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defaultThemeVersion="124226"/>
  <bookViews>
    <workbookView xWindow="-15" yWindow="6870" windowWidth="28830" windowHeight="6930" tabRatio="803" firstSheet="7" activeTab="15"/>
  </bookViews>
  <sheets>
    <sheet name="예산관리" sheetId="6" state="hidden" r:id="rId1"/>
    <sheet name="최초안" sheetId="5" state="hidden" r:id="rId2"/>
    <sheet name="제품유형분류" sheetId="10" state="hidden" r:id="rId3"/>
    <sheet name="팀별관리양식" sheetId="1" state="hidden" r:id="rId4"/>
    <sheet name="소싱관리팀집계양식" sheetId="2" state="hidden" r:id="rId5"/>
    <sheet name="관리현황집계" sheetId="3" state="hidden" r:id="rId6"/>
    <sheet name="고려사항" sheetId="45" r:id="rId7"/>
    <sheet name="Cover" sheetId="41" r:id="rId8"/>
    <sheet name="Process" sheetId="23" r:id="rId9"/>
    <sheet name="Master" sheetId="33" r:id="rId10"/>
    <sheet name="1.M.WH" sheetId="24" r:id="rId11"/>
    <sheet name="2.Cutting" sheetId="25" r:id="rId12"/>
    <sheet name="3.Sewing" sheetId="19" r:id="rId13"/>
    <sheet name="3-1.Prod.Plan" sheetId="43" r:id="rId14"/>
    <sheet name="ESP2.Order Check List" sheetId="44" state="hidden" r:id="rId15"/>
    <sheet name="3-2.Monitoring" sheetId="46" r:id="rId16"/>
    <sheet name="3-2-1" sheetId="47" state="hidden" r:id="rId17"/>
    <sheet name="4.EXIM" sheetId="28" r:id="rId18"/>
    <sheet name="5.Garment Stock" sheetId="34" r:id="rId19"/>
    <sheet name="예제-본공장운영" sheetId="35" r:id="rId20"/>
    <sheet name="예제-생산성지표" sheetId="36" r:id="rId21"/>
    <sheet name="예제-비용분석" sheetId="38" r:id="rId22"/>
    <sheet name="예제-비용효율지표" sheetId="37" r:id="rId23"/>
    <sheet name="6.Local Purchasing(미대상)" sheetId="29" r:id="rId24"/>
    <sheet name="7.HR" sheetId="30" r:id="rId25"/>
    <sheet name="8.Machine" sheetId="32" r:id="rId26"/>
    <sheet name="Sheet5" sheetId="31" r:id="rId27"/>
    <sheet name="2.Cutting (삭제대상)" sheetId="48" r:id="rId28"/>
  </sheets>
  <externalReferences>
    <externalReference r:id="rId29"/>
  </externalReferences>
  <definedNames>
    <definedName name="_____TVL1" localSheetId="27">#REF!</definedName>
    <definedName name="_____TVL1" localSheetId="13">#REF!</definedName>
    <definedName name="_____TVL1" localSheetId="16">#REF!</definedName>
    <definedName name="_____TVL1" localSheetId="14">#REF!</definedName>
    <definedName name="_____TVL1">#REF!</definedName>
    <definedName name="____TVL1" localSheetId="27">#REF!</definedName>
    <definedName name="____TVL1" localSheetId="13">#REF!</definedName>
    <definedName name="____TVL1" localSheetId="16">#REF!</definedName>
    <definedName name="____TVL1" localSheetId="14">#REF!</definedName>
    <definedName name="____TVL1">#REF!</definedName>
    <definedName name="___TVL1" localSheetId="27">#REF!</definedName>
    <definedName name="___TVL1" localSheetId="13">#REF!</definedName>
    <definedName name="___TVL1" localSheetId="16">#REF!</definedName>
    <definedName name="___TVL1" localSheetId="14">#REF!</definedName>
    <definedName name="___TVL1">#REF!</definedName>
    <definedName name="__TVL1" localSheetId="27">#REF!</definedName>
    <definedName name="__TVL1" localSheetId="13">#REF!</definedName>
    <definedName name="__TVL1" localSheetId="16">#REF!</definedName>
    <definedName name="__TVL1" localSheetId="14">#REF!</definedName>
    <definedName name="__TVL1">#REF!</definedName>
    <definedName name="_Fill" localSheetId="27" hidden="1">#REF!</definedName>
    <definedName name="_Fill" localSheetId="13" hidden="1">#REF!</definedName>
    <definedName name="_Fill" localSheetId="16" hidden="1">#REF!</definedName>
    <definedName name="_Fill" localSheetId="14" hidden="1">#REF!</definedName>
    <definedName name="_Fill" hidden="1">#REF!</definedName>
    <definedName name="_TVL1" localSheetId="27">#REF!</definedName>
    <definedName name="_TVL1" localSheetId="13">#REF!</definedName>
    <definedName name="_TVL1" localSheetId="16">#REF!</definedName>
    <definedName name="_TVL1" localSheetId="14">#REF!</definedName>
    <definedName name="_TVL1">#REF!</definedName>
    <definedName name="A">{"ÿÿÿÿÿ"}</definedName>
    <definedName name="accessories">0.2</definedName>
    <definedName name="D">{"ÿÿÿÿÿ"}</definedName>
    <definedName name="dau" localSheetId="27">#REF!,#REF!,#REF!,#REF!,#REF!</definedName>
    <definedName name="dau" localSheetId="13">#REF!,#REF!,#REF!,#REF!,#REF!</definedName>
    <definedName name="dau" localSheetId="16">#REF!,#REF!,#REF!,#REF!,#REF!</definedName>
    <definedName name="dau" localSheetId="14">#REF!,#REF!,#REF!,#REF!,#REF!</definedName>
    <definedName name="dau">#REF!,#REF!,#REF!,#REF!,#REF!</definedName>
    <definedName name="dgnckeoday">10%</definedName>
    <definedName name="dgnclaptrunking">6%</definedName>
    <definedName name="Document_array">{"ÿÿÿÿÿ"}</definedName>
    <definedName name="dongia" localSheetId="27">#REF!</definedName>
    <definedName name="dongia" localSheetId="13">#REF!</definedName>
    <definedName name="dongia" localSheetId="16">#REF!</definedName>
    <definedName name="dongia" localSheetId="14">#REF!</definedName>
    <definedName name="dongia">#REF!</definedName>
    <definedName name="hide" localSheetId="27">#REF!,#REF!,#REF!,#REF!,#REF!</definedName>
    <definedName name="hide" localSheetId="13">#REF!,#REF!,#REF!,#REF!,#REF!</definedName>
    <definedName name="hide" localSheetId="16">#REF!,#REF!,#REF!,#REF!,#REF!</definedName>
    <definedName name="hide" localSheetId="14">#REF!,#REF!,#REF!,#REF!,#REF!</definedName>
    <definedName name="hide">#REF!,#REF!,#REF!,#REF!,#REF!</definedName>
    <definedName name="hihe1" localSheetId="27">#REF!,#REF!,#REF!,#REF!,#REF!,#REF!,#REF!</definedName>
    <definedName name="hihe1" localSheetId="13">#REF!,#REF!,#REF!,#REF!,#REF!,#REF!,#REF!</definedName>
    <definedName name="hihe1" localSheetId="16">#REF!,#REF!,#REF!,#REF!,#REF!,#REF!,#REF!</definedName>
    <definedName name="hihe1" localSheetId="14">#REF!,#REF!,#REF!,#REF!,#REF!,#REF!,#REF!</definedName>
    <definedName name="hihe1">#REF!,#REF!,#REF!,#REF!,#REF!,#REF!,#REF!</definedName>
    <definedName name="HS" localSheetId="27">#REF!</definedName>
    <definedName name="HS" localSheetId="13">#REF!</definedName>
    <definedName name="HS" localSheetId="16">#REF!</definedName>
    <definedName name="HS" localSheetId="14">#REF!</definedName>
    <definedName name="HS">#REF!</definedName>
    <definedName name="HSlabor">0.15</definedName>
    <definedName name="hsnc">0.08</definedName>
    <definedName name="hsnc_bms">10%</definedName>
    <definedName name="hstb">1</definedName>
    <definedName name="hsvt">1</definedName>
    <definedName name="imptax">0.3</definedName>
    <definedName name="KK" localSheetId="27">#REF!</definedName>
    <definedName name="KK" localSheetId="13">#REF!</definedName>
    <definedName name="KK" localSheetId="16">#REF!</definedName>
    <definedName name="KK" localSheetId="14">#REF!</definedName>
    <definedName name="KK">#REF!</definedName>
    <definedName name="KLVL1" localSheetId="27">#REF!</definedName>
    <definedName name="KLVL1" localSheetId="13">#REF!</definedName>
    <definedName name="KLVL1" localSheetId="16">#REF!</definedName>
    <definedName name="KLVL1" localSheetId="14">#REF!</definedName>
    <definedName name="KLVL1">#REF!</definedName>
    <definedName name="labor">0.03</definedName>
    <definedName name="luong" localSheetId="27">#REF!</definedName>
    <definedName name="luong" localSheetId="13">#REF!</definedName>
    <definedName name="luong" localSheetId="16">#REF!</definedName>
    <definedName name="luong" localSheetId="14">#REF!</definedName>
    <definedName name="luong">#REF!</definedName>
    <definedName name="_xlnm.Print_Area" localSheetId="10">'1.M.WH'!$E$2:$DG$546</definedName>
    <definedName name="_xlnm.Print_Area" localSheetId="11">'2.Cutting'!$E$2:$DO$1547</definedName>
    <definedName name="_xlnm.Print_Area" localSheetId="27">'2.Cutting (삭제대상)'!$E$2:$DO$1517</definedName>
    <definedName name="_xlnm.Print_Area" localSheetId="12">'3.Sewing'!$E$3:$DH$1081</definedName>
    <definedName name="_xlnm.Print_Area" localSheetId="13">'3-1.Prod.Plan'!$D$3:$FB$289</definedName>
    <definedName name="_xlnm.Print_Area" localSheetId="15">'3-2.Monitoring'!$F$2:$BP$61</definedName>
    <definedName name="_xlnm.Print_Area" localSheetId="16">'3-2-1'!#REF!</definedName>
    <definedName name="_xlnm.Print_Area" localSheetId="17">'4.EXIM'!$E$3:$CA$110</definedName>
    <definedName name="_xlnm.Print_Area" localSheetId="18">'5.Garment Stock'!$E$3:$AV$66</definedName>
    <definedName name="_xlnm.Print_Area" localSheetId="23">'6.Local Purchasing(미대상)'!$E$3:$AR$22</definedName>
    <definedName name="_xlnm.Print_Area" localSheetId="24">'7.HR'!$E$3:$AW$76</definedName>
    <definedName name="_xlnm.Print_Area" localSheetId="25">'8.Machine'!$E$3:$AS$54</definedName>
    <definedName name="_xlnm.Print_Area" localSheetId="7">Cover!$E$3:$AT$24</definedName>
    <definedName name="_xlnm.Print_Area" localSheetId="14">'ESP2.Order Check List'!$D$3:$CO$53</definedName>
    <definedName name="_xlnm.Print_Area" localSheetId="9">Master!$E$3:$BE$105</definedName>
    <definedName name="_xlnm.Print_Area" localSheetId="8">Process!$C$3:$FR$33</definedName>
    <definedName name="_xlnm.Print_Area" localSheetId="0">예산관리!$E$4:$CL$217</definedName>
    <definedName name="_xlnm.Print_Area" localSheetId="19">'예제-본공장운영'!$B$2:$X$60</definedName>
    <definedName name="_xlnm.Print_Area" localSheetId="21">'예제-비용분석'!$B$4:$AF$39</definedName>
    <definedName name="_xlnm.Print_Area" localSheetId="22">'예제-비용효율지표'!$B$2:$X$63</definedName>
    <definedName name="_xlnm.Print_Area" localSheetId="20">'예제-생산성지표'!$B$2:$X$36</definedName>
    <definedName name="_xlnm.Print_Titles" localSheetId="22">'예제-비용효율지표'!$3:$7</definedName>
    <definedName name="shipment">1.3</definedName>
    <definedName name="ss" localSheetId="27">#REF!</definedName>
    <definedName name="ss" localSheetId="13">#REF!</definedName>
    <definedName name="ss" localSheetId="16">#REF!</definedName>
    <definedName name="ss" localSheetId="14">#REF!</definedName>
    <definedName name="ss">#REF!</definedName>
    <definedName name="tygia">15413</definedName>
    <definedName name="usd">15500</definedName>
    <definedName name="var_equip">0.85</definedName>
    <definedName name="var_services">0.91</definedName>
    <definedName name="공장" localSheetId="27">#REF!</definedName>
    <definedName name="공장" localSheetId="13">#REF!</definedName>
    <definedName name="공장" localSheetId="16">#REF!</definedName>
    <definedName name="공장" localSheetId="14">#REF!</definedName>
    <definedName name="공장">#REF!</definedName>
  </definedNames>
  <calcPr calcId="145621"/>
</workbook>
</file>

<file path=xl/calcChain.xml><?xml version="1.0" encoding="utf-8"?>
<calcChain xmlns="http://schemas.openxmlformats.org/spreadsheetml/2006/main">
  <c r="BL1010" i="19" l="1"/>
  <c r="CA1010" i="19" s="1"/>
  <c r="BL1008" i="19"/>
  <c r="CA1008" i="19" s="1"/>
  <c r="BL1007" i="19"/>
  <c r="CA1007" i="19" s="1"/>
  <c r="BO1008" i="19"/>
  <c r="BO1007" i="19"/>
  <c r="BO1010" i="19"/>
  <c r="BU1010" i="19"/>
  <c r="BR1010" i="19"/>
  <c r="BR1008" i="19"/>
  <c r="BR1007" i="19"/>
  <c r="BU1007" i="19"/>
  <c r="BU1008" i="19"/>
  <c r="BC944" i="19"/>
  <c r="AQ944" i="19"/>
  <c r="AN944" i="19"/>
  <c r="AK944" i="19"/>
  <c r="AH944" i="19"/>
  <c r="AT941" i="19"/>
  <c r="AT940" i="19"/>
  <c r="AZ939" i="19"/>
  <c r="AW939" i="19"/>
  <c r="AT939" i="19"/>
  <c r="AZ938" i="19"/>
  <c r="AW938" i="19"/>
  <c r="AT938" i="19"/>
  <c r="AQ920" i="19"/>
  <c r="AZ916" i="19"/>
  <c r="AZ917" i="19"/>
  <c r="AP838" i="19"/>
  <c r="AO825" i="19"/>
  <c r="AL825" i="19"/>
  <c r="AI822" i="19"/>
  <c r="AI821" i="19"/>
  <c r="AI820" i="19"/>
  <c r="BX1007" i="19" l="1"/>
  <c r="BX1008" i="19"/>
  <c r="BX1010" i="19"/>
  <c r="AW944" i="19"/>
  <c r="AZ944" i="19"/>
  <c r="AT944" i="19"/>
  <c r="AI825" i="19"/>
  <c r="AT797" i="19"/>
  <c r="AI777" i="19"/>
  <c r="AT740" i="19"/>
  <c r="BU1540" i="25"/>
  <c r="BR1533" i="25"/>
  <c r="BU1533" i="25" s="1"/>
  <c r="BU1529" i="25"/>
  <c r="BU1525" i="25"/>
  <c r="BR1519" i="25"/>
  <c r="BU1519" i="25" s="1"/>
  <c r="BU1515" i="25"/>
  <c r="BU1510" i="25"/>
  <c r="BU1494" i="25"/>
  <c r="BU1500" i="25"/>
  <c r="BO819" i="25"/>
  <c r="BO818" i="25"/>
  <c r="BO817" i="25"/>
  <c r="BO816" i="25"/>
  <c r="BL819" i="25"/>
  <c r="BL818" i="25"/>
  <c r="BL817" i="25"/>
  <c r="BL816" i="25"/>
  <c r="BF819" i="25"/>
  <c r="BF818" i="25"/>
  <c r="BF817" i="25"/>
  <c r="BF816" i="25"/>
  <c r="BI819" i="25"/>
  <c r="BI818" i="25"/>
  <c r="BI817" i="25"/>
  <c r="BI816" i="25"/>
  <c r="BC820" i="25"/>
  <c r="AT817" i="25"/>
  <c r="AN819" i="25"/>
  <c r="AZ819" i="25" s="1"/>
  <c r="AN818" i="25"/>
  <c r="AZ818" i="25" s="1"/>
  <c r="AN817" i="25"/>
  <c r="AW817" i="25" s="1"/>
  <c r="AN816" i="25"/>
  <c r="AZ816" i="25" s="1"/>
  <c r="CQ802" i="25"/>
  <c r="CQ801" i="25"/>
  <c r="CQ800" i="25"/>
  <c r="CQ799" i="25"/>
  <c r="CQ798" i="25"/>
  <c r="CN802" i="25"/>
  <c r="CN801" i="25"/>
  <c r="CN800" i="25"/>
  <c r="CN799" i="25"/>
  <c r="CN798" i="25"/>
  <c r="CK802" i="25"/>
  <c r="CK801" i="25"/>
  <c r="CK800" i="25"/>
  <c r="CK799" i="25"/>
  <c r="CK798" i="25"/>
  <c r="CH802" i="25"/>
  <c r="CH801" i="25"/>
  <c r="CH800" i="25"/>
  <c r="CH799" i="25"/>
  <c r="CH798" i="25"/>
  <c r="BM802" i="25"/>
  <c r="BM801" i="25"/>
  <c r="BM800" i="25"/>
  <c r="BM799" i="25"/>
  <c r="BM798" i="25"/>
  <c r="BJ802" i="25"/>
  <c r="BJ801" i="25"/>
  <c r="BJ800" i="25"/>
  <c r="BJ799" i="25"/>
  <c r="BJ798" i="25"/>
  <c r="BG802" i="25"/>
  <c r="BG801" i="25"/>
  <c r="BG800" i="25"/>
  <c r="BG799" i="25"/>
  <c r="BG798" i="25"/>
  <c r="BD798" i="25"/>
  <c r="BD799" i="25"/>
  <c r="BD800" i="25"/>
  <c r="BD801" i="25"/>
  <c r="BD802" i="25"/>
  <c r="AI803" i="25"/>
  <c r="CQ803" i="25" s="1"/>
  <c r="AF803" i="25"/>
  <c r="CN803" i="25" s="1"/>
  <c r="AC803" i="25"/>
  <c r="BG803" i="25" s="1"/>
  <c r="Z803" i="25"/>
  <c r="CH803" i="25" s="1"/>
  <c r="AL802" i="25"/>
  <c r="AL801" i="25"/>
  <c r="AL800" i="25"/>
  <c r="AL799" i="25"/>
  <c r="AL798" i="25"/>
  <c r="AQ1433" i="25"/>
  <c r="AQ1432" i="25"/>
  <c r="AQ1431" i="25"/>
  <c r="BJ1472" i="25"/>
  <c r="BB1452" i="25"/>
  <c r="AW1436" i="25"/>
  <c r="AT1436" i="25"/>
  <c r="BB1407" i="25"/>
  <c r="AF1407" i="25"/>
  <c r="AT1385" i="25"/>
  <c r="X1385" i="25"/>
  <c r="AO1370" i="25"/>
  <c r="BB1344" i="25"/>
  <c r="AF1344" i="25"/>
  <c r="AT1322" i="25"/>
  <c r="X1322" i="25"/>
  <c r="AX1306" i="25"/>
  <c r="AG1584" i="48"/>
  <c r="AW1581" i="48"/>
  <c r="BL1581" i="48" s="1"/>
  <c r="AG1574" i="48"/>
  <c r="AW1571" i="48"/>
  <c r="BL1571" i="48" s="1"/>
  <c r="BL1569" i="48"/>
  <c r="AW1569" i="48"/>
  <c r="BO1568" i="48"/>
  <c r="BF1568" i="48"/>
  <c r="BI1568" i="48" s="1"/>
  <c r="AW1568" i="48"/>
  <c r="BL1568" i="48" s="1"/>
  <c r="AW1567" i="48"/>
  <c r="BL1567" i="48" s="1"/>
  <c r="AG1560" i="48"/>
  <c r="BL1555" i="48"/>
  <c r="AW1555" i="48"/>
  <c r="BO1554" i="48"/>
  <c r="BF1554" i="48"/>
  <c r="BI1554" i="48" s="1"/>
  <c r="AW1554" i="48"/>
  <c r="BL1554" i="48" s="1"/>
  <c r="AW1553" i="48"/>
  <c r="AW1551" i="48" s="1"/>
  <c r="BL1552" i="48"/>
  <c r="AW1552" i="48"/>
  <c r="AW1545" i="48"/>
  <c r="BL1545" i="48" s="1"/>
  <c r="AG1545" i="48"/>
  <c r="BL1542" i="48"/>
  <c r="BI1542" i="48"/>
  <c r="BI1541" i="48" s="1"/>
  <c r="BF1542" i="48"/>
  <c r="BF1541" i="48" s="1"/>
  <c r="BL1541" i="48"/>
  <c r="AW1541" i="48"/>
  <c r="BO1540" i="48"/>
  <c r="BL1540" i="48"/>
  <c r="BI1540" i="48"/>
  <c r="BF1540" i="48"/>
  <c r="BF1569" i="48" s="1"/>
  <c r="BO1539" i="48"/>
  <c r="BL1539" i="48"/>
  <c r="BL1538" i="48"/>
  <c r="BF1538" i="48"/>
  <c r="BO1538" i="48" s="1"/>
  <c r="BL1537" i="48"/>
  <c r="BF1537" i="48"/>
  <c r="BI1537" i="48" s="1"/>
  <c r="BL1536" i="48"/>
  <c r="BF1536" i="48"/>
  <c r="BF1535" i="48" s="1"/>
  <c r="AW1535" i="48"/>
  <c r="AW1580" i="48" s="1"/>
  <c r="AQ1513" i="48"/>
  <c r="BD1420" i="48"/>
  <c r="AH1420" i="48"/>
  <c r="AU1395" i="48"/>
  <c r="Y1395" i="48"/>
  <c r="AY1379" i="48"/>
  <c r="BF1355" i="48"/>
  <c r="BA1337" i="48"/>
  <c r="AW1325" i="48"/>
  <c r="BT1297" i="48"/>
  <c r="AW1278" i="48"/>
  <c r="AW1263" i="48"/>
  <c r="BJ1235" i="48"/>
  <c r="AX1217" i="48"/>
  <c r="AX1202" i="48"/>
  <c r="BP1176" i="48"/>
  <c r="BH1156" i="48"/>
  <c r="BB1132" i="48"/>
  <c r="AW1116" i="48"/>
  <c r="AT1116" i="48"/>
  <c r="AQ1116" i="48"/>
  <c r="BM1083" i="48"/>
  <c r="AZ1069" i="48"/>
  <c r="BP943" i="48"/>
  <c r="BH923" i="48"/>
  <c r="BL899" i="48"/>
  <c r="AY885" i="48"/>
  <c r="BO863" i="48"/>
  <c r="BL843" i="48"/>
  <c r="AY829" i="48"/>
  <c r="AH801" i="48"/>
  <c r="AE801" i="48"/>
  <c r="AB801" i="48"/>
  <c r="Y801" i="48"/>
  <c r="BL800" i="48"/>
  <c r="BL801" i="48" s="1"/>
  <c r="BI800" i="48"/>
  <c r="BI801" i="48" s="1"/>
  <c r="BF800" i="48"/>
  <c r="BC800" i="48"/>
  <c r="AZ800" i="48"/>
  <c r="AW800" i="48"/>
  <c r="AW801" i="48" s="1"/>
  <c r="AT800" i="48"/>
  <c r="AQ800" i="48"/>
  <c r="AN800" i="48"/>
  <c r="AN801" i="48" s="1"/>
  <c r="AK800" i="48"/>
  <c r="BO800" i="48" s="1"/>
  <c r="BL799" i="48"/>
  <c r="BI799" i="48"/>
  <c r="BF799" i="48"/>
  <c r="BF801" i="48" s="1"/>
  <c r="BC799" i="48"/>
  <c r="AW799" i="48"/>
  <c r="AT799" i="48"/>
  <c r="AT801" i="48" s="1"/>
  <c r="AQ799" i="48"/>
  <c r="AN799" i="48"/>
  <c r="AK799" i="48"/>
  <c r="AZ799" i="48" s="1"/>
  <c r="BO798" i="48"/>
  <c r="BL798" i="48"/>
  <c r="BI798" i="48"/>
  <c r="BF798" i="48"/>
  <c r="BC798" i="48"/>
  <c r="AW798" i="48"/>
  <c r="AT798" i="48"/>
  <c r="AQ798" i="48"/>
  <c r="AN798" i="48"/>
  <c r="AK798" i="48"/>
  <c r="AZ798" i="48" s="1"/>
  <c r="BO797" i="48"/>
  <c r="BL797" i="48"/>
  <c r="BI797" i="48"/>
  <c r="BF797" i="48"/>
  <c r="BC797" i="48"/>
  <c r="BC801" i="48" s="1"/>
  <c r="AZ797" i="48"/>
  <c r="AW797" i="48"/>
  <c r="AT797" i="48"/>
  <c r="AQ797" i="48"/>
  <c r="AQ801" i="48" s="1"/>
  <c r="AN797" i="48"/>
  <c r="AK797" i="48"/>
  <c r="DF792" i="48"/>
  <c r="DC792" i="48"/>
  <c r="CZ792" i="48"/>
  <c r="CW792" i="48"/>
  <c r="CQ792" i="48"/>
  <c r="CN792" i="48"/>
  <c r="CK792" i="48"/>
  <c r="CH792" i="48"/>
  <c r="CB792" i="48"/>
  <c r="BY792" i="48"/>
  <c r="BV792" i="48"/>
  <c r="BS792" i="48"/>
  <c r="BM792" i="48"/>
  <c r="BJ792" i="48"/>
  <c r="BG792" i="48"/>
  <c r="BD792" i="48"/>
  <c r="AX792" i="48"/>
  <c r="AU792" i="48"/>
  <c r="AR792" i="48"/>
  <c r="AO792" i="48"/>
  <c r="AI792" i="48"/>
  <c r="AF792" i="48"/>
  <c r="AC792" i="48"/>
  <c r="Z792" i="48"/>
  <c r="DI791" i="48"/>
  <c r="CT791" i="48"/>
  <c r="CE791" i="48"/>
  <c r="BP791" i="48"/>
  <c r="BA791" i="48"/>
  <c r="AL791" i="48"/>
  <c r="DI790" i="48"/>
  <c r="CT790" i="48"/>
  <c r="CE790" i="48"/>
  <c r="BP790" i="48"/>
  <c r="BA790" i="48"/>
  <c r="AL790" i="48"/>
  <c r="DI789" i="48"/>
  <c r="CT789" i="48"/>
  <c r="CE789" i="48"/>
  <c r="BP789" i="48"/>
  <c r="BA789" i="48"/>
  <c r="AL789" i="48"/>
  <c r="DI788" i="48"/>
  <c r="CT788" i="48"/>
  <c r="CT792" i="48" s="1"/>
  <c r="CE788" i="48"/>
  <c r="CE792" i="48" s="1"/>
  <c r="BP788" i="48"/>
  <c r="BA788" i="48"/>
  <c r="AL788" i="48"/>
  <c r="AL792" i="48" s="1"/>
  <c r="DI787" i="48"/>
  <c r="DI792" i="48" s="1"/>
  <c r="CT787" i="48"/>
  <c r="CE787" i="48"/>
  <c r="BP787" i="48"/>
  <c r="BP792" i="48" s="1"/>
  <c r="BA787" i="48"/>
  <c r="BA792" i="48" s="1"/>
  <c r="AL787" i="48"/>
  <c r="BW780" i="48"/>
  <c r="BE780" i="48"/>
  <c r="AM780" i="48"/>
  <c r="BW779" i="48"/>
  <c r="BT779" i="48"/>
  <c r="BT780" i="48" s="1"/>
  <c r="BN779" i="48"/>
  <c r="BN780" i="48" s="1"/>
  <c r="BH779" i="48"/>
  <c r="BH780" i="48" s="1"/>
  <c r="BK780" i="48" s="1"/>
  <c r="BE779" i="48"/>
  <c r="BB779" i="48"/>
  <c r="BB780" i="48" s="1"/>
  <c r="AV779" i="48"/>
  <c r="AY779" i="48" s="1"/>
  <c r="AM779" i="48"/>
  <c r="AJ779" i="48"/>
  <c r="AJ780" i="48" s="1"/>
  <c r="AG779" i="48"/>
  <c r="CC779" i="48" s="1"/>
  <c r="CI778" i="48"/>
  <c r="CC778" i="48"/>
  <c r="BZ778" i="48"/>
  <c r="BQ778" i="48"/>
  <c r="BK778" i="48"/>
  <c r="BE778" i="48"/>
  <c r="CF778" i="48" s="1"/>
  <c r="AY778" i="48"/>
  <c r="AS778" i="48"/>
  <c r="AP778" i="48"/>
  <c r="CF777" i="48"/>
  <c r="CL777" i="48" s="1"/>
  <c r="CO777" i="48" s="1"/>
  <c r="CC777" i="48"/>
  <c r="BZ777" i="48"/>
  <c r="BQ777" i="48"/>
  <c r="CI777" i="48" s="1"/>
  <c r="BK777" i="48"/>
  <c r="BE777" i="48"/>
  <c r="AY777" i="48"/>
  <c r="AS777" i="48"/>
  <c r="AP777" i="48"/>
  <c r="CI776" i="48"/>
  <c r="CC776" i="48"/>
  <c r="BZ776" i="48"/>
  <c r="BQ776" i="48"/>
  <c r="BK776" i="48"/>
  <c r="BE776" i="48"/>
  <c r="CF776" i="48" s="1"/>
  <c r="CL776" i="48" s="1"/>
  <c r="CO776" i="48" s="1"/>
  <c r="AY776" i="48"/>
  <c r="AS776" i="48"/>
  <c r="AP776" i="48"/>
  <c r="CF775" i="48"/>
  <c r="CC775" i="48"/>
  <c r="BZ775" i="48"/>
  <c r="BQ775" i="48"/>
  <c r="CI775" i="48" s="1"/>
  <c r="BK775" i="48"/>
  <c r="BE775" i="48"/>
  <c r="AY775" i="48"/>
  <c r="AS775" i="48"/>
  <c r="AP775" i="48"/>
  <c r="BW774" i="48"/>
  <c r="BT774" i="48"/>
  <c r="BN774" i="48"/>
  <c r="BK774" i="48"/>
  <c r="BH774" i="48"/>
  <c r="BQ774" i="48" s="1"/>
  <c r="BB774" i="48"/>
  <c r="AY774" i="48"/>
  <c r="AV774" i="48"/>
  <c r="BE774" i="48" s="1"/>
  <c r="AM774" i="48"/>
  <c r="AP774" i="48" s="1"/>
  <c r="AJ774" i="48"/>
  <c r="AG774" i="48"/>
  <c r="AS774" i="48" s="1"/>
  <c r="CI773" i="48"/>
  <c r="CF773" i="48"/>
  <c r="CL773" i="48" s="1"/>
  <c r="CC773" i="48"/>
  <c r="BZ773" i="48"/>
  <c r="BQ773" i="48"/>
  <c r="BK773" i="48"/>
  <c r="BE773" i="48"/>
  <c r="AY773" i="48"/>
  <c r="AS773" i="48"/>
  <c r="AP773" i="48"/>
  <c r="CF772" i="48"/>
  <c r="CL772" i="48" s="1"/>
  <c r="CO772" i="48" s="1"/>
  <c r="CC772" i="48"/>
  <c r="BZ772" i="48"/>
  <c r="BQ772" i="48"/>
  <c r="CI772" i="48" s="1"/>
  <c r="BK772" i="48"/>
  <c r="BE772" i="48"/>
  <c r="AY772" i="48"/>
  <c r="AS772" i="48"/>
  <c r="AP772" i="48"/>
  <c r="CI771" i="48"/>
  <c r="CF771" i="48"/>
  <c r="CL771" i="48" s="1"/>
  <c r="CO771" i="48" s="1"/>
  <c r="CC771" i="48"/>
  <c r="BZ771" i="48"/>
  <c r="BQ771" i="48"/>
  <c r="BK771" i="48"/>
  <c r="BE771" i="48"/>
  <c r="AY771" i="48"/>
  <c r="AS771" i="48"/>
  <c r="AP771" i="48"/>
  <c r="CF770" i="48"/>
  <c r="CL770" i="48" s="1"/>
  <c r="CO770" i="48" s="1"/>
  <c r="CC770" i="48"/>
  <c r="BZ770" i="48"/>
  <c r="BQ770" i="48"/>
  <c r="CI770" i="48" s="1"/>
  <c r="BK770" i="48"/>
  <c r="BE770" i="48"/>
  <c r="AY770" i="48"/>
  <c r="AS770" i="48"/>
  <c r="AP770" i="48"/>
  <c r="BT759" i="48"/>
  <c r="BH759" i="48"/>
  <c r="BE759" i="48"/>
  <c r="AV759" i="48"/>
  <c r="AJ759" i="48"/>
  <c r="BW758" i="48"/>
  <c r="CC758" i="48" s="1"/>
  <c r="BT758" i="48"/>
  <c r="BN758" i="48"/>
  <c r="BN759" i="48" s="1"/>
  <c r="BK758" i="48"/>
  <c r="BH758" i="48"/>
  <c r="BE758" i="48"/>
  <c r="BB758" i="48"/>
  <c r="BB759" i="48" s="1"/>
  <c r="AY758" i="48"/>
  <c r="AV758" i="48"/>
  <c r="AM758" i="48"/>
  <c r="AM759" i="48" s="1"/>
  <c r="AJ758" i="48"/>
  <c r="AG758" i="48"/>
  <c r="AG759" i="48" s="1"/>
  <c r="CC757" i="48"/>
  <c r="BZ757" i="48"/>
  <c r="BQ757" i="48"/>
  <c r="CI757" i="48" s="1"/>
  <c r="BK757" i="48"/>
  <c r="BE757" i="48"/>
  <c r="CF757" i="48" s="1"/>
  <c r="AY757" i="48"/>
  <c r="AS757" i="48"/>
  <c r="AP757" i="48"/>
  <c r="CC756" i="48"/>
  <c r="BZ756" i="48"/>
  <c r="BQ756" i="48"/>
  <c r="CI756" i="48" s="1"/>
  <c r="BK756" i="48"/>
  <c r="BE756" i="48"/>
  <c r="CF756" i="48" s="1"/>
  <c r="CL756" i="48" s="1"/>
  <c r="CO756" i="48" s="1"/>
  <c r="AY756" i="48"/>
  <c r="AS756" i="48"/>
  <c r="AP756" i="48"/>
  <c r="CC755" i="48"/>
  <c r="BZ755" i="48"/>
  <c r="BQ755" i="48"/>
  <c r="CI755" i="48" s="1"/>
  <c r="BK755" i="48"/>
  <c r="BE755" i="48"/>
  <c r="CF755" i="48" s="1"/>
  <c r="CL755" i="48" s="1"/>
  <c r="CO755" i="48" s="1"/>
  <c r="AY755" i="48"/>
  <c r="AS755" i="48"/>
  <c r="AP755" i="48"/>
  <c r="CC754" i="48"/>
  <c r="BZ754" i="48"/>
  <c r="BQ754" i="48"/>
  <c r="CI754" i="48" s="1"/>
  <c r="BK754" i="48"/>
  <c r="BE754" i="48"/>
  <c r="CF754" i="48" s="1"/>
  <c r="CL754" i="48" s="1"/>
  <c r="CO754" i="48" s="1"/>
  <c r="AY754" i="48"/>
  <c r="AS754" i="48"/>
  <c r="AP754" i="48"/>
  <c r="BZ753" i="48"/>
  <c r="BW753" i="48"/>
  <c r="BT753" i="48"/>
  <c r="BN753" i="48"/>
  <c r="BQ753" i="48" s="1"/>
  <c r="BH753" i="48"/>
  <c r="BK753" i="48" s="1"/>
  <c r="BE753" i="48"/>
  <c r="BB753" i="48"/>
  <c r="AV753" i="48"/>
  <c r="AY753" i="48" s="1"/>
  <c r="AS753" i="48"/>
  <c r="AP753" i="48"/>
  <c r="AM753" i="48"/>
  <c r="AJ753" i="48"/>
  <c r="AG753" i="48"/>
  <c r="CC753" i="48" s="1"/>
  <c r="CC752" i="48"/>
  <c r="BZ752" i="48"/>
  <c r="BQ752" i="48"/>
  <c r="CI752" i="48" s="1"/>
  <c r="BK752" i="48"/>
  <c r="BE752" i="48"/>
  <c r="CF752" i="48" s="1"/>
  <c r="AY752" i="48"/>
  <c r="AS752" i="48"/>
  <c r="AP752" i="48"/>
  <c r="CI751" i="48"/>
  <c r="CC751" i="48"/>
  <c r="BZ751" i="48"/>
  <c r="BQ751" i="48"/>
  <c r="BK751" i="48"/>
  <c r="BE751" i="48"/>
  <c r="CF751" i="48" s="1"/>
  <c r="CL751" i="48" s="1"/>
  <c r="CO751" i="48" s="1"/>
  <c r="AY751" i="48"/>
  <c r="AS751" i="48"/>
  <c r="AP751" i="48"/>
  <c r="CC750" i="48"/>
  <c r="BZ750" i="48"/>
  <c r="BQ750" i="48"/>
  <c r="CI750" i="48" s="1"/>
  <c r="BK750" i="48"/>
  <c r="BE750" i="48"/>
  <c r="CF750" i="48" s="1"/>
  <c r="AY750" i="48"/>
  <c r="AS750" i="48"/>
  <c r="AP750" i="48"/>
  <c r="CI749" i="48"/>
  <c r="CC749" i="48"/>
  <c r="BZ749" i="48"/>
  <c r="BQ749" i="48"/>
  <c r="BK749" i="48"/>
  <c r="BE749" i="48"/>
  <c r="CF749" i="48" s="1"/>
  <c r="CL749" i="48" s="1"/>
  <c r="CO749" i="48" s="1"/>
  <c r="AY749" i="48"/>
  <c r="AS749" i="48"/>
  <c r="AP749" i="48"/>
  <c r="BK748" i="48"/>
  <c r="AY748" i="48"/>
  <c r="AG748" i="48"/>
  <c r="BW747" i="48"/>
  <c r="BZ747" i="48" s="1"/>
  <c r="BT747" i="48"/>
  <c r="BT748" i="48" s="1"/>
  <c r="BN747" i="48"/>
  <c r="BQ747" i="48" s="1"/>
  <c r="BK747" i="48"/>
  <c r="BH747" i="48"/>
  <c r="BH748" i="48" s="1"/>
  <c r="BB747" i="48"/>
  <c r="BB748" i="48" s="1"/>
  <c r="BE748" i="48" s="1"/>
  <c r="AY747" i="48"/>
  <c r="AV747" i="48"/>
  <c r="AV748" i="48" s="1"/>
  <c r="AM747" i="48"/>
  <c r="AM748" i="48" s="1"/>
  <c r="AJ747" i="48"/>
  <c r="AJ748" i="48" s="1"/>
  <c r="AG747" i="48"/>
  <c r="CI746" i="48"/>
  <c r="CC746" i="48"/>
  <c r="BZ746" i="48"/>
  <c r="BQ746" i="48"/>
  <c r="BK746" i="48"/>
  <c r="BE746" i="48"/>
  <c r="CF746" i="48" s="1"/>
  <c r="AY746" i="48"/>
  <c r="AS746" i="48"/>
  <c r="AP746" i="48"/>
  <c r="CC745" i="48"/>
  <c r="BZ745" i="48"/>
  <c r="BQ745" i="48"/>
  <c r="CI745" i="48" s="1"/>
  <c r="BK745" i="48"/>
  <c r="BE745" i="48"/>
  <c r="CF745" i="48" s="1"/>
  <c r="AY745" i="48"/>
  <c r="AS745" i="48"/>
  <c r="AP745" i="48"/>
  <c r="CI744" i="48"/>
  <c r="CC744" i="48"/>
  <c r="BZ744" i="48"/>
  <c r="BQ744" i="48"/>
  <c r="BK744" i="48"/>
  <c r="BE744" i="48"/>
  <c r="CF744" i="48" s="1"/>
  <c r="CL744" i="48" s="1"/>
  <c r="CO744" i="48" s="1"/>
  <c r="AY744" i="48"/>
  <c r="AS744" i="48"/>
  <c r="AP744" i="48"/>
  <c r="CC743" i="48"/>
  <c r="BZ743" i="48"/>
  <c r="BQ743" i="48"/>
  <c r="CI743" i="48" s="1"/>
  <c r="BK743" i="48"/>
  <c r="BE743" i="48"/>
  <c r="CF743" i="48" s="1"/>
  <c r="CL743" i="48" s="1"/>
  <c r="CO743" i="48" s="1"/>
  <c r="AY743" i="48"/>
  <c r="AS743" i="48"/>
  <c r="AP743" i="48"/>
  <c r="BW742" i="48"/>
  <c r="CC742" i="48" s="1"/>
  <c r="BT742" i="48"/>
  <c r="BN742" i="48"/>
  <c r="BQ742" i="48" s="1"/>
  <c r="BK742" i="48"/>
  <c r="BH742" i="48"/>
  <c r="BB742" i="48"/>
  <c r="BE742" i="48" s="1"/>
  <c r="AY742" i="48"/>
  <c r="AV742" i="48"/>
  <c r="AM742" i="48"/>
  <c r="AS742" i="48" s="1"/>
  <c r="AJ742" i="48"/>
  <c r="AG742" i="48"/>
  <c r="CC741" i="48"/>
  <c r="BZ741" i="48"/>
  <c r="BQ741" i="48"/>
  <c r="CI741" i="48" s="1"/>
  <c r="CI742" i="48" s="1"/>
  <c r="BK741" i="48"/>
  <c r="BE741" i="48"/>
  <c r="CF741" i="48" s="1"/>
  <c r="AY741" i="48"/>
  <c r="AS741" i="48"/>
  <c r="AP741" i="48"/>
  <c r="CC740" i="48"/>
  <c r="BZ740" i="48"/>
  <c r="BQ740" i="48"/>
  <c r="CI740" i="48" s="1"/>
  <c r="BK740" i="48"/>
  <c r="BE740" i="48"/>
  <c r="CF740" i="48" s="1"/>
  <c r="AY740" i="48"/>
  <c r="AS740" i="48"/>
  <c r="AP740" i="48"/>
  <c r="CC739" i="48"/>
  <c r="BZ739" i="48"/>
  <c r="BQ739" i="48"/>
  <c r="CI739" i="48" s="1"/>
  <c r="BK739" i="48"/>
  <c r="BE739" i="48"/>
  <c r="CF739" i="48" s="1"/>
  <c r="AY739" i="48"/>
  <c r="AS739" i="48"/>
  <c r="AP739" i="48"/>
  <c r="CC738" i="48"/>
  <c r="BZ738" i="48"/>
  <c r="BQ738" i="48"/>
  <c r="CI738" i="48" s="1"/>
  <c r="BK738" i="48"/>
  <c r="BE738" i="48"/>
  <c r="CF738" i="48" s="1"/>
  <c r="AY738" i="48"/>
  <c r="AS738" i="48"/>
  <c r="AP738" i="48"/>
  <c r="BQ721" i="48"/>
  <c r="BI702" i="48"/>
  <c r="AX667" i="48"/>
  <c r="CJ570" i="48"/>
  <c r="BX570" i="48"/>
  <c r="BO570" i="48"/>
  <c r="BR570" i="48" s="1"/>
  <c r="BU570" i="48" s="1"/>
  <c r="CJ569" i="48"/>
  <c r="BX569" i="48"/>
  <c r="BO569" i="48"/>
  <c r="BR569" i="48" s="1"/>
  <c r="BU569" i="48" s="1"/>
  <c r="CJ568" i="48"/>
  <c r="BX568" i="48"/>
  <c r="BO568" i="48"/>
  <c r="BR568" i="48" s="1"/>
  <c r="BU568" i="48" s="1"/>
  <c r="BF537" i="48"/>
  <c r="BY518" i="48"/>
  <c r="BM518" i="48"/>
  <c r="BD518" i="48"/>
  <c r="BG518" i="48" s="1"/>
  <c r="BJ518" i="48" s="1"/>
  <c r="BY517" i="48"/>
  <c r="BM517" i="48"/>
  <c r="BD517" i="48"/>
  <c r="BG517" i="48" s="1"/>
  <c r="BJ517" i="48" s="1"/>
  <c r="BQ510" i="48"/>
  <c r="BK510" i="48"/>
  <c r="BH510" i="48"/>
  <c r="BE510" i="48"/>
  <c r="AY510" i="48"/>
  <c r="BN510" i="48" s="1"/>
  <c r="BK405" i="48"/>
  <c r="BF405" i="48"/>
  <c r="CJ327" i="48"/>
  <c r="CG327" i="48"/>
  <c r="BY327" i="48"/>
  <c r="BW306" i="48"/>
  <c r="BT306" i="48"/>
  <c r="BL306" i="48"/>
  <c r="BV291" i="48"/>
  <c r="BS291" i="48"/>
  <c r="BK291" i="48"/>
  <c r="CG268" i="48"/>
  <c r="BY268" i="48"/>
  <c r="BW250" i="48"/>
  <c r="BO250" i="48"/>
  <c r="BV238" i="48"/>
  <c r="BN238" i="48"/>
  <c r="CM215" i="48"/>
  <c r="CE215" i="48"/>
  <c r="BV197" i="48"/>
  <c r="BN197" i="48"/>
  <c r="BV183" i="48"/>
  <c r="BN183" i="48"/>
  <c r="CN157" i="48"/>
  <c r="CK157" i="48"/>
  <c r="CC157" i="48"/>
  <c r="BY139" i="48"/>
  <c r="BV139" i="48"/>
  <c r="BN139" i="48"/>
  <c r="BV123" i="48"/>
  <c r="BN123" i="48"/>
  <c r="CF100" i="48"/>
  <c r="CC100" i="48"/>
  <c r="BU100" i="48"/>
  <c r="BY80" i="48"/>
  <c r="BV80" i="48"/>
  <c r="BN80" i="48"/>
  <c r="BV65" i="48"/>
  <c r="BS65" i="48"/>
  <c r="BO962" i="25"/>
  <c r="BG942" i="25"/>
  <c r="BR1504" i="25" l="1"/>
  <c r="BU1504" i="25" s="1"/>
  <c r="AZ817" i="25"/>
  <c r="AZ820" i="25"/>
  <c r="AT818" i="25"/>
  <c r="AW818" i="25"/>
  <c r="AW816" i="25"/>
  <c r="AQ816" i="25"/>
  <c r="AN820" i="25"/>
  <c r="AW819" i="25"/>
  <c r="AT816" i="25"/>
  <c r="AT819" i="25"/>
  <c r="BJ803" i="25"/>
  <c r="CK803" i="25"/>
  <c r="BM803" i="25"/>
  <c r="AL803" i="25"/>
  <c r="AQ1436" i="25"/>
  <c r="CI753" i="48"/>
  <c r="CF779" i="48"/>
  <c r="CL778" i="48"/>
  <c r="CL738" i="48"/>
  <c r="CO738" i="48" s="1"/>
  <c r="CL739" i="48"/>
  <c r="CO739" i="48" s="1"/>
  <c r="CL740" i="48"/>
  <c r="CO740" i="48" s="1"/>
  <c r="CF742" i="48"/>
  <c r="CL741" i="48"/>
  <c r="BK759" i="48"/>
  <c r="BQ759" i="48"/>
  <c r="BL1551" i="48"/>
  <c r="CI747" i="48"/>
  <c r="CI748" i="48" s="1"/>
  <c r="AP759" i="48"/>
  <c r="AS759" i="48"/>
  <c r="CL775" i="48"/>
  <c r="CO775" i="48" s="1"/>
  <c r="CC780" i="48"/>
  <c r="BF1545" i="48"/>
  <c r="BF1581" i="48"/>
  <c r="BF1571" i="48"/>
  <c r="BO1541" i="48"/>
  <c r="CL757" i="48"/>
  <c r="CF758" i="48"/>
  <c r="AW1584" i="48"/>
  <c r="BL1584" i="48" s="1"/>
  <c r="BL1580" i="48"/>
  <c r="BI1535" i="48"/>
  <c r="BF1580" i="48"/>
  <c r="BO1535" i="48"/>
  <c r="BO1569" i="48"/>
  <c r="BI1569" i="48"/>
  <c r="BF1555" i="48"/>
  <c r="CL745" i="48"/>
  <c r="CO745" i="48" s="1"/>
  <c r="CL746" i="48"/>
  <c r="CF747" i="48"/>
  <c r="AS748" i="48"/>
  <c r="AP748" i="48"/>
  <c r="CL750" i="48"/>
  <c r="CO750" i="48" s="1"/>
  <c r="CI758" i="48"/>
  <c r="CI759" i="48" s="1"/>
  <c r="AY759" i="48"/>
  <c r="CL774" i="48"/>
  <c r="CO774" i="48" s="1"/>
  <c r="CO773" i="48"/>
  <c r="CI779" i="48"/>
  <c r="BQ780" i="48"/>
  <c r="CF753" i="48"/>
  <c r="CL752" i="48"/>
  <c r="CI774" i="48"/>
  <c r="AP742" i="48"/>
  <c r="BB510" i="48"/>
  <c r="BE747" i="48"/>
  <c r="CC747" i="48"/>
  <c r="BN748" i="48"/>
  <c r="BQ748" i="48" s="1"/>
  <c r="BZ774" i="48"/>
  <c r="BK779" i="48"/>
  <c r="AV780" i="48"/>
  <c r="AY780" i="48" s="1"/>
  <c r="BL1535" i="48"/>
  <c r="BL1553" i="48"/>
  <c r="AW1570" i="48"/>
  <c r="CC774" i="48"/>
  <c r="AP779" i="48"/>
  <c r="BO1537" i="48"/>
  <c r="BF1552" i="48"/>
  <c r="BZ742" i="48"/>
  <c r="AP758" i="48"/>
  <c r="BW759" i="48"/>
  <c r="CF774" i="48"/>
  <c r="AS779" i="48"/>
  <c r="BQ779" i="48"/>
  <c r="BF1567" i="48"/>
  <c r="AP747" i="48"/>
  <c r="BW748" i="48"/>
  <c r="AS758" i="48"/>
  <c r="BQ758" i="48"/>
  <c r="AG780" i="48"/>
  <c r="BZ780" i="48" s="1"/>
  <c r="BI1536" i="48"/>
  <c r="BI1538" i="48"/>
  <c r="AS747" i="48"/>
  <c r="BO799" i="48"/>
  <c r="AK801" i="48"/>
  <c r="BO801" i="48" s="1"/>
  <c r="BO1542" i="48"/>
  <c r="AW1566" i="48"/>
  <c r="BZ779" i="48"/>
  <c r="BO1536" i="48"/>
  <c r="BZ758" i="48"/>
  <c r="AP780" i="48"/>
  <c r="BL918" i="25"/>
  <c r="AY904" i="25"/>
  <c r="BO882" i="25"/>
  <c r="BL862" i="25"/>
  <c r="AY848" i="25"/>
  <c r="AW820" i="25" l="1"/>
  <c r="BL1566" i="48"/>
  <c r="AW1574" i="48"/>
  <c r="BL1574" i="48" s="1"/>
  <c r="BO1552" i="48"/>
  <c r="BI1552" i="48"/>
  <c r="CO757" i="48"/>
  <c r="CL758" i="48"/>
  <c r="BF1553" i="48"/>
  <c r="BO1567" i="48"/>
  <c r="BF1566" i="48"/>
  <c r="BI1567" i="48"/>
  <c r="CL753" i="48"/>
  <c r="CO753" i="48" s="1"/>
  <c r="CO752" i="48"/>
  <c r="BI1571" i="48"/>
  <c r="BI1570" i="48" s="1"/>
  <c r="BO1571" i="48"/>
  <c r="BF1570" i="48"/>
  <c r="BL1570" i="48"/>
  <c r="AW1557" i="48"/>
  <c r="BF1584" i="48"/>
  <c r="BO1580" i="48"/>
  <c r="BI1580" i="48"/>
  <c r="BI1581" i="48"/>
  <c r="BO1581" i="48"/>
  <c r="CO746" i="48"/>
  <c r="CL747" i="48"/>
  <c r="AZ801" i="48"/>
  <c r="CI780" i="48"/>
  <c r="CF748" i="48"/>
  <c r="BO1545" i="48"/>
  <c r="BI1545" i="48"/>
  <c r="AS780" i="48"/>
  <c r="CC759" i="48"/>
  <c r="BZ759" i="48"/>
  <c r="CO778" i="48"/>
  <c r="CL779" i="48"/>
  <c r="CF780" i="48"/>
  <c r="CC748" i="48"/>
  <c r="BZ748" i="48"/>
  <c r="BO1555" i="48"/>
  <c r="BI1555" i="48"/>
  <c r="CF759" i="48"/>
  <c r="CL742" i="48"/>
  <c r="CO742" i="48" s="1"/>
  <c r="CO741" i="48"/>
  <c r="AG1543" i="25"/>
  <c r="AG1533" i="25"/>
  <c r="AG1519" i="25"/>
  <c r="AG1504" i="25"/>
  <c r="AW1512" i="25"/>
  <c r="BL1512" i="25" s="1"/>
  <c r="AW1511" i="25"/>
  <c r="BL1511" i="25" s="1"/>
  <c r="BF1527" i="25"/>
  <c r="BO1527" i="25" s="1"/>
  <c r="AW1528" i="25"/>
  <c r="BL1528" i="25" s="1"/>
  <c r="AW1527" i="25"/>
  <c r="AW1513" i="25" s="1"/>
  <c r="BL1513" i="25" s="1"/>
  <c r="AW1526" i="25"/>
  <c r="BL1526" i="25" s="1"/>
  <c r="AW1494" i="25"/>
  <c r="AW1539" i="25" s="1"/>
  <c r="BL1496" i="25"/>
  <c r="BF1496" i="25"/>
  <c r="BO1496" i="25" s="1"/>
  <c r="AS881" i="19"/>
  <c r="CO747" i="48" l="1"/>
  <c r="CL748" i="48"/>
  <c r="CO748" i="48" s="1"/>
  <c r="BO1570" i="48"/>
  <c r="BF1557" i="48"/>
  <c r="BI1553" i="48"/>
  <c r="BO1553" i="48"/>
  <c r="BL1557" i="48"/>
  <c r="AW1556" i="48"/>
  <c r="CL759" i="48"/>
  <c r="CO759" i="48" s="1"/>
  <c r="CO758" i="48"/>
  <c r="BI1566" i="48"/>
  <c r="BF1574" i="48"/>
  <c r="BO1566" i="48"/>
  <c r="BF1551" i="48"/>
  <c r="CL780" i="48"/>
  <c r="CO780" i="48" s="1"/>
  <c r="CO779" i="48"/>
  <c r="BO1584" i="48"/>
  <c r="BI1584" i="48"/>
  <c r="BI1527" i="25"/>
  <c r="AW1525" i="25"/>
  <c r="AW1514" i="25"/>
  <c r="BL1514" i="25" s="1"/>
  <c r="BF1513" i="25"/>
  <c r="BL1539" i="25"/>
  <c r="BL1527" i="25"/>
  <c r="BI1496" i="25"/>
  <c r="AW1500" i="25"/>
  <c r="BL1501" i="25"/>
  <c r="BF1501" i="25"/>
  <c r="BI1501" i="25" s="1"/>
  <c r="BI1500" i="25" s="1"/>
  <c r="BL1494" i="25"/>
  <c r="BL1499" i="25"/>
  <c r="BO1498" i="25"/>
  <c r="BL1498" i="25"/>
  <c r="BL1497" i="25"/>
  <c r="BL1495" i="25"/>
  <c r="BF1497" i="25"/>
  <c r="BI1497" i="25" s="1"/>
  <c r="BF1499" i="25"/>
  <c r="BF1495" i="25"/>
  <c r="BO1495" i="25" s="1"/>
  <c r="AG861" i="19"/>
  <c r="AG871" i="19"/>
  <c r="BH881" i="19"/>
  <c r="BH883" i="19"/>
  <c r="BB883" i="19"/>
  <c r="BK883" i="19" s="1"/>
  <c r="BH886" i="19"/>
  <c r="BH884" i="19"/>
  <c r="BH882" i="19"/>
  <c r="AS885" i="19"/>
  <c r="AS862" i="19" s="1"/>
  <c r="AY1201" i="25"/>
  <c r="BL1556" i="48" l="1"/>
  <c r="AW1560" i="48"/>
  <c r="BL1560" i="48" s="1"/>
  <c r="BO1551" i="48"/>
  <c r="BI1551" i="48"/>
  <c r="BO1574" i="48"/>
  <c r="BI1574" i="48"/>
  <c r="BO1557" i="48"/>
  <c r="BF1556" i="48"/>
  <c r="BO1556" i="48" s="1"/>
  <c r="BI1557" i="48"/>
  <c r="BI1556" i="48" s="1"/>
  <c r="BL1525" i="25"/>
  <c r="AW1540" i="25"/>
  <c r="AW1504" i="25"/>
  <c r="BL1504" i="25" s="1"/>
  <c r="BI1513" i="25"/>
  <c r="BO1513" i="25"/>
  <c r="BL1500" i="25"/>
  <c r="AW1530" i="25"/>
  <c r="BF1500" i="25"/>
  <c r="AW1510" i="25"/>
  <c r="BI1495" i="25"/>
  <c r="BF1511" i="25"/>
  <c r="BF1526" i="25"/>
  <c r="BI1499" i="25"/>
  <c r="BF1528" i="25"/>
  <c r="BO1499" i="25"/>
  <c r="BF1494" i="25"/>
  <c r="BO1497" i="25"/>
  <c r="BO1501" i="25"/>
  <c r="BE883" i="19"/>
  <c r="BH885" i="19"/>
  <c r="BH872" i="19"/>
  <c r="BH871" i="19"/>
  <c r="AG889" i="19"/>
  <c r="AG875" i="19"/>
  <c r="AG865" i="19"/>
  <c r="BB886" i="19"/>
  <c r="BB885" i="19" s="1"/>
  <c r="AS875" i="19"/>
  <c r="BB872" i="19"/>
  <c r="BE872" i="19" s="1"/>
  <c r="BH862" i="19"/>
  <c r="BB871" i="19"/>
  <c r="BE871" i="19" s="1"/>
  <c r="AS861" i="19"/>
  <c r="BH861" i="19" s="1"/>
  <c r="BB884" i="19"/>
  <c r="BB882" i="19"/>
  <c r="AQ765" i="19"/>
  <c r="AL719" i="19"/>
  <c r="BK885" i="19" l="1"/>
  <c r="BB881" i="19"/>
  <c r="BF1560" i="48"/>
  <c r="BL1540" i="25"/>
  <c r="AW1543" i="25"/>
  <c r="BL1543" i="25" s="1"/>
  <c r="BL1510" i="25"/>
  <c r="BF1540" i="25"/>
  <c r="BI1540" i="25" s="1"/>
  <c r="BF1504" i="25"/>
  <c r="BO1540" i="25"/>
  <c r="BO1494" i="25"/>
  <c r="BF1539" i="25"/>
  <c r="BI1511" i="25"/>
  <c r="BO1511" i="25"/>
  <c r="BO1528" i="25"/>
  <c r="BF1514" i="25"/>
  <c r="BI1528" i="25"/>
  <c r="BI1526" i="25"/>
  <c r="BF1525" i="25"/>
  <c r="BF1512" i="25"/>
  <c r="BO1526" i="25"/>
  <c r="BO1500" i="25"/>
  <c r="BF1530" i="25"/>
  <c r="BL1530" i="25"/>
  <c r="AW1529" i="25"/>
  <c r="AW1533" i="25" s="1"/>
  <c r="BL1533" i="25" s="1"/>
  <c r="BI1494" i="25"/>
  <c r="BH875" i="19"/>
  <c r="BE884" i="19"/>
  <c r="BK884" i="19"/>
  <c r="BE882" i="19"/>
  <c r="BK882" i="19"/>
  <c r="BE886" i="19"/>
  <c r="BK886" i="19"/>
  <c r="BE885" i="19"/>
  <c r="BK871" i="19"/>
  <c r="BK872" i="19"/>
  <c r="AS865" i="19"/>
  <c r="BH865" i="19" s="1"/>
  <c r="AS889" i="19"/>
  <c r="BH889" i="19" s="1"/>
  <c r="BE875" i="19"/>
  <c r="BB875" i="19"/>
  <c r="BK875" i="19" s="1"/>
  <c r="BB862" i="19"/>
  <c r="BK881" i="19" l="1"/>
  <c r="BO1560" i="48"/>
  <c r="BI1560" i="48"/>
  <c r="BF1543" i="25"/>
  <c r="BI1504" i="25"/>
  <c r="BO1504" i="25"/>
  <c r="BO1539" i="25"/>
  <c r="BI1539" i="25"/>
  <c r="BL1529" i="25"/>
  <c r="AW1516" i="25"/>
  <c r="BO1525" i="25"/>
  <c r="BI1525" i="25"/>
  <c r="BI1514" i="25"/>
  <c r="BO1514" i="25"/>
  <c r="BO1512" i="25"/>
  <c r="BI1512" i="25"/>
  <c r="BO1530" i="25"/>
  <c r="BI1530" i="25"/>
  <c r="BI1529" i="25" s="1"/>
  <c r="BF1529" i="25"/>
  <c r="BF1533" i="25" s="1"/>
  <c r="BF1510" i="25"/>
  <c r="BE862" i="19"/>
  <c r="BK862" i="19"/>
  <c r="BB889" i="19"/>
  <c r="BK889" i="19" s="1"/>
  <c r="BE881" i="19"/>
  <c r="BE889" i="19" s="1"/>
  <c r="BB861" i="19"/>
  <c r="BK861" i="19" s="1"/>
  <c r="BI1543" i="25" l="1"/>
  <c r="BO1543" i="25"/>
  <c r="BO1533" i="25"/>
  <c r="BI1533" i="25"/>
  <c r="BO1510" i="25"/>
  <c r="BI1510" i="25"/>
  <c r="BO1529" i="25"/>
  <c r="BF1516" i="25"/>
  <c r="AW1515" i="25"/>
  <c r="BL1516" i="25"/>
  <c r="BE861" i="19"/>
  <c r="BE865" i="19" s="1"/>
  <c r="BB865" i="19"/>
  <c r="BK865" i="19" s="1"/>
  <c r="BL1515" i="25" l="1"/>
  <c r="AW1519" i="25"/>
  <c r="BL1519" i="25" s="1"/>
  <c r="BO1516" i="25"/>
  <c r="BI1516" i="25"/>
  <c r="BI1515" i="25" s="1"/>
  <c r="BF1515" i="25"/>
  <c r="AO629" i="19"/>
  <c r="BO1515" i="25" l="1"/>
  <c r="BF1519" i="25"/>
  <c r="AR325" i="19"/>
  <c r="BG284" i="19"/>
  <c r="BB266" i="19"/>
  <c r="BU227" i="19"/>
  <c r="AX207" i="19"/>
  <c r="AX193" i="19"/>
  <c r="BF1140" i="25"/>
  <c r="BA1122" i="25"/>
  <c r="BT1082" i="25"/>
  <c r="AW1063" i="25"/>
  <c r="AW1048" i="25"/>
  <c r="BO1519" i="25" l="1"/>
  <c r="BI1519" i="25"/>
  <c r="BF539" i="25"/>
  <c r="CG269" i="25" l="1"/>
  <c r="BY269" i="25"/>
  <c r="BW251" i="25"/>
  <c r="BO251" i="25"/>
  <c r="BV239" i="25"/>
  <c r="BN239" i="25"/>
  <c r="CM216" i="25"/>
  <c r="CE216" i="25"/>
  <c r="BV198" i="25"/>
  <c r="BN198" i="25"/>
  <c r="BV184" i="25"/>
  <c r="BN184" i="25"/>
  <c r="BU336" i="24" l="1"/>
  <c r="BM336" i="24"/>
  <c r="CB366" i="24"/>
  <c r="AA35" i="46" l="1"/>
  <c r="AA33" i="46"/>
  <c r="AA31" i="46"/>
  <c r="AA29" i="46"/>
  <c r="AA27" i="46"/>
  <c r="AA25" i="46"/>
  <c r="AA23" i="46"/>
  <c r="AA21" i="46"/>
  <c r="AA19" i="46"/>
  <c r="AA17" i="46"/>
  <c r="S35" i="46"/>
  <c r="W35" i="46" s="1"/>
  <c r="S33" i="46"/>
  <c r="W33" i="46" s="1"/>
  <c r="S31" i="46"/>
  <c r="W31" i="46" s="1"/>
  <c r="S29" i="46"/>
  <c r="W29" i="46" s="1"/>
  <c r="S27" i="46"/>
  <c r="W27" i="46" s="1"/>
  <c r="S25" i="46"/>
  <c r="W25" i="46" s="1"/>
  <c r="S23" i="46"/>
  <c r="W23" i="46" s="1"/>
  <c r="S21" i="46"/>
  <c r="W21" i="46" s="1"/>
  <c r="S19" i="46"/>
  <c r="W19" i="46" s="1"/>
  <c r="S17" i="46"/>
  <c r="W17" i="46" s="1"/>
  <c r="AE29" i="46" l="1"/>
  <c r="AI29" i="46" s="1"/>
  <c r="AE23" i="46"/>
  <c r="AI23" i="46" s="1"/>
  <c r="AE27" i="46"/>
  <c r="AI27" i="46" s="1"/>
  <c r="AE35" i="46"/>
  <c r="AI35" i="46" s="1"/>
  <c r="AE31" i="46"/>
  <c r="AI31" i="46" s="1"/>
  <c r="AE33" i="46"/>
  <c r="AI33" i="46" s="1"/>
  <c r="AE25" i="46"/>
  <c r="AI25" i="46" s="1"/>
  <c r="AE21" i="46"/>
  <c r="AI21" i="46" s="1"/>
  <c r="AE19" i="46"/>
  <c r="AI19" i="46" s="1"/>
  <c r="AE17" i="46"/>
  <c r="AI17" i="46" s="1"/>
  <c r="AI574" i="19"/>
  <c r="BD577" i="19"/>
  <c r="BA577" i="19"/>
  <c r="AX577" i="19"/>
  <c r="AU577" i="19"/>
  <c r="AT577" i="19"/>
  <c r="AS577" i="19"/>
  <c r="AF577" i="19"/>
  <c r="AL574" i="19"/>
  <c r="AO574" i="19" s="1"/>
  <c r="AL573" i="19"/>
  <c r="AO573" i="19" s="1"/>
  <c r="AI573" i="19"/>
  <c r="AL572" i="19"/>
  <c r="AO572" i="19" s="1"/>
  <c r="AI572" i="19"/>
  <c r="AL571" i="19"/>
  <c r="AO571" i="19" s="1"/>
  <c r="AI571" i="19"/>
  <c r="AL570" i="19"/>
  <c r="AO570" i="19" s="1"/>
  <c r="AI570" i="19"/>
  <c r="AO555" i="19"/>
  <c r="AL555" i="19"/>
  <c r="AI555" i="19"/>
  <c r="AF555" i="19"/>
  <c r="AI525" i="19"/>
  <c r="AI524" i="19"/>
  <c r="AI523" i="19"/>
  <c r="AI522" i="19"/>
  <c r="AI521" i="19"/>
  <c r="AM528" i="19"/>
  <c r="AR572" i="19" l="1"/>
  <c r="AR573" i="19"/>
  <c r="AI577" i="19"/>
  <c r="AR574" i="19"/>
  <c r="AR571" i="19"/>
  <c r="AR570" i="19"/>
  <c r="AO577" i="19"/>
  <c r="AL577" i="19"/>
  <c r="AI528" i="19"/>
  <c r="AW1061" i="19"/>
  <c r="AZ1061" i="19" s="1"/>
  <c r="BF1061" i="19"/>
  <c r="BI1061" i="19" s="1"/>
  <c r="BO1061" i="19"/>
  <c r="BR1061" i="19" s="1"/>
  <c r="BX1061" i="19"/>
  <c r="CA1061" i="19" s="1"/>
  <c r="AW1062" i="19"/>
  <c r="AZ1062" i="19" s="1"/>
  <c r="BF1062" i="19"/>
  <c r="BI1062" i="19" s="1"/>
  <c r="BO1062" i="19"/>
  <c r="BR1062" i="19" s="1"/>
  <c r="BX1062" i="19"/>
  <c r="CA1062" i="19" s="1"/>
  <c r="AW1063" i="19"/>
  <c r="AZ1063" i="19" s="1"/>
  <c r="BF1063" i="19"/>
  <c r="BI1063" i="19" s="1"/>
  <c r="BO1063" i="19"/>
  <c r="BR1063" i="19" s="1"/>
  <c r="BX1063" i="19"/>
  <c r="CA1063" i="19" s="1"/>
  <c r="Y1064" i="19"/>
  <c r="AT1064" i="19"/>
  <c r="BC1064" i="19"/>
  <c r="BL1064" i="19"/>
  <c r="BU1064" i="19"/>
  <c r="AW1065" i="19"/>
  <c r="AZ1065" i="19" s="1"/>
  <c r="BF1065" i="19"/>
  <c r="BI1065" i="19" s="1"/>
  <c r="BO1065" i="19"/>
  <c r="BR1065" i="19" s="1"/>
  <c r="BX1065" i="19"/>
  <c r="CA1065" i="19" s="1"/>
  <c r="AW1066" i="19"/>
  <c r="AZ1066" i="19" s="1"/>
  <c r="BF1066" i="19"/>
  <c r="BI1066" i="19" s="1"/>
  <c r="BO1066" i="19"/>
  <c r="BR1066" i="19" s="1"/>
  <c r="BX1066" i="19"/>
  <c r="CA1066" i="19" s="1"/>
  <c r="AW1067" i="19"/>
  <c r="AZ1067" i="19" s="1"/>
  <c r="BF1067" i="19"/>
  <c r="BI1067" i="19" s="1"/>
  <c r="BO1067" i="19"/>
  <c r="BR1067" i="19" s="1"/>
  <c r="BX1067" i="19"/>
  <c r="CA1067" i="19" s="1"/>
  <c r="Y1068" i="19"/>
  <c r="AT1068" i="19"/>
  <c r="BC1068" i="19"/>
  <c r="BL1068" i="19"/>
  <c r="BU1068" i="19"/>
  <c r="AR577" i="19" l="1"/>
  <c r="AW1064" i="19"/>
  <c r="AZ1064" i="19" s="1"/>
  <c r="BO1068" i="19"/>
  <c r="BR1068" i="19" s="1"/>
  <c r="AW1068" i="19"/>
  <c r="AZ1068" i="19" s="1"/>
  <c r="BX1064" i="19"/>
  <c r="CA1064" i="19" s="1"/>
  <c r="BX1068" i="19"/>
  <c r="CA1068" i="19" s="1"/>
  <c r="BF1068" i="19"/>
  <c r="BI1068" i="19" s="1"/>
  <c r="BO1064" i="19"/>
  <c r="BR1064" i="19" s="1"/>
  <c r="BF1064" i="19"/>
  <c r="BI1064" i="19" s="1"/>
  <c r="AZ347" i="19" l="1"/>
  <c r="AH347" i="19"/>
  <c r="AG1201" i="25"/>
  <c r="AU311" i="19"/>
  <c r="AX132" i="19"/>
  <c r="AX987" i="25"/>
  <c r="AW1110" i="25"/>
  <c r="BI704" i="25" l="1"/>
  <c r="CJ572" i="25" l="1"/>
  <c r="BX572" i="25"/>
  <c r="BO572" i="25"/>
  <c r="BR572" i="25" s="1"/>
  <c r="BU572" i="25" s="1"/>
  <c r="CJ571" i="25"/>
  <c r="BX571" i="25"/>
  <c r="BO571" i="25"/>
  <c r="BR571" i="25" s="1"/>
  <c r="BU571" i="25" s="1"/>
  <c r="CJ570" i="25"/>
  <c r="BX570" i="25"/>
  <c r="BO570" i="25"/>
  <c r="BR570" i="25" s="1"/>
  <c r="BU570" i="25" s="1"/>
  <c r="BY176" i="24" l="1"/>
  <c r="CB152" i="24"/>
  <c r="BW136" i="24"/>
  <c r="BT152" i="24"/>
  <c r="BO136" i="24" l="1"/>
  <c r="BA1033" i="19" l="1"/>
  <c r="AX1033" i="19"/>
  <c r="AR1033" i="19"/>
  <c r="AO1033" i="19"/>
  <c r="AL1033" i="19"/>
  <c r="AF1033" i="19"/>
  <c r="AI1033" i="19"/>
  <c r="AC1033" i="19"/>
  <c r="AU1030" i="19"/>
  <c r="AU1029" i="19"/>
  <c r="AU1028" i="19"/>
  <c r="AW1010" i="19"/>
  <c r="AW1009" i="19"/>
  <c r="AT920" i="19"/>
  <c r="AW920" i="19"/>
  <c r="AN920" i="19"/>
  <c r="AU1033" i="19" l="1"/>
  <c r="AW1008" i="19"/>
  <c r="AW1007" i="19"/>
  <c r="AV676" i="19" l="1"/>
  <c r="CG275" i="43" l="1"/>
  <c r="CX243" i="43"/>
  <c r="CX241" i="43"/>
  <c r="CX239" i="43"/>
  <c r="DF239" i="43" s="1"/>
  <c r="CY177" i="43"/>
  <c r="CY175" i="43"/>
  <c r="CY173" i="43"/>
  <c r="DG173" i="43" s="1"/>
  <c r="DF241" i="43" l="1"/>
  <c r="DF243" i="43" s="1"/>
  <c r="DG175" i="43"/>
  <c r="DG177" i="43" s="1"/>
  <c r="CH209" i="43" l="1"/>
  <c r="BC45" i="43" l="1"/>
  <c r="AW41" i="44" l="1"/>
  <c r="EP147" i="43" l="1"/>
  <c r="EO147" i="43"/>
  <c r="EN147" i="43"/>
  <c r="EM147" i="43"/>
  <c r="EL147" i="43"/>
  <c r="EK147" i="43"/>
  <c r="EJ147" i="43"/>
  <c r="EI147" i="43"/>
  <c r="EH147" i="43"/>
  <c r="EG147" i="43"/>
  <c r="EF147" i="43"/>
  <c r="EE147" i="43"/>
  <c r="ED147" i="43"/>
  <c r="EC147" i="43"/>
  <c r="EB147" i="43"/>
  <c r="EA147" i="43"/>
  <c r="DZ147" i="43"/>
  <c r="DY147" i="43"/>
  <c r="DX147" i="43"/>
  <c r="DW147" i="43"/>
  <c r="DV147" i="43"/>
  <c r="DU147" i="43"/>
  <c r="DT147" i="43"/>
  <c r="DS147" i="43"/>
  <c r="DR147" i="43"/>
  <c r="DQ147" i="43"/>
  <c r="DP147" i="43"/>
  <c r="DO147" i="43"/>
  <c r="DN147" i="43"/>
  <c r="DM147" i="43"/>
  <c r="DL147" i="43"/>
  <c r="DK147" i="43"/>
  <c r="DJ147" i="43"/>
  <c r="DI147" i="43"/>
  <c r="DH147" i="43"/>
  <c r="DG147" i="43"/>
  <c r="DF147" i="43"/>
  <c r="DE147" i="43"/>
  <c r="DD147" i="43"/>
  <c r="DC147" i="43"/>
  <c r="DB147" i="43"/>
  <c r="DA147" i="43"/>
  <c r="CZ147" i="43"/>
  <c r="CY147" i="43"/>
  <c r="CX147" i="43"/>
  <c r="CW147" i="43"/>
  <c r="CV147" i="43"/>
  <c r="CU147" i="43"/>
  <c r="CT147" i="43"/>
  <c r="CS147" i="43"/>
  <c r="CR147" i="43"/>
  <c r="CQ147" i="43"/>
  <c r="CP147" i="43"/>
  <c r="CO147" i="43"/>
  <c r="CN147" i="43"/>
  <c r="CM147" i="43"/>
  <c r="CL147" i="43"/>
  <c r="CK147" i="43"/>
  <c r="CJ147" i="43"/>
  <c r="CI147" i="43"/>
  <c r="CH147" i="43"/>
  <c r="CG147" i="43"/>
  <c r="CF147" i="43"/>
  <c r="CE147" i="43"/>
  <c r="CD147" i="43"/>
  <c r="CC147" i="43"/>
  <c r="CB147" i="43"/>
  <c r="CA147" i="43"/>
  <c r="BZ147" i="43"/>
  <c r="BY147" i="43"/>
  <c r="BX147" i="43"/>
  <c r="BW147" i="43"/>
  <c r="BV147" i="43"/>
  <c r="BU147" i="43"/>
  <c r="BT147" i="43"/>
  <c r="BS147" i="43"/>
  <c r="BR147" i="43"/>
  <c r="BQ147" i="43"/>
  <c r="BP147" i="43"/>
  <c r="BO147" i="43"/>
  <c r="BN147" i="43"/>
  <c r="BM147" i="43"/>
  <c r="BL147" i="43"/>
  <c r="BK147" i="43"/>
  <c r="BJ147" i="43"/>
  <c r="BI147" i="43"/>
  <c r="BH147" i="43"/>
  <c r="BG147" i="43"/>
  <c r="BF147" i="43"/>
  <c r="BE147" i="43"/>
  <c r="BD147" i="43"/>
  <c r="BC147" i="43"/>
  <c r="BB147" i="43"/>
  <c r="BA147" i="43"/>
  <c r="AZ147" i="43"/>
  <c r="AY147" i="43"/>
  <c r="AX147" i="43"/>
  <c r="EL98" i="43"/>
  <c r="EM98" i="43" s="1"/>
  <c r="EN98" i="43" s="1"/>
  <c r="EO98" i="43" s="1"/>
  <c r="EP98" i="43" s="1"/>
  <c r="DG98" i="43"/>
  <c r="DH98" i="43" s="1"/>
  <c r="DI98" i="43" s="1"/>
  <c r="DJ98" i="43" s="1"/>
  <c r="DK98" i="43" s="1"/>
  <c r="DL98" i="43" s="1"/>
  <c r="DM98" i="43" s="1"/>
  <c r="DN98" i="43" s="1"/>
  <c r="DO98" i="43" s="1"/>
  <c r="DP98" i="43" s="1"/>
  <c r="DQ98" i="43" s="1"/>
  <c r="DR98" i="43" s="1"/>
  <c r="DS98" i="43" s="1"/>
  <c r="DT98" i="43" s="1"/>
  <c r="DU98" i="43" s="1"/>
  <c r="DV98" i="43" s="1"/>
  <c r="DW98" i="43" s="1"/>
  <c r="DX98" i="43" s="1"/>
  <c r="DY98" i="43" s="1"/>
  <c r="DZ98" i="43" s="1"/>
  <c r="EA98" i="43" s="1"/>
  <c r="EB98" i="43" s="1"/>
  <c r="EC98" i="43" s="1"/>
  <c r="ED98" i="43" s="1"/>
  <c r="EE98" i="43" s="1"/>
  <c r="EF98" i="43" s="1"/>
  <c r="EG98" i="43" s="1"/>
  <c r="EH98" i="43" s="1"/>
  <c r="EI98" i="43" s="1"/>
  <c r="EJ98" i="43" s="1"/>
  <c r="CD98" i="43"/>
  <c r="CE98" i="43" s="1"/>
  <c r="CF98" i="43" s="1"/>
  <c r="CG98" i="43" s="1"/>
  <c r="CH98" i="43" s="1"/>
  <c r="CI98" i="43" s="1"/>
  <c r="CJ98" i="43" s="1"/>
  <c r="CK98" i="43" s="1"/>
  <c r="CL98" i="43" s="1"/>
  <c r="CM98" i="43" s="1"/>
  <c r="CN98" i="43" s="1"/>
  <c r="CO98" i="43" s="1"/>
  <c r="CP98" i="43" s="1"/>
  <c r="CQ98" i="43" s="1"/>
  <c r="CR98" i="43" s="1"/>
  <c r="CS98" i="43" s="1"/>
  <c r="CT98" i="43" s="1"/>
  <c r="CU98" i="43" s="1"/>
  <c r="CV98" i="43" s="1"/>
  <c r="CW98" i="43" s="1"/>
  <c r="CX98" i="43" s="1"/>
  <c r="CY98" i="43" s="1"/>
  <c r="CZ98" i="43" s="1"/>
  <c r="DA98" i="43" s="1"/>
  <c r="DB98" i="43" s="1"/>
  <c r="DC98" i="43" s="1"/>
  <c r="DD98" i="43" s="1"/>
  <c r="DE98" i="43" s="1"/>
  <c r="AY98" i="43"/>
  <c r="AZ98" i="43" s="1"/>
  <c r="BA98" i="43" s="1"/>
  <c r="BB98" i="43" s="1"/>
  <c r="BC98" i="43" s="1"/>
  <c r="BD98" i="43" s="1"/>
  <c r="BE98" i="43" s="1"/>
  <c r="BF98" i="43" s="1"/>
  <c r="BG98" i="43" s="1"/>
  <c r="BH98" i="43" s="1"/>
  <c r="BI98" i="43" s="1"/>
  <c r="BJ98" i="43" s="1"/>
  <c r="BK98" i="43" s="1"/>
  <c r="BL98" i="43" s="1"/>
  <c r="BM98" i="43" s="1"/>
  <c r="BN98" i="43" s="1"/>
  <c r="BO98" i="43" s="1"/>
  <c r="BP98" i="43" s="1"/>
  <c r="BQ98" i="43" s="1"/>
  <c r="BR98" i="43" s="1"/>
  <c r="BS98" i="43" s="1"/>
  <c r="BT98" i="43" s="1"/>
  <c r="BU98" i="43" s="1"/>
  <c r="BV98" i="43" s="1"/>
  <c r="BW98" i="43" s="1"/>
  <c r="BX98" i="43" s="1"/>
  <c r="BY98" i="43" s="1"/>
  <c r="BZ98" i="43" s="1"/>
  <c r="CA98" i="43" s="1"/>
  <c r="CB98" i="43" s="1"/>
  <c r="AX254" i="19" l="1"/>
  <c r="BJ165" i="19"/>
  <c r="AX147" i="19"/>
  <c r="AF39" i="38" l="1"/>
  <c r="AB39" i="38"/>
  <c r="X39" i="38"/>
  <c r="V39" i="38"/>
  <c r="S39" i="38"/>
  <c r="O39" i="38"/>
  <c r="K39" i="38"/>
  <c r="I39" i="38"/>
  <c r="AF38" i="38"/>
  <c r="AB38" i="38"/>
  <c r="X38" i="38"/>
  <c r="V38" i="38"/>
  <c r="S38" i="38"/>
  <c r="O38" i="38"/>
  <c r="K38" i="38"/>
  <c r="I38" i="38"/>
  <c r="AF37" i="38"/>
  <c r="AB37" i="38"/>
  <c r="X37" i="38"/>
  <c r="V37" i="38"/>
  <c r="S37" i="38"/>
  <c r="O37" i="38"/>
  <c r="K37" i="38"/>
  <c r="I37" i="38"/>
  <c r="AF36" i="38"/>
  <c r="AB36" i="38"/>
  <c r="X36" i="38"/>
  <c r="V36" i="38"/>
  <c r="S36" i="38"/>
  <c r="O36" i="38"/>
  <c r="K36" i="38"/>
  <c r="I36" i="38"/>
  <c r="AF35" i="38"/>
  <c r="AB35" i="38"/>
  <c r="X35" i="38"/>
  <c r="V35" i="38"/>
  <c r="S35" i="38"/>
  <c r="O35" i="38"/>
  <c r="K35" i="38"/>
  <c r="I35" i="38"/>
  <c r="AF34" i="38"/>
  <c r="AB34" i="38"/>
  <c r="X34" i="38"/>
  <c r="V34" i="38"/>
  <c r="S34" i="38"/>
  <c r="O34" i="38"/>
  <c r="K34" i="38"/>
  <c r="I34" i="38"/>
  <c r="AF33" i="38"/>
  <c r="AB33" i="38"/>
  <c r="X33" i="38"/>
  <c r="V33" i="38"/>
  <c r="S33" i="38"/>
  <c r="O33" i="38"/>
  <c r="K33" i="38"/>
  <c r="I33" i="38"/>
  <c r="AF32" i="38"/>
  <c r="AB32" i="38"/>
  <c r="X32" i="38"/>
  <c r="V32" i="38"/>
  <c r="S32" i="38"/>
  <c r="O32" i="38"/>
  <c r="K32" i="38"/>
  <c r="I32" i="38"/>
  <c r="AF31" i="38"/>
  <c r="AB31" i="38"/>
  <c r="X31" i="38"/>
  <c r="V31" i="38"/>
  <c r="S31" i="38"/>
  <c r="O31" i="38"/>
  <c r="K31" i="38"/>
  <c r="I31" i="38"/>
  <c r="AF30" i="38"/>
  <c r="AB30" i="38"/>
  <c r="X30" i="38"/>
  <c r="V30" i="38"/>
  <c r="S30" i="38"/>
  <c r="O30" i="38"/>
  <c r="K30" i="38"/>
  <c r="I30" i="38"/>
  <c r="AF29" i="38"/>
  <c r="AB29" i="38"/>
  <c r="X29" i="38"/>
  <c r="V29" i="38"/>
  <c r="S29" i="38"/>
  <c r="O29" i="38"/>
  <c r="K29" i="38"/>
  <c r="I29" i="38"/>
  <c r="AF28" i="38"/>
  <c r="AB28" i="38"/>
  <c r="X28" i="38"/>
  <c r="V28" i="38"/>
  <c r="S28" i="38"/>
  <c r="O28" i="38"/>
  <c r="K28" i="38"/>
  <c r="I28" i="38"/>
  <c r="AF27" i="38"/>
  <c r="AB27" i="38"/>
  <c r="X27" i="38"/>
  <c r="V27" i="38"/>
  <c r="S27" i="38"/>
  <c r="O27" i="38"/>
  <c r="K27" i="38"/>
  <c r="I27" i="38"/>
  <c r="AF26" i="38"/>
  <c r="AB26" i="38"/>
  <c r="X26" i="38"/>
  <c r="V26" i="38"/>
  <c r="S26" i="38"/>
  <c r="O26" i="38"/>
  <c r="K26" i="38"/>
  <c r="I26" i="38"/>
  <c r="AF25" i="38"/>
  <c r="AB25" i="38"/>
  <c r="X25" i="38"/>
  <c r="V25" i="38"/>
  <c r="S25" i="38"/>
  <c r="O25" i="38"/>
  <c r="K25" i="38"/>
  <c r="I25" i="38"/>
  <c r="AF24" i="38"/>
  <c r="AB24" i="38"/>
  <c r="X24" i="38"/>
  <c r="V24" i="38"/>
  <c r="S24" i="38"/>
  <c r="O24" i="38"/>
  <c r="K24" i="38"/>
  <c r="I24" i="38"/>
  <c r="AF23" i="38"/>
  <c r="AB23" i="38"/>
  <c r="X23" i="38"/>
  <c r="V23" i="38"/>
  <c r="S23" i="38"/>
  <c r="O23" i="38"/>
  <c r="K23" i="38"/>
  <c r="I23" i="38"/>
  <c r="AF22" i="38"/>
  <c r="AB22" i="38"/>
  <c r="X22" i="38"/>
  <c r="V22" i="38"/>
  <c r="S22" i="38"/>
  <c r="O22" i="38"/>
  <c r="K22" i="38"/>
  <c r="I22" i="38"/>
  <c r="AF21" i="38"/>
  <c r="AB21" i="38"/>
  <c r="X21" i="38"/>
  <c r="V21" i="38"/>
  <c r="S21" i="38"/>
  <c r="O21" i="38"/>
  <c r="K21" i="38"/>
  <c r="I21" i="38"/>
  <c r="AF20" i="38"/>
  <c r="AB20" i="38"/>
  <c r="X20" i="38"/>
  <c r="V20" i="38"/>
  <c r="S20" i="38"/>
  <c r="O20" i="38"/>
  <c r="K20" i="38"/>
  <c r="I20" i="38"/>
  <c r="AF19" i="38"/>
  <c r="AB19" i="38"/>
  <c r="X19" i="38"/>
  <c r="V19" i="38"/>
  <c r="S19" i="38"/>
  <c r="O19" i="38"/>
  <c r="K19" i="38"/>
  <c r="I19" i="38"/>
  <c r="AF18" i="38"/>
  <c r="AB18" i="38"/>
  <c r="X18" i="38"/>
  <c r="V18" i="38"/>
  <c r="S18" i="38"/>
  <c r="O18" i="38"/>
  <c r="K18" i="38"/>
  <c r="I18" i="38"/>
  <c r="AF17" i="38"/>
  <c r="AB17" i="38"/>
  <c r="X17" i="38"/>
  <c r="V17" i="38"/>
  <c r="S17" i="38"/>
  <c r="O17" i="38"/>
  <c r="K17" i="38"/>
  <c r="I17" i="38"/>
  <c r="AF16" i="38"/>
  <c r="AB16" i="38"/>
  <c r="X16" i="38"/>
  <c r="V16" i="38"/>
  <c r="S16" i="38"/>
  <c r="O16" i="38"/>
  <c r="K16" i="38"/>
  <c r="I16" i="38"/>
  <c r="AF15" i="38"/>
  <c r="AB15" i="38"/>
  <c r="X15" i="38"/>
  <c r="V15" i="38"/>
  <c r="S15" i="38"/>
  <c r="O15" i="38"/>
  <c r="K15" i="38"/>
  <c r="I15" i="38"/>
  <c r="AF14" i="38"/>
  <c r="AB14" i="38"/>
  <c r="X14" i="38"/>
  <c r="V14" i="38"/>
  <c r="S14" i="38"/>
  <c r="O14" i="38"/>
  <c r="K14" i="38"/>
  <c r="I14" i="38"/>
  <c r="AF13" i="38"/>
  <c r="AB13" i="38"/>
  <c r="X13" i="38"/>
  <c r="V13" i="38"/>
  <c r="S13" i="38"/>
  <c r="O13" i="38"/>
  <c r="K13" i="38"/>
  <c r="I13" i="38"/>
  <c r="AF12" i="38"/>
  <c r="AB12" i="38"/>
  <c r="X12" i="38"/>
  <c r="V12" i="38"/>
  <c r="S12" i="38"/>
  <c r="O12" i="38"/>
  <c r="K12" i="38"/>
  <c r="I12" i="38"/>
  <c r="AF11" i="38"/>
  <c r="AB11" i="38"/>
  <c r="X11" i="38"/>
  <c r="V11" i="38"/>
  <c r="S11" i="38"/>
  <c r="O11" i="38"/>
  <c r="K11" i="38"/>
  <c r="I11" i="38"/>
  <c r="K18" i="36"/>
  <c r="J18" i="36"/>
  <c r="J10" i="36"/>
  <c r="J9" i="36"/>
  <c r="AC57" i="35"/>
  <c r="AC56" i="35"/>
  <c r="AC55" i="35"/>
  <c r="AC54" i="35"/>
  <c r="AC48" i="35"/>
  <c r="AC47" i="35"/>
  <c r="AC46" i="35"/>
  <c r="AC45" i="35"/>
  <c r="AC44" i="35"/>
  <c r="AC43" i="35"/>
  <c r="AC41" i="35"/>
  <c r="AC40" i="35"/>
  <c r="AC34" i="35"/>
  <c r="J33" i="35"/>
  <c r="AC32" i="35"/>
  <c r="J32" i="35" s="1"/>
  <c r="AC31" i="35"/>
  <c r="J31" i="35" s="1"/>
  <c r="AC30" i="35"/>
  <c r="J30" i="35" s="1"/>
  <c r="AC29" i="35"/>
  <c r="J29" i="35" s="1"/>
  <c r="AC28" i="35"/>
  <c r="J28" i="35" s="1"/>
  <c r="AC27" i="35"/>
  <c r="J27" i="35" s="1"/>
  <c r="AC25" i="35"/>
  <c r="J25" i="35" s="1"/>
  <c r="AC24" i="35"/>
  <c r="J24" i="35" s="1"/>
  <c r="J22" i="35"/>
  <c r="AC21" i="35"/>
  <c r="J21" i="35" s="1"/>
  <c r="AC20" i="35"/>
  <c r="J20" i="35" s="1"/>
  <c r="AC19" i="35"/>
  <c r="J19" i="35" s="1"/>
  <c r="AC18" i="35"/>
  <c r="J18" i="35" s="1"/>
  <c r="AC17" i="35"/>
  <c r="J17" i="35" s="1"/>
  <c r="AC16" i="35"/>
  <c r="J16" i="35" s="1"/>
  <c r="AC14" i="35"/>
  <c r="J14" i="35" s="1"/>
  <c r="AC13" i="35"/>
  <c r="J13" i="35" s="1"/>
  <c r="AC9" i="35"/>
  <c r="J49" i="35" s="1"/>
  <c r="AC8" i="35"/>
  <c r="J40" i="35" l="1"/>
  <c r="J43" i="35"/>
  <c r="J45" i="35"/>
  <c r="J47" i="35"/>
  <c r="AC53" i="35"/>
  <c r="J8" i="35"/>
  <c r="AC26" i="35"/>
  <c r="J26" i="35" s="1"/>
  <c r="J34" i="35"/>
  <c r="J22" i="36" s="1"/>
  <c r="J41" i="35"/>
  <c r="J44" i="35"/>
  <c r="J48" i="35"/>
  <c r="J55" i="35"/>
  <c r="J57" i="35"/>
  <c r="J53" i="35"/>
  <c r="AC50" i="35"/>
  <c r="J50" i="35" s="1"/>
  <c r="J56" i="35"/>
  <c r="J46" i="35"/>
  <c r="AC15" i="35"/>
  <c r="AC12" i="35" s="1"/>
  <c r="AC42" i="35"/>
  <c r="J42" i="35" s="1"/>
  <c r="J54" i="35"/>
  <c r="J9" i="35"/>
  <c r="J21" i="36" l="1"/>
  <c r="AC23" i="35"/>
  <c r="J23" i="35" s="1"/>
  <c r="AC39" i="35"/>
  <c r="AC36" i="35" s="1"/>
  <c r="J12" i="35"/>
  <c r="J24" i="36"/>
  <c r="J32" i="36"/>
  <c r="J36" i="36"/>
  <c r="J39" i="35"/>
  <c r="AC11" i="35"/>
  <c r="J15" i="35"/>
  <c r="AC10" i="35" l="1"/>
  <c r="J10" i="35" s="1"/>
  <c r="J36" i="35"/>
  <c r="J29" i="36" s="1"/>
  <c r="AC35" i="35"/>
  <c r="J35" i="35" s="1"/>
  <c r="J23" i="36" s="1"/>
  <c r="J35" i="36"/>
  <c r="J33" i="36" s="1"/>
  <c r="J34" i="36" s="1"/>
  <c r="J11" i="35"/>
  <c r="J19" i="36" s="1"/>
  <c r="J17" i="36" s="1"/>
  <c r="J26" i="36" l="1"/>
  <c r="J30" i="36"/>
  <c r="J27" i="36" s="1"/>
  <c r="J28" i="36" s="1"/>
  <c r="BT366" i="24" l="1"/>
  <c r="BU348" i="24"/>
  <c r="BM348" i="24"/>
  <c r="AZ915" i="19" l="1"/>
  <c r="AZ914" i="19"/>
  <c r="AZ920" i="19" l="1"/>
  <c r="AN1043" i="19"/>
  <c r="AK1043" i="19"/>
  <c r="AH1043" i="19"/>
  <c r="AE1043" i="19"/>
  <c r="AQ1042" i="19"/>
  <c r="AQ1041" i="19"/>
  <c r="AQ1040" i="19"/>
  <c r="AQ1043" i="19" l="1"/>
  <c r="AF64" i="34" l="1"/>
  <c r="AL50" i="34"/>
  <c r="AM25" i="34"/>
  <c r="AH425" i="19"/>
  <c r="AY104" i="19" l="1"/>
  <c r="AH1281" i="25" l="1"/>
  <c r="BJ1020" i="25" l="1"/>
  <c r="AX1002" i="25"/>
  <c r="BQ723" i="25" l="1"/>
  <c r="AX669" i="25" l="1"/>
  <c r="BK406" i="25" l="1"/>
  <c r="BF406" i="25"/>
  <c r="CJ328" i="25"/>
  <c r="CG328" i="25"/>
  <c r="BY328" i="25"/>
  <c r="BW307" i="25"/>
  <c r="BT307" i="25"/>
  <c r="BL307" i="25"/>
  <c r="BV292" i="25"/>
  <c r="BS292" i="25"/>
  <c r="BK292" i="25"/>
  <c r="CN158" i="25"/>
  <c r="CK158" i="25"/>
  <c r="CC158" i="25"/>
  <c r="CF101" i="25"/>
  <c r="CC101" i="25"/>
  <c r="BU101" i="25"/>
  <c r="BN81" i="25"/>
  <c r="CG439" i="24"/>
  <c r="BV439" i="24"/>
  <c r="BY417" i="24"/>
  <c r="CL312" i="24"/>
  <c r="CD312" i="24"/>
  <c r="BM294" i="24"/>
  <c r="CM254" i="24"/>
  <c r="CJ254" i="24"/>
  <c r="CB254" i="24"/>
  <c r="BY140" i="25" l="1"/>
  <c r="BV140" i="25"/>
  <c r="BN140" i="25"/>
  <c r="BV124" i="25"/>
  <c r="BN124" i="25"/>
  <c r="BX236" i="24"/>
  <c r="BY81" i="25"/>
  <c r="BV81" i="25"/>
  <c r="BV66" i="25" l="1"/>
  <c r="BS66" i="25"/>
  <c r="BN520" i="24" l="1"/>
  <c r="BI520" i="24"/>
  <c r="CD439" i="24" l="1"/>
  <c r="BV417" i="24"/>
  <c r="BN417" i="24"/>
  <c r="BU403" i="24"/>
  <c r="BM403" i="24"/>
  <c r="BU294" i="24"/>
  <c r="BU280" i="24"/>
  <c r="BM280" i="24"/>
  <c r="BU236" i="24" l="1"/>
  <c r="BM236" i="24"/>
  <c r="BU220" i="24"/>
  <c r="BM220" i="24"/>
  <c r="BQ176" i="24"/>
  <c r="AF48" i="28" l="1"/>
  <c r="AJ44" i="28"/>
  <c r="AN44" i="28" s="1"/>
  <c r="AN45" i="28"/>
  <c r="BO71" i="28"/>
  <c r="BK71" i="28"/>
  <c r="AJ48" i="28" l="1"/>
  <c r="AN48" i="28" s="1"/>
  <c r="AF37" i="28"/>
  <c r="AT37" i="28"/>
  <c r="AP37" i="28"/>
  <c r="AX34" i="28"/>
  <c r="AX33" i="28"/>
  <c r="AX32" i="28"/>
  <c r="AX37" i="28" l="1"/>
  <c r="AR654" i="19" l="1"/>
  <c r="AJ604" i="19" l="1"/>
  <c r="X1178" i="25" l="1"/>
  <c r="AV83" i="19"/>
  <c r="AZ69" i="19" l="1"/>
  <c r="AB760" i="25" l="1"/>
  <c r="Y760" i="25"/>
  <c r="AH759" i="25"/>
  <c r="AE759" i="25"/>
  <c r="AH758" i="25"/>
  <c r="AE758" i="25"/>
  <c r="AH757" i="25"/>
  <c r="AE757" i="25"/>
  <c r="AH756" i="25"/>
  <c r="AE756" i="25"/>
  <c r="AB755" i="25"/>
  <c r="Y755" i="25"/>
  <c r="AH754" i="25"/>
  <c r="AE754" i="25"/>
  <c r="AH753" i="25"/>
  <c r="AE753" i="25"/>
  <c r="AH752" i="25"/>
  <c r="AE752" i="25"/>
  <c r="AH751" i="25"/>
  <c r="AE751" i="25"/>
  <c r="AB749" i="25"/>
  <c r="Y749" i="25"/>
  <c r="AH748" i="25"/>
  <c r="AE748" i="25"/>
  <c r="AH747" i="25"/>
  <c r="AE747" i="25"/>
  <c r="AH746" i="25"/>
  <c r="AE746" i="25"/>
  <c r="AH745" i="25"/>
  <c r="AE745" i="25"/>
  <c r="AB744" i="25"/>
  <c r="Y744" i="25"/>
  <c r="AH743" i="25"/>
  <c r="AE743" i="25"/>
  <c r="AH742" i="25"/>
  <c r="AE742" i="25"/>
  <c r="AH741" i="25"/>
  <c r="AE741" i="25"/>
  <c r="AH740" i="25"/>
  <c r="AE740" i="25"/>
  <c r="AB750" i="25" l="1"/>
  <c r="AH749" i="25"/>
  <c r="AB761" i="25"/>
  <c r="AH760" i="25"/>
  <c r="Y750" i="25"/>
  <c r="AE749" i="25"/>
  <c r="AE760" i="25"/>
  <c r="AE755" i="25"/>
  <c r="AH755" i="25"/>
  <c r="Y761" i="25"/>
  <c r="AE744" i="25"/>
  <c r="AH744" i="25"/>
  <c r="AK784" i="25"/>
  <c r="AB784" i="25"/>
  <c r="Y784" i="25"/>
  <c r="AQ783" i="25"/>
  <c r="AN783" i="25"/>
  <c r="AH783" i="25"/>
  <c r="AE783" i="25"/>
  <c r="AQ782" i="25"/>
  <c r="AN782" i="25"/>
  <c r="AH782" i="25"/>
  <c r="AE782" i="25"/>
  <c r="AQ781" i="25"/>
  <c r="AN781" i="25"/>
  <c r="AH781" i="25"/>
  <c r="AE781" i="25"/>
  <c r="AQ780" i="25"/>
  <c r="AN780" i="25"/>
  <c r="AH780" i="25"/>
  <c r="AE780" i="25"/>
  <c r="AQ819" i="25"/>
  <c r="AQ818" i="25"/>
  <c r="AQ817" i="25"/>
  <c r="AK819" i="25"/>
  <c r="AK818" i="25"/>
  <c r="AK817" i="25"/>
  <c r="AK816" i="25"/>
  <c r="AH820" i="25"/>
  <c r="AE820" i="25"/>
  <c r="AB820" i="25"/>
  <c r="Y820" i="25"/>
  <c r="BF820" i="25" l="1"/>
  <c r="BL820" i="25"/>
  <c r="BI820" i="25"/>
  <c r="BO820" i="25"/>
  <c r="AH750" i="25"/>
  <c r="AE750" i="25"/>
  <c r="AH761" i="25"/>
  <c r="AE761" i="25"/>
  <c r="AE784" i="25"/>
  <c r="AQ784" i="25"/>
  <c r="AH784" i="25"/>
  <c r="AN784" i="25"/>
  <c r="AT820" i="25"/>
  <c r="AQ820" i="25"/>
  <c r="AK820" i="25"/>
  <c r="CE802" i="25" l="1"/>
  <c r="CE801" i="25"/>
  <c r="CE800" i="25"/>
  <c r="CE799" i="25"/>
  <c r="CE798" i="25"/>
  <c r="BD803" i="25"/>
  <c r="BA802" i="25"/>
  <c r="BP802" i="25" s="1"/>
  <c r="BA801" i="25"/>
  <c r="BP801" i="25" s="1"/>
  <c r="BA800" i="25"/>
  <c r="BP800" i="25" s="1"/>
  <c r="BA799" i="25"/>
  <c r="BP799" i="25" s="1"/>
  <c r="BA798" i="25"/>
  <c r="BP798" i="25" s="1"/>
  <c r="CT798" i="25" l="1"/>
  <c r="CT801" i="25"/>
  <c r="CT802" i="25"/>
  <c r="CT799" i="25"/>
  <c r="CT800" i="25"/>
  <c r="BA803" i="25"/>
  <c r="BP803" i="25" s="1"/>
  <c r="CE803" i="25"/>
  <c r="Y779" i="25"/>
  <c r="Y785" i="25" s="1"/>
  <c r="AK779" i="25"/>
  <c r="AB779" i="25"/>
  <c r="AQ778" i="25"/>
  <c r="AQ777" i="25"/>
  <c r="AQ776" i="25"/>
  <c r="AQ775" i="25"/>
  <c r="AN778" i="25"/>
  <c r="AN777" i="25"/>
  <c r="AN776" i="25"/>
  <c r="AN775" i="25"/>
  <c r="AH778" i="25"/>
  <c r="AH777" i="25"/>
  <c r="AH776" i="25"/>
  <c r="AH775" i="25"/>
  <c r="AE778" i="25"/>
  <c r="AE777" i="25"/>
  <c r="AE776" i="25"/>
  <c r="AE775" i="25"/>
  <c r="CT803" i="25" l="1"/>
  <c r="AK785" i="25"/>
  <c r="AQ785" i="25" s="1"/>
  <c r="AB785" i="25"/>
  <c r="AH779" i="25"/>
  <c r="AQ779" i="25"/>
  <c r="AN779" i="25"/>
  <c r="AE779" i="25"/>
  <c r="AN785" i="25" l="1"/>
  <c r="AH785" i="25"/>
  <c r="AE785" i="25"/>
  <c r="AX1164" i="25" l="1"/>
  <c r="AP1178" i="25"/>
  <c r="BY520" i="25" l="1"/>
  <c r="BY519" i="25"/>
  <c r="BD520" i="25" l="1"/>
  <c r="AY512" i="25" l="1"/>
  <c r="BM519" i="25"/>
  <c r="BD519" i="25"/>
  <c r="BM520" i="25"/>
  <c r="BG520" i="25" s="1"/>
  <c r="BJ520" i="25" s="1"/>
  <c r="BE512" i="25" l="1"/>
  <c r="BB512" i="25"/>
  <c r="BK512" i="25"/>
  <c r="BQ512" i="25"/>
  <c r="BN512" i="25"/>
  <c r="BH512" i="25"/>
  <c r="BG519" i="25"/>
  <c r="BJ519" i="25" s="1"/>
  <c r="BY196" i="24"/>
  <c r="CG196" i="24"/>
  <c r="BT92" i="24" l="1"/>
  <c r="BL92" i="24"/>
  <c r="AB55" i="24" l="1"/>
  <c r="S55" i="24"/>
  <c r="AH139" i="6" l="1"/>
  <c r="Z139" i="6"/>
  <c r="V139" i="6"/>
  <c r="CF76" i="6"/>
  <c r="CI76" i="6" s="1"/>
  <c r="CC76" i="6"/>
  <c r="AZ76" i="6"/>
  <c r="AK76" i="6"/>
  <c r="BF76" i="6" l="1"/>
  <c r="BL76" i="6" s="1"/>
  <c r="AU67" i="5"/>
  <c r="AX67" i="5" s="1"/>
  <c r="BB67" i="5" s="1"/>
  <c r="AO67" i="5" l="1"/>
  <c r="AV56" i="5" l="1"/>
  <c r="BB33" i="5" l="1"/>
  <c r="AT33" i="5"/>
  <c r="AR33" i="5"/>
  <c r="AZ67" i="5" s="1"/>
  <c r="BD67" i="5" s="1"/>
  <c r="AY33" i="5" l="1"/>
  <c r="AV33" i="5"/>
  <c r="AP33" i="5"/>
  <c r="AN33" i="5"/>
  <c r="AL33" i="5"/>
  <c r="BU1539" i="25"/>
  <c r="BR1543" i="25"/>
  <c r="BU1543" i="25" s="1"/>
</calcChain>
</file>

<file path=xl/sharedStrings.xml><?xml version="1.0" encoding="utf-8"?>
<sst xmlns="http://schemas.openxmlformats.org/spreadsheetml/2006/main" count="23881" uniqueCount="3922">
  <si>
    <t>제품기획</t>
    <phoneticPr fontId="9" type="noConversion"/>
  </si>
  <si>
    <t>작지 완성도</t>
    <phoneticPr fontId="9" type="noConversion"/>
  </si>
  <si>
    <t>오더 관리</t>
    <phoneticPr fontId="9" type="noConversion"/>
  </si>
  <si>
    <t>FABRIC</t>
    <phoneticPr fontId="9" type="noConversion"/>
  </si>
  <si>
    <t>PRODUCTIOIN</t>
    <phoneticPr fontId="9" type="noConversion"/>
  </si>
  <si>
    <t>SHIPMENT SCHEDULE</t>
    <phoneticPr fontId="9" type="noConversion"/>
  </si>
  <si>
    <t>입고 정보</t>
    <phoneticPr fontId="9" type="noConversion"/>
  </si>
  <si>
    <t>주차별 입고 예상 스케줄</t>
    <phoneticPr fontId="9" type="noConversion"/>
  </si>
  <si>
    <t>NO</t>
    <phoneticPr fontId="9" type="noConversion"/>
  </si>
  <si>
    <t>생산팀</t>
    <phoneticPr fontId="9" type="noConversion"/>
  </si>
  <si>
    <t>생산담당자</t>
    <phoneticPr fontId="9" type="noConversion"/>
  </si>
  <si>
    <t>SEASON</t>
    <phoneticPr fontId="9" type="noConversion"/>
  </si>
  <si>
    <t>LINE</t>
    <phoneticPr fontId="9" type="noConversion"/>
  </si>
  <si>
    <t>ITEM</t>
    <phoneticPr fontId="9" type="noConversion"/>
  </si>
  <si>
    <t>STYLE NO</t>
    <phoneticPr fontId="9" type="noConversion"/>
  </si>
  <si>
    <t>생산차수</t>
    <phoneticPr fontId="9" type="noConversion"/>
  </si>
  <si>
    <t>구분</t>
    <phoneticPr fontId="9" type="noConversion"/>
  </si>
  <si>
    <t>COLOR</t>
    <phoneticPr fontId="9" type="noConversion"/>
  </si>
  <si>
    <t>Q'TY</t>
    <phoneticPr fontId="9" type="noConversion"/>
  </si>
  <si>
    <t>작지 수취일</t>
    <phoneticPr fontId="9" type="noConversion"/>
  </si>
  <si>
    <t>퀄러티확정일</t>
    <phoneticPr fontId="9" type="noConversion"/>
  </si>
  <si>
    <t>납기</t>
    <phoneticPr fontId="9" type="noConversion"/>
  </si>
  <si>
    <t>원가정보</t>
    <phoneticPr fontId="9" type="noConversion"/>
  </si>
  <si>
    <t>거래형태</t>
    <phoneticPr fontId="9" type="noConversion"/>
  </si>
  <si>
    <t>생산처</t>
    <phoneticPr fontId="9" type="noConversion"/>
  </si>
  <si>
    <t>생산국</t>
    <phoneticPr fontId="9" type="noConversion"/>
  </si>
  <si>
    <t>공장명/업체명</t>
    <phoneticPr fontId="9" type="noConversion"/>
  </si>
  <si>
    <t>혼용률</t>
    <phoneticPr fontId="9" type="noConversion"/>
  </si>
  <si>
    <t>원단구분
(우븐/니트)</t>
    <phoneticPr fontId="9" type="noConversion"/>
  </si>
  <si>
    <t>DESCRIPTION</t>
    <phoneticPr fontId="9" type="noConversion"/>
  </si>
  <si>
    <t>업체</t>
    <phoneticPr fontId="9" type="noConversion"/>
  </si>
  <si>
    <t>FAB
CO</t>
    <phoneticPr fontId="9" type="noConversion"/>
  </si>
  <si>
    <t>원단발주서</t>
    <phoneticPr fontId="9" type="noConversion"/>
  </si>
  <si>
    <t>BT</t>
    <phoneticPr fontId="9" type="noConversion"/>
  </si>
  <si>
    <t>원단컨펌</t>
    <phoneticPr fontId="9" type="noConversion"/>
  </si>
  <si>
    <t>APP
YDS</t>
    <phoneticPr fontId="9" type="noConversion"/>
  </si>
  <si>
    <t>KC/이화학
TEST(유/무)</t>
    <phoneticPr fontId="9" type="noConversion"/>
  </si>
  <si>
    <t>원단입고</t>
    <phoneticPr fontId="9" type="noConversion"/>
  </si>
  <si>
    <t>APP</t>
    <phoneticPr fontId="9" type="noConversion"/>
  </si>
  <si>
    <t>FPP</t>
    <phoneticPr fontId="9" type="noConversion"/>
  </si>
  <si>
    <t>PLAN</t>
    <phoneticPr fontId="9" type="noConversion"/>
  </si>
  <si>
    <t>CUTTING</t>
    <phoneticPr fontId="9" type="noConversion"/>
  </si>
  <si>
    <t>SEWING</t>
    <phoneticPr fontId="9" type="noConversion"/>
  </si>
  <si>
    <t>FINAL INSPECTION
REPORT</t>
    <phoneticPr fontId="9" type="noConversion"/>
  </si>
  <si>
    <t>수납</t>
    <phoneticPr fontId="9" type="noConversion"/>
  </si>
  <si>
    <t>ETD</t>
    <phoneticPr fontId="9" type="noConversion"/>
  </si>
  <si>
    <t>ETA</t>
    <phoneticPr fontId="9" type="noConversion"/>
  </si>
  <si>
    <t>SHIP
MODE</t>
    <phoneticPr fontId="9" type="noConversion"/>
  </si>
  <si>
    <t>예상
IN-DC</t>
    <phoneticPr fontId="9" type="noConversion"/>
  </si>
  <si>
    <t>REMARK</t>
    <phoneticPr fontId="9" type="noConversion"/>
  </si>
  <si>
    <t>1차
입고일자</t>
    <phoneticPr fontId="9" type="noConversion"/>
  </si>
  <si>
    <t>입고
누적수량</t>
    <phoneticPr fontId="9" type="noConversion"/>
  </si>
  <si>
    <t>1차 입고</t>
    <phoneticPr fontId="9" type="noConversion"/>
  </si>
  <si>
    <t>2차 입고</t>
    <phoneticPr fontId="9" type="noConversion"/>
  </si>
  <si>
    <t>3차 입고</t>
    <phoneticPr fontId="9" type="noConversion"/>
  </si>
  <si>
    <t>4차 입고</t>
    <phoneticPr fontId="9" type="noConversion"/>
  </si>
  <si>
    <t xml:space="preserve"> 잔량 입고</t>
    <phoneticPr fontId="9" type="noConversion"/>
  </si>
  <si>
    <t>사사전원가</t>
    <phoneticPr fontId="9" type="noConversion"/>
  </si>
  <si>
    <t>사전원가</t>
    <phoneticPr fontId="9" type="noConversion"/>
  </si>
  <si>
    <t>예상판매가(원)</t>
    <phoneticPr fontId="9" type="noConversion"/>
  </si>
  <si>
    <t>결정판매가(원)</t>
    <phoneticPr fontId="9" type="noConversion"/>
  </si>
  <si>
    <t>생산원가합</t>
    <phoneticPr fontId="9" type="noConversion"/>
  </si>
  <si>
    <t>판매가합</t>
    <phoneticPr fontId="9" type="noConversion"/>
  </si>
  <si>
    <t>실배수
(V-)</t>
    <phoneticPr fontId="9" type="noConversion"/>
  </si>
  <si>
    <t>접수일</t>
    <phoneticPr fontId="9" type="noConversion"/>
  </si>
  <si>
    <t>발주일</t>
    <phoneticPr fontId="9" type="noConversion"/>
  </si>
  <si>
    <t>최종납기</t>
    <phoneticPr fontId="9" type="noConversion"/>
  </si>
  <si>
    <t>CFM</t>
    <phoneticPr fontId="9" type="noConversion"/>
  </si>
  <si>
    <t>ETD
(최초선적)</t>
    <phoneticPr fontId="9" type="noConversion"/>
  </si>
  <si>
    <t>SHIP MODE</t>
    <phoneticPr fontId="9" type="noConversion"/>
  </si>
  <si>
    <t>1차
QC접수</t>
    <phoneticPr fontId="9" type="noConversion"/>
  </si>
  <si>
    <t>2차
QC접수</t>
    <phoneticPr fontId="9" type="noConversion"/>
  </si>
  <si>
    <t>FPP 접수</t>
    <phoneticPr fontId="9" type="noConversion"/>
  </si>
  <si>
    <t>투입계획</t>
    <phoneticPr fontId="9" type="noConversion"/>
  </si>
  <si>
    <t>실제일자</t>
    <phoneticPr fontId="9" type="noConversion"/>
  </si>
  <si>
    <t>START
(실제일자)</t>
    <phoneticPr fontId="9" type="noConversion"/>
  </si>
  <si>
    <t>FININSH
(실제일자)</t>
    <phoneticPr fontId="9" type="noConversion"/>
  </si>
  <si>
    <t>예정 일자</t>
    <phoneticPr fontId="9" type="noConversion"/>
  </si>
  <si>
    <t>예상 수량</t>
    <phoneticPr fontId="9" type="noConversion"/>
  </si>
  <si>
    <t>아우터팀</t>
  </si>
  <si>
    <t>유승모</t>
  </si>
  <si>
    <t>봄</t>
  </si>
  <si>
    <t>AB</t>
  </si>
  <si>
    <t>JUMPER</t>
  </si>
  <si>
    <t>ABZ1JP1101</t>
  </si>
  <si>
    <t>A</t>
  </si>
  <si>
    <t>임가공</t>
  </si>
  <si>
    <t>미얀마</t>
  </si>
  <si>
    <t>SSTS#1</t>
  </si>
  <si>
    <t xml:space="preserve"> 100%POLYESTER </t>
  </si>
  <si>
    <t>우븐</t>
  </si>
  <si>
    <t xml:space="preserve">  P50D DTY * P50D DTY   168*114 WR TPU LAMI  100%POLYESTER  55"</t>
  </si>
  <si>
    <t>예진</t>
  </si>
  <si>
    <t>국내</t>
  </si>
  <si>
    <t>인열 불합격</t>
  </si>
  <si>
    <t>VESSEL</t>
  </si>
  <si>
    <t>아우터팀</t>
    <phoneticPr fontId="8" type="noConversion"/>
  </si>
  <si>
    <t>제품기획</t>
    <phoneticPr fontId="9" type="noConversion"/>
  </si>
  <si>
    <t>생산차수</t>
  </si>
  <si>
    <t>APP
YDS</t>
    <phoneticPr fontId="9" type="noConversion"/>
  </si>
  <si>
    <t>요척합의</t>
  </si>
  <si>
    <t>정장팀</t>
  </si>
  <si>
    <t>손지선</t>
  </si>
  <si>
    <t>사계절</t>
  </si>
  <si>
    <t>SUIT상</t>
  </si>
  <si>
    <t>ABZ5SB1201</t>
  </si>
  <si>
    <t>SOLID</t>
  </si>
  <si>
    <t>CMT</t>
  </si>
  <si>
    <t>베트남</t>
  </si>
  <si>
    <t>블루컴퍼니</t>
  </si>
  <si>
    <t>49%WOOL 49%POLYESTER 2%POLYURETHANE</t>
  </si>
  <si>
    <t>2/90*1/50PU 280G/M 49%WOOL 49%POLYESTER 2%POLYURETHANE 57"</t>
  </si>
  <si>
    <t>SINO(AOYANG)</t>
  </si>
  <si>
    <t>중국</t>
  </si>
  <si>
    <t/>
  </si>
  <si>
    <t>정장팀</t>
    <phoneticPr fontId="8" type="noConversion"/>
  </si>
  <si>
    <t>SUIT하</t>
  </si>
  <si>
    <t>ABZ5SP1201</t>
  </si>
  <si>
    <t>No</t>
    <phoneticPr fontId="18" type="noConversion"/>
  </si>
  <si>
    <t>SLV</t>
    <phoneticPr fontId="18" type="noConversion"/>
  </si>
  <si>
    <t>FAB
PTTN</t>
    <phoneticPr fontId="19" type="noConversion"/>
  </si>
  <si>
    <t>St.</t>
    <phoneticPr fontId="18" type="noConversion"/>
  </si>
  <si>
    <t>STYLE NO</t>
    <phoneticPr fontId="19" type="noConversion"/>
  </si>
  <si>
    <t>W/S
RCVD</t>
    <phoneticPr fontId="19" type="noConversion"/>
  </si>
  <si>
    <t>W/S
FIXED
DATE</t>
    <phoneticPr fontId="19" type="noConversion"/>
  </si>
  <si>
    <t>EX-FTY
DUE</t>
    <phoneticPr fontId="19" type="noConversion"/>
  </si>
  <si>
    <t>IN DC
DUE DATE</t>
  </si>
  <si>
    <t>COL</t>
  </si>
  <si>
    <t>PATTERN
/
COL</t>
    <phoneticPr fontId="18" type="noConversion"/>
  </si>
  <si>
    <t>ASSORT</t>
    <phoneticPr fontId="19" type="noConversion"/>
  </si>
  <si>
    <t>Q'TY</t>
    <phoneticPr fontId="19" type="noConversion"/>
  </si>
  <si>
    <t>GMT
ORIGIN</t>
    <phoneticPr fontId="18" type="noConversion"/>
  </si>
  <si>
    <t>TYPE
OF
PRODUCE</t>
    <phoneticPr fontId="18" type="noConversion"/>
  </si>
  <si>
    <t>GMT
FACTORY
(MFG)</t>
    <phoneticPr fontId="18" type="noConversion"/>
  </si>
  <si>
    <t>HS CODE</t>
    <phoneticPr fontId="18" type="noConversion"/>
  </si>
  <si>
    <t>C/O
(PAPER)</t>
    <phoneticPr fontId="18" type="noConversion"/>
  </si>
  <si>
    <t>FABRIC
 DESCRIPTION</t>
    <phoneticPr fontId="19" type="noConversion"/>
  </si>
  <si>
    <t>Shell
Y.Y</t>
    <phoneticPr fontId="19" type="noConversion"/>
  </si>
  <si>
    <t>FABRIC
U/P</t>
    <phoneticPr fontId="19" type="noConversion"/>
  </si>
  <si>
    <t>FABRIC
TOTAL
AMT</t>
    <phoneticPr fontId="19" type="noConversion"/>
  </si>
  <si>
    <t>CONTRAST
(1)</t>
    <phoneticPr fontId="19" type="noConversion"/>
  </si>
  <si>
    <t>CONTRAST
(2)</t>
    <phoneticPr fontId="19" type="noConversion"/>
  </si>
  <si>
    <t>INTER
LINING</t>
    <phoneticPr fontId="19" type="noConversion"/>
  </si>
  <si>
    <t>THREAD</t>
    <phoneticPr fontId="19" type="noConversion"/>
  </si>
  <si>
    <t>BTTN</t>
    <phoneticPr fontId="19" type="noConversion"/>
  </si>
  <si>
    <t>LABEL
TAG</t>
    <phoneticPr fontId="19" type="noConversion"/>
  </si>
  <si>
    <t>OTHERS</t>
    <phoneticPr fontId="19" type="noConversion"/>
  </si>
  <si>
    <t>PACK</t>
    <phoneticPr fontId="19" type="noConversion"/>
  </si>
  <si>
    <t>TRIM
TOTAL
AMT</t>
    <phoneticPr fontId="19" type="noConversion"/>
  </si>
  <si>
    <t>C.M</t>
    <phoneticPr fontId="19" type="noConversion"/>
  </si>
  <si>
    <t>G/Wash</t>
    <phoneticPr fontId="19" type="noConversion"/>
  </si>
  <si>
    <t>EMB</t>
    <phoneticPr fontId="19" type="noConversion"/>
  </si>
  <si>
    <t>Print /
Others</t>
    <phoneticPr fontId="19" type="noConversion"/>
  </si>
  <si>
    <t>PH
(1+2)</t>
    <phoneticPr fontId="18" type="noConversion"/>
  </si>
  <si>
    <t>CMP
TOTAL
AMT</t>
    <phoneticPr fontId="19" type="noConversion"/>
  </si>
  <si>
    <t>FOB
PRICE</t>
    <phoneticPr fontId="19" type="noConversion"/>
  </si>
  <si>
    <t>FOB
for
EX INFO</t>
    <phoneticPr fontId="19" type="noConversion"/>
  </si>
  <si>
    <t>FREIGHT</t>
    <phoneticPr fontId="19" type="noConversion"/>
  </si>
  <si>
    <t>IMPORT
TARIFF
5%</t>
    <phoneticPr fontId="19" type="noConversion"/>
  </si>
  <si>
    <t>AIR
CHARGE</t>
    <phoneticPr fontId="19" type="noConversion"/>
  </si>
  <si>
    <t>FOR
A.tion
(9.44%)</t>
    <phoneticPr fontId="18" type="noConversion"/>
  </si>
  <si>
    <t>DDP
PRICE</t>
    <phoneticPr fontId="19" type="noConversion"/>
  </si>
  <si>
    <t>DDP
PRICE
(KOR)</t>
    <phoneticPr fontId="19" type="noConversion"/>
  </si>
  <si>
    <t>DDP
PRICE
(E)</t>
  </si>
  <si>
    <t>DDP
AMOUNT</t>
    <phoneticPr fontId="19" type="noConversion"/>
  </si>
  <si>
    <t>RETAIL
PRICE
(E)</t>
  </si>
  <si>
    <t>RETAIL
PRICE</t>
    <phoneticPr fontId="19" type="noConversion"/>
  </si>
  <si>
    <t>RETAIL
AMOUNT</t>
    <phoneticPr fontId="19" type="noConversion"/>
  </si>
  <si>
    <t>M/U
(-V)</t>
    <phoneticPr fontId="19" type="noConversion"/>
  </si>
  <si>
    <t>M/U
(+V)</t>
    <phoneticPr fontId="19" type="noConversion"/>
  </si>
  <si>
    <t>MD
CFMD
PRICE</t>
    <phoneticPr fontId="19" type="noConversion"/>
  </si>
  <si>
    <t>MD
CFMD
AMT</t>
    <phoneticPr fontId="19" type="noConversion"/>
  </si>
  <si>
    <t>MD
M/U
(+V)</t>
    <phoneticPr fontId="19" type="noConversion"/>
  </si>
  <si>
    <t>FABRIC
ORIGIN
/MILL</t>
    <phoneticPr fontId="19" type="noConversion"/>
  </si>
  <si>
    <t>FABRIC
ORDERED 
DATE</t>
    <phoneticPr fontId="19" type="noConversion"/>
  </si>
  <si>
    <t>DELIVERY 
DATE by
Fabric team</t>
    <phoneticPr fontId="19" type="noConversion"/>
  </si>
  <si>
    <t>FABRIC
ETD</t>
    <phoneticPr fontId="26" type="noConversion"/>
  </si>
  <si>
    <t>FABRIC
ETA</t>
    <phoneticPr fontId="26" type="noConversion"/>
  </si>
  <si>
    <t>FABRIC
SHIP
MODE</t>
    <phoneticPr fontId="18" type="noConversion"/>
  </si>
  <si>
    <t>TRIM
ETD</t>
    <phoneticPr fontId="26" type="noConversion"/>
  </si>
  <si>
    <t>TRIM
ETA</t>
    <phoneticPr fontId="26" type="noConversion"/>
  </si>
  <si>
    <t>PERIOD
of 
Production</t>
  </si>
  <si>
    <t>H/L
OR  B/T 
DUE DATE</t>
    <phoneticPr fontId="18" type="noConversion"/>
  </si>
  <si>
    <t>H/L
OR  B/T 
SUBMIT</t>
    <phoneticPr fontId="19" type="noConversion"/>
  </si>
  <si>
    <t>1ST
CFM</t>
    <phoneticPr fontId="19" type="noConversion"/>
  </si>
  <si>
    <t xml:space="preserve">H/L
OR  B/T 
SUBMIT
2ND </t>
    <phoneticPr fontId="19" type="noConversion"/>
  </si>
  <si>
    <t>2ND 
CFM</t>
    <phoneticPr fontId="19" type="noConversion"/>
  </si>
  <si>
    <t>3RD</t>
    <phoneticPr fontId="19" type="noConversion"/>
  </si>
  <si>
    <t>3RD
CFM</t>
    <phoneticPr fontId="19" type="noConversion"/>
  </si>
  <si>
    <t>4TH</t>
    <phoneticPr fontId="19" type="noConversion"/>
  </si>
  <si>
    <t>4TH
CFM</t>
    <phoneticPr fontId="19" type="noConversion"/>
  </si>
  <si>
    <t>LOT 
SUBMIT
1ST</t>
    <phoneticPr fontId="19" type="noConversion"/>
  </si>
  <si>
    <t xml:space="preserve">LOT 
SUBMIT
2ND </t>
    <phoneticPr fontId="19" type="noConversion"/>
  </si>
  <si>
    <t>2ND
CFM</t>
    <phoneticPr fontId="19" type="noConversion"/>
  </si>
  <si>
    <t>LOT 
SUBMIT
3RD</t>
    <phoneticPr fontId="19" type="noConversion"/>
  </si>
  <si>
    <t>S/Y
RCVD</t>
    <phoneticPr fontId="19" type="noConversion"/>
  </si>
  <si>
    <t>QC
APPROVAL
DUE DATE</t>
    <phoneticPr fontId="19" type="noConversion"/>
  </si>
  <si>
    <t>S/D
1st Q.C</t>
    <phoneticPr fontId="19" type="noConversion"/>
  </si>
  <si>
    <t>1st Q.C
RCVD</t>
    <phoneticPr fontId="19" type="noConversion"/>
  </si>
  <si>
    <t>S/D
2nd QC</t>
    <phoneticPr fontId="19" type="noConversion"/>
  </si>
  <si>
    <t>2nd QC
RCVD</t>
    <phoneticPr fontId="19" type="noConversion"/>
  </si>
  <si>
    <t>S/D
3rd QC</t>
    <phoneticPr fontId="19" type="noConversion"/>
  </si>
  <si>
    <t>3rd QC
RCVD</t>
    <phoneticPr fontId="19" type="noConversion"/>
  </si>
  <si>
    <t>APPROVAL
FINAL PACKAGE
SENDING DATE</t>
    <phoneticPr fontId="19" type="noConversion"/>
  </si>
  <si>
    <t>FABRIC
ETD
DUE DATE</t>
    <phoneticPr fontId="19" type="noConversion"/>
  </si>
  <si>
    <t>FABRIC
ORDER
Q'TY</t>
    <phoneticPr fontId="19" type="noConversion"/>
  </si>
  <si>
    <t>ETD
FABRIC
1ST</t>
    <phoneticPr fontId="19" type="noConversion"/>
  </si>
  <si>
    <t>ETA
FABRIC
1ST</t>
    <phoneticPr fontId="19" type="noConversion"/>
  </si>
  <si>
    <t>ETD
FABRIC
2ND</t>
    <phoneticPr fontId="19" type="noConversion"/>
  </si>
  <si>
    <t>ETA
FABRIC
2ND</t>
    <phoneticPr fontId="19" type="noConversion"/>
  </si>
  <si>
    <t>ETD
FABRIC
3RD</t>
    <phoneticPr fontId="19" type="noConversion"/>
  </si>
  <si>
    <t>ETA
FABRIC
3RD</t>
    <phoneticPr fontId="19" type="noConversion"/>
  </si>
  <si>
    <t>ETD
FABRIC
4TH</t>
    <phoneticPr fontId="19" type="noConversion"/>
  </si>
  <si>
    <t>ETA
FABRIC
4TH</t>
    <phoneticPr fontId="19" type="noConversion"/>
  </si>
  <si>
    <t>FABRIC
SHIPPED
TOTAL</t>
    <phoneticPr fontId="19" type="noConversion"/>
  </si>
  <si>
    <t>FABRIC
BALANCE</t>
    <phoneticPr fontId="19" type="noConversion"/>
  </si>
  <si>
    <t>BALANCE
RATING</t>
    <phoneticPr fontId="19" type="noConversion"/>
  </si>
  <si>
    <t>FACTORY
Y.Y</t>
    <phoneticPr fontId="19" type="noConversion"/>
  </si>
  <si>
    <t>BALANCE</t>
  </si>
  <si>
    <t>Y.Y  AGREEMENT
COMMENT</t>
    <phoneticPr fontId="18" type="noConversion"/>
  </si>
  <si>
    <t>CUT
Q'TY</t>
    <phoneticPr fontId="19" type="noConversion"/>
  </si>
  <si>
    <t>CUT
BALANCE</t>
    <phoneticPr fontId="19" type="noConversion"/>
  </si>
  <si>
    <t>CUT
RATING</t>
    <phoneticPr fontId="19" type="noConversion"/>
  </si>
  <si>
    <t>FABRIC
USAGE</t>
    <phoneticPr fontId="19" type="noConversion"/>
  </si>
  <si>
    <t>SHIPMENT
SAMPLE
RCVD</t>
    <phoneticPr fontId="18" type="noConversion"/>
  </si>
  <si>
    <t>ETD
RGN
1st</t>
    <phoneticPr fontId="19" type="noConversion"/>
  </si>
  <si>
    <t>ETA
PSN
1st</t>
    <phoneticPr fontId="19" type="noConversion"/>
  </si>
  <si>
    <t>ETD
RGN
2nd</t>
    <phoneticPr fontId="19" type="noConversion"/>
  </si>
  <si>
    <t>ETA
PSN
2nd</t>
    <phoneticPr fontId="19" type="noConversion"/>
  </si>
  <si>
    <t>ETD
RGN
3rd</t>
    <phoneticPr fontId="19" type="noConversion"/>
  </si>
  <si>
    <t>ETA
PSN
3rd</t>
    <phoneticPr fontId="19" type="noConversion"/>
  </si>
  <si>
    <t>ETD
RGN
4th</t>
    <phoneticPr fontId="19" type="noConversion"/>
  </si>
  <si>
    <t>ETA
PSN
4th</t>
    <phoneticPr fontId="19" type="noConversion"/>
  </si>
  <si>
    <t>SHPD
SUM</t>
    <phoneticPr fontId="19" type="noConversion"/>
  </si>
  <si>
    <t>SHIP
BAL
(CUT)</t>
    <phoneticPr fontId="19" type="noConversion"/>
  </si>
  <si>
    <t>SHPD
RATING</t>
    <phoneticPr fontId="19" type="noConversion"/>
  </si>
  <si>
    <t>ESP-Pre
COSTING
input date</t>
    <phoneticPr fontId="19" type="noConversion"/>
  </si>
  <si>
    <t>INDC
1st</t>
    <phoneticPr fontId="19" type="noConversion"/>
  </si>
  <si>
    <t>INDC
2nd</t>
    <phoneticPr fontId="19" type="noConversion"/>
  </si>
  <si>
    <t>INDC
3rd</t>
    <phoneticPr fontId="19" type="noConversion"/>
  </si>
  <si>
    <t>INDC
4th</t>
    <phoneticPr fontId="19" type="noConversion"/>
  </si>
  <si>
    <t>INDC
TOTAL</t>
    <phoneticPr fontId="19" type="noConversion"/>
  </si>
  <si>
    <t>INDC
BALANCE</t>
    <phoneticPr fontId="19" type="noConversion"/>
  </si>
  <si>
    <t>INDC
AMOUNT</t>
    <phoneticPr fontId="19" type="noConversion"/>
  </si>
  <si>
    <t>RATE
SHORTAGE
OVERAGE</t>
    <phoneticPr fontId="19" type="noConversion"/>
  </si>
  <si>
    <t>SHORTAGE
COMMENT</t>
    <phoneticPr fontId="19" type="noConversion"/>
  </si>
  <si>
    <t>L</t>
  </si>
  <si>
    <t>BLZ1WD1001A</t>
  </si>
  <si>
    <t>BLZ1WD1001</t>
  </si>
  <si>
    <t>&lt;90&gt;</t>
  </si>
  <si>
    <t>&lt;95&gt;</t>
  </si>
  <si>
    <t>&lt;100&gt;</t>
  </si>
  <si>
    <t>&lt;105&gt;</t>
  </si>
  <si>
    <t>&lt;110&gt;</t>
  </si>
  <si>
    <t>sub</t>
  </si>
  <si>
    <t>SSTS#3</t>
  </si>
  <si>
    <t>6205.20.0000</t>
  </si>
  <si>
    <t>GSP CO</t>
  </si>
  <si>
    <t>COTTON 61 POLYESTER 34 POLYURETHANE 5</t>
  </si>
  <si>
    <t>KOREA</t>
  </si>
  <si>
    <t>AIR</t>
  </si>
  <si>
    <t>SEMI WIDE</t>
  </si>
  <si>
    <t>TY19AZ0001</t>
  </si>
  <si>
    <t>아소트전달</t>
  </si>
  <si>
    <t>BK</t>
  </si>
  <si>
    <t>CM40*P100D/PU40 148*84 50" TWILL</t>
  </si>
  <si>
    <t>은성</t>
  </si>
  <si>
    <t>단추 7/9,7/16</t>
  </si>
  <si>
    <t>6/29재</t>
  </si>
  <si>
    <t>W50.5"</t>
  </si>
  <si>
    <t>BL</t>
  </si>
  <si>
    <t>7/5재</t>
  </si>
  <si>
    <t>WT</t>
  </si>
  <si>
    <t>W49.75"</t>
  </si>
  <si>
    <t>셔츠팀</t>
    <phoneticPr fontId="8" type="noConversion"/>
  </si>
  <si>
    <t>오더 진행</t>
    <phoneticPr fontId="9" type="noConversion"/>
  </si>
  <si>
    <t>생산원가</t>
    <phoneticPr fontId="9" type="noConversion"/>
  </si>
  <si>
    <t>부자재</t>
    <phoneticPr fontId="9" type="noConversion"/>
  </si>
  <si>
    <t>원단/부자재 현황</t>
    <phoneticPr fontId="9" type="noConversion"/>
  </si>
  <si>
    <t>BRAND</t>
  </si>
  <si>
    <t>품번</t>
    <phoneticPr fontId="44" type="noConversion"/>
  </si>
  <si>
    <t>차수</t>
    <phoneticPr fontId="9" type="noConversion"/>
  </si>
  <si>
    <t>복종</t>
    <phoneticPr fontId="9" type="noConversion"/>
  </si>
  <si>
    <t>파일번호</t>
    <phoneticPr fontId="9" type="noConversion"/>
  </si>
  <si>
    <t>담당 디자이너</t>
  </si>
  <si>
    <t>W/S</t>
    <phoneticPr fontId="9" type="noConversion"/>
  </si>
  <si>
    <t>ORDER QTY</t>
  </si>
  <si>
    <t>COL QTY</t>
  </si>
  <si>
    <t>작지 접수</t>
    <phoneticPr fontId="44" type="noConversion"/>
  </si>
  <si>
    <t>가먼트 납기(INDC)</t>
  </si>
  <si>
    <t>Ex Fac</t>
    <phoneticPr fontId="9" type="noConversion"/>
  </si>
  <si>
    <t>생산형태</t>
    <phoneticPr fontId="9" type="noConversion"/>
  </si>
  <si>
    <t>FAC.</t>
  </si>
  <si>
    <t>사사전원가</t>
    <phoneticPr fontId="44" type="noConversion"/>
  </si>
  <si>
    <t>예판가</t>
    <phoneticPr fontId="9" type="noConversion"/>
  </si>
  <si>
    <t>확정 판매가</t>
    <phoneticPr fontId="9" type="noConversion"/>
  </si>
  <si>
    <t>사전원가 합</t>
    <phoneticPr fontId="9" type="noConversion"/>
  </si>
  <si>
    <t>생산 원가 합</t>
    <phoneticPr fontId="9" type="noConversion"/>
  </si>
  <si>
    <t>MU</t>
    <phoneticPr fontId="9" type="noConversion"/>
  </si>
  <si>
    <t>ACC 발주일</t>
    <phoneticPr fontId="9" type="noConversion"/>
  </si>
  <si>
    <t>ACC 선적일</t>
    <phoneticPr fontId="9" type="noConversion"/>
  </si>
  <si>
    <t>원단납기</t>
    <phoneticPr fontId="9" type="noConversion"/>
  </si>
  <si>
    <t>원단 요청 납기</t>
    <phoneticPr fontId="9" type="noConversion"/>
  </si>
  <si>
    <t>원단업체</t>
    <phoneticPr fontId="9" type="noConversion"/>
  </si>
  <si>
    <t>원단SPEC</t>
    <phoneticPr fontId="9" type="noConversion"/>
  </si>
  <si>
    <t>원단가</t>
    <phoneticPr fontId="9" type="noConversion"/>
  </si>
  <si>
    <t>MAIN FABRIC CFM</t>
    <phoneticPr fontId="9" type="noConversion"/>
  </si>
  <si>
    <t>원단 REPROT</t>
    <phoneticPr fontId="44" type="noConversion"/>
  </si>
  <si>
    <t>ETD FAB</t>
    <phoneticPr fontId="9" type="noConversion"/>
  </si>
  <si>
    <t xml:space="preserve">QC </t>
    <phoneticPr fontId="9" type="noConversion"/>
  </si>
  <si>
    <t xml:space="preserve">FPP </t>
    <phoneticPr fontId="9" type="noConversion"/>
  </si>
  <si>
    <t>APPROVED FPP 발송 일</t>
    <phoneticPr fontId="9" type="noConversion"/>
  </si>
  <si>
    <t>재단 시작일</t>
  </si>
  <si>
    <t>봉제 투입일</t>
  </si>
  <si>
    <t>봉제 완료일</t>
  </si>
  <si>
    <t>INLINE &amp; GARMENT TEST</t>
    <phoneticPr fontId="9" type="noConversion"/>
  </si>
  <si>
    <t>SHIPPING SAMPLE</t>
    <phoneticPr fontId="9" type="noConversion"/>
  </si>
  <si>
    <t>ETD</t>
  </si>
  <si>
    <t>ETA</t>
  </si>
  <si>
    <t>INDC</t>
    <phoneticPr fontId="9" type="noConversion"/>
  </si>
  <si>
    <t>비고</t>
    <phoneticPr fontId="9" type="noConversion"/>
  </si>
  <si>
    <t>TOPTEN</t>
  </si>
  <si>
    <t>MSZ1PP2002</t>
  </si>
  <si>
    <t>1PP</t>
  </si>
  <si>
    <t>김정은</t>
  </si>
  <si>
    <t>W)CTN SEMI WIDE CASUAL</t>
  </si>
  <si>
    <t>BE</t>
  </si>
  <si>
    <t>완사입</t>
  </si>
  <si>
    <t>나인</t>
  </si>
  <si>
    <t>나인)VJSS-16798 7*7 68*68 57/58" 373GSM</t>
  </si>
  <si>
    <t>7/27 OK</t>
  </si>
  <si>
    <t>팬츠팀</t>
    <phoneticPr fontId="8" type="noConversion"/>
  </si>
  <si>
    <t>ORDER ISSUE</t>
    <phoneticPr fontId="9" type="noConversion"/>
  </si>
  <si>
    <t>스타일 정보</t>
    <phoneticPr fontId="9" type="noConversion"/>
  </si>
  <si>
    <t>DETAIL DESCRIPTION</t>
    <phoneticPr fontId="9" type="noConversion"/>
  </si>
  <si>
    <t>ARTWORK</t>
    <phoneticPr fontId="9" type="noConversion"/>
  </si>
  <si>
    <t>발주</t>
    <phoneticPr fontId="9" type="noConversion"/>
  </si>
  <si>
    <t>QC</t>
    <phoneticPr fontId="9" type="noConversion"/>
  </si>
  <si>
    <t>생산진행</t>
    <phoneticPr fontId="9" type="noConversion"/>
  </si>
  <si>
    <t>CMPH</t>
    <phoneticPr fontId="9" type="noConversion"/>
  </si>
  <si>
    <t>BT CFM</t>
    <phoneticPr fontId="9" type="noConversion"/>
  </si>
  <si>
    <t xml:space="preserve">EMB </t>
    <phoneticPr fontId="9" type="noConversion"/>
  </si>
  <si>
    <t>PRINT</t>
    <phoneticPr fontId="9" type="noConversion"/>
  </si>
  <si>
    <t>F/SO</t>
    <phoneticPr fontId="9" type="noConversion"/>
  </si>
  <si>
    <t>날짜값만입력</t>
    <phoneticPr fontId="9" type="noConversion"/>
  </si>
  <si>
    <t>NO</t>
  </si>
  <si>
    <t>디자이너</t>
  </si>
  <si>
    <t>담당자</t>
  </si>
  <si>
    <t>작지수령</t>
  </si>
  <si>
    <t>작지확정</t>
  </si>
  <si>
    <t>시즌</t>
  </si>
  <si>
    <t>브랜드</t>
  </si>
  <si>
    <t>ORDER구분</t>
  </si>
  <si>
    <t>SKETCH</t>
  </si>
  <si>
    <t>ST NO</t>
  </si>
  <si>
    <t>FILE NO.</t>
  </si>
  <si>
    <t>Q'TY</t>
  </si>
  <si>
    <t>최종납기</t>
  </si>
  <si>
    <t>납기변경내역</t>
  </si>
  <si>
    <t>1ST IN</t>
  </si>
  <si>
    <t>1ST Q'TY</t>
  </si>
  <si>
    <t>2ST IN</t>
  </si>
  <si>
    <t>2ST Q'TY</t>
  </si>
  <si>
    <t>3ST IN</t>
  </si>
  <si>
    <t>3ST Q'TY</t>
  </si>
  <si>
    <t>생산국</t>
  </si>
  <si>
    <t>생산처</t>
  </si>
  <si>
    <t>REMARK</t>
  </si>
  <si>
    <t>F.담당</t>
  </si>
  <si>
    <t>F.MILL</t>
  </si>
  <si>
    <t>FBR DESC.</t>
  </si>
  <si>
    <t>제품 혼용율</t>
  </si>
  <si>
    <t>GARMENT DESC</t>
  </si>
  <si>
    <t>HS CODE</t>
  </si>
  <si>
    <t>나염</t>
  </si>
  <si>
    <t>자수</t>
  </si>
  <si>
    <t>원단발주</t>
  </si>
  <si>
    <t>부자재발주</t>
  </si>
  <si>
    <t>QC1</t>
  </si>
  <si>
    <t>QC2</t>
  </si>
  <si>
    <t>QC3</t>
  </si>
  <si>
    <t>QC CFM</t>
  </si>
  <si>
    <t>FPP발송</t>
  </si>
  <si>
    <t>FPP접수</t>
  </si>
  <si>
    <t>FPP CFM</t>
  </si>
  <si>
    <t>FAB ETD</t>
  </si>
  <si>
    <t>원단세부</t>
  </si>
  <si>
    <t>투입</t>
  </si>
  <si>
    <t>종결</t>
  </si>
  <si>
    <t>TOP</t>
  </si>
  <si>
    <t>사사전원가</t>
  </si>
  <si>
    <t>사전원가</t>
  </si>
  <si>
    <t>예판가</t>
  </si>
  <si>
    <t>결판가</t>
  </si>
  <si>
    <t>원가합</t>
  </si>
  <si>
    <t>판가합</t>
  </si>
  <si>
    <t>배수</t>
  </si>
  <si>
    <t>CM(P)</t>
  </si>
  <si>
    <t>H</t>
  </si>
  <si>
    <t>P</t>
  </si>
  <si>
    <t>PH2</t>
  </si>
  <si>
    <t>FOB</t>
  </si>
  <si>
    <t>홍나영</t>
  </si>
  <si>
    <t>조하나</t>
  </si>
  <si>
    <t>사계절(SS)</t>
  </si>
  <si>
    <t>TT</t>
  </si>
  <si>
    <t>메인</t>
  </si>
  <si>
    <t>MSZ5TS3901A</t>
  </si>
  <si>
    <t>TO19TT6007</t>
  </si>
  <si>
    <t>MYM</t>
  </si>
  <si>
    <t>김용옥</t>
  </si>
  <si>
    <t>국내임가공</t>
  </si>
  <si>
    <t>CM26'S/1 SINGLE JERSEY WITH COMPACT + ENZYME (175G)</t>
  </si>
  <si>
    <t>C100</t>
  </si>
  <si>
    <t>MEN'S T-SHIRTS</t>
  </si>
  <si>
    <t>6109.10.1000</t>
  </si>
  <si>
    <t>X</t>
  </si>
  <si>
    <t>SOL 9/16 30% (8040), 9/23 30% (8040), 9/30 40% (13920) 
MEL 10/7 100% (3200)</t>
  </si>
  <si>
    <t>37~38</t>
  </si>
  <si>
    <t>니트팀</t>
    <phoneticPr fontId="8" type="noConversion"/>
  </si>
  <si>
    <t>순번</t>
    <phoneticPr fontId="9" type="noConversion"/>
  </si>
  <si>
    <t>시즌</t>
    <phoneticPr fontId="9" type="noConversion"/>
  </si>
  <si>
    <t>브랜드</t>
    <phoneticPr fontId="9" type="noConversion"/>
  </si>
  <si>
    <t>STYLE#</t>
    <phoneticPr fontId="9" type="noConversion"/>
  </si>
  <si>
    <t>PCS</t>
    <phoneticPr fontId="9" type="noConversion"/>
  </si>
  <si>
    <t>실입고수량</t>
    <phoneticPr fontId="9" type="noConversion"/>
  </si>
  <si>
    <t>QUALITY</t>
    <phoneticPr fontId="9" type="noConversion"/>
  </si>
  <si>
    <t>LAST BT</t>
    <phoneticPr fontId="9" type="noConversion"/>
  </si>
  <si>
    <t>원사발주</t>
    <phoneticPr fontId="9" type="noConversion"/>
  </si>
  <si>
    <t>YARN ETA</t>
    <phoneticPr fontId="9" type="noConversion"/>
  </si>
  <si>
    <t>1ST QC</t>
    <phoneticPr fontId="9" type="noConversion"/>
  </si>
  <si>
    <t>2ND QC</t>
    <phoneticPr fontId="9" type="noConversion"/>
  </si>
  <si>
    <t>3RD QC</t>
    <phoneticPr fontId="9" type="noConversion"/>
  </si>
  <si>
    <t>TOP</t>
    <phoneticPr fontId="9" type="noConversion"/>
  </si>
  <si>
    <t>INSPECTION</t>
  </si>
  <si>
    <t>IN-DC</t>
    <phoneticPr fontId="9" type="noConversion"/>
  </si>
  <si>
    <t>2nd DELI</t>
    <phoneticPr fontId="9" type="noConversion"/>
  </si>
  <si>
    <t>협의 납기</t>
    <phoneticPr fontId="9" type="noConversion"/>
  </si>
  <si>
    <t>STATUS</t>
    <phoneticPr fontId="9" type="noConversion"/>
  </si>
  <si>
    <t>최초기획납기</t>
    <phoneticPr fontId="9" type="noConversion"/>
  </si>
  <si>
    <t>혼용율</t>
    <phoneticPr fontId="9" type="noConversion"/>
  </si>
  <si>
    <t>실제혼용율</t>
    <phoneticPr fontId="9" type="noConversion"/>
  </si>
  <si>
    <t>번수</t>
    <phoneticPr fontId="9" type="noConversion"/>
  </si>
  <si>
    <t>GG</t>
    <phoneticPr fontId="9" type="noConversion"/>
  </si>
  <si>
    <t>PLY</t>
    <phoneticPr fontId="9" type="noConversion"/>
  </si>
  <si>
    <t>중량</t>
    <phoneticPr fontId="9" type="noConversion"/>
  </si>
  <si>
    <t>ASSORT</t>
    <phoneticPr fontId="9" type="noConversion"/>
  </si>
  <si>
    <t>예상원가</t>
  </si>
  <si>
    <t>예상판가</t>
  </si>
  <si>
    <t>FOB PRICE</t>
    <phoneticPr fontId="9" type="noConversion"/>
  </si>
  <si>
    <t>ETD+45</t>
    <phoneticPr fontId="9" type="noConversion"/>
  </si>
  <si>
    <t>AMOUNT</t>
    <phoneticPr fontId="9" type="noConversion"/>
  </si>
  <si>
    <t>FACTORY</t>
    <phoneticPr fontId="9" type="noConversion"/>
  </si>
  <si>
    <t>DETAIL YARN SPEC</t>
    <phoneticPr fontId="9" type="noConversion"/>
  </si>
  <si>
    <t>입고율</t>
    <phoneticPr fontId="9" type="noConversion"/>
  </si>
  <si>
    <t>기획원가 합</t>
    <phoneticPr fontId="9" type="noConversion"/>
  </si>
  <si>
    <t>기획판가 합</t>
    <phoneticPr fontId="8" type="noConversion"/>
  </si>
  <si>
    <t>SP</t>
  </si>
  <si>
    <t>OLZEN</t>
  </si>
  <si>
    <t>ZOZ1ER1101</t>
  </si>
  <si>
    <t>SANTEX</t>
  </si>
  <si>
    <t>ZOZER002</t>
  </si>
  <si>
    <t>직LC</t>
  </si>
  <si>
    <t>W=100 (COMPACT)</t>
  </si>
  <si>
    <t>30'S/2</t>
  </si>
  <si>
    <t>30'S/2 12GG 1PLY</t>
  </si>
  <si>
    <t>스웨터팀</t>
    <phoneticPr fontId="8" type="noConversion"/>
  </si>
  <si>
    <t>구분키</t>
    <phoneticPr fontId="9" type="noConversion"/>
  </si>
  <si>
    <t>부서</t>
    <phoneticPr fontId="9" type="noConversion"/>
  </si>
  <si>
    <t>스타일번호</t>
    <phoneticPr fontId="9" type="noConversion"/>
  </si>
  <si>
    <t>기획수량</t>
  </si>
  <si>
    <t>제조원가</t>
  </si>
  <si>
    <t>판매가</t>
  </si>
  <si>
    <t>생산형태</t>
  </si>
  <si>
    <t>납기</t>
  </si>
  <si>
    <t>원단CFM</t>
  </si>
  <si>
    <t>APP</t>
  </si>
  <si>
    <t>FPP</t>
  </si>
  <si>
    <t>CUTTING</t>
  </si>
  <si>
    <t>입고</t>
  </si>
  <si>
    <t>SEASON</t>
  </si>
  <si>
    <t>아우터팀</t>
    <phoneticPr fontId="8" type="noConversion"/>
  </si>
  <si>
    <t>정장팀</t>
    <phoneticPr fontId="8" type="noConversion"/>
  </si>
  <si>
    <t>셔츠팀</t>
    <phoneticPr fontId="8" type="noConversion"/>
  </si>
  <si>
    <t>팬츠팀</t>
    <phoneticPr fontId="8" type="noConversion"/>
  </si>
  <si>
    <t>니트팀</t>
    <phoneticPr fontId="8" type="noConversion"/>
  </si>
  <si>
    <t>스웨터팀</t>
    <phoneticPr fontId="8" type="noConversion"/>
  </si>
  <si>
    <t>스타일정보</t>
    <phoneticPr fontId="8" type="noConversion"/>
  </si>
  <si>
    <t>생산차수</t>
    <phoneticPr fontId="8" type="noConversion"/>
  </si>
  <si>
    <t>시즌</t>
    <phoneticPr fontId="8" type="noConversion"/>
  </si>
  <si>
    <t>브랜드라인</t>
    <phoneticPr fontId="8" type="noConversion"/>
  </si>
  <si>
    <t>복종(ITEM)</t>
    <phoneticPr fontId="8" type="noConversion"/>
  </si>
  <si>
    <t>COLOR</t>
    <phoneticPr fontId="8" type="noConversion"/>
  </si>
  <si>
    <t>기획수량</t>
    <phoneticPr fontId="8" type="noConversion"/>
  </si>
  <si>
    <t>소싱팀</t>
    <phoneticPr fontId="8" type="noConversion"/>
  </si>
  <si>
    <t>소싱담당자</t>
    <phoneticPr fontId="8" type="noConversion"/>
  </si>
  <si>
    <t>브랜드</t>
    <phoneticPr fontId="8" type="noConversion"/>
  </si>
  <si>
    <t>소싱일정</t>
    <phoneticPr fontId="8" type="noConversion"/>
  </si>
  <si>
    <t>제품납기일</t>
    <phoneticPr fontId="8" type="noConversion"/>
  </si>
  <si>
    <t>작지수취일</t>
    <phoneticPr fontId="8" type="noConversion"/>
  </si>
  <si>
    <t>단가정보</t>
    <phoneticPr fontId="8" type="noConversion"/>
  </si>
  <si>
    <t>Retail Price</t>
    <phoneticPr fontId="8" type="noConversion"/>
  </si>
  <si>
    <t>예상</t>
    <phoneticPr fontId="8" type="noConversion"/>
  </si>
  <si>
    <t>확정</t>
    <phoneticPr fontId="8" type="noConversion"/>
  </si>
  <si>
    <t>예상사전원가</t>
    <phoneticPr fontId="8" type="noConversion"/>
  </si>
  <si>
    <t>생산사전원가</t>
    <phoneticPr fontId="8" type="noConversion"/>
  </si>
  <si>
    <t>최종</t>
    <phoneticPr fontId="8" type="noConversion"/>
  </si>
  <si>
    <t>COGM</t>
    <phoneticPr fontId="8" type="noConversion"/>
  </si>
  <si>
    <t>PCS당</t>
    <phoneticPr fontId="8" type="noConversion"/>
  </si>
  <si>
    <t>최초</t>
    <phoneticPr fontId="8" type="noConversion"/>
  </si>
  <si>
    <t>Amount</t>
    <phoneticPr fontId="8" type="noConversion"/>
  </si>
  <si>
    <t>Retail Price</t>
    <phoneticPr fontId="8" type="noConversion"/>
  </si>
  <si>
    <t>소싱정보</t>
    <phoneticPr fontId="8" type="noConversion"/>
  </si>
  <si>
    <t>담당 디자이너</t>
    <phoneticPr fontId="8" type="noConversion"/>
  </si>
  <si>
    <t>소싱형태</t>
    <phoneticPr fontId="8" type="noConversion"/>
  </si>
  <si>
    <t>소싱처</t>
    <phoneticPr fontId="8" type="noConversion"/>
  </si>
  <si>
    <t>결제업체</t>
    <phoneticPr fontId="8" type="noConversion"/>
  </si>
  <si>
    <t>봉제공장</t>
    <phoneticPr fontId="8" type="noConversion"/>
  </si>
  <si>
    <t>소싱업체정보</t>
    <phoneticPr fontId="8" type="noConversion"/>
  </si>
  <si>
    <t>Material</t>
    <phoneticPr fontId="8" type="noConversion"/>
  </si>
  <si>
    <t>혼용율</t>
    <phoneticPr fontId="8" type="noConversion"/>
  </si>
  <si>
    <t>업체명</t>
    <phoneticPr fontId="8" type="noConversion"/>
  </si>
  <si>
    <t>업체국가</t>
    <phoneticPr fontId="8" type="noConversion"/>
  </si>
  <si>
    <t>원자재</t>
    <phoneticPr fontId="8" type="noConversion"/>
  </si>
  <si>
    <t>부자재</t>
    <phoneticPr fontId="8" type="noConversion"/>
  </si>
  <si>
    <t>자재구분</t>
    <phoneticPr fontId="8" type="noConversion"/>
  </si>
  <si>
    <t>자재명</t>
    <phoneticPr fontId="8" type="noConversion"/>
  </si>
  <si>
    <t>거래처</t>
    <phoneticPr fontId="8" type="noConversion"/>
  </si>
  <si>
    <t>원단발주</t>
    <phoneticPr fontId="8" type="noConversion"/>
  </si>
  <si>
    <t>발주서접수일</t>
    <phoneticPr fontId="8" type="noConversion"/>
  </si>
  <si>
    <t>발주일</t>
    <phoneticPr fontId="8" type="noConversion"/>
  </si>
  <si>
    <t>BT cfm.</t>
    <phoneticPr fontId="8" type="noConversion"/>
  </si>
  <si>
    <t>Fabric cfm.</t>
    <phoneticPr fontId="8" type="noConversion"/>
  </si>
  <si>
    <t>APP YDS</t>
    <phoneticPr fontId="8" type="noConversion"/>
  </si>
  <si>
    <t>* 개념확인 필요</t>
    <phoneticPr fontId="8" type="noConversion"/>
  </si>
  <si>
    <t>KC/이화학TEST</t>
    <phoneticPr fontId="8" type="noConversion"/>
  </si>
  <si>
    <t>관리일정</t>
    <phoneticPr fontId="8" type="noConversion"/>
  </si>
  <si>
    <t>자재일정</t>
    <phoneticPr fontId="8" type="noConversion"/>
  </si>
  <si>
    <t>생산일정</t>
    <phoneticPr fontId="8" type="noConversion"/>
  </si>
  <si>
    <t>APP</t>
    <phoneticPr fontId="8" type="noConversion"/>
  </si>
  <si>
    <t>FPP</t>
    <phoneticPr fontId="8" type="noConversion"/>
  </si>
  <si>
    <t>CFM일</t>
    <phoneticPr fontId="8" type="noConversion"/>
  </si>
  <si>
    <t>접수일</t>
    <phoneticPr fontId="8" type="noConversion"/>
  </si>
  <si>
    <t>CFM일</t>
    <phoneticPr fontId="8" type="noConversion"/>
  </si>
  <si>
    <t>1차 QC접수일</t>
    <phoneticPr fontId="8" type="noConversion"/>
  </si>
  <si>
    <t>2차 QC접수일</t>
    <phoneticPr fontId="8" type="noConversion"/>
  </si>
  <si>
    <t>투입계획</t>
    <phoneticPr fontId="8" type="noConversion"/>
  </si>
  <si>
    <t>Cutting일자</t>
    <phoneticPr fontId="8" type="noConversion"/>
  </si>
  <si>
    <t>Sewing일자</t>
    <phoneticPr fontId="8" type="noConversion"/>
  </si>
  <si>
    <t>시작일</t>
    <phoneticPr fontId="8" type="noConversion"/>
  </si>
  <si>
    <t>종료일</t>
    <phoneticPr fontId="8" type="noConversion"/>
  </si>
  <si>
    <t>수납CFM</t>
    <phoneticPr fontId="8" type="noConversion"/>
  </si>
  <si>
    <t>선적일정</t>
    <phoneticPr fontId="8" type="noConversion"/>
  </si>
  <si>
    <t>ETD</t>
    <phoneticPr fontId="8" type="noConversion"/>
  </si>
  <si>
    <t>ETA</t>
    <phoneticPr fontId="8" type="noConversion"/>
  </si>
  <si>
    <t>SHIP MODE</t>
    <phoneticPr fontId="8" type="noConversion"/>
  </si>
  <si>
    <t>예상IN-DC</t>
    <phoneticPr fontId="8" type="noConversion"/>
  </si>
  <si>
    <t>입고정보</t>
    <phoneticPr fontId="8" type="noConversion"/>
  </si>
  <si>
    <t>선적수량</t>
    <phoneticPr fontId="8" type="noConversion"/>
  </si>
  <si>
    <t>실적</t>
    <phoneticPr fontId="8" type="noConversion"/>
  </si>
  <si>
    <t>입고종결처리</t>
    <phoneticPr fontId="8" type="noConversion"/>
  </si>
  <si>
    <t>*누적입고수량</t>
    <phoneticPr fontId="8" type="noConversion"/>
  </si>
  <si>
    <t>1차</t>
    <phoneticPr fontId="8" type="noConversion"/>
  </si>
  <si>
    <t>예상</t>
    <phoneticPr fontId="8" type="noConversion"/>
  </si>
  <si>
    <t>2차</t>
    <phoneticPr fontId="8" type="noConversion"/>
  </si>
  <si>
    <t>3차</t>
    <phoneticPr fontId="8" type="noConversion"/>
  </si>
  <si>
    <t>4차</t>
    <phoneticPr fontId="8" type="noConversion"/>
  </si>
  <si>
    <t>잔여</t>
    <phoneticPr fontId="8" type="noConversion"/>
  </si>
  <si>
    <t>1차</t>
    <phoneticPr fontId="8" type="noConversion"/>
  </si>
  <si>
    <t>입고수량</t>
    <phoneticPr fontId="8" type="noConversion"/>
  </si>
  <si>
    <t>예상</t>
    <phoneticPr fontId="8" type="noConversion"/>
  </si>
  <si>
    <t>2차</t>
    <phoneticPr fontId="8" type="noConversion"/>
  </si>
  <si>
    <t>총누적</t>
    <phoneticPr fontId="8" type="noConversion"/>
  </si>
  <si>
    <t>*입고부족수량</t>
    <phoneticPr fontId="8" type="noConversion"/>
  </si>
  <si>
    <t>작업지시서 워크시트 수령일</t>
    <phoneticPr fontId="8" type="noConversion"/>
  </si>
  <si>
    <t>작업지시서 확정일</t>
    <phoneticPr fontId="8" type="noConversion"/>
  </si>
  <si>
    <t>공장출하일</t>
    <phoneticPr fontId="8" type="noConversion"/>
  </si>
  <si>
    <t>납기일</t>
    <phoneticPr fontId="8" type="noConversion"/>
  </si>
  <si>
    <t>수량</t>
    <phoneticPr fontId="8" type="noConversion"/>
  </si>
  <si>
    <t>원산지</t>
    <phoneticPr fontId="8" type="noConversion"/>
  </si>
  <si>
    <t>생산형태</t>
    <phoneticPr fontId="8" type="noConversion"/>
  </si>
  <si>
    <t>봉제공장</t>
    <phoneticPr fontId="8" type="noConversion"/>
  </si>
  <si>
    <t>원산지증명</t>
    <phoneticPr fontId="8" type="noConversion"/>
  </si>
  <si>
    <t>요척</t>
    <phoneticPr fontId="8" type="noConversion"/>
  </si>
  <si>
    <t>YDS당 단가</t>
    <phoneticPr fontId="8" type="noConversion"/>
  </si>
  <si>
    <t>원단 사용 차수</t>
    <phoneticPr fontId="8" type="noConversion"/>
  </si>
  <si>
    <t>안감</t>
    <phoneticPr fontId="8" type="noConversion"/>
  </si>
  <si>
    <t>봉사</t>
    <phoneticPr fontId="8" type="noConversion"/>
  </si>
  <si>
    <t>단추</t>
    <phoneticPr fontId="8" type="noConversion"/>
  </si>
  <si>
    <t>라벨</t>
    <phoneticPr fontId="8" type="noConversion"/>
  </si>
  <si>
    <t>기타부자재</t>
    <phoneticPr fontId="8" type="noConversion"/>
  </si>
  <si>
    <t>팩킹자재</t>
    <phoneticPr fontId="8" type="noConversion"/>
  </si>
  <si>
    <t>PCS당 부자재 원가</t>
    <phoneticPr fontId="8" type="noConversion"/>
  </si>
  <si>
    <t>PCS당 원자재 원가</t>
    <phoneticPr fontId="8" type="noConversion"/>
  </si>
  <si>
    <t>팩킹 핸들링 차지</t>
    <phoneticPr fontId="8" type="noConversion"/>
  </si>
  <si>
    <t>PCS당 CMP 원가</t>
    <phoneticPr fontId="8" type="noConversion"/>
  </si>
  <si>
    <t>에이션 마진율</t>
    <phoneticPr fontId="8" type="noConversion"/>
  </si>
  <si>
    <t>MD 확정 가격</t>
    <phoneticPr fontId="8" type="noConversion"/>
  </si>
  <si>
    <t>MD 확정 Amt</t>
    <phoneticPr fontId="8" type="noConversion"/>
  </si>
  <si>
    <t>MD M/up</t>
    <phoneticPr fontId="8" type="noConversion"/>
  </si>
  <si>
    <t>원단제조업체</t>
    <phoneticPr fontId="8" type="noConversion"/>
  </si>
  <si>
    <t>발주일</t>
    <phoneticPr fontId="8" type="noConversion"/>
  </si>
  <si>
    <t>원단납기일</t>
    <phoneticPr fontId="8" type="noConversion"/>
  </si>
  <si>
    <t>자재선적 수단</t>
    <phoneticPr fontId="8" type="noConversion"/>
  </si>
  <si>
    <t>부자재 ETD</t>
    <phoneticPr fontId="8" type="noConversion"/>
  </si>
  <si>
    <t>부자재 ETA</t>
    <phoneticPr fontId="8" type="noConversion"/>
  </si>
  <si>
    <t>생산일정</t>
    <phoneticPr fontId="8" type="noConversion"/>
  </si>
  <si>
    <t>시직,BT 검사납기</t>
    <phoneticPr fontId="8" type="noConversion"/>
  </si>
  <si>
    <t>1차 컨펌</t>
    <phoneticPr fontId="8" type="noConversion"/>
  </si>
  <si>
    <t>2차 컨펌</t>
    <phoneticPr fontId="8" type="noConversion"/>
  </si>
  <si>
    <t>시직,BT 디자인 2차 제출일</t>
    <phoneticPr fontId="8" type="noConversion"/>
  </si>
  <si>
    <t>시직,BT 디자인 1차제출일</t>
    <phoneticPr fontId="8" type="noConversion"/>
  </si>
  <si>
    <t>3차 컨펌</t>
    <phoneticPr fontId="8" type="noConversion"/>
  </si>
  <si>
    <t>4차 컨펌</t>
    <phoneticPr fontId="8" type="noConversion"/>
  </si>
  <si>
    <t>시직,BT 디자인 3차 제출일</t>
    <phoneticPr fontId="8" type="noConversion"/>
  </si>
  <si>
    <t>시직,BT 디자인 4차 제출일</t>
    <phoneticPr fontId="8" type="noConversion"/>
  </si>
  <si>
    <t>원단 1차생산분 제출일</t>
    <phoneticPr fontId="8" type="noConversion"/>
  </si>
  <si>
    <t>원단 1차 컨펌</t>
    <phoneticPr fontId="8" type="noConversion"/>
  </si>
  <si>
    <t>원단 2차생산분 제출일</t>
    <phoneticPr fontId="8" type="noConversion"/>
  </si>
  <si>
    <t>원단 2차 컨펌</t>
    <phoneticPr fontId="8" type="noConversion"/>
  </si>
  <si>
    <t>원단 3차생산분 제출일</t>
    <phoneticPr fontId="8" type="noConversion"/>
  </si>
  <si>
    <t>원단 3차 컨펌</t>
    <phoneticPr fontId="8" type="noConversion"/>
  </si>
  <si>
    <t>샘플야대지 수령일</t>
    <phoneticPr fontId="8" type="noConversion"/>
  </si>
  <si>
    <t>샘플야대지 디자이너 승인일</t>
    <phoneticPr fontId="8" type="noConversion"/>
  </si>
  <si>
    <t>승인 원부자재 송부일</t>
    <phoneticPr fontId="8" type="noConversion"/>
  </si>
  <si>
    <t>원단선적예상일</t>
    <phoneticPr fontId="8" type="noConversion"/>
  </si>
  <si>
    <t>원단 1차선적예상일</t>
    <phoneticPr fontId="8" type="noConversion"/>
  </si>
  <si>
    <t>원단 선적수량</t>
    <phoneticPr fontId="8" type="noConversion"/>
  </si>
  <si>
    <t>공장요척</t>
    <phoneticPr fontId="8" type="noConversion"/>
  </si>
  <si>
    <t>요척합의서(공장에서 소싱팀)</t>
    <phoneticPr fontId="8" type="noConversion"/>
  </si>
  <si>
    <t>재단수량</t>
    <phoneticPr fontId="8" type="noConversion"/>
  </si>
  <si>
    <t>선적샘플 수령일</t>
    <phoneticPr fontId="8" type="noConversion"/>
  </si>
  <si>
    <t>사전원가 등록일</t>
    <phoneticPr fontId="8" type="noConversion"/>
  </si>
  <si>
    <t>물류납기 1차</t>
    <phoneticPr fontId="8" type="noConversion"/>
  </si>
  <si>
    <t>물류납기 2차</t>
    <phoneticPr fontId="8" type="noConversion"/>
  </si>
  <si>
    <t>물류납기 3차</t>
    <phoneticPr fontId="8" type="noConversion"/>
  </si>
  <si>
    <t>물류납기 4차</t>
    <phoneticPr fontId="8" type="noConversion"/>
  </si>
  <si>
    <t>물류입고 총수량</t>
    <phoneticPr fontId="8" type="noConversion"/>
  </si>
  <si>
    <t>부족수량 비율</t>
    <phoneticPr fontId="8" type="noConversion"/>
  </si>
  <si>
    <t>퀄러티확정 (정장/아우터)</t>
    <phoneticPr fontId="8" type="noConversion"/>
  </si>
  <si>
    <t>작지확정일 (셔츠)</t>
    <phoneticPr fontId="8" type="noConversion"/>
  </si>
  <si>
    <t>SOLID</t>
    <phoneticPr fontId="8" type="noConversion"/>
  </si>
  <si>
    <t>STRIPE</t>
    <phoneticPr fontId="8" type="noConversion"/>
  </si>
  <si>
    <t>칼러수량 개별관리</t>
    <phoneticPr fontId="8" type="noConversion"/>
  </si>
  <si>
    <t>칼라수량 합계관리</t>
    <phoneticPr fontId="8" type="noConversion"/>
  </si>
  <si>
    <t>총수량 관리</t>
    <phoneticPr fontId="8" type="noConversion"/>
  </si>
  <si>
    <t>사이즈별 수량 관리</t>
    <phoneticPr fontId="8" type="noConversion"/>
  </si>
  <si>
    <t>사이즈/칼라별 수량 관리</t>
    <phoneticPr fontId="8" type="noConversion"/>
  </si>
  <si>
    <t>소싱국가(원산지)</t>
    <phoneticPr fontId="8" type="noConversion"/>
  </si>
  <si>
    <t>HS CODE</t>
    <phoneticPr fontId="8" type="noConversion"/>
  </si>
  <si>
    <t>원산지</t>
    <phoneticPr fontId="8" type="noConversion"/>
  </si>
  <si>
    <t>대상 무역협정</t>
    <phoneticPr fontId="8" type="noConversion"/>
  </si>
  <si>
    <t>자재구분 (우븐/니트)</t>
    <phoneticPr fontId="8" type="noConversion"/>
  </si>
  <si>
    <t>(표준)원단명 (DESCRIPTION)</t>
    <phoneticPr fontId="8" type="noConversion"/>
  </si>
  <si>
    <t>개발요척</t>
    <phoneticPr fontId="8" type="noConversion"/>
  </si>
  <si>
    <t>공장요척</t>
    <phoneticPr fontId="8" type="noConversion"/>
  </si>
  <si>
    <t>요척합의</t>
    <phoneticPr fontId="8" type="noConversion"/>
  </si>
  <si>
    <t>요척정보</t>
    <phoneticPr fontId="8" type="noConversion"/>
  </si>
  <si>
    <t>요척</t>
    <phoneticPr fontId="8" type="noConversion"/>
  </si>
  <si>
    <t>YDS당</t>
    <phoneticPr fontId="8" type="noConversion"/>
  </si>
  <si>
    <t>PCS당</t>
    <phoneticPr fontId="8" type="noConversion"/>
  </si>
  <si>
    <t>(1)</t>
    <phoneticPr fontId="8" type="noConversion"/>
  </si>
  <si>
    <t>(2)</t>
    <phoneticPr fontId="8" type="noConversion"/>
  </si>
  <si>
    <t>이 항목들이 TRIM 관련 정보인지 여부</t>
    <phoneticPr fontId="8" type="noConversion"/>
  </si>
  <si>
    <t>* 부자재 정보 (TRIM - 셔츠)</t>
    <phoneticPr fontId="8" type="noConversion"/>
  </si>
  <si>
    <t>* 기타 제조원가 정보</t>
    <phoneticPr fontId="8" type="noConversion"/>
  </si>
  <si>
    <t>* CONTRAST (셔츠)</t>
    <phoneticPr fontId="8" type="noConversion"/>
  </si>
  <si>
    <t>* 단가 (셔츠)</t>
    <phoneticPr fontId="8" type="noConversion"/>
  </si>
  <si>
    <t>예상</t>
    <phoneticPr fontId="8" type="noConversion"/>
  </si>
  <si>
    <t>확정</t>
    <phoneticPr fontId="8" type="noConversion"/>
  </si>
  <si>
    <t>FOB단가 (셔츠)</t>
    <phoneticPr fontId="8" type="noConversion"/>
  </si>
  <si>
    <t>* 이 정보 목적이 무엇인지?</t>
    <phoneticPr fontId="8" type="noConversion"/>
  </si>
  <si>
    <t>DDP단가 (셔츠)</t>
    <phoneticPr fontId="8" type="noConversion"/>
  </si>
  <si>
    <t>원화환산</t>
    <phoneticPr fontId="8" type="noConversion"/>
  </si>
  <si>
    <t>Production M/up (-V)</t>
    <phoneticPr fontId="8" type="noConversion"/>
  </si>
  <si>
    <t>원단납기일</t>
    <phoneticPr fontId="8" type="noConversion"/>
  </si>
  <si>
    <t>원단선적일</t>
    <phoneticPr fontId="8" type="noConversion"/>
  </si>
  <si>
    <t>ETD</t>
    <phoneticPr fontId="8" type="noConversion"/>
  </si>
  <si>
    <t>ETA</t>
    <phoneticPr fontId="8" type="noConversion"/>
  </si>
  <si>
    <t>원자재</t>
    <phoneticPr fontId="8" type="noConversion"/>
  </si>
  <si>
    <t>부자재</t>
    <phoneticPr fontId="8" type="noConversion"/>
  </si>
  <si>
    <t>부자재발주</t>
    <phoneticPr fontId="8" type="noConversion"/>
  </si>
  <si>
    <t>부자재납기일</t>
    <phoneticPr fontId="8" type="noConversion"/>
  </si>
  <si>
    <t>부자재선적일</t>
    <phoneticPr fontId="8" type="noConversion"/>
  </si>
  <si>
    <t>선적수단</t>
    <phoneticPr fontId="8" type="noConversion"/>
  </si>
  <si>
    <t>H/L or B/T</t>
    <phoneticPr fontId="8" type="noConversion"/>
  </si>
  <si>
    <t>Due date</t>
    <phoneticPr fontId="8" type="noConversion"/>
  </si>
  <si>
    <t>1차</t>
    <phoneticPr fontId="8" type="noConversion"/>
  </si>
  <si>
    <t>제출일</t>
    <phoneticPr fontId="8" type="noConversion"/>
  </si>
  <si>
    <t>확정일</t>
    <phoneticPr fontId="8" type="noConversion"/>
  </si>
  <si>
    <t>2차</t>
    <phoneticPr fontId="8" type="noConversion"/>
  </si>
  <si>
    <t>3차</t>
    <phoneticPr fontId="8" type="noConversion"/>
  </si>
  <si>
    <t>4차</t>
    <phoneticPr fontId="8" type="noConversion"/>
  </si>
  <si>
    <t>LOT</t>
    <phoneticPr fontId="8" type="noConversion"/>
  </si>
  <si>
    <t>1차</t>
    <phoneticPr fontId="8" type="noConversion"/>
  </si>
  <si>
    <t>S/Y 수령일 (S/Y RCVD)</t>
    <phoneticPr fontId="8" type="noConversion"/>
  </si>
  <si>
    <t>QC APPROVAL DUE DATE</t>
    <phoneticPr fontId="8" type="noConversion"/>
  </si>
  <si>
    <t>이해불가</t>
    <phoneticPr fontId="8" type="noConversion"/>
  </si>
  <si>
    <t>선적샘플 수령일</t>
    <phoneticPr fontId="8" type="noConversion"/>
  </si>
  <si>
    <t>File no.</t>
    <phoneticPr fontId="8" type="noConversion"/>
  </si>
  <si>
    <t>Style no.</t>
    <phoneticPr fontId="8" type="noConversion"/>
  </si>
  <si>
    <t>원단Report (팬츠)</t>
    <phoneticPr fontId="8" type="noConversion"/>
  </si>
  <si>
    <t>스케치 (Image)</t>
    <phoneticPr fontId="8" type="noConversion"/>
  </si>
  <si>
    <t>자재정보</t>
    <phoneticPr fontId="8" type="noConversion"/>
  </si>
  <si>
    <t>나염</t>
    <phoneticPr fontId="8" type="noConversion"/>
  </si>
  <si>
    <t>자수</t>
    <phoneticPr fontId="8" type="noConversion"/>
  </si>
  <si>
    <t>ART WORK (니트)</t>
    <phoneticPr fontId="8" type="noConversion"/>
  </si>
  <si>
    <t>차수별 입고일정</t>
    <phoneticPr fontId="8" type="noConversion"/>
  </si>
  <si>
    <t>MD확정원가</t>
    <phoneticPr fontId="8" type="noConversion"/>
  </si>
  <si>
    <t>* 이 정보 목적이 무엇인지? 예상원가로 MD 협의하는 것 아닌지</t>
    <phoneticPr fontId="8" type="noConversion"/>
  </si>
  <si>
    <t>QC샘플</t>
    <phoneticPr fontId="8" type="noConversion"/>
  </si>
  <si>
    <t>QC승인 Due date</t>
    <phoneticPr fontId="8" type="noConversion"/>
  </si>
  <si>
    <t>1차 QC</t>
    <phoneticPr fontId="8" type="noConversion"/>
  </si>
  <si>
    <t>송부일</t>
    <phoneticPr fontId="8" type="noConversion"/>
  </si>
  <si>
    <t>수령일</t>
    <phoneticPr fontId="8" type="noConversion"/>
  </si>
  <si>
    <t>2차 QC</t>
    <phoneticPr fontId="8" type="noConversion"/>
  </si>
  <si>
    <t>3차 QC</t>
    <phoneticPr fontId="8" type="noConversion"/>
  </si>
  <si>
    <t>* APPROVAL FINAL PACKAGE SENDING DATE</t>
    <phoneticPr fontId="8" type="noConversion"/>
  </si>
  <si>
    <t>1차</t>
    <phoneticPr fontId="8" type="noConversion"/>
  </si>
  <si>
    <t>2차</t>
    <phoneticPr fontId="8" type="noConversion"/>
  </si>
  <si>
    <t>스타일정보</t>
    <phoneticPr fontId="8" type="noConversion"/>
  </si>
  <si>
    <t>Style no.</t>
    <phoneticPr fontId="8" type="noConversion"/>
  </si>
  <si>
    <t>차수</t>
    <phoneticPr fontId="8" type="noConversion"/>
  </si>
  <si>
    <t>File no.</t>
    <phoneticPr fontId="8" type="noConversion"/>
  </si>
  <si>
    <t>시즌</t>
    <phoneticPr fontId="8" type="noConversion"/>
  </si>
  <si>
    <t>스케치</t>
    <phoneticPr fontId="8" type="noConversion"/>
  </si>
  <si>
    <t>브랜드</t>
    <phoneticPr fontId="8" type="noConversion"/>
  </si>
  <si>
    <t>상위</t>
    <phoneticPr fontId="8" type="noConversion"/>
  </si>
  <si>
    <t>하위</t>
    <phoneticPr fontId="8" type="noConversion"/>
  </si>
  <si>
    <t>복종</t>
    <phoneticPr fontId="8" type="noConversion"/>
  </si>
  <si>
    <t>기획수량</t>
    <phoneticPr fontId="8" type="noConversion"/>
  </si>
  <si>
    <t>담당자</t>
    <phoneticPr fontId="8" type="noConversion"/>
  </si>
  <si>
    <t>Design</t>
    <phoneticPr fontId="8" type="noConversion"/>
  </si>
  <si>
    <t>MD</t>
    <phoneticPr fontId="8" type="noConversion"/>
  </si>
  <si>
    <t>소싱</t>
    <phoneticPr fontId="8" type="noConversion"/>
  </si>
  <si>
    <t>[+]</t>
    <phoneticPr fontId="8" type="noConversion"/>
  </si>
  <si>
    <t>COLOR</t>
    <phoneticPr fontId="8" type="noConversion"/>
  </si>
  <si>
    <t>□</t>
    <phoneticPr fontId="8" type="noConversion"/>
  </si>
  <si>
    <t>Fabric</t>
    <phoneticPr fontId="8" type="noConversion"/>
  </si>
  <si>
    <t>O OO</t>
    <phoneticPr fontId="8" type="noConversion"/>
  </si>
  <si>
    <t>SP</t>
    <phoneticPr fontId="8" type="noConversion"/>
  </si>
  <si>
    <t>MSZ5TS1001</t>
    <phoneticPr fontId="8" type="noConversion"/>
  </si>
  <si>
    <t>A</t>
    <phoneticPr fontId="8" type="noConversion"/>
  </si>
  <si>
    <t>TO19TT7001</t>
    <phoneticPr fontId="8" type="noConversion"/>
  </si>
  <si>
    <t>TT</t>
    <phoneticPr fontId="8" type="noConversion"/>
  </si>
  <si>
    <t>JUMPER</t>
    <phoneticPr fontId="8" type="noConversion"/>
  </si>
  <si>
    <t>MS</t>
    <phoneticPr fontId="8" type="noConversion"/>
  </si>
  <si>
    <t>소싱정보</t>
    <phoneticPr fontId="8" type="noConversion"/>
  </si>
  <si>
    <t>↑</t>
    <phoneticPr fontId="8" type="noConversion"/>
  </si>
  <si>
    <t>칼라/사이즈별 수량정보</t>
    <phoneticPr fontId="8" type="noConversion"/>
  </si>
  <si>
    <t>세부컬러</t>
    <phoneticPr fontId="8" type="noConversion"/>
  </si>
  <si>
    <t>제품이미지</t>
    <phoneticPr fontId="8" type="noConversion"/>
  </si>
  <si>
    <t>소싱팀</t>
    <phoneticPr fontId="8" type="noConversion"/>
  </si>
  <si>
    <t>소싱형태</t>
    <phoneticPr fontId="8" type="noConversion"/>
  </si>
  <si>
    <t>HS Code</t>
    <phoneticPr fontId="8" type="noConversion"/>
  </si>
  <si>
    <t>무역협정</t>
    <phoneticPr fontId="8" type="noConversion"/>
  </si>
  <si>
    <t>원산지</t>
    <phoneticPr fontId="8" type="noConversion"/>
  </si>
  <si>
    <t>소싱업체</t>
    <phoneticPr fontId="8" type="noConversion"/>
  </si>
  <si>
    <t>6109.10.1000</t>
    <phoneticPr fontId="8" type="noConversion"/>
  </si>
  <si>
    <t>GSP</t>
    <phoneticPr fontId="8" type="noConversion"/>
  </si>
  <si>
    <t>미얀마</t>
    <phoneticPr fontId="8" type="noConversion"/>
  </si>
  <si>
    <t>결제업체</t>
    <phoneticPr fontId="8" type="noConversion"/>
  </si>
  <si>
    <t>봉제공장</t>
    <phoneticPr fontId="8" type="noConversion"/>
  </si>
  <si>
    <t>SHINSUNG Int'l</t>
    <phoneticPr fontId="8" type="noConversion"/>
  </si>
  <si>
    <t>SSTS#1</t>
    <phoneticPr fontId="8" type="noConversion"/>
  </si>
  <si>
    <t>니트1팀</t>
    <phoneticPr fontId="8" type="noConversion"/>
  </si>
  <si>
    <t>임가공</t>
    <phoneticPr fontId="8" type="noConversion"/>
  </si>
  <si>
    <t>작지정보</t>
    <phoneticPr fontId="8" type="noConversion"/>
  </si>
  <si>
    <t>수취일</t>
    <phoneticPr fontId="8" type="noConversion"/>
  </si>
  <si>
    <t>확정일</t>
    <phoneticPr fontId="8" type="noConversion"/>
  </si>
  <si>
    <t>2018-06-14</t>
    <phoneticPr fontId="8" type="noConversion"/>
  </si>
  <si>
    <t>2018-07-11</t>
    <phoneticPr fontId="8" type="noConversion"/>
  </si>
  <si>
    <t>납기일
(In-DC)</t>
    <phoneticPr fontId="8" type="noConversion"/>
  </si>
  <si>
    <t>최근기준</t>
    <phoneticPr fontId="8" type="noConversion"/>
  </si>
  <si>
    <t>납기일 변경 History</t>
    <phoneticPr fontId="8" type="noConversion"/>
  </si>
  <si>
    <t>단가정보</t>
    <phoneticPr fontId="8" type="noConversion"/>
  </si>
  <si>
    <t>PCS당</t>
    <phoneticPr fontId="8" type="noConversion"/>
  </si>
  <si>
    <t>Retail Price</t>
    <phoneticPr fontId="8" type="noConversion"/>
  </si>
  <si>
    <t>예상</t>
    <phoneticPr fontId="8" type="noConversion"/>
  </si>
  <si>
    <t>확정</t>
    <phoneticPr fontId="8" type="noConversion"/>
  </si>
  <si>
    <t>사전원가</t>
    <phoneticPr fontId="8" type="noConversion"/>
  </si>
  <si>
    <t>예상</t>
    <phoneticPr fontId="8" type="noConversion"/>
  </si>
  <si>
    <t>생산(최초)</t>
    <phoneticPr fontId="8" type="noConversion"/>
  </si>
  <si>
    <t>생산(최종)</t>
    <phoneticPr fontId="8" type="noConversion"/>
  </si>
  <si>
    <t>MD협의</t>
    <phoneticPr fontId="8" type="noConversion"/>
  </si>
  <si>
    <t>생산
배수</t>
    <phoneticPr fontId="8" type="noConversion"/>
  </si>
  <si>
    <t>MD협의</t>
    <phoneticPr fontId="8" type="noConversion"/>
  </si>
  <si>
    <t>Retail Price</t>
    <phoneticPr fontId="8" type="noConversion"/>
  </si>
  <si>
    <t>*** 생산사전원가 세부정보 Tab 필요, 니트 Artwork / 쉐이드밴드 컨펌과정 및 코멘트 필요, 스웨터팀 진척율 시트참고, 팬츠팀 업체스케쥴 시트 참고</t>
    <phoneticPr fontId="8" type="noConversion"/>
  </si>
  <si>
    <t>FOB (USD)</t>
    <phoneticPr fontId="8" type="noConversion"/>
  </si>
  <si>
    <t>* 입고원가 (셔츠팀 기준 DDP Price) 는 입고종결처리전 현업에서 별도 정확한 산출없이 추정 불가. 따라서, 시스템 기준 입고원가 끌어와야 함</t>
    <phoneticPr fontId="8" type="noConversion"/>
  </si>
  <si>
    <t>사전(초)</t>
    <phoneticPr fontId="8" type="noConversion"/>
  </si>
  <si>
    <t>사전(종)</t>
    <phoneticPr fontId="8" type="noConversion"/>
  </si>
  <si>
    <t>사후</t>
    <phoneticPr fontId="8" type="noConversion"/>
  </si>
  <si>
    <t>사후원가
(입고평균)</t>
    <phoneticPr fontId="8" type="noConversion"/>
  </si>
  <si>
    <t>↑ 시스템 등록정보 있는지 확인필요</t>
    <phoneticPr fontId="8" type="noConversion"/>
  </si>
  <si>
    <t>* PCS당 사전원가 USD기준정보 필요한지 여부 체크</t>
    <phoneticPr fontId="8" type="noConversion"/>
  </si>
  <si>
    <t>사전COGM</t>
    <phoneticPr fontId="8" type="noConversion"/>
  </si>
  <si>
    <t>사후COGM</t>
    <phoneticPr fontId="8" type="noConversion"/>
  </si>
  <si>
    <t>Amount
(기획수량 기준)</t>
    <phoneticPr fontId="8" type="noConversion"/>
  </si>
  <si>
    <t>* 빨강색 사후원가 관련 필드 삭제 or 별도조회 여부 체크</t>
    <phoneticPr fontId="8" type="noConversion"/>
  </si>
  <si>
    <t>원자재</t>
    <phoneticPr fontId="8" type="noConversion"/>
  </si>
  <si>
    <t>혼용율</t>
  </si>
  <si>
    <t>49%WOOL 49%POLYESTER 2%POLYURETHANE</t>
    <phoneticPr fontId="8" type="noConversion"/>
  </si>
  <si>
    <t>2/90*1/50PU 280G/M 49%WOOL 49%POLYESTER 2%POLYURETHANE 57"</t>
    <phoneticPr fontId="8" type="noConversion"/>
  </si>
  <si>
    <t>DESCRIPTION</t>
  </si>
  <si>
    <t>거래처</t>
    <phoneticPr fontId="8" type="noConversion"/>
  </si>
  <si>
    <t>업체명</t>
    <phoneticPr fontId="8" type="noConversion"/>
  </si>
  <si>
    <t>SINO(AOYANG)</t>
    <phoneticPr fontId="8" type="noConversion"/>
  </si>
  <si>
    <t>CO</t>
    <phoneticPr fontId="8" type="noConversion"/>
  </si>
  <si>
    <t>중국</t>
    <phoneticPr fontId="8" type="noConversion"/>
  </si>
  <si>
    <t>* 원단 Main 한 종류만 정보를 표기해도 무방한지 체크</t>
    <phoneticPr fontId="8" type="noConversion"/>
  </si>
  <si>
    <t>요척</t>
    <phoneticPr fontId="8" type="noConversion"/>
  </si>
  <si>
    <t>개발</t>
    <phoneticPr fontId="8" type="noConversion"/>
  </si>
  <si>
    <t>공장</t>
    <phoneticPr fontId="8" type="noConversion"/>
  </si>
  <si>
    <t>* 요척합의일 필요한지 문의</t>
    <phoneticPr fontId="8" type="noConversion"/>
  </si>
  <si>
    <t>접수일</t>
    <phoneticPr fontId="8" type="noConversion"/>
  </si>
  <si>
    <t>발주일</t>
    <phoneticPr fontId="8" type="noConversion"/>
  </si>
  <si>
    <t>원단발주</t>
    <phoneticPr fontId="8" type="noConversion"/>
  </si>
  <si>
    <t>납기일</t>
    <phoneticPr fontId="8" type="noConversion"/>
  </si>
  <si>
    <t>* 작지정보 별도표기 여부 문의</t>
    <phoneticPr fontId="8" type="noConversion"/>
  </si>
  <si>
    <t>SPEC</t>
    <phoneticPr fontId="8" type="noConversion"/>
  </si>
  <si>
    <t>2018-08-01</t>
    <phoneticPr fontId="8" type="noConversion"/>
  </si>
  <si>
    <t>2018-09-01</t>
    <phoneticPr fontId="8" type="noConversion"/>
  </si>
  <si>
    <t>2018-08-04</t>
    <phoneticPr fontId="8" type="noConversion"/>
  </si>
  <si>
    <t>자재정보</t>
    <phoneticPr fontId="8" type="noConversion"/>
  </si>
  <si>
    <t>Body (Main) 기준으로 조회</t>
    <phoneticPr fontId="8" type="noConversion"/>
  </si>
  <si>
    <t>원자재</t>
    <phoneticPr fontId="8" type="noConversion"/>
  </si>
  <si>
    <t>원단입고</t>
    <phoneticPr fontId="8" type="noConversion"/>
  </si>
  <si>
    <t>ETD</t>
    <phoneticPr fontId="8" type="noConversion"/>
  </si>
  <si>
    <t>ETA</t>
    <phoneticPr fontId="8" type="noConversion"/>
  </si>
  <si>
    <t>운송유형</t>
    <phoneticPr fontId="8" type="noConversion"/>
  </si>
  <si>
    <t>VESSEL</t>
    <phoneticPr fontId="8" type="noConversion"/>
  </si>
  <si>
    <t>2018-09-08</t>
    <phoneticPr fontId="8" type="noConversion"/>
  </si>
  <si>
    <t>2018-09-09</t>
    <phoneticPr fontId="8" type="noConversion"/>
  </si>
  <si>
    <t>↑ 시스템 등록정보 유무 확인필요</t>
    <phoneticPr fontId="8" type="noConversion"/>
  </si>
  <si>
    <t>제검사</t>
    <phoneticPr fontId="8" type="noConversion"/>
  </si>
  <si>
    <t>BT cfm</t>
    <phoneticPr fontId="8" type="noConversion"/>
  </si>
  <si>
    <t>원단 cfm</t>
    <phoneticPr fontId="8" type="noConversion"/>
  </si>
  <si>
    <t>APP YDS</t>
    <phoneticPr fontId="8" type="noConversion"/>
  </si>
  <si>
    <t xml:space="preserve"> </t>
    <phoneticPr fontId="8" type="noConversion"/>
  </si>
  <si>
    <t>KC/이화학</t>
    <phoneticPr fontId="8" type="noConversion"/>
  </si>
  <si>
    <t>인열 불합격</t>
    <phoneticPr fontId="8" type="noConversion"/>
  </si>
  <si>
    <t>부자재</t>
    <phoneticPr fontId="8" type="noConversion"/>
  </si>
  <si>
    <t>▣</t>
    <phoneticPr fontId="8" type="noConversion"/>
  </si>
  <si>
    <t xml:space="preserve">  ↑스타일 자재정보등록 조회</t>
    <phoneticPr fontId="8" type="noConversion"/>
  </si>
  <si>
    <t>↑ 현재 Tab 필요여부 문의</t>
    <phoneticPr fontId="8" type="noConversion"/>
  </si>
  <si>
    <t>[+]</t>
    <phoneticPr fontId="8" type="noConversion"/>
  </si>
  <si>
    <t>SHADE
BAND</t>
    <phoneticPr fontId="8" type="noConversion"/>
  </si>
  <si>
    <t>↑ 원단 분할선적시 처리 방법 문의</t>
    <phoneticPr fontId="8" type="noConversion"/>
  </si>
  <si>
    <t>SAMPLE</t>
    <phoneticPr fontId="8" type="noConversion"/>
  </si>
  <si>
    <t>APP</t>
    <phoneticPr fontId="8" type="noConversion"/>
  </si>
  <si>
    <t>승인일</t>
    <phoneticPr fontId="8" type="noConversion"/>
  </si>
  <si>
    <t>FPP</t>
    <phoneticPr fontId="8" type="noConversion"/>
  </si>
  <si>
    <t>ART
WORK</t>
    <phoneticPr fontId="8" type="noConversion"/>
  </si>
  <si>
    <t>*** 제약사항  :  등록방법, 등록기준, 등록Depth, 등록범위, 용어개념화 등 체계화 미흡 (사전 BPR 작업 필요)</t>
    <phoneticPr fontId="8" type="noConversion"/>
  </si>
  <si>
    <t>수납</t>
    <phoneticPr fontId="8" type="noConversion"/>
  </si>
  <si>
    <t>Production</t>
    <phoneticPr fontId="8" type="noConversion"/>
  </si>
  <si>
    <t>시작일</t>
    <phoneticPr fontId="8" type="noConversion"/>
  </si>
  <si>
    <t>종료일</t>
    <phoneticPr fontId="8" type="noConversion"/>
  </si>
  <si>
    <t>2018-09-15</t>
    <phoneticPr fontId="8" type="noConversion"/>
  </si>
  <si>
    <t>2018-09-30</t>
    <phoneticPr fontId="8" type="noConversion"/>
  </si>
  <si>
    <t>Sewing</t>
    <phoneticPr fontId="8" type="noConversion"/>
  </si>
  <si>
    <t>Cutting
(일자)</t>
    <phoneticPr fontId="8" type="noConversion"/>
  </si>
  <si>
    <t>생산수량</t>
    <phoneticPr fontId="8" type="noConversion"/>
  </si>
  <si>
    <t>누적생산</t>
    <phoneticPr fontId="8" type="noConversion"/>
  </si>
  <si>
    <t>기획수량</t>
    <phoneticPr fontId="8" type="noConversion"/>
  </si>
  <si>
    <t>Balance</t>
    <phoneticPr fontId="8" type="noConversion"/>
  </si>
  <si>
    <t>차후 생산실적 연동</t>
    <phoneticPr fontId="8" type="noConversion"/>
  </si>
  <si>
    <t>QA
Report</t>
    <phoneticPr fontId="8" type="noConversion"/>
  </si>
  <si>
    <t>QA시스템 연동</t>
    <phoneticPr fontId="8" type="noConversion"/>
  </si>
  <si>
    <t>생산정보</t>
    <phoneticPr fontId="8" type="noConversion"/>
  </si>
  <si>
    <t>*** 예상사전원가, 생산사전원가 입력일 정보 필요, 각 TAB 별 진행 History comments 입력기능 필요</t>
    <phoneticPr fontId="8" type="noConversion"/>
  </si>
  <si>
    <t>선적/입고정보</t>
    <phoneticPr fontId="8" type="noConversion"/>
  </si>
  <si>
    <t>Shipment</t>
  </si>
  <si>
    <t>ETD</t>
    <phoneticPr fontId="8" type="noConversion"/>
  </si>
  <si>
    <t>ETA</t>
    <phoneticPr fontId="8" type="noConversion"/>
  </si>
  <si>
    <t>1차 선적분 기준 Display (2차분 부터 [+] 눌러 조회)</t>
    <phoneticPr fontId="8" type="noConversion"/>
  </si>
  <si>
    <t>선적수량</t>
    <phoneticPr fontId="8" type="noConversion"/>
  </si>
  <si>
    <t>Schedule</t>
    <phoneticPr fontId="8" type="noConversion"/>
  </si>
  <si>
    <t>In-DC</t>
    <phoneticPr fontId="8" type="noConversion"/>
  </si>
  <si>
    <t>일고일</t>
    <phoneticPr fontId="8" type="noConversion"/>
  </si>
  <si>
    <t>예정일</t>
    <phoneticPr fontId="8" type="noConversion"/>
  </si>
  <si>
    <t>1차 입고</t>
    <phoneticPr fontId="8" type="noConversion"/>
  </si>
  <si>
    <t>입고수량</t>
    <phoneticPr fontId="8" type="noConversion"/>
  </si>
  <si>
    <t>입고누적</t>
    <phoneticPr fontId="8" type="noConversion"/>
  </si>
  <si>
    <t>기획수량</t>
    <phoneticPr fontId="8" type="noConversion"/>
  </si>
  <si>
    <t>Balance</t>
    <phoneticPr fontId="8" type="noConversion"/>
  </si>
  <si>
    <t>입고원가</t>
    <phoneticPr fontId="8" type="noConversion"/>
  </si>
  <si>
    <t>PCS당</t>
    <phoneticPr fontId="8" type="noConversion"/>
  </si>
  <si>
    <t>누     적
입고금액
(Retail P.기준)</t>
    <phoneticPr fontId="8" type="noConversion"/>
  </si>
  <si>
    <t>누적</t>
    <phoneticPr fontId="8" type="noConversion"/>
  </si>
  <si>
    <t>생산배수</t>
    <phoneticPr fontId="8" type="noConversion"/>
  </si>
  <si>
    <t>사전</t>
    <phoneticPr fontId="8" type="noConversion"/>
  </si>
  <si>
    <t>GAP</t>
    <phoneticPr fontId="8" type="noConversion"/>
  </si>
  <si>
    <t>↑ 사전대비 사후 배수로 보는지 문의</t>
    <phoneticPr fontId="8" type="noConversion"/>
  </si>
  <si>
    <t>분할입고 내역 조회</t>
    <phoneticPr fontId="8" type="noConversion"/>
  </si>
  <si>
    <t>원산지/무역정보</t>
    <phoneticPr fontId="8" type="noConversion"/>
  </si>
  <si>
    <t>Ⅳ. 예산관리</t>
    <phoneticPr fontId="77" type="noConversion"/>
  </si>
  <si>
    <t>■</t>
    <phoneticPr fontId="77" type="noConversion"/>
  </si>
  <si>
    <t>예산부서별 예산편성</t>
    <phoneticPr fontId="77" type="noConversion"/>
  </si>
  <si>
    <t>연간예산편성(당초)</t>
    <phoneticPr fontId="77" type="noConversion"/>
  </si>
  <si>
    <t>연간예산편성현황 (종합)</t>
    <phoneticPr fontId="77" type="noConversion"/>
  </si>
  <si>
    <t>예산현황 조회 (월)</t>
    <phoneticPr fontId="77" type="noConversion"/>
  </si>
  <si>
    <t>예산현황 조회 (연간)</t>
  </si>
  <si>
    <t>예산조정신청 (등록)</t>
  </si>
  <si>
    <t>예산조정신청 (현황)</t>
  </si>
  <si>
    <t>예산조정신청 (편성)</t>
  </si>
  <si>
    <t>적용연도</t>
    <phoneticPr fontId="77" type="noConversion"/>
  </si>
  <si>
    <t>2018</t>
    <phoneticPr fontId="77" type="noConversion"/>
  </si>
  <si>
    <t>예산부서</t>
    <phoneticPr fontId="77" type="noConversion"/>
  </si>
  <si>
    <t>XXXXXX</t>
    <phoneticPr fontId="8" type="noConversion"/>
  </si>
  <si>
    <t>+</t>
    <phoneticPr fontId="8" type="noConversion"/>
  </si>
  <si>
    <t>수출영업1-1팀</t>
    <phoneticPr fontId="8" type="noConversion"/>
  </si>
  <si>
    <t>조회</t>
    <phoneticPr fontId="8" type="noConversion"/>
  </si>
  <si>
    <t>저장</t>
    <phoneticPr fontId="8" type="noConversion"/>
  </si>
  <si>
    <t>* 천원단위 입력</t>
    <phoneticPr fontId="77" type="noConversion"/>
  </si>
  <si>
    <t>예산부서</t>
    <phoneticPr fontId="77" type="noConversion"/>
  </si>
  <si>
    <t>예산세목</t>
    <phoneticPr fontId="77" type="noConversion"/>
  </si>
  <si>
    <t>월별 예산편성 현황</t>
    <phoneticPr fontId="77" type="noConversion"/>
  </si>
  <si>
    <t>PXXX</t>
    <phoneticPr fontId="77" type="noConversion"/>
  </si>
  <si>
    <t>수출영업1-1팀</t>
    <phoneticPr fontId="77" type="noConversion"/>
  </si>
  <si>
    <t>▤</t>
  </si>
  <si>
    <t>코드</t>
    <phoneticPr fontId="77" type="noConversion"/>
  </si>
  <si>
    <t>세목명</t>
    <phoneticPr fontId="77" type="noConversion"/>
  </si>
  <si>
    <t>1월</t>
    <phoneticPr fontId="77" type="noConversion"/>
  </si>
  <si>
    <t>2월</t>
    <phoneticPr fontId="77" type="noConversion"/>
  </si>
  <si>
    <t>3월</t>
  </si>
  <si>
    <t>4월</t>
  </si>
  <si>
    <t>5월</t>
  </si>
  <si>
    <t>6월</t>
  </si>
  <si>
    <t>7월</t>
  </si>
  <si>
    <t>8월</t>
  </si>
  <si>
    <t>9월</t>
  </si>
  <si>
    <t>10월</t>
  </si>
  <si>
    <t>11월</t>
  </si>
  <si>
    <t>12월</t>
  </si>
  <si>
    <t>연간계</t>
    <phoneticPr fontId="77" type="noConversion"/>
  </si>
  <si>
    <t>XXXX</t>
  </si>
  <si>
    <t>수출영업1-1팀</t>
    <phoneticPr fontId="77" type="noConversion"/>
  </si>
  <si>
    <t>□</t>
  </si>
  <si>
    <t>XXXXX</t>
    <phoneticPr fontId="77" type="noConversion"/>
  </si>
  <si>
    <t>조직관리비</t>
  </si>
  <si>
    <t>수출영업1-2팀</t>
    <phoneticPr fontId="77" type="noConversion"/>
  </si>
  <si>
    <t>회의비식대</t>
  </si>
  <si>
    <t>수출영업본부장</t>
    <phoneticPr fontId="77" type="noConversion"/>
  </si>
  <si>
    <t>국내출장숙박비</t>
    <phoneticPr fontId="77" type="noConversion"/>
  </si>
  <si>
    <t>수출영업1부문장</t>
    <phoneticPr fontId="77" type="noConversion"/>
  </si>
  <si>
    <t>국내출장일비</t>
    <phoneticPr fontId="77" type="noConversion"/>
  </si>
  <si>
    <t>수출영업2부문장</t>
    <phoneticPr fontId="77" type="noConversion"/>
  </si>
  <si>
    <t>국내출장기타경비</t>
    <phoneticPr fontId="77" type="noConversion"/>
  </si>
  <si>
    <t>해외출장항공료</t>
    <phoneticPr fontId="77" type="noConversion"/>
  </si>
  <si>
    <t>해외출장숙박비</t>
    <phoneticPr fontId="77" type="noConversion"/>
  </si>
  <si>
    <t>해외출장일비</t>
    <phoneticPr fontId="77" type="noConversion"/>
  </si>
  <si>
    <t>해외출장기타경비</t>
    <phoneticPr fontId="77" type="noConversion"/>
  </si>
  <si>
    <t>* 연간예산편성은 기중 마감이 진행되지 않은 달의 예산은 수정가능 (단, 마감이후 기간소급분 수정 불가)</t>
    <phoneticPr fontId="77" type="noConversion"/>
  </si>
  <si>
    <t>* Profit center 는 예산편성 대상부서 X</t>
    <phoneticPr fontId="77" type="noConversion"/>
  </si>
  <si>
    <t>연간예산편성(당초)</t>
  </si>
  <si>
    <t>연간예산편성현황 (종합)</t>
    <phoneticPr fontId="77" type="noConversion"/>
  </si>
  <si>
    <t>예산현황 조회 (월)</t>
    <phoneticPr fontId="77" type="noConversion"/>
  </si>
  <si>
    <t>적용연도</t>
    <phoneticPr fontId="77" type="noConversion"/>
  </si>
  <si>
    <t>2018</t>
    <phoneticPr fontId="77" type="noConversion"/>
  </si>
  <si>
    <t>예산부서</t>
    <phoneticPr fontId="77" type="noConversion"/>
  </si>
  <si>
    <t>XXXXXX</t>
    <phoneticPr fontId="8" type="noConversion"/>
  </si>
  <si>
    <t>+</t>
    <phoneticPr fontId="8" type="noConversion"/>
  </si>
  <si>
    <t>수출영업1-1팀</t>
    <phoneticPr fontId="8" type="noConversion"/>
  </si>
  <si>
    <t>조회</t>
    <phoneticPr fontId="8" type="noConversion"/>
  </si>
  <si>
    <t>임의예산편성 저장</t>
    <phoneticPr fontId="8" type="noConversion"/>
  </si>
  <si>
    <t>예산세목</t>
    <phoneticPr fontId="77" type="noConversion"/>
  </si>
  <si>
    <t>예산
구분</t>
    <phoneticPr fontId="77" type="noConversion"/>
  </si>
  <si>
    <t>월별 예산편성 현황 (종합-조정분 반영)</t>
    <phoneticPr fontId="77" type="noConversion"/>
  </si>
  <si>
    <t>PXXX</t>
    <phoneticPr fontId="77" type="noConversion"/>
  </si>
  <si>
    <t>코드</t>
    <phoneticPr fontId="77" type="noConversion"/>
  </si>
  <si>
    <t>세목명</t>
    <phoneticPr fontId="77" type="noConversion"/>
  </si>
  <si>
    <t>1월</t>
    <phoneticPr fontId="77" type="noConversion"/>
  </si>
  <si>
    <t>2월</t>
    <phoneticPr fontId="77" type="noConversion"/>
  </si>
  <si>
    <t>연간계</t>
    <phoneticPr fontId="77" type="noConversion"/>
  </si>
  <si>
    <t>당초</t>
    <phoneticPr fontId="77" type="noConversion"/>
  </si>
  <si>
    <t>추가</t>
    <phoneticPr fontId="77" type="noConversion"/>
  </si>
  <si>
    <t>임의</t>
    <phoneticPr fontId="77" type="noConversion"/>
  </si>
  <si>
    <t>소계</t>
    <phoneticPr fontId="77" type="noConversion"/>
  </si>
  <si>
    <t>회의비식대</t>
    <phoneticPr fontId="77" type="noConversion"/>
  </si>
  <si>
    <t>* 예산편성된 Data 만 조회/임의예산편성하는 메뉴임 (예산 잔액이월, 선집행 등 예산집행과 관련된 Data 제외)</t>
    <phoneticPr fontId="77" type="noConversion"/>
  </si>
  <si>
    <t>* 예산구분 정의</t>
    <phoneticPr fontId="77" type="noConversion"/>
  </si>
  <si>
    <t xml:space="preserve">   ① 당초(예산)  : 연간예산편성(당초) 메뉴에서 사업계획시 부서별/예산세목별/월별로 편성된 예산 (기중 수정은 연간 Total 금액내에서만 조정 가능)</t>
    <phoneticPr fontId="77" type="noConversion"/>
  </si>
  <si>
    <t xml:space="preserve">   ② 추가(예산)  :  현업 예산조정신청 및 승인 Process 를 통해 기중 추가예산 승인된 예산금액</t>
    <phoneticPr fontId="77" type="noConversion"/>
  </si>
  <si>
    <t xml:space="preserve">   ③ 임의(예산)  :  경영관리팀 담당자 임의로 특정목적을 위해 편성된 예산 → 임의예산을 '부서별-예산세목별-임의예산' 항목 월별 금액 입력후, '임의예산편성 저장' 시 해당 예산편성 반영 (단, 연간예산편성(당초) 와는 별개임)</t>
    <phoneticPr fontId="77" type="noConversion"/>
  </si>
  <si>
    <t>■</t>
    <phoneticPr fontId="77" type="noConversion"/>
  </si>
  <si>
    <t>예산현황조회</t>
    <phoneticPr fontId="77" type="noConversion"/>
  </si>
  <si>
    <t>조회년월</t>
    <phoneticPr fontId="77" type="noConversion"/>
  </si>
  <si>
    <t>2017-10</t>
    <phoneticPr fontId="77" type="noConversion"/>
  </si>
  <si>
    <t>저장</t>
    <phoneticPr fontId="8" type="noConversion"/>
  </si>
  <si>
    <t>조정신청</t>
    <phoneticPr fontId="8" type="noConversion"/>
  </si>
  <si>
    <t>당월 예산현황</t>
    <phoneticPr fontId="77" type="noConversion"/>
  </si>
  <si>
    <t>선집행
신청
가능잔액
(당월예산외)</t>
    <phoneticPr fontId="77" type="noConversion"/>
  </si>
  <si>
    <t>년간 예산현황</t>
    <phoneticPr fontId="77" type="noConversion"/>
  </si>
  <si>
    <t>□</t>
    <phoneticPr fontId="77" type="noConversion"/>
  </si>
  <si>
    <t>편성내역</t>
    <phoneticPr fontId="77" type="noConversion"/>
  </si>
  <si>
    <t>신청현황</t>
    <phoneticPr fontId="77" type="noConversion"/>
  </si>
  <si>
    <t>조정현황</t>
    <phoneticPr fontId="77" type="noConversion"/>
  </si>
  <si>
    <t>집행실적</t>
    <phoneticPr fontId="77" type="noConversion"/>
  </si>
  <si>
    <t>예산잔액</t>
    <phoneticPr fontId="77" type="noConversion"/>
  </si>
  <si>
    <t>편성내역</t>
    <phoneticPr fontId="77" type="noConversion"/>
  </si>
  <si>
    <t>집행실적</t>
    <phoneticPr fontId="77" type="noConversion"/>
  </si>
  <si>
    <t>잔존예산</t>
  </si>
  <si>
    <t>수출영업1-1팀</t>
    <phoneticPr fontId="77" type="noConversion"/>
  </si>
  <si>
    <t>코드</t>
    <phoneticPr fontId="77" type="noConversion"/>
  </si>
  <si>
    <t>세목명</t>
    <phoneticPr fontId="77" type="noConversion"/>
  </si>
  <si>
    <t>당초예산</t>
    <phoneticPr fontId="77" type="noConversion"/>
  </si>
  <si>
    <t>전월이월</t>
    <phoneticPr fontId="77" type="noConversion"/>
  </si>
  <si>
    <t>선집행</t>
    <phoneticPr fontId="77" type="noConversion"/>
  </si>
  <si>
    <t>가용예산</t>
    <phoneticPr fontId="77" type="noConversion"/>
  </si>
  <si>
    <t>추가</t>
    <phoneticPr fontId="77" type="noConversion"/>
  </si>
  <si>
    <t>조정계</t>
    <phoneticPr fontId="77" type="noConversion"/>
  </si>
  <si>
    <t>당월 잔액</t>
    <phoneticPr fontId="77" type="noConversion"/>
  </si>
  <si>
    <t>차월 이월</t>
    <phoneticPr fontId="77" type="noConversion"/>
  </si>
  <si>
    <t>소  계</t>
    <phoneticPr fontId="77" type="noConversion"/>
  </si>
  <si>
    <t>당월누적</t>
    <phoneticPr fontId="77" type="noConversion"/>
  </si>
  <si>
    <t>연간예산</t>
    <phoneticPr fontId="77" type="noConversion"/>
  </si>
  <si>
    <t>집행율</t>
    <phoneticPr fontId="77" type="noConversion"/>
  </si>
  <si>
    <t>(금액)</t>
    <phoneticPr fontId="77" type="noConversion"/>
  </si>
  <si>
    <t>잔존월평균</t>
    <phoneticPr fontId="77" type="noConversion"/>
  </si>
  <si>
    <t>수출영업1-2팀</t>
    <phoneticPr fontId="77" type="noConversion"/>
  </si>
  <si>
    <t>▣</t>
    <phoneticPr fontId="77" type="noConversion"/>
  </si>
  <si>
    <t>XXXXX</t>
    <phoneticPr fontId="77" type="noConversion"/>
  </si>
  <si>
    <t>수출영업본부장</t>
    <phoneticPr fontId="77" type="noConversion"/>
  </si>
  <si>
    <t>▣</t>
  </si>
  <si>
    <t>수출영업1부문장</t>
    <phoneticPr fontId="77" type="noConversion"/>
  </si>
  <si>
    <t>협의회</t>
  </si>
  <si>
    <t>수출영업2부문장</t>
    <phoneticPr fontId="77" type="noConversion"/>
  </si>
  <si>
    <t>국내출장교통비</t>
    <phoneticPr fontId="77" type="noConversion"/>
  </si>
  <si>
    <t>국내출장숙박비</t>
    <phoneticPr fontId="77" type="noConversion"/>
  </si>
  <si>
    <t>국내출장일비</t>
    <phoneticPr fontId="77" type="noConversion"/>
  </si>
  <si>
    <t>국내출장기타경비</t>
    <phoneticPr fontId="77" type="noConversion"/>
  </si>
  <si>
    <t>해외출장항공료</t>
    <phoneticPr fontId="77" type="noConversion"/>
  </si>
  <si>
    <t>해외출장숙박비</t>
    <phoneticPr fontId="77" type="noConversion"/>
  </si>
  <si>
    <t>(50,000)</t>
    <phoneticPr fontId="77" type="noConversion"/>
  </si>
  <si>
    <t>(100,000)</t>
    <phoneticPr fontId="77" type="noConversion"/>
  </si>
  <si>
    <t>해외출장일비</t>
    <phoneticPr fontId="77" type="noConversion"/>
  </si>
  <si>
    <t>해외출장기타경비</t>
    <phoneticPr fontId="77" type="noConversion"/>
  </si>
  <si>
    <t>당월 계정별 비용집행현황</t>
    <phoneticPr fontId="77" type="noConversion"/>
  </si>
  <si>
    <t>실제 집행전표 현황 표기</t>
    <phoneticPr fontId="77" type="noConversion"/>
  </si>
  <si>
    <t>연간예산편성현황 (종합)</t>
    <phoneticPr fontId="77" type="noConversion"/>
  </si>
  <si>
    <t>예산현황 조회 (월)</t>
    <phoneticPr fontId="77" type="noConversion"/>
  </si>
  <si>
    <t>예산현황 조회 (연간)</t>
    <phoneticPr fontId="77" type="noConversion"/>
  </si>
  <si>
    <t>조회연도</t>
    <phoneticPr fontId="77" type="noConversion"/>
  </si>
  <si>
    <t>2017</t>
    <phoneticPr fontId="77" type="noConversion"/>
  </si>
  <si>
    <t>예산부서</t>
    <phoneticPr fontId="77" type="noConversion"/>
  </si>
  <si>
    <t>XXXXXX</t>
    <phoneticPr fontId="8" type="noConversion"/>
  </si>
  <si>
    <t>+</t>
    <phoneticPr fontId="8" type="noConversion"/>
  </si>
  <si>
    <t>수출영업1-1팀</t>
    <phoneticPr fontId="8" type="noConversion"/>
  </si>
  <si>
    <t>조회</t>
    <phoneticPr fontId="8" type="noConversion"/>
  </si>
  <si>
    <t>저장</t>
    <phoneticPr fontId="8" type="noConversion"/>
  </si>
  <si>
    <t>조정신청</t>
    <phoneticPr fontId="8" type="noConversion"/>
  </si>
  <si>
    <t>예산세목</t>
    <phoneticPr fontId="77" type="noConversion"/>
  </si>
  <si>
    <t xml:space="preserve"> </t>
    <phoneticPr fontId="77" type="noConversion"/>
  </si>
  <si>
    <t>당월 예산현황</t>
    <phoneticPr fontId="77" type="noConversion"/>
  </si>
  <si>
    <t>년간 예산현황</t>
    <phoneticPr fontId="77" type="noConversion"/>
  </si>
  <si>
    <t>월별</t>
    <phoneticPr fontId="77" type="noConversion"/>
  </si>
  <si>
    <t>신청현황</t>
    <phoneticPr fontId="77" type="noConversion"/>
  </si>
  <si>
    <t>조정현황</t>
    <phoneticPr fontId="77" type="noConversion"/>
  </si>
  <si>
    <t>예산잔액</t>
    <phoneticPr fontId="77" type="noConversion"/>
  </si>
  <si>
    <t>연간예산</t>
  </si>
  <si>
    <t>1월</t>
    <phoneticPr fontId="77" type="noConversion"/>
  </si>
  <si>
    <t>XXXXX</t>
    <phoneticPr fontId="77" type="noConversion"/>
  </si>
  <si>
    <t xml:space="preserve"> </t>
    <phoneticPr fontId="77" type="noConversion"/>
  </si>
  <si>
    <t>2월</t>
  </si>
  <si>
    <t>:</t>
    <phoneticPr fontId="77" type="noConversion"/>
  </si>
  <si>
    <t>국내출장교통비</t>
    <phoneticPr fontId="77" type="noConversion"/>
  </si>
  <si>
    <t>11월</t>
    <phoneticPr fontId="77" type="noConversion"/>
  </si>
  <si>
    <t>국내출장숙박비</t>
    <phoneticPr fontId="77" type="noConversion"/>
  </si>
  <si>
    <t xml:space="preserve"> </t>
    <phoneticPr fontId="77" type="noConversion"/>
  </si>
  <si>
    <t>12월</t>
    <phoneticPr fontId="77" type="noConversion"/>
  </si>
  <si>
    <t>계정별 비용집행현황</t>
    <phoneticPr fontId="77" type="noConversion"/>
  </si>
  <si>
    <t>실제 집행전표 현황 표기</t>
    <phoneticPr fontId="77" type="noConversion"/>
  </si>
  <si>
    <t>* 경영기획팀 담당자는 '임의조정' 필드에 대한 수기예산편성 가능</t>
    <phoneticPr fontId="77" type="noConversion"/>
  </si>
  <si>
    <t>예산조정신청</t>
    <phoneticPr fontId="77" type="noConversion"/>
  </si>
  <si>
    <t>- 예산조정 유형</t>
    <phoneticPr fontId="77" type="noConversion"/>
  </si>
  <si>
    <t>① (예산) 선집행  :  연간 혹은 예산세목 설정시 '선집행 대상기간' 내 편성된 예산잔액 기준, 비용 선집행 → 기안상신 불필요 (단, 조정신청 진행)</t>
    <phoneticPr fontId="77" type="noConversion"/>
  </si>
  <si>
    <t>② 예산추가  :  연간 편성예산外 추가로 요청해 편성되는 예산 → 기안상신 必</t>
    <phoneticPr fontId="77" type="noConversion"/>
  </si>
  <si>
    <t>[현업담당자용]</t>
    <phoneticPr fontId="77" type="noConversion"/>
  </si>
  <si>
    <t>예산조정신청 (등록)</t>
    <phoneticPr fontId="77" type="noConversion"/>
  </si>
  <si>
    <t>예산조정 신청서</t>
    <phoneticPr fontId="77" type="noConversion"/>
  </si>
  <si>
    <t>결제1</t>
    <phoneticPr fontId="77" type="noConversion"/>
  </si>
  <si>
    <t>결제2</t>
    <phoneticPr fontId="77" type="noConversion"/>
  </si>
  <si>
    <t>결제3</t>
    <phoneticPr fontId="77" type="noConversion"/>
  </si>
  <si>
    <t>신청년월</t>
    <phoneticPr fontId="77" type="noConversion"/>
  </si>
  <si>
    <t>신규</t>
    <phoneticPr fontId="8" type="noConversion"/>
  </si>
  <si>
    <t>기안작성</t>
    <phoneticPr fontId="8" type="noConversion"/>
  </si>
  <si>
    <t>1234-12456-가-12</t>
    <phoneticPr fontId="77" type="noConversion"/>
  </si>
  <si>
    <t>합의1</t>
    <phoneticPr fontId="77" type="noConversion"/>
  </si>
  <si>
    <t>합의2</t>
    <phoneticPr fontId="77" type="noConversion"/>
  </si>
  <si>
    <t>합의3</t>
    <phoneticPr fontId="77" type="noConversion"/>
  </si>
  <si>
    <t>신청코드</t>
    <phoneticPr fontId="77" type="noConversion"/>
  </si>
  <si>
    <t>XXXXX-171101-01</t>
    <phoneticPr fontId="77" type="noConversion"/>
  </si>
  <si>
    <t>담당자</t>
    <phoneticPr fontId="77" type="noConversion"/>
  </si>
  <si>
    <t>홍길동</t>
    <phoneticPr fontId="8" type="noConversion"/>
  </si>
  <si>
    <t>ZZ사업부</t>
    <phoneticPr fontId="8" type="noConversion"/>
  </si>
  <si>
    <t>제목  :  홍 길동 인도네시아 출장비 예산조정요청의 건</t>
    <phoneticPr fontId="77" type="noConversion"/>
  </si>
  <si>
    <t xml:space="preserve">조정신청대상계정별 월 : 가용예산, 집행실적, 예산잔액
</t>
    <phoneticPr fontId="77" type="noConversion"/>
  </si>
  <si>
    <t>예산조정신청 유형 및 신청액 (요청계정별 한정승인 가능)</t>
    <phoneticPr fontId="77" type="noConversion"/>
  </si>
  <si>
    <t>(+)행추가</t>
    <phoneticPr fontId="8" type="noConversion"/>
  </si>
  <si>
    <t>(-)행삭제</t>
    <phoneticPr fontId="8" type="noConversion"/>
  </si>
  <si>
    <t>[예산조정신청 사유]</t>
    <phoneticPr fontId="77" type="noConversion"/>
  </si>
  <si>
    <t>No</t>
    <phoneticPr fontId="77" type="noConversion"/>
  </si>
  <si>
    <t>당월예산
잔액</t>
    <phoneticPr fontId="77" type="noConversion"/>
  </si>
  <si>
    <t>선집행 가능
예산잔액
(당월제외)</t>
    <phoneticPr fontId="77" type="noConversion"/>
  </si>
  <si>
    <t>조정유형</t>
    <phoneticPr fontId="77" type="noConversion"/>
  </si>
  <si>
    <t>신청금액</t>
    <phoneticPr fontId="77" type="noConversion"/>
  </si>
  <si>
    <t>신청사유요약</t>
    <phoneticPr fontId="77" type="noConversion"/>
  </si>
  <si>
    <t xml:space="preserve">ZZ사업부 인도네시아 생산컨펌 위한 .... </t>
    <phoneticPr fontId="77" type="noConversion"/>
  </si>
  <si>
    <t>당월 XXX 사유로 가용예산 대비 비용초과 됨.</t>
    <phoneticPr fontId="77" type="noConversion"/>
  </si>
  <si>
    <t>01</t>
    <phoneticPr fontId="77" type="noConversion"/>
  </si>
  <si>
    <t>+</t>
    <phoneticPr fontId="77" type="noConversion"/>
  </si>
  <si>
    <t>선집행</t>
    <phoneticPr fontId="77" type="noConversion"/>
  </si>
  <si>
    <t>▼</t>
    <phoneticPr fontId="8" type="noConversion"/>
  </si>
  <si>
    <t>홍 길동 인도네시아 생산지원 (숙박비 초과)</t>
    <phoneticPr fontId="77" type="noConversion"/>
  </si>
  <si>
    <t>참조문서</t>
    <phoneticPr fontId="77" type="noConversion"/>
  </si>
  <si>
    <t>출장사전신고서</t>
    <phoneticPr fontId="77" type="noConversion"/>
  </si>
  <si>
    <t>02</t>
    <phoneticPr fontId="77" type="noConversion"/>
  </si>
  <si>
    <t>+</t>
  </si>
  <si>
    <t>예산추가</t>
    <phoneticPr fontId="77" type="noConversion"/>
  </si>
  <si>
    <t>홍 길동 인도네시아 생산지원 (일비 부족)</t>
    <phoneticPr fontId="77" type="noConversion"/>
  </si>
  <si>
    <t>첨부파일</t>
    <phoneticPr fontId="77" type="noConversion"/>
  </si>
  <si>
    <t>출장비 집행현황</t>
    <phoneticPr fontId="77" type="noConversion"/>
  </si>
  <si>
    <t>* 신청코드의 필요여부는 경영정보팀에서 판단요망.</t>
    <phoneticPr fontId="77" type="noConversion"/>
  </si>
  <si>
    <t>예산조정신청 (현황)</t>
    <phoneticPr fontId="77" type="noConversion"/>
  </si>
  <si>
    <t>조회기간</t>
    <phoneticPr fontId="77" type="noConversion"/>
  </si>
  <si>
    <t>2017-10-01</t>
    <phoneticPr fontId="77" type="noConversion"/>
  </si>
  <si>
    <t>-</t>
    <phoneticPr fontId="77" type="noConversion"/>
  </si>
  <si>
    <t>2017-10-31</t>
    <phoneticPr fontId="77" type="noConversion"/>
  </si>
  <si>
    <t>신청유형</t>
    <phoneticPr fontId="77" type="noConversion"/>
  </si>
  <si>
    <t>승인현황</t>
    <phoneticPr fontId="77" type="noConversion"/>
  </si>
  <si>
    <t>승인</t>
    <phoneticPr fontId="77" type="noConversion"/>
  </si>
  <si>
    <t>상신일자</t>
    <phoneticPr fontId="77" type="noConversion"/>
  </si>
  <si>
    <t>승인
현황</t>
    <phoneticPr fontId="77" type="noConversion"/>
  </si>
  <si>
    <t>승인
유형</t>
    <phoneticPr fontId="77" type="noConversion"/>
  </si>
  <si>
    <t>기안문서번호</t>
    <phoneticPr fontId="77" type="noConversion"/>
  </si>
  <si>
    <t>001</t>
    <phoneticPr fontId="77" type="noConversion"/>
  </si>
  <si>
    <t>해외출장숙박비</t>
  </si>
  <si>
    <t>1234-12456-가-12</t>
  </si>
  <si>
    <t>대체승인</t>
    <phoneticPr fontId="77" type="noConversion"/>
  </si>
  <si>
    <t>반려</t>
    <phoneticPr fontId="77" type="noConversion"/>
  </si>
  <si>
    <t>XXXXX-171101-02</t>
    <phoneticPr fontId="77" type="noConversion"/>
  </si>
  <si>
    <t>진행중</t>
    <phoneticPr fontId="77" type="noConversion"/>
  </si>
  <si>
    <t>1234-12456-가-14</t>
    <phoneticPr fontId="77" type="noConversion"/>
  </si>
  <si>
    <t>* 기안문서번호 클릭시, 해당 GW내 기안조회 가능토록 개발요망</t>
    <phoneticPr fontId="77" type="noConversion"/>
  </si>
  <si>
    <t>* 마감월 이후, 소급 예산신청 불가</t>
    <phoneticPr fontId="77" type="noConversion"/>
  </si>
  <si>
    <t>[예산담당자용]</t>
    <phoneticPr fontId="77" type="noConversion"/>
  </si>
  <si>
    <t>예산조정신청 (편성)</t>
    <phoneticPr fontId="77" type="noConversion"/>
  </si>
  <si>
    <t>저장(예산편성)</t>
    <phoneticPr fontId="8" type="noConversion"/>
  </si>
  <si>
    <t>승인유형</t>
    <phoneticPr fontId="77" type="noConversion"/>
  </si>
  <si>
    <t>▼</t>
    <phoneticPr fontId="77" type="noConversion"/>
  </si>
  <si>
    <t>XXXXX-171101-01</t>
  </si>
  <si>
    <t>* 승인유형  :  선집행, 예산추가, 반려</t>
    <phoneticPr fontId="77" type="noConversion"/>
  </si>
  <si>
    <t>* 마감월 이후, 소급 예산편성 불가</t>
    <phoneticPr fontId="77" type="noConversion"/>
  </si>
  <si>
    <t>예산이월</t>
    <phoneticPr fontId="77" type="noConversion"/>
  </si>
  <si>
    <t>차월이월</t>
    <phoneticPr fontId="8" type="noConversion"/>
  </si>
  <si>
    <t>예산잔액</t>
    <phoneticPr fontId="77" type="noConversion"/>
  </si>
  <si>
    <t>부서명</t>
    <phoneticPr fontId="77" type="noConversion"/>
  </si>
  <si>
    <t>ZZ사업부</t>
    <phoneticPr fontId="77" type="noConversion"/>
  </si>
  <si>
    <t>해외출장숙박료</t>
    <phoneticPr fontId="77" type="noConversion"/>
  </si>
  <si>
    <t>* 조회 버튼 클릭시, 예산계정 코드설정에서 잔액이월 가능으로 체크된 계정에 대해 전예산부서에 대해 조회</t>
    <phoneticPr fontId="77" type="noConversion"/>
  </si>
  <si>
    <t>* 차월이월 버튼 클릭시, 조회된 부서별 예산계정 잔액에 대해 예산차월이월 진행 (참고 : 예산현황조회시 전월이월 예산항목에 Display 되어야 함)</t>
    <phoneticPr fontId="77" type="noConversion"/>
  </si>
  <si>
    <t>사업계획 예산관리</t>
    <phoneticPr fontId="77" type="noConversion"/>
  </si>
  <si>
    <t>:  광고선전비, 매장 인테리어 등 주요 정기 프로모션 및 투자관련 사업계획 수립시,</t>
    <phoneticPr fontId="77" type="noConversion"/>
  </si>
  <si>
    <t xml:space="preserve">   사전 건별 비용집행계획 수립 및 사업계획예산 코드화</t>
    <phoneticPr fontId="77" type="noConversion"/>
  </si>
  <si>
    <t xml:space="preserve">  → 진행 기안시, 예산내 or 예산외 추가집행 등 구분관리</t>
    <phoneticPr fontId="77" type="noConversion"/>
  </si>
  <si>
    <t>장  점</t>
    <phoneticPr fontId="77" type="noConversion"/>
  </si>
  <si>
    <t>①  사업계획 수립시 승인된 비용집행계획의 경우, 별도 경영기획팀 합의 불필요 (예산내 집행)</t>
    <phoneticPr fontId="77" type="noConversion"/>
  </si>
  <si>
    <t xml:space="preserve">  (사업계획 수립시 미승인된 비용집행에 대해서만 경영기획팀 합의 진행)</t>
    <phoneticPr fontId="77" type="noConversion"/>
  </si>
  <si>
    <t>②  향후, 예산 미집행비용에 대한 규모와 비용예상, 예산현황관리 용이</t>
    <phoneticPr fontId="77" type="noConversion"/>
  </si>
  <si>
    <t>단  점</t>
    <phoneticPr fontId="77" type="noConversion"/>
  </si>
  <si>
    <t>①  전표 or 진행 기안시, 추가적인 관리세션 추가</t>
    <phoneticPr fontId="77" type="noConversion"/>
  </si>
  <si>
    <t>②  사업계획 수립시, 비용집행계획 불성실 작성시 업무활용 제한</t>
    <phoneticPr fontId="77" type="noConversion"/>
  </si>
  <si>
    <t>* 단, 해당 건은 회계관리시스템이 아닌 Groupware 관점에서 접근 필요</t>
    <phoneticPr fontId="77" type="noConversion"/>
  </si>
  <si>
    <t xml:space="preserve">  (예산관리시스템-Groupware 연동)</t>
    <phoneticPr fontId="77" type="noConversion"/>
  </si>
  <si>
    <t xml:space="preserve">  → 자체 Groupware 구축시, 해당 Process 반영</t>
    <phoneticPr fontId="77" type="noConversion"/>
  </si>
  <si>
    <t>~</t>
    <phoneticPr fontId="8" type="noConversion"/>
  </si>
  <si>
    <t>YYYY-MM-DD</t>
    <phoneticPr fontId="8" type="noConversion"/>
  </si>
  <si>
    <t>▤</t>
    <phoneticPr fontId="8" type="noConversion"/>
  </si>
  <si>
    <t>카테고리</t>
  </si>
  <si>
    <t>프로그램</t>
  </si>
  <si>
    <t>카테고리(전산)</t>
  </si>
  <si>
    <t>대품종</t>
  </si>
  <si>
    <t>품종</t>
  </si>
  <si>
    <t>01_KNIT</t>
  </si>
  <si>
    <t>Bags</t>
  </si>
  <si>
    <t>SET-UP</t>
  </si>
  <si>
    <t>BOTTOM</t>
  </si>
  <si>
    <t>5-Pocket Pants</t>
  </si>
  <si>
    <t>02_SHIRTS</t>
  </si>
  <si>
    <t>Beach Wear</t>
  </si>
  <si>
    <t>가죽&amp;FUR</t>
  </si>
  <si>
    <t>Short 스커트</t>
  </si>
  <si>
    <t>5-Pocket Shorts</t>
  </si>
  <si>
    <t>03_SWEATER</t>
  </si>
  <si>
    <t>Belt</t>
  </si>
  <si>
    <t>기타</t>
  </si>
  <si>
    <t>7L-Shirts</t>
  </si>
  <si>
    <t>04_PANTS</t>
  </si>
  <si>
    <t>Cardigan</t>
  </si>
  <si>
    <t>니트 셔츠</t>
  </si>
  <si>
    <t>Turtle</t>
  </si>
  <si>
    <t>7L-Tees</t>
  </si>
  <si>
    <t>05_DENIM</t>
  </si>
  <si>
    <t>Coat</t>
  </si>
  <si>
    <t>데님</t>
  </si>
  <si>
    <t>T-에리</t>
  </si>
  <si>
    <t>Active Cardigan</t>
  </si>
  <si>
    <t>06_OUTER</t>
  </si>
  <si>
    <t>Collar Tees</t>
  </si>
  <si>
    <t>사파리</t>
  </si>
  <si>
    <t>VEST</t>
  </si>
  <si>
    <t>Active Collar Tees</t>
  </si>
  <si>
    <t>07_DRESS/SKIRTS</t>
  </si>
  <si>
    <t xml:space="preserve">Cooling Tees </t>
  </si>
  <si>
    <t>소품</t>
  </si>
  <si>
    <t>V-넥</t>
  </si>
  <si>
    <t>Active Hoodie</t>
  </si>
  <si>
    <t>08_UNDER</t>
  </si>
  <si>
    <t>Dress Shirts</t>
  </si>
  <si>
    <t>수트</t>
  </si>
  <si>
    <t>가방</t>
  </si>
  <si>
    <t>Active Hoodie Cardigan</t>
  </si>
  <si>
    <t>09_SUITS</t>
  </si>
  <si>
    <t>Glove</t>
  </si>
  <si>
    <t>스웨터</t>
  </si>
  <si>
    <t>가죽사파리</t>
  </si>
  <si>
    <t>Active MTM</t>
  </si>
  <si>
    <t>10_ACC/ETC</t>
  </si>
  <si>
    <t>Hat/Cap</t>
  </si>
  <si>
    <t>스커트</t>
  </si>
  <si>
    <t>가죽자켓</t>
  </si>
  <si>
    <t>Active Shorts</t>
  </si>
  <si>
    <t>HomeWear</t>
  </si>
  <si>
    <t>언더웨어</t>
  </si>
  <si>
    <t>가죽점퍼</t>
  </si>
  <si>
    <t>Active Sweat Pants</t>
  </si>
  <si>
    <t>Hoodie Cardigan</t>
  </si>
  <si>
    <t>우븐 셔츠</t>
  </si>
  <si>
    <t>Active Tanks</t>
  </si>
  <si>
    <t>Hoodies</t>
  </si>
  <si>
    <t>원피스</t>
  </si>
  <si>
    <t>니트반바지</t>
  </si>
  <si>
    <t>Active Tees</t>
  </si>
  <si>
    <t>InnerWear</t>
  </si>
  <si>
    <t>자켓</t>
  </si>
  <si>
    <t>니트팬츠</t>
  </si>
  <si>
    <t>Active Vest</t>
  </si>
  <si>
    <t>Jacket</t>
  </si>
  <si>
    <t>점퍼</t>
  </si>
  <si>
    <t>다운점퍼</t>
  </si>
  <si>
    <t>A-Line One-Piece</t>
  </si>
  <si>
    <t>Jeans</t>
  </si>
  <si>
    <t>조끼</t>
  </si>
  <si>
    <t>더블재킷</t>
  </si>
  <si>
    <t>A-Line Skirt</t>
  </si>
  <si>
    <t>Jumper</t>
  </si>
  <si>
    <t>코트</t>
  </si>
  <si>
    <t>더블코트</t>
  </si>
  <si>
    <t>Back Pack</t>
  </si>
  <si>
    <t>Jumpsuit</t>
  </si>
  <si>
    <t>팬츠</t>
  </si>
  <si>
    <t>데님반바지</t>
  </si>
  <si>
    <t>Band Pants</t>
  </si>
  <si>
    <t>Leather/Fur Jacket</t>
  </si>
  <si>
    <t>데님셔츠</t>
  </si>
  <si>
    <t>Banding Shorts</t>
  </si>
  <si>
    <t>Leggings</t>
  </si>
  <si>
    <t>데님스커트</t>
  </si>
  <si>
    <t>Basic Jeans</t>
  </si>
  <si>
    <t>MTM</t>
  </si>
  <si>
    <t>데님자켓</t>
  </si>
  <si>
    <t>Basic Tanks</t>
  </si>
  <si>
    <t>Muffler</t>
  </si>
  <si>
    <t>데님팬츠</t>
  </si>
  <si>
    <t>Basic Tees</t>
  </si>
  <si>
    <t>Neck-Tie</t>
  </si>
  <si>
    <t>드레스셔츠</t>
  </si>
  <si>
    <t>Beach Bottom</t>
  </si>
  <si>
    <t>One-Piece</t>
  </si>
  <si>
    <t>라운드</t>
  </si>
  <si>
    <t>Beach Outer</t>
  </si>
  <si>
    <t>Other Accessories</t>
  </si>
  <si>
    <t>라운드(V넥 등)</t>
  </si>
  <si>
    <t>Beach Top</t>
  </si>
  <si>
    <t>Other UnderWear</t>
  </si>
  <si>
    <t>라운지 반바지</t>
  </si>
  <si>
    <t>Shirts</t>
  </si>
  <si>
    <t>라운지 원피스</t>
  </si>
  <si>
    <t>Blazer</t>
  </si>
  <si>
    <t>Shoes</t>
  </si>
  <si>
    <t>라운지 후드집업</t>
  </si>
  <si>
    <t>Blouse</t>
  </si>
  <si>
    <t>Shorts</t>
  </si>
  <si>
    <t>라운지상의</t>
  </si>
  <si>
    <t>BOA Cardigan</t>
  </si>
  <si>
    <t>Skirts</t>
  </si>
  <si>
    <t>라운지하의</t>
  </si>
  <si>
    <t>BOA Hoodie Cardigan</t>
  </si>
  <si>
    <t>Socks</t>
  </si>
  <si>
    <t>머플러</t>
  </si>
  <si>
    <t>BOA MTM</t>
  </si>
  <si>
    <t>Suit Blazer</t>
  </si>
  <si>
    <t>모자</t>
  </si>
  <si>
    <t>BOA Sweat Pants</t>
  </si>
  <si>
    <t>Suit Trouser</t>
  </si>
  <si>
    <t>민소매</t>
  </si>
  <si>
    <t>Bonding Jeans</t>
  </si>
  <si>
    <t>Suit Vest</t>
  </si>
  <si>
    <t>민소매티</t>
  </si>
  <si>
    <t>Bras</t>
  </si>
  <si>
    <t>Sweat Pants</t>
  </si>
  <si>
    <t>반바지</t>
  </si>
  <si>
    <t>Briefs/Trunks</t>
  </si>
  <si>
    <t>Sweater</t>
  </si>
  <si>
    <t>베스트</t>
  </si>
  <si>
    <t>Brushed Jeans</t>
  </si>
  <si>
    <t>Swim Wear</t>
  </si>
  <si>
    <t>벨트</t>
  </si>
  <si>
    <t>Camisols</t>
  </si>
  <si>
    <t>Tank Top</t>
  </si>
  <si>
    <t>브래지어</t>
  </si>
  <si>
    <t>Casual Shoes</t>
  </si>
  <si>
    <t>Tees</t>
  </si>
  <si>
    <t>블레이져(수트)</t>
  </si>
  <si>
    <t>Chambray Shirts</t>
  </si>
  <si>
    <t>Thermals</t>
  </si>
  <si>
    <t>사내판매(임시)</t>
  </si>
  <si>
    <t>Check Dress Shirts</t>
  </si>
  <si>
    <t>Umbrella</t>
  </si>
  <si>
    <t>Check Suit Blazer</t>
  </si>
  <si>
    <t>Vest</t>
  </si>
  <si>
    <t>셋업</t>
  </si>
  <si>
    <t>Check Suit Trouser</t>
  </si>
  <si>
    <t>Woven Pants</t>
  </si>
  <si>
    <t>셔츠형</t>
  </si>
  <si>
    <t>Check Suit Vest</t>
  </si>
  <si>
    <t>수트조끼</t>
  </si>
  <si>
    <t>Chino Pants</t>
  </si>
  <si>
    <t>수트팬츠</t>
  </si>
  <si>
    <t>Chino Shorts</t>
  </si>
  <si>
    <t>Collabo-Tees</t>
  </si>
  <si>
    <t>시계</t>
  </si>
  <si>
    <t>Cool-Air</t>
  </si>
  <si>
    <t>신발</t>
  </si>
  <si>
    <t>Corduroy Pants</t>
  </si>
  <si>
    <t>싱글재킷</t>
  </si>
  <si>
    <t>Corduroy Shirts</t>
  </si>
  <si>
    <t>싱글코트</t>
  </si>
  <si>
    <t>Denim Jacket</t>
  </si>
  <si>
    <t>양말</t>
  </si>
  <si>
    <t>Denim Jeggings</t>
  </si>
  <si>
    <t>언더웨어 셋업</t>
  </si>
  <si>
    <t>Denim Shirts</t>
  </si>
  <si>
    <t>오픈형(CARDIGAN)</t>
  </si>
  <si>
    <t>Denim Shorts</t>
  </si>
  <si>
    <t>오픈형티(맨투맨 등)</t>
  </si>
  <si>
    <t>Dobby Shirts</t>
  </si>
  <si>
    <t>Down Vest</t>
  </si>
  <si>
    <t>이너웨어 민소매</t>
  </si>
  <si>
    <t>Fake Socks</t>
  </si>
  <si>
    <t>자켓형 사파리</t>
  </si>
  <si>
    <t>Flannel Shirts</t>
  </si>
  <si>
    <t>장갑</t>
  </si>
  <si>
    <t>Flare One-Piece</t>
  </si>
  <si>
    <t>Flare Skirt</t>
  </si>
  <si>
    <t>점퍼형스웨터</t>
  </si>
  <si>
    <t>Fleece Cardigan</t>
  </si>
  <si>
    <t>쥬얼리</t>
  </si>
  <si>
    <t>Fleece Hoodie</t>
  </si>
  <si>
    <t>지갑</t>
  </si>
  <si>
    <t>Fleece Hoodie Cardigan</t>
  </si>
  <si>
    <t>캐쥬얼셔츠</t>
  </si>
  <si>
    <t>Fleece MTM</t>
  </si>
  <si>
    <t>캐쥬얼자켓</t>
  </si>
  <si>
    <t>Fleece Sweat Pants</t>
  </si>
  <si>
    <t>Formal Shoes</t>
  </si>
  <si>
    <t>타이</t>
  </si>
  <si>
    <t>Fur Jacket</t>
  </si>
  <si>
    <t>티에리</t>
  </si>
  <si>
    <t>Fur Mustang</t>
  </si>
  <si>
    <t>패딩베스트</t>
  </si>
  <si>
    <t>패딩사파리</t>
  </si>
  <si>
    <t>Graphic Tanks</t>
  </si>
  <si>
    <t>패딩재킷</t>
  </si>
  <si>
    <t>Graphic Tees</t>
  </si>
  <si>
    <t>패딩점퍼</t>
  </si>
  <si>
    <t>패딩코트</t>
  </si>
  <si>
    <t>High Gauge Sweater</t>
  </si>
  <si>
    <t>팬츠(일반)</t>
  </si>
  <si>
    <t>H-Line One-Piece</t>
  </si>
  <si>
    <t>팬티,브리프</t>
  </si>
  <si>
    <t>H-Line Skirt</t>
  </si>
  <si>
    <t>후드티</t>
  </si>
  <si>
    <t>Jacket-Like Shirts</t>
  </si>
  <si>
    <t>Jacket-Type Jumper</t>
  </si>
  <si>
    <t>Jersey Collar Tees</t>
  </si>
  <si>
    <t>Knit Leggings</t>
  </si>
  <si>
    <t>Knit Vest</t>
  </si>
  <si>
    <t>Leather Jacket</t>
  </si>
  <si>
    <t>Leather Mustang</t>
  </si>
  <si>
    <t>Leggings Shorts</t>
  </si>
  <si>
    <t>Light Down Vest</t>
  </si>
  <si>
    <t>Light Padding Vest</t>
  </si>
  <si>
    <t>Light Weight Jumper</t>
  </si>
  <si>
    <t>Linen Shirts</t>
  </si>
  <si>
    <t>Linen Shorts</t>
  </si>
  <si>
    <t>Lingerie</t>
  </si>
  <si>
    <t>Long Padding Jumper</t>
  </si>
  <si>
    <t>Long Socks</t>
  </si>
  <si>
    <t>Lounge Set</t>
  </si>
  <si>
    <t>Low Gauge Sweater</t>
  </si>
  <si>
    <t>Melange Suit Blazer</t>
  </si>
  <si>
    <t>Melange Suit Trouser</t>
  </si>
  <si>
    <t>Melange Suit Vest</t>
  </si>
  <si>
    <t>Mens Swim Suits</t>
  </si>
  <si>
    <t>Middle Gauge Sweater</t>
  </si>
  <si>
    <t>Mustang Jacket</t>
  </si>
  <si>
    <t>Neoprene Hoodie</t>
  </si>
  <si>
    <t>Neoprene Hoodie Cardigan</t>
  </si>
  <si>
    <t>Neoprene MTM</t>
  </si>
  <si>
    <t>Other Bags</t>
  </si>
  <si>
    <t>Other Cardigan</t>
  </si>
  <si>
    <t>Other Coat</t>
  </si>
  <si>
    <t>Other Collar Tees</t>
  </si>
  <si>
    <t>Other Dress Shirts</t>
  </si>
  <si>
    <t>Other Hoodie</t>
  </si>
  <si>
    <t>Other Hoodie Cardigan</t>
  </si>
  <si>
    <t>Other Jacket</t>
  </si>
  <si>
    <t>Other Jeans</t>
  </si>
  <si>
    <t>Other Jumper</t>
  </si>
  <si>
    <t>Other Leggings</t>
  </si>
  <si>
    <t>Other MTM</t>
  </si>
  <si>
    <t>Other One-Piece</t>
  </si>
  <si>
    <t>Other Shirts</t>
  </si>
  <si>
    <t>Other Shoes</t>
  </si>
  <si>
    <t>Other Shorts</t>
  </si>
  <si>
    <t>Other Skirt</t>
  </si>
  <si>
    <t>Other Socks</t>
  </si>
  <si>
    <t>Other Suit Blazer</t>
  </si>
  <si>
    <t>Other Suit Trouser</t>
  </si>
  <si>
    <t>Other Suit Vest</t>
  </si>
  <si>
    <t>Other Sweat Pants</t>
  </si>
  <si>
    <t>Other Tanks</t>
  </si>
  <si>
    <t>Other Tees</t>
  </si>
  <si>
    <t>Other Vest</t>
  </si>
  <si>
    <t>Other Woven Pants</t>
  </si>
  <si>
    <t>Oxford Shirts</t>
  </si>
  <si>
    <t>Padding Vest</t>
  </si>
  <si>
    <t>Pajama Set</t>
  </si>
  <si>
    <t>Pattern Dress Shirts</t>
  </si>
  <si>
    <t>Pattern Tees</t>
  </si>
  <si>
    <t>Pique Collar Tees</t>
  </si>
  <si>
    <t>Polar Fleece Cardigan</t>
  </si>
  <si>
    <t>Polar Fleece Hoodie</t>
  </si>
  <si>
    <t>Polar Fleece Hoodie Cardigan</t>
  </si>
  <si>
    <t>Polar Fleece MTM</t>
  </si>
  <si>
    <t>Polar Fleece Sweat Pants</t>
  </si>
  <si>
    <t>Poplin Shirts</t>
  </si>
  <si>
    <t>Pouch/Clutch</t>
  </si>
  <si>
    <t>Quilting Jacket</t>
  </si>
  <si>
    <t>Quilting Jumper</t>
  </si>
  <si>
    <t>Rain Coat</t>
  </si>
  <si>
    <t>Ripple Collar Tees</t>
  </si>
  <si>
    <t>Running Shoes</t>
  </si>
  <si>
    <t>Safari Jacket</t>
  </si>
  <si>
    <t>Safari Jumper</t>
  </si>
  <si>
    <t>Sandals</t>
  </si>
  <si>
    <t>Shopper Bag(Tote)</t>
  </si>
  <si>
    <t>Short Slv Shirts</t>
  </si>
  <si>
    <t>Shoulder Bag</t>
  </si>
  <si>
    <t>Skorts Leggings</t>
  </si>
  <si>
    <t>Slacks</t>
  </si>
  <si>
    <t>Slacks Shorts</t>
  </si>
  <si>
    <t>Sneaker Shoes</t>
  </si>
  <si>
    <t>Sneaker Socks</t>
  </si>
  <si>
    <t>Solid Dress Shirts</t>
  </si>
  <si>
    <t>Solid Suit Blazer</t>
  </si>
  <si>
    <t>Solid Suit Trouser</t>
  </si>
  <si>
    <t>Solid Suit Vest</t>
  </si>
  <si>
    <t>Sports Jumper</t>
  </si>
  <si>
    <t>Stadium Jacket</t>
  </si>
  <si>
    <t>Stadium Jumper</t>
  </si>
  <si>
    <t>Strip Suit Blazer</t>
  </si>
  <si>
    <t>Stripe Dress Shirts</t>
  </si>
  <si>
    <t>Stripe Suit Trouser</t>
  </si>
  <si>
    <t>Stripe Suit Vest</t>
  </si>
  <si>
    <t>Stripe Tees</t>
  </si>
  <si>
    <t>Sweat Shorts</t>
  </si>
  <si>
    <t>Sweater Cardigan</t>
  </si>
  <si>
    <t>Sweater Hoodie Cardigan</t>
  </si>
  <si>
    <t>Sweater Like MTM</t>
  </si>
  <si>
    <t>Sweater Vest</t>
  </si>
  <si>
    <t>Sweater-Like Knit Cardigan</t>
  </si>
  <si>
    <t>Synthetic Woven Pants</t>
  </si>
  <si>
    <t>Synthetic Woven Trunk</t>
  </si>
  <si>
    <t>Terry Cardigan</t>
  </si>
  <si>
    <t>Terry Hoodie</t>
  </si>
  <si>
    <t>Terry Hoodie Cardigan</t>
  </si>
  <si>
    <t>Terry MTM</t>
  </si>
  <si>
    <t>Terry Sweat Pants</t>
  </si>
  <si>
    <t>Textured Shirts</t>
  </si>
  <si>
    <t>Thermals Bottom</t>
  </si>
  <si>
    <t>Thermals Set</t>
  </si>
  <si>
    <t>Thermals Top</t>
  </si>
  <si>
    <t>Tights</t>
  </si>
  <si>
    <t>Trench Coat</t>
  </si>
  <si>
    <t>TS-Pack</t>
  </si>
  <si>
    <t>Twill Shirts</t>
  </si>
  <si>
    <t>Wind Breaker</t>
  </si>
  <si>
    <t>Womens Shorts</t>
  </si>
  <si>
    <t>Womens Swim Suits</t>
  </si>
  <si>
    <t>Wool Blend Coat</t>
  </si>
  <si>
    <t>Woven Dyeing Pants</t>
  </si>
  <si>
    <t>Woven Jeggings</t>
  </si>
  <si>
    <t>Woven Vest</t>
  </si>
  <si>
    <t>BODY</t>
    <phoneticPr fontId="8" type="noConversion"/>
  </si>
  <si>
    <t>Status</t>
    <phoneticPr fontId="8" type="noConversion"/>
  </si>
  <si>
    <t>-</t>
    <phoneticPr fontId="8" type="noConversion"/>
  </si>
  <si>
    <t>XXXXXXXXXX</t>
    <phoneticPr fontId="8" type="noConversion"/>
  </si>
  <si>
    <t>W/H Location</t>
    <phoneticPr fontId="77" type="noConversion"/>
  </si>
  <si>
    <t>P01</t>
    <phoneticPr fontId="8" type="noConversion"/>
  </si>
  <si>
    <t>L01-C01</t>
    <phoneticPr fontId="8" type="noConversion"/>
  </si>
  <si>
    <t>Barcode</t>
    <phoneticPr fontId="8" type="noConversion"/>
  </si>
  <si>
    <t>XXXXXXXX</t>
    <phoneticPr fontId="8" type="noConversion"/>
  </si>
  <si>
    <t>Item</t>
    <phoneticPr fontId="8" type="noConversion"/>
  </si>
  <si>
    <t>Name</t>
    <phoneticPr fontId="8" type="noConversion"/>
  </si>
  <si>
    <t>Description</t>
    <phoneticPr fontId="8" type="noConversion"/>
  </si>
  <si>
    <t>Color</t>
    <phoneticPr fontId="8" type="noConversion"/>
  </si>
  <si>
    <t>Part</t>
    <phoneticPr fontId="8" type="noConversion"/>
  </si>
  <si>
    <t>BLK</t>
    <phoneticPr fontId="8" type="noConversion"/>
  </si>
  <si>
    <t>XXX</t>
    <phoneticPr fontId="8" type="noConversion"/>
  </si>
  <si>
    <t>Lot no</t>
    <phoneticPr fontId="8" type="noConversion"/>
  </si>
  <si>
    <t>Roll no</t>
    <phoneticPr fontId="8" type="noConversion"/>
  </si>
  <si>
    <t>Container no.</t>
    <phoneticPr fontId="8" type="noConversion"/>
  </si>
  <si>
    <t>SAVE</t>
    <phoneticPr fontId="8" type="noConversion"/>
  </si>
  <si>
    <t>Delete</t>
    <phoneticPr fontId="8" type="noConversion"/>
  </si>
  <si>
    <t>Date Modify</t>
    <phoneticPr fontId="8" type="noConversion"/>
  </si>
  <si>
    <t>From</t>
    <phoneticPr fontId="8" type="noConversion"/>
  </si>
  <si>
    <t>(-)Del</t>
    <phoneticPr fontId="8" type="noConversion"/>
  </si>
  <si>
    <t>Buyer</t>
    <phoneticPr fontId="77" type="noConversion"/>
  </si>
  <si>
    <t>From</t>
    <phoneticPr fontId="77" type="noConversion"/>
  </si>
  <si>
    <t>Query</t>
    <phoneticPr fontId="8" type="noConversion"/>
  </si>
  <si>
    <t>Unit</t>
    <phoneticPr fontId="8" type="noConversion"/>
  </si>
  <si>
    <t>Supplier</t>
    <phoneticPr fontId="8" type="noConversion"/>
  </si>
  <si>
    <t>Subcontract</t>
    <phoneticPr fontId="8" type="noConversion"/>
  </si>
  <si>
    <t>Sample</t>
    <phoneticPr fontId="8" type="noConversion"/>
  </si>
  <si>
    <t>Out-bound</t>
    <phoneticPr fontId="8" type="noConversion"/>
  </si>
  <si>
    <t>In-bound</t>
    <phoneticPr fontId="8" type="noConversion"/>
  </si>
  <si>
    <t>Type</t>
    <phoneticPr fontId="8" type="noConversion"/>
  </si>
  <si>
    <t>Ⅰ. MATERIAL WAREHOUSE</t>
    <phoneticPr fontId="8" type="noConversion"/>
  </si>
  <si>
    <t>W/H IN Date</t>
    <phoneticPr fontId="77" type="noConversion"/>
  </si>
  <si>
    <t>:</t>
    <phoneticPr fontId="8" type="noConversion"/>
  </si>
  <si>
    <t>(부속가공업체)</t>
    <phoneticPr fontId="8" type="noConversion"/>
  </si>
  <si>
    <t>INPUT</t>
    <phoneticPr fontId="8" type="noConversion"/>
  </si>
  <si>
    <t>Total   :</t>
    <phoneticPr fontId="8" type="noConversion"/>
  </si>
  <si>
    <t>Gross YDS</t>
    <phoneticPr fontId="8" type="noConversion"/>
  </si>
  <si>
    <t>■</t>
    <phoneticPr fontId="8" type="noConversion"/>
  </si>
  <si>
    <t>TN19GB8044</t>
    <phoneticPr fontId="8" type="noConversion"/>
  </si>
  <si>
    <t>CODE</t>
    <phoneticPr fontId="8" type="noConversion"/>
  </si>
  <si>
    <t>XXXXXXXXXXXXXXXXX</t>
    <phoneticPr fontId="8" type="noConversion"/>
  </si>
  <si>
    <t>File no.</t>
    <phoneticPr fontId="8" type="noConversion"/>
  </si>
  <si>
    <t>Style no.</t>
    <phoneticPr fontId="8" type="noConversion"/>
  </si>
  <si>
    <t>Destination</t>
    <phoneticPr fontId="77" type="noConversion"/>
  </si>
  <si>
    <t>NICARAGUA</t>
    <phoneticPr fontId="8" type="noConversion"/>
  </si>
  <si>
    <t>ETA</t>
    <phoneticPr fontId="77" type="noConversion"/>
  </si>
  <si>
    <t>Transport</t>
    <phoneticPr fontId="77" type="noConversion"/>
  </si>
  <si>
    <t>Container no.</t>
    <phoneticPr fontId="77" type="noConversion"/>
  </si>
  <si>
    <t>XXXXXXXXXX</t>
  </si>
  <si>
    <t>XXXXXXXXXX</t>
    <phoneticPr fontId="8" type="noConversion"/>
  </si>
  <si>
    <t>B/L no.</t>
    <phoneticPr fontId="77" type="noConversion"/>
  </si>
  <si>
    <t>File no.</t>
    <phoneticPr fontId="77" type="noConversion"/>
  </si>
  <si>
    <t>KOREA</t>
    <phoneticPr fontId="8" type="noConversion"/>
  </si>
  <si>
    <t>ETA</t>
    <phoneticPr fontId="8" type="noConversion"/>
  </si>
  <si>
    <t>TRANSPORT</t>
    <phoneticPr fontId="8" type="noConversion"/>
  </si>
  <si>
    <t>Con. Size</t>
    <phoneticPr fontId="8" type="noConversion"/>
  </si>
  <si>
    <t>HONDURAS</t>
    <phoneticPr fontId="8" type="noConversion"/>
  </si>
  <si>
    <t>TRUCKING</t>
    <phoneticPr fontId="8" type="noConversion"/>
  </si>
  <si>
    <t>From</t>
    <phoneticPr fontId="77" type="noConversion"/>
  </si>
  <si>
    <t>-</t>
    <phoneticPr fontId="8" type="noConversion"/>
  </si>
  <si>
    <t>- Container info.</t>
    <phoneticPr fontId="8" type="noConversion"/>
  </si>
  <si>
    <t>UNIT</t>
    <phoneticPr fontId="8" type="noConversion"/>
  </si>
  <si>
    <t>Qty</t>
    <phoneticPr fontId="8" type="noConversion"/>
  </si>
  <si>
    <t>Weight</t>
    <phoneticPr fontId="8" type="noConversion"/>
  </si>
  <si>
    <t>Order</t>
    <phoneticPr fontId="8" type="noConversion"/>
  </si>
  <si>
    <t>Status</t>
    <phoneticPr fontId="8" type="noConversion"/>
  </si>
  <si>
    <t>- Item infomation by Container</t>
    <phoneticPr fontId="8" type="noConversion"/>
  </si>
  <si>
    <t>YDS</t>
  </si>
  <si>
    <t>YDS</t>
    <phoneticPr fontId="8" type="noConversion"/>
  </si>
  <si>
    <t>KGS</t>
    <phoneticPr fontId="8" type="noConversion"/>
  </si>
  <si>
    <t>Length</t>
    <phoneticPr fontId="8" type="noConversion"/>
  </si>
  <si>
    <t>LBS</t>
    <phoneticPr fontId="8" type="noConversion"/>
  </si>
  <si>
    <t>Query</t>
    <phoneticPr fontId="8" type="noConversion"/>
  </si>
  <si>
    <t>Roll</t>
    <phoneticPr fontId="8" type="noConversion"/>
  </si>
  <si>
    <t>XXX1</t>
    <phoneticPr fontId="8" type="noConversion"/>
  </si>
  <si>
    <t>XXX2</t>
    <phoneticPr fontId="8" type="noConversion"/>
  </si>
  <si>
    <t>XXX3</t>
    <phoneticPr fontId="8" type="noConversion"/>
  </si>
  <si>
    <t>(+)Add</t>
    <phoneticPr fontId="8" type="noConversion"/>
  </si>
  <si>
    <t>(▼) Add</t>
    <phoneticPr fontId="8" type="noConversion"/>
  </si>
  <si>
    <t>Status</t>
    <phoneticPr fontId="8" type="noConversion"/>
  </si>
  <si>
    <t>Plan no.</t>
    <phoneticPr fontId="77" type="noConversion"/>
  </si>
  <si>
    <t>Reg.Date</t>
    <phoneticPr fontId="77" type="noConversion"/>
  </si>
  <si>
    <t>□</t>
    <phoneticPr fontId="8" type="noConversion"/>
  </si>
  <si>
    <t>Plan no.</t>
    <phoneticPr fontId="8" type="noConversion"/>
  </si>
  <si>
    <t>Total</t>
    <phoneticPr fontId="8" type="noConversion"/>
  </si>
  <si>
    <t>Barcode</t>
    <phoneticPr fontId="8" type="noConversion"/>
  </si>
  <si>
    <t>B. Print</t>
    <phoneticPr fontId="8" type="noConversion"/>
  </si>
  <si>
    <t>Roll</t>
    <phoneticPr fontId="8" type="noConversion"/>
  </si>
  <si>
    <t>Length</t>
    <phoneticPr fontId="8" type="noConversion"/>
  </si>
  <si>
    <t>-</t>
    <phoneticPr fontId="8" type="noConversion"/>
  </si>
  <si>
    <t>Gross Qty</t>
    <phoneticPr fontId="8" type="noConversion"/>
  </si>
  <si>
    <t>-</t>
    <phoneticPr fontId="8" type="noConversion"/>
  </si>
  <si>
    <t>Bulk Reg.</t>
    <phoneticPr fontId="8" type="noConversion"/>
  </si>
  <si>
    <t>Gross Qty</t>
    <phoneticPr fontId="8" type="noConversion"/>
  </si>
  <si>
    <t>-</t>
    <phoneticPr fontId="8" type="noConversion"/>
  </si>
  <si>
    <t>Bulk IN</t>
    <phoneticPr fontId="8" type="noConversion"/>
  </si>
  <si>
    <t>Actual</t>
    <phoneticPr fontId="8" type="noConversion"/>
  </si>
  <si>
    <t>Bulk</t>
    <phoneticPr fontId="8" type="noConversion"/>
  </si>
  <si>
    <t>L01-C02</t>
    <phoneticPr fontId="8" type="noConversion"/>
  </si>
  <si>
    <t>* 주의 : Scan 후, 수기등록내역이 있을 수 있으므로 반드시 Save 버튼으로 저장시켜야 함</t>
    <phoneticPr fontId="8" type="noConversion"/>
  </si>
  <si>
    <t>Buyer</t>
    <phoneticPr fontId="77" type="noConversion"/>
  </si>
  <si>
    <t>Excel</t>
    <phoneticPr fontId="8" type="noConversion"/>
  </si>
  <si>
    <t>Cutting</t>
  </si>
  <si>
    <t>Sample</t>
  </si>
  <si>
    <t>Target Depot</t>
    <phoneticPr fontId="8" type="noConversion"/>
  </si>
  <si>
    <t>File no</t>
    <phoneticPr fontId="77" type="noConversion"/>
  </si>
  <si>
    <t>(-)Del Row</t>
    <phoneticPr fontId="8" type="noConversion"/>
  </si>
  <si>
    <t>Barcode</t>
    <phoneticPr fontId="77" type="noConversion"/>
  </si>
  <si>
    <t>Depot</t>
    <phoneticPr fontId="8" type="noConversion"/>
  </si>
  <si>
    <t>Unit</t>
    <phoneticPr fontId="8" type="noConversion"/>
  </si>
  <si>
    <t>Roll</t>
    <phoneticPr fontId="8" type="noConversion"/>
  </si>
  <si>
    <t>YDS</t>
    <phoneticPr fontId="8" type="noConversion"/>
  </si>
  <si>
    <t>Opening</t>
    <phoneticPr fontId="8" type="noConversion"/>
  </si>
  <si>
    <t>INPUT</t>
    <phoneticPr fontId="8" type="noConversion"/>
  </si>
  <si>
    <t>Net-IN</t>
    <phoneticPr fontId="8" type="noConversion"/>
  </si>
  <si>
    <t xml:space="preserve"> </t>
    <phoneticPr fontId="8" type="noConversion"/>
  </si>
  <si>
    <t xml:space="preserve"> </t>
    <phoneticPr fontId="8" type="noConversion"/>
  </si>
  <si>
    <t>OUTPUT</t>
    <phoneticPr fontId="8" type="noConversion"/>
  </si>
  <si>
    <t>Disposal</t>
    <phoneticPr fontId="8" type="noConversion"/>
  </si>
  <si>
    <t>Loss</t>
    <phoneticPr fontId="8" type="noConversion"/>
  </si>
  <si>
    <t>Query Period</t>
    <phoneticPr fontId="77" type="noConversion"/>
  </si>
  <si>
    <t>Month</t>
    <phoneticPr fontId="77" type="noConversion"/>
  </si>
  <si>
    <t>XXX2</t>
    <phoneticPr fontId="8" type="noConversion"/>
  </si>
  <si>
    <t>W/H IN Date</t>
    <phoneticPr fontId="77" type="noConversion"/>
  </si>
  <si>
    <t>W/H OUT Date</t>
    <phoneticPr fontId="77" type="noConversion"/>
  </si>
  <si>
    <t>Source Depot</t>
    <phoneticPr fontId="8" type="noConversion"/>
  </si>
  <si>
    <t>Selection only</t>
    <phoneticPr fontId="8" type="noConversion"/>
  </si>
  <si>
    <t>All</t>
    <phoneticPr fontId="8" type="noConversion"/>
  </si>
  <si>
    <t>◎</t>
    <phoneticPr fontId="8" type="noConversion"/>
  </si>
  <si>
    <t>○</t>
    <phoneticPr fontId="8" type="noConversion"/>
  </si>
  <si>
    <t>Status</t>
  </si>
  <si>
    <t>C.Fabric W/H IN - Reg.</t>
    <phoneticPr fontId="8" type="noConversion"/>
  </si>
  <si>
    <t>~</t>
    <phoneticPr fontId="8" type="noConversion"/>
  </si>
  <si>
    <t>OUT Reg. no</t>
    <phoneticPr fontId="8" type="noConversion"/>
  </si>
  <si>
    <t>Style no</t>
    <phoneticPr fontId="77" type="noConversion"/>
  </si>
  <si>
    <t>Lot no</t>
    <phoneticPr fontId="77" type="noConversion"/>
  </si>
  <si>
    <t>OUT Reg. no</t>
    <phoneticPr fontId="8" type="noConversion"/>
  </si>
  <si>
    <t>YY-MM-DD</t>
    <phoneticPr fontId="8" type="noConversion"/>
  </si>
  <si>
    <t>Includes data already processed</t>
    <phoneticPr fontId="8" type="noConversion"/>
  </si>
  <si>
    <t>Roll no</t>
    <phoneticPr fontId="8" type="noConversion"/>
  </si>
  <si>
    <t>XX</t>
    <phoneticPr fontId="8" type="noConversion"/>
  </si>
  <si>
    <t>N</t>
    <phoneticPr fontId="8" type="noConversion"/>
  </si>
  <si>
    <t>[ W/H IN - Reg ]</t>
    <phoneticPr fontId="8" type="noConversion"/>
  </si>
  <si>
    <t>IN Reg. no</t>
    <phoneticPr fontId="8" type="noConversion"/>
  </si>
  <si>
    <t>IN Reg. no</t>
    <phoneticPr fontId="8" type="noConversion"/>
  </si>
  <si>
    <t>Status</t>
    <phoneticPr fontId="8" type="noConversion"/>
  </si>
  <si>
    <t>* Row 더블클릭시, C.Fabric W/H IN - Reg 화면으로 전환 (for INPUT 수정&amp;삭제)</t>
    <phoneticPr fontId="8" type="noConversion"/>
  </si>
  <si>
    <t>C.Fabric W/H OUT - Reg.</t>
    <phoneticPr fontId="8" type="noConversion"/>
  </si>
  <si>
    <t>Out-bound</t>
    <phoneticPr fontId="8" type="noConversion"/>
  </si>
  <si>
    <t>Managing</t>
    <phoneticPr fontId="8" type="noConversion"/>
  </si>
  <si>
    <t>Adjusted</t>
    <phoneticPr fontId="8" type="noConversion"/>
  </si>
  <si>
    <t>W/H OUT Date</t>
    <phoneticPr fontId="77" type="noConversion"/>
  </si>
  <si>
    <t>[ Stock Query ]</t>
    <phoneticPr fontId="8" type="noConversion"/>
  </si>
  <si>
    <t>C.Fabric W/H OUT - Reg.</t>
  </si>
  <si>
    <t>Status</t>
    <phoneticPr fontId="8" type="noConversion"/>
  </si>
  <si>
    <t>...</t>
    <phoneticPr fontId="8" type="noConversion"/>
  </si>
  <si>
    <t>Lot no.</t>
    <phoneticPr fontId="8" type="noConversion"/>
  </si>
  <si>
    <t>Roll no.</t>
    <phoneticPr fontId="8" type="noConversion"/>
  </si>
  <si>
    <t>Width</t>
    <phoneticPr fontId="8" type="noConversion"/>
  </si>
  <si>
    <t>Roll no</t>
    <phoneticPr fontId="8" type="noConversion"/>
  </si>
  <si>
    <t>Style no.</t>
    <phoneticPr fontId="77" type="noConversion"/>
  </si>
  <si>
    <t>Width</t>
    <phoneticPr fontId="8" type="noConversion"/>
  </si>
  <si>
    <t>YDS</t>
    <phoneticPr fontId="8" type="noConversion"/>
  </si>
  <si>
    <t>Size Ratio by Marker - Reg.</t>
  </si>
  <si>
    <t>Size Ratio by Marker - Reg.</t>
    <phoneticPr fontId="8" type="noConversion"/>
  </si>
  <si>
    <t>Status</t>
    <phoneticPr fontId="8" type="noConversion"/>
  </si>
  <si>
    <t>File / Style no</t>
    <phoneticPr fontId="77" type="noConversion"/>
  </si>
  <si>
    <t>TN18TK7043</t>
    <phoneticPr fontId="8" type="noConversion"/>
  </si>
  <si>
    <t>[ Style color ]</t>
    <phoneticPr fontId="8" type="noConversion"/>
  </si>
  <si>
    <t>BCVC13(PL106)</t>
  </si>
  <si>
    <t>BCVC13(PL106)</t>
    <phoneticPr fontId="8" type="noConversion"/>
  </si>
  <si>
    <t>BCVC13(PL206)</t>
    <phoneticPr fontId="8" type="noConversion"/>
  </si>
  <si>
    <t>BCVC13(PL306)</t>
    <phoneticPr fontId="8" type="noConversion"/>
  </si>
  <si>
    <t>▤</t>
    <phoneticPr fontId="8" type="noConversion"/>
  </si>
  <si>
    <t>[ Size Ratio by Marker ]</t>
    <phoneticPr fontId="8" type="noConversion"/>
  </si>
  <si>
    <t>Style Color</t>
    <phoneticPr fontId="8" type="noConversion"/>
  </si>
  <si>
    <t>Marker</t>
    <phoneticPr fontId="8" type="noConversion"/>
  </si>
  <si>
    <t>Size Ratio</t>
    <phoneticPr fontId="8" type="noConversion"/>
  </si>
  <si>
    <t>5T (ITG)</t>
    <phoneticPr fontId="8" type="noConversion"/>
  </si>
  <si>
    <t>4T (ITG)</t>
    <phoneticPr fontId="8" type="noConversion"/>
  </si>
  <si>
    <t>3T (ITG)</t>
    <phoneticPr fontId="8" type="noConversion"/>
  </si>
  <si>
    <t>2T (ITG)</t>
    <phoneticPr fontId="8" type="noConversion"/>
  </si>
  <si>
    <t>18M (ITG)</t>
    <phoneticPr fontId="8" type="noConversion"/>
  </si>
  <si>
    <t>12M (ITG)</t>
    <phoneticPr fontId="8" type="noConversion"/>
  </si>
  <si>
    <t>Marker</t>
    <phoneticPr fontId="8" type="noConversion"/>
  </si>
  <si>
    <t>2A</t>
    <phoneticPr fontId="8" type="noConversion"/>
  </si>
  <si>
    <t>COPY to Style color</t>
    <phoneticPr fontId="8" type="noConversion"/>
  </si>
  <si>
    <t>(+) ADD</t>
    <phoneticPr fontId="8" type="noConversion"/>
  </si>
  <si>
    <t>(-) DEL</t>
    <phoneticPr fontId="8" type="noConversion"/>
  </si>
  <si>
    <t>SAVE</t>
    <phoneticPr fontId="8" type="noConversion"/>
  </si>
  <si>
    <t>Query</t>
    <phoneticPr fontId="8" type="noConversion"/>
  </si>
  <si>
    <t>36A</t>
    <phoneticPr fontId="8" type="noConversion"/>
  </si>
  <si>
    <t>9A</t>
    <phoneticPr fontId="8" type="noConversion"/>
  </si>
  <si>
    <t>◈</t>
    <phoneticPr fontId="8" type="noConversion"/>
  </si>
  <si>
    <t>COPY &amp; Reg.</t>
    <phoneticPr fontId="8" type="noConversion"/>
  </si>
  <si>
    <t>Reg. no</t>
    <phoneticPr fontId="8" type="noConversion"/>
  </si>
  <si>
    <t>Reg.no</t>
    <phoneticPr fontId="8" type="noConversion"/>
  </si>
  <si>
    <t>Excel</t>
    <phoneticPr fontId="8" type="noConversion"/>
  </si>
  <si>
    <t>[ Size Ratio by Marker ]</t>
    <phoneticPr fontId="8" type="noConversion"/>
  </si>
  <si>
    <t>File / Style no / Color</t>
    <phoneticPr fontId="77" type="noConversion"/>
  </si>
  <si>
    <t>Sewing Fac.</t>
    <phoneticPr fontId="8" type="noConversion"/>
  </si>
  <si>
    <t>Group</t>
    <phoneticPr fontId="8" type="noConversion"/>
  </si>
  <si>
    <t>SOLID</t>
    <phoneticPr fontId="8" type="noConversion"/>
  </si>
  <si>
    <t>SLD-A-05</t>
    <phoneticPr fontId="8" type="noConversion"/>
  </si>
  <si>
    <t>2A</t>
    <phoneticPr fontId="8" type="noConversion"/>
  </si>
  <si>
    <t>Roll
no</t>
    <phoneticPr fontId="8" type="noConversion"/>
  </si>
  <si>
    <t>Layer
Q'ty</t>
    <phoneticPr fontId="8" type="noConversion"/>
  </si>
  <si>
    <t>Re-bind</t>
    <phoneticPr fontId="8" type="noConversion"/>
  </si>
  <si>
    <t>Def.</t>
    <phoneticPr fontId="8" type="noConversion"/>
  </si>
  <si>
    <t>Residual Q'ty</t>
    <phoneticPr fontId="8" type="noConversion"/>
  </si>
  <si>
    <t>A</t>
    <phoneticPr fontId="8" type="noConversion"/>
  </si>
  <si>
    <t>Short %</t>
    <phoneticPr fontId="8" type="noConversion"/>
  </si>
  <si>
    <t>Fabric Length (YDS)</t>
    <phoneticPr fontId="8" type="noConversion"/>
  </si>
  <si>
    <t>Sticker</t>
    <phoneticPr fontId="8" type="noConversion"/>
  </si>
  <si>
    <t>Actual</t>
    <phoneticPr fontId="8" type="noConversion"/>
  </si>
  <si>
    <t>Spreading
INPUT</t>
    <phoneticPr fontId="8" type="noConversion"/>
  </si>
  <si>
    <r>
      <t xml:space="preserve">GAP
</t>
    </r>
    <r>
      <rPr>
        <sz val="9"/>
        <color theme="1"/>
        <rFont val="맑은 고딕"/>
        <family val="3"/>
        <charset val="129"/>
      </rPr>
      <t>(A-B)</t>
    </r>
    <phoneticPr fontId="8" type="noConversion"/>
  </si>
  <si>
    <r>
      <t xml:space="preserve">Actual
</t>
    </r>
    <r>
      <rPr>
        <sz val="9"/>
        <color theme="1"/>
        <rFont val="맑은 고딕"/>
        <family val="3"/>
        <charset val="129"/>
      </rPr>
      <t>(B)</t>
    </r>
    <phoneticPr fontId="8" type="noConversion"/>
  </si>
  <si>
    <r>
      <t xml:space="preserve">Sticker
</t>
    </r>
    <r>
      <rPr>
        <sz val="9"/>
        <color theme="1"/>
        <rFont val="맑은 고딕"/>
        <family val="3"/>
        <charset val="129"/>
      </rPr>
      <t>(A)</t>
    </r>
    <phoneticPr fontId="8" type="noConversion"/>
  </si>
  <si>
    <t>Width (Inch)</t>
    <phoneticPr fontId="8" type="noConversion"/>
  </si>
  <si>
    <t>Marker</t>
    <phoneticPr fontId="8" type="noConversion"/>
  </si>
  <si>
    <t>Bal</t>
    <phoneticPr fontId="8" type="noConversion"/>
  </si>
  <si>
    <t>Fabric Query</t>
    <phoneticPr fontId="8" type="noConversion"/>
  </si>
  <si>
    <t>* 해당 File/Style no 기준, C.Fabric W/H 에서 Cutting 으로 출고된 Fabric 조회후, 다중선택</t>
    <phoneticPr fontId="8" type="noConversion"/>
  </si>
  <si>
    <t>Length</t>
    <phoneticPr fontId="8" type="noConversion"/>
  </si>
  <si>
    <t>Table
(MESA)</t>
    <phoneticPr fontId="8" type="noConversion"/>
  </si>
  <si>
    <t>Cutting no.</t>
    <phoneticPr fontId="8" type="noConversion"/>
  </si>
  <si>
    <t>Spreading &amp; Cutting - Reg.</t>
  </si>
  <si>
    <t>Spreading &amp; Cutting - Reg.</t>
    <phoneticPr fontId="8" type="noConversion"/>
  </si>
  <si>
    <t>Cutting Date</t>
    <phoneticPr fontId="77" type="noConversion"/>
  </si>
  <si>
    <t>Cutting. no</t>
    <phoneticPr fontId="8" type="noConversion"/>
  </si>
  <si>
    <t>Marker</t>
    <phoneticPr fontId="8" type="noConversion"/>
  </si>
  <si>
    <t>2A</t>
    <phoneticPr fontId="8" type="noConversion"/>
  </si>
  <si>
    <t>Query</t>
    <phoneticPr fontId="8" type="noConversion"/>
  </si>
  <si>
    <t>[ Spreading Info. - Reg ]</t>
    <phoneticPr fontId="8" type="noConversion"/>
  </si>
  <si>
    <t>Size Ratio</t>
    <phoneticPr fontId="8" type="noConversion"/>
  </si>
  <si>
    <t>↑ 하기 Fabric별 Spreading 정보 입력시마다 갱신</t>
    <phoneticPr fontId="8" type="noConversion"/>
  </si>
  <si>
    <t>V</t>
    <phoneticPr fontId="8" type="noConversion"/>
  </si>
  <si>
    <t>Cutting Date</t>
    <phoneticPr fontId="8" type="noConversion"/>
  </si>
  <si>
    <t>Cutting no.</t>
    <phoneticPr fontId="8" type="noConversion"/>
  </si>
  <si>
    <t>Part</t>
    <phoneticPr fontId="8" type="noConversion"/>
  </si>
  <si>
    <t>Item
Color</t>
    <phoneticPr fontId="8" type="noConversion"/>
  </si>
  <si>
    <t>Table
(MESA)</t>
    <phoneticPr fontId="8" type="noConversion"/>
  </si>
  <si>
    <t>Marker</t>
    <phoneticPr fontId="8" type="noConversion"/>
  </si>
  <si>
    <t>S</t>
    <phoneticPr fontId="8" type="noConversion"/>
  </si>
  <si>
    <t>Table</t>
    <phoneticPr fontId="8" type="noConversion"/>
  </si>
  <si>
    <t>Cutting Bundle Q'ty (by Garment)</t>
    <phoneticPr fontId="8" type="noConversion"/>
  </si>
  <si>
    <t>Source Depot</t>
    <phoneticPr fontId="8" type="noConversion"/>
  </si>
  <si>
    <t>+</t>
    <phoneticPr fontId="8" type="noConversion"/>
  </si>
  <si>
    <t>SIZE</t>
    <phoneticPr fontId="8" type="noConversion"/>
  </si>
  <si>
    <t>18M</t>
    <phoneticPr fontId="8" type="noConversion"/>
  </si>
  <si>
    <t>4T</t>
    <phoneticPr fontId="8" type="noConversion"/>
  </si>
  <si>
    <t>Query</t>
    <phoneticPr fontId="8" type="noConversion"/>
  </si>
  <si>
    <t>Q'ty</t>
    <phoneticPr fontId="8" type="noConversion"/>
  </si>
  <si>
    <t>V</t>
    <phoneticPr fontId="8" type="noConversion"/>
  </si>
  <si>
    <t>S</t>
    <phoneticPr fontId="8" type="noConversion"/>
  </si>
  <si>
    <t>Delete</t>
    <phoneticPr fontId="8" type="noConversion"/>
  </si>
  <si>
    <t>W/H IN Date</t>
    <phoneticPr fontId="8" type="noConversion"/>
  </si>
  <si>
    <t>Sub-processing</t>
    <phoneticPr fontId="8" type="noConversion"/>
  </si>
  <si>
    <t>P</t>
    <phoneticPr fontId="8" type="noConversion"/>
  </si>
  <si>
    <t>E</t>
    <phoneticPr fontId="8" type="noConversion"/>
  </si>
  <si>
    <t>Ⅱ. Spreading &amp; Cutting</t>
    <phoneticPr fontId="8" type="noConversion"/>
  </si>
  <si>
    <t>↑ 잔단 및 Re-binding 한 원단 관리 Process 마련해야 함 다음 연단시 옮겨서 진행하기도 하나, 이 경우 롤에 대한 스티커 정보를 업데이트 해야함</t>
    <phoneticPr fontId="8" type="noConversion"/>
  </si>
  <si>
    <t>↑ 현재 실제 재단/연단테이블 번호가 아닌 해당 재단반 그룹(팀) 재단/연단 SEQ 로 사용중</t>
    <phoneticPr fontId="8" type="noConversion"/>
  </si>
  <si>
    <t>Temp</t>
    <phoneticPr fontId="8" type="noConversion"/>
  </si>
  <si>
    <t>W/H IN Date</t>
    <phoneticPr fontId="77" type="noConversion"/>
  </si>
  <si>
    <t>W/H OUT Date</t>
    <phoneticPr fontId="77" type="noConversion"/>
  </si>
  <si>
    <t>Style Color</t>
    <phoneticPr fontId="77" type="noConversion"/>
  </si>
  <si>
    <t>(부속가공업체)</t>
    <phoneticPr fontId="8" type="noConversion"/>
  </si>
  <si>
    <t>File/Style no</t>
    <phoneticPr fontId="77" type="noConversion"/>
  </si>
  <si>
    <t>W/H OUT Date</t>
    <phoneticPr fontId="8" type="noConversion"/>
  </si>
  <si>
    <t>SAMKAWANG</t>
    <phoneticPr fontId="8" type="noConversion"/>
  </si>
  <si>
    <t>Select only</t>
    <phoneticPr fontId="8" type="noConversion"/>
  </si>
  <si>
    <t>S</t>
    <phoneticPr fontId="8" type="noConversion"/>
  </si>
  <si>
    <t>M</t>
    <phoneticPr fontId="8" type="noConversion"/>
  </si>
  <si>
    <t>L</t>
    <phoneticPr fontId="8" type="noConversion"/>
  </si>
  <si>
    <t>XL</t>
    <phoneticPr fontId="8" type="noConversion"/>
  </si>
  <si>
    <t>Order
Q'ty</t>
    <phoneticPr fontId="8" type="noConversion"/>
  </si>
  <si>
    <t>Cutting</t>
    <phoneticPr fontId="8" type="noConversion"/>
  </si>
  <si>
    <t>Bal</t>
    <phoneticPr fontId="8" type="noConversion"/>
  </si>
  <si>
    <t>Prog.%</t>
    <phoneticPr fontId="8" type="noConversion"/>
  </si>
  <si>
    <t>Total</t>
    <phoneticPr fontId="8" type="noConversion"/>
  </si>
  <si>
    <t>Today</t>
    <phoneticPr fontId="8" type="noConversion"/>
  </si>
  <si>
    <t>Print</t>
    <phoneticPr fontId="8" type="noConversion"/>
  </si>
  <si>
    <t>OUT</t>
    <phoneticPr fontId="8" type="noConversion"/>
  </si>
  <si>
    <t>IN</t>
    <phoneticPr fontId="8" type="noConversion"/>
  </si>
  <si>
    <t>EMB</t>
    <phoneticPr fontId="8" type="noConversion"/>
  </si>
  <si>
    <t>IN Sewing</t>
    <phoneticPr fontId="8" type="noConversion"/>
  </si>
  <si>
    <t>Total</t>
    <phoneticPr fontId="8" type="noConversion"/>
  </si>
  <si>
    <t>Sub-processing Loss</t>
    <phoneticPr fontId="8" type="noConversion"/>
  </si>
  <si>
    <t>Loss %</t>
    <phoneticPr fontId="8" type="noConversion"/>
  </si>
  <si>
    <t>YY-MM-DD</t>
    <phoneticPr fontId="8" type="noConversion"/>
  </si>
  <si>
    <t>S</t>
    <phoneticPr fontId="8" type="noConversion"/>
  </si>
  <si>
    <t>M</t>
    <phoneticPr fontId="8" type="noConversion"/>
  </si>
  <si>
    <t>L</t>
    <phoneticPr fontId="8" type="noConversion"/>
  </si>
  <si>
    <t>XL</t>
    <phoneticPr fontId="8" type="noConversion"/>
  </si>
  <si>
    <t>Total</t>
    <phoneticPr fontId="8" type="noConversion"/>
  </si>
  <si>
    <t>Cutting</t>
    <phoneticPr fontId="8" type="noConversion"/>
  </si>
  <si>
    <t>IN Sewing</t>
    <phoneticPr fontId="8" type="noConversion"/>
  </si>
  <si>
    <t>Total</t>
    <phoneticPr fontId="8" type="noConversion"/>
  </si>
  <si>
    <t>[ Status by Garment Ex-factory Date ]</t>
    <phoneticPr fontId="8" type="noConversion"/>
  </si>
  <si>
    <t>Order Q'ty</t>
    <phoneticPr fontId="8" type="noConversion"/>
  </si>
  <si>
    <t>11.AUG</t>
    <phoneticPr fontId="8" type="noConversion"/>
  </si>
  <si>
    <t>20.AUG</t>
    <phoneticPr fontId="8" type="noConversion"/>
  </si>
  <si>
    <t>5.SEP</t>
    <phoneticPr fontId="8" type="noConversion"/>
  </si>
  <si>
    <t>15.SEP</t>
    <phoneticPr fontId="8" type="noConversion"/>
  </si>
  <si>
    <t>BCVC13(PL206)</t>
    <phoneticPr fontId="8" type="noConversion"/>
  </si>
  <si>
    <t>Order</t>
    <phoneticPr fontId="8" type="noConversion"/>
  </si>
  <si>
    <t>TN18TK7043</t>
  </si>
  <si>
    <t>BCVC13(PL106)</t>
    <phoneticPr fontId="8" type="noConversion"/>
  </si>
  <si>
    <t>241657</t>
    <phoneticPr fontId="8" type="noConversion"/>
  </si>
  <si>
    <t>Cutting Report by Period</t>
  </si>
  <si>
    <t>Cutting Report by Period</t>
    <phoneticPr fontId="8" type="noConversion"/>
  </si>
  <si>
    <t>Daily Cutting Report by Style</t>
  </si>
  <si>
    <t>Daily Cutting Report by Style</t>
    <phoneticPr fontId="8" type="noConversion"/>
  </si>
  <si>
    <t>Query</t>
    <phoneticPr fontId="8" type="noConversion"/>
  </si>
  <si>
    <t>Excel</t>
    <phoneticPr fontId="8" type="noConversion"/>
  </si>
  <si>
    <t>Query Date</t>
    <phoneticPr fontId="77" type="noConversion"/>
  </si>
  <si>
    <t>□</t>
    <phoneticPr fontId="8" type="noConversion"/>
  </si>
  <si>
    <t>Excl. Over Cutting Style</t>
    <phoneticPr fontId="8" type="noConversion"/>
  </si>
  <si>
    <t>Ⅲ. Sewing Line</t>
    <phoneticPr fontId="8" type="noConversion"/>
  </si>
  <si>
    <t>C.Bundle W/H OUT - Reg.</t>
    <phoneticPr fontId="8" type="noConversion"/>
  </si>
  <si>
    <t>C.Bundle W/H</t>
  </si>
  <si>
    <t>C.Bundle W/H</t>
    <phoneticPr fontId="8" type="noConversion"/>
  </si>
  <si>
    <t>Q'ty</t>
    <phoneticPr fontId="8" type="noConversion"/>
  </si>
  <si>
    <t>(PCS)</t>
    <phoneticPr fontId="8" type="noConversion"/>
  </si>
  <si>
    <t>XXXXXXXXX1</t>
    <phoneticPr fontId="8" type="noConversion"/>
  </si>
  <si>
    <t>XXXXXXXXX2</t>
    <phoneticPr fontId="8" type="noConversion"/>
  </si>
  <si>
    <t>AXXXXXXXX1</t>
    <phoneticPr fontId="8" type="noConversion"/>
  </si>
  <si>
    <t>PCS Q'ty</t>
    <phoneticPr fontId="8" type="noConversion"/>
  </si>
  <si>
    <t>▤</t>
    <phoneticPr fontId="8" type="noConversion"/>
  </si>
  <si>
    <t>[ S.Bundle W/H IN - Reg. ]</t>
    <phoneticPr fontId="8" type="noConversion"/>
  </si>
  <si>
    <t>XXXXXXXXX3</t>
    <phoneticPr fontId="8" type="noConversion"/>
  </si>
  <si>
    <t>[ C.Bundle W/H OUT - Reg. ]</t>
    <phoneticPr fontId="8" type="noConversion"/>
  </si>
  <si>
    <t>Target Depot</t>
    <phoneticPr fontId="8" type="noConversion"/>
  </si>
  <si>
    <t>MY1 - S.Bundle W/H</t>
  </si>
  <si>
    <t>S.Bundle W/H OUT - Reg.</t>
    <phoneticPr fontId="8" type="noConversion"/>
  </si>
  <si>
    <t>W/H OUT Date</t>
    <phoneticPr fontId="77" type="noConversion"/>
  </si>
  <si>
    <t>MY1 - Sewing Line</t>
  </si>
  <si>
    <t>Chk. PCS Q'ty</t>
    <phoneticPr fontId="8" type="noConversion"/>
  </si>
  <si>
    <t>MY1 - Sewing Line</t>
    <phoneticPr fontId="8" type="noConversion"/>
  </si>
  <si>
    <t>OUT Date</t>
    <phoneticPr fontId="8" type="noConversion"/>
  </si>
  <si>
    <t>Depot</t>
    <phoneticPr fontId="8" type="noConversion"/>
  </si>
  <si>
    <t>W/H Location</t>
    <phoneticPr fontId="77" type="noConversion"/>
  </si>
  <si>
    <t>XXXXXXXXX2</t>
    <phoneticPr fontId="8" type="noConversion"/>
  </si>
  <si>
    <t>AXXXXXXXXX</t>
    <phoneticPr fontId="8" type="noConversion"/>
  </si>
  <si>
    <t>Residual Bundle W/H Location</t>
    <phoneticPr fontId="77" type="noConversion"/>
  </si>
  <si>
    <t>(부속가공업체)</t>
  </si>
  <si>
    <t>OUT Q'ty</t>
    <phoneticPr fontId="8" type="noConversion"/>
  </si>
  <si>
    <t>Semi Product OUT - Reg.</t>
    <phoneticPr fontId="8" type="noConversion"/>
  </si>
  <si>
    <r>
      <t xml:space="preserve">IN Q'ty
</t>
    </r>
    <r>
      <rPr>
        <sz val="9"/>
        <color theme="1"/>
        <rFont val="맑은 고딕"/>
        <family val="3"/>
        <charset val="129"/>
      </rPr>
      <t>(PCS)</t>
    </r>
    <phoneticPr fontId="8" type="noConversion"/>
  </si>
  <si>
    <r>
      <t xml:space="preserve">OUT Q'ty
</t>
    </r>
    <r>
      <rPr>
        <sz val="9"/>
        <color theme="1"/>
        <rFont val="맑은 고딕"/>
        <family val="3"/>
        <charset val="129"/>
      </rPr>
      <t>(PCS)</t>
    </r>
    <phoneticPr fontId="8" type="noConversion"/>
  </si>
  <si>
    <t>Daily Sewing Perfomance - Reg.</t>
    <phoneticPr fontId="8" type="noConversion"/>
  </si>
  <si>
    <t>Production Date</t>
    <phoneticPr fontId="77" type="noConversion"/>
  </si>
  <si>
    <t>Prod. Depot</t>
    <phoneticPr fontId="8" type="noConversion"/>
  </si>
  <si>
    <t>Prod. Line</t>
    <phoneticPr fontId="8" type="noConversion"/>
  </si>
  <si>
    <t>▼</t>
    <phoneticPr fontId="8" type="noConversion"/>
  </si>
  <si>
    <t>MY1.Line_01</t>
  </si>
  <si>
    <t>MY1.Line_01</t>
    <phoneticPr fontId="8" type="noConversion"/>
  </si>
  <si>
    <t>Line</t>
    <phoneticPr fontId="8" type="noConversion"/>
  </si>
  <si>
    <t>Code</t>
    <phoneticPr fontId="8" type="noConversion"/>
  </si>
  <si>
    <t>Name</t>
    <phoneticPr fontId="8" type="noConversion"/>
  </si>
  <si>
    <t>MY1.Line_02</t>
    <phoneticPr fontId="8" type="noConversion"/>
  </si>
  <si>
    <t>MY1.Line_03</t>
    <phoneticPr fontId="8" type="noConversion"/>
  </si>
  <si>
    <t>Prod.
Q'ty</t>
    <phoneticPr fontId="8" type="noConversion"/>
  </si>
  <si>
    <t>Prod. Q'ty</t>
    <phoneticPr fontId="8" type="noConversion"/>
  </si>
  <si>
    <t>(+) COPY &amp; ADD</t>
    <phoneticPr fontId="8" type="noConversion"/>
  </si>
  <si>
    <t>3-2. Production Management</t>
    <phoneticPr fontId="8" type="noConversion"/>
  </si>
  <si>
    <t>:  In-Line, End-Line, Third Inspection 각각의 불량현황 등록 기준 마련 필요 (각 법인별 인식기준 다름 -  불량유형, 불량코드 등)</t>
    <phoneticPr fontId="8" type="noConversion"/>
  </si>
  <si>
    <t>Bundle
IN</t>
    <phoneticPr fontId="8" type="noConversion"/>
  </si>
  <si>
    <t>Semi-F.
OUT</t>
    <phoneticPr fontId="8" type="noConversion"/>
  </si>
  <si>
    <t>Production Date</t>
    <phoneticPr fontId="77" type="noConversion"/>
  </si>
  <si>
    <t>:  본사 QA팀과 연계하여 작업 필요</t>
    <phoneticPr fontId="8" type="noConversion"/>
  </si>
  <si>
    <t>Garment Stock IN - Reg.</t>
    <phoneticPr fontId="8" type="noConversion"/>
  </si>
  <si>
    <t>Garment Stock W/H</t>
    <phoneticPr fontId="8" type="noConversion"/>
  </si>
  <si>
    <t>Garment Stock W/H</t>
  </si>
  <si>
    <t>[ S.Bundle W/H OUT - Reg. ]</t>
    <phoneticPr fontId="8" type="noConversion"/>
  </si>
  <si>
    <t>[ Garment Stock OUT - Reg. ]</t>
    <phoneticPr fontId="8" type="noConversion"/>
  </si>
  <si>
    <t>Garment Stock OUT - Reg.</t>
    <phoneticPr fontId="8" type="noConversion"/>
  </si>
  <si>
    <t>OUT Q'ty</t>
    <phoneticPr fontId="8" type="noConversion"/>
  </si>
  <si>
    <t>Employment Date</t>
    <phoneticPr fontId="77" type="noConversion"/>
  </si>
  <si>
    <t>Employee no.</t>
    <phoneticPr fontId="8" type="noConversion"/>
  </si>
  <si>
    <t>Create</t>
    <phoneticPr fontId="8" type="noConversion"/>
  </si>
  <si>
    <t>Department</t>
    <phoneticPr fontId="8" type="noConversion"/>
  </si>
  <si>
    <t>*</t>
    <phoneticPr fontId="8" type="noConversion"/>
  </si>
  <si>
    <t>Management classification</t>
    <phoneticPr fontId="8" type="noConversion"/>
  </si>
  <si>
    <t>MY1</t>
    <phoneticPr fontId="8" type="noConversion"/>
  </si>
  <si>
    <t>Function</t>
    <phoneticPr fontId="8" type="noConversion"/>
  </si>
  <si>
    <t>Line Manager</t>
    <phoneticPr fontId="8" type="noConversion"/>
  </si>
  <si>
    <t>Title</t>
    <phoneticPr fontId="8" type="noConversion"/>
  </si>
  <si>
    <t>Position</t>
    <phoneticPr fontId="8" type="noConversion"/>
  </si>
  <si>
    <t>Functions</t>
    <phoneticPr fontId="8" type="noConversion"/>
  </si>
  <si>
    <t>(직능)</t>
    <phoneticPr fontId="8" type="noConversion"/>
  </si>
  <si>
    <t>(직위/직급)</t>
    <phoneticPr fontId="8" type="noConversion"/>
  </si>
  <si>
    <t>(직책)</t>
    <phoneticPr fontId="8" type="noConversion"/>
  </si>
  <si>
    <t>Info. Reg Date</t>
    <phoneticPr fontId="77" type="noConversion"/>
  </si>
  <si>
    <t>Retirement Date</t>
    <phoneticPr fontId="77" type="noConversion"/>
  </si>
  <si>
    <t>Del</t>
    <phoneticPr fontId="8" type="noConversion"/>
  </si>
  <si>
    <t>Upload</t>
    <phoneticPr fontId="8" type="noConversion"/>
  </si>
  <si>
    <t>Social Security no.</t>
    <phoneticPr fontId="8" type="noConversion"/>
  </si>
  <si>
    <t>Resident reg. no.</t>
    <phoneticPr fontId="8" type="noConversion"/>
  </si>
  <si>
    <t>203-140-183-000R</t>
    <phoneticPr fontId="8" type="noConversion"/>
  </si>
  <si>
    <t>Phone no. (Home)</t>
    <phoneticPr fontId="8" type="noConversion"/>
  </si>
  <si>
    <t>Mobile Phone no.</t>
    <phoneticPr fontId="8" type="noConversion"/>
  </si>
  <si>
    <t>1588-2222</t>
    <phoneticPr fontId="8" type="noConversion"/>
  </si>
  <si>
    <t>1588-1588</t>
    <phoneticPr fontId="8" type="noConversion"/>
  </si>
  <si>
    <t>244-64387</t>
    <phoneticPr fontId="8" type="noConversion"/>
  </si>
  <si>
    <t>E-mail</t>
    <phoneticPr fontId="8" type="noConversion"/>
  </si>
  <si>
    <t>jokkagoo@naver.com</t>
    <phoneticPr fontId="8" type="noConversion"/>
  </si>
  <si>
    <t>GRANADA.DIRIOMO BO.17 DE JULIO DE DONDE FUE OFICINAS TELCOR 1 1/2C.SUR.</t>
    <phoneticPr fontId="8" type="noConversion"/>
  </si>
  <si>
    <t>Home Address</t>
    <phoneticPr fontId="8" type="noConversion"/>
  </si>
  <si>
    <t>[ Personal Information ]</t>
    <phoneticPr fontId="8" type="noConversion"/>
  </si>
  <si>
    <t>Birth date</t>
    <phoneticPr fontId="77" type="noConversion"/>
  </si>
  <si>
    <t>[ Employment Information ]</t>
    <phoneticPr fontId="8" type="noConversion"/>
  </si>
  <si>
    <t>Remark</t>
    <phoneticPr fontId="8" type="noConversion"/>
  </si>
  <si>
    <t>XXXXXX</t>
    <phoneticPr fontId="8" type="noConversion"/>
  </si>
  <si>
    <t>List</t>
    <phoneticPr fontId="8" type="noConversion"/>
  </si>
  <si>
    <t>Name</t>
    <phoneticPr fontId="8" type="noConversion"/>
  </si>
  <si>
    <t>New Personnel info - Reg.</t>
    <phoneticPr fontId="8" type="noConversion"/>
  </si>
  <si>
    <t>MASAYA 1</t>
    <phoneticPr fontId="8" type="noConversion"/>
  </si>
  <si>
    <t>← 현지 Local 조직 및 부서체계 따름</t>
    <phoneticPr fontId="8" type="noConversion"/>
  </si>
  <si>
    <t>In-bound</t>
    <phoneticPr fontId="8" type="noConversion"/>
  </si>
  <si>
    <t>Sub-contract</t>
    <phoneticPr fontId="8" type="noConversion"/>
  </si>
  <si>
    <t>Material W/H</t>
    <phoneticPr fontId="8" type="noConversion"/>
  </si>
  <si>
    <t>Cutting</t>
    <phoneticPr fontId="8" type="noConversion"/>
  </si>
  <si>
    <t>Fac1-C.Fabric W/H</t>
    <phoneticPr fontId="8" type="noConversion"/>
  </si>
  <si>
    <t>Fac1-Spreading &amp; Cutting</t>
    <phoneticPr fontId="8" type="noConversion"/>
  </si>
  <si>
    <t>Fac1-C.Bundle W/H</t>
    <phoneticPr fontId="8" type="noConversion"/>
  </si>
  <si>
    <t>C.Fabric W/H</t>
    <phoneticPr fontId="8" type="noConversion"/>
  </si>
  <si>
    <t>Spreading &amp; Cutting</t>
    <phoneticPr fontId="8" type="noConversion"/>
  </si>
  <si>
    <t>Sewing</t>
    <phoneticPr fontId="8" type="noConversion"/>
  </si>
  <si>
    <t>S.Bundle W/H</t>
    <phoneticPr fontId="8" type="noConversion"/>
  </si>
  <si>
    <t>Sewing Line</t>
    <phoneticPr fontId="8" type="noConversion"/>
  </si>
  <si>
    <t>Garment Stock W/H</t>
    <phoneticPr fontId="8" type="noConversion"/>
  </si>
  <si>
    <t>Fac1-S.Bundle W/H</t>
    <phoneticPr fontId="8" type="noConversion"/>
  </si>
  <si>
    <t>Fac1-Sewing Line</t>
    <phoneticPr fontId="8" type="noConversion"/>
  </si>
  <si>
    <t>Fac1-Garment Stock W/H</t>
    <phoneticPr fontId="8" type="noConversion"/>
  </si>
  <si>
    <t>(N/A)</t>
    <phoneticPr fontId="8" type="noConversion"/>
  </si>
  <si>
    <t>(외주봉제업체)</t>
    <phoneticPr fontId="8" type="noConversion"/>
  </si>
  <si>
    <t>(부속가공업체)</t>
    <phoneticPr fontId="8" type="noConversion"/>
  </si>
  <si>
    <t>Factory 1</t>
    <phoneticPr fontId="8" type="noConversion"/>
  </si>
  <si>
    <t>(N/A-단일공장)</t>
    <phoneticPr fontId="8" type="noConversion"/>
  </si>
  <si>
    <t>(N/A-통합재단)</t>
    <phoneticPr fontId="8" type="noConversion"/>
  </si>
  <si>
    <t>(공장별 재단)</t>
    <phoneticPr fontId="8" type="noConversion"/>
  </si>
  <si>
    <t>Class1</t>
    <phoneticPr fontId="8" type="noConversion"/>
  </si>
  <si>
    <t>Class2</t>
    <phoneticPr fontId="8" type="noConversion"/>
  </si>
  <si>
    <t>Class3</t>
    <phoneticPr fontId="8" type="noConversion"/>
  </si>
  <si>
    <t>:  Material Warehouse</t>
    <phoneticPr fontId="8" type="noConversion"/>
  </si>
  <si>
    <t>:  Cutting Fabric Warehouse</t>
    <phoneticPr fontId="8" type="noConversion"/>
  </si>
  <si>
    <t>:  Cutting Bundle Warehouse</t>
    <phoneticPr fontId="8" type="noConversion"/>
  </si>
  <si>
    <t>:  Sewing Bundle Warehouse</t>
    <phoneticPr fontId="8" type="noConversion"/>
  </si>
  <si>
    <t>:  Garment Stock Warehouse</t>
    <phoneticPr fontId="8" type="noConversion"/>
  </si>
  <si>
    <t>* 업체별 개별등록</t>
    <phoneticPr fontId="8" type="noConversion"/>
  </si>
  <si>
    <t>Managing</t>
    <phoneticPr fontId="8" type="noConversion"/>
  </si>
  <si>
    <t>Depot / Transaction</t>
    <phoneticPr fontId="8" type="noConversion"/>
  </si>
  <si>
    <t>Disposal</t>
    <phoneticPr fontId="8" type="noConversion"/>
  </si>
  <si>
    <t>Loss</t>
    <phoneticPr fontId="8" type="noConversion"/>
  </si>
  <si>
    <t>Adjusted</t>
    <phoneticPr fontId="8" type="noConversion"/>
  </si>
  <si>
    <t>* 샘플사용</t>
    <phoneticPr fontId="8" type="noConversion"/>
  </si>
  <si>
    <t>* 폐기</t>
    <phoneticPr fontId="8" type="noConversion"/>
  </si>
  <si>
    <t>* 분실/도난 등</t>
    <phoneticPr fontId="8" type="noConversion"/>
  </si>
  <si>
    <t>* 기타 재고조정</t>
    <phoneticPr fontId="8" type="noConversion"/>
  </si>
  <si>
    <t>Sales</t>
    <phoneticPr fontId="8" type="noConversion"/>
  </si>
  <si>
    <t>2. IN-OUT Depot &amp; Transaction</t>
    <phoneticPr fontId="8" type="noConversion"/>
  </si>
  <si>
    <t>Transfer</t>
    <phoneticPr fontId="8" type="noConversion"/>
  </si>
  <si>
    <t>Net-IN</t>
    <phoneticPr fontId="8" type="noConversion"/>
  </si>
  <si>
    <t>Out-bound</t>
    <phoneticPr fontId="8" type="noConversion"/>
  </si>
  <si>
    <t>Sewing Factory</t>
    <phoneticPr fontId="8" type="noConversion"/>
  </si>
  <si>
    <t>Prod. Support</t>
    <phoneticPr fontId="8" type="noConversion"/>
  </si>
  <si>
    <t>Sewing Line</t>
  </si>
  <si>
    <t>Technician</t>
    <phoneticPr fontId="8" type="noConversion"/>
  </si>
  <si>
    <t>Odd-job</t>
    <phoneticPr fontId="8" type="noConversion"/>
  </si>
  <si>
    <t>Line Manager</t>
    <phoneticPr fontId="8" type="noConversion"/>
  </si>
  <si>
    <t>Material W/H</t>
  </si>
  <si>
    <t>Finishing</t>
  </si>
  <si>
    <t>Mechanic</t>
  </si>
  <si>
    <t>QA/QC</t>
  </si>
  <si>
    <t>Factory Office</t>
  </si>
  <si>
    <t>Function</t>
    <phoneticPr fontId="8" type="noConversion"/>
  </si>
  <si>
    <t>Personnel / General Affair</t>
  </si>
  <si>
    <t>Accounting</t>
  </si>
  <si>
    <t>EXIM</t>
  </si>
  <si>
    <t>Main Office</t>
    <phoneticPr fontId="8" type="noConversion"/>
  </si>
  <si>
    <t>(생산라인)</t>
    <phoneticPr fontId="8" type="noConversion"/>
  </si>
  <si>
    <t>(생산지원)</t>
    <phoneticPr fontId="8" type="noConversion"/>
  </si>
  <si>
    <t>(봉제공장)</t>
    <phoneticPr fontId="8" type="noConversion"/>
  </si>
  <si>
    <t>(법인공통)</t>
    <phoneticPr fontId="8" type="noConversion"/>
  </si>
  <si>
    <t>Remark</t>
    <phoneticPr fontId="8" type="noConversion"/>
  </si>
  <si>
    <t>* Production Support</t>
    <phoneticPr fontId="8" type="noConversion"/>
  </si>
  <si>
    <t>* Sewing Line</t>
    <phoneticPr fontId="8" type="noConversion"/>
  </si>
  <si>
    <t xml:space="preserve">  :  순수 Line / 법인내 공장별 생산성 측정을 위한 기준</t>
  </si>
  <si>
    <t xml:space="preserve">     Prod. Support 기초Data 는 각 법인 전체를 기준으로 생산성지표 관리해야 함</t>
    <phoneticPr fontId="8" type="noConversion"/>
  </si>
  <si>
    <t xml:space="preserve">     Ex. 통합재단, 통합완성반, 통합공무 등</t>
    <phoneticPr fontId="8" type="noConversion"/>
  </si>
  <si>
    <t xml:space="preserve">  -  법인별 공장운영 특성에 따라 통합체계 상이함 원인, 공장별 생산성 측정 Data 로 부적합</t>
    <phoneticPr fontId="8" type="noConversion"/>
  </si>
  <si>
    <t xml:space="preserve">  -  특정 법인 생산지원 조직의 경우, Main Office 소속 불구, 본사 생산관리Data 는 생산지원 별도 분류&amp;집계</t>
    <phoneticPr fontId="8" type="noConversion"/>
  </si>
  <si>
    <t>* Main Office 내 구성Function 외 추가 Function 필요시, 마스터 추가 등록 진행</t>
    <phoneticPr fontId="8" type="noConversion"/>
  </si>
  <si>
    <t>:  HR 자료와 생산실적 Data 연계 집계 필요</t>
    <phoneticPr fontId="8" type="noConversion"/>
  </si>
  <si>
    <t>: Local 수입서류 관리목적  -  생산관리시스템과 연동되는 Data 없이, 별도 Reg, Status 관리중 (각 법인의 Needs 에 따라 옵션으로 개발 진행)</t>
    <phoneticPr fontId="8" type="noConversion"/>
  </si>
  <si>
    <t>4-1. EXPORT</t>
    <phoneticPr fontId="8" type="noConversion"/>
  </si>
  <si>
    <t>: 5-1-1 내용 참조</t>
    <phoneticPr fontId="8" type="noConversion"/>
  </si>
  <si>
    <r>
      <t xml:space="preserve">:  </t>
    </r>
    <r>
      <rPr>
        <sz val="9"/>
        <color theme="1"/>
        <rFont val="맑은 고딕"/>
        <family val="2"/>
        <charset val="129"/>
      </rPr>
      <t>Local 구입 Packing 자재 등에 대해 등록하는 자료이나, 회계관리시스템으로 관리해도 무방한 것으로 판단됨.</t>
    </r>
    <phoneticPr fontId="8" type="noConversion"/>
  </si>
  <si>
    <t xml:space="preserve">    생산관리시스템에서는 Local 자재를 수입자재와 구분하지 않고 관리하므로 Transaction 관련 메뉴를 시스템에 탑재할 필요 없다고 판단됨.</t>
    <phoneticPr fontId="8" type="noConversion"/>
  </si>
  <si>
    <t>Reg Date</t>
    <phoneticPr fontId="77" type="noConversion"/>
  </si>
  <si>
    <t>SEQ</t>
    <phoneticPr fontId="8" type="noConversion"/>
  </si>
  <si>
    <t>A1</t>
    <phoneticPr fontId="8" type="noConversion"/>
  </si>
  <si>
    <t>+</t>
    <phoneticPr fontId="8" type="noConversion"/>
  </si>
  <si>
    <t>Factory</t>
    <phoneticPr fontId="8" type="noConversion"/>
  </si>
  <si>
    <t>▼</t>
    <phoneticPr fontId="8" type="noConversion"/>
  </si>
  <si>
    <t>MASAYA1</t>
    <phoneticPr fontId="8" type="noConversion"/>
  </si>
  <si>
    <t>TEXNICA</t>
    <phoneticPr fontId="8" type="noConversion"/>
  </si>
  <si>
    <t>PO no.</t>
    <phoneticPr fontId="8" type="noConversion"/>
  </si>
  <si>
    <t>QC81T</t>
  </si>
  <si>
    <t>QC81T</t>
    <phoneticPr fontId="8" type="noConversion"/>
  </si>
  <si>
    <t>QC81</t>
    <phoneticPr fontId="8" type="noConversion"/>
  </si>
  <si>
    <t>Order Q'ty</t>
    <phoneticPr fontId="8" type="noConversion"/>
  </si>
  <si>
    <t>Ex-fac. Q'ty</t>
    <phoneticPr fontId="8" type="noConversion"/>
  </si>
  <si>
    <t>Ex-fac. KGS</t>
    <phoneticPr fontId="8" type="noConversion"/>
  </si>
  <si>
    <t>Ex-fac. Amt</t>
    <phoneticPr fontId="8" type="noConversion"/>
  </si>
  <si>
    <t>Export Permit no.</t>
    <phoneticPr fontId="8" type="noConversion"/>
  </si>
  <si>
    <t>XXXXXXXXXXXXX</t>
    <phoneticPr fontId="8" type="noConversion"/>
  </si>
  <si>
    <t>Remark</t>
    <phoneticPr fontId="8" type="noConversion"/>
  </si>
  <si>
    <t>Order</t>
    <phoneticPr fontId="8" type="noConversion"/>
  </si>
  <si>
    <t>Ex-factory</t>
    <phoneticPr fontId="8" type="noConversion"/>
  </si>
  <si>
    <t>Total</t>
    <phoneticPr fontId="8" type="noConversion"/>
  </si>
  <si>
    <t>- Ex-factory File Info.</t>
    <phoneticPr fontId="8" type="noConversion"/>
  </si>
  <si>
    <t>■</t>
    <phoneticPr fontId="8" type="noConversion"/>
  </si>
  <si>
    <t>Invoice no.</t>
    <phoneticPr fontId="8" type="noConversion"/>
  </si>
  <si>
    <t>Ex-fac. Date</t>
    <phoneticPr fontId="8" type="noConversion"/>
  </si>
  <si>
    <t>On Board Date</t>
    <phoneticPr fontId="8" type="noConversion"/>
  </si>
  <si>
    <t>Final Inspection</t>
    <phoneticPr fontId="8" type="noConversion"/>
  </si>
  <si>
    <t>Transport</t>
    <phoneticPr fontId="8" type="noConversion"/>
  </si>
  <si>
    <t>US</t>
    <phoneticPr fontId="8" type="noConversion"/>
  </si>
  <si>
    <t>Destination</t>
    <phoneticPr fontId="8" type="noConversion"/>
  </si>
  <si>
    <t>Carrier</t>
    <phoneticPr fontId="8" type="noConversion"/>
  </si>
  <si>
    <t>XXXXXXX</t>
    <phoneticPr fontId="8" type="noConversion"/>
  </si>
  <si>
    <t>B/L no.</t>
    <phoneticPr fontId="8" type="noConversion"/>
  </si>
  <si>
    <t>B/L Date</t>
    <phoneticPr fontId="8" type="noConversion"/>
  </si>
  <si>
    <t>ETA</t>
    <phoneticPr fontId="8" type="noConversion"/>
  </si>
  <si>
    <t>- Ex-factory Header Info.</t>
    <phoneticPr fontId="8" type="noConversion"/>
  </si>
  <si>
    <t>Factory</t>
    <phoneticPr fontId="77" type="noConversion"/>
  </si>
  <si>
    <t>Reg Date</t>
    <phoneticPr fontId="8" type="noConversion"/>
  </si>
  <si>
    <t>* 기간조회 기준  :  Reg Date, Ex-factory Date, On Board Date</t>
    <phoneticPr fontId="8" type="noConversion"/>
  </si>
  <si>
    <t>Buyer</t>
    <phoneticPr fontId="77" type="noConversion"/>
  </si>
  <si>
    <t>Invoice no</t>
    <phoneticPr fontId="8" type="noConversion"/>
  </si>
  <si>
    <t>Ex-Factory Reg. no</t>
    <phoneticPr fontId="8" type="noConversion"/>
  </si>
  <si>
    <t>Ex-factory Reg. no</t>
    <phoneticPr fontId="8" type="noConversion"/>
  </si>
  <si>
    <t>Buyer</t>
    <phoneticPr fontId="8" type="noConversion"/>
  </si>
  <si>
    <t>Reg. Date</t>
    <phoneticPr fontId="8" type="noConversion"/>
  </si>
  <si>
    <t>Closing Date</t>
    <phoneticPr fontId="8" type="noConversion"/>
  </si>
  <si>
    <t>Buyer</t>
    <phoneticPr fontId="8" type="noConversion"/>
  </si>
  <si>
    <t>Total</t>
    <phoneticPr fontId="8" type="noConversion"/>
  </si>
  <si>
    <t>Query</t>
    <phoneticPr fontId="8" type="noConversion"/>
  </si>
  <si>
    <t>Excel</t>
    <phoneticPr fontId="8" type="noConversion"/>
  </si>
  <si>
    <t>Q'ty</t>
    <phoneticPr fontId="8" type="noConversion"/>
  </si>
  <si>
    <t>Shortage</t>
    <phoneticPr fontId="8" type="noConversion"/>
  </si>
  <si>
    <t>MASAYA2</t>
    <phoneticPr fontId="8" type="noConversion"/>
  </si>
  <si>
    <t>※ Summary (Shortage Info.)</t>
    <phoneticPr fontId="8" type="noConversion"/>
  </si>
  <si>
    <t>*** 해당 Summary 자료 필요한지 여부 점검</t>
    <phoneticPr fontId="8" type="noConversion"/>
  </si>
  <si>
    <t>Size</t>
    <phoneticPr fontId="8" type="noConversion"/>
  </si>
  <si>
    <t>PO no</t>
    <phoneticPr fontId="77" type="noConversion"/>
  </si>
  <si>
    <t>* 하기 Status 외, 현황 Report 추가요청 가능성 高</t>
    <phoneticPr fontId="8" type="noConversion"/>
  </si>
  <si>
    <t>Material Warehouse</t>
    <phoneticPr fontId="8" type="noConversion"/>
  </si>
  <si>
    <t>Cutting</t>
    <phoneticPr fontId="8" type="noConversion"/>
  </si>
  <si>
    <r>
      <t xml:space="preserve">Depot
</t>
    </r>
    <r>
      <rPr>
        <sz val="9"/>
        <color theme="1"/>
        <rFont val="맑은 고딕"/>
        <family val="3"/>
        <charset val="129"/>
      </rPr>
      <t>(수불거점)</t>
    </r>
    <phoneticPr fontId="8" type="noConversion"/>
  </si>
  <si>
    <t>Sewing</t>
    <phoneticPr fontId="8" type="noConversion"/>
  </si>
  <si>
    <t>Garment Stock Warehouse</t>
    <phoneticPr fontId="8" type="noConversion"/>
  </si>
  <si>
    <t>EXIM</t>
    <phoneticPr fontId="8" type="noConversion"/>
  </si>
  <si>
    <t>4-1-1. Ex-factory - Reg.</t>
    <phoneticPr fontId="8" type="noConversion"/>
  </si>
  <si>
    <t>Ex-factory - Reg.</t>
    <phoneticPr fontId="8" type="noConversion"/>
  </si>
  <si>
    <t>4-1-2. Ex-factory Status</t>
    <phoneticPr fontId="8" type="noConversion"/>
  </si>
  <si>
    <t>Ex-factory - Reg.</t>
    <phoneticPr fontId="8" type="noConversion"/>
  </si>
  <si>
    <t>INDEX</t>
    <phoneticPr fontId="8" type="noConversion"/>
  </si>
  <si>
    <t xml:space="preserve"> </t>
    <phoneticPr fontId="8" type="noConversion"/>
  </si>
  <si>
    <t>* 공통 기초자료  :  생산지표 산정기준 Function별 인원현황, 근무시간, 급여지급내역</t>
    <phoneticPr fontId="8" type="noConversion"/>
  </si>
  <si>
    <t>* 기초자료  :  Line별 생산현황, 공장별 공정별 입출고현황, Defect현황</t>
    <phoneticPr fontId="8" type="noConversion"/>
  </si>
  <si>
    <t>* 기초자료  :  제품별 출고현황</t>
    <phoneticPr fontId="8" type="noConversion"/>
  </si>
  <si>
    <t>■ PMS (Production Management System) Process MAP</t>
    <phoneticPr fontId="8" type="noConversion"/>
  </si>
  <si>
    <t>□</t>
    <phoneticPr fontId="8" type="noConversion"/>
  </si>
  <si>
    <t>Material W/H IN - Plan Reg. (Fabric)</t>
    <phoneticPr fontId="8" type="noConversion"/>
  </si>
  <si>
    <t>:  자재창고 입고계획 등록</t>
    <phoneticPr fontId="8" type="noConversion"/>
  </si>
  <si>
    <t>:  자재창고 출고 등록</t>
    <phoneticPr fontId="8" type="noConversion"/>
  </si>
  <si>
    <t>(R)</t>
    <phoneticPr fontId="8" type="noConversion"/>
  </si>
  <si>
    <t>Material W/H IN-OUT Status</t>
    <phoneticPr fontId="8" type="noConversion"/>
  </si>
  <si>
    <t>Material W/H IN-OUT Ledger</t>
    <phoneticPr fontId="8" type="noConversion"/>
  </si>
  <si>
    <t>:  월별 자재창고 입출고 현황 (for Accounting)</t>
    <phoneticPr fontId="8" type="noConversion"/>
  </si>
  <si>
    <t>◆ Material Warehouse</t>
    <phoneticPr fontId="8" type="noConversion"/>
  </si>
  <si>
    <t>※ System Menu 구성</t>
    <phoneticPr fontId="8" type="noConversion"/>
  </si>
  <si>
    <t>1-1. Material W/H IN - Plan Reg. (Fabric)</t>
    <phoneticPr fontId="8" type="noConversion"/>
  </si>
  <si>
    <t>:  IN-OUT Depot &amp; Transaction - Managing 중, Net-IN (Material W/H IN 전용 Transaction) 입고등록 전, 사전 필수등록 사항</t>
    <phoneticPr fontId="8" type="noConversion"/>
  </si>
  <si>
    <t>■</t>
    <phoneticPr fontId="8" type="noConversion"/>
  </si>
  <si>
    <t>M. W/H IN - Plan Reg</t>
  </si>
  <si>
    <t>M. W/H IN - Plan Reg</t>
    <phoneticPr fontId="8" type="noConversion"/>
  </si>
  <si>
    <t>Select all</t>
    <phoneticPr fontId="8" type="noConversion"/>
  </si>
  <si>
    <t>Delete</t>
    <phoneticPr fontId="8" type="noConversion"/>
  </si>
  <si>
    <t>Apply</t>
    <phoneticPr fontId="8" type="noConversion"/>
  </si>
  <si>
    <t>Shipping Status Search</t>
    <phoneticPr fontId="8" type="noConversion"/>
  </si>
  <si>
    <t>* 상단 W/H IN Plan Reg. (Barcode Creation) 의 Status 수치와 상기 등록된 Gross Qty 수량 상이할 시, 저장 불가</t>
    <phoneticPr fontId="8" type="noConversion"/>
  </si>
  <si>
    <t>Save</t>
    <phoneticPr fontId="8" type="noConversion"/>
  </si>
  <si>
    <t>[ Material W/H IN - Plan Reg. (Barcode Creation) ]</t>
    <phoneticPr fontId="8" type="noConversion"/>
  </si>
  <si>
    <t>← Drop down 메뉴의 기한조회 기준은 Reg Date, ETA</t>
    <phoneticPr fontId="8" type="noConversion"/>
  </si>
  <si>
    <t>Bulk Info.</t>
    <phoneticPr fontId="8" type="noConversion"/>
  </si>
  <si>
    <t>* Plan no. 더블클릭시, M. W/H IN - Plan Reg. 화면으로 이동</t>
    <phoneticPr fontId="8" type="noConversion"/>
  </si>
  <si>
    <t>: Container 및 기타 등록정보에 대한 필드 필요시, 임의 해당 필드추가 OK</t>
    <phoneticPr fontId="8" type="noConversion"/>
  </si>
  <si>
    <t>Status</t>
    <phoneticPr fontId="8" type="noConversion"/>
  </si>
  <si>
    <t xml:space="preserve">※ Depot &amp; Transaction </t>
    <phoneticPr fontId="8" type="noConversion"/>
  </si>
  <si>
    <t>:</t>
    <phoneticPr fontId="8" type="noConversion"/>
  </si>
  <si>
    <t>(거점이동 입고)</t>
    <phoneticPr fontId="8" type="noConversion"/>
  </si>
  <si>
    <t>* Managing 은 대부분 회계적인 Transaction 혹은 관리적 목적에 기반해 발생하는 처리 유형</t>
    <phoneticPr fontId="8" type="noConversion"/>
  </si>
  <si>
    <t>■  Transfer</t>
    <phoneticPr fontId="8" type="noConversion"/>
  </si>
  <si>
    <t>■  Managing</t>
    <phoneticPr fontId="8" type="noConversion"/>
  </si>
  <si>
    <t>* 자재 및 제품 판매</t>
    <phoneticPr fontId="8" type="noConversion"/>
  </si>
  <si>
    <t>* Material W/H 입고 전용 Transaction</t>
    <phoneticPr fontId="8" type="noConversion"/>
  </si>
  <si>
    <t>Add &amp; Apply</t>
    <phoneticPr fontId="8" type="noConversion"/>
  </si>
  <si>
    <t>Managing</t>
    <phoneticPr fontId="8" type="noConversion"/>
  </si>
  <si>
    <t>(L.Type)</t>
    <phoneticPr fontId="8" type="noConversion"/>
  </si>
  <si>
    <t xml:space="preserve">  ↑ 법인별 관리수준 고려, 諸W/H Location 은 3단계 Depth 로 구성 (Location Type - Class 1 - Class 2)</t>
    <phoneticPr fontId="8" type="noConversion"/>
  </si>
  <si>
    <t>Class 1</t>
    <phoneticPr fontId="8" type="noConversion"/>
  </si>
  <si>
    <t>Class 2</t>
    <phoneticPr fontId="8" type="noConversion"/>
  </si>
  <si>
    <t>(팝업창)</t>
    <phoneticPr fontId="8" type="noConversion"/>
  </si>
  <si>
    <t>← 이미 Plan 등록 완료된 Container 는 'Apply' 버튼 클릭해도 적용되면 안됨</t>
    <phoneticPr fontId="8" type="noConversion"/>
  </si>
  <si>
    <t>IN
Y/N</t>
    <phoneticPr fontId="8" type="noConversion"/>
  </si>
  <si>
    <t>Plan</t>
    <phoneticPr fontId="8" type="noConversion"/>
  </si>
  <si>
    <t>C.Fabric W/H</t>
  </si>
  <si>
    <t>Lot no.</t>
    <phoneticPr fontId="77" type="noConversion"/>
  </si>
  <si>
    <t>[ Material W/H IN - Reg. ]</t>
    <phoneticPr fontId="8" type="noConversion"/>
  </si>
  <si>
    <t>W/H Location</t>
    <phoneticPr fontId="8" type="noConversion"/>
  </si>
  <si>
    <t>Source Depot / TR</t>
    <phoneticPr fontId="8" type="noConversion"/>
  </si>
  <si>
    <t>(Depot or Transaction)</t>
    <phoneticPr fontId="8" type="noConversion"/>
  </si>
  <si>
    <t>IN Reg No.</t>
    <phoneticPr fontId="77" type="noConversion"/>
  </si>
  <si>
    <t>W/H IN Date</t>
    <phoneticPr fontId="8" type="noConversion"/>
  </si>
  <si>
    <r>
      <t xml:space="preserve">Source Depot
</t>
    </r>
    <r>
      <rPr>
        <sz val="9"/>
        <color theme="1"/>
        <rFont val="맑은 고딕"/>
        <family val="3"/>
        <charset val="129"/>
      </rPr>
      <t>(Transaction)</t>
    </r>
    <phoneticPr fontId="8" type="noConversion"/>
  </si>
  <si>
    <t>W/H IN Date</t>
    <phoneticPr fontId="77" type="noConversion"/>
  </si>
  <si>
    <t>3. 생산관리 INDEX 기초Data 집계용 Function Master</t>
    <phoneticPr fontId="8" type="noConversion"/>
  </si>
  <si>
    <t>Menu
&amp;
Process</t>
    <phoneticPr fontId="8" type="noConversion"/>
  </si>
  <si>
    <t>IN</t>
    <phoneticPr fontId="8" type="noConversion"/>
  </si>
  <si>
    <t>OUT</t>
    <phoneticPr fontId="8" type="noConversion"/>
  </si>
  <si>
    <t>IN-OUT</t>
    <phoneticPr fontId="8" type="noConversion"/>
  </si>
  <si>
    <t>발생여부</t>
    <phoneticPr fontId="8" type="noConversion"/>
  </si>
  <si>
    <t>M. W/H IN - Reg. (Manual)</t>
  </si>
  <si>
    <t>M. W/H IN - Reg. (Manual)</t>
    <phoneticPr fontId="8" type="noConversion"/>
  </si>
  <si>
    <t>(Sub-contract)</t>
  </si>
  <si>
    <t>Depot</t>
    <phoneticPr fontId="8" type="noConversion"/>
  </si>
  <si>
    <t>Reg Date</t>
    <phoneticPr fontId="77" type="noConversion"/>
  </si>
  <si>
    <t>Query</t>
    <phoneticPr fontId="8" type="noConversion"/>
  </si>
  <si>
    <t>[ Query details ]</t>
    <phoneticPr fontId="8" type="noConversion"/>
  </si>
  <si>
    <t>Trans Location</t>
    <phoneticPr fontId="77" type="noConversion"/>
  </si>
  <si>
    <t>-</t>
    <phoneticPr fontId="8" type="noConversion"/>
  </si>
  <si>
    <t>Trans Location</t>
    <phoneticPr fontId="8" type="noConversion"/>
  </si>
  <si>
    <t>1-2. Material W/H IN - Reg. (Fabric)</t>
    <phoneticPr fontId="8" type="noConversion"/>
  </si>
  <si>
    <t>1-3. Material W/H - Trans Location Reg.</t>
    <phoneticPr fontId="8" type="noConversion"/>
  </si>
  <si>
    <t>Material W/H - Trans Location Reg.</t>
    <phoneticPr fontId="8" type="noConversion"/>
  </si>
  <si>
    <t>:  자재창고 Location 변경 등록</t>
    <phoneticPr fontId="8" type="noConversion"/>
  </si>
  <si>
    <t>L01-C02</t>
    <phoneticPr fontId="8" type="noConversion"/>
  </si>
  <si>
    <t>[ Trans Location - Reg. ]</t>
    <phoneticPr fontId="8" type="noConversion"/>
  </si>
  <si>
    <t>Reg Date</t>
    <phoneticPr fontId="8" type="noConversion"/>
  </si>
  <si>
    <t xml:space="preserve"> </t>
    <phoneticPr fontId="8" type="noConversion"/>
  </si>
  <si>
    <t>Before</t>
    <phoneticPr fontId="8" type="noConversion"/>
  </si>
  <si>
    <t>After</t>
    <phoneticPr fontId="8" type="noConversion"/>
  </si>
  <si>
    <t>M. W/H IN - Reg</t>
  </si>
  <si>
    <t>M. W/H IN - Reg</t>
    <phoneticPr fontId="8" type="noConversion"/>
  </si>
  <si>
    <t>M. W/H - Trans Location Reg.</t>
  </si>
  <si>
    <t>M. W/H - Trans Location Reg.</t>
    <phoneticPr fontId="8" type="noConversion"/>
  </si>
  <si>
    <t>* Trans Location 정보는 입출고현황의 입출고 내역에 표현하지 않음</t>
    <phoneticPr fontId="8" type="noConversion"/>
  </si>
  <si>
    <t>1-4. Material W/H - Trans SPEC Reg.</t>
    <phoneticPr fontId="8" type="noConversion"/>
  </si>
  <si>
    <t>Material W/H - Trans SPEC Reg.</t>
    <phoneticPr fontId="8" type="noConversion"/>
  </si>
  <si>
    <t>:  자재창고 자재 SPEC 변경 등록 (File/Style Info.)</t>
    <phoneticPr fontId="8" type="noConversion"/>
  </si>
  <si>
    <t>M. W/H - Trans SPEC Reg.</t>
  </si>
  <si>
    <t>M. W/H - Trans SPEC Reg.</t>
    <phoneticPr fontId="8" type="noConversion"/>
  </si>
  <si>
    <t>Trans SPEC</t>
    <phoneticPr fontId="8" type="noConversion"/>
  </si>
  <si>
    <t>* 자재 SPEC (File/Style 변경) 변경</t>
    <phoneticPr fontId="8" type="noConversion"/>
  </si>
  <si>
    <t>* 자재 Location 변경</t>
    <phoneticPr fontId="8" type="noConversion"/>
  </si>
  <si>
    <t>(회계/관리목적 입출고처리)</t>
    <phoneticPr fontId="8" type="noConversion"/>
  </si>
  <si>
    <t>이론상 IN-OUT Transaction Master 등록된 모든 TR 에 대한, 입고처리 가능  (단, Depot별 관리SPEC 필드 동일 전제)</t>
    <phoneticPr fontId="8" type="noConversion"/>
  </si>
  <si>
    <t>이론상 IN-OUT Depot Master 등록된 모든 Depot 를 Source 로 한, 입고처리 가능  (단, Depot별 관리SPEC 필드 동일 전제)</t>
    <phoneticPr fontId="8" type="noConversion"/>
  </si>
  <si>
    <t>IN-OUT Type</t>
    <phoneticPr fontId="8" type="noConversion"/>
  </si>
  <si>
    <t>IN-OUT TYPE</t>
    <phoneticPr fontId="8" type="noConversion"/>
  </si>
  <si>
    <t>Trans SPEC</t>
    <phoneticPr fontId="77" type="noConversion"/>
  </si>
  <si>
    <t>12345</t>
    <phoneticPr fontId="8" type="noConversion"/>
  </si>
  <si>
    <t>TN19GB8000</t>
    <phoneticPr fontId="8" type="noConversion"/>
  </si>
  <si>
    <t>L01-C01</t>
    <phoneticPr fontId="8" type="noConversion"/>
  </si>
  <si>
    <t>TN19GB8000</t>
    <phoneticPr fontId="8" type="noConversion"/>
  </si>
  <si>
    <t>[ Trans SPEC - Reg. ]</t>
    <phoneticPr fontId="8" type="noConversion"/>
  </si>
  <si>
    <t>Reg No.</t>
  </si>
  <si>
    <t>Reg No.</t>
    <phoneticPr fontId="77" type="noConversion"/>
  </si>
  <si>
    <t>M. W/H OUT - Reg</t>
  </si>
  <si>
    <t>M. W/H OUT - Reg</t>
    <phoneticPr fontId="8" type="noConversion"/>
  </si>
  <si>
    <t>C.Fabric W/H</t>
    <phoneticPr fontId="8" type="noConversion"/>
  </si>
  <si>
    <t>Query</t>
    <phoneticPr fontId="8" type="noConversion"/>
  </si>
  <si>
    <t>Target Depot / Transaction</t>
    <phoneticPr fontId="77" type="noConversion"/>
  </si>
  <si>
    <t>[ Stock details ]</t>
    <phoneticPr fontId="8" type="noConversion"/>
  </si>
  <si>
    <t>[ Material W/H OUT - Reg. ]</t>
    <phoneticPr fontId="8" type="noConversion"/>
  </si>
  <si>
    <t>OUT Reg No.</t>
    <phoneticPr fontId="77" type="noConversion"/>
  </si>
  <si>
    <r>
      <t xml:space="preserve">Target Depot
</t>
    </r>
    <r>
      <rPr>
        <sz val="9"/>
        <color theme="1"/>
        <rFont val="맑은 고딕"/>
        <family val="3"/>
        <charset val="129"/>
      </rPr>
      <t>(Transaction)</t>
    </r>
    <phoneticPr fontId="8" type="noConversion"/>
  </si>
  <si>
    <r>
      <t xml:space="preserve">Depot
</t>
    </r>
    <r>
      <rPr>
        <sz val="9"/>
        <color theme="1"/>
        <rFont val="맑은 고딕"/>
        <family val="3"/>
        <charset val="129"/>
      </rPr>
      <t>(Present)</t>
    </r>
    <phoneticPr fontId="8" type="noConversion"/>
  </si>
  <si>
    <t>W/H OUT Date</t>
    <phoneticPr fontId="77" type="noConversion"/>
  </si>
  <si>
    <t>W/H OUT Date</t>
    <phoneticPr fontId="8" type="noConversion"/>
  </si>
  <si>
    <t>(Depot or Transaction)</t>
  </si>
  <si>
    <t>YYYY-MM</t>
    <phoneticPr fontId="8" type="noConversion"/>
  </si>
  <si>
    <t>Cutting</t>
    <phoneticPr fontId="8" type="noConversion"/>
  </si>
  <si>
    <t>Fac1</t>
    <phoneticPr fontId="8" type="noConversion"/>
  </si>
  <si>
    <t>Fac2</t>
    <phoneticPr fontId="8" type="noConversion"/>
  </si>
  <si>
    <t>S.Total</t>
    <phoneticPr fontId="8" type="noConversion"/>
  </si>
  <si>
    <t>Sewing</t>
    <phoneticPr fontId="8" type="noConversion"/>
  </si>
  <si>
    <t>S.Total</t>
    <phoneticPr fontId="8" type="noConversion"/>
  </si>
  <si>
    <t>Sub-processing</t>
    <phoneticPr fontId="8" type="noConversion"/>
  </si>
  <si>
    <t>...</t>
    <phoneticPr fontId="8" type="noConversion"/>
  </si>
  <si>
    <t xml:space="preserve"> </t>
    <phoneticPr fontId="8" type="noConversion"/>
  </si>
  <si>
    <t>Managing</t>
    <phoneticPr fontId="8" type="noConversion"/>
  </si>
  <si>
    <t>Trans
SPEC</t>
    <phoneticPr fontId="8" type="noConversion"/>
  </si>
  <si>
    <t>Adjusted</t>
    <phoneticPr fontId="8" type="noConversion"/>
  </si>
  <si>
    <t>IN
Total</t>
    <phoneticPr fontId="8" type="noConversion"/>
  </si>
  <si>
    <t>Total</t>
    <phoneticPr fontId="8" type="noConversion"/>
  </si>
  <si>
    <t>In-bound</t>
    <phoneticPr fontId="8" type="noConversion"/>
  </si>
  <si>
    <t>OUTPUT</t>
    <phoneticPr fontId="8" type="noConversion"/>
  </si>
  <si>
    <t>Subcontract</t>
    <phoneticPr fontId="8" type="noConversion"/>
  </si>
  <si>
    <t>KXXXX</t>
    <phoneticPr fontId="8" type="noConversion"/>
  </si>
  <si>
    <t>AXXXX</t>
    <phoneticPr fontId="8" type="noConversion"/>
  </si>
  <si>
    <t>Sales</t>
    <phoneticPr fontId="8" type="noConversion"/>
  </si>
  <si>
    <t>Sample</t>
    <phoneticPr fontId="8" type="noConversion"/>
  </si>
  <si>
    <t>Disposal</t>
    <phoneticPr fontId="8" type="noConversion"/>
  </si>
  <si>
    <t>Loss</t>
    <phoneticPr fontId="8" type="noConversion"/>
  </si>
  <si>
    <t>OUT
Total</t>
    <phoneticPr fontId="8" type="noConversion"/>
  </si>
  <si>
    <t>First
INPUT date</t>
    <phoneticPr fontId="8" type="noConversion"/>
  </si>
  <si>
    <t>YYYY-MM-DD</t>
    <phoneticPr fontId="8" type="noConversion"/>
  </si>
  <si>
    <t>Roll no</t>
    <phoneticPr fontId="8" type="noConversion"/>
  </si>
  <si>
    <t>M. W/H IN-OUT Ledger</t>
    <phoneticPr fontId="8" type="noConversion"/>
  </si>
  <si>
    <t>Confirm</t>
    <phoneticPr fontId="8" type="noConversion"/>
  </si>
  <si>
    <t>All</t>
    <phoneticPr fontId="8" type="noConversion"/>
  </si>
  <si>
    <t>S</t>
    <phoneticPr fontId="8" type="noConversion"/>
  </si>
  <si>
    <t>Save</t>
    <phoneticPr fontId="8" type="noConversion"/>
  </si>
  <si>
    <t>Processing</t>
    <phoneticPr fontId="8" type="noConversion"/>
  </si>
  <si>
    <t xml:space="preserve"> ← Processing 은 Inbound 기준, Source Depot 에서 출고했으나, Target Depot 에서 입고처리 안된 것 (Out-bound 는 출고등록 시, 바로 반영)</t>
    <phoneticPr fontId="8" type="noConversion"/>
  </si>
  <si>
    <t>P</t>
    <phoneticPr fontId="8" type="noConversion"/>
  </si>
  <si>
    <t>* 출고는 입고측 Confirm 된 것만 조회되어야 함</t>
    <phoneticPr fontId="8" type="noConversion"/>
  </si>
  <si>
    <t>* 주의 : 입고측 입고요청 정보와 실물 차이 발생시, 동일 입고요청건에 대해 전체 입고처리 불가. 따라서 이동중 분실 혹은 오기의 경우, 해당 출고정보 수정 필요 (매일 확인필요)</t>
    <phoneticPr fontId="8" type="noConversion"/>
  </si>
  <si>
    <t>C</t>
    <phoneticPr fontId="8" type="noConversion"/>
  </si>
  <si>
    <t>← 출고장 : 출고내역과 입고측 수령여부 확인 증빙</t>
    <phoneticPr fontId="8" type="noConversion"/>
  </si>
  <si>
    <t>※ 주의사항   :   출고후, 일일 업무마감 전 출고내역 Target Depot 측 입고처리 완료여부 확인 必</t>
    <phoneticPr fontId="8" type="noConversion"/>
  </si>
  <si>
    <t>2-1. C.Fabric W/H (Cutting - Fabric Warehouse)</t>
    <phoneticPr fontId="8" type="noConversion"/>
  </si>
  <si>
    <t>2-1-1. C.Fabric W/H IN - Reg.</t>
    <phoneticPr fontId="8" type="noConversion"/>
  </si>
  <si>
    <t>[ W/H IN - Request ]</t>
    <phoneticPr fontId="8" type="noConversion"/>
  </si>
  <si>
    <t>[ W/H IN - Request Search ]</t>
    <phoneticPr fontId="8" type="noConversion"/>
  </si>
  <si>
    <t>Req. Date</t>
    <phoneticPr fontId="77" type="noConversion"/>
  </si>
  <si>
    <t>C. Fabric W/H</t>
    <phoneticPr fontId="8" type="noConversion"/>
  </si>
  <si>
    <t>Bulk</t>
    <phoneticPr fontId="8" type="noConversion"/>
  </si>
  <si>
    <t>W/H Location</t>
    <phoneticPr fontId="77" type="noConversion"/>
  </si>
  <si>
    <t>Source Depot</t>
    <phoneticPr fontId="8" type="noConversion"/>
  </si>
  <si>
    <t>W/H IN Date</t>
    <phoneticPr fontId="77" type="noConversion"/>
  </si>
  <si>
    <t>C.Fabric W/H IN - Reg.</t>
  </si>
  <si>
    <t>C. Fabric W/H</t>
  </si>
  <si>
    <t>W/H Location</t>
    <phoneticPr fontId="8" type="noConversion"/>
  </si>
  <si>
    <t>W/H IN Type</t>
    <phoneticPr fontId="77" type="noConversion"/>
  </si>
  <si>
    <t>Buyer</t>
    <phoneticPr fontId="77" type="noConversion"/>
  </si>
  <si>
    <t>IN Reg no.</t>
    <phoneticPr fontId="8" type="noConversion"/>
  </si>
  <si>
    <t>XXXXXXXX</t>
    <phoneticPr fontId="8" type="noConversion"/>
  </si>
  <si>
    <t>OUT Reg no.</t>
    <phoneticPr fontId="8" type="noConversion"/>
  </si>
  <si>
    <r>
      <t xml:space="preserve">Plan no.
</t>
    </r>
    <r>
      <rPr>
        <sz val="9"/>
        <color theme="1"/>
        <rFont val="맑은 고딕"/>
        <family val="3"/>
        <charset val="129"/>
      </rPr>
      <t>(OUT Reg no.)</t>
    </r>
    <phoneticPr fontId="8" type="noConversion"/>
  </si>
  <si>
    <t>OUT Reg No.</t>
    <phoneticPr fontId="77" type="noConversion"/>
  </si>
  <si>
    <t>OUT Reg No.</t>
    <phoneticPr fontId="8" type="noConversion"/>
  </si>
  <si>
    <t>XXXXXXXXXX</t>
    <phoneticPr fontId="8" type="noConversion"/>
  </si>
  <si>
    <t>Reg no.</t>
    <phoneticPr fontId="8" type="noConversion"/>
  </si>
  <si>
    <t>Reg no.</t>
    <phoneticPr fontId="8" type="noConversion"/>
  </si>
  <si>
    <t>XXXXXXXX</t>
    <phoneticPr fontId="8" type="noConversion"/>
  </si>
  <si>
    <t>↑ C : Confirm , P : Processing</t>
    <phoneticPr fontId="8" type="noConversion"/>
  </si>
  <si>
    <t>IN
Y/N</t>
    <phoneticPr fontId="8" type="noConversion"/>
  </si>
  <si>
    <t>OUT Reg Date</t>
    <phoneticPr fontId="8" type="noConversion"/>
  </si>
  <si>
    <t>OUT Reg. no</t>
    <phoneticPr fontId="8" type="noConversion"/>
  </si>
  <si>
    <t>Barcode</t>
    <phoneticPr fontId="8" type="noConversion"/>
  </si>
  <si>
    <t>XXXXXXXXXXXXXXX</t>
    <phoneticPr fontId="8" type="noConversion"/>
  </si>
  <si>
    <t>2-1-2. C.Fabric W/H - Trans Location Reg.</t>
    <phoneticPr fontId="8" type="noConversion"/>
  </si>
  <si>
    <t>C.Fabric W/H - Trans Location Reg.</t>
  </si>
  <si>
    <t>C.Fabric W/H - Trans Location Reg.</t>
    <phoneticPr fontId="8" type="noConversion"/>
  </si>
  <si>
    <t>C.Fabric W/H - Trans SPEC Reg.</t>
  </si>
  <si>
    <t>BXXXX</t>
    <phoneticPr fontId="8" type="noConversion"/>
  </si>
  <si>
    <t>Query</t>
    <phoneticPr fontId="8" type="noConversion"/>
  </si>
  <si>
    <t>Gross YDS</t>
    <phoneticPr fontId="8" type="noConversion"/>
  </si>
  <si>
    <t>Speading &amp; Cutting</t>
  </si>
  <si>
    <t>Speading &amp; Cutting</t>
    <phoneticPr fontId="8" type="noConversion"/>
  </si>
  <si>
    <t>P</t>
    <phoneticPr fontId="8" type="noConversion"/>
  </si>
  <si>
    <t>Qty</t>
    <phoneticPr fontId="8" type="noConversion"/>
  </si>
  <si>
    <t>Bulk</t>
    <phoneticPr fontId="8" type="noConversion"/>
  </si>
  <si>
    <t>Total  :</t>
    <phoneticPr fontId="8" type="noConversion"/>
  </si>
  <si>
    <t>Bulk</t>
    <phoneticPr fontId="8" type="noConversion"/>
  </si>
  <si>
    <t>Bulk OUT</t>
    <phoneticPr fontId="8" type="noConversion"/>
  </si>
  <si>
    <t>Bulk IN</t>
    <phoneticPr fontId="8" type="noConversion"/>
  </si>
  <si>
    <t>Material W/H - Split Reg.</t>
    <phoneticPr fontId="8" type="noConversion"/>
  </si>
  <si>
    <t>:  자재창고 Roll 분리 등록 (1 Roll → XX Roll)</t>
    <phoneticPr fontId="8" type="noConversion"/>
  </si>
  <si>
    <t>1-6. Material W/H OUT - Reg. (Fabric)</t>
    <phoneticPr fontId="8" type="noConversion"/>
  </si>
  <si>
    <t>2-1-5. C.Fabric W/H OUT - Reg.</t>
    <phoneticPr fontId="8" type="noConversion"/>
  </si>
  <si>
    <t>1-7. Material W/H - Report</t>
    <phoneticPr fontId="8" type="noConversion"/>
  </si>
  <si>
    <t>2-1-6. C.Fabric W/H - Report</t>
    <phoneticPr fontId="8" type="noConversion"/>
  </si>
  <si>
    <t>Spreading &amp; Cutting</t>
  </si>
  <si>
    <t>Spreading &amp; Cutting</t>
    <phoneticPr fontId="8" type="noConversion"/>
  </si>
  <si>
    <t>MATERIAL WAREHOUSE</t>
    <phoneticPr fontId="8" type="noConversion"/>
  </si>
  <si>
    <t>C.Fabric W/H IN-OUT Ledger</t>
    <phoneticPr fontId="8" type="noConversion"/>
  </si>
  <si>
    <t>Bulk Info.</t>
    <phoneticPr fontId="8" type="noConversion"/>
  </si>
  <si>
    <t>Excl. closing file</t>
    <phoneticPr fontId="8" type="noConversion"/>
  </si>
  <si>
    <t>2-2. Spreading &amp; Cutting</t>
    <phoneticPr fontId="8" type="noConversion"/>
  </si>
  <si>
    <t>MY1</t>
    <phoneticPr fontId="8" type="noConversion"/>
  </si>
  <si>
    <t>Ovelab</t>
    <phoneticPr fontId="8" type="noConversion"/>
  </si>
  <si>
    <t>F.Margin</t>
    <phoneticPr fontId="8" type="noConversion"/>
  </si>
  <si>
    <t>Good</t>
    <phoneticPr fontId="8" type="noConversion"/>
  </si>
  <si>
    <t>** Residual 관리기준 표준화 필요 :    Good, Def, Overlab, F.Margin 등 필드 추가 (F.Margin 은 실제 기록하는 CO  없는 듯)</t>
    <phoneticPr fontId="8" type="noConversion"/>
  </si>
  <si>
    <t>* [참고] 인도네시아 DSI 연단 기준 화면</t>
    <phoneticPr fontId="8" type="noConversion"/>
  </si>
  <si>
    <t>Sewing Process - Reg.</t>
  </si>
  <si>
    <t>Sewing Process - Reg.</t>
    <phoneticPr fontId="8" type="noConversion"/>
  </si>
  <si>
    <t>Reg Date</t>
    <phoneticPr fontId="77" type="noConversion"/>
  </si>
  <si>
    <t>SEQ</t>
    <phoneticPr fontId="8" type="noConversion"/>
  </si>
  <si>
    <t>01</t>
    <phoneticPr fontId="8" type="noConversion"/>
  </si>
  <si>
    <t>02</t>
    <phoneticPr fontId="8" type="noConversion"/>
  </si>
  <si>
    <t>03</t>
    <phoneticPr fontId="8" type="noConversion"/>
  </si>
  <si>
    <t>Process</t>
    <phoneticPr fontId="8" type="noConversion"/>
  </si>
  <si>
    <t>INGRESO</t>
    <phoneticPr fontId="8" type="noConversion"/>
  </si>
  <si>
    <t>PEGA MANGA</t>
    <phoneticPr fontId="8" type="noConversion"/>
  </si>
  <si>
    <t>COSTADO</t>
    <phoneticPr fontId="8" type="noConversion"/>
  </si>
  <si>
    <t>RUEDO</t>
    <phoneticPr fontId="8" type="noConversion"/>
  </si>
  <si>
    <t>Reg no.</t>
    <phoneticPr fontId="8" type="noConversion"/>
  </si>
  <si>
    <t>Status</t>
    <phoneticPr fontId="8" type="noConversion"/>
  </si>
  <si>
    <t>Sewing Fac.</t>
    <phoneticPr fontId="8" type="noConversion"/>
  </si>
  <si>
    <t>MY1</t>
    <phoneticPr fontId="8" type="noConversion"/>
  </si>
  <si>
    <t>* 행 더블클릭시 해당 등록화면으로 이동</t>
    <phoneticPr fontId="8" type="noConversion"/>
  </si>
  <si>
    <t>C. Bundle PKG - Reg.</t>
  </si>
  <si>
    <t>C. Bundle PKG - Reg.</t>
    <phoneticPr fontId="8" type="noConversion"/>
  </si>
  <si>
    <t>~</t>
    <phoneticPr fontId="8" type="noConversion"/>
  </si>
  <si>
    <t>* Spreading Info - Reg 에 Adding</t>
    <phoneticPr fontId="8" type="noConversion"/>
  </si>
  <si>
    <t>Query</t>
    <phoneticPr fontId="8" type="noConversion"/>
  </si>
  <si>
    <t>[ Query details ]</t>
    <phoneticPr fontId="8" type="noConversion"/>
  </si>
  <si>
    <t>[ Bundle PKG - Reg ]</t>
    <phoneticPr fontId="8" type="noConversion"/>
  </si>
  <si>
    <t>XXXXXXXXXX1</t>
    <phoneticPr fontId="8" type="noConversion"/>
  </si>
  <si>
    <t>XXXXXXXXXX2</t>
    <phoneticPr fontId="8" type="noConversion"/>
  </si>
  <si>
    <t xml:space="preserve">  Reg.Date</t>
    <phoneticPr fontId="77" type="noConversion"/>
  </si>
  <si>
    <t>Depot</t>
    <phoneticPr fontId="8" type="noConversion"/>
  </si>
  <si>
    <t>Speading &amp; Cutting</t>
    <phoneticPr fontId="8" type="noConversion"/>
  </si>
  <si>
    <t>Depot</t>
    <phoneticPr fontId="8" type="noConversion"/>
  </si>
  <si>
    <t>Speading &amp; Cutting</t>
    <phoneticPr fontId="8" type="noConversion"/>
  </si>
  <si>
    <t>S</t>
    <phoneticPr fontId="8" type="noConversion"/>
  </si>
  <si>
    <t>※ 용어정의</t>
    <phoneticPr fontId="8" type="noConversion"/>
  </si>
  <si>
    <t xml:space="preserve">  Bundle PKG (Bundle Package)  :  Bundle 묶음 (법인별 Basket 또는 Polybag 으로 관리)</t>
    <phoneticPr fontId="8" type="noConversion"/>
  </si>
  <si>
    <t>Size</t>
    <phoneticPr fontId="8" type="noConversion"/>
  </si>
  <si>
    <t>18M (ITG)</t>
    <phoneticPr fontId="8" type="noConversion"/>
  </si>
  <si>
    <t>4T (ITG)</t>
    <phoneticPr fontId="8" type="noConversion"/>
  </si>
  <si>
    <t>Q'ty</t>
    <phoneticPr fontId="8" type="noConversion"/>
  </si>
  <si>
    <t>Bundle no.</t>
    <phoneticPr fontId="8" type="noConversion"/>
  </si>
  <si>
    <t>XXXXXX18M-01</t>
    <phoneticPr fontId="8" type="noConversion"/>
  </si>
  <si>
    <t>XXXXXX18M-02</t>
    <phoneticPr fontId="8" type="noConversion"/>
  </si>
  <si>
    <t>XXXXXX04T-01</t>
    <phoneticPr fontId="8" type="noConversion"/>
  </si>
  <si>
    <t>Bundle. no</t>
    <phoneticPr fontId="8" type="noConversion"/>
  </si>
  <si>
    <t xml:space="preserve">  Bundle  :  재단물 (Garment Marker Size별 수량기준 재단물 Set)</t>
    <phoneticPr fontId="8" type="noConversion"/>
  </si>
  <si>
    <t>V</t>
    <phoneticPr fontId="8" type="noConversion"/>
  </si>
  <si>
    <t>V</t>
    <phoneticPr fontId="8" type="noConversion"/>
  </si>
  <si>
    <t>XXXXXXXX1</t>
    <phoneticPr fontId="8" type="noConversion"/>
  </si>
  <si>
    <t>Bundle PKG no.</t>
    <phoneticPr fontId="8" type="noConversion"/>
  </si>
  <si>
    <t>PKG Reg no.</t>
    <phoneticPr fontId="8" type="noConversion"/>
  </si>
  <si>
    <t>XXXXXXXXX1</t>
    <phoneticPr fontId="8" type="noConversion"/>
  </si>
  <si>
    <t>PKG Reg Date</t>
    <phoneticPr fontId="77" type="noConversion"/>
  </si>
  <si>
    <t>PKG Reg Date</t>
    <phoneticPr fontId="8" type="noConversion"/>
  </si>
  <si>
    <t>Bundle no.</t>
    <phoneticPr fontId="8" type="noConversion"/>
  </si>
  <si>
    <t>W/H IN Reg no.</t>
    <phoneticPr fontId="8" type="noConversion"/>
  </si>
  <si>
    <t>C.Bundle W/H IN - Return Reg.</t>
  </si>
  <si>
    <t>C.Bundle W/H IN - Return Reg.</t>
    <phoneticPr fontId="8" type="noConversion"/>
  </si>
  <si>
    <t>[ Request Search ]</t>
    <phoneticPr fontId="8" type="noConversion"/>
  </si>
  <si>
    <t>← 부속가공업체의 경우, C.Bundle W/H 의 출고no. In-bound Depot 의 경우 해당 Depot 에서 출고no.</t>
    <phoneticPr fontId="8" type="noConversion"/>
  </si>
  <si>
    <t>Bundle no.</t>
    <phoneticPr fontId="77" type="noConversion"/>
  </si>
  <si>
    <t>W/H IN no.</t>
    <phoneticPr fontId="77" type="noConversion"/>
  </si>
  <si>
    <t>[ C.Bundle W/H IN - Return Reg. ]</t>
    <phoneticPr fontId="8" type="noConversion"/>
  </si>
  <si>
    <t>XXXXXXXXXX1</t>
    <phoneticPr fontId="8" type="noConversion"/>
  </si>
  <si>
    <t>Return</t>
    <phoneticPr fontId="8" type="noConversion"/>
  </si>
  <si>
    <t>Split</t>
    <phoneticPr fontId="8" type="noConversion"/>
  </si>
  <si>
    <t>* 하나의 Roll 원단을 2개 이상의 Roll 로 분할</t>
    <phoneticPr fontId="8" type="noConversion"/>
  </si>
  <si>
    <t xml:space="preserve"> </t>
    <phoneticPr fontId="8" type="noConversion"/>
  </si>
  <si>
    <t>C.Bundle W/H - Trans Location Reg.</t>
  </si>
  <si>
    <t>C.Bundle W/H - Trans Location Reg.</t>
    <phoneticPr fontId="8" type="noConversion"/>
  </si>
  <si>
    <t>C.Bundle W/H</t>
    <phoneticPr fontId="8" type="noConversion"/>
  </si>
  <si>
    <r>
      <t xml:space="preserve">Q'ty
</t>
    </r>
    <r>
      <rPr>
        <sz val="9"/>
        <color theme="1"/>
        <rFont val="맑은 고딕"/>
        <family val="3"/>
        <charset val="129"/>
      </rPr>
      <t>(PCS)</t>
    </r>
    <phoneticPr fontId="8" type="noConversion"/>
  </si>
  <si>
    <t>4T (ITG)</t>
    <phoneticPr fontId="8" type="noConversion"/>
  </si>
  <si>
    <t>Depot</t>
    <phoneticPr fontId="8" type="noConversion"/>
  </si>
  <si>
    <t>C.Bundle W/H</t>
    <phoneticPr fontId="8" type="noConversion"/>
  </si>
  <si>
    <t>2-3-2. C.Bundle W/H - Trans Location Reg.</t>
    <phoneticPr fontId="8" type="noConversion"/>
  </si>
  <si>
    <t>2-3-5. C.Bundle W/H OUT - Reg.</t>
    <phoneticPr fontId="8" type="noConversion"/>
  </si>
  <si>
    <t>Bundle no.</t>
    <phoneticPr fontId="77" type="noConversion"/>
  </si>
  <si>
    <t xml:space="preserve"> </t>
    <phoneticPr fontId="8" type="noConversion"/>
  </si>
  <si>
    <t>XXXXXXXXXX1</t>
    <phoneticPr fontId="8" type="noConversion"/>
  </si>
  <si>
    <t>XXXXXXXXXX1</t>
    <phoneticPr fontId="8" type="noConversion"/>
  </si>
  <si>
    <t>Bundle no.</t>
    <phoneticPr fontId="8" type="noConversion"/>
  </si>
  <si>
    <t>Residual Bundle Location</t>
    <phoneticPr fontId="8" type="noConversion"/>
  </si>
  <si>
    <t>C. Bundle W/H</t>
  </si>
  <si>
    <t>C.Bundle W/H OUT - Reg.</t>
  </si>
  <si>
    <t xml:space="preserve"> </t>
    <phoneticPr fontId="8" type="noConversion"/>
  </si>
  <si>
    <t>[ C.Fabric W/H OUT - Reg. ]</t>
    <phoneticPr fontId="8" type="noConversion"/>
  </si>
  <si>
    <t>2-3-6. C.Bundle W/H - Report</t>
    <phoneticPr fontId="8" type="noConversion"/>
  </si>
  <si>
    <t>C.Bundle W/H IN-OUT Ledger</t>
    <phoneticPr fontId="8" type="noConversion"/>
  </si>
  <si>
    <t>C.Fabric W/H</t>
    <phoneticPr fontId="8" type="noConversion"/>
  </si>
  <si>
    <t>C.Bundle W/H</t>
    <phoneticPr fontId="8" type="noConversion"/>
  </si>
  <si>
    <t>Ending</t>
    <phoneticPr fontId="8" type="noConversion"/>
  </si>
  <si>
    <t>Sewing</t>
    <phoneticPr fontId="8" type="noConversion"/>
  </si>
  <si>
    <t>Spreading &amp; Cutting</t>
    <phoneticPr fontId="8" type="noConversion"/>
  </si>
  <si>
    <t>Total :</t>
    <phoneticPr fontId="8" type="noConversion"/>
  </si>
  <si>
    <t>First
INPUT date</t>
    <phoneticPr fontId="8" type="noConversion"/>
  </si>
  <si>
    <t>YYYY-MM-DD</t>
    <phoneticPr fontId="8" type="noConversion"/>
  </si>
  <si>
    <t>2-3-6-2. C.Bundle W/H - IN-OUT Status</t>
    <phoneticPr fontId="8" type="noConversion"/>
  </si>
  <si>
    <t>1-7-2. Material W/H - IN-OUT Status</t>
    <phoneticPr fontId="8" type="noConversion"/>
  </si>
  <si>
    <t>2-1-6-2. C.Fabric W/H - IN-OUT Status</t>
    <phoneticPr fontId="8" type="noConversion"/>
  </si>
  <si>
    <t>Total  :</t>
    <phoneticPr fontId="8" type="noConversion"/>
  </si>
  <si>
    <t>Q'ty</t>
    <phoneticPr fontId="8" type="noConversion"/>
  </si>
  <si>
    <t>Fabric Inspection - Reg.</t>
    <phoneticPr fontId="8" type="noConversion"/>
  </si>
  <si>
    <t>(R)</t>
  </si>
  <si>
    <t>Fabric Inspection Status</t>
    <phoneticPr fontId="8" type="noConversion"/>
  </si>
  <si>
    <t>:  원단 품질검사 등록 (Next Step)</t>
    <phoneticPr fontId="8" type="noConversion"/>
  </si>
  <si>
    <t>:  원단 품질검사 현황 (Next Step)</t>
    <phoneticPr fontId="8" type="noConversion"/>
  </si>
  <si>
    <t>(회계기준 예산부서로 구분)</t>
    <phoneticPr fontId="8" type="noConversion"/>
  </si>
  <si>
    <t>S.Bundle W/H</t>
  </si>
  <si>
    <t>S.Bundle W/H</t>
    <phoneticPr fontId="8" type="noConversion"/>
  </si>
  <si>
    <t>Bundle no.</t>
    <phoneticPr fontId="77" type="noConversion"/>
  </si>
  <si>
    <t>[ Query details ]</t>
    <phoneticPr fontId="8" type="noConversion"/>
  </si>
  <si>
    <t>S.Bundle W/H IN - Reg.</t>
    <phoneticPr fontId="8" type="noConversion"/>
  </si>
  <si>
    <t>OUT Reg. no</t>
    <phoneticPr fontId="8" type="noConversion"/>
  </si>
  <si>
    <t>XXXXXXXXX1</t>
    <phoneticPr fontId="8" type="noConversion"/>
  </si>
  <si>
    <t>XXXXXXXXX2</t>
    <phoneticPr fontId="8" type="noConversion"/>
  </si>
  <si>
    <t>Counting</t>
    <phoneticPr fontId="8" type="noConversion"/>
  </si>
  <si>
    <t>Status</t>
    <phoneticPr fontId="8" type="noConversion"/>
  </si>
  <si>
    <t>W/H IN Reg no.</t>
    <phoneticPr fontId="8" type="noConversion"/>
  </si>
  <si>
    <t>XXXXXXXXX</t>
    <phoneticPr fontId="8" type="noConversion"/>
  </si>
  <si>
    <t>Excel</t>
    <phoneticPr fontId="8" type="noConversion"/>
  </si>
  <si>
    <t>Count</t>
    <phoneticPr fontId="8" type="noConversion"/>
  </si>
  <si>
    <t>S.Bundle W/H OUT - Reg.</t>
  </si>
  <si>
    <t>S.Bundle W/H IN-OUT Ledger</t>
    <phoneticPr fontId="8" type="noConversion"/>
  </si>
  <si>
    <t xml:space="preserve"> </t>
    <phoneticPr fontId="8" type="noConversion"/>
  </si>
  <si>
    <t>S.Bundle W/H - Stock Status (Location)</t>
    <phoneticPr fontId="8" type="noConversion"/>
  </si>
  <si>
    <t>W/H OUT Date</t>
    <phoneticPr fontId="77" type="noConversion"/>
  </si>
  <si>
    <t>[ Semi Product OUT - Reg. ]</t>
    <phoneticPr fontId="8" type="noConversion"/>
  </si>
  <si>
    <t>OUT Date</t>
    <phoneticPr fontId="77" type="noConversion"/>
  </si>
  <si>
    <t>W/H IN Date</t>
    <phoneticPr fontId="77" type="noConversion"/>
  </si>
  <si>
    <t>Sales</t>
  </si>
  <si>
    <t>Sales</t>
    <phoneticPr fontId="8" type="noConversion"/>
  </si>
  <si>
    <r>
      <t xml:space="preserve">Target Depot
</t>
    </r>
    <r>
      <rPr>
        <sz val="9"/>
        <color theme="1"/>
        <rFont val="맑은 고딕"/>
        <family val="3"/>
        <charset val="129"/>
      </rPr>
      <t>(Transaction)</t>
    </r>
    <phoneticPr fontId="8" type="noConversion"/>
  </si>
  <si>
    <t>※ 용어정의</t>
    <phoneticPr fontId="8" type="noConversion"/>
  </si>
  <si>
    <t>Full Defect in Line</t>
    <phoneticPr fontId="8" type="noConversion"/>
  </si>
  <si>
    <t>Return Defect to Line</t>
    <phoneticPr fontId="8" type="noConversion"/>
  </si>
  <si>
    <t>Full Defect Deduction</t>
    <phoneticPr fontId="8" type="noConversion"/>
  </si>
  <si>
    <t>Gross Prodution Q'ty</t>
    <phoneticPr fontId="8" type="noConversion"/>
  </si>
  <si>
    <t>Net Prodution Q'ty</t>
    <phoneticPr fontId="8" type="noConversion"/>
  </si>
  <si>
    <t>:  생산수량 카운팅 후, 수선가능한 불량으로 라인에 재투입 된 수량</t>
    <phoneticPr fontId="8" type="noConversion"/>
  </si>
  <si>
    <t>:  봉제중 완전불량으로 폐기 된 수량</t>
    <phoneticPr fontId="8" type="noConversion"/>
  </si>
  <si>
    <t>:  생산수량 카운팅 후, 완전불량으로 폐기 된 수량</t>
    <phoneticPr fontId="8" type="noConversion"/>
  </si>
  <si>
    <t>:  'Daily Sewing Perfomance - Reg. (by Line)' 메뉴를 통해 등록되는 End-line 생산수량</t>
    <phoneticPr fontId="8" type="noConversion"/>
  </si>
  <si>
    <t>:  Gross Production Q'ty 에서 Return Defect to line 수량과 Full Defect Deduction 수량을 차감한 생산수량 (월별 생산실적 기준Data)</t>
    <phoneticPr fontId="8" type="noConversion"/>
  </si>
  <si>
    <t>◆ Cutting Fabric W/H</t>
    <phoneticPr fontId="8" type="noConversion"/>
  </si>
  <si>
    <t xml:space="preserve">    (C.Fabric W/H)</t>
    <phoneticPr fontId="8" type="noConversion"/>
  </si>
  <si>
    <t>C.Fabric W/H IN - Reg.</t>
    <phoneticPr fontId="8" type="noConversion"/>
  </si>
  <si>
    <t>C.Fabric W/H - Trans Location Reg.</t>
    <phoneticPr fontId="8" type="noConversion"/>
  </si>
  <si>
    <t>C.Fabric W/H OUT - Reg.</t>
    <phoneticPr fontId="8" type="noConversion"/>
  </si>
  <si>
    <t>:  재단반 원단창고 입고 등록</t>
    <phoneticPr fontId="8" type="noConversion"/>
  </si>
  <si>
    <t>:  재단반 원단창고 Location 변경 등록</t>
    <phoneticPr fontId="8" type="noConversion"/>
  </si>
  <si>
    <t>C.Fabric W/H - IN-OUT Ledger</t>
    <phoneticPr fontId="8" type="noConversion"/>
  </si>
  <si>
    <t>C.Fabric W/H - IN-OUT Status</t>
    <phoneticPr fontId="8" type="noConversion"/>
  </si>
  <si>
    <t>:  월별 재단반 원단창고 입출고 현황 (for Accounting)</t>
  </si>
  <si>
    <t>◆ Spreading &amp; Cutting</t>
    <phoneticPr fontId="8" type="noConversion"/>
  </si>
  <si>
    <t>Size Ratio by Marker - Reg.</t>
    <phoneticPr fontId="8" type="noConversion"/>
  </si>
  <si>
    <t>Spreading &amp; Cutting - Reg.</t>
    <phoneticPr fontId="8" type="noConversion"/>
  </si>
  <si>
    <t>◆ Cutting Bundle W/H</t>
    <phoneticPr fontId="8" type="noConversion"/>
  </si>
  <si>
    <t xml:space="preserve">    (C.Bundle W/H)</t>
    <phoneticPr fontId="8" type="noConversion"/>
  </si>
  <si>
    <t>C.Bundle W/H - Trans Location Reg.</t>
    <phoneticPr fontId="8" type="noConversion"/>
  </si>
  <si>
    <t>C.Bundle W/H OUT - Reg.</t>
    <phoneticPr fontId="8" type="noConversion"/>
  </si>
  <si>
    <t>C.Bundle W/H - IN-OUT Ledger</t>
    <phoneticPr fontId="8" type="noConversion"/>
  </si>
  <si>
    <t>C.Bundle W/H - IN-OUT Status</t>
    <phoneticPr fontId="8" type="noConversion"/>
  </si>
  <si>
    <t>:  재단물 창고 Location 변경 등록</t>
  </si>
  <si>
    <t>:  월별 재단물 창고 입출고 현황 (for Accounting)</t>
  </si>
  <si>
    <t>Cutting Report</t>
    <phoneticPr fontId="8" type="noConversion"/>
  </si>
  <si>
    <t>◆ Sewing Line</t>
    <phoneticPr fontId="8" type="noConversion"/>
  </si>
  <si>
    <t>◆ Sewing Bundle W/H</t>
    <phoneticPr fontId="8" type="noConversion"/>
  </si>
  <si>
    <t>3-1. Sewing Bundle W/H</t>
    <phoneticPr fontId="8" type="noConversion"/>
  </si>
  <si>
    <t>3-1-1. S.Bundle W/H IN - Reg.</t>
    <phoneticPr fontId="8" type="noConversion"/>
  </si>
  <si>
    <t xml:space="preserve">    (S.Bundle W/H)</t>
    <phoneticPr fontId="8" type="noConversion"/>
  </si>
  <si>
    <t>S.Bundle W/H OUT - Reg.</t>
    <phoneticPr fontId="8" type="noConversion"/>
  </si>
  <si>
    <t>:  재단반 원단창고 출고 등록</t>
    <phoneticPr fontId="8" type="noConversion"/>
  </si>
  <si>
    <t>S.Bundle W/H - Stock Status (Location)</t>
    <phoneticPr fontId="8" type="noConversion"/>
  </si>
  <si>
    <t>:  봉제라인 재단물 창고 입고 등록</t>
  </si>
  <si>
    <t>:  봉제라인 재단물 창고 출고 등록</t>
  </si>
  <si>
    <t>:  월별 봉제라인 재단물 창고 입출고 현황 (for Accounting)</t>
  </si>
  <si>
    <t>:  기간별 봉제라인 재단물 창고 입출고 현황</t>
  </si>
  <si>
    <t>:  시점별 봉제라인 재단물 창고 재고 현황 (Location)</t>
  </si>
  <si>
    <t>◆ Production Management</t>
    <phoneticPr fontId="8" type="noConversion"/>
  </si>
  <si>
    <t>:  시간대별/라인별 생산실적 등록</t>
    <phoneticPr fontId="8" type="noConversion"/>
  </si>
  <si>
    <t>:  일일 라인별 생산실적 등록</t>
    <phoneticPr fontId="8" type="noConversion"/>
  </si>
  <si>
    <t>Semi Product OUT - Reg.</t>
    <phoneticPr fontId="8" type="noConversion"/>
  </si>
  <si>
    <t>Semi Product IN - Reg.</t>
    <phoneticPr fontId="8" type="noConversion"/>
  </si>
  <si>
    <t>V. Garment Stock W/H</t>
    <phoneticPr fontId="8" type="noConversion"/>
  </si>
  <si>
    <t>5-1. Garment Stock IN - Reg.</t>
    <phoneticPr fontId="8" type="noConversion"/>
  </si>
  <si>
    <t>5-2. Garment Stock OUT - Reg.</t>
    <phoneticPr fontId="8" type="noConversion"/>
  </si>
  <si>
    <t>Ⅵ. Purchasing</t>
    <phoneticPr fontId="8" type="noConversion"/>
  </si>
  <si>
    <t>Ⅶ. H/R</t>
    <phoneticPr fontId="8" type="noConversion"/>
  </si>
  <si>
    <t>7-1. New Personnel information - Reg.</t>
    <phoneticPr fontId="8" type="noConversion"/>
  </si>
  <si>
    <t>7-2. Attendance Management - Reg.</t>
    <phoneticPr fontId="8" type="noConversion"/>
  </si>
  <si>
    <t>Ⅷ. Machine</t>
    <phoneticPr fontId="8" type="noConversion"/>
  </si>
  <si>
    <t>Prod. Line</t>
    <phoneticPr fontId="8" type="noConversion"/>
  </si>
  <si>
    <t>Sewing
Record</t>
    <phoneticPr fontId="8" type="noConversion"/>
  </si>
  <si>
    <t>Daily Sewing Record - Reg. (by Line)</t>
    <phoneticPr fontId="8" type="noConversion"/>
  </si>
  <si>
    <r>
      <t xml:space="preserve">Hourly Sewing </t>
    </r>
    <r>
      <rPr>
        <sz val="10"/>
        <color theme="1"/>
        <rFont val="맑은 고딕"/>
        <family val="2"/>
        <charset val="129"/>
      </rPr>
      <t>Record</t>
    </r>
    <r>
      <rPr>
        <sz val="10"/>
        <color theme="1"/>
        <rFont val="맑은 고딕"/>
        <family val="2"/>
        <charset val="129"/>
      </rPr>
      <t xml:space="preserve"> - Reg. (by Line)</t>
    </r>
    <phoneticPr fontId="8" type="noConversion"/>
  </si>
  <si>
    <t>Total</t>
    <phoneticPr fontId="8" type="noConversion"/>
  </si>
  <si>
    <t>Full Defect</t>
    <phoneticPr fontId="8" type="noConversion"/>
  </si>
  <si>
    <t>End line</t>
    <phoneticPr fontId="8" type="noConversion"/>
  </si>
  <si>
    <t>Semi-F.
IN</t>
    <phoneticPr fontId="8" type="noConversion"/>
  </si>
  <si>
    <t>Y</t>
    <phoneticPr fontId="8" type="noConversion"/>
  </si>
  <si>
    <t>Production Status by PO</t>
    <phoneticPr fontId="8" type="noConversion"/>
  </si>
  <si>
    <t>Bal</t>
    <phoneticPr fontId="8" type="noConversion"/>
  </si>
  <si>
    <t>Order Balance by Net Sewing Q'ty</t>
    <phoneticPr fontId="8" type="noConversion"/>
  </si>
  <si>
    <t>[주의] 해당 Data 는 일일 생산실적 Report 의 기준으로 사용 불가 (Return Defect to line 중복 카운팅과 Full Defect duduction 미차감 이슈 원인)</t>
    <phoneticPr fontId="8" type="noConversion"/>
  </si>
  <si>
    <t>M. W/H - Split Reg.</t>
  </si>
  <si>
    <t>M. W/H - Split Reg.</t>
    <phoneticPr fontId="8" type="noConversion"/>
  </si>
  <si>
    <t>[ Split - Reg. ]</t>
    <phoneticPr fontId="8" type="noConversion"/>
  </si>
  <si>
    <t>Split</t>
    <phoneticPr fontId="8" type="noConversion"/>
  </si>
  <si>
    <t>Barcode Print</t>
    <phoneticPr fontId="8" type="noConversion"/>
  </si>
  <si>
    <r>
      <t>:  EarthN 시스템 화면 기반해 적용 (단, 생산관리지표상 필요한 라인투입</t>
    </r>
    <r>
      <rPr>
        <sz val="9"/>
        <color theme="1"/>
        <rFont val="맑은 고딕"/>
        <family val="2"/>
        <charset val="129"/>
      </rPr>
      <t xml:space="preserve"> </t>
    </r>
    <r>
      <rPr>
        <sz val="9"/>
        <color theme="1"/>
        <rFont val="맑은 고딕"/>
        <family val="2"/>
        <charset val="129"/>
      </rPr>
      <t>Machine 대수와 유휴기계 현황 반드시 조회가능해야 함)</t>
    </r>
    <phoneticPr fontId="8" type="noConversion"/>
  </si>
  <si>
    <t>기존 UI작동 및 집계방식, Local 기존 현황 참조후 개발</t>
    <phoneticPr fontId="8" type="noConversion"/>
  </si>
  <si>
    <t>:  일자별/라인별/Function별 근무일, 근무시간 집계 필요</t>
    <phoneticPr fontId="8" type="noConversion"/>
  </si>
  <si>
    <t>7-3. Salary Management</t>
    <phoneticPr fontId="8" type="noConversion"/>
  </si>
  <si>
    <t>:  근무일수, 근무Hour, 소속조직 및 Function별 월간 근무시간, 급여 항목별 집계 요망 (급여 항목 중 종업원 공제분 외, 회사 지급&amp;공제분 포함)</t>
    <phoneticPr fontId="8" type="noConversion"/>
  </si>
  <si>
    <t>CO별 인사급여 산출 기준 및 현황 참조후 개발 (표준화 여부 검토)</t>
    <phoneticPr fontId="8" type="noConversion"/>
  </si>
  <si>
    <t>↑ 본사&amp;해외법인간 인원 및 기능별 Data 분류 위한 Global Master - 재무 예산부서 Setting 에 맞춰 세팅 (인사 재배치 시마다 수정 진행 필요)</t>
    <phoneticPr fontId="8" type="noConversion"/>
  </si>
  <si>
    <t>영업지사</t>
    <phoneticPr fontId="8" type="noConversion"/>
  </si>
  <si>
    <t>1. Organization of Accounting Standards (Nicaragua 예시 - ISTMO, UDN)</t>
    <phoneticPr fontId="8" type="noConversion"/>
  </si>
  <si>
    <t>■ 주요 Master 체계</t>
    <phoneticPr fontId="8" type="noConversion"/>
  </si>
  <si>
    <t>[조업일수 미고려 Raw Data]</t>
    <phoneticPr fontId="8" type="noConversion"/>
  </si>
  <si>
    <t>구     분</t>
    <phoneticPr fontId="8" type="noConversion"/>
  </si>
  <si>
    <t>당    월</t>
    <phoneticPr fontId="8" type="noConversion"/>
  </si>
  <si>
    <t>연누계</t>
    <phoneticPr fontId="8" type="noConversion"/>
  </si>
  <si>
    <t>총  계</t>
    <phoneticPr fontId="8" type="noConversion"/>
  </si>
  <si>
    <t>니카라과</t>
    <phoneticPr fontId="8" type="noConversion"/>
  </si>
  <si>
    <t>베트남</t>
    <phoneticPr fontId="8" type="noConversion"/>
  </si>
  <si>
    <t>미얀마</t>
    <phoneticPr fontId="8" type="noConversion"/>
  </si>
  <si>
    <t>총  계</t>
    <phoneticPr fontId="8" type="noConversion"/>
  </si>
  <si>
    <t>니카라과</t>
    <phoneticPr fontId="8" type="noConversion"/>
  </si>
  <si>
    <t>베트남</t>
    <phoneticPr fontId="8" type="noConversion"/>
  </si>
  <si>
    <t>ISTMO</t>
    <phoneticPr fontId="8" type="noConversion"/>
  </si>
  <si>
    <t>TEXNICA</t>
    <phoneticPr fontId="8" type="noConversion"/>
  </si>
  <si>
    <t>SSVN</t>
    <phoneticPr fontId="8" type="noConversion"/>
  </si>
  <si>
    <t>SSTSVN</t>
    <phoneticPr fontId="8" type="noConversion"/>
  </si>
  <si>
    <t>Line수 (조업일당 평균)</t>
    <phoneticPr fontId="8" type="noConversion"/>
  </si>
  <si>
    <t>총 조업일수(Day)</t>
    <phoneticPr fontId="8" type="noConversion"/>
  </si>
  <si>
    <t>총 조업시간(Hour) - Factory 기준</t>
    <phoneticPr fontId="8" type="noConversion"/>
  </si>
  <si>
    <t>생산라인 조업시간</t>
    <phoneticPr fontId="8" type="noConversion"/>
  </si>
  <si>
    <t>정상</t>
  </si>
  <si>
    <t>자재창고</t>
    <phoneticPr fontId="8" type="noConversion"/>
  </si>
  <si>
    <t>재단</t>
    <phoneticPr fontId="8" type="noConversion"/>
  </si>
  <si>
    <t>생산라인</t>
    <phoneticPr fontId="8" type="noConversion"/>
  </si>
  <si>
    <t>미싱사+시다</t>
    <phoneticPr fontId="8" type="noConversion"/>
  </si>
  <si>
    <t>매니저</t>
    <phoneticPr fontId="8" type="noConversion"/>
  </si>
  <si>
    <t>완성반</t>
  </si>
  <si>
    <t>공무</t>
  </si>
  <si>
    <t>OT</t>
  </si>
  <si>
    <t>총 투입기계 (조업일당 평균)</t>
    <phoneticPr fontId="8" type="noConversion"/>
  </si>
  <si>
    <t>총인원(명)</t>
    <phoneticPr fontId="8" type="noConversion"/>
  </si>
  <si>
    <t>Factory</t>
    <phoneticPr fontId="8" type="noConversion"/>
  </si>
  <si>
    <t>주재원</t>
    <phoneticPr fontId="8" type="noConversion"/>
  </si>
  <si>
    <t>제3국인</t>
    <phoneticPr fontId="8" type="noConversion"/>
  </si>
  <si>
    <t>현지인</t>
    <phoneticPr fontId="8" type="noConversion"/>
  </si>
  <si>
    <t>완성반</t>
    <phoneticPr fontId="8" type="noConversion"/>
  </si>
  <si>
    <t>공무</t>
    <phoneticPr fontId="8" type="noConversion"/>
  </si>
  <si>
    <t>Factory Office</t>
    <phoneticPr fontId="8" type="noConversion"/>
  </si>
  <si>
    <t>기타</t>
    <phoneticPr fontId="8" type="noConversion"/>
  </si>
  <si>
    <t>Main Office</t>
  </si>
  <si>
    <t>인사/총무</t>
    <phoneticPr fontId="8" type="noConversion"/>
  </si>
  <si>
    <t>회계</t>
    <phoneticPr fontId="8" type="noConversion"/>
  </si>
  <si>
    <t>수출입</t>
    <phoneticPr fontId="8" type="noConversion"/>
  </si>
  <si>
    <t>US대비 환율</t>
    <phoneticPr fontId="8" type="noConversion"/>
  </si>
  <si>
    <t>법정최저임금</t>
    <phoneticPr fontId="8" type="noConversion"/>
  </si>
  <si>
    <t>(unit : USD)</t>
    <phoneticPr fontId="8" type="noConversion"/>
  </si>
  <si>
    <t>미얀마</t>
    <phoneticPr fontId="8" type="noConversion"/>
  </si>
  <si>
    <t>ISTMO</t>
    <phoneticPr fontId="8" type="noConversion"/>
  </si>
  <si>
    <t>TEXNICA</t>
    <phoneticPr fontId="8" type="noConversion"/>
  </si>
  <si>
    <t>SSVN</t>
    <phoneticPr fontId="8" type="noConversion"/>
  </si>
  <si>
    <t>SSTSVN</t>
    <phoneticPr fontId="8" type="noConversion"/>
  </si>
  <si>
    <t>■ (선적)FOB대비 요율</t>
    <phoneticPr fontId="8" type="noConversion"/>
  </si>
  <si>
    <t>(선적)FOB대비 공임(CM+HC)%</t>
    <phoneticPr fontId="8" type="noConversion"/>
  </si>
  <si>
    <t>(선적)FOB대비 Net CM%</t>
    <phoneticPr fontId="8" type="noConversion"/>
  </si>
  <si>
    <t>■ Capa (Net CM기준)</t>
    <phoneticPr fontId="8" type="noConversion"/>
  </si>
  <si>
    <t>* Max Capa (3년내 Max 월 생산Net CM)</t>
    <phoneticPr fontId="8" type="noConversion"/>
  </si>
  <si>
    <t>Max Capa 대비 조업율</t>
    <phoneticPr fontId="8" type="noConversion"/>
  </si>
  <si>
    <t>■ 생산성 지표</t>
  </si>
  <si>
    <t>MH당 Net CM (①x②) (라인인원 기준)</t>
    <phoneticPr fontId="8" type="noConversion"/>
  </si>
  <si>
    <t>① PCS당 Net CM</t>
    <phoneticPr fontId="8" type="noConversion"/>
  </si>
  <si>
    <t>② MH당 PCS</t>
    <phoneticPr fontId="8" type="noConversion"/>
  </si>
  <si>
    <t>Line 관련지표</t>
    <phoneticPr fontId="8" type="noConversion"/>
  </si>
  <si>
    <t>Line당 평균 투입기계</t>
    <phoneticPr fontId="8" type="noConversion"/>
  </si>
  <si>
    <t>투입기계당 (생산) 월 Net CM (USD)</t>
    <phoneticPr fontId="8" type="noConversion"/>
  </si>
  <si>
    <t>투입기계당 총인원 (법인 총현지인)</t>
    <phoneticPr fontId="8" type="noConversion"/>
  </si>
  <si>
    <t>투입기계당 생산라인 인원</t>
    <phoneticPr fontId="8" type="noConversion"/>
  </si>
  <si>
    <t>인원 관련지표(Ⅰ) 공장-현지인</t>
    <phoneticPr fontId="8" type="noConversion"/>
  </si>
  <si>
    <t>인당 평균 (생산) 월 Net CM (USD)</t>
    <phoneticPr fontId="8" type="noConversion"/>
  </si>
  <si>
    <t>인당 평균 조업시간 (Hour)</t>
    <phoneticPr fontId="8" type="noConversion"/>
  </si>
  <si>
    <t>* 일평균 조업시간 (Hour)</t>
    <phoneticPr fontId="8" type="noConversion"/>
  </si>
  <si>
    <t>정상</t>
    <phoneticPr fontId="8" type="noConversion"/>
  </si>
  <si>
    <t>OT</t>
    <phoneticPr fontId="8" type="noConversion"/>
  </si>
  <si>
    <t>인원 관련지표(Ⅱ) 생산라인-현지인</t>
    <phoneticPr fontId="8" type="noConversion"/>
  </si>
  <si>
    <t>■ 인당 인건비</t>
    <phoneticPr fontId="8" type="noConversion"/>
  </si>
  <si>
    <t>공장-현지인</t>
    <phoneticPr fontId="8" type="noConversion"/>
  </si>
  <si>
    <t>(순)인건비-일반</t>
    <phoneticPr fontId="8" type="noConversion"/>
  </si>
  <si>
    <t>(순)인건비-OT</t>
    <phoneticPr fontId="8" type="noConversion"/>
  </si>
  <si>
    <t>인건비성 경비</t>
  </si>
  <si>
    <t>자재창고-현지인</t>
    <phoneticPr fontId="8" type="noConversion"/>
  </si>
  <si>
    <t>재단-현지인</t>
    <phoneticPr fontId="8" type="noConversion"/>
  </si>
  <si>
    <t>생산라인-현지인</t>
    <phoneticPr fontId="8" type="noConversion"/>
  </si>
  <si>
    <t>완성반-현지인</t>
    <phoneticPr fontId="8" type="noConversion"/>
  </si>
  <si>
    <t>■ MH당 인건비(Ⅰ)</t>
    <phoneticPr fontId="8" type="noConversion"/>
  </si>
  <si>
    <t>(순)인건비</t>
    <phoneticPr fontId="8" type="noConversion"/>
  </si>
  <si>
    <t>■ MH당 인건비(Ⅱ) - OT제외</t>
    <phoneticPr fontId="8" type="noConversion"/>
  </si>
  <si>
    <t>■ Net CM 대비 기타 제조경비%</t>
    <phoneticPr fontId="8" type="noConversion"/>
  </si>
  <si>
    <t>%</t>
    <phoneticPr fontId="8" type="noConversion"/>
  </si>
  <si>
    <t>* 생산 FOB</t>
    <phoneticPr fontId="8" type="noConversion"/>
  </si>
  <si>
    <t>생산액 (CMPAS)</t>
    <phoneticPr fontId="8" type="noConversion"/>
  </si>
  <si>
    <t>Net CM</t>
    <phoneticPr fontId="8" type="noConversion"/>
  </si>
  <si>
    <t>COGM</t>
    <phoneticPr fontId="8" type="noConversion"/>
  </si>
  <si>
    <t>재료비</t>
    <phoneticPr fontId="8" type="noConversion"/>
  </si>
  <si>
    <t>부속가공비</t>
    <phoneticPr fontId="8" type="noConversion"/>
  </si>
  <si>
    <t>외주가공비</t>
    <phoneticPr fontId="8" type="noConversion"/>
  </si>
  <si>
    <t>인건비</t>
    <phoneticPr fontId="8" type="noConversion"/>
  </si>
  <si>
    <t>순수 인건비</t>
    <phoneticPr fontId="8" type="noConversion"/>
  </si>
  <si>
    <t>일반</t>
    <phoneticPr fontId="8" type="noConversion"/>
  </si>
  <si>
    <t>OT수당</t>
    <phoneticPr fontId="8" type="noConversion"/>
  </si>
  <si>
    <t>인건비성 경비</t>
    <phoneticPr fontId="8" type="noConversion"/>
  </si>
  <si>
    <t>공장임차료 (건물/토지DA)</t>
    <phoneticPr fontId="8" type="noConversion"/>
  </si>
  <si>
    <t>기타 고정자산DA</t>
    <phoneticPr fontId="8" type="noConversion"/>
  </si>
  <si>
    <t>수선비</t>
    <phoneticPr fontId="8" type="noConversion"/>
  </si>
  <si>
    <t>수도광열비</t>
    <phoneticPr fontId="8" type="noConversion"/>
  </si>
  <si>
    <t>소모품비</t>
    <phoneticPr fontId="8" type="noConversion"/>
  </si>
  <si>
    <t>G&amp;A</t>
    <phoneticPr fontId="8" type="noConversion"/>
  </si>
  <si>
    <t>고정자산DA</t>
    <phoneticPr fontId="8" type="noConversion"/>
  </si>
  <si>
    <t>복리후생비</t>
    <phoneticPr fontId="8" type="noConversion"/>
  </si>
  <si>
    <t>접대비</t>
    <phoneticPr fontId="8" type="noConversion"/>
  </si>
  <si>
    <t>Appendix 1. 본공장 생산운영 현황</t>
    <phoneticPr fontId="8" type="noConversion"/>
  </si>
  <si>
    <t>Appendix 2. 본공장 관리지표 현황 - 생산성 지표</t>
    <phoneticPr fontId="8" type="noConversion"/>
  </si>
  <si>
    <t>Appendix 3. 제조경비 및 일반관리비 현황</t>
    <phoneticPr fontId="8" type="noConversion"/>
  </si>
  <si>
    <t>Appendix 4. 본공장 관리지표 현황 - 비용효율 지표</t>
    <phoneticPr fontId="8" type="noConversion"/>
  </si>
  <si>
    <t>* 기본적으로 PMS 와 Global Accounting Data 를 통해 예제 Sheet 를 산출할 수 있어야 함</t>
    <phoneticPr fontId="8" type="noConversion"/>
  </si>
  <si>
    <t>Process</t>
    <phoneticPr fontId="8" type="noConversion"/>
  </si>
  <si>
    <t>4-2. IMPORT</t>
    <phoneticPr fontId="8" type="noConversion"/>
  </si>
  <si>
    <t>4-2-1. Import Material - Reg.</t>
    <phoneticPr fontId="8" type="noConversion"/>
  </si>
  <si>
    <t>4-2-2. Import Material Status</t>
    <phoneticPr fontId="8" type="noConversion"/>
  </si>
  <si>
    <t>PMS 개발요청서</t>
    <phoneticPr fontId="8" type="noConversion"/>
  </si>
  <si>
    <t>(Production Management System)</t>
    <phoneticPr fontId="8" type="noConversion"/>
  </si>
  <si>
    <t xml:space="preserve"> </t>
    <phoneticPr fontId="8" type="noConversion"/>
  </si>
  <si>
    <t>Local 부자재 (영업팀 자재단가) - (공장영업)구매의뢰, 발주, 입고 - 재고</t>
    <phoneticPr fontId="8" type="noConversion"/>
  </si>
  <si>
    <t>(구매 한도관리 목적)</t>
    <phoneticPr fontId="8" type="noConversion"/>
  </si>
  <si>
    <t>인원, 근무시간, 인건비</t>
    <phoneticPr fontId="8" type="noConversion"/>
  </si>
  <si>
    <t>T</t>
    <phoneticPr fontId="8" type="noConversion"/>
  </si>
  <si>
    <t>S.Bundle W/H</t>
    <phoneticPr fontId="8" type="noConversion"/>
  </si>
  <si>
    <t>S.Bundle W/H - Trans Location Reg.</t>
    <phoneticPr fontId="8" type="noConversion"/>
  </si>
  <si>
    <t>S.Bundle W/H</t>
    <phoneticPr fontId="8" type="noConversion"/>
  </si>
  <si>
    <t>S.Bundle W/H</t>
    <phoneticPr fontId="8" type="noConversion"/>
  </si>
  <si>
    <t>S.Bundle W/H</t>
    <phoneticPr fontId="8" type="noConversion"/>
  </si>
  <si>
    <t>S.Bundle W/H</t>
    <phoneticPr fontId="8" type="noConversion"/>
  </si>
  <si>
    <t>:  봉제라인 재단물 창고 Location 변경 등록</t>
    <phoneticPr fontId="8" type="noConversion"/>
  </si>
  <si>
    <t>S.Bundle W/H IN - Reg.</t>
    <phoneticPr fontId="8" type="noConversion"/>
  </si>
  <si>
    <t>S.Bundle W/H - Trans Location Reg.</t>
    <phoneticPr fontId="8" type="noConversion"/>
  </si>
  <si>
    <t>S.Bundle W/H - Trans Location Reg.</t>
    <phoneticPr fontId="8" type="noConversion"/>
  </si>
  <si>
    <t>[ Trans Split - Reg. ]</t>
    <phoneticPr fontId="8" type="noConversion"/>
  </si>
  <si>
    <t>S.Bundle W/H IN-OUT Ledger (by Month)</t>
    <phoneticPr fontId="8" type="noConversion"/>
  </si>
  <si>
    <t>S.Bundle W/H IN-OUT Status (by Period)</t>
    <phoneticPr fontId="8" type="noConversion"/>
  </si>
  <si>
    <t>:  라인별 생산계획 등록 (대쉬보드 연계)</t>
    <phoneticPr fontId="8" type="noConversion"/>
  </si>
  <si>
    <t>Query date</t>
    <phoneticPr fontId="8" type="noConversion"/>
  </si>
  <si>
    <t>Delivery</t>
    <phoneticPr fontId="8" type="noConversion"/>
  </si>
  <si>
    <t>Jan</t>
    <phoneticPr fontId="8" type="noConversion"/>
  </si>
  <si>
    <t>Feb</t>
    <phoneticPr fontId="8" type="noConversion"/>
  </si>
  <si>
    <t>Mar</t>
    <phoneticPr fontId="8" type="noConversion"/>
  </si>
  <si>
    <t>Apr</t>
    <phoneticPr fontId="8" type="noConversion"/>
  </si>
  <si>
    <t>Line 1</t>
    <phoneticPr fontId="8" type="noConversion"/>
  </si>
  <si>
    <t>Line 2</t>
    <phoneticPr fontId="8" type="noConversion"/>
  </si>
  <si>
    <t>Line 3</t>
    <phoneticPr fontId="8" type="noConversion"/>
  </si>
  <si>
    <t>Line 4</t>
    <phoneticPr fontId="8" type="noConversion"/>
  </si>
  <si>
    <t>Line 5</t>
    <phoneticPr fontId="8" type="noConversion"/>
  </si>
  <si>
    <t>Line 6</t>
    <phoneticPr fontId="8" type="noConversion"/>
  </si>
  <si>
    <t>Line 7</t>
    <phoneticPr fontId="8" type="noConversion"/>
  </si>
  <si>
    <t>Line 8</t>
    <phoneticPr fontId="8" type="noConversion"/>
  </si>
  <si>
    <t>Line 9</t>
    <phoneticPr fontId="8" type="noConversion"/>
  </si>
  <si>
    <t>W</t>
  </si>
  <si>
    <t>W</t>
    <phoneticPr fontId="8" type="noConversion"/>
  </si>
  <si>
    <t>T</t>
  </si>
  <si>
    <t>F</t>
  </si>
  <si>
    <t>F</t>
    <phoneticPr fontId="8" type="noConversion"/>
  </si>
  <si>
    <t>S</t>
  </si>
  <si>
    <t>M</t>
  </si>
  <si>
    <t xml:space="preserve"> - OP</t>
    <phoneticPr fontId="8" type="noConversion"/>
  </si>
  <si>
    <t xml:space="preserve"> - no Plan</t>
    <phoneticPr fontId="8" type="noConversion"/>
  </si>
  <si>
    <t xml:space="preserve"> - LB</t>
    <phoneticPr fontId="8" type="noConversion"/>
  </si>
  <si>
    <t xml:space="preserve"> Line Status</t>
    <phoneticPr fontId="8" type="noConversion"/>
  </si>
  <si>
    <t>(All)</t>
    <phoneticPr fontId="8" type="noConversion"/>
  </si>
  <si>
    <t>Last update  :  2020.02.25</t>
    <phoneticPr fontId="8" type="noConversion"/>
  </si>
  <si>
    <t>□ Line Blank</t>
    <phoneticPr fontId="8" type="noConversion"/>
  </si>
  <si>
    <t>Order Creat</t>
    <phoneticPr fontId="8" type="noConversion"/>
  </si>
  <si>
    <r>
      <rPr>
        <b/>
        <sz val="8"/>
        <color rgb="FF0000FF"/>
        <rFont val="Arial Unicode MS"/>
        <family val="3"/>
        <charset val="129"/>
      </rPr>
      <t>1</t>
    </r>
    <r>
      <rPr>
        <sz val="8"/>
        <color theme="1"/>
        <rFont val="Arial Unicode MS"/>
        <family val="3"/>
        <charset val="129"/>
      </rPr>
      <t xml:space="preserve">  |  2  |  3  |  4  |  5  </t>
    </r>
    <phoneticPr fontId="8" type="noConversion"/>
  </si>
  <si>
    <t>File no.</t>
    <phoneticPr fontId="8" type="noConversion"/>
  </si>
  <si>
    <t>TY20OK0011</t>
    <phoneticPr fontId="8" type="noConversion"/>
  </si>
  <si>
    <t>Garment Sketch</t>
    <phoneticPr fontId="8" type="noConversion"/>
  </si>
  <si>
    <t>+</t>
    <phoneticPr fontId="8" type="noConversion"/>
  </si>
  <si>
    <t>Style no.</t>
    <phoneticPr fontId="8" type="noConversion"/>
  </si>
  <si>
    <t>1J056810</t>
    <phoneticPr fontId="8" type="noConversion"/>
  </si>
  <si>
    <t>2J056810</t>
    <phoneticPr fontId="8" type="noConversion"/>
  </si>
  <si>
    <t>3J056810</t>
    <phoneticPr fontId="8" type="noConversion"/>
  </si>
  <si>
    <t>YYYY-MM-DD</t>
    <phoneticPr fontId="8" type="noConversion"/>
  </si>
  <si>
    <t>(Order Q'ty)</t>
    <phoneticPr fontId="8" type="noConversion"/>
  </si>
  <si>
    <t>Delivery / Order Q'ty</t>
    <phoneticPr fontId="8" type="noConversion"/>
  </si>
  <si>
    <t>Total</t>
    <phoneticPr fontId="8" type="noConversion"/>
  </si>
  <si>
    <t>OSHKOSH</t>
    <phoneticPr fontId="8" type="noConversion"/>
  </si>
  <si>
    <t>FOB</t>
    <phoneticPr fontId="8" type="noConversion"/>
  </si>
  <si>
    <t>@ PCS</t>
    <phoneticPr fontId="8" type="noConversion"/>
  </si>
  <si>
    <t>Fixed</t>
    <phoneticPr fontId="8" type="noConversion"/>
  </si>
  <si>
    <t>Person in charge</t>
    <phoneticPr fontId="8" type="noConversion"/>
  </si>
  <si>
    <t>(Eng Name)</t>
    <phoneticPr fontId="8" type="noConversion"/>
  </si>
  <si>
    <t>Garment Description</t>
    <phoneticPr fontId="8" type="noConversion"/>
  </si>
  <si>
    <t>Full Runnina Leqqings</t>
    <phoneticPr fontId="8" type="noConversion"/>
  </si>
  <si>
    <t>New Order</t>
    <phoneticPr fontId="8" type="noConversion"/>
  </si>
  <si>
    <t>(Style no.)</t>
    <phoneticPr fontId="8" type="noConversion"/>
  </si>
  <si>
    <t>Prod. Schedule</t>
    <phoneticPr fontId="8" type="noConversion"/>
  </si>
  <si>
    <t>Cutting</t>
    <phoneticPr fontId="8" type="noConversion"/>
  </si>
  <si>
    <t>Sewing</t>
    <phoneticPr fontId="8" type="noConversion"/>
  </si>
  <si>
    <t>- Prod. Plan -</t>
    <phoneticPr fontId="8" type="noConversion"/>
  </si>
  <si>
    <t>- Request -</t>
    <phoneticPr fontId="8" type="noConversion"/>
  </si>
  <si>
    <t>#(Phone Number)</t>
    <phoneticPr fontId="8" type="noConversion"/>
  </si>
  <si>
    <t>Remark</t>
    <phoneticPr fontId="8" type="noConversion"/>
  </si>
  <si>
    <t>SHWE LIN PAN</t>
    <phoneticPr fontId="8" type="noConversion"/>
  </si>
  <si>
    <t>Factory</t>
    <phoneticPr fontId="8" type="noConversion"/>
  </si>
  <si>
    <t>Save</t>
    <phoneticPr fontId="8" type="noConversion"/>
  </si>
  <si>
    <t>Last update</t>
    <phoneticPr fontId="8" type="noConversion"/>
  </si>
  <si>
    <t>Delete</t>
    <phoneticPr fontId="8" type="noConversion"/>
  </si>
  <si>
    <t>Initial reg.</t>
    <phoneticPr fontId="8" type="noConversion"/>
  </si>
  <si>
    <t>Print</t>
    <phoneticPr fontId="8" type="noConversion"/>
  </si>
  <si>
    <t>※ [ESP2] Order Schedule Management</t>
    <phoneticPr fontId="8" type="noConversion"/>
  </si>
  <si>
    <t>Order Status</t>
    <phoneticPr fontId="8" type="noConversion"/>
  </si>
  <si>
    <t>Initial Reg. date</t>
    <phoneticPr fontId="8" type="noConversion"/>
  </si>
  <si>
    <t>~</t>
    <phoneticPr fontId="8" type="noConversion"/>
  </si>
  <si>
    <t>Buyer</t>
    <phoneticPr fontId="8" type="noConversion"/>
  </si>
  <si>
    <t>+</t>
    <phoneticPr fontId="8" type="noConversion"/>
  </si>
  <si>
    <t>OSHKOSH</t>
    <phoneticPr fontId="8" type="noConversion"/>
  </si>
  <si>
    <t>Factory</t>
    <phoneticPr fontId="8" type="noConversion"/>
  </si>
  <si>
    <t>File no.</t>
    <phoneticPr fontId="8" type="noConversion"/>
  </si>
  <si>
    <t>-</t>
    <phoneticPr fontId="8" type="noConversion"/>
  </si>
  <si>
    <t>XXXXXXXXXX</t>
    <phoneticPr fontId="8" type="noConversion"/>
  </si>
  <si>
    <t>▼</t>
    <phoneticPr fontId="8" type="noConversion"/>
  </si>
  <si>
    <t>Fixed</t>
    <phoneticPr fontId="8" type="noConversion"/>
  </si>
  <si>
    <t>Reg no.</t>
    <phoneticPr fontId="8" type="noConversion"/>
  </si>
  <si>
    <t>Person in charge</t>
    <phoneticPr fontId="8" type="noConversion"/>
  </si>
  <si>
    <t>(Eng Name)</t>
    <phoneticPr fontId="8" type="noConversion"/>
  </si>
  <si>
    <t xml:space="preserve">  Order Status</t>
    <phoneticPr fontId="8" type="noConversion"/>
  </si>
  <si>
    <t>Order Status</t>
    <phoneticPr fontId="8" type="noConversion"/>
  </si>
  <si>
    <t>Date</t>
    <phoneticPr fontId="8" type="noConversion"/>
  </si>
  <si>
    <t>□</t>
    <phoneticPr fontId="8" type="noConversion"/>
  </si>
  <si>
    <t>Fixed</t>
    <phoneticPr fontId="8" type="noConversion"/>
  </si>
  <si>
    <t>not Fixed</t>
    <phoneticPr fontId="8" type="noConversion"/>
  </si>
  <si>
    <t>Prod. Schedule</t>
    <phoneticPr fontId="8" type="noConversion"/>
  </si>
  <si>
    <t>Excl. closing File</t>
    <phoneticPr fontId="8" type="noConversion"/>
  </si>
  <si>
    <t>Initial</t>
    <phoneticPr fontId="8" type="noConversion"/>
  </si>
  <si>
    <t>Last update</t>
    <phoneticPr fontId="8" type="noConversion"/>
  </si>
  <si>
    <t>File no.</t>
    <phoneticPr fontId="8" type="noConversion"/>
  </si>
  <si>
    <t>TY20OK0011</t>
    <phoneticPr fontId="8" type="noConversion"/>
  </si>
  <si>
    <t>Buyer</t>
    <phoneticPr fontId="8" type="noConversion"/>
  </si>
  <si>
    <t>□</t>
    <phoneticPr fontId="8" type="noConversion"/>
  </si>
  <si>
    <t>1J056810</t>
    <phoneticPr fontId="8" type="noConversion"/>
  </si>
  <si>
    <t>PO no.</t>
    <phoneticPr fontId="8" type="noConversion"/>
  </si>
  <si>
    <t>Order Q'ty</t>
    <phoneticPr fontId="8" type="noConversion"/>
  </si>
  <si>
    <t>@FOB</t>
    <phoneticPr fontId="8" type="noConversion"/>
  </si>
  <si>
    <t>Kevin</t>
    <phoneticPr fontId="8" type="noConversion"/>
  </si>
  <si>
    <t>TOK-XXXXXXXX</t>
    <phoneticPr fontId="8" type="noConversion"/>
  </si>
  <si>
    <t>Order Info</t>
    <phoneticPr fontId="8" type="noConversion"/>
  </si>
  <si>
    <t>Person
in charge</t>
    <phoneticPr fontId="8" type="noConversion"/>
  </si>
  <si>
    <t>V</t>
    <phoneticPr fontId="8" type="noConversion"/>
  </si>
  <si>
    <t>□</t>
    <phoneticPr fontId="8" type="noConversion"/>
  </si>
  <si>
    <t>Delivery (1st)</t>
    <phoneticPr fontId="8" type="noConversion"/>
  </si>
  <si>
    <t>Delivery (F)</t>
    <phoneticPr fontId="8" type="noConversion"/>
  </si>
  <si>
    <t>Update Check</t>
    <phoneticPr fontId="8" type="noConversion"/>
  </si>
  <si>
    <t>uncheck</t>
    <phoneticPr fontId="8" type="noConversion"/>
  </si>
  <si>
    <t>check</t>
    <phoneticPr fontId="8" type="noConversion"/>
  </si>
  <si>
    <t>Status</t>
    <phoneticPr fontId="8" type="noConversion"/>
  </si>
  <si>
    <t>SHWE LIN PAN</t>
    <phoneticPr fontId="8" type="noConversion"/>
  </si>
  <si>
    <t>SHWE LIN PAN</t>
    <phoneticPr fontId="8" type="noConversion"/>
  </si>
  <si>
    <t>Reg Date &amp; Feedback</t>
    <phoneticPr fontId="8" type="noConversion"/>
  </si>
  <si>
    <t>Prod. Plan</t>
    <phoneticPr fontId="8" type="noConversion"/>
  </si>
  <si>
    <t>Cutting</t>
    <phoneticPr fontId="8" type="noConversion"/>
  </si>
  <si>
    <t>Sewing</t>
    <phoneticPr fontId="8" type="noConversion"/>
  </si>
  <si>
    <t>Sketch</t>
    <phoneticPr fontId="8" type="noConversion"/>
  </si>
  <si>
    <t>C</t>
    <phoneticPr fontId="8" type="noConversion"/>
  </si>
  <si>
    <t>F</t>
    <phoneticPr fontId="8" type="noConversion"/>
  </si>
  <si>
    <t>Excel</t>
    <phoneticPr fontId="8" type="noConversion"/>
  </si>
  <si>
    <t>Delete</t>
    <phoneticPr fontId="8" type="noConversion"/>
  </si>
  <si>
    <t>Feedback</t>
    <phoneticPr fontId="8" type="noConversion"/>
  </si>
  <si>
    <t>TOK-XXXXXXX1</t>
    <phoneticPr fontId="8" type="noConversion"/>
  </si>
  <si>
    <t>TOK-XXXXXXX2</t>
    <phoneticPr fontId="8" type="noConversion"/>
  </si>
  <si>
    <t>TOK-XXXXXXX3</t>
    <phoneticPr fontId="8" type="noConversion"/>
  </si>
  <si>
    <t>TOK-XXXXXXX4</t>
    <phoneticPr fontId="8" type="noConversion"/>
  </si>
  <si>
    <t>TY20OK0012</t>
    <phoneticPr fontId="8" type="noConversion"/>
  </si>
  <si>
    <t>TY20OK0013</t>
    <phoneticPr fontId="8" type="noConversion"/>
  </si>
  <si>
    <t>1J056811</t>
    <phoneticPr fontId="8" type="noConversion"/>
  </si>
  <si>
    <t>1J056812</t>
    <phoneticPr fontId="8" type="noConversion"/>
  </si>
  <si>
    <t>1J056813</t>
    <phoneticPr fontId="8" type="noConversion"/>
  </si>
  <si>
    <t>Not fixed</t>
    <phoneticPr fontId="8" type="noConversion"/>
  </si>
  <si>
    <t>Order - Reg.</t>
    <phoneticPr fontId="8" type="noConversion"/>
  </si>
  <si>
    <t>Order Status</t>
    <phoneticPr fontId="8" type="noConversion"/>
  </si>
  <si>
    <t>Order -Reg.</t>
    <phoneticPr fontId="8" type="noConversion"/>
  </si>
  <si>
    <t>Delete</t>
    <phoneticPr fontId="8" type="noConversion"/>
  </si>
  <si>
    <t>-</t>
    <phoneticPr fontId="8" type="noConversion"/>
  </si>
  <si>
    <t>* File no. 생성전 오더등록 Case 및 File no. 생성후 Overwrite 위해 Reg no. 별도 관리 필요</t>
    <phoneticPr fontId="8" type="noConversion"/>
  </si>
  <si>
    <t>* Feedback 은 영업에서 등록한 오더에 대한 라인계획 수립 여부 및 오더정보 Update 시 해당 내역 인지하고 조정반영 했는지 여부 회신 관리용</t>
    <phoneticPr fontId="8" type="noConversion"/>
  </si>
  <si>
    <t>* Person in charge (영업담당자) 의 경우, 현지화 대비 영문을 Default 로 등록 (한글사용 지양 필요 - 향후 ESP2 전반적인 수정 필요)</t>
    <phoneticPr fontId="8" type="noConversion"/>
  </si>
  <si>
    <t>* 기 등록된 오더를 삭제시 (오더캔슬 또는 별도 신규등록 등 원인), Order Status 에 Delete 로 표현될 뿐, 등록된 오더내역 삭제 불용</t>
    <phoneticPr fontId="8" type="noConversion"/>
  </si>
  <si>
    <t>* 기 등록된 오더를 Delete 할 경우, Order Status 에 Delete 로 표현될 뿐, 등록된 내역에 대한 삭제 불용</t>
    <phoneticPr fontId="8" type="noConversion"/>
  </si>
  <si>
    <t>:  당 메뉴는 ESP2 (수출관리시스템) 과 연동 필수</t>
    <phoneticPr fontId="8" type="noConversion"/>
  </si>
  <si>
    <t>Query</t>
    <phoneticPr fontId="8" type="noConversion"/>
  </si>
  <si>
    <t>SHWE LIN PAN</t>
    <phoneticPr fontId="8" type="noConversion"/>
  </si>
  <si>
    <t>Buyer</t>
    <phoneticPr fontId="8" type="noConversion"/>
  </si>
  <si>
    <t>+</t>
    <phoneticPr fontId="8" type="noConversion"/>
  </si>
  <si>
    <t>Queyr date</t>
    <phoneticPr fontId="8" type="noConversion"/>
  </si>
  <si>
    <t>Query</t>
    <phoneticPr fontId="8" type="noConversion"/>
  </si>
  <si>
    <t>Excel</t>
    <phoneticPr fontId="8" type="noConversion"/>
  </si>
  <si>
    <t>Print</t>
    <phoneticPr fontId="8" type="noConversion"/>
  </si>
  <si>
    <t>TY20OK0011</t>
    <phoneticPr fontId="8" type="noConversion"/>
  </si>
  <si>
    <t>New</t>
    <phoneticPr fontId="8" type="noConversion"/>
  </si>
  <si>
    <t>UPDATE</t>
    <phoneticPr fontId="8" type="noConversion"/>
  </si>
  <si>
    <t>Order Qty  :  19,724</t>
  </si>
  <si>
    <t>Order Qty  :  19,724</t>
    <phoneticPr fontId="8" type="noConversion"/>
  </si>
  <si>
    <t>(F) OSHKOSH - TY20OK7030</t>
    <phoneticPr fontId="8" type="noConversion"/>
  </si>
  <si>
    <t>Style  :  4 (1J6941 2J6941 3J6941 3J6942)</t>
  </si>
  <si>
    <t>Style  :  4 (1J6941 2J6941 3J6941 3J6942)</t>
    <phoneticPr fontId="8" type="noConversion"/>
  </si>
  <si>
    <t>Req.Schdule  :  20.02.28</t>
    <phoneticPr fontId="8" type="noConversion"/>
  </si>
  <si>
    <t>(NF) OSHKOSH - TY20OK7030</t>
    <phoneticPr fontId="8" type="noConversion"/>
  </si>
  <si>
    <t>Style  :  4 ea (1J6941 2J6941 3J6941 3J6942)</t>
    <phoneticPr fontId="8" type="noConversion"/>
  </si>
  <si>
    <t>Not fixed</t>
    <phoneticPr fontId="8" type="noConversion"/>
  </si>
  <si>
    <t>KEVIN</t>
    <phoneticPr fontId="8" type="noConversion"/>
  </si>
  <si>
    <t>#9023</t>
    <phoneticPr fontId="8" type="noConversion"/>
  </si>
  <si>
    <t>Factory</t>
    <phoneticPr fontId="8" type="noConversion"/>
  </si>
  <si>
    <t>SHWE LIN PAN</t>
    <phoneticPr fontId="8" type="noConversion"/>
  </si>
  <si>
    <t>TY20OK0011</t>
    <phoneticPr fontId="8" type="noConversion"/>
  </si>
  <si>
    <t>File no.</t>
    <phoneticPr fontId="8" type="noConversion"/>
  </si>
  <si>
    <t>PO no.</t>
    <phoneticPr fontId="8" type="noConversion"/>
  </si>
  <si>
    <t>FOB (@)</t>
    <phoneticPr fontId="8" type="noConversion"/>
  </si>
  <si>
    <t>Full Runnina Leqqings</t>
    <phoneticPr fontId="8" type="noConversion"/>
  </si>
  <si>
    <t>Request Schdule</t>
    <phoneticPr fontId="8" type="noConversion"/>
  </si>
  <si>
    <t>(C) YYYY-MM-DD</t>
    <phoneticPr fontId="8" type="noConversion"/>
  </si>
  <si>
    <t>(P) YYYY-MM-DD</t>
    <phoneticPr fontId="8" type="noConversion"/>
  </si>
  <si>
    <t>Remark</t>
    <phoneticPr fontId="8" type="noConversion"/>
  </si>
  <si>
    <t>BODY : JE10166 60% COTTON 40% MODAL SLINKY JERSEY</t>
  </si>
  <si>
    <t>TRIM : NONE</t>
  </si>
  <si>
    <t>FABRIC SUPPLIER : FOUNTAIN SET</t>
  </si>
  <si>
    <t>Fabric  1,000YDS 1/20X AIR 진행 완료</t>
  </si>
  <si>
    <t>A/B차 22,000YD :  2/4ETA  선적 완료</t>
  </si>
  <si>
    <t>C차 5200YDS: 3/10 ETA</t>
  </si>
  <si>
    <t>[FABRICATION]</t>
    <phoneticPr fontId="8" type="noConversion"/>
  </si>
  <si>
    <t>Order &amp; Request Information</t>
    <phoneticPr fontId="8" type="noConversion"/>
  </si>
  <si>
    <t>Production Schedule - Reg.</t>
    <phoneticPr fontId="8" type="noConversion"/>
  </si>
  <si>
    <t>Reg date</t>
    <phoneticPr fontId="8" type="noConversion"/>
  </si>
  <si>
    <t>OSHKOSH</t>
    <phoneticPr fontId="8" type="noConversion"/>
  </si>
  <si>
    <t>Cutting date</t>
    <phoneticPr fontId="8" type="noConversion"/>
  </si>
  <si>
    <t>Del</t>
    <phoneticPr fontId="8" type="noConversion"/>
  </si>
  <si>
    <t>@PCS</t>
    <phoneticPr fontId="8" type="noConversion"/>
  </si>
  <si>
    <t>Order Status</t>
    <phoneticPr fontId="8" type="noConversion"/>
  </si>
  <si>
    <t>Line Schedule reg.</t>
    <phoneticPr fontId="8" type="noConversion"/>
  </si>
  <si>
    <t>■</t>
    <phoneticPr fontId="8" type="noConversion"/>
  </si>
  <si>
    <t>Line</t>
    <phoneticPr fontId="8" type="noConversion"/>
  </si>
  <si>
    <t>Start</t>
    <phoneticPr fontId="8" type="noConversion"/>
  </si>
  <si>
    <t>End</t>
    <phoneticPr fontId="8" type="noConversion"/>
  </si>
  <si>
    <t>Line 1</t>
    <phoneticPr fontId="8" type="noConversion"/>
  </si>
  <si>
    <t>Days</t>
    <phoneticPr fontId="8" type="noConversion"/>
  </si>
  <si>
    <t>Gross Q'ty</t>
    <phoneticPr fontId="8" type="noConversion"/>
  </si>
  <si>
    <t>□</t>
    <phoneticPr fontId="8" type="noConversion"/>
  </si>
  <si>
    <t>Style no.</t>
    <phoneticPr fontId="8" type="noConversion"/>
  </si>
  <si>
    <t>1J056810</t>
    <phoneticPr fontId="8" type="noConversion"/>
  </si>
  <si>
    <t>* Line Schedule reg 시, Style no. 중복 선택 가능</t>
    <phoneticPr fontId="8" type="noConversion"/>
  </si>
  <si>
    <t>* Line Schedule reg 시, Days 는 법인에서 월별 조업일 설정 필요</t>
    <phoneticPr fontId="8" type="noConversion"/>
  </si>
  <si>
    <t>Line 2</t>
    <phoneticPr fontId="8" type="noConversion"/>
  </si>
  <si>
    <t>Line 3</t>
    <phoneticPr fontId="8" type="noConversion"/>
  </si>
  <si>
    <t>2J056810</t>
    <phoneticPr fontId="8" type="noConversion"/>
  </si>
  <si>
    <t>3J056810</t>
    <phoneticPr fontId="8" type="noConversion"/>
  </si>
  <si>
    <t>Accu. Q'ty</t>
    <phoneticPr fontId="8" type="noConversion"/>
  </si>
  <si>
    <t>Reg no.</t>
    <phoneticPr fontId="8" type="noConversion"/>
  </si>
  <si>
    <t>XXXXXXXXXX</t>
    <phoneticPr fontId="8" type="noConversion"/>
  </si>
  <si>
    <t>SN</t>
    <phoneticPr fontId="8" type="noConversion"/>
  </si>
  <si>
    <t>11/26 영업) 원단 스케줄 고려하시어, 투입 일정, 2주 조정.....</t>
    <phoneticPr fontId="8" type="noConversion"/>
  </si>
  <si>
    <t>12/18 영업) 라인투입 대비 원단 스케줄 맞지 않아 원단 납기..</t>
    <phoneticPr fontId="8" type="noConversion"/>
  </si>
  <si>
    <t>12/24 영업) 변경된 라인 투입일 2/2~봉제 투입.  1차분 일부...</t>
    <phoneticPr fontId="8" type="noConversion"/>
  </si>
  <si>
    <t>투입 어려움 예상. 2월 중순 투입으로 일정 조정 가능할지 확인</t>
    <phoneticPr fontId="8" type="noConversion"/>
  </si>
  <si>
    <t>Add</t>
    <phoneticPr fontId="8" type="noConversion"/>
  </si>
  <si>
    <t>Copy</t>
    <phoneticPr fontId="8" type="noConversion"/>
  </si>
  <si>
    <t>* 해당 Line 의 생산일자에 기 등록된 일정이 있을 경우 Save 불가</t>
    <phoneticPr fontId="8" type="noConversion"/>
  </si>
  <si>
    <t>Line Blank (#000001)</t>
    <phoneticPr fontId="8" type="noConversion"/>
  </si>
  <si>
    <t>Line Blank (#000002)</t>
    <phoneticPr fontId="8" type="noConversion"/>
  </si>
  <si>
    <t>□ Update List</t>
  </si>
  <si>
    <t>Fixed</t>
    <phoneticPr fontId="8" type="noConversion"/>
  </si>
  <si>
    <t>Line Schedule  :  20.01.04 ~ 20.02.02 (L1)</t>
  </si>
  <si>
    <t>Line Schedule  :  20.01.04 ~ 20.02.02 (L1)</t>
    <phoneticPr fontId="8" type="noConversion"/>
  </si>
  <si>
    <t>UPDATE</t>
    <phoneticPr fontId="8" type="noConversion"/>
  </si>
  <si>
    <t>□ incl.Del-order</t>
    <phoneticPr fontId="8" type="noConversion"/>
  </si>
  <si>
    <t>* 상단 Del 버튼은 기존 저장한 라인스케쥴 전체 삭제 기능</t>
    <phoneticPr fontId="8" type="noConversion"/>
  </si>
  <si>
    <t>(NF) OSHKOSH - TY20OK7030</t>
    <phoneticPr fontId="8" type="noConversion"/>
  </si>
  <si>
    <t>Line Schedule  :  20.01.04 ~ 20.02.02 (L2)</t>
    <phoneticPr fontId="8" type="noConversion"/>
  </si>
  <si>
    <t>Line Schedule  :  20.01.04 ~ 20.02.02 (L3)</t>
    <phoneticPr fontId="8" type="noConversion"/>
  </si>
  <si>
    <t>* Line Schedule 은 多Line 에서 작업시, 가장 빠른 생산일자와 가장 늦은 생산일자 표기</t>
    <phoneticPr fontId="8" type="noConversion"/>
  </si>
  <si>
    <t>* Line Schedule 날짜 뒤의 (LOO) 는 편성된 라인개수</t>
    <phoneticPr fontId="8" type="noConversion"/>
  </si>
  <si>
    <t xml:space="preserve">  (주의 : Order Status 가 Delete 가 아닌 경우, 저장한 생산일정을 Delete 하게 되면 좌측 Line Schedule-Reg 리스트에 나타나야 함)</t>
    <phoneticPr fontId="8" type="noConversion"/>
  </si>
  <si>
    <t>* UPDATE 된 오더의 경우, 영업 담당자가 최초 혹은 Last Update 기준 변경된 Data 를 빨강색 Bold 표기</t>
    <phoneticPr fontId="8" type="noConversion"/>
  </si>
  <si>
    <t>Check &amp; Save</t>
    <phoneticPr fontId="8" type="noConversion"/>
  </si>
  <si>
    <t>* 공장에서 UPDATE 된 내역 확인후, 반드시 Check &amp; Save 버튼 클릭 (인지여부 확인목적)</t>
    <phoneticPr fontId="8" type="noConversion"/>
  </si>
  <si>
    <t>□ Excl. sketch</t>
    <phoneticPr fontId="8" type="noConversion"/>
  </si>
  <si>
    <t>* 기 등록된 오더를 삭제시 (오더캔슬 또는 별도 신규등록 등 원인), Order Status 에 Delete 로 표현될 뿐, 등록된 오더내역 삭제 불가</t>
    <phoneticPr fontId="8" type="noConversion"/>
  </si>
  <si>
    <t>* Order Status 가 Delete 인 경우, 라인계획이 설정되어 있지 않더라도 좌측 리스트에서 제외</t>
    <phoneticPr fontId="8" type="noConversion"/>
  </si>
  <si>
    <t>LB Creat</t>
    <phoneticPr fontId="8" type="noConversion"/>
  </si>
  <si>
    <t>* ESP2 오더등록 내역 중, 라인계획 수립 안된 List 대상 조회</t>
    <phoneticPr fontId="8" type="noConversion"/>
  </si>
  <si>
    <t>* Line Schedule 은 라인생산계획이 수립된 오더 대상 조회</t>
    <phoneticPr fontId="8" type="noConversion"/>
  </si>
  <si>
    <t xml:space="preserve">  (단, 라인설정후 오더취소 등으로 라인일정 Delete 된 오더도 옵션선택시 조회가능)</t>
    <phoneticPr fontId="8" type="noConversion"/>
  </si>
  <si>
    <t>DELETE</t>
    <phoneticPr fontId="8" type="noConversion"/>
  </si>
  <si>
    <t>Line Schedule  :  (Delete)</t>
    <phoneticPr fontId="8" type="noConversion"/>
  </si>
  <si>
    <t>* 취소/삭제된 오더의 경우, 생산일정 전체삭제 &amp; Check&amp;Save 완료시, 이미지 상단에 DELETE 표시 및 Line Schedule 에 Delete 표기</t>
    <phoneticPr fontId="8" type="noConversion"/>
  </si>
  <si>
    <t>Production Scedule Management</t>
    <phoneticPr fontId="8" type="noConversion"/>
  </si>
  <si>
    <t>3-2-1. Production Scedule Management</t>
    <phoneticPr fontId="8" type="noConversion"/>
  </si>
  <si>
    <t>Production Schedule</t>
    <phoneticPr fontId="8" type="noConversion"/>
  </si>
  <si>
    <t>Schedule</t>
    <phoneticPr fontId="8" type="noConversion"/>
  </si>
  <si>
    <t>Schedule - Reg</t>
    <phoneticPr fontId="8" type="noConversion"/>
  </si>
  <si>
    <t>경영기획실</t>
    <phoneticPr fontId="8" type="noConversion"/>
  </si>
  <si>
    <t xml:space="preserve"> </t>
    <phoneticPr fontId="8" type="noConversion"/>
  </si>
  <si>
    <t>Full Defect (in Line)</t>
    <phoneticPr fontId="8" type="noConversion"/>
  </si>
  <si>
    <t>Total</t>
    <phoneticPr fontId="8" type="noConversion"/>
  </si>
  <si>
    <t>Defect
Q'ty</t>
    <phoneticPr fontId="8" type="noConversion"/>
  </si>
  <si>
    <t>Reg no.</t>
    <phoneticPr fontId="8" type="noConversion"/>
  </si>
  <si>
    <t>Line Defect - Reg.</t>
    <phoneticPr fontId="8" type="noConversion"/>
  </si>
  <si>
    <t>Line Defect - Reg.</t>
    <phoneticPr fontId="8" type="noConversion"/>
  </si>
  <si>
    <t>:  봉제중/후 완전 or 수선가능 불량 등록</t>
    <phoneticPr fontId="8" type="noConversion"/>
  </si>
  <si>
    <t>Status</t>
    <phoneticPr fontId="8" type="noConversion"/>
  </si>
  <si>
    <t>Reg date</t>
    <phoneticPr fontId="8" type="noConversion"/>
  </si>
  <si>
    <t>Query</t>
    <phoneticPr fontId="8" type="noConversion"/>
  </si>
  <si>
    <t>Excel</t>
    <phoneticPr fontId="8" type="noConversion"/>
  </si>
  <si>
    <t>Reg date</t>
    <phoneticPr fontId="8" type="noConversion"/>
  </si>
  <si>
    <t>Reg Date</t>
    <phoneticPr fontId="77" type="noConversion"/>
  </si>
  <si>
    <t>3T</t>
    <phoneticPr fontId="8" type="noConversion"/>
  </si>
  <si>
    <t>~</t>
    <phoneticPr fontId="8" type="noConversion"/>
  </si>
  <si>
    <t>Prod. Date</t>
    <phoneticPr fontId="77" type="noConversion"/>
  </si>
  <si>
    <t>Print</t>
    <phoneticPr fontId="8" type="noConversion"/>
  </si>
  <si>
    <t>Accumulated Status</t>
    <phoneticPr fontId="8" type="noConversion"/>
  </si>
  <si>
    <t>Garment
Stock</t>
    <phoneticPr fontId="8" type="noConversion"/>
  </si>
  <si>
    <r>
      <t xml:space="preserve">Ex-factory
</t>
    </r>
    <r>
      <rPr>
        <sz val="9"/>
        <color theme="1"/>
        <rFont val="맑은 고딕"/>
        <family val="3"/>
        <charset val="129"/>
      </rPr>
      <t>(Shipment)</t>
    </r>
    <phoneticPr fontId="8" type="noConversion"/>
  </si>
  <si>
    <t>In line</t>
    <phoneticPr fontId="8" type="noConversion"/>
  </si>
  <si>
    <t>Close</t>
    <phoneticPr fontId="8" type="noConversion"/>
  </si>
  <si>
    <t>Return
Defect</t>
    <phoneticPr fontId="8" type="noConversion"/>
  </si>
  <si>
    <t>(In line)</t>
    <phoneticPr fontId="8" type="noConversion"/>
  </si>
  <si>
    <t>Production Status</t>
    <phoneticPr fontId="8" type="noConversion"/>
  </si>
  <si>
    <t>Just Closing file</t>
    <phoneticPr fontId="8" type="noConversion"/>
  </si>
  <si>
    <t>Depot</t>
    <phoneticPr fontId="77" type="noConversion"/>
  </si>
  <si>
    <t>MY1 - Sewing Line</t>
    <phoneticPr fontId="8" type="noConversion"/>
  </si>
  <si>
    <t>Depot</t>
    <phoneticPr fontId="8" type="noConversion"/>
  </si>
  <si>
    <t>□</t>
    <phoneticPr fontId="8" type="noConversion"/>
  </si>
  <si>
    <t>WIP</t>
    <phoneticPr fontId="8" type="noConversion"/>
  </si>
  <si>
    <t xml:space="preserve">  단, 한번 WIP 상태에서 마무리 추가봉제 생산실적의 경우, 미체크 - 이 경우, 생산실적으로 인정</t>
    <phoneticPr fontId="8" type="noConversion"/>
  </si>
  <si>
    <t xml:space="preserve"> </t>
    <phoneticPr fontId="8" type="noConversion"/>
  </si>
  <si>
    <t>V</t>
    <phoneticPr fontId="8" type="noConversion"/>
  </si>
  <si>
    <t>WIP</t>
    <phoneticPr fontId="8" type="noConversion"/>
  </si>
  <si>
    <t>WIP</t>
    <phoneticPr fontId="8" type="noConversion"/>
  </si>
  <si>
    <t>Excl.WIP (Work in process)</t>
    <phoneticPr fontId="8" type="noConversion"/>
  </si>
  <si>
    <t>Excl. Closing order</t>
    <phoneticPr fontId="8" type="noConversion"/>
  </si>
  <si>
    <t>Excl. Closing file</t>
    <phoneticPr fontId="8" type="noConversion"/>
  </si>
  <si>
    <t>Prod. Report (Line, Size)</t>
  </si>
  <si>
    <t>Prod. Report (Factory)</t>
  </si>
  <si>
    <t>Sewing Status</t>
    <phoneticPr fontId="8" type="noConversion"/>
  </si>
  <si>
    <t>:  기간별 End-line 기준 순봉제실적(Defect 차감후) 및 Semi-product 입출고 현황</t>
    <phoneticPr fontId="8" type="noConversion"/>
  </si>
  <si>
    <t>Production Status (Overall)</t>
    <phoneticPr fontId="8" type="noConversion"/>
  </si>
  <si>
    <t>Production Status (Overall)</t>
    <phoneticPr fontId="8" type="noConversion"/>
  </si>
  <si>
    <t>Production Status by PO</t>
    <phoneticPr fontId="8" type="noConversion"/>
  </si>
  <si>
    <t>Gross
Loss %</t>
    <phoneticPr fontId="8" type="noConversion"/>
  </si>
  <si>
    <t>Defect &amp; Loss</t>
    <phoneticPr fontId="8" type="noConversion"/>
  </si>
  <si>
    <t xml:space="preserve"> </t>
    <phoneticPr fontId="8" type="noConversion"/>
  </si>
  <si>
    <t>per PCS</t>
    <phoneticPr fontId="8" type="noConversion"/>
  </si>
  <si>
    <t>FOB</t>
    <phoneticPr fontId="8" type="noConversion"/>
  </si>
  <si>
    <t>Net CM</t>
    <phoneticPr fontId="8" type="noConversion"/>
  </si>
  <si>
    <t>Packing</t>
    <phoneticPr fontId="8" type="noConversion"/>
  </si>
  <si>
    <t>Sub-p.</t>
    <phoneticPr fontId="8" type="noConversion"/>
  </si>
  <si>
    <t>H.C</t>
    <phoneticPr fontId="8" type="noConversion"/>
  </si>
  <si>
    <t>Buyer</t>
    <phoneticPr fontId="8" type="noConversion"/>
  </si>
  <si>
    <t>OSHKOSH</t>
    <phoneticPr fontId="8" type="noConversion"/>
  </si>
  <si>
    <t>Q'ty</t>
    <phoneticPr fontId="8" type="noConversion"/>
  </si>
  <si>
    <t>CMPH</t>
    <phoneticPr fontId="8" type="noConversion"/>
  </si>
  <si>
    <t>Prod. Q'ty</t>
    <phoneticPr fontId="8" type="noConversion"/>
  </si>
  <si>
    <t>Target</t>
    <phoneticPr fontId="8" type="noConversion"/>
  </si>
  <si>
    <t>Actual</t>
    <phoneticPr fontId="8" type="noConversion"/>
  </si>
  <si>
    <t>Sup-p</t>
    <phoneticPr fontId="8" type="noConversion"/>
  </si>
  <si>
    <t>Amount</t>
    <phoneticPr fontId="8" type="noConversion"/>
  </si>
  <si>
    <t>Order Info.</t>
    <phoneticPr fontId="8" type="noConversion"/>
  </si>
  <si>
    <t>Production Status</t>
    <phoneticPr fontId="8" type="noConversion"/>
  </si>
  <si>
    <t xml:space="preserve"> </t>
    <phoneticPr fontId="8" type="noConversion"/>
  </si>
  <si>
    <t xml:space="preserve"> </t>
    <phoneticPr fontId="8" type="noConversion"/>
  </si>
  <si>
    <t>Monthly Prod. Report</t>
  </si>
  <si>
    <t>YYYY-MM</t>
    <phoneticPr fontId="8" type="noConversion"/>
  </si>
  <si>
    <t>Daily Prod. Report</t>
  </si>
  <si>
    <t>YYYY-MM-DD</t>
    <phoneticPr fontId="8" type="noConversion"/>
  </si>
  <si>
    <t>Prod. Date</t>
    <phoneticPr fontId="8" type="noConversion"/>
  </si>
  <si>
    <t>Daily Prod. Report</t>
    <phoneticPr fontId="8" type="noConversion"/>
  </si>
  <si>
    <t>Monthly Prod. Report</t>
    <phoneticPr fontId="8" type="noConversion"/>
  </si>
  <si>
    <t>* Query date 입력시, 해당 조회기간 동안 생산실적이 있는 오더에 대해 최초 발생Data 부터 조회시점까지 누적현황 조회</t>
    <phoneticPr fontId="8" type="noConversion"/>
  </si>
  <si>
    <t>* Garment Stock 은 Garment Stock W.H 에서 IN - reg 등록된 Data 조회</t>
    <phoneticPr fontId="8" type="noConversion"/>
  </si>
  <si>
    <t>Source Depot</t>
    <phoneticPr fontId="8" type="noConversion"/>
  </si>
  <si>
    <t>Net-IN</t>
    <phoneticPr fontId="8" type="noConversion"/>
  </si>
  <si>
    <t>Excl. already processed 'IN'</t>
    <phoneticPr fontId="8" type="noConversion"/>
  </si>
  <si>
    <r>
      <t xml:space="preserve">Plan no.
</t>
    </r>
    <r>
      <rPr>
        <sz val="9"/>
        <color theme="1"/>
        <rFont val="맑은 고딕"/>
        <family val="3"/>
        <charset val="129"/>
      </rPr>
      <t>(OUT Reg no.)</t>
    </r>
    <phoneticPr fontId="8" type="noConversion"/>
  </si>
  <si>
    <r>
      <t xml:space="preserve">Plan Reg date
</t>
    </r>
    <r>
      <rPr>
        <sz val="9"/>
        <color theme="1"/>
        <rFont val="맑은 고딕"/>
        <family val="3"/>
        <charset val="129"/>
      </rPr>
      <t>(OUT Reg date)</t>
    </r>
    <phoneticPr fontId="8" type="noConversion"/>
  </si>
  <si>
    <t>M. W/H IN - Reg</t>
    <phoneticPr fontId="8" type="noConversion"/>
  </si>
  <si>
    <t>▤</t>
    <phoneticPr fontId="8" type="noConversion"/>
  </si>
  <si>
    <t>~</t>
    <phoneticPr fontId="8" type="noConversion"/>
  </si>
  <si>
    <t>▼</t>
    <phoneticPr fontId="8" type="noConversion"/>
  </si>
  <si>
    <t>Target Depot</t>
    <phoneticPr fontId="8" type="noConversion"/>
  </si>
  <si>
    <t>* 주의 : Scan 후, 반드시 Save 버튼으로 저장시켜야 함</t>
    <phoneticPr fontId="8" type="noConversion"/>
  </si>
  <si>
    <t>Unit</t>
    <phoneticPr fontId="8" type="noConversion"/>
  </si>
  <si>
    <t>Width</t>
    <phoneticPr fontId="8" type="noConversion"/>
  </si>
  <si>
    <t>← Managing type transaction 등록 가능</t>
    <phoneticPr fontId="8" type="noConversion"/>
  </si>
  <si>
    <t>Net-IN</t>
    <phoneticPr fontId="8" type="noConversion"/>
  </si>
  <si>
    <t>Plan no. (OUT Reg No.)</t>
    <phoneticPr fontId="77" type="noConversion"/>
  </si>
  <si>
    <t>Bulk IN</t>
    <phoneticPr fontId="8" type="noConversion"/>
  </si>
  <si>
    <t>Reg.Menu</t>
    <phoneticPr fontId="8" type="noConversion"/>
  </si>
  <si>
    <t>Manual</t>
    <phoneticPr fontId="8" type="noConversion"/>
  </si>
  <si>
    <t>(Normal)</t>
    <phoneticPr fontId="8" type="noConversion"/>
  </si>
  <si>
    <t>* Row 더블클릭시, M.Fabric W/H IN - Reg 또는 M.Fabric W/H IN - Reg (Manual) 화면으로 전환 (입고 등록내역 수정&amp;삭제 목적)</t>
    <phoneticPr fontId="8" type="noConversion"/>
  </si>
  <si>
    <t>← 조회기간 Drop down 메뉴 기준은 Plan reg Date, ETA, Out reg date</t>
    <phoneticPr fontId="8" type="noConversion"/>
  </si>
  <si>
    <t>Plan reg Date</t>
    <phoneticPr fontId="8" type="noConversion"/>
  </si>
  <si>
    <t>Close</t>
    <phoneticPr fontId="8" type="noConversion"/>
  </si>
  <si>
    <t>M. W/H Stock Status</t>
    <phoneticPr fontId="8" type="noConversion"/>
  </si>
  <si>
    <t>N</t>
    <phoneticPr fontId="8" type="noConversion"/>
  </si>
  <si>
    <t>Y</t>
    <phoneticPr fontId="8" type="noConversion"/>
  </si>
  <si>
    <t>1-7-3. Material W/H - Stock Status (by Present)</t>
    <phoneticPr fontId="8" type="noConversion"/>
  </si>
  <si>
    <t>* 입고증 출력 버튼 없음</t>
    <phoneticPr fontId="8" type="noConversion"/>
  </si>
  <si>
    <t>M. W/H IN-OUT Status (by period)</t>
    <phoneticPr fontId="8" type="noConversion"/>
  </si>
  <si>
    <t>Target Depot</t>
    <phoneticPr fontId="8" type="noConversion"/>
  </si>
  <si>
    <t>Statement</t>
  </si>
  <si>
    <t>Statement</t>
    <phoneticPr fontId="8" type="noConversion"/>
  </si>
  <si>
    <t>Material W/H IN - Reg. (Fabric)</t>
    <phoneticPr fontId="8" type="noConversion"/>
  </si>
  <si>
    <t>:  자재창고 입고 등록 (바코드 및 수기등록)</t>
    <phoneticPr fontId="8" type="noConversion"/>
  </si>
  <si>
    <t>Material W/H OUT - Reg. (Fabric)</t>
    <phoneticPr fontId="8" type="noConversion"/>
  </si>
  <si>
    <t>Material W/H Stock Status (by Present)</t>
    <phoneticPr fontId="8" type="noConversion"/>
  </si>
  <si>
    <t>:  현재기준 자재창고 재고 현황 (재고수량 및 Location)</t>
    <phoneticPr fontId="8" type="noConversion"/>
  </si>
  <si>
    <t>:  기간별 자재창고 입출고 현황 (Lot 단위)</t>
    <phoneticPr fontId="8" type="noConversion"/>
  </si>
  <si>
    <t>Upload</t>
    <phoneticPr fontId="8" type="noConversion"/>
  </si>
  <si>
    <t>Save &amp; Barcode create</t>
    <phoneticPr fontId="8" type="noConversion"/>
  </si>
  <si>
    <t>Plan no. (Out reg no.)</t>
    <phoneticPr fontId="77" type="noConversion"/>
  </si>
  <si>
    <t>[ Query connditions ]</t>
    <phoneticPr fontId="8" type="noConversion"/>
  </si>
  <si>
    <t>Barcode</t>
    <phoneticPr fontId="77" type="noConversion"/>
  </si>
  <si>
    <t>XXXXXXXXXXXXXXXXX</t>
  </si>
  <si>
    <t>Source Depot</t>
    <phoneticPr fontId="8" type="noConversion"/>
  </si>
  <si>
    <t>↑ Original Data 수량과 Split Data 수량의 합이 상이할 경우, 저장 불가 + Save 시 바코드 생성</t>
    <phoneticPr fontId="8" type="noConversion"/>
  </si>
  <si>
    <t>Target Depot</t>
    <phoneticPr fontId="77" type="noConversion"/>
  </si>
  <si>
    <t>* Trans Location 정보는 입출고현황의 입출고 내역(수량)에 표현하지 않음</t>
    <phoneticPr fontId="8" type="noConversion"/>
  </si>
  <si>
    <t>Statement</t>
    <phoneticPr fontId="8" type="noConversion"/>
  </si>
  <si>
    <t>C.Fabric W/H IN-OUT Status (by period)</t>
    <phoneticPr fontId="8" type="noConversion"/>
  </si>
  <si>
    <t>2-1-6-3. C.Fabric W/H - Stock Status (by Present)</t>
    <phoneticPr fontId="8" type="noConversion"/>
  </si>
  <si>
    <t>C.Fabric W/H Stock Status</t>
    <phoneticPr fontId="8" type="noConversion"/>
  </si>
  <si>
    <t>C.Fabric W/H - Stock Status (by Present)</t>
    <phoneticPr fontId="8" type="noConversion"/>
  </si>
  <si>
    <t>:  현재기준 재단반 원단창고 재고현황 (재고수량 및 Location)</t>
    <phoneticPr fontId="8" type="noConversion"/>
  </si>
  <si>
    <r>
      <t xml:space="preserve">Barcode
</t>
    </r>
    <r>
      <rPr>
        <sz val="9"/>
        <color theme="1"/>
        <rFont val="맑은 고딕"/>
        <family val="3"/>
        <charset val="129"/>
      </rPr>
      <t>(원단)</t>
    </r>
    <phoneticPr fontId="8" type="noConversion"/>
  </si>
  <si>
    <t>Process Tag</t>
    <phoneticPr fontId="8" type="noConversion"/>
  </si>
  <si>
    <t xml:space="preserve"> ADD</t>
    <phoneticPr fontId="8" type="noConversion"/>
  </si>
  <si>
    <t>DEL</t>
    <phoneticPr fontId="8" type="noConversion"/>
  </si>
  <si>
    <t>Bundle PKG - Reg.</t>
  </si>
  <si>
    <t>Bundle PKG - Reg.</t>
    <phoneticPr fontId="8" type="noConversion"/>
  </si>
  <si>
    <t>Poly bag</t>
  </si>
  <si>
    <t>Poly bag</t>
    <phoneticPr fontId="8" type="noConversion"/>
  </si>
  <si>
    <t>Save &amp; Barcode Print</t>
    <phoneticPr fontId="8" type="noConversion"/>
  </si>
  <si>
    <t>Status</t>
    <phoneticPr fontId="8" type="noConversion"/>
  </si>
  <si>
    <t>XXXXXXXXXXXXXX</t>
  </si>
  <si>
    <t>XXXXXXXXXXXXXX</t>
    <phoneticPr fontId="8" type="noConversion"/>
  </si>
  <si>
    <t>Basket</t>
    <phoneticPr fontId="8" type="noConversion"/>
  </si>
  <si>
    <t>□</t>
    <phoneticPr fontId="8" type="noConversion"/>
  </si>
  <si>
    <t>Query</t>
    <phoneticPr fontId="8" type="noConversion"/>
  </si>
  <si>
    <t>Delete</t>
    <phoneticPr fontId="8" type="noConversion"/>
  </si>
  <si>
    <t>Reg date</t>
    <phoneticPr fontId="8" type="noConversion"/>
  </si>
  <si>
    <t>Reg date</t>
    <phoneticPr fontId="77" type="noConversion"/>
  </si>
  <si>
    <t>Incl. data 'IN' already processed</t>
    <phoneticPr fontId="8" type="noConversion"/>
  </si>
  <si>
    <t>Bundle Barcode</t>
    <phoneticPr fontId="8" type="noConversion"/>
  </si>
  <si>
    <t>B. PKG Barcode</t>
  </si>
  <si>
    <t>B. PKG Barcode</t>
    <phoneticPr fontId="8" type="noConversion"/>
  </si>
  <si>
    <t>Bundle Barcode</t>
    <phoneticPr fontId="8" type="noConversion"/>
  </si>
  <si>
    <t>Bundle no.</t>
    <phoneticPr fontId="8" type="noConversion"/>
  </si>
  <si>
    <t>XXXXXXXXXX1</t>
  </si>
  <si>
    <t>B. PKG Barcode</t>
    <phoneticPr fontId="8" type="noConversion"/>
  </si>
  <si>
    <t>PKG Reg Date</t>
    <phoneticPr fontId="8" type="noConversion"/>
  </si>
  <si>
    <t>B. PKG Barcode</t>
    <phoneticPr fontId="8" type="noConversion"/>
  </si>
  <si>
    <t>PKG Reg. no</t>
    <phoneticPr fontId="8" type="noConversion"/>
  </si>
  <si>
    <t>* 조회기간은 : PKG Reg date / Cutting date 선택</t>
    <phoneticPr fontId="8" type="noConversion"/>
  </si>
  <si>
    <t>Target Depot</t>
    <phoneticPr fontId="8" type="noConversion"/>
  </si>
  <si>
    <t>C.Bundle W/H</t>
    <phoneticPr fontId="8" type="noConversion"/>
  </si>
  <si>
    <t>← 부속가공업체의 경우, 과거 해당 업체로 Bundle 출고일, In-bound Depot 의 경우 해당 Depot 에서 출고 및 입고요청 한 일자</t>
    <phoneticPr fontId="8" type="noConversion"/>
  </si>
  <si>
    <t>Query date</t>
    <phoneticPr fontId="77" type="noConversion"/>
  </si>
  <si>
    <t>Query Reg no.</t>
    <phoneticPr fontId="8" type="noConversion"/>
  </si>
  <si>
    <t>C.Bundle W/H IN - Reg. (from Cutting)</t>
  </si>
  <si>
    <t>C.Bundle W/H IN - Reg. (from Cutting)</t>
    <phoneticPr fontId="8" type="noConversion"/>
  </si>
  <si>
    <t>↑ 조회기간은 : PKG Reg date / Cutting date 선택</t>
    <phoneticPr fontId="8" type="noConversion"/>
  </si>
  <si>
    <t>Query Date</t>
    <phoneticPr fontId="8" type="noConversion"/>
  </si>
  <si>
    <t xml:space="preserve">    [참고] 일반적으로 재단물을 부속가공업체에 출고시킬 때, Body 재단물만 별도로 보내고 나머지 Parts 는 기존 Bundle PKG 에 넣어 별도의 선반에 보관 (단, 잔존 Parts PKG 는 장부상 출고된 것으로 봐야함)</t>
    <phoneticPr fontId="8" type="noConversion"/>
  </si>
  <si>
    <t>Del Row</t>
    <phoneticPr fontId="8" type="noConversion"/>
  </si>
  <si>
    <t>Normal</t>
    <phoneticPr fontId="8" type="noConversion"/>
  </si>
  <si>
    <t>B. PKG Barcode</t>
    <phoneticPr fontId="8" type="noConversion"/>
  </si>
  <si>
    <t>B. PKG Barcode</t>
    <phoneticPr fontId="8" type="noConversion"/>
  </si>
  <si>
    <t>Total</t>
    <phoneticPr fontId="8" type="noConversion"/>
  </si>
  <si>
    <t xml:space="preserve"> </t>
    <phoneticPr fontId="8" type="noConversion"/>
  </si>
  <si>
    <t>Ending</t>
    <phoneticPr fontId="8" type="noConversion"/>
  </si>
  <si>
    <t>Total</t>
    <phoneticPr fontId="8" type="noConversion"/>
  </si>
  <si>
    <t>B.PKG Barcode</t>
  </si>
  <si>
    <t>B.PKG Barcode</t>
    <phoneticPr fontId="8" type="noConversion"/>
  </si>
  <si>
    <t>2-3-6-3. C.Bundle W/H - Stock Status (by Present)</t>
    <phoneticPr fontId="8" type="noConversion"/>
  </si>
  <si>
    <t>XXXXXXXXXXXXXXX</t>
    <phoneticPr fontId="8" type="noConversion"/>
  </si>
  <si>
    <t>Close</t>
    <phoneticPr fontId="8" type="noConversion"/>
  </si>
  <si>
    <t>Y</t>
    <phoneticPr fontId="8" type="noConversion"/>
  </si>
  <si>
    <t>N</t>
    <phoneticPr fontId="8" type="noConversion"/>
  </si>
  <si>
    <t>Progress</t>
    <phoneticPr fontId="8" type="noConversion"/>
  </si>
  <si>
    <t>:  기간별/누적 재단반 원단창고 입출고 현황</t>
    <phoneticPr fontId="8" type="noConversion"/>
  </si>
  <si>
    <t>:  Marker Spec 등록</t>
    <phoneticPr fontId="8" type="noConversion"/>
  </si>
  <si>
    <t>Sewing Process - Reg. (for Process tag printing)</t>
    <phoneticPr fontId="8" type="noConversion"/>
  </si>
  <si>
    <t>Bundle PKG - Reg.</t>
    <phoneticPr fontId="8" type="noConversion"/>
  </si>
  <si>
    <t>:  Bundle PKG 코드생성</t>
    <phoneticPr fontId="8" type="noConversion"/>
  </si>
  <si>
    <t>:  기간별/누적 재단물 창고 입출고 현황</t>
    <phoneticPr fontId="8" type="noConversion"/>
  </si>
  <si>
    <t>C.Bundle W/H - Stock Status (by Present)</t>
    <phoneticPr fontId="8" type="noConversion"/>
  </si>
  <si>
    <t>:  현재기준 재단물 창고 재고 현황 (수량 및 Location)</t>
    <phoneticPr fontId="8" type="noConversion"/>
  </si>
  <si>
    <t>File no</t>
    <phoneticPr fontId="77" type="noConversion"/>
  </si>
  <si>
    <t>Style no</t>
    <phoneticPr fontId="77" type="noConversion"/>
  </si>
  <si>
    <t>Del Row</t>
    <phoneticPr fontId="8" type="noConversion"/>
  </si>
  <si>
    <t>Bundle no.</t>
    <phoneticPr fontId="8" type="noConversion"/>
  </si>
  <si>
    <t>Q'ty</t>
    <phoneticPr fontId="8" type="noConversion"/>
  </si>
  <si>
    <t>Apply</t>
    <phoneticPr fontId="8" type="noConversion"/>
  </si>
  <si>
    <t>Counting</t>
    <phoneticPr fontId="8" type="noConversion"/>
  </si>
  <si>
    <t>BLK</t>
  </si>
  <si>
    <t>Del</t>
    <phoneticPr fontId="8" type="noConversion"/>
  </si>
  <si>
    <t>RED</t>
    <phoneticPr fontId="8" type="noConversion"/>
  </si>
  <si>
    <t>Apply</t>
    <phoneticPr fontId="8" type="noConversion"/>
  </si>
  <si>
    <t>Target Depot</t>
    <phoneticPr fontId="77" type="noConversion"/>
  </si>
  <si>
    <t>Apply</t>
    <phoneticPr fontId="8" type="noConversion"/>
  </si>
  <si>
    <t>C.Table
Length</t>
    <phoneticPr fontId="8" type="noConversion"/>
  </si>
  <si>
    <t>저장시 Bundle no. 및 Bundle Barcode 부여 →</t>
    <phoneticPr fontId="8" type="noConversion"/>
  </si>
  <si>
    <t>Bundle BC. Print</t>
    <phoneticPr fontId="8" type="noConversion"/>
  </si>
  <si>
    <t>XS</t>
    <phoneticPr fontId="8" type="noConversion"/>
  </si>
  <si>
    <t>Q'ty</t>
    <phoneticPr fontId="8" type="noConversion"/>
  </si>
  <si>
    <t>[ Status by Delivery Date ]</t>
    <phoneticPr fontId="8" type="noConversion"/>
  </si>
  <si>
    <t>Delivery
Date</t>
    <phoneticPr fontId="8" type="noConversion"/>
  </si>
  <si>
    <t>BK</t>
    <phoneticPr fontId="8" type="noConversion"/>
  </si>
  <si>
    <t>P02</t>
    <phoneticPr fontId="8" type="noConversion"/>
  </si>
  <si>
    <t>P03</t>
    <phoneticPr fontId="8" type="noConversion"/>
  </si>
  <si>
    <t>XXX1</t>
    <phoneticPr fontId="8" type="noConversion"/>
  </si>
  <si>
    <t>Cutting Status</t>
  </si>
  <si>
    <t>Cutting Status</t>
    <phoneticPr fontId="8" type="noConversion"/>
  </si>
  <si>
    <t>Spreading Status</t>
    <phoneticPr fontId="8" type="noConversion"/>
  </si>
  <si>
    <t>Status</t>
    <phoneticPr fontId="8" type="noConversion"/>
  </si>
  <si>
    <t>Spreading Status</t>
    <phoneticPr fontId="8" type="noConversion"/>
  </si>
  <si>
    <t>Spreading Status</t>
    <phoneticPr fontId="8" type="noConversion"/>
  </si>
  <si>
    <t>Barcode</t>
    <phoneticPr fontId="8" type="noConversion"/>
  </si>
  <si>
    <t>A</t>
    <phoneticPr fontId="8" type="noConversion"/>
  </si>
  <si>
    <t>A</t>
    <phoneticPr fontId="8" type="noConversion"/>
  </si>
  <si>
    <t>A</t>
    <phoneticPr fontId="8" type="noConversion"/>
  </si>
  <si>
    <t>C. Bundle PKG &amp; IN - Reg.</t>
  </si>
  <si>
    <t>C. Bundle PKG &amp; IN - Reg.</t>
    <phoneticPr fontId="8" type="noConversion"/>
  </si>
  <si>
    <t>Target Depot</t>
    <phoneticPr fontId="8" type="noConversion"/>
  </si>
  <si>
    <t>Del</t>
    <phoneticPr fontId="8" type="noConversion"/>
  </si>
  <si>
    <t>W/H IN Date</t>
    <phoneticPr fontId="8" type="noConversion"/>
  </si>
  <si>
    <t>2-3-1. C.Bundle W/H IN - Reg.</t>
    <phoneticPr fontId="8" type="noConversion"/>
  </si>
  <si>
    <t>PKG Reg no.</t>
    <phoneticPr fontId="8" type="noConversion"/>
  </si>
  <si>
    <t>XXXXXXXXX</t>
    <phoneticPr fontId="8" type="noConversion"/>
  </si>
  <si>
    <t>BCVC12</t>
    <phoneticPr fontId="8" type="noConversion"/>
  </si>
  <si>
    <t>TN19GB8000</t>
    <phoneticPr fontId="8" type="noConversion"/>
  </si>
  <si>
    <t>BCVC12</t>
    <phoneticPr fontId="8" type="noConversion"/>
  </si>
  <si>
    <t>Barcode Scan</t>
    <phoneticPr fontId="77" type="noConversion"/>
  </si>
  <si>
    <t>Bundle PKG</t>
    <phoneticPr fontId="8" type="noConversion"/>
  </si>
  <si>
    <t>Bundle</t>
    <phoneticPr fontId="77" type="noConversion"/>
  </si>
  <si>
    <t>Apply</t>
    <phoneticPr fontId="8" type="noConversion"/>
  </si>
  <si>
    <t>+</t>
    <phoneticPr fontId="8" type="noConversion"/>
  </si>
  <si>
    <t>XXXXXX18M-03</t>
    <phoneticPr fontId="8" type="noConversion"/>
  </si>
  <si>
    <t>XXXXXXXXXX2</t>
    <phoneticPr fontId="8" type="noConversion"/>
  </si>
  <si>
    <t>B. PKG Barcode</t>
    <phoneticPr fontId="77" type="noConversion"/>
  </si>
  <si>
    <t>Bundle Barcode Print</t>
    <phoneticPr fontId="8" type="noConversion"/>
  </si>
  <si>
    <t>C. Bundle PKG Setting - Reg. (PKG &amp; IN - Reg.)</t>
    <phoneticPr fontId="8" type="noConversion"/>
  </si>
  <si>
    <t>:  파일/스타일별 공정등록 (옵션항목)</t>
    <phoneticPr fontId="8" type="noConversion"/>
  </si>
  <si>
    <t>:  Bundle PKG 내 Bundle 구성 등록 (옵션항목 : 동시 C.Bundle W/H IN 가능)</t>
    <phoneticPr fontId="8" type="noConversion"/>
  </si>
  <si>
    <t>:  재단물 창고 출고 등록</t>
    <phoneticPr fontId="8" type="noConversion"/>
  </si>
  <si>
    <t>B.PKG Barcode</t>
    <phoneticPr fontId="77" type="noConversion"/>
  </si>
  <si>
    <t>Bundle no.</t>
    <phoneticPr fontId="77" type="noConversion"/>
  </si>
  <si>
    <t>:  기간별 오더대비 재단물 상세현황</t>
    <phoneticPr fontId="8" type="noConversion"/>
  </si>
  <si>
    <t>:  연단&amp;재단 실적 등록 (Incl.연단실적)</t>
    <phoneticPr fontId="8" type="noConversion"/>
  </si>
  <si>
    <t>Bundle no.</t>
    <phoneticPr fontId="8" type="noConversion"/>
  </si>
  <si>
    <t>* 관리자는 마감된 파일에 해당하는 원단재고에 대해 매월 최소 1회 자재창고 보관 등 업무 진행 필요</t>
    <phoneticPr fontId="8" type="noConversion"/>
  </si>
  <si>
    <t>Function별 Set-up 진행계획 수립 필요</t>
    <phoneticPr fontId="8" type="noConversion"/>
  </si>
  <si>
    <t>회계용 Ledger 기준 Closing 여부 매월 점검하면서 선적완료 파일에 대한 잔존 원단, 재단물, Garment 관리 Process 마련 필요</t>
    <phoneticPr fontId="8" type="noConversion"/>
  </si>
  <si>
    <t>Bundle Barcode</t>
    <phoneticPr fontId="8" type="noConversion"/>
  </si>
  <si>
    <t>XXXXXXXX</t>
    <phoneticPr fontId="8" type="noConversion"/>
  </si>
  <si>
    <t>3-1-2. S.Bundle W/H - Trans Location Reg.</t>
    <phoneticPr fontId="8" type="noConversion"/>
  </si>
  <si>
    <t>Apply</t>
    <phoneticPr fontId="8" type="noConversion"/>
  </si>
  <si>
    <t>Target Depot</t>
    <phoneticPr fontId="8" type="noConversion"/>
  </si>
  <si>
    <t>Bundle Barcode</t>
    <phoneticPr fontId="8" type="noConversion"/>
  </si>
  <si>
    <t>XXXXXXXXX</t>
    <phoneticPr fontId="8" type="noConversion"/>
  </si>
  <si>
    <t>Source Depot</t>
    <phoneticPr fontId="8" type="noConversion"/>
  </si>
  <si>
    <t>Q'ty</t>
    <phoneticPr fontId="8" type="noConversion"/>
  </si>
  <si>
    <t xml:space="preserve"> </t>
    <phoneticPr fontId="8" type="noConversion"/>
  </si>
  <si>
    <t>N</t>
    <phoneticPr fontId="8" type="noConversion"/>
  </si>
  <si>
    <t>Source Depot</t>
    <phoneticPr fontId="8" type="noConversion"/>
  </si>
  <si>
    <t>[ C.Bundle W/H IN - Bundle PKG Reg. ]</t>
    <phoneticPr fontId="8" type="noConversion"/>
  </si>
  <si>
    <t>IN Q'ty</t>
    <phoneticPr fontId="8" type="noConversion"/>
  </si>
  <si>
    <t>Accumulated IN-OUT Info</t>
    <phoneticPr fontId="8" type="noConversion"/>
  </si>
  <si>
    <r>
      <t xml:space="preserve">Bal. Q'ty
</t>
    </r>
    <r>
      <rPr>
        <sz val="9"/>
        <color theme="1"/>
        <rFont val="맑은 고딕"/>
        <family val="3"/>
        <charset val="129"/>
      </rPr>
      <t>(PCS)</t>
    </r>
    <phoneticPr fontId="8" type="noConversion"/>
  </si>
  <si>
    <t>C.Bundle W/H IN - Reg. (Manual)</t>
  </si>
  <si>
    <t>C.Bundle W/H IN - Reg. (Manual)</t>
    <phoneticPr fontId="8" type="noConversion"/>
  </si>
  <si>
    <t>C.Bundle W/H IN - Reg. (Return)</t>
    <phoneticPr fontId="8" type="noConversion"/>
  </si>
  <si>
    <t>Add</t>
    <phoneticPr fontId="8" type="noConversion"/>
  </si>
  <si>
    <t>Copy &amp; Add</t>
    <phoneticPr fontId="8" type="noConversion"/>
  </si>
  <si>
    <t>Del</t>
    <phoneticPr fontId="8" type="noConversion"/>
  </si>
  <si>
    <t>XXXXXXXXXXX8</t>
  </si>
  <si>
    <t>XXXXXXXXXXX8</t>
    <phoneticPr fontId="8" type="noConversion"/>
  </si>
  <si>
    <t>↑ 저장시, Bundle no. 및 Bundle Barcode 생성</t>
    <phoneticPr fontId="8" type="noConversion"/>
  </si>
  <si>
    <t xml:space="preserve">               (기존 출고시 Bundle Barcode 사용시, Sewing Bundle W/H 에 존재하는 Bundle 과 C.Bundle W/H 에 존재하는 Bundle 바코드 충돌)</t>
    <phoneticPr fontId="8" type="noConversion"/>
  </si>
  <si>
    <t>[전제사항] Bundle set 의 경우, Bundle set 형태로 Sewing Bundle W/H 출고후, 일부만 재입고 등 사유 발생시, Bundle no. 및 Bundle Barcode 를 신규로 생성해야함.  이 경우, C.Bundle W/H IN - Reg. (Manual) 을 통해 재입고 처리 필요</t>
    <phoneticPr fontId="8" type="noConversion"/>
  </si>
  <si>
    <t>***</t>
    <phoneticPr fontId="8" type="noConversion"/>
  </si>
  <si>
    <t>[주의] Sewing Bundle W/H 에서는 부속가공 위한 입출고 불가</t>
    <phoneticPr fontId="8" type="noConversion"/>
  </si>
  <si>
    <t>* 생산Line 에 출고시, 출고와 동시에 (입고) Confirm 으로 처리</t>
    <phoneticPr fontId="8" type="noConversion"/>
  </si>
  <si>
    <t>공장요척 및 실요척 구하는 기준 문의 필요</t>
    <phoneticPr fontId="8" type="noConversion"/>
  </si>
  <si>
    <t>FAB</t>
    <phoneticPr fontId="8" type="noConversion"/>
  </si>
  <si>
    <t>(YDS)</t>
    <phoneticPr fontId="8" type="noConversion"/>
  </si>
  <si>
    <t>ACC</t>
    <phoneticPr fontId="8" type="noConversion"/>
  </si>
  <si>
    <t>Material W/H</t>
    <phoneticPr fontId="8" type="noConversion"/>
  </si>
  <si>
    <t>(Y/N)</t>
    <phoneticPr fontId="8" type="noConversion"/>
  </si>
  <si>
    <t>Cutting</t>
    <phoneticPr fontId="8" type="noConversion"/>
  </si>
  <si>
    <t>(PCS)</t>
    <phoneticPr fontId="8" type="noConversion"/>
  </si>
  <si>
    <t>IN</t>
    <phoneticPr fontId="8" type="noConversion"/>
  </si>
  <si>
    <t>OUT</t>
    <phoneticPr fontId="8" type="noConversion"/>
  </si>
  <si>
    <t>Bal.</t>
    <phoneticPr fontId="8" type="noConversion"/>
  </si>
  <si>
    <t>OUT</t>
    <phoneticPr fontId="8" type="noConversion"/>
  </si>
  <si>
    <t>Cons.</t>
    <phoneticPr fontId="8" type="noConversion"/>
  </si>
  <si>
    <t>Bundle</t>
    <phoneticPr fontId="8" type="noConversion"/>
  </si>
  <si>
    <t>Prod.</t>
    <phoneticPr fontId="8" type="noConversion"/>
  </si>
  <si>
    <t>BLK</t>
    <phoneticPr fontId="8" type="noConversion"/>
  </si>
  <si>
    <t>Sewing</t>
    <phoneticPr fontId="8" type="noConversion"/>
  </si>
  <si>
    <t>Ex-factory</t>
    <phoneticPr fontId="8" type="noConversion"/>
  </si>
  <si>
    <t>Garment</t>
    <phoneticPr fontId="8" type="noConversion"/>
  </si>
  <si>
    <t>Order
Q'ty</t>
    <phoneticPr fontId="8" type="noConversion"/>
  </si>
  <si>
    <t>Close</t>
    <phoneticPr fontId="8" type="noConversion"/>
  </si>
  <si>
    <t>Buyer</t>
    <phoneticPr fontId="8" type="noConversion"/>
  </si>
  <si>
    <t>GBG</t>
    <phoneticPr fontId="8" type="noConversion"/>
  </si>
  <si>
    <t>Total</t>
    <phoneticPr fontId="8" type="noConversion"/>
  </si>
  <si>
    <t>Color</t>
    <phoneticPr fontId="8" type="noConversion"/>
  </si>
  <si>
    <t>RED</t>
    <phoneticPr fontId="8" type="noConversion"/>
  </si>
  <si>
    <t>WHT</t>
    <phoneticPr fontId="8" type="noConversion"/>
  </si>
  <si>
    <t>XXXXX</t>
    <phoneticPr fontId="8" type="noConversion"/>
  </si>
  <si>
    <t>vs.Order</t>
    <phoneticPr fontId="8" type="noConversion"/>
  </si>
  <si>
    <t>O&amp;S %</t>
    <phoneticPr fontId="8" type="noConversion"/>
  </si>
  <si>
    <t>N</t>
    <phoneticPr fontId="8" type="noConversion"/>
  </si>
  <si>
    <t>Production Status by Process</t>
    <phoneticPr fontId="8" type="noConversion"/>
  </si>
  <si>
    <t>Query Date</t>
    <phoneticPr fontId="77" type="noConversion"/>
  </si>
  <si>
    <t>법인별 필수 Report 나 현황물 체크해야 함</t>
    <phoneticPr fontId="8" type="noConversion"/>
  </si>
  <si>
    <t>↑ Body Part 해당 바코드만 출력</t>
    <phoneticPr fontId="8" type="noConversion"/>
  </si>
  <si>
    <t>Parts</t>
    <phoneticPr fontId="8" type="noConversion"/>
  </si>
  <si>
    <t>Body</t>
    <phoneticPr fontId="8" type="noConversion"/>
  </si>
  <si>
    <t>:  Bundle PKG 구성전, Bundle Set (Body, RIB, YOKO, Trim 등) 에 대한 물리적 구성은 되어있어야 함</t>
    <phoneticPr fontId="8" type="noConversion"/>
  </si>
  <si>
    <t>** 해당 조회된 Data 는 Barcode 를 Body part 기준으로 부여하므로 Body 해당 수량이 조회</t>
    <phoneticPr fontId="8" type="noConversion"/>
  </si>
  <si>
    <t xml:space="preserve">  Style no.</t>
    <phoneticPr fontId="77" type="noConversion"/>
  </si>
  <si>
    <t xml:space="preserve">  Bundle no.</t>
    <phoneticPr fontId="8" type="noConversion"/>
  </si>
  <si>
    <t>* 조회시 WIP 수량 제외 (완제품/반제품 기준 조회)</t>
    <phoneticPr fontId="8" type="noConversion"/>
  </si>
  <si>
    <t>Hourly Sewing Record - Reg.</t>
  </si>
  <si>
    <t>MY1.Line_XX</t>
    <phoneticPr fontId="8" type="noConversion"/>
  </si>
  <si>
    <t>11XX</t>
    <phoneticPr fontId="8" type="noConversion"/>
  </si>
  <si>
    <t>Upload</t>
    <phoneticPr fontId="8" type="noConversion"/>
  </si>
  <si>
    <t>241657</t>
  </si>
  <si>
    <t>241657</t>
    <phoneticPr fontId="8" type="noConversion"/>
  </si>
  <si>
    <t>24165X</t>
    <phoneticPr fontId="8" type="noConversion"/>
  </si>
  <si>
    <t>Daily Prod. Target - Reg. (by line)</t>
  </si>
  <si>
    <t>Daily Prod. Target - Reg. (by line)</t>
    <phoneticPr fontId="8" type="noConversion"/>
  </si>
  <si>
    <t>Target
Q'ty</t>
    <phoneticPr fontId="8" type="noConversion"/>
  </si>
  <si>
    <t>Total</t>
    <phoneticPr fontId="8" type="noConversion"/>
  </si>
  <si>
    <t>Plan Date</t>
    <phoneticPr fontId="77" type="noConversion"/>
  </si>
  <si>
    <t>Query</t>
    <phoneticPr fontId="8" type="noConversion"/>
  </si>
  <si>
    <t>Prod. Depot</t>
    <phoneticPr fontId="8" type="noConversion"/>
  </si>
  <si>
    <t>241658</t>
    <phoneticPr fontId="8" type="noConversion"/>
  </si>
  <si>
    <t>Net CM</t>
    <phoneticPr fontId="8" type="noConversion"/>
  </si>
  <si>
    <t>PCS</t>
    <phoneticPr fontId="8" type="noConversion"/>
  </si>
  <si>
    <t>Amount</t>
    <phoneticPr fontId="8" type="noConversion"/>
  </si>
  <si>
    <t>* Net CM 은 Target Q'ty 등록후, Save 시 자동계산</t>
    <phoneticPr fontId="8" type="noConversion"/>
  </si>
  <si>
    <t>* 1개의 라인에 두개 이상의 File/Style 계획등록 가능</t>
    <phoneticPr fontId="8" type="noConversion"/>
  </si>
  <si>
    <t>Hourly Sewing Record - Reg.</t>
    <phoneticPr fontId="8" type="noConversion"/>
  </si>
  <si>
    <t>Prod. Date</t>
    <phoneticPr fontId="77" type="noConversion"/>
  </si>
  <si>
    <t>Target Q'ty</t>
    <phoneticPr fontId="8" type="noConversion"/>
  </si>
  <si>
    <t>Total</t>
    <phoneticPr fontId="8" type="noConversion"/>
  </si>
  <si>
    <t xml:space="preserve"> </t>
    <phoneticPr fontId="8" type="noConversion"/>
  </si>
  <si>
    <t>17:00</t>
    <phoneticPr fontId="8" type="noConversion"/>
  </si>
  <si>
    <t>Hourly</t>
    <phoneticPr fontId="8" type="noConversion"/>
  </si>
  <si>
    <t>Prod. Q'ty</t>
    <phoneticPr fontId="8" type="noConversion"/>
  </si>
  <si>
    <t>Accu.</t>
    <phoneticPr fontId="8" type="noConversion"/>
  </si>
  <si>
    <t>H.AVG</t>
  </si>
  <si>
    <t xml:space="preserve"> </t>
    <phoneticPr fontId="8" type="noConversion"/>
  </si>
  <si>
    <t>Operating Hours</t>
    <phoneticPr fontId="8" type="noConversion"/>
  </si>
  <si>
    <t>Start</t>
    <phoneticPr fontId="8" type="noConversion"/>
  </si>
  <si>
    <t>End</t>
    <phoneticPr fontId="8" type="noConversion"/>
  </si>
  <si>
    <t>07:00</t>
    <phoneticPr fontId="8" type="noConversion"/>
  </si>
  <si>
    <t>Lunch</t>
    <phoneticPr fontId="8" type="noConversion"/>
  </si>
  <si>
    <t>12:00</t>
    <phoneticPr fontId="8" type="noConversion"/>
  </si>
  <si>
    <t>1H</t>
    <phoneticPr fontId="8" type="noConversion"/>
  </si>
  <si>
    <t>2H</t>
  </si>
  <si>
    <t>2H</t>
    <phoneticPr fontId="8" type="noConversion"/>
  </si>
  <si>
    <t>3H</t>
  </si>
  <si>
    <t>3H</t>
    <phoneticPr fontId="8" type="noConversion"/>
  </si>
  <si>
    <t>4H</t>
  </si>
  <si>
    <t>4H</t>
    <phoneticPr fontId="8" type="noConversion"/>
  </si>
  <si>
    <t>5H</t>
  </si>
  <si>
    <t>5H</t>
    <phoneticPr fontId="8" type="noConversion"/>
  </si>
  <si>
    <t>6H</t>
  </si>
  <si>
    <t>6H</t>
    <phoneticPr fontId="8" type="noConversion"/>
  </si>
  <si>
    <t>7H</t>
  </si>
  <si>
    <t>7H</t>
    <phoneticPr fontId="8" type="noConversion"/>
  </si>
  <si>
    <t>8H</t>
  </si>
  <si>
    <t>8H</t>
    <phoneticPr fontId="8" type="noConversion"/>
  </si>
  <si>
    <t>9H</t>
  </si>
  <si>
    <t>9H</t>
    <phoneticPr fontId="8" type="noConversion"/>
  </si>
  <si>
    <t>10H</t>
  </si>
  <si>
    <t>10H</t>
    <phoneticPr fontId="8" type="noConversion"/>
  </si>
  <si>
    <t>11H</t>
  </si>
  <si>
    <t>11H</t>
    <phoneticPr fontId="8" type="noConversion"/>
  </si>
  <si>
    <t>12H</t>
  </si>
  <si>
    <t>12H</t>
    <phoneticPr fontId="8" type="noConversion"/>
  </si>
  <si>
    <t>17:30</t>
    <phoneticPr fontId="8" type="noConversion"/>
  </si>
  <si>
    <t>07:30</t>
    <phoneticPr fontId="8" type="noConversion"/>
  </si>
  <si>
    <t>12:30</t>
    <phoneticPr fontId="8" type="noConversion"/>
  </si>
  <si>
    <t>Op Hours</t>
    <phoneticPr fontId="8" type="noConversion"/>
  </si>
  <si>
    <t>Achieve.%</t>
  </si>
  <si>
    <t>Achieve.%</t>
    <phoneticPr fontId="8" type="noConversion"/>
  </si>
  <si>
    <t>* 전일자 Plan 등록내역을 불러와 수정도 가능하도록 개발요망 (Query)</t>
    <phoneticPr fontId="8" type="noConversion"/>
  </si>
  <si>
    <t>18:30</t>
    <phoneticPr fontId="8" type="noConversion"/>
  </si>
  <si>
    <t>Query</t>
    <phoneticPr fontId="8" type="noConversion"/>
  </si>
  <si>
    <t>Hourly  Prod. Status</t>
  </si>
  <si>
    <t>Hourly  Prod. Status</t>
    <phoneticPr fontId="8" type="noConversion"/>
  </si>
  <si>
    <t>1H</t>
    <phoneticPr fontId="8" type="noConversion"/>
  </si>
  <si>
    <t>Line 10</t>
    <phoneticPr fontId="8" type="noConversion"/>
  </si>
  <si>
    <t>Line 01</t>
  </si>
  <si>
    <t>Line 02</t>
  </si>
  <si>
    <t>Line 03</t>
  </si>
  <si>
    <t>Line 04</t>
  </si>
  <si>
    <t>Line 05</t>
  </si>
  <si>
    <t>Line 06</t>
  </si>
  <si>
    <t>Line 07</t>
  </si>
  <si>
    <t>Line 08</t>
  </si>
  <si>
    <t>Line 09</t>
  </si>
  <si>
    <t>H.Target</t>
    <phoneticPr fontId="8" type="noConversion"/>
  </si>
  <si>
    <t>Target</t>
    <phoneticPr fontId="8" type="noConversion"/>
  </si>
  <si>
    <t>Today</t>
    <phoneticPr fontId="8" type="noConversion"/>
  </si>
  <si>
    <t>Prog. %</t>
    <phoneticPr fontId="8" type="noConversion"/>
  </si>
  <si>
    <t>Actual</t>
    <phoneticPr fontId="8" type="noConversion"/>
  </si>
  <si>
    <t>Dur.</t>
    <phoneticPr fontId="8" type="noConversion"/>
  </si>
  <si>
    <t>Hourly</t>
    <phoneticPr fontId="8" type="noConversion"/>
  </si>
  <si>
    <t>Prod.</t>
    <phoneticPr fontId="8" type="noConversion"/>
  </si>
  <si>
    <t>Hourly Sewing performance</t>
    <phoneticPr fontId="8" type="noConversion"/>
  </si>
  <si>
    <t>3-2-1. Production Schedule Management</t>
    <phoneticPr fontId="8" type="noConversion"/>
  </si>
  <si>
    <t>3-2-2. Production Status by line (Monitoring)</t>
    <phoneticPr fontId="8" type="noConversion"/>
  </si>
  <si>
    <t>;  당 Sheet 오른쪽, 3-2.Monitoring' sheet 별도 작성</t>
    <phoneticPr fontId="8" type="noConversion"/>
  </si>
  <si>
    <t>;  당 Sheet 오른쪽, '3-1.Prod. Plan' sheet 별도 작성</t>
    <phoneticPr fontId="8" type="noConversion"/>
  </si>
  <si>
    <t>3-2-3. Hourly Sewing Record - Reg. (by Line)</t>
    <phoneticPr fontId="8" type="noConversion"/>
  </si>
  <si>
    <t>3-2-4. Daily Sewing Record - Reg. (by Line)</t>
    <phoneticPr fontId="8" type="noConversion"/>
  </si>
  <si>
    <t>3-2-5. Line Defect - Reg.</t>
    <phoneticPr fontId="8" type="noConversion"/>
  </si>
  <si>
    <t>3-2-6. Inspection</t>
    <phoneticPr fontId="8" type="noConversion"/>
  </si>
  <si>
    <t>3-2-7. Semi Product IN-OUT (for Sub-processing)</t>
    <phoneticPr fontId="8" type="noConversion"/>
  </si>
  <si>
    <t>3-2-7-1. Semi Product OUT - Reg.</t>
    <phoneticPr fontId="8" type="noConversion"/>
  </si>
  <si>
    <t>3-2-8. Production Report</t>
    <phoneticPr fontId="8" type="noConversion"/>
  </si>
  <si>
    <t>3-2-8-4. Production Status by Process</t>
    <phoneticPr fontId="8" type="noConversion"/>
  </si>
  <si>
    <t>3-2-9. Production Report by period (Line info)</t>
    <phoneticPr fontId="8" type="noConversion"/>
  </si>
  <si>
    <t>Production Status by line (Monitoring)</t>
    <phoneticPr fontId="8" type="noConversion"/>
  </si>
  <si>
    <t>:  시간대별/라인별 생산현황 모니터링</t>
    <phoneticPr fontId="8" type="noConversion"/>
  </si>
  <si>
    <t>Query</t>
    <phoneticPr fontId="8" type="noConversion"/>
  </si>
  <si>
    <t>↓ Hourly Sewing Record - Reg. 등록기준으로 불러와서 Style color 및 Size, 수량 등록하면 수월</t>
    <phoneticPr fontId="8" type="noConversion"/>
  </si>
  <si>
    <t>Hourly Production Status (by Q'ty)</t>
    <phoneticPr fontId="8" type="noConversion"/>
  </si>
  <si>
    <t>Hourly Production Status (by Amt)</t>
    <phoneticPr fontId="8" type="noConversion"/>
  </si>
  <si>
    <t>Prod.Depot</t>
    <phoneticPr fontId="8" type="noConversion"/>
  </si>
  <si>
    <t>Prod.D.</t>
    <phoneticPr fontId="8" type="noConversion"/>
  </si>
  <si>
    <t>Prod.Depot</t>
    <phoneticPr fontId="8" type="noConversion"/>
  </si>
  <si>
    <t>Prod. Depot</t>
    <phoneticPr fontId="8" type="noConversion"/>
  </si>
  <si>
    <t>Prod. Depot</t>
    <phoneticPr fontId="8" type="noConversion"/>
  </si>
  <si>
    <t>Prod.Depot</t>
    <phoneticPr fontId="8" type="noConversion"/>
  </si>
  <si>
    <t>Prod.D.</t>
    <phoneticPr fontId="8" type="noConversion"/>
  </si>
  <si>
    <t>Prod. Line</t>
    <phoneticPr fontId="8" type="noConversion"/>
  </si>
  <si>
    <t>MY1.Line_01</t>
    <phoneticPr fontId="8" type="noConversion"/>
  </si>
  <si>
    <t>Query date</t>
    <phoneticPr fontId="8" type="noConversion"/>
  </si>
  <si>
    <t>T</t>
    <phoneticPr fontId="8" type="noConversion"/>
  </si>
  <si>
    <t>A</t>
    <phoneticPr fontId="8" type="noConversion"/>
  </si>
  <si>
    <t>Accumulate</t>
    <phoneticPr fontId="8" type="noConversion"/>
  </si>
  <si>
    <t>D</t>
    <phoneticPr fontId="8" type="noConversion"/>
  </si>
  <si>
    <t>Prod.
(Amt)</t>
    <phoneticPr fontId="8" type="noConversion"/>
  </si>
  <si>
    <t>* Accumulate  :  T (Target), C (End-line counting), A (Net Prod. - 불량제외), D (Defect)</t>
    <phoneticPr fontId="8" type="noConversion"/>
  </si>
  <si>
    <t>↑ Amt (생산액) 기준 화면은 하단에 공장계 (Prod.Depot) 가 있어야 함</t>
    <phoneticPr fontId="8" type="noConversion"/>
  </si>
  <si>
    <t>Chart</t>
    <phoneticPr fontId="8" type="noConversion"/>
  </si>
  <si>
    <t>Hourly Production Status (by Qty)</t>
    <phoneticPr fontId="8" type="noConversion"/>
  </si>
  <si>
    <t>Chart</t>
    <phoneticPr fontId="8" type="noConversion"/>
  </si>
  <si>
    <t>↓ 목표대비 Color 환경설정 가능해야 함</t>
    <phoneticPr fontId="8" type="noConversion"/>
  </si>
  <si>
    <t>◎ by End-line Sewing record      ○ by Net Production amount</t>
    <phoneticPr fontId="8" type="noConversion"/>
  </si>
  <si>
    <t>Factory</t>
    <phoneticPr fontId="8" type="noConversion"/>
  </si>
  <si>
    <t>근태기준 BEP 산출 Logic 필요</t>
    <phoneticPr fontId="8" type="noConversion"/>
  </si>
  <si>
    <t>부자재 YOKO Material W/H 입출고 기준으로 별도 등록 및 현황 자료 필요</t>
    <phoneticPr fontId="8" type="noConversion"/>
  </si>
  <si>
    <t>이론상 IN-OUT Depot Master 에 등록된 모든 Depot 를 Source 로 한, 입고처리 가능  (단, Depot별 관리SPEC 필드 동일 전제)</t>
    <phoneticPr fontId="8" type="noConversion"/>
  </si>
  <si>
    <t>단, 'Net-IN' 은 해외 혹은 Local 에서 최초 자재입고에 대한 입고처리 등록이므로 Material W/H IN 에서만 나타나는 TR 형태임</t>
    <phoneticPr fontId="8" type="noConversion"/>
  </si>
  <si>
    <t xml:space="preserve">  ↑ 법인별 관리수준 고려, 諸W/H Location 은 3단계 Depth 로 구성 (Location Zone - Class 1 - Class 2)</t>
    <phoneticPr fontId="8" type="noConversion"/>
  </si>
  <si>
    <t>(L.Zone)</t>
  </si>
  <si>
    <t>(L.Zone)</t>
    <phoneticPr fontId="8" type="noConversion"/>
  </si>
  <si>
    <t>Zone</t>
  </si>
  <si>
    <t>Zone</t>
    <phoneticPr fontId="8" type="noConversion"/>
  </si>
  <si>
    <t>↑  하기 Contents 등록후, 저장시 Barcode 자동부여 필요</t>
    <phoneticPr fontId="8" type="noConversion"/>
  </si>
  <si>
    <t>← Net-IN 외 Master 'IN-OUT Depot &amp; Transaction' 정보 참조</t>
    <phoneticPr fontId="8" type="noConversion"/>
  </si>
  <si>
    <t>← Barcode 재출력 목적</t>
    <phoneticPr fontId="8" type="noConversion"/>
  </si>
  <si>
    <t>↑ 조건 입력후 조회할 수도 있으나 변경대상 바코드 스캔하여 Trans Location - Reg 테이블로 보낼 수 있도록 하기 위한 목적. 단, 사전 Trans Location 입력 필수</t>
    <phoneticPr fontId="8" type="noConversion"/>
  </si>
  <si>
    <t>* Trans Location 정보는 입출고현황의 입출고 내역에 미포홤</t>
    <phoneticPr fontId="8" type="noConversion"/>
  </si>
  <si>
    <t>1-5. Material W/H - Split Reg. (Fabric)</t>
    <phoneticPr fontId="8" type="noConversion"/>
  </si>
  <si>
    <t>SQ</t>
    <phoneticPr fontId="8" type="noConversion"/>
  </si>
  <si>
    <t>↓ Original data 의 동일unit 기준 입력가</t>
    <phoneticPr fontId="8" type="noConversion"/>
  </si>
  <si>
    <t>(+)Add Row</t>
    <phoneticPr fontId="8" type="noConversion"/>
  </si>
  <si>
    <t>* Split Reg. 은 하나의 Item 기준으로 하나씩 처리해야함</t>
    <phoneticPr fontId="8" type="noConversion"/>
  </si>
  <si>
    <t>XXX2</t>
    <phoneticPr fontId="8" type="noConversion"/>
  </si>
  <si>
    <t>↑ Save 시 바코드 신규생성</t>
    <phoneticPr fontId="8" type="noConversion"/>
  </si>
  <si>
    <t>NEWXXXXXXXXXXXXX1</t>
    <phoneticPr fontId="8" type="noConversion"/>
  </si>
  <si>
    <t>NEWXXXXXXXXXXXXX2</t>
    <phoneticPr fontId="8" type="noConversion"/>
  </si>
  <si>
    <t>TN19GB8044</t>
  </si>
  <si>
    <t>* Trans SPEC 정보는 입출고현황의 입출고 내역에 포함되어야 함</t>
    <phoneticPr fontId="8" type="noConversion"/>
  </si>
  <si>
    <t>NewXXXXXXXXXXXX1</t>
  </si>
  <si>
    <t>NewXXXXXXXXXXXX1</t>
    <phoneticPr fontId="8" type="noConversion"/>
  </si>
  <si>
    <t>NewXXXXXXXXXXXX2</t>
  </si>
  <si>
    <t>NewXXXXXXXXXXXX2</t>
    <phoneticPr fontId="8" type="noConversion"/>
  </si>
  <si>
    <t>← 출고대상 바코드 스캔하여 M. W/H OUT - Reg 테이블로 보낼 수 있도록 하기 위한 목적. 단, 사전 Target Depot 입력 필수</t>
    <phoneticPr fontId="8" type="noConversion"/>
  </si>
  <si>
    <t xml:space="preserve">           State (상태정보 S - C : Confirm, P : Processing) 가 이미 Taget Depot 에서 입고처리 되었을 경우 (Confirm), 해당 출고정보 수정 or 삭제 불가. 단, 출고후 해당 Target Depot 미입고 처리 자재는 반드시 원인 확인후 수정 or 삭제 필요</t>
    <phoneticPr fontId="8" type="noConversion"/>
  </si>
  <si>
    <t>* 주의 : 입고측 입고요청 정보와 실물 차이 발생시, 전체 입고처리 불가 또는 부분 입고처리 여부 판단</t>
    <phoneticPr fontId="8" type="noConversion"/>
  </si>
  <si>
    <t>* 출고는 입고측 (Target Depot) Confirm 된 것만 조회되어야 함</t>
    <phoneticPr fontId="8" type="noConversion"/>
  </si>
  <si>
    <t>1-7-1. Material W/H - IN-OUT Ledger  :  Monthly 단위 처리 (월마감)</t>
    <phoneticPr fontId="8" type="noConversion"/>
  </si>
  <si>
    <t>* Split 입출고의 경우, Unit Roll 수량은 출고량과 입고량이 상이할 수 있음. (1롤 → 多롤 원인). 단, Unit YDS 수량은 출고량과 입고량이 동일해야 함.</t>
    <phoneticPr fontId="8" type="noConversion"/>
  </si>
  <si>
    <t>Opening</t>
    <phoneticPr fontId="8" type="noConversion"/>
  </si>
  <si>
    <t>Close
(Y/N)</t>
    <phoneticPr fontId="8" type="noConversion"/>
  </si>
  <si>
    <t>* Query Period 에 대한 조회기간 제한 필요</t>
    <phoneticPr fontId="8" type="noConversion"/>
  </si>
  <si>
    <t>* File no. 중복선택 가능 (단, 여러 File 기간별 조회시 DB 리소스 과다로 인해 선택가능 파일수 제한 고려)</t>
    <phoneticPr fontId="8" type="noConversion"/>
  </si>
  <si>
    <t>* Query Period 를 파일별 or Style별 해당 자재의 First INPUT date 를 시작일로 현재일까지 조회시만 정확한 기말재고를 산출 가능</t>
    <phoneticPr fontId="8" type="noConversion"/>
  </si>
  <si>
    <t>← Apply 클릭시, Split - Reg. 에 Sequence no. 1, 2 두 행 Default 로 생성</t>
    <phoneticPr fontId="8" type="noConversion"/>
  </si>
  <si>
    <t>Material W/H</t>
    <phoneticPr fontId="8" type="noConversion"/>
  </si>
  <si>
    <t>Depot</t>
    <phoneticPr fontId="8" type="noConversion"/>
  </si>
  <si>
    <t>Excl. already processed 'IN'</t>
  </si>
  <si>
    <t>↑ W/H IN - Request 테이블에 조회된 내용을 기준으로, 대상 바코드 스캔하여 Material W/H IN - Reg 테이블로 보낼 수 있도록 하기 위한 목적. 단, 사전 WH Location 입력 필수</t>
    <phoneticPr fontId="8" type="noConversion"/>
  </si>
  <si>
    <t xml:space="preserve"> ← W/H OUT Zone 와 Source Depot / TR 연계하여 선택할 수 있도록 Script 요망 (IN-OUT Depot &amp; Transaction Master 참조)</t>
  </si>
  <si>
    <t>IN Zone</t>
  </si>
  <si>
    <t>C.Fabric W/H - Trans SPEC Reg.</t>
    <phoneticPr fontId="8" type="noConversion"/>
  </si>
  <si>
    <t>C.Fabric W/H - Trans Split Reg.</t>
    <phoneticPr fontId="8" type="noConversion"/>
  </si>
  <si>
    <t>2-1-3. C.Fabric W/H - Trans SPEC Reg.</t>
    <phoneticPr fontId="8" type="noConversion"/>
  </si>
  <si>
    <t>C.Fabric W/H - Trans SPEC Reg.</t>
    <phoneticPr fontId="8" type="noConversion"/>
  </si>
  <si>
    <t>99999</t>
    <phoneticPr fontId="8" type="noConversion"/>
  </si>
  <si>
    <t>99999</t>
    <phoneticPr fontId="8" type="noConversion"/>
  </si>
  <si>
    <t>* Trans SPEC Reg. 시, 반드시 바코드 생성후, 부착해야함</t>
    <phoneticPr fontId="8" type="noConversion"/>
  </si>
  <si>
    <t>2-1-4. C.Fabric W/H - Split Reg.</t>
    <phoneticPr fontId="8" type="noConversion"/>
  </si>
  <si>
    <t>C.Fabric W/H - Split Reg.</t>
    <phoneticPr fontId="8" type="noConversion"/>
  </si>
  <si>
    <t>C.Fabric W/H - Split Reg.</t>
    <phoneticPr fontId="8" type="noConversion"/>
  </si>
  <si>
    <t>← 출고대상 바코드 스캔하여 C.Fabric W/H OUT - Reg 테이블로 보낼 수 있도록 하기 위한 목적. 단, 사전 Target Depot 입력 필수</t>
    <phoneticPr fontId="8" type="noConversion"/>
  </si>
  <si>
    <t>Target Depot / TR</t>
    <phoneticPr fontId="8" type="noConversion"/>
  </si>
  <si>
    <t>2-1-6-1. C.Fabric W/H - IN-OUT Ledger  :  Monthly 단위 처리 (월마감)</t>
    <phoneticPr fontId="8" type="noConversion"/>
  </si>
  <si>
    <t xml:space="preserve"> ← 재단반 다수 경우 존재가능. Depot 필요</t>
    <phoneticPr fontId="8" type="noConversion"/>
  </si>
  <si>
    <t>Apply</t>
    <phoneticPr fontId="8" type="noConversion"/>
  </si>
  <si>
    <t>↓연단Type</t>
    <phoneticPr fontId="8" type="noConversion"/>
  </si>
  <si>
    <t>↓??????</t>
    <phoneticPr fontId="8" type="noConversion"/>
  </si>
  <si>
    <t>Defect</t>
    <phoneticPr fontId="8" type="noConversion"/>
  </si>
  <si>
    <t>** 잔존원단에 대해 Re-bind 후 바코드 스티커 출력&amp;부착하는 Logic 있어야 함</t>
    <phoneticPr fontId="8" type="noConversion"/>
  </si>
  <si>
    <t>(-)Del Low</t>
    <phoneticPr fontId="8" type="noConversion"/>
  </si>
  <si>
    <t>↓ Bundle no. 채번기준 필요</t>
    <phoneticPr fontId="8" type="noConversion"/>
  </si>
  <si>
    <t>** RIB 처리 어떻게 하는지 확인 필요</t>
    <phoneticPr fontId="8" type="noConversion"/>
  </si>
  <si>
    <t>P.Tag
Create</t>
    <phoneticPr fontId="8" type="noConversion"/>
  </si>
  <si>
    <t>BCVC13(PL106)</t>
    <phoneticPr fontId="8" type="noConversion"/>
  </si>
  <si>
    <t>← Process Tag 출력양식 필요</t>
    <phoneticPr fontId="8" type="noConversion"/>
  </si>
  <si>
    <t>↓ Barcode 채번기준 필요</t>
    <phoneticPr fontId="8" type="noConversion"/>
  </si>
  <si>
    <t>XXXXXXXXXX2</t>
    <phoneticPr fontId="8" type="noConversion"/>
  </si>
  <si>
    <t>Warning</t>
    <phoneticPr fontId="8" type="noConversion"/>
  </si>
  <si>
    <t>A</t>
    <phoneticPr fontId="8" type="noConversion"/>
  </si>
  <si>
    <t>** C.Table Length 및 테이블 기준정보 등록&amp;관리화면 필요</t>
    <phoneticPr fontId="8" type="noConversion"/>
  </si>
  <si>
    <t>* 해당 메뉴는 Budle PKG 구성등록과 PKG 입고처리를 동시에 수행할 수 있도록 하는 메뉴임</t>
    <phoneticPr fontId="8" type="noConversion"/>
  </si>
  <si>
    <t xml:space="preserve">  따라서, C.Bundle PKG - Reg 이후 별도로 C.Bundle W/H IN - Reg 를 등록시키는 법인의 경우, 상기 메뉴 미사용 (C.Bundle PKG - Reg &amp; C.Bundle W/H IN - Reg 을 동시에 하는 법인만 사용하는 메뉴)</t>
    <phoneticPr fontId="8" type="noConversion"/>
  </si>
  <si>
    <t>*  C.Bundle PKG - Reg 이후 별도로 C.Bundle W/H IN - Reg 를 등록시키는 법인의 경우, 상기 Status 의 W/H Location 필드는 미사용</t>
    <phoneticPr fontId="8" type="noConversion"/>
  </si>
  <si>
    <t>:  Cutting Report 는 기간내 Cutting 실적이 있는 File 에 대해 조회기간과 상관없이 최초 실적발생일 부터 누적으로 조회되어야 함</t>
    <phoneticPr fontId="8" type="noConversion"/>
  </si>
  <si>
    <t>↓ Cutting 과 IN Sewing 차이Loss 만 보여줘야 할 듯</t>
    <phoneticPr fontId="8" type="noConversion"/>
  </si>
  <si>
    <t>← 부속가공업체 or In-bound Depot 선택 가능</t>
    <phoneticPr fontId="8" type="noConversion"/>
  </si>
  <si>
    <t>* 공정 순서는 무관</t>
    <phoneticPr fontId="8" type="noConversion"/>
  </si>
  <si>
    <t>← Bundle PKG Barcode &amp; Bundle Barcode 둘다 스캔 가능. 반드시 W/H Location 정보 입력해야 스캔 가능</t>
    <phoneticPr fontId="8" type="noConversion"/>
  </si>
  <si>
    <t>← 출고시, B.PKG 와 다른 B.PKG 에 Bundle 을 담을 경우 입력&amp;스캔 (Default 는 출고시 Bundle PKG Barcode)</t>
    <phoneticPr fontId="8" type="noConversion"/>
  </si>
  <si>
    <t>Apply</t>
    <phoneticPr fontId="8" type="noConversion"/>
  </si>
  <si>
    <t>← Bundle PKG Barcode &amp; Bundle Barcode 둘다 스캔 가능. 반드시 Trans Location 정보 입력해야 스캔 가능</t>
    <phoneticPr fontId="8" type="noConversion"/>
  </si>
  <si>
    <t>C.Bundle W/H - Trans SPEC Reg.</t>
  </si>
  <si>
    <t>C.Bundle W/H - Trans SPEC Reg.</t>
    <phoneticPr fontId="8" type="noConversion"/>
  </si>
  <si>
    <t>* [주의] Trans SPEC 변경은 Color &amp; Size 동일한 Bundle 선택시 다중 선택 가능하나, Color &amp; Size 다를시 다중 선택 불가</t>
    <phoneticPr fontId="8" type="noConversion"/>
  </si>
  <si>
    <t>XXXXXXXXXXXXXXX2</t>
    <phoneticPr fontId="8" type="noConversion"/>
  </si>
  <si>
    <t>(신규생성)</t>
    <phoneticPr fontId="8" type="noConversion"/>
  </si>
  <si>
    <t>↑ Default 는 기존 Bundle PKG Barcode. 만약 Bundle PKG 다를시 수정&amp;등록가능</t>
    <phoneticPr fontId="8" type="noConversion"/>
  </si>
  <si>
    <t>Size</t>
    <phoneticPr fontId="8" type="noConversion"/>
  </si>
  <si>
    <t>Before</t>
    <phoneticPr fontId="8" type="noConversion"/>
  </si>
  <si>
    <t>After</t>
    <phoneticPr fontId="8" type="noConversion"/>
  </si>
  <si>
    <t>↑ Save 시 Bundle no. 와 Bundle Barcode 신규 생성</t>
    <phoneticPr fontId="8" type="noConversion"/>
  </si>
  <si>
    <t>□</t>
    <phoneticPr fontId="8" type="noConversion"/>
  </si>
  <si>
    <t>Before</t>
    <phoneticPr fontId="8" type="noConversion"/>
  </si>
  <si>
    <t>After</t>
    <phoneticPr fontId="8" type="noConversion"/>
  </si>
  <si>
    <t>+</t>
    <phoneticPr fontId="8" type="noConversion"/>
  </si>
  <si>
    <t>2-3-3. C.Bundle W/H - Trans SPEC Reg.</t>
    <phoneticPr fontId="8" type="noConversion"/>
  </si>
  <si>
    <t>2-3-4. C.Bundle W/H - Trans Split Reg.</t>
    <phoneticPr fontId="8" type="noConversion"/>
  </si>
  <si>
    <t>C.Bundle W/H - Trans Split Reg.</t>
  </si>
  <si>
    <t>C.Bundle W/H - Trans Split Reg.</t>
    <phoneticPr fontId="8" type="noConversion"/>
  </si>
  <si>
    <t>C.Bundle W/H - Trans Split Reg.</t>
    <phoneticPr fontId="8" type="noConversion"/>
  </si>
  <si>
    <t>C.Bundle W/H - Trans SPEC Reg.</t>
    <phoneticPr fontId="8" type="noConversion"/>
  </si>
  <si>
    <t>:  재단물 창고 자재 Split 등록</t>
    <phoneticPr fontId="8" type="noConversion"/>
  </si>
  <si>
    <t>:  재단반 원단창고 자재 Split 등록</t>
    <phoneticPr fontId="8" type="noConversion"/>
  </si>
  <si>
    <t>:  재단반 원단창고 자재 SPEC 변경 등록 (File/Style/Color/Yds Info.)</t>
    <phoneticPr fontId="8" type="noConversion"/>
  </si>
  <si>
    <t>:  재단물 창고 자재 SPEC 변경 등록 (File/Style/color/Qty Info.)</t>
    <phoneticPr fontId="8" type="noConversion"/>
  </si>
  <si>
    <t>(SPEC 변경범위  :  File no. , Style , Color , Size , Bundle PKG no.)</t>
    <phoneticPr fontId="8" type="noConversion"/>
  </si>
  <si>
    <t>↓ Bundle PKG 만 변경시, 기존 Bundle no. 유지</t>
    <phoneticPr fontId="8" type="noConversion"/>
  </si>
  <si>
    <t>↑ Default 는 기존 SPEC</t>
    <phoneticPr fontId="8" type="noConversion"/>
  </si>
  <si>
    <t>[ Trans Split - Reg. ]</t>
    <phoneticPr fontId="8" type="noConversion"/>
  </si>
  <si>
    <t>* Split Reg. 은 Item (Bundle) 기준으로 하나씩 처리해야함</t>
    <phoneticPr fontId="8" type="noConversion"/>
  </si>
  <si>
    <t>* Split Reg. 은 Item 기준으로 하나씩 처리해야함</t>
    <phoneticPr fontId="8" type="noConversion"/>
  </si>
  <si>
    <t>(신규생성)</t>
    <phoneticPr fontId="8" type="noConversion"/>
  </si>
  <si>
    <t>↑ Save 시 바코드 신규생성</t>
    <phoneticPr fontId="8" type="noConversion"/>
  </si>
  <si>
    <t>↑ Original Data 수량과 Split Data 수량의 합이 상이할 경우, 저장 불가</t>
    <phoneticPr fontId="8" type="noConversion"/>
  </si>
  <si>
    <t>* 재단물 출고는 반드시 Bundle 단위 출고원칙. 단, Bundle 일부 출고 필요시 Trans Split 통해 진행</t>
    <phoneticPr fontId="8" type="noConversion"/>
  </si>
  <si>
    <t>← 출고대상 바코드 스캔하여 C.Bundle W/H OUT - Reg 테이블로 보낼 수 있도록 하기 위한 목적</t>
    <phoneticPr fontId="8" type="noConversion"/>
  </si>
  <si>
    <t xml:space="preserve">    단, 사전 Target Depot 입력 필수</t>
    <phoneticPr fontId="8" type="noConversion"/>
  </si>
  <si>
    <t>↑B.PKG, Bundle 모두 스캔</t>
    <phoneticPr fontId="8" type="noConversion"/>
  </si>
  <si>
    <t>↑Transfer 와 TR 모두 등록 가능</t>
    <phoneticPr fontId="8" type="noConversion"/>
  </si>
  <si>
    <t>↑ 부속가공업체 출고시 반드시 잔여 재단물 PKG Location 등록용 (Default 값은 기존 Location). 기타 Depot / TR 출고시 입력 불필요</t>
    <phoneticPr fontId="8" type="noConversion"/>
  </si>
  <si>
    <t>2-3-6-1. C.Bundle W/H - IN-OUT Ledger  :  Monthly 단위 처리 (월마감)</t>
    <phoneticPr fontId="8" type="noConversion"/>
  </si>
  <si>
    <t>원단 Spread 시, Length 처리 필드 재정의 필요</t>
    <phoneticPr fontId="8" type="noConversion"/>
  </si>
  <si>
    <t>S.Bundle W/H - Trans Split Reg.</t>
  </si>
  <si>
    <t>S.Bundle W/H - Trans Split Reg.</t>
    <phoneticPr fontId="8" type="noConversion"/>
  </si>
  <si>
    <t>S.Bundle W/H - Trans SPEC Reg.</t>
  </si>
  <si>
    <t>S.Bundle W/H - Trans SPEC Reg.</t>
    <phoneticPr fontId="8" type="noConversion"/>
  </si>
  <si>
    <t>:  봉제라인 재단물 창고 재단물 SPEC 변경등록 (File/Style/Color, Bundle PKG, Bundle)</t>
    <phoneticPr fontId="8" type="noConversion"/>
  </si>
  <si>
    <t>:  봉제라인 재단물 창고 재단물 Split 등록</t>
    <phoneticPr fontId="8" type="noConversion"/>
  </si>
  <si>
    <t>[주의] In-bound 내 재단물이 아닌 외부봉제업체 작업중 정책변경으로 재단물 입고시, 재단반에서만 재단물 수기 입고처리 가능</t>
    <phoneticPr fontId="8" type="noConversion"/>
  </si>
  <si>
    <t>P</t>
    <phoneticPr fontId="8" type="noConversion"/>
  </si>
  <si>
    <t>P</t>
    <phoneticPr fontId="8" type="noConversion"/>
  </si>
  <si>
    <t>Incl. data 'Confirm' already processed</t>
    <phoneticPr fontId="8" type="noConversion"/>
  </si>
  <si>
    <t>Defect Zone</t>
  </si>
  <si>
    <t>← Bundle PKG Barcode &amp; Bundle Barcode 둘다 스캔 가능. 반드시 Trans Location 정보 입력해야 스캔 가능</t>
    <phoneticPr fontId="8" type="noConversion"/>
  </si>
  <si>
    <t>3-1-3. S.Bundle W/H - Trans SPEC Reg.</t>
    <phoneticPr fontId="8" type="noConversion"/>
  </si>
  <si>
    <t>S.Bundle W/H - Trans SPEC Reg.</t>
    <phoneticPr fontId="8" type="noConversion"/>
  </si>
  <si>
    <t>3-1-4. S.Bundle W/H - Trans Split Reg.</t>
    <phoneticPr fontId="8" type="noConversion"/>
  </si>
  <si>
    <t>S.Bundle W/H - Trans Split Reg.</t>
    <phoneticPr fontId="8" type="noConversion"/>
  </si>
  <si>
    <t>3-1-5. S.Bundle W/H OUT - Reg.</t>
    <phoneticPr fontId="8" type="noConversion"/>
  </si>
  <si>
    <t>3-1-6. S.Bundle W/H - Report</t>
    <phoneticPr fontId="8" type="noConversion"/>
  </si>
  <si>
    <t>3-1-6-1. S.Bundle W/H IN-OUT Ledger (by Month)</t>
    <phoneticPr fontId="8" type="noConversion"/>
  </si>
  <si>
    <t>← B.PKG, Bundle 모두 스캔. 단, 사전 Target Depot 입력 필수</t>
    <phoneticPr fontId="8" type="noConversion"/>
  </si>
  <si>
    <t>↓봉제라인 출고시, 출고등록시 바로 Confirm 처리</t>
    <phoneticPr fontId="8" type="noConversion"/>
  </si>
  <si>
    <t>* 주의 : 출고측 입고요청 정보와 실물 차이 발생시, 동일 입고요청건에 대해 전체 입고처리 불가. 따라서 이동중 분실 혹은 오기의 경우, 해당 출고정보 재수정 필요 (해당 부족분은 보고후 Loss 등 처리)</t>
    <phoneticPr fontId="8" type="noConversion"/>
  </si>
  <si>
    <t>3-1-6-2. S.Bundle W/H IN-OUT Status</t>
    <phoneticPr fontId="8" type="noConversion"/>
  </si>
  <si>
    <t>C.Bundle W/H IN-OUT Status</t>
    <phoneticPr fontId="8" type="noConversion"/>
  </si>
  <si>
    <t>S.Bundle W/H IN-OUT Status</t>
    <phoneticPr fontId="8" type="noConversion"/>
  </si>
  <si>
    <t>3-1-6-3. S.Bundle W/H - Stock Status (by Present)</t>
    <phoneticPr fontId="8" type="noConversion"/>
  </si>
  <si>
    <t>* [중요] WIP (Work in process ; 재공품) 는 생산후에도 봉제가 완전히 마무리 되지 않고, 부속가공(Sub-processing) 후 추가 봉제가 이뤄져야 할 경우 체크 (생산실적 불인정, 단, 공장관리용으로만 카운팅)</t>
    <phoneticPr fontId="8" type="noConversion"/>
  </si>
  <si>
    <t>* [주의] WIP 임에 불구하고, 등록시 WIP 체크 안할시 입출고 수불에 심각한 문제 발생. (더블카운팅 이슈)</t>
    <phoneticPr fontId="8" type="noConversion"/>
  </si>
  <si>
    <t>Hr AVG</t>
    <phoneticPr fontId="8" type="noConversion"/>
  </si>
  <si>
    <t>[중요] 해당 Data 는 Return Defect to line 수량과 Full defect duction 수량을 차감하기 전, End-line 기준 Gross Production 수량을 입력해야 함 (라인생산성 집계 목적)</t>
    <phoneticPr fontId="8" type="noConversion"/>
  </si>
  <si>
    <t>Defect Type</t>
    <phoneticPr fontId="8" type="noConversion"/>
  </si>
  <si>
    <t>Full Defect (End Line)</t>
  </si>
  <si>
    <t>Full Defect (End Line)</t>
    <phoneticPr fontId="8" type="noConversion"/>
  </si>
  <si>
    <t>* Defect Type  :  Full Defect (In-line), Full Defect (End-line), Return Defect (to line)</t>
    <phoneticPr fontId="8" type="noConversion"/>
  </si>
  <si>
    <t>Return Defect (to line)</t>
  </si>
  <si>
    <t>Return Defect (to line)</t>
    <phoneticPr fontId="8" type="noConversion"/>
  </si>
  <si>
    <t>Reason</t>
    <phoneticPr fontId="8" type="noConversion"/>
  </si>
  <si>
    <t>(기초정보)</t>
    <phoneticPr fontId="8" type="noConversion"/>
  </si>
  <si>
    <t>* Defect 사유에 대한 기초정보 관리 화면 필요</t>
    <phoneticPr fontId="8" type="noConversion"/>
  </si>
  <si>
    <t xml:space="preserve">Defect Type </t>
    <phoneticPr fontId="8" type="noConversion"/>
  </si>
  <si>
    <t>Reason</t>
    <phoneticPr fontId="8" type="noConversion"/>
  </si>
  <si>
    <t>XXXX</t>
    <phoneticPr fontId="8" type="noConversion"/>
  </si>
  <si>
    <t>Full Defect (in Line)</t>
  </si>
  <si>
    <t>Daily Sewing Perfomance - Reg.</t>
  </si>
  <si>
    <t>Prod. Depot</t>
    <phoneticPr fontId="8" type="noConversion"/>
  </si>
  <si>
    <t>□</t>
    <phoneticPr fontId="8" type="noConversion"/>
  </si>
  <si>
    <t>소싱 QA시스템 벤치마킹 및 PMS 연동방안 마련 (Next Step)</t>
    <phoneticPr fontId="8" type="noConversion"/>
  </si>
  <si>
    <t>↑ WIP : Daily Prod. Target - Reg. 에서 등록한 내역 불러오기 가능유무 판단요망. 단, 수정가능해야 함</t>
    <phoneticPr fontId="8" type="noConversion"/>
  </si>
  <si>
    <t xml:space="preserve">          단, 부속가공 후, 재입고된 상태에서 마무리 추가봉제 생산실적의 경우, 미체크 - 이 경우, 생산실적으로 인정</t>
    <phoneticPr fontId="8" type="noConversion"/>
  </si>
  <si>
    <t>* 조회시 WIP 수량 제외 (순 생산실적 기준 조회)</t>
    <phoneticPr fontId="8" type="noConversion"/>
  </si>
  <si>
    <t>라인별 투입인원, 투입기계, MHour 정보 등록 화면 필요</t>
    <phoneticPr fontId="8" type="noConversion"/>
  </si>
  <si>
    <t>Status</t>
    <phoneticPr fontId="8" type="noConversion"/>
  </si>
  <si>
    <t>3-2-7-3. Semi Product IN - Reg.</t>
    <phoneticPr fontId="8" type="noConversion"/>
  </si>
  <si>
    <t>Semi Product IN - Reg.</t>
    <phoneticPr fontId="8" type="noConversion"/>
  </si>
  <si>
    <t>3-2-7-4. Semi Product IN-OUT Status</t>
    <phoneticPr fontId="8" type="noConversion"/>
  </si>
  <si>
    <t>IN Date</t>
    <phoneticPr fontId="77" type="noConversion"/>
  </si>
  <si>
    <t>Delivery Date</t>
    <phoneticPr fontId="77" type="noConversion"/>
  </si>
  <si>
    <t>← 미선택시 전체 Sewing Line Depot 대상</t>
    <phoneticPr fontId="8" type="noConversion"/>
  </si>
  <si>
    <t>↑ 필수 입력</t>
    <phoneticPr fontId="8" type="noConversion"/>
  </si>
  <si>
    <t>Depot</t>
    <phoneticPr fontId="8" type="noConversion"/>
  </si>
  <si>
    <t>A 프린트 업체</t>
    <phoneticPr fontId="8" type="noConversion"/>
  </si>
  <si>
    <t>B 자수 업체</t>
    <phoneticPr fontId="8" type="noConversion"/>
  </si>
  <si>
    <t>Semi Product (Q'ty)</t>
    <phoneticPr fontId="8" type="noConversion"/>
  </si>
  <si>
    <t>OUT</t>
    <phoneticPr fontId="8" type="noConversion"/>
  </si>
  <si>
    <t>Detail</t>
    <phoneticPr fontId="8" type="noConversion"/>
  </si>
  <si>
    <t>Summary</t>
    <phoneticPr fontId="8" type="noConversion"/>
  </si>
  <si>
    <t>← 부속가공업체 미선택시 해당파일 관련 전체 부속가공업체 입출고내역 대상</t>
    <phoneticPr fontId="8" type="noConversion"/>
  </si>
  <si>
    <t>241657</t>
    <phoneticPr fontId="8" type="noConversion"/>
  </si>
  <si>
    <t>4T</t>
    <phoneticPr fontId="8" type="noConversion"/>
  </si>
  <si>
    <t>Return
OUT</t>
    <phoneticPr fontId="8" type="noConversion"/>
  </si>
  <si>
    <t>Accumul.
IN</t>
    <phoneticPr fontId="8" type="noConversion"/>
  </si>
  <si>
    <t>4T</t>
    <phoneticPr fontId="8" type="noConversion"/>
  </si>
  <si>
    <t>Case 1. Target Depot (부속가공업체) 미선택 &amp; Detail 미선택시</t>
    <phoneticPr fontId="8" type="noConversion"/>
  </si>
  <si>
    <t>Case 2. Target Depot (부속가공업체) 선택시 (Detail 선택여부 의미없음)</t>
    <phoneticPr fontId="8" type="noConversion"/>
  </si>
  <si>
    <t>Case 3. Target Depot (부속가공업체) 미선택 &amp; Detail 선택시</t>
    <phoneticPr fontId="8" type="noConversion"/>
  </si>
  <si>
    <t xml:space="preserve"> </t>
    <phoneticPr fontId="8" type="noConversion"/>
  </si>
  <si>
    <t>Order Q'ty</t>
    <phoneticPr fontId="8" type="noConversion"/>
  </si>
  <si>
    <t>Excel</t>
    <phoneticPr fontId="8" type="noConversion"/>
  </si>
  <si>
    <t>OUT for
Order %</t>
    <phoneticPr fontId="8" type="noConversion"/>
  </si>
  <si>
    <t>In for
Order %</t>
    <phoneticPr fontId="8" type="noConversion"/>
  </si>
  <si>
    <t>IN/OUT
Balance</t>
    <phoneticPr fontId="8" type="noConversion"/>
  </si>
  <si>
    <r>
      <t xml:space="preserve">Net-IN
</t>
    </r>
    <r>
      <rPr>
        <sz val="9"/>
        <color theme="1"/>
        <rFont val="맑은 고딕"/>
        <family val="3"/>
        <charset val="129"/>
      </rPr>
      <t>(Balance)</t>
    </r>
    <phoneticPr fontId="8" type="noConversion"/>
  </si>
  <si>
    <t>Semi Product IN-OUT Status</t>
    <phoneticPr fontId="8" type="noConversion"/>
  </si>
  <si>
    <t>:  니카라과 법인에서 공정별 Ticket 집계용 사용</t>
    <phoneticPr fontId="8" type="noConversion"/>
  </si>
  <si>
    <t>Parts</t>
    <phoneticPr fontId="8" type="noConversion"/>
  </si>
  <si>
    <t>Body_F</t>
  </si>
  <si>
    <t>Body_F</t>
    <phoneticPr fontId="8" type="noConversion"/>
  </si>
  <si>
    <t>Sleeve-L</t>
  </si>
  <si>
    <t>Sleeve-L</t>
    <phoneticPr fontId="8" type="noConversion"/>
  </si>
  <si>
    <t>* Targete Depot 가 부속가공업체의 경우, Parts 선택 필수 (그외, 비활성화)</t>
    <phoneticPr fontId="8" type="noConversion"/>
  </si>
  <si>
    <t>[중요] C.Bundle W/H IN - Reg. (from Cutting) 메뉴는 일반적으로 재단된 Bundle 에 한해 입고등록. 부속가공업체 등에 보낸 재단물을 재입고 받는 경우 C.Bundle W/H IN - Return Reg. 메뉴로 입고 처리</t>
    <phoneticPr fontId="8" type="noConversion"/>
  </si>
  <si>
    <t>Parts</t>
    <phoneticPr fontId="8" type="noConversion"/>
  </si>
  <si>
    <t>B. PKG Barcode</t>
    <phoneticPr fontId="77" type="noConversion"/>
  </si>
  <si>
    <t>↑Bundle PKG 바코드를 찍고 Bundle 바코드로 커서이동 후 찍으면 하기 Bundle PKG - Reg 테이블에 Data 조회. 단, 반드시 C.Bundle Parts 등록 필</t>
    <phoneticPr fontId="8" type="noConversion"/>
  </si>
  <si>
    <t>Top</t>
    <phoneticPr fontId="8" type="noConversion"/>
  </si>
  <si>
    <t>↑Bundle PKG 바코드를 찍고 Bundle 바코드로 커서이동 후 찍으면 하기 Bundle PKG - Reg 테이블에 Data 조회. 단, 반드시 Target Depot, W/H Location, C.Bundle Parts 등록 필</t>
    <phoneticPr fontId="8" type="noConversion"/>
  </si>
  <si>
    <t>↑ In-bound 재입고 경우 입고요청 수량, 부속가공업체에서 재입고의 경우 Balance 수량 (누적 출고-누적입고)</t>
    <phoneticPr fontId="8" type="noConversion"/>
  </si>
  <si>
    <t>← Bundle PKG Barcode &amp; Bundle Barcode 둘다 스캔 가능 (동일 Bundle Barcode 라도 多Parts 출고내역 있을시 모두 Display)</t>
    <phoneticPr fontId="8" type="noConversion"/>
  </si>
  <si>
    <t>XXXXXX18M-01</t>
    <phoneticPr fontId="8" type="noConversion"/>
  </si>
  <si>
    <t>↑ Default 는 잔존재단물 Location 적용. 단, 잔존재단물 Location 과 다른 위치 적재 필요시 해당 Location 입력후 저장</t>
    <phoneticPr fontId="8" type="noConversion"/>
  </si>
  <si>
    <t>* 주의 : 입고측 입고요청 정보와 실물 차이 발생시, 동일 입고요청건에 대해 전체 입고처리 불가. 따라서 이동중 분실 혹은 오기의 경우, 해당 출고정보 수정 필요</t>
    <phoneticPr fontId="8" type="noConversion"/>
  </si>
  <si>
    <t>↑ 부속가공 출고후, 재입고 처리를 해당 메뉴에서 처리하면 안됨 (Source Depot 에서 부속가공업체 선택 불가 요망)</t>
    <phoneticPr fontId="8" type="noConversion"/>
  </si>
  <si>
    <t>* SPEC 변경 등록시, 기존 C.Bundle 이 가족 있던 Parts 정보는 변경된 C.Bundle 코드 생성&amp;저장시 승계</t>
    <phoneticPr fontId="8" type="noConversion"/>
  </si>
  <si>
    <t>* Split 시, 기존 C.Bundle 이 가족 있던 Parts 정보는 변경된 C.Bundle 코드 생성&amp;저장시 승계</t>
    <phoneticPr fontId="8" type="noConversion"/>
  </si>
  <si>
    <t>*** 수불 기준 Parts 를 정해줘야 함</t>
    <phoneticPr fontId="8" type="noConversion"/>
  </si>
  <si>
    <t>(+)Add Row</t>
    <phoneticPr fontId="8" type="noConversion"/>
  </si>
  <si>
    <t>* Targete Depot 가 부속가공업체의 경우, 출고등록과 동시에 Status Confirm 처리</t>
    <phoneticPr fontId="8" type="noConversion"/>
  </si>
  <si>
    <t xml:space="preserve"> </t>
    <phoneticPr fontId="8" type="noConversion"/>
  </si>
  <si>
    <t xml:space="preserve"> </t>
    <phoneticPr fontId="8" type="noConversion"/>
  </si>
  <si>
    <t>↓ Parts 비활성화후 출고시, All Parts 출고 처리 (봉제라인, Manage 출고 등)</t>
    <phoneticPr fontId="8" type="noConversion"/>
  </si>
  <si>
    <t>C.Bundle W/H - Stock Status (by Present)</t>
    <phoneticPr fontId="8" type="noConversion"/>
  </si>
  <si>
    <t>Warning</t>
    <phoneticPr fontId="8" type="noConversion"/>
  </si>
  <si>
    <t>Garment</t>
    <phoneticPr fontId="8" type="noConversion"/>
  </si>
  <si>
    <t>Body-F</t>
    <phoneticPr fontId="8" type="noConversion"/>
  </si>
  <si>
    <t>Sleeve-L</t>
    <phoneticPr fontId="8" type="noConversion"/>
  </si>
  <si>
    <t>Print</t>
    <phoneticPr fontId="8" type="noConversion"/>
  </si>
  <si>
    <t>EMB</t>
    <phoneticPr fontId="8" type="noConversion"/>
  </si>
  <si>
    <t>Washing</t>
    <phoneticPr fontId="8" type="noConversion"/>
  </si>
  <si>
    <t>Garment</t>
    <phoneticPr fontId="8" type="noConversion"/>
  </si>
  <si>
    <t>Print</t>
    <phoneticPr fontId="8" type="noConversion"/>
  </si>
  <si>
    <t>EMB</t>
    <phoneticPr fontId="8" type="noConversion"/>
  </si>
  <si>
    <t>Type</t>
    <phoneticPr fontId="8" type="noConversion"/>
  </si>
  <si>
    <t>Depot</t>
    <phoneticPr fontId="8" type="noConversion"/>
  </si>
  <si>
    <t>B 프린트 업체</t>
    <phoneticPr fontId="8" type="noConversion"/>
  </si>
  <si>
    <t>Body-B</t>
    <phoneticPr fontId="8" type="noConversion"/>
  </si>
  <si>
    <t>EMB</t>
    <phoneticPr fontId="8" type="noConversion"/>
  </si>
  <si>
    <t>C 자수업체</t>
    <phoneticPr fontId="8" type="noConversion"/>
  </si>
  <si>
    <t>C 자수 업체</t>
    <phoneticPr fontId="8" type="noConversion"/>
  </si>
  <si>
    <t>4T</t>
    <phoneticPr fontId="8" type="noConversion"/>
  </si>
  <si>
    <t>2-3-6-4. C.Bundle W/H - Sub-processing IN-OUT Status</t>
    <phoneticPr fontId="8" type="noConversion"/>
  </si>
  <si>
    <t>C.Bundle W/H</t>
    <phoneticPr fontId="8" type="noConversion"/>
  </si>
  <si>
    <t>← 미선택시 전체 C.Bundle W/H Depot 대상</t>
    <phoneticPr fontId="8" type="noConversion"/>
  </si>
  <si>
    <t>◎</t>
    <phoneticPr fontId="8" type="noConversion"/>
  </si>
  <si>
    <t>Summary</t>
    <phoneticPr fontId="8" type="noConversion"/>
  </si>
  <si>
    <t>Detail</t>
    <phoneticPr fontId="8" type="noConversion"/>
  </si>
  <si>
    <t>○</t>
    <phoneticPr fontId="8" type="noConversion"/>
  </si>
  <si>
    <t>Sub-processing</t>
    <phoneticPr fontId="8" type="noConversion"/>
  </si>
  <si>
    <t>Case 1. Target Depot (부속가공업체) 미선택 &amp; Detail 선택시</t>
    <phoneticPr fontId="8" type="noConversion"/>
  </si>
  <si>
    <t>Case 2. Target Depot (부속가공업체) 미선택 &amp; Sub-processing 선택시</t>
    <phoneticPr fontId="8" type="noConversion"/>
  </si>
  <si>
    <t>Case 3. Target Depot (부속가공업체) 미선택 &amp; Parts 선택시</t>
    <phoneticPr fontId="8" type="noConversion"/>
  </si>
  <si>
    <t>Case 4. Target Depot (부속가공업체) 미선택 &amp; Summary 선택시</t>
    <phoneticPr fontId="8" type="noConversion"/>
  </si>
  <si>
    <t>C.Bundle W/H - Sub-processing IN-OUT Status</t>
    <phoneticPr fontId="8" type="noConversion"/>
  </si>
  <si>
    <t>:  재단물 부속가공 입출고 현황</t>
    <phoneticPr fontId="8" type="noConversion"/>
  </si>
  <si>
    <t>:  File-Style 재단 부위별 부속가공 계획 등록</t>
    <phoneticPr fontId="8" type="noConversion"/>
  </si>
  <si>
    <t>2-2-2. Size Ratio by Marker - Reg.</t>
    <phoneticPr fontId="8" type="noConversion"/>
  </si>
  <si>
    <t>2-2-3. Spreading &amp; Cutting - Reg.</t>
    <phoneticPr fontId="8" type="noConversion"/>
  </si>
  <si>
    <t>2-2-4. Sewing Process - Reg. (for Process tag printing)</t>
    <phoneticPr fontId="8" type="noConversion"/>
  </si>
  <si>
    <t>2-2-5. Bundle PKG - Reg.</t>
    <phoneticPr fontId="8" type="noConversion"/>
  </si>
  <si>
    <t>2-2-6. C. Bundle PKG Setting - Reg.</t>
    <phoneticPr fontId="8" type="noConversion"/>
  </si>
  <si>
    <t>2-2-7. Cutting Report</t>
    <phoneticPr fontId="8" type="noConversion"/>
  </si>
  <si>
    <t>Sub-processing Plan - Reg (by C. Part)</t>
    <phoneticPr fontId="8" type="noConversion"/>
  </si>
  <si>
    <t>2-2-1. Sub-processing Plan - Reg (by C.Part)</t>
    <phoneticPr fontId="8" type="noConversion"/>
  </si>
  <si>
    <t>Sub-processing Plan - Reg (by C.Part)</t>
  </si>
  <si>
    <t>Sub-processing Plan - Reg (by C.Part)</t>
    <phoneticPr fontId="8" type="noConversion"/>
  </si>
  <si>
    <t>Color</t>
    <phoneticPr fontId="77" type="noConversion"/>
  </si>
  <si>
    <t>Incl. already Reg.</t>
    <phoneticPr fontId="8" type="noConversion"/>
  </si>
  <si>
    <t>18M</t>
    <phoneticPr fontId="8" type="noConversion"/>
  </si>
  <si>
    <t>Garment Type</t>
    <phoneticPr fontId="8" type="noConversion"/>
  </si>
  <si>
    <r>
      <t>←</t>
    </r>
    <r>
      <rPr>
        <sz val="9"/>
        <color rgb="FF0000FF"/>
        <rFont val="맑은 고딕"/>
        <family val="3"/>
        <charset val="129"/>
      </rPr>
      <t xml:space="preserve"> </t>
    </r>
    <r>
      <rPr>
        <sz val="9"/>
        <color rgb="FF0000FF"/>
        <rFont val="맑은 고딕"/>
        <family val="2"/>
        <charset val="129"/>
      </rPr>
      <t>기초정보 등록</t>
    </r>
    <r>
      <rPr>
        <sz val="9"/>
        <color rgb="FF0000FF"/>
        <rFont val="맑은 고딕"/>
        <family val="3"/>
        <charset val="129"/>
      </rPr>
      <t>&amp;관리화면 별도 필요 (필수선택 항목)</t>
    </r>
    <phoneticPr fontId="8" type="noConversion"/>
  </si>
  <si>
    <t>TOP</t>
    <phoneticPr fontId="8" type="noConversion"/>
  </si>
  <si>
    <t>Body-F</t>
    <phoneticPr fontId="8" type="noConversion"/>
  </si>
  <si>
    <t>Body-B</t>
    <phoneticPr fontId="8" type="noConversion"/>
  </si>
  <si>
    <t>Sleeve-L</t>
    <phoneticPr fontId="8" type="noConversion"/>
  </si>
  <si>
    <t>Sleeve-R</t>
    <phoneticPr fontId="8" type="noConversion"/>
  </si>
  <si>
    <t>Collar</t>
    <phoneticPr fontId="8" type="noConversion"/>
  </si>
  <si>
    <t>RIB</t>
    <phoneticPr fontId="8" type="noConversion"/>
  </si>
  <si>
    <t>Size</t>
    <phoneticPr fontId="77" type="noConversion"/>
  </si>
  <si>
    <t>BCVC13(PL106)</t>
    <phoneticPr fontId="8" type="noConversion"/>
  </si>
  <si>
    <t xml:space="preserve"> </t>
    <phoneticPr fontId="8" type="noConversion"/>
  </si>
  <si>
    <t>□</t>
    <phoneticPr fontId="8" type="noConversion"/>
  </si>
  <si>
    <t>R</t>
    <phoneticPr fontId="8" type="noConversion"/>
  </si>
  <si>
    <t>V</t>
  </si>
  <si>
    <t>↓ Garment Type별로 등록된 모든 Parts 가 가변적으로 나타나야 함</t>
    <phoneticPr fontId="8" type="noConversion"/>
  </si>
  <si>
    <t>Reg Date</t>
    <phoneticPr fontId="77" type="noConversion"/>
  </si>
  <si>
    <t>■</t>
    <phoneticPr fontId="8" type="noConversion"/>
  </si>
  <si>
    <t>Excel</t>
    <phoneticPr fontId="8" type="noConversion"/>
  </si>
  <si>
    <t>↑ 필수선택 (조회테이블 필드구성 목적)</t>
    <phoneticPr fontId="8" type="noConversion"/>
  </si>
  <si>
    <t>Reg Date</t>
    <phoneticPr fontId="8" type="noConversion"/>
  </si>
  <si>
    <t>:  해당 메뉴는 재단후 File/Style/Part별 부속가공 여부를 등록, 입출고 관리를 위한 목적임</t>
    <phoneticPr fontId="8" type="noConversion"/>
  </si>
  <si>
    <t>:  해당 메뉴는 각 Marker (재단도면)을 통해 산출되는 File-Style-Color-Size 별 Garment 수량을 등록하는 화면임</t>
    <phoneticPr fontId="8" type="noConversion"/>
  </si>
  <si>
    <t>* 참고 : Cutting Bundle PKG (POLYBAG or Basket) 바코드는 재사용</t>
    <phoneticPr fontId="8" type="noConversion"/>
  </si>
  <si>
    <t>B. PKG Type</t>
    <phoneticPr fontId="8" type="noConversion"/>
  </si>
  <si>
    <t>B. PKG Type</t>
    <phoneticPr fontId="8" type="noConversion"/>
  </si>
  <si>
    <t xml:space="preserve">    [주의] 부속가공업체에서 재단물 재입고시 Bundle no. 반드시 함께 와줘야 함</t>
    <phoneticPr fontId="8" type="noConversion"/>
  </si>
  <si>
    <t>재단반 순수 입고와 봉제라인에서의 Return, 부속가공처에서의 Return 별도 필요</t>
    <phoneticPr fontId="8" type="noConversion"/>
  </si>
  <si>
    <t>생산라인 출고등록과 부속가공 출고등록 구분 필요
Return OUT 필요</t>
    <phoneticPr fontId="8" type="noConversion"/>
  </si>
  <si>
    <t>C.Bundle Sub-processing</t>
    <phoneticPr fontId="8" type="noConversion"/>
  </si>
  <si>
    <t>파트별로 부속가공이 나갈 경우, Garment 기준 수량의 입출고 수불을 구성할 수 없음... 해당 수불은 In-bound 내의 입출고 수량만 관리하는 기준으로 해야 할 듯. 선적완료후 잔존 재고는 부속가공 Loss 처리 필요</t>
    <phoneticPr fontId="8" type="noConversion"/>
  </si>
  <si>
    <t xml:space="preserve"> </t>
    <phoneticPr fontId="8" type="noConversion"/>
  </si>
  <si>
    <t>Sub-processing IN-OUT</t>
    <phoneticPr fontId="8" type="noConversion"/>
  </si>
  <si>
    <t>C.Bundle W/H OUT - Reg. (Sub-p)</t>
    <phoneticPr fontId="8" type="noConversion"/>
  </si>
  <si>
    <t>C.Bundle W/H IN - Reg. (Sub-p)</t>
    <phoneticPr fontId="8" type="noConversion"/>
  </si>
  <si>
    <t>C.Bundle W/H Return OUT - Reg. (Sub-p)</t>
    <phoneticPr fontId="8" type="noConversion"/>
  </si>
  <si>
    <t>:   재단물 부속가공 출고 등록</t>
    <phoneticPr fontId="8" type="noConversion"/>
  </si>
  <si>
    <t>:   재단물 부속가공 재출고 등록</t>
    <phoneticPr fontId="8" type="noConversion"/>
  </si>
  <si>
    <t>:   재단물 부속가공 입고 등록</t>
    <phoneticPr fontId="8" type="noConversion"/>
  </si>
  <si>
    <t>2-3. C.Bundle W/H (Cutting Bundle W/H)</t>
    <phoneticPr fontId="8" type="noConversion"/>
  </si>
  <si>
    <t>C.Bundle W/H IN - Reg. (from Cutting)</t>
    <phoneticPr fontId="8" type="noConversion"/>
  </si>
  <si>
    <t>:  재단물 창고 입고 등록 (from 재단반)</t>
    <phoneticPr fontId="8" type="noConversion"/>
  </si>
  <si>
    <t>C.Bundle W/H IN - Reg.</t>
    <phoneticPr fontId="8" type="noConversion"/>
  </si>
  <si>
    <t>:  재단물 창고 입고 등록 (재단반 外)</t>
    <phoneticPr fontId="8" type="noConversion"/>
  </si>
  <si>
    <t>2-3-1. C.Bundle W/H IN - Reg. (from Cutting)</t>
    <phoneticPr fontId="8" type="noConversion"/>
  </si>
  <si>
    <t>:  재단반에서 최초 재단후 재단 Bundle 전용 입고등록</t>
    <phoneticPr fontId="8" type="noConversion"/>
  </si>
  <si>
    <t>↑ 재단반만 선택가능 (그외 Depot / TR 선택불가)</t>
    <phoneticPr fontId="8" type="noConversion"/>
  </si>
  <si>
    <t xml:space="preserve">            → 실무 편의를 위해 Barcode 시스템 도입했으나, 빈번한 소량의 재단물이 이동되는 상황 지속시 Barcode 시스템을 통해 관리 애로사항 발생 소지 有</t>
    <phoneticPr fontId="8" type="noConversion"/>
  </si>
  <si>
    <t>2-3-2. C.Bundle W/H IN - Reg.</t>
    <phoneticPr fontId="8" type="noConversion"/>
  </si>
  <si>
    <t>:  재단반外 다른 Depot 로 부터의 재단 Bundle 입고 등록</t>
    <phoneticPr fontId="8" type="noConversion"/>
  </si>
  <si>
    <t>(Garment 기준)</t>
  </si>
  <si>
    <t>(Garment 기준)</t>
    <phoneticPr fontId="8" type="noConversion"/>
  </si>
  <si>
    <t>(Parts 기준)</t>
    <phoneticPr fontId="8" type="noConversion"/>
  </si>
  <si>
    <t>▶</t>
  </si>
  <si>
    <t>▶</t>
    <phoneticPr fontId="8" type="noConversion"/>
  </si>
  <si>
    <t>Cutting Bundle IN-OUT</t>
    <phoneticPr fontId="8" type="noConversion"/>
  </si>
  <si>
    <t>C.Bundle W/H IN - Reg.</t>
    <phoneticPr fontId="8" type="noConversion"/>
  </si>
  <si>
    <t>Status</t>
    <phoneticPr fontId="8" type="noConversion"/>
  </si>
  <si>
    <t>:  봉제라인으로 Bundle 출고후 재입고시 바코드 훼손되어 신규 생성 필요 경우 有</t>
    <phoneticPr fontId="8" type="noConversion"/>
  </si>
  <si>
    <t>↑ 재단반 및 부속가공업체 선택불가</t>
    <phoneticPr fontId="8" type="noConversion"/>
  </si>
  <si>
    <t>← 재단반 및 부속가공업체 선택불가</t>
    <phoneticPr fontId="8" type="noConversion"/>
  </si>
  <si>
    <t>← 재단반만 선택가능</t>
    <phoneticPr fontId="8" type="noConversion"/>
  </si>
  <si>
    <t>2-3-3. C.Bundle W/H - Trans Location Reg.</t>
    <phoneticPr fontId="8" type="noConversion"/>
  </si>
  <si>
    <t>2-3-4. C.Bundle W/H - Trans SPEC Reg.</t>
    <phoneticPr fontId="8" type="noConversion"/>
  </si>
  <si>
    <t>2-3-5. C.Bundle W/H - Trans Split Reg.</t>
    <phoneticPr fontId="8" type="noConversion"/>
  </si>
  <si>
    <t>2-3-6. C.Bundle W/H OUT - Reg.</t>
    <phoneticPr fontId="8" type="noConversion"/>
  </si>
  <si>
    <t>Status</t>
    <phoneticPr fontId="8" type="noConversion"/>
  </si>
  <si>
    <t>↑부속가공업체 선택 불가</t>
    <phoneticPr fontId="8" type="noConversion"/>
  </si>
  <si>
    <t xml:space="preserve"> ← 부속가공업체 선택 불가</t>
    <phoneticPr fontId="8" type="noConversion"/>
  </si>
  <si>
    <t>Sub-Processing OUT - Reg.</t>
  </si>
  <si>
    <t>Sub-Processing OUT - Reg.</t>
    <phoneticPr fontId="8" type="noConversion"/>
  </si>
  <si>
    <t>Sub-Processing Return OUT - Reg.</t>
    <phoneticPr fontId="8" type="noConversion"/>
  </si>
  <si>
    <t>Sub-Processing IN - Reg.</t>
  </si>
  <si>
    <t>Sub-Processing IN - Reg.</t>
    <phoneticPr fontId="8" type="noConversion"/>
  </si>
  <si>
    <t>Sub-Processing OUT - Reg.</t>
    <phoneticPr fontId="8" type="noConversion"/>
  </si>
  <si>
    <t>↑부속가공업체만 등록가능 (기타 Depot/TF 선택 불가)</t>
    <phoneticPr fontId="8" type="noConversion"/>
  </si>
  <si>
    <t>↑ 부속가공업체 출고시 반드시 잔여 재단물 PKG Location 등록용 (Default 값은 기존 Location).</t>
    <phoneticPr fontId="8" type="noConversion"/>
  </si>
  <si>
    <t>* 부속가공 위한 Bundle Parts 출고시, 해당 Target Depot 입고승인 없이도 Save 시 출고 완료</t>
    <phoneticPr fontId="8" type="noConversion"/>
  </si>
  <si>
    <t>Sub-P. Return OUT - Reg.</t>
  </si>
  <si>
    <t>Sub-P. Return OUT - Reg.</t>
    <phoneticPr fontId="8" type="noConversion"/>
  </si>
  <si>
    <t>Sub-P. IN Date</t>
    <phoneticPr fontId="77" type="noConversion"/>
  </si>
  <si>
    <t>:  부속가공 업체에 재단물 Parts 출고후, 재입고 된 이후에 불량 등 원인으로 재작업 요청시 재출고 등록 화면 (부속가공업체 이중출고 카운팅 방지, 별도 화면 등록)</t>
    <phoneticPr fontId="8" type="noConversion"/>
  </si>
  <si>
    <t>↑ 출고대상 바코드 스캔하여 C.Bundle W/H OUT - Reg 테이블로 보낼 수 있도록 하기 위한 목적</t>
    <phoneticPr fontId="8" type="noConversion"/>
  </si>
  <si>
    <t>← B.PKG, Bundle 모두 스캔</t>
    <phoneticPr fontId="8" type="noConversion"/>
  </si>
  <si>
    <t>↓ 부속가공업체만 등록가능 (기타 Depot/TF 선택 불가)</t>
    <phoneticPr fontId="8" type="noConversion"/>
  </si>
  <si>
    <t>IN Reg. no</t>
    <phoneticPr fontId="8" type="noConversion"/>
  </si>
  <si>
    <t>Sub-p. Depot</t>
    <phoneticPr fontId="8" type="noConversion"/>
  </si>
  <si>
    <t>Sub-Processing IN - Reg.</t>
    <phoneticPr fontId="8" type="noConversion"/>
  </si>
  <si>
    <t>← 부속가공업체만 선택 가능</t>
    <phoneticPr fontId="8" type="noConversion"/>
  </si>
  <si>
    <t>← 과거 해당 업체로 Bundle Parts 출고일</t>
    <phoneticPr fontId="8" type="noConversion"/>
  </si>
  <si>
    <t>OUT Reg no.</t>
    <phoneticPr fontId="8" type="noConversion"/>
  </si>
  <si>
    <t>4T</t>
    <phoneticPr fontId="8" type="noConversion"/>
  </si>
  <si>
    <t>↑(누적 입고 - Return OUT)</t>
    <phoneticPr fontId="8" type="noConversion"/>
  </si>
  <si>
    <t>↑(누적 출고) 단, Return OUT제외</t>
    <phoneticPr fontId="8" type="noConversion"/>
  </si>
  <si>
    <t>[참고] 해당 입출고 수불부는 Garment 기준 Bundle 을 기준으로 한 입출고 수불임. 따라서, 재단반에서 부속가공을 위해 Bundle Parts 입출고 내역은 Display 대상 아님</t>
    <phoneticPr fontId="8" type="noConversion"/>
  </si>
  <si>
    <t>by Bundle</t>
    <phoneticPr fontId="8" type="noConversion"/>
  </si>
  <si>
    <t>◎</t>
    <phoneticPr fontId="8" type="noConversion"/>
  </si>
  <si>
    <t>File-Style</t>
    <phoneticPr fontId="8" type="noConversion"/>
  </si>
  <si>
    <t>○</t>
    <phoneticPr fontId="8" type="noConversion"/>
  </si>
  <si>
    <t xml:space="preserve"> </t>
    <phoneticPr fontId="8" type="noConversion"/>
  </si>
  <si>
    <t>2-3-7. C.Bundle W/H - Report</t>
    <phoneticPr fontId="8" type="noConversion"/>
  </si>
  <si>
    <t>2-3-7-2. C.Bundle W/H - IN-OUT Status</t>
    <phoneticPr fontId="8" type="noConversion"/>
  </si>
  <si>
    <t>2-3-7-3. C.Bundle W/H - Stock Status (by Present)</t>
    <phoneticPr fontId="8" type="noConversion"/>
  </si>
  <si>
    <t>2-3-9. Sub-Processing Return OUT - Reg.</t>
    <phoneticPr fontId="8" type="noConversion"/>
  </si>
  <si>
    <t>2-3-10. Sub-Processing IN - Reg.</t>
    <phoneticPr fontId="8" type="noConversion"/>
  </si>
  <si>
    <t>2-3-11. Sub-processing IN-OUT Status</t>
    <phoneticPr fontId="8" type="noConversion"/>
  </si>
  <si>
    <t>Sub-processing IN-OUT Status</t>
    <phoneticPr fontId="8" type="noConversion"/>
  </si>
  <si>
    <t>Cutting Report by Style (Detail)</t>
  </si>
  <si>
    <t>OUT (Sub-Contract)</t>
    <phoneticPr fontId="8" type="noConversion"/>
  </si>
  <si>
    <t xml:space="preserve"> </t>
    <phoneticPr fontId="8" type="noConversion"/>
  </si>
  <si>
    <t xml:space="preserve"> </t>
    <phoneticPr fontId="8" type="noConversion"/>
  </si>
  <si>
    <t xml:space="preserve"> </t>
    <phoneticPr fontId="8" type="noConversion"/>
  </si>
  <si>
    <t xml:space="preserve"> </t>
    <phoneticPr fontId="8" type="noConversion"/>
  </si>
  <si>
    <t>PO
Delivery
Date</t>
    <phoneticPr fontId="8" type="noConversion"/>
  </si>
  <si>
    <t>Excl. Over Cutting</t>
    <phoneticPr fontId="8" type="noConversion"/>
  </si>
  <si>
    <t xml:space="preserve"> : 해당 기간 Cutting 실적이 존재하는 File의 최초 실적 발생부터 현재 시점까지 누적수치 Display</t>
  </si>
  <si>
    <t>File no</t>
    <phoneticPr fontId="77" type="noConversion"/>
  </si>
  <si>
    <t>Cutting Report by File</t>
  </si>
  <si>
    <t>Cutting Report by File</t>
    <phoneticPr fontId="8" type="noConversion"/>
  </si>
  <si>
    <t>↓ 해당 조회화면의 Data 는 최초 실적 발생부터 현재 시점까지 누적수치 Display</t>
    <phoneticPr fontId="8" type="noConversion"/>
  </si>
  <si>
    <t>Status by Delivery Date</t>
  </si>
  <si>
    <t>Order Q'ty</t>
    <phoneticPr fontId="8" type="noConversion"/>
  </si>
  <si>
    <t>Cutting Balance</t>
    <phoneticPr fontId="8" type="noConversion"/>
  </si>
  <si>
    <t>↑ 해당 Size 총 Cutting 수량을 PO Del. date 에 맞춰 순차적으로 Display</t>
    <phoneticPr fontId="8" type="noConversion"/>
  </si>
  <si>
    <t>Status by Ex-factory Date</t>
    <phoneticPr fontId="8" type="noConversion"/>
  </si>
  <si>
    <t>IN Sewing Balance</t>
    <phoneticPr fontId="8" type="noConversion"/>
  </si>
  <si>
    <t>IN Sewing Balance</t>
    <phoneticPr fontId="8" type="noConversion"/>
  </si>
  <si>
    <t>C.Total</t>
    <phoneticPr fontId="8" type="noConversion"/>
  </si>
  <si>
    <t>IN.Total</t>
    <phoneticPr fontId="8" type="noConversion"/>
  </si>
  <si>
    <t>IN Sewing</t>
    <phoneticPr fontId="8" type="noConversion"/>
  </si>
  <si>
    <t>IN</t>
    <phoneticPr fontId="8" type="noConversion"/>
  </si>
  <si>
    <t>Sub-P
OUT</t>
    <phoneticPr fontId="8" type="noConversion"/>
  </si>
  <si>
    <t>2-3-7-1. C.Bundle W/H - IN-OUT Ledger  (by Month)</t>
    <phoneticPr fontId="8" type="noConversion"/>
  </si>
  <si>
    <t>[참고] 해당 입출고 수불부는 Bundle 을 Garment 수량 기준으로 한 입출고 수불임.</t>
    <phoneticPr fontId="8" type="noConversion"/>
  </si>
  <si>
    <t>3-2-7-2. Semi Product Return OUT - Reg.</t>
    <phoneticPr fontId="8" type="noConversion"/>
  </si>
  <si>
    <t>:  부속가공 출고후 재입고 했으나, 입고후 검수시 불량판정으로 재작업 위해 재출고 수량 등록</t>
    <phoneticPr fontId="8" type="noConversion"/>
  </si>
  <si>
    <t>Semi Product Return OUT - Reg.</t>
  </si>
  <si>
    <t>Semi Product Return OUT - Reg.</t>
    <phoneticPr fontId="8" type="noConversion"/>
  </si>
  <si>
    <t>← 부속가공업체만 선택가능</t>
    <phoneticPr fontId="8" type="noConversion"/>
  </si>
  <si>
    <t>Status</t>
    <phoneticPr fontId="8" type="noConversion"/>
  </si>
  <si>
    <t>File no</t>
    <phoneticPr fontId="77" type="noConversion"/>
  </si>
  <si>
    <t>Query</t>
    <phoneticPr fontId="8" type="noConversion"/>
  </si>
  <si>
    <t>Excel</t>
    <phoneticPr fontId="8" type="noConversion"/>
  </si>
  <si>
    <t>OUT Date</t>
    <phoneticPr fontId="77" type="noConversion"/>
  </si>
  <si>
    <t>[ Query ]</t>
    <phoneticPr fontId="8" type="noConversion"/>
  </si>
  <si>
    <t>** 해당 Depot 에서 부속가공업체 출고후, 재입고 Data 에서 조회해야 함</t>
    <phoneticPr fontId="8" type="noConversion"/>
  </si>
  <si>
    <t>IN Date</t>
    <phoneticPr fontId="77" type="noConversion"/>
  </si>
  <si>
    <t>IN Q'ty</t>
    <phoneticPr fontId="8" type="noConversion"/>
  </si>
  <si>
    <t>[ Semi Product Return OUT - Reg. ]</t>
    <phoneticPr fontId="8" type="noConversion"/>
  </si>
  <si>
    <t>Depot</t>
    <phoneticPr fontId="8" type="noConversion"/>
  </si>
  <si>
    <t>Depot</t>
    <phoneticPr fontId="8" type="noConversion"/>
  </si>
  <si>
    <t>(-) DEL Row</t>
    <phoneticPr fontId="8" type="noConversion"/>
  </si>
  <si>
    <t>← 기초정보 등록&amp;관리화면 별도 필요 (필수선택 항목)</t>
    <phoneticPr fontId="8" type="noConversion"/>
  </si>
  <si>
    <t>* [참고] 한 Parts 에 하나의 부속공정이 두가지 이상 발생하는 경우, Body-F 1,2 등으로 기초정보 등록 가능하도록 하면 모든 부속가공 수불처리 가능</t>
    <phoneticPr fontId="8" type="noConversion"/>
  </si>
  <si>
    <t>2-3-8. Sub-Processing OUT - Reg.</t>
    <phoneticPr fontId="8" type="noConversion"/>
  </si>
  <si>
    <t>OUT Date</t>
    <phoneticPr fontId="8" type="noConversion"/>
  </si>
  <si>
    <t>OUT date</t>
    <phoneticPr fontId="77" type="noConversion"/>
  </si>
  <si>
    <t>Accu. IN-OUT Info</t>
    <phoneticPr fontId="8" type="noConversion"/>
  </si>
  <si>
    <t>[ Semi Product IN - Reg. ]</t>
    <phoneticPr fontId="8" type="noConversion"/>
  </si>
  <si>
    <t>(-)Del Row</t>
    <phoneticPr fontId="8" type="noConversion"/>
  </si>
  <si>
    <t>IN Reg. no</t>
    <phoneticPr fontId="8" type="noConversion"/>
  </si>
  <si>
    <t>Depot</t>
    <phoneticPr fontId="8" type="noConversion"/>
  </si>
  <si>
    <t>IN Date</t>
    <phoneticPr fontId="8" type="noConversion"/>
  </si>
  <si>
    <t>[ Sub-processing IN - Reg. ]</t>
    <phoneticPr fontId="8" type="noConversion"/>
  </si>
  <si>
    <t>[ Semi Product OUT - Search ]</t>
    <phoneticPr fontId="8" type="noConversion"/>
  </si>
  <si>
    <t>Semi Product Return OUT - Reg.</t>
    <phoneticPr fontId="8" type="noConversion"/>
  </si>
  <si>
    <t>Semi Product IN-OUT</t>
    <phoneticPr fontId="8" type="noConversion"/>
  </si>
  <si>
    <t>Sewing Line Management</t>
    <phoneticPr fontId="8" type="noConversion"/>
  </si>
  <si>
    <t>Semi Product IN-OUT Status</t>
    <phoneticPr fontId="8" type="noConversion"/>
  </si>
  <si>
    <t>:  반제품 부속가공 출고 등록</t>
    <phoneticPr fontId="8" type="noConversion"/>
  </si>
  <si>
    <t>:  반제품 부속가공 재출고 등록</t>
    <phoneticPr fontId="8" type="noConversion"/>
  </si>
  <si>
    <t>:  반제품 부속가공 입고 등록</t>
    <phoneticPr fontId="8" type="noConversion"/>
  </si>
  <si>
    <t>:  반제품 (부속가공) 입출고 현황</t>
    <phoneticPr fontId="8" type="noConversion"/>
  </si>
  <si>
    <t>* WIP 실적은 상기 메뉴에서 조회 X (최종 봉제 생산실적만 조회). 단, Sub-processing 실적은 조회되어야 함</t>
    <phoneticPr fontId="8" type="noConversion"/>
  </si>
  <si>
    <t>* WIP 생산실적 구분 용도로만 사용. '최초 봉제 → 부속가공 → 최종 봉제' 순으로 이뤄지므로 최초 봉제시 WIP 미구분시 생산실적이 더블 카운팅 되는 문제 발생</t>
    <phoneticPr fontId="8" type="noConversion"/>
  </si>
  <si>
    <t>Prod. Report (Prod. Line)</t>
    <phoneticPr fontId="8" type="noConversion"/>
  </si>
  <si>
    <t>↑ 미선택시 전공장 조회</t>
    <phoneticPr fontId="8" type="noConversion"/>
  </si>
  <si>
    <t>◎</t>
    <phoneticPr fontId="8" type="noConversion"/>
  </si>
  <si>
    <t>○</t>
    <phoneticPr fontId="8" type="noConversion"/>
  </si>
  <si>
    <t>3-2-8-1. Production Report by period (Q'ty)</t>
    <phoneticPr fontId="8" type="noConversion"/>
  </si>
  <si>
    <t>OUT</t>
    <phoneticPr fontId="8" type="noConversion"/>
  </si>
  <si>
    <t>Gross
Loss</t>
    <phoneticPr fontId="8" type="noConversion"/>
  </si>
  <si>
    <r>
      <t xml:space="preserve">Progress
</t>
    </r>
    <r>
      <rPr>
        <sz val="9"/>
        <color theme="1"/>
        <rFont val="맑은 고딕"/>
        <family val="3"/>
        <charset val="129"/>
      </rPr>
      <t>(%)</t>
    </r>
    <phoneticPr fontId="8" type="noConversion"/>
  </si>
  <si>
    <t>Sewing
Defect
%</t>
    <phoneticPr fontId="8" type="noConversion"/>
  </si>
  <si>
    <t>Sub-p.
Loss
%</t>
    <phoneticPr fontId="8" type="noConversion"/>
  </si>
  <si>
    <t>ETC
Loss
%</t>
    <phoneticPr fontId="8" type="noConversion"/>
  </si>
  <si>
    <t>Production Report by period (Q'ty)</t>
    <phoneticPr fontId="8" type="noConversion"/>
  </si>
  <si>
    <t>Production Status (Overall)</t>
    <phoneticPr fontId="8" type="noConversion"/>
  </si>
  <si>
    <t>Production Report by period (Amt)</t>
    <phoneticPr fontId="8" type="noConversion"/>
  </si>
  <si>
    <t>Prod. Month</t>
    <phoneticPr fontId="77" type="noConversion"/>
  </si>
  <si>
    <t>3-2-8-2. Production Report by period (Amt)</t>
    <phoneticPr fontId="8" type="noConversion"/>
  </si>
  <si>
    <t>3-2-8-3. Production Status (Overall)</t>
    <phoneticPr fontId="8" type="noConversion"/>
  </si>
  <si>
    <t>Production Status by Process</t>
    <phoneticPr fontId="8" type="noConversion"/>
  </si>
  <si>
    <t>:  수량 기준 기간별 생산현황 리포트</t>
    <phoneticPr fontId="8" type="noConversion"/>
  </si>
  <si>
    <t>:  금액 기준 기간별 생산현황 리포트</t>
    <phoneticPr fontId="8" type="noConversion"/>
  </si>
  <si>
    <t>:  세부 생산현황 리포트</t>
    <phoneticPr fontId="8" type="noConversion"/>
  </si>
  <si>
    <t>:  법인 공정별 생산현황 리포트</t>
    <phoneticPr fontId="8" type="noConversion"/>
  </si>
  <si>
    <t>※ [PMS 영역]</t>
    <phoneticPr fontId="8" type="noConversion"/>
  </si>
  <si>
    <t>마감용 Garment 입출고 수불장에 제품대체 해 넣을 수 있는 Logic 넣어야 함 (경영관리팀 향후 과제)</t>
    <phoneticPr fontId="8" type="noConversion"/>
  </si>
  <si>
    <t>2021. 5. 31</t>
    <phoneticPr fontId="8" type="noConversion"/>
  </si>
  <si>
    <t>◆ Garment W/H</t>
    <phoneticPr fontId="8" type="noConversion"/>
  </si>
  <si>
    <t>Ⅳ. Garment W/H</t>
    <phoneticPr fontId="8" type="noConversion"/>
  </si>
  <si>
    <t>◆ Garment W/H IN-OUT</t>
    <phoneticPr fontId="8" type="noConversion"/>
  </si>
  <si>
    <t>G. W/H PKG - Reg.</t>
    <phoneticPr fontId="8" type="noConversion"/>
  </si>
  <si>
    <t>:  완성품 Pakage 등록</t>
    <phoneticPr fontId="8" type="noConversion"/>
  </si>
  <si>
    <t>Ex-factory - Reg.</t>
    <phoneticPr fontId="8" type="noConversion"/>
  </si>
  <si>
    <t>:  완성품 출하(Ex-factory) 등록</t>
    <phoneticPr fontId="8" type="noConversion"/>
  </si>
  <si>
    <t>◆ EXPORT</t>
    <phoneticPr fontId="8" type="noConversion"/>
  </si>
  <si>
    <t>YYMMDD-XXXXX</t>
    <phoneticPr fontId="8" type="noConversion"/>
  </si>
  <si>
    <t>Andrea</t>
    <phoneticPr fontId="8" type="noConversion"/>
  </si>
  <si>
    <t>Career History</t>
    <phoneticPr fontId="8" type="noConversion"/>
  </si>
  <si>
    <t>Emplyment</t>
    <phoneticPr fontId="8" type="noConversion"/>
  </si>
  <si>
    <t>Retirement</t>
    <phoneticPr fontId="8" type="noConversion"/>
  </si>
  <si>
    <t>Department</t>
    <phoneticPr fontId="8" type="noConversion"/>
  </si>
  <si>
    <t>Position</t>
    <phoneticPr fontId="8" type="noConversion"/>
  </si>
  <si>
    <t>Title</t>
    <phoneticPr fontId="8" type="noConversion"/>
  </si>
  <si>
    <t>Functions</t>
    <phoneticPr fontId="8" type="noConversion"/>
  </si>
  <si>
    <t>Function</t>
    <phoneticPr fontId="8" type="noConversion"/>
  </si>
  <si>
    <t>Class</t>
    <phoneticPr fontId="8" type="noConversion"/>
  </si>
  <si>
    <t>Management classification</t>
    <phoneticPr fontId="8" type="noConversion"/>
  </si>
  <si>
    <t>Info.</t>
    <phoneticPr fontId="8" type="noConversion"/>
  </si>
  <si>
    <t>MY1</t>
    <phoneticPr fontId="8" type="noConversion"/>
  </si>
  <si>
    <t>Line Manager</t>
    <phoneticPr fontId="8" type="noConversion"/>
  </si>
  <si>
    <t>MY2</t>
    <phoneticPr fontId="8" type="noConversion"/>
  </si>
  <si>
    <t>Update Date</t>
    <phoneticPr fontId="77" type="noConversion"/>
  </si>
  <si>
    <t>From</t>
    <phoneticPr fontId="8" type="noConversion"/>
  </si>
  <si>
    <t>To</t>
    <phoneticPr fontId="8" type="noConversion"/>
  </si>
  <si>
    <t>Update</t>
    <phoneticPr fontId="8" type="noConversion"/>
  </si>
  <si>
    <t>MY3</t>
    <phoneticPr fontId="8" type="noConversion"/>
  </si>
  <si>
    <t>← 구현방법은 고민요망</t>
    <phoneticPr fontId="8" type="noConversion"/>
  </si>
  <si>
    <t>↓ 생산일수</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</si>
</sst>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14">
    <numFmt numFmtId="42" formatCode="_-&quot;₩&quot;* #,##0_-;\-&quot;₩&quot;* #,##0_-;_-&quot;₩&quot;* &quot;-&quot;_-;_-@_-"/>
    <numFmt numFmtId="41" formatCode="_-* #,##0_-;\-* #,##0_-;_-* &quot;-&quot;_-;_-@_-"/>
    <numFmt numFmtId="44" formatCode="_-&quot;₩&quot;* #,##0.00_-;\-&quot;₩&quot;* #,##0.00_-;_-&quot;₩&quot;* &quot;-&quot;??_-;_-@_-"/>
    <numFmt numFmtId="43" formatCode="_-* #,##0.00_-;\-* #,##0.00_-;_-* &quot;-&quot;??_-;_-@_-"/>
    <numFmt numFmtId="26" formatCode="\$#,##0.00_);[Red]\(\$#,##0.00\)"/>
    <numFmt numFmtId="176" formatCode="m&quot;/&quot;d;@"/>
    <numFmt numFmtId="177" formatCode="_-[$$-409]* #,##0.00_ ;_-[$$-409]* \-#,##0.00\ ;_-[$$-409]* &quot;-&quot;??_ ;_-@_ "/>
    <numFmt numFmtId="178" formatCode="_(* #,##0_);_(* \(#,##0\);_(* &quot;-&quot;_);_(@_)"/>
    <numFmt numFmtId="179" formatCode="_-* #,##0.00_-;\-* #,##0.00_-;_-* &quot;-&quot;_-;_-@_-"/>
    <numFmt numFmtId="180" formatCode="0_);[Red]\(0\)"/>
    <numFmt numFmtId="181" formatCode="0_ ;[Red]\-0\ "/>
    <numFmt numFmtId="182" formatCode="#,##0_ "/>
    <numFmt numFmtId="183" formatCode="0.00_ ;[Red]\-0.00\ "/>
    <numFmt numFmtId="184" formatCode="0.00_);[Red]\(0.00\)"/>
    <numFmt numFmtId="185" formatCode="&quot;₩&quot;#,##0_);[Red]\(&quot;₩&quot;#,##0\)"/>
    <numFmt numFmtId="186" formatCode="#,##0_);[Red]\(#,##0\)"/>
    <numFmt numFmtId="187" formatCode="#,##0.00_);[Red]\(#,##0.00\)"/>
    <numFmt numFmtId="188" formatCode="#,##0_ ;[Red]\-#,##0\ "/>
    <numFmt numFmtId="189" formatCode="#,##0,,"/>
    <numFmt numFmtId="190" formatCode="\$#,##0.00;[Red]\-\$#,##0.00"/>
    <numFmt numFmtId="191" formatCode="_(&quot;₩&quot;* #,##0_);_(&quot;₩&quot;* \(#,##0\);_(&quot;₩&quot;* &quot;-&quot;_);_(@_)"/>
    <numFmt numFmtId="192" formatCode="0.00_ "/>
    <numFmt numFmtId="193" formatCode="yy&quot;/&quot;m&quot;/&quot;d;@"/>
    <numFmt numFmtId="194" formatCode="yy&quot;-&quot;m&quot;-&quot;d;@"/>
    <numFmt numFmtId="195" formatCode="yyyy&quot;-&quot;m&quot;-&quot;d;@"/>
    <numFmt numFmtId="196" formatCode="#,##0.00_ "/>
    <numFmt numFmtId="197" formatCode="_-#,##0_-;&quot;△&quot;#,##0_-;_-&quot;-&quot;_-;_-@_-"/>
    <numFmt numFmtId="198" formatCode="0.0%"/>
    <numFmt numFmtId="199" formatCode="_(* #,##0_);[Red]_(* \(#,##0\);_(* &quot;-&quot;_);_(@_)"/>
    <numFmt numFmtId="200" formatCode="_-#,##0_-;[Red]&quot;△&quot;#,##0_-;_-&quot;-&quot;_-;_-@_-"/>
    <numFmt numFmtId="201" formatCode="_ * #,##0_ ;_ * \-#,##0_ ;_ * &quot;-&quot;_ ;_ @_ "/>
    <numFmt numFmtId="202" formatCode="_ * #,##0.00_ ;_ * \-#,##0.00_ ;_ * &quot;-&quot;??_ ;_ @_ "/>
    <numFmt numFmtId="203" formatCode="#,##0\ \ ;&quot;△&quot;#,##0\ \ \ "/>
    <numFmt numFmtId="204" formatCode="#,##0\ \ ;&quot;△&quot;#,##0\ \ "/>
    <numFmt numFmtId="205" formatCode="&quot;₩&quot;#,##0.00\ ;\(&quot;₩&quot;#,##0.00\)"/>
    <numFmt numFmtId="206" formatCode="&quot;₩&quot;#,##0;&quot;₩&quot;\-#,##0"/>
    <numFmt numFmtId="207" formatCode="0.0"/>
    <numFmt numFmtId="208" formatCode="[Blue]&quot;+&quot;#,##0;[Red]&quot;△&quot;#,##0"/>
    <numFmt numFmtId="209" formatCode="#,##0;#,##0"/>
    <numFmt numFmtId="210" formatCode="#,##0;[Red]&quot;△&quot;#,##0"/>
    <numFmt numFmtId="211" formatCode="&quot;+&quot;#,##0_-;&quot;△&quot;#,##0_-;_-&quot;-&quot;_-;_-@_-"/>
    <numFmt numFmtId="212" formatCode="&quot;(&quot;#,##0&quot;)&quot;_-;\-#,##0_-;_-&quot;-&quot;_-;_-@_-"/>
    <numFmt numFmtId="213" formatCode="[Blue]&quot;+&quot;#,##0_-;[Red]&quot;△&quot;#,##0_-;_-&quot;-&quot;_-;_-@_-"/>
    <numFmt numFmtId="214" formatCode="_-* #,##0.0_-;\-* #,##0.0_-;_-* &quot;-&quot;_-;_-@_-"/>
    <numFmt numFmtId="215" formatCode="_-* #,##0_-;\-* #,##0_-;_-* &quot;-&quot;??_-;_-@_-"/>
    <numFmt numFmtId="216" formatCode="_-\$* #,##0_-;&quot;-$&quot;* #,##0_-;_-\$* \-_-;_-@_-"/>
    <numFmt numFmtId="217" formatCode="_(* #,##0_);_(* \(#,##0\);_(* \-??_);_(@_)"/>
    <numFmt numFmtId="218" formatCode="\\#,##0.00;[Red]&quot;\\\\\\-&quot;#,##0.00"/>
    <numFmt numFmtId="219" formatCode="_(\$* #,##0.00_);_(\$* \(#,##0.00\);_(\$* \-??_);_(@_)"/>
    <numFmt numFmtId="220" formatCode="\\#,##0;[Red]&quot;\\-&quot;#,##0"/>
    <numFmt numFmtId="221" formatCode="_ * #,##0.00_ ;_ * \-#,##0.00_ ;_ * \-??_ ;_ @_ "/>
    <numFmt numFmtId="222" formatCode="_ * #,##0_ ;_ * \-#,##0_ ;_ * \-_ ;_ @_ "/>
    <numFmt numFmtId="223" formatCode="_-* #,##0_-;\-* #,##0_-;_-* \-_-;_-@_-"/>
    <numFmt numFmtId="224" formatCode="_-* #,##0\ _€_-;\-* #,##0\ _€_-;_-* &quot;- &quot;_€_-;_-@_-"/>
    <numFmt numFmtId="225" formatCode="_(* #,##0_);_(* \(#,##0\);_(* \-_);_(@_)"/>
    <numFmt numFmtId="226" formatCode="_(\$* #,##0_);_(\$* \(#,##0\);_(\$* \-_);_(@_)"/>
    <numFmt numFmtId="227" formatCode="_-* #,##0\ _B_F_-;\-* #,##0\ _B_F_-;_-* &quot;- &quot;_B_F_-;_-@_-"/>
    <numFmt numFmtId="228" formatCode="_-* #,##0.00_-;\-* #,##0.00_-;_-* \-??_-;_-@_-"/>
    <numFmt numFmtId="229" formatCode="_-* #,##0.00\ _€_-;\-* #,##0.00\ _€_-;_-* \-??\ _€_-;_-@_-"/>
    <numFmt numFmtId="230" formatCode="_(* #,##0.00_);_(* \(#,##0.00\);_(* \-??_);_(@_)"/>
    <numFmt numFmtId="231" formatCode="0.000000"/>
    <numFmt numFmtId="232" formatCode="_(* #,##0.0000_);_(* \(#,##0.0000\);_(* \-??_);_(@_)"/>
    <numFmt numFmtId="233" formatCode="&quot;SFr. &quot;#,##0.00;[Red]&quot;SFr. -&quot;#,##0.00"/>
    <numFmt numFmtId="234" formatCode="_ &quot;SFr. &quot;* #,##0_ ;_ &quot;SFr. &quot;* \-#,##0_ ;_ &quot;SFr. &quot;* \-_ ;_ @_ "/>
    <numFmt numFmtId="235" formatCode="#,##0.0_);\(#,##0.0\)"/>
    <numFmt numFmtId="236" formatCode="0.0%;[Red]\(0.0%\)"/>
    <numFmt numFmtId="237" formatCode="_ * #,##0.00_)\£_ ;_ * \(#,##0.00&quot;)£&quot;_ ;_ * \-??_)\£_ ;_ @_ "/>
    <numFmt numFmtId="238" formatCode="_-\$* #,##0.00_-;&quot;-$&quot;* #,##0.00_-;_-\$* \-??_-;_-@_-"/>
    <numFmt numFmtId="239" formatCode="0.0%;\(0.0%\)"/>
    <numFmt numFmtId="240" formatCode="_-* #,##0.00&quot; F&quot;_-;\-* #,##0.00&quot; F&quot;_-;_-* \-??&quot; F&quot;_-;_-@_-"/>
    <numFmt numFmtId="241" formatCode="0.000_)"/>
    <numFmt numFmtId="242" formatCode="#,##0\ ;\-#,##0\ ;&quot; - &quot;;@\ "/>
    <numFmt numFmtId="243" formatCode="#,##0;\(#,##0\)"/>
    <numFmt numFmtId="244" formatCode="\$#,##0\ ;&quot;($&quot;#,##0\)"/>
    <numFmt numFmtId="245" formatCode="\t0.00%"/>
    <numFmt numFmtId="246" formatCode="&quot;US$&quot;#,##0.00;&quot;(US$&quot;#,##0.00\)"/>
    <numFmt numFmtId="247" formatCode="_-* #,##0\ _D_M_-;\-* #,##0\ _D_M_-;_-* &quot;- &quot;_D_M_-;_-@_-"/>
    <numFmt numFmtId="248" formatCode="_-* #,##0.00\ _D_M_-;\-* #,##0.00\ _D_M_-;_-* \-??\ _D_M_-;_-@_-"/>
    <numFmt numFmtId="249" formatCode="\t#\ ??/??"/>
    <numFmt numFmtId="250" formatCode="_([$€-2]* #,##0.00_);_([$€-2]* \(#,##0.00\);_([$€-2]* \-??_)"/>
    <numFmt numFmtId="251" formatCode="0."/>
    <numFmt numFmtId="252" formatCode="_(* #,##0.000000_);_(* \(#,##0.000000\);_(* \-??_);_(@_)"/>
    <numFmt numFmtId="253" formatCode=";;;"/>
    <numFmt numFmtId="254" formatCode="mmm"/>
    <numFmt numFmtId="255" formatCode="mmm&quot; D&quot;"/>
    <numFmt numFmtId="256" formatCode="&quot;DDD&quot;__\ mmm__&quot; D&quot;__"/>
    <numFmt numFmtId="257" formatCode="&quot;R &quot;#,##0.00;&quot;R -&quot;#,##0.00"/>
    <numFmt numFmtId="258" formatCode="&quot;DDD &quot;mmm&quot; D&quot;__"/>
    <numFmt numFmtId="259" formatCode="\ß#,##0;&quot;-ß&quot;#,##0"/>
    <numFmt numFmtId="260" formatCode="*x"/>
    <numFmt numFmtId="261" formatCode="#,##0.000_);\(#,##0.000\)"/>
    <numFmt numFmtId="262" formatCode="#,##0.00&quot; F&quot;;[Red]\-#,##0.00&quot; F&quot;"/>
    <numFmt numFmtId="263" formatCode="\\#,##0;[Red]&quot;-\&quot;#,##0"/>
    <numFmt numFmtId="264" formatCode="#,##0&quot; F&quot;;\-#,##0&quot; F&quot;"/>
    <numFmt numFmtId="265" formatCode="#,##0&quot; F&quot;;[Red]\-#,##0&quot; F&quot;"/>
    <numFmt numFmtId="266" formatCode="_-* #,##0&quot; F&quot;_-;\-* #,##0&quot; F&quot;_-;_-* &quot;- F&quot;_-;_-@_-"/>
    <numFmt numFmtId="267" formatCode="\\#,##0.00;&quot;-\&quot;#,##0.00"/>
    <numFmt numFmtId="268" formatCode="0000"/>
    <numFmt numFmtId="269" formatCode="00"/>
    <numFmt numFmtId="270" formatCode="000"/>
    <numFmt numFmtId="271" formatCode="#,##0.00&quot; F&quot;;\-#,##0.00&quot; F&quot;"/>
    <numFmt numFmtId="272" formatCode="\$#,##0_);&quot;($&quot;#,##0\)"/>
    <numFmt numFmtId="273" formatCode="\$#,##0_);[Red]&quot;($&quot;#,##0\)"/>
    <numFmt numFmtId="274" formatCode="_-* #,##0&quot; DM&quot;_-;\-* #,##0&quot; DM&quot;_-;_-* &quot;- DM&quot;_-;_-@_-"/>
    <numFmt numFmtId="275" formatCode="_-* #,##0.00&quot; DM&quot;_-;\-* #,##0.00&quot; DM&quot;_-;_-* \-??&quot; DM&quot;_-;_-@_-"/>
    <numFmt numFmtId="276" formatCode="\$#,##0.0000_);[Red]\(\$#,##0.0000\)"/>
    <numFmt numFmtId="277" formatCode="_-\(#,##0\)_-;\-#,##0_-;_-&quot;-&quot;_-;_-@_-"/>
    <numFmt numFmtId="278" formatCode="[Blue]&quot;+&quot;0.0%;[Red]&quot;△&quot;0.0%"/>
    <numFmt numFmtId="279" formatCode="[Blue]&quot;+&quot;#,##0;[Red]&quot;△&quot;#,##0;_-&quot;-&quot;"/>
    <numFmt numFmtId="280" formatCode="0.0000"/>
    <numFmt numFmtId="281" formatCode="_-#,##0_-;\-#,##0_-;_-&quot;-&quot;_-;_-@_-"/>
    <numFmt numFmtId="282" formatCode="_-* #,##0_-;&quot;△&quot;#,##0_-;_-* &quot;-&quot;_-;_-@_-"/>
    <numFmt numFmtId="283" formatCode="[Blue]0.0%;[Red]&quot;△&quot;0.0%"/>
    <numFmt numFmtId="284" formatCode="0.0%;[Red]&quot;△&quot;0.0%"/>
  </numFmts>
  <fonts count="280">
    <font>
      <sz val="9"/>
      <color theme="1"/>
      <name val="맑은 고딕"/>
      <family val="2"/>
      <charset val="129"/>
    </font>
    <font>
      <sz val="10"/>
      <color theme="1"/>
      <name val="맑은 고딕"/>
      <family val="2"/>
      <charset val="129"/>
    </font>
    <font>
      <sz val="10"/>
      <color theme="1"/>
      <name val="맑은 고딕"/>
      <family val="2"/>
      <charset val="129"/>
    </font>
    <font>
      <sz val="10"/>
      <color theme="1"/>
      <name val="맑은 고딕"/>
      <family val="2"/>
      <charset val="129"/>
    </font>
    <font>
      <sz val="10"/>
      <color theme="1"/>
      <name val="맑은 고딕"/>
      <family val="2"/>
      <charset val="129"/>
    </font>
    <font>
      <sz val="9"/>
      <color theme="1"/>
      <name val="맑은 고딕"/>
      <family val="2"/>
      <charset val="129"/>
    </font>
    <font>
      <sz val="11"/>
      <color theme="1"/>
      <name val="맑은 고딕"/>
      <family val="2"/>
      <charset val="129"/>
      <scheme val="minor"/>
    </font>
    <font>
      <b/>
      <sz val="8"/>
      <name val="맑은 고딕"/>
      <family val="2"/>
      <charset val="129"/>
      <scheme val="major"/>
    </font>
    <font>
      <sz val="8"/>
      <name val="맑은 고딕"/>
      <family val="2"/>
      <charset val="129"/>
    </font>
    <font>
      <sz val="8"/>
      <name val="맑은 고딕"/>
      <family val="2"/>
      <charset val="129"/>
      <scheme val="minor"/>
    </font>
    <font>
      <b/>
      <sz val="8"/>
      <name val="맑은 고딕"/>
      <family val="3"/>
      <charset val="129"/>
      <scheme val="major"/>
    </font>
    <font>
      <sz val="8"/>
      <color theme="1"/>
      <name val="맑은 고딕"/>
      <family val="3"/>
      <charset val="129"/>
      <scheme val="major"/>
    </font>
    <font>
      <sz val="8"/>
      <color theme="1"/>
      <name val="맑은 고딕"/>
      <family val="3"/>
      <charset val="129"/>
      <scheme val="minor"/>
    </font>
    <font>
      <sz val="8"/>
      <name val="맑은 고딕"/>
      <family val="3"/>
      <charset val="129"/>
      <scheme val="major"/>
    </font>
    <font>
      <b/>
      <sz val="9"/>
      <color theme="0"/>
      <name val="맑은 고딕"/>
      <family val="3"/>
      <charset val="129"/>
    </font>
    <font>
      <b/>
      <sz val="8"/>
      <color theme="1"/>
      <name val="맑은 고딕"/>
      <family val="3"/>
      <charset val="129"/>
      <scheme val="major"/>
    </font>
    <font>
      <sz val="8"/>
      <name val="맑은 고딕"/>
      <family val="3"/>
      <charset val="129"/>
      <scheme val="minor"/>
    </font>
    <font>
      <sz val="11"/>
      <color theme="1"/>
      <name val="맑은 고딕"/>
      <family val="3"/>
      <charset val="129"/>
    </font>
    <font>
      <sz val="11"/>
      <color theme="5" tint="-0.249977111117893"/>
      <name val="Century Gothic"/>
      <family val="2"/>
    </font>
    <font>
      <sz val="11"/>
      <color theme="9" tint="-0.499984740745262"/>
      <name val="Century Gothic"/>
      <family val="2"/>
    </font>
    <font>
      <b/>
      <sz val="8"/>
      <color indexed="9"/>
      <name val="맑은 고딕"/>
      <family val="3"/>
      <charset val="129"/>
      <scheme val="minor"/>
    </font>
    <font>
      <b/>
      <sz val="8"/>
      <color rgb="FFFFFF00"/>
      <name val="맑은 고딕"/>
      <family val="3"/>
      <charset val="129"/>
      <scheme val="minor"/>
    </font>
    <font>
      <sz val="8"/>
      <color theme="0"/>
      <name val="맑은 고딕"/>
      <family val="3"/>
      <charset val="129"/>
      <scheme val="minor"/>
    </font>
    <font>
      <sz val="8"/>
      <color rgb="FFFF0000"/>
      <name val="맑은 고딕"/>
      <family val="3"/>
      <charset val="129"/>
      <scheme val="minor"/>
    </font>
    <font>
      <sz val="8"/>
      <color rgb="FF007434"/>
      <name val="맑은 고딕"/>
      <family val="3"/>
      <charset val="129"/>
      <scheme val="minor"/>
    </font>
    <font>
      <b/>
      <sz val="8"/>
      <color theme="0"/>
      <name val="맑은 고딕"/>
      <family val="3"/>
      <charset val="129"/>
      <scheme val="minor"/>
    </font>
    <font>
      <b/>
      <sz val="11"/>
      <color rgb="FFFF0000"/>
      <name val="Century Gothic"/>
      <family val="2"/>
    </font>
    <font>
      <b/>
      <sz val="8"/>
      <color theme="3" tint="-0.249977111117893"/>
      <name val="맑은 고딕"/>
      <family val="3"/>
      <charset val="129"/>
      <scheme val="minor"/>
    </font>
    <font>
      <b/>
      <sz val="8"/>
      <color indexed="13"/>
      <name val="맑은 고딕"/>
      <family val="3"/>
      <charset val="129"/>
      <scheme val="minor"/>
    </font>
    <font>
      <sz val="8"/>
      <color theme="5" tint="-0.249977111117893"/>
      <name val="맑은 고딕"/>
      <family val="3"/>
      <charset val="129"/>
      <scheme val="minor"/>
    </font>
    <font>
      <b/>
      <sz val="8"/>
      <color rgb="FFFF0000"/>
      <name val="맑은 고딕"/>
      <family val="3"/>
      <charset val="129"/>
      <scheme val="minor"/>
    </font>
    <font>
      <sz val="8"/>
      <color rgb="FF7030A0"/>
      <name val="맑은 고딕"/>
      <family val="3"/>
      <charset val="129"/>
      <scheme val="minor"/>
    </font>
    <font>
      <sz val="8"/>
      <color rgb="FF0070C0"/>
      <name val="맑은 고딕"/>
      <family val="3"/>
      <charset val="129"/>
      <scheme val="minor"/>
    </font>
    <font>
      <sz val="8"/>
      <color theme="9" tint="-0.499984740745262"/>
      <name val="맑은 고딕"/>
      <family val="3"/>
      <charset val="129"/>
      <scheme val="minor"/>
    </font>
    <font>
      <sz val="8"/>
      <color indexed="8"/>
      <name val="맑은 고딕"/>
      <family val="3"/>
      <charset val="129"/>
      <scheme val="minor"/>
    </font>
    <font>
      <sz val="8"/>
      <color indexed="30"/>
      <name val="맑은 고딕"/>
      <family val="3"/>
      <charset val="129"/>
      <scheme val="minor"/>
    </font>
    <font>
      <b/>
      <sz val="8"/>
      <color rgb="FF0070C0"/>
      <name val="맑은 고딕"/>
      <family val="3"/>
      <charset val="129"/>
      <scheme val="minor"/>
    </font>
    <font>
      <sz val="11"/>
      <name val="돋움"/>
      <family val="3"/>
      <charset val="129"/>
    </font>
    <font>
      <b/>
      <sz val="8"/>
      <name val="맑은 고딕"/>
      <family val="3"/>
      <charset val="129"/>
      <scheme val="minor"/>
    </font>
    <font>
      <sz val="8"/>
      <color indexed="10"/>
      <name val="맑은 고딕"/>
      <family val="3"/>
      <charset val="129"/>
      <scheme val="minor"/>
    </font>
    <font>
      <b/>
      <sz val="8"/>
      <color theme="1"/>
      <name val="맑은 고딕"/>
      <family val="2"/>
      <charset val="129"/>
      <scheme val="minor"/>
    </font>
    <font>
      <sz val="8"/>
      <color theme="1"/>
      <name val="맑은 고딕"/>
      <family val="2"/>
      <charset val="129"/>
      <scheme val="minor"/>
    </font>
    <font>
      <b/>
      <sz val="8"/>
      <color theme="1"/>
      <name val="맑은 고딕"/>
      <family val="3"/>
      <charset val="129"/>
      <scheme val="minor"/>
    </font>
    <font>
      <b/>
      <sz val="8"/>
      <color indexed="8"/>
      <name val="맑은 고딕"/>
      <family val="3"/>
      <charset val="129"/>
    </font>
    <font>
      <sz val="8"/>
      <name val="맑은 고딕"/>
      <family val="3"/>
      <charset val="129"/>
    </font>
    <font>
      <b/>
      <sz val="8"/>
      <color indexed="8"/>
      <name val="맑은 고딕"/>
      <family val="3"/>
      <charset val="129"/>
      <scheme val="minor"/>
    </font>
    <font>
      <sz val="8"/>
      <color rgb="FF000000"/>
      <name val="맑은 고딕"/>
      <family val="3"/>
      <charset val="129"/>
    </font>
    <font>
      <sz val="11"/>
      <color theme="1"/>
      <name val="맑은 고딕"/>
      <family val="3"/>
      <charset val="129"/>
      <scheme val="minor"/>
    </font>
    <font>
      <sz val="11"/>
      <color indexed="8"/>
      <name val="맑은 고딕"/>
      <family val="3"/>
      <charset val="129"/>
    </font>
    <font>
      <b/>
      <sz val="9"/>
      <color theme="1"/>
      <name val="맑은 고딕"/>
      <family val="3"/>
      <charset val="129"/>
    </font>
    <font>
      <sz val="9"/>
      <color theme="1"/>
      <name val="맑은 고딕"/>
      <family val="3"/>
      <charset val="129"/>
    </font>
    <font>
      <sz val="9"/>
      <color theme="1"/>
      <name val="맑은 고딕"/>
      <family val="3"/>
      <charset val="129"/>
      <scheme val="minor"/>
    </font>
    <font>
      <b/>
      <sz val="9"/>
      <color theme="1"/>
      <name val="맑은 고딕"/>
      <family val="3"/>
      <charset val="129"/>
      <scheme val="minor"/>
    </font>
    <font>
      <sz val="9"/>
      <color rgb="FFFF0000"/>
      <name val="맑은 고딕"/>
      <family val="3"/>
      <charset val="129"/>
      <scheme val="minor"/>
    </font>
    <font>
      <b/>
      <sz val="9"/>
      <color theme="1"/>
      <name val="맑은 고딕"/>
      <family val="2"/>
      <charset val="129"/>
      <scheme val="minor"/>
    </font>
    <font>
      <b/>
      <sz val="9"/>
      <name val="맑은 고딕"/>
      <family val="3"/>
      <charset val="129"/>
      <scheme val="minor"/>
    </font>
    <font>
      <b/>
      <sz val="9"/>
      <color theme="0" tint="-0.499984740745262"/>
      <name val="맑은 고딕"/>
      <family val="3"/>
      <charset val="129"/>
      <scheme val="minor"/>
    </font>
    <font>
      <sz val="9"/>
      <name val="맑은 고딕"/>
      <family val="3"/>
      <charset val="129"/>
      <scheme val="minor"/>
    </font>
    <font>
      <sz val="9"/>
      <name val="맑은 고딕"/>
      <family val="3"/>
      <charset val="129"/>
      <scheme val="major"/>
    </font>
    <font>
      <sz val="9"/>
      <name val="맑은 고딕"/>
      <family val="3"/>
      <charset val="129"/>
    </font>
    <font>
      <b/>
      <sz val="8"/>
      <color theme="0"/>
      <name val="맑은 고딕"/>
      <family val="3"/>
      <charset val="129"/>
      <scheme val="major"/>
    </font>
    <font>
      <sz val="9"/>
      <color rgb="FFFF0000"/>
      <name val="맑은 고딕"/>
      <family val="2"/>
      <charset val="129"/>
    </font>
    <font>
      <sz val="9"/>
      <color theme="0"/>
      <name val="맑은 고딕"/>
      <family val="2"/>
      <charset val="129"/>
    </font>
    <font>
      <b/>
      <sz val="8"/>
      <color theme="1"/>
      <name val="맑은 고딕"/>
      <family val="2"/>
      <charset val="129"/>
    </font>
    <font>
      <sz val="8"/>
      <color theme="1"/>
      <name val="맑은 고딕"/>
      <family val="2"/>
      <charset val="129"/>
    </font>
    <font>
      <sz val="8"/>
      <color theme="0"/>
      <name val="맑은 고딕"/>
      <family val="2"/>
      <charset val="129"/>
    </font>
    <font>
      <sz val="8"/>
      <color theme="1"/>
      <name val="맑은 고딕"/>
      <family val="3"/>
      <charset val="129"/>
    </font>
    <font>
      <sz val="9"/>
      <color rgb="FFFF0000"/>
      <name val="맑은 고딕"/>
      <family val="3"/>
      <charset val="129"/>
    </font>
    <font>
      <sz val="8"/>
      <color rgb="FF0000FF"/>
      <name val="맑은 고딕"/>
      <family val="2"/>
      <charset val="129"/>
    </font>
    <font>
      <b/>
      <sz val="9"/>
      <color rgb="FFFF0000"/>
      <name val="맑은 고딕"/>
      <family val="3"/>
      <charset val="129"/>
    </font>
    <font>
      <sz val="8"/>
      <color rgb="FFFF0000"/>
      <name val="맑은 고딕"/>
      <family val="2"/>
      <charset val="129"/>
    </font>
    <font>
      <b/>
      <sz val="8"/>
      <color rgb="FFFF0000"/>
      <name val="맑은 고딕"/>
      <family val="3"/>
      <charset val="129"/>
    </font>
    <font>
      <sz val="6"/>
      <color theme="1"/>
      <name val="맑은 고딕"/>
      <family val="2"/>
      <charset val="129"/>
    </font>
    <font>
      <sz val="6"/>
      <color theme="1"/>
      <name val="맑은 고딕"/>
      <family val="3"/>
      <charset val="129"/>
    </font>
    <font>
      <sz val="10"/>
      <name val="Arial"/>
      <family val="2"/>
    </font>
    <font>
      <b/>
      <sz val="10"/>
      <color rgb="FFFF0000"/>
      <name val="맑은 고딕"/>
      <family val="3"/>
      <charset val="129"/>
      <scheme val="minor"/>
    </font>
    <font>
      <b/>
      <sz val="14"/>
      <name val="맑은 고딕"/>
      <family val="3"/>
      <charset val="129"/>
      <scheme val="minor"/>
    </font>
    <font>
      <sz val="8"/>
      <name val="돋움"/>
      <family val="3"/>
      <charset val="129"/>
    </font>
    <font>
      <sz val="11"/>
      <name val="맑은 고딕"/>
      <family val="3"/>
      <charset val="129"/>
      <scheme val="minor"/>
    </font>
    <font>
      <sz val="10"/>
      <name val="맑은 고딕"/>
      <family val="3"/>
      <charset val="129"/>
      <scheme val="minor"/>
    </font>
    <font>
      <sz val="14"/>
      <name val="맑은 고딕"/>
      <family val="3"/>
      <charset val="129"/>
      <scheme val="minor"/>
    </font>
    <font>
      <b/>
      <sz val="9"/>
      <color theme="0"/>
      <name val="맑은 고딕"/>
      <family val="3"/>
      <charset val="129"/>
      <scheme val="minor"/>
    </font>
    <font>
      <sz val="9"/>
      <color rgb="FF0000CC"/>
      <name val="맑은 고딕"/>
      <family val="3"/>
      <charset val="129"/>
      <scheme val="minor"/>
    </font>
    <font>
      <b/>
      <sz val="8"/>
      <color rgb="FF0000CC"/>
      <name val="맑은 고딕"/>
      <family val="3"/>
      <charset val="129"/>
      <scheme val="minor"/>
    </font>
    <font>
      <sz val="9"/>
      <color rgb="FF0066FF"/>
      <name val="맑은 고딕"/>
      <family val="3"/>
      <charset val="129"/>
      <scheme val="minor"/>
    </font>
    <font>
      <sz val="14"/>
      <color rgb="FFFF0000"/>
      <name val="맑은 고딕"/>
      <family val="3"/>
      <charset val="129"/>
      <scheme val="minor"/>
    </font>
    <font>
      <b/>
      <sz val="10"/>
      <color theme="1"/>
      <name val="맑은 고딕"/>
      <family val="3"/>
      <charset val="129"/>
      <scheme val="minor"/>
    </font>
    <font>
      <b/>
      <sz val="11"/>
      <name val="맑은 고딕"/>
      <family val="3"/>
      <charset val="129"/>
      <scheme val="minor"/>
    </font>
    <font>
      <b/>
      <sz val="10.5"/>
      <name val="맑은 고딕"/>
      <family val="3"/>
      <charset val="129"/>
      <scheme val="minor"/>
    </font>
    <font>
      <b/>
      <sz val="8.5"/>
      <color theme="0"/>
      <name val="맑은 고딕"/>
      <family val="3"/>
      <charset val="129"/>
    </font>
    <font>
      <sz val="9"/>
      <color theme="0"/>
      <name val="맑은 고딕"/>
      <family val="3"/>
      <charset val="129"/>
      <scheme val="minor"/>
    </font>
    <font>
      <u/>
      <sz val="9"/>
      <color rgb="FF0000CC"/>
      <name val="맑은 고딕"/>
      <family val="3"/>
      <charset val="129"/>
      <scheme val="minor"/>
    </font>
    <font>
      <b/>
      <sz val="10"/>
      <name val="맑은 고딕"/>
      <family val="3"/>
      <charset val="129"/>
      <scheme val="minor"/>
    </font>
    <font>
      <sz val="12"/>
      <name val="바탕체"/>
      <family val="1"/>
      <charset val="129"/>
    </font>
    <font>
      <b/>
      <sz val="8"/>
      <name val="Arial"/>
      <family val="2"/>
    </font>
    <font>
      <sz val="11"/>
      <name val="굴림체"/>
      <family val="3"/>
      <charset val="129"/>
    </font>
    <font>
      <b/>
      <sz val="11"/>
      <color indexed="52"/>
      <name val="돋움"/>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b/>
      <sz val="11"/>
      <color indexed="8"/>
      <name val="돋움"/>
      <family val="3"/>
      <charset val="129"/>
    </font>
    <font>
      <sz val="11"/>
      <color indexed="62"/>
      <name val="돋움"/>
      <family val="3"/>
      <charset val="129"/>
    </font>
    <font>
      <b/>
      <sz val="11"/>
      <color indexed="56"/>
      <name val="돋움"/>
      <family val="3"/>
      <charset val="129"/>
    </font>
    <font>
      <b/>
      <sz val="11"/>
      <color indexed="63"/>
      <name val="돋움"/>
      <family val="3"/>
      <charset val="129"/>
    </font>
    <font>
      <sz val="9"/>
      <color rgb="FF0000FF"/>
      <name val="맑은 고딕"/>
      <family val="2"/>
      <charset val="129"/>
    </font>
    <font>
      <b/>
      <sz val="10"/>
      <color theme="1"/>
      <name val="맑은 고딕"/>
      <family val="3"/>
      <charset val="129"/>
    </font>
    <font>
      <b/>
      <sz val="12"/>
      <color theme="1"/>
      <name val="맑은 고딕"/>
      <family val="3"/>
      <charset val="129"/>
    </font>
    <font>
      <sz val="9"/>
      <color rgb="FF0000FF"/>
      <name val="맑은 고딕"/>
      <family val="3"/>
      <charset val="129"/>
    </font>
    <font>
      <b/>
      <sz val="12"/>
      <color theme="1"/>
      <name val="맑은 고딕"/>
      <family val="3"/>
      <charset val="129"/>
      <scheme val="minor"/>
    </font>
    <font>
      <b/>
      <sz val="8"/>
      <color theme="0"/>
      <name val="맑은 고딕"/>
      <family val="3"/>
      <charset val="129"/>
    </font>
    <font>
      <b/>
      <sz val="8.5"/>
      <color theme="1"/>
      <name val="맑은 고딕"/>
      <family val="3"/>
      <charset val="129"/>
    </font>
    <font>
      <sz val="10"/>
      <color theme="1"/>
      <name val="맑은 고딕"/>
      <family val="3"/>
      <charset val="129"/>
    </font>
    <font>
      <sz val="9"/>
      <color theme="0" tint="-0.499984740745262"/>
      <name val="맑은 고딕"/>
      <family val="2"/>
      <charset val="129"/>
    </font>
    <font>
      <sz val="9"/>
      <name val="맑은 고딕"/>
      <family val="2"/>
      <charset val="129"/>
    </font>
    <font>
      <sz val="9"/>
      <color theme="0"/>
      <name val="맑은 고딕"/>
      <family val="3"/>
      <charset val="129"/>
    </font>
    <font>
      <b/>
      <sz val="9"/>
      <color rgb="FF0000FF"/>
      <name val="맑은 고딕"/>
      <family val="3"/>
      <charset val="129"/>
    </font>
    <font>
      <b/>
      <sz val="16"/>
      <color theme="1"/>
      <name val="맑은 고딕"/>
      <family val="3"/>
      <charset val="129"/>
    </font>
    <font>
      <u/>
      <sz val="9"/>
      <color theme="10"/>
      <name val="맑은 고딕"/>
      <family val="2"/>
      <charset val="129"/>
    </font>
    <font>
      <sz val="10"/>
      <color rgb="FFFF0000"/>
      <name val="맑은 고딕"/>
      <family val="3"/>
      <charset val="129"/>
    </font>
    <font>
      <b/>
      <sz val="12"/>
      <color rgb="FFFF0000"/>
      <name val="맑은 고딕"/>
      <family val="3"/>
      <charset val="129"/>
    </font>
    <font>
      <b/>
      <sz val="16"/>
      <color theme="1"/>
      <name val="맑은 고딕"/>
      <family val="2"/>
      <charset val="129"/>
    </font>
    <font>
      <b/>
      <sz val="9"/>
      <color theme="1" tint="0.499984740745262"/>
      <name val="맑은 고딕"/>
      <family val="3"/>
      <charset val="129"/>
    </font>
    <font>
      <sz val="9"/>
      <color theme="1" tint="0.499984740745262"/>
      <name val="맑은 고딕"/>
      <family val="3"/>
      <charset val="129"/>
    </font>
    <font>
      <sz val="9"/>
      <color theme="0" tint="-0.499984740745262"/>
      <name val="맑은 고딕"/>
      <family val="3"/>
      <charset val="129"/>
    </font>
    <font>
      <sz val="9"/>
      <color theme="1" tint="0.34998626667073579"/>
      <name val="맑은 고딕"/>
      <family val="3"/>
      <charset val="129"/>
    </font>
    <font>
      <b/>
      <sz val="11"/>
      <color theme="1"/>
      <name val="맑은 고딕"/>
      <family val="3"/>
      <charset val="129"/>
    </font>
    <font>
      <b/>
      <sz val="6"/>
      <color theme="1"/>
      <name val="맑은 고딕"/>
      <family val="3"/>
      <charset val="129"/>
    </font>
    <font>
      <b/>
      <sz val="8"/>
      <color theme="1"/>
      <name val="맑은 고딕"/>
      <family val="3"/>
      <charset val="129"/>
    </font>
    <font>
      <b/>
      <sz val="9"/>
      <name val="맑은 고딕"/>
      <family val="3"/>
      <charset val="129"/>
    </font>
    <font>
      <b/>
      <sz val="6"/>
      <color rgb="FFFF0000"/>
      <name val="맑은 고딕"/>
      <family val="3"/>
      <charset val="129"/>
    </font>
    <font>
      <sz val="12"/>
      <color rgb="FF0000FF"/>
      <name val="맑은 고딕"/>
      <family val="2"/>
      <charset val="129"/>
    </font>
    <font>
      <b/>
      <u val="singleAccounting"/>
      <sz val="9"/>
      <color theme="1"/>
      <name val="맑은 고딕"/>
      <family val="3"/>
      <charset val="129"/>
    </font>
    <font>
      <b/>
      <sz val="14"/>
      <color theme="1"/>
      <name val="맑은 고딕"/>
      <family val="3"/>
      <charset val="129"/>
    </font>
    <font>
      <sz val="11"/>
      <color indexed="8"/>
      <name val="돋움"/>
      <family val="3"/>
      <charset val="129"/>
    </font>
    <font>
      <sz val="11"/>
      <color indexed="9"/>
      <name val="맑은 고딕"/>
      <family val="3"/>
      <charset val="129"/>
    </font>
    <font>
      <sz val="11"/>
      <color indexed="9"/>
      <name val="돋움"/>
      <family val="3"/>
      <charset val="129"/>
    </font>
    <font>
      <sz val="11"/>
      <color indexed="20"/>
      <name val="맑은 고딕"/>
      <family val="3"/>
      <charset val="129"/>
    </font>
    <font>
      <b/>
      <sz val="11"/>
      <color indexed="52"/>
      <name val="맑은 고딕"/>
      <family val="3"/>
      <charset val="129"/>
    </font>
    <font>
      <b/>
      <sz val="11"/>
      <color indexed="9"/>
      <name val="맑은 고딕"/>
      <family val="3"/>
      <charset val="129"/>
    </font>
    <font>
      <i/>
      <sz val="11"/>
      <color indexed="23"/>
      <name val="맑은 고딕"/>
      <family val="3"/>
      <charset val="129"/>
    </font>
    <font>
      <sz val="11"/>
      <color indexed="17"/>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62"/>
      <name val="맑은 고딕"/>
      <family val="3"/>
      <charset val="129"/>
    </font>
    <font>
      <sz val="11"/>
      <color indexed="52"/>
      <name val="맑은 고딕"/>
      <family val="3"/>
      <charset val="129"/>
    </font>
    <font>
      <sz val="11"/>
      <color indexed="60"/>
      <name val="맑은 고딕"/>
      <family val="3"/>
      <charset val="129"/>
    </font>
    <font>
      <b/>
      <sz val="11"/>
      <color indexed="63"/>
      <name val="맑은 고딕"/>
      <family val="3"/>
      <charset val="129"/>
    </font>
    <font>
      <b/>
      <sz val="18"/>
      <color indexed="56"/>
      <name val="맑은 고딕"/>
      <family val="3"/>
      <charset val="129"/>
    </font>
    <font>
      <b/>
      <sz val="11"/>
      <color indexed="8"/>
      <name val="맑은 고딕"/>
      <family val="3"/>
      <charset val="129"/>
    </font>
    <font>
      <sz val="11"/>
      <color indexed="10"/>
      <name val="맑은 고딕"/>
      <family val="3"/>
      <charset val="129"/>
    </font>
    <font>
      <sz val="11"/>
      <color indexed="10"/>
      <name val="돋움"/>
      <family val="3"/>
      <charset val="129"/>
    </font>
    <font>
      <sz val="11"/>
      <color indexed="20"/>
      <name val="돋움"/>
      <family val="3"/>
      <charset val="129"/>
    </font>
    <font>
      <sz val="11"/>
      <color theme="1"/>
      <name val="맑은 고딕"/>
      <family val="2"/>
      <charset val="129"/>
    </font>
    <font>
      <sz val="11"/>
      <color theme="1"/>
      <name val="맑은 고딕"/>
      <family val="2"/>
      <scheme val="minor"/>
    </font>
    <font>
      <sz val="11"/>
      <color theme="1"/>
      <name val="Arial"/>
      <family val="2"/>
      <charset val="129"/>
    </font>
    <font>
      <sz val="10"/>
      <name val="宋体"/>
      <family val="3"/>
      <charset val="129"/>
    </font>
    <font>
      <sz val="11"/>
      <color indexed="60"/>
      <name val="돋움"/>
      <family val="3"/>
      <charset val="129"/>
    </font>
    <font>
      <sz val="10"/>
      <name val="宋体"/>
      <family val="3"/>
      <charset val="134"/>
    </font>
    <font>
      <i/>
      <sz val="11"/>
      <color indexed="23"/>
      <name val="돋움"/>
      <family val="3"/>
      <charset val="129"/>
    </font>
    <font>
      <b/>
      <sz val="11"/>
      <color indexed="9"/>
      <name val="돋움"/>
      <family val="3"/>
      <charset val="129"/>
    </font>
    <font>
      <sz val="9"/>
      <color theme="1"/>
      <name val="굴림"/>
      <family val="2"/>
      <charset val="129"/>
    </font>
    <font>
      <sz val="9"/>
      <color theme="1"/>
      <name val="굴림"/>
      <family val="3"/>
      <charset val="129"/>
    </font>
    <font>
      <sz val="11"/>
      <color indexed="52"/>
      <name val="돋움"/>
      <family val="3"/>
      <charset val="129"/>
    </font>
    <font>
      <b/>
      <sz val="15"/>
      <color indexed="56"/>
      <name val="돋움"/>
      <family val="3"/>
      <charset val="129"/>
    </font>
    <font>
      <b/>
      <sz val="13"/>
      <color indexed="56"/>
      <name val="돋움"/>
      <family val="3"/>
      <charset val="129"/>
    </font>
    <font>
      <sz val="11"/>
      <color indexed="17"/>
      <name val="돋움"/>
      <family val="3"/>
      <charset val="129"/>
    </font>
    <font>
      <b/>
      <sz val="40"/>
      <color theme="1"/>
      <name val="맑은 고딕"/>
      <family val="3"/>
      <charset val="129"/>
      <scheme val="minor"/>
    </font>
    <font>
      <b/>
      <sz val="28"/>
      <color theme="1"/>
      <name val="맑은 고딕"/>
      <family val="3"/>
      <charset val="129"/>
      <scheme val="minor"/>
    </font>
    <font>
      <b/>
      <sz val="18"/>
      <color rgb="FF80C535"/>
      <name val="맑은 고딕"/>
      <family val="3"/>
      <charset val="129"/>
      <scheme val="minor"/>
    </font>
    <font>
      <sz val="10"/>
      <name val="VN-NTime"/>
      <family val="2"/>
    </font>
    <font>
      <sz val="10"/>
      <name val="MS Sans Serif"/>
      <family val="2"/>
    </font>
    <font>
      <sz val="12"/>
      <name val="VNTime"/>
      <family val="2"/>
    </font>
    <font>
      <sz val="10"/>
      <name val=".VnTime"/>
      <family val="2"/>
    </font>
    <font>
      <sz val="14"/>
      <name val="Terminal"/>
      <family val="3"/>
      <charset val="255"/>
    </font>
    <font>
      <sz val="14"/>
      <name val="lr ¾©"/>
      <family val="1"/>
      <charset val="128"/>
    </font>
    <font>
      <b/>
      <u/>
      <sz val="14"/>
      <color indexed="8"/>
      <name val=".VnBook-AntiquaH"/>
      <family val="2"/>
    </font>
    <font>
      <sz val="10"/>
      <name val="VnTimes"/>
      <family val="2"/>
    </font>
    <font>
      <sz val="12"/>
      <color indexed="8"/>
      <name val="¹ÙÅÁÃ¼"/>
      <family val="1"/>
      <charset val="129"/>
    </font>
    <font>
      <i/>
      <sz val="12"/>
      <color indexed="8"/>
      <name val=".VnBook-AntiquaH"/>
      <family val="2"/>
    </font>
    <font>
      <b/>
      <sz val="12"/>
      <color indexed="8"/>
      <name val=".VnBook-Antiqua"/>
      <family val="2"/>
    </font>
    <font>
      <i/>
      <sz val="12"/>
      <color indexed="8"/>
      <name val=".VnBook-Antiqua"/>
      <family val="2"/>
    </font>
    <font>
      <sz val="8"/>
      <name val="Times New Roman"/>
      <family val="1"/>
    </font>
    <font>
      <sz val="12"/>
      <name val="Times New Roman"/>
      <family val="1"/>
    </font>
    <font>
      <sz val="12"/>
      <name val="¹UAAA¼"/>
      <family val="3"/>
      <charset val="129"/>
    </font>
    <font>
      <sz val="10"/>
      <name val="Times New Roman"/>
      <family val="1"/>
    </font>
    <font>
      <b/>
      <sz val="10"/>
      <name val="Arial"/>
      <family val="2"/>
    </font>
    <font>
      <sz val="10"/>
      <name val="VNI-Aptima"/>
      <family val="2"/>
    </font>
    <font>
      <sz val="11"/>
      <name val="Times New Roman"/>
      <family val="1"/>
    </font>
    <font>
      <sz val="10"/>
      <name val="MS Serif"/>
      <family val="1"/>
    </font>
    <font>
      <sz val="10"/>
      <name val="Courier New"/>
      <family val="3"/>
    </font>
    <font>
      <sz val="10"/>
      <color indexed="8"/>
      <name val="Arial"/>
      <family val="2"/>
    </font>
    <font>
      <sz val="12"/>
      <name val="Arial"/>
      <family val="2"/>
    </font>
    <font>
      <b/>
      <sz val="11"/>
      <color indexed="8"/>
      <name val="VNI-Times"/>
      <family val="2"/>
    </font>
    <font>
      <sz val="10"/>
      <name val="VNI-Times"/>
      <family val="2"/>
    </font>
    <font>
      <sz val="10"/>
      <color indexed="16"/>
      <name val="MS Serif"/>
      <family val="1"/>
    </font>
    <font>
      <sz val="18"/>
      <color indexed="24"/>
      <name val="Times New Roman"/>
      <family val="1"/>
    </font>
    <font>
      <sz val="8"/>
      <color indexed="24"/>
      <name val="Times New Roman"/>
      <family val="1"/>
    </font>
    <font>
      <i/>
      <sz val="12"/>
      <color indexed="24"/>
      <name val="Times New Roman"/>
      <family val="1"/>
    </font>
    <font>
      <sz val="12"/>
      <color indexed="24"/>
      <name val="Arial"/>
      <family val="2"/>
    </font>
    <font>
      <sz val="8"/>
      <color indexed="24"/>
      <name val="Arial"/>
      <family val="2"/>
    </font>
    <font>
      <i/>
      <sz val="12"/>
      <color indexed="24"/>
      <name val="Arial"/>
      <family val="2"/>
    </font>
    <font>
      <sz val="8"/>
      <name val="Arial"/>
      <family val="2"/>
    </font>
    <font>
      <b/>
      <sz val="12"/>
      <color indexed="9"/>
      <name val="Times New Roman"/>
      <family val="1"/>
    </font>
    <font>
      <b/>
      <sz val="12"/>
      <name val="Arial"/>
      <family val="2"/>
    </font>
    <font>
      <b/>
      <sz val="12"/>
      <name val="Tahoma"/>
      <family val="2"/>
    </font>
    <font>
      <b/>
      <sz val="15"/>
      <color indexed="48"/>
      <name val="Calibri"/>
      <family val="2"/>
    </font>
    <font>
      <sz val="12"/>
      <name val="VNI-Times"/>
      <family val="2"/>
    </font>
    <font>
      <b/>
      <sz val="12"/>
      <name val=".VnTime"/>
      <family val="2"/>
    </font>
    <font>
      <b/>
      <sz val="8"/>
      <name val="MS Sans Serif"/>
      <family val="2"/>
    </font>
    <font>
      <b/>
      <sz val="10"/>
      <name val=".VnTime"/>
      <family val="2"/>
    </font>
    <font>
      <b/>
      <sz val="14"/>
      <name val=".VnTimeH"/>
      <family val="2"/>
    </font>
    <font>
      <sz val="10"/>
      <name val="Tahoma"/>
      <family val="2"/>
    </font>
    <font>
      <b/>
      <sz val="11"/>
      <name val="Arial"/>
      <family val="2"/>
    </font>
    <font>
      <sz val="7"/>
      <name val="Small Fonts"/>
      <family val="2"/>
    </font>
    <font>
      <sz val="12"/>
      <name val=".VnTime"/>
      <family val="2"/>
    </font>
    <font>
      <sz val="11"/>
      <name val="Arial MT"/>
      <family val="2"/>
    </font>
    <font>
      <sz val="12"/>
      <color indexed="8"/>
      <name val="Times New Roman"/>
      <family val="1"/>
    </font>
    <font>
      <b/>
      <sz val="10"/>
      <name val="MS Sans Serif"/>
      <family val="2"/>
    </font>
    <font>
      <b/>
      <sz val="12"/>
      <color indexed="9"/>
      <name val="Arial"/>
      <family val="2"/>
    </font>
    <font>
      <sz val="11"/>
      <name val="Arial"/>
      <family val="2"/>
    </font>
    <font>
      <b/>
      <sz val="18"/>
      <color indexed="8"/>
      <name val="Cambria"/>
      <family val="1"/>
    </font>
    <font>
      <sz val="8"/>
      <name val="MS Sans Serif"/>
      <family val="2"/>
    </font>
    <font>
      <b/>
      <sz val="10"/>
      <name val="Tahoma"/>
      <family val="2"/>
    </font>
    <font>
      <b/>
      <sz val="8"/>
      <color indexed="8"/>
      <name val="Arial"/>
      <family val="2"/>
    </font>
    <font>
      <sz val="13"/>
      <name val=".VnTime"/>
      <family val="2"/>
    </font>
    <font>
      <sz val="12"/>
      <name val=".VnArial"/>
      <family val="2"/>
    </font>
    <font>
      <b/>
      <sz val="11"/>
      <name val=".VnTime"/>
      <family val="2"/>
    </font>
    <font>
      <i/>
      <sz val="12"/>
      <name val=".VnTime"/>
      <family val="2"/>
    </font>
    <font>
      <sz val="7"/>
      <name val="VNI-Times"/>
      <family val="2"/>
    </font>
    <font>
      <sz val="10"/>
      <name val="VNtimes new roman"/>
      <family val="2"/>
    </font>
    <font>
      <b/>
      <sz val="8"/>
      <name val="VN Helvetica"/>
      <family val="2"/>
    </font>
    <font>
      <b/>
      <sz val="10"/>
      <name val="VN AvantGBook"/>
      <family val="2"/>
    </font>
    <font>
      <b/>
      <sz val="16"/>
      <name val=".VnTime"/>
      <family val="2"/>
    </font>
    <font>
      <sz val="9"/>
      <name val=".VnTime"/>
      <family val="2"/>
    </font>
    <font>
      <sz val="14"/>
      <name val=".VnArial"/>
      <family val="2"/>
    </font>
    <font>
      <sz val="16"/>
      <name val="AngsanaUPC"/>
      <family val="1"/>
    </font>
    <font>
      <sz val="12"/>
      <name val="뼻뮝"/>
      <family val="1"/>
      <charset val="129"/>
    </font>
    <font>
      <u/>
      <sz val="12"/>
      <color indexed="20"/>
      <name val="Times New Roman"/>
      <family val="1"/>
    </font>
    <font>
      <sz val="10"/>
      <name val="Arial"/>
      <family val="2"/>
      <charset val="129"/>
    </font>
    <font>
      <u/>
      <sz val="12"/>
      <color indexed="12"/>
      <name val="Times New Roman"/>
      <family val="1"/>
    </font>
    <font>
      <sz val="9"/>
      <name val="ＭＳ Ｐゴシック"/>
      <family val="2"/>
      <charset val="128"/>
    </font>
    <font>
      <b/>
      <sz val="14"/>
      <color theme="1"/>
      <name val="맑은 고딕"/>
      <family val="3"/>
      <charset val="129"/>
      <scheme val="minor"/>
    </font>
    <font>
      <sz val="12"/>
      <color rgb="FFFF0000"/>
      <name val="맑은 고딕"/>
      <family val="2"/>
      <charset val="129"/>
    </font>
    <font>
      <sz val="12"/>
      <color rgb="FFFF0000"/>
      <name val="맑은 고딕"/>
      <family val="3"/>
      <charset val="129"/>
    </font>
    <font>
      <sz val="8"/>
      <color rgb="FF0000FF"/>
      <name val="맑은 고딕"/>
      <family val="3"/>
      <charset val="129"/>
    </font>
    <font>
      <b/>
      <sz val="8"/>
      <color rgb="FF0000FF"/>
      <name val="맑은 고딕"/>
      <family val="3"/>
      <charset val="129"/>
    </font>
    <font>
      <sz val="9"/>
      <color theme="1"/>
      <name val="Calibri"/>
      <family val="2"/>
    </font>
    <font>
      <sz val="6"/>
      <color theme="1"/>
      <name val="Calibri"/>
      <family val="2"/>
    </font>
    <font>
      <sz val="7"/>
      <color theme="1"/>
      <name val="Calibri Light"/>
      <family val="2"/>
    </font>
    <font>
      <b/>
      <sz val="7"/>
      <color theme="1"/>
      <name val="Calibri Light"/>
      <family val="2"/>
    </font>
    <font>
      <sz val="7"/>
      <color rgb="FFFF0000"/>
      <name val="Calibri Light"/>
      <family val="2"/>
    </font>
    <font>
      <sz val="7"/>
      <color rgb="FF0000FF"/>
      <name val="Calibri Light"/>
      <family val="2"/>
    </font>
    <font>
      <sz val="8"/>
      <color theme="1"/>
      <name val="Arial Unicode MS"/>
      <family val="3"/>
      <charset val="129"/>
    </font>
    <font>
      <b/>
      <sz val="8"/>
      <color rgb="FF0000FF"/>
      <name val="Arial Unicode MS"/>
      <family val="3"/>
      <charset val="129"/>
    </font>
    <font>
      <sz val="8"/>
      <color theme="0" tint="-0.499984740745262"/>
      <name val="맑은 고딕"/>
      <family val="2"/>
      <charset val="129"/>
    </font>
    <font>
      <sz val="8"/>
      <color theme="0" tint="-0.499984740745262"/>
      <name val="맑은 고딕"/>
      <family val="3"/>
      <charset val="129"/>
    </font>
    <font>
      <u/>
      <sz val="8"/>
      <name val="맑은 고딕"/>
      <family val="3"/>
      <charset val="129"/>
    </font>
    <font>
      <b/>
      <u/>
      <sz val="8"/>
      <color rgb="FF0000FF"/>
      <name val="맑은 고딕"/>
      <family val="3"/>
      <charset val="129"/>
    </font>
    <font>
      <sz val="7"/>
      <color theme="1"/>
      <name val="맑은 고딕"/>
      <family val="3"/>
      <charset val="129"/>
    </font>
    <font>
      <b/>
      <sz val="8"/>
      <color rgb="FFFF0000"/>
      <name val="Calibri Light"/>
      <family val="2"/>
    </font>
    <font>
      <sz val="7"/>
      <color theme="1"/>
      <name val="맑은 고딕"/>
      <family val="2"/>
      <charset val="129"/>
    </font>
    <font>
      <sz val="7"/>
      <color rgb="FF0000FF"/>
      <name val="맑은 고딕"/>
      <family val="3"/>
      <charset val="129"/>
    </font>
    <font>
      <b/>
      <sz val="8"/>
      <name val="맑은 고딕"/>
      <family val="3"/>
      <charset val="129"/>
    </font>
    <font>
      <sz val="12"/>
      <color theme="1"/>
      <name val="맑은 고딕"/>
      <family val="2"/>
      <charset val="129"/>
    </font>
    <font>
      <sz val="12"/>
      <color theme="1"/>
      <name val="맑은 고딕"/>
      <family val="3"/>
      <charset val="129"/>
    </font>
    <font>
      <sz val="9"/>
      <color theme="0" tint="-0.249977111117893"/>
      <name val="맑은 고딕"/>
      <family val="3"/>
      <charset val="129"/>
    </font>
    <font>
      <b/>
      <sz val="10"/>
      <color rgb="FFFF0000"/>
      <name val="맑은 고딕"/>
      <family val="3"/>
      <charset val="129"/>
    </font>
    <font>
      <b/>
      <sz val="12"/>
      <color rgb="FF0000FF"/>
      <name val="맑은 고딕"/>
      <family val="3"/>
      <charset val="129"/>
    </font>
    <font>
      <sz val="8"/>
      <color theme="1" tint="0.249977111117893"/>
      <name val="맑은 고딕"/>
      <family val="3"/>
      <charset val="129"/>
    </font>
    <font>
      <b/>
      <sz val="8"/>
      <color theme="1" tint="0.249977111117893"/>
      <name val="맑은 고딕"/>
      <family val="3"/>
      <charset val="129"/>
    </font>
    <font>
      <b/>
      <u/>
      <sz val="9"/>
      <color theme="1"/>
      <name val="맑은 고딕"/>
      <family val="3"/>
      <charset val="129"/>
    </font>
    <font>
      <b/>
      <sz val="11"/>
      <color theme="0"/>
      <name val="맑은 고딕"/>
      <family val="3"/>
      <charset val="129"/>
    </font>
    <font>
      <sz val="11"/>
      <color theme="0"/>
      <name val="맑은 고딕"/>
      <family val="3"/>
      <charset val="129"/>
    </font>
    <font>
      <sz val="5"/>
      <color theme="1"/>
      <name val="맑은 고딕"/>
      <family val="2"/>
      <charset val="129"/>
    </font>
    <font>
      <b/>
      <sz val="20"/>
      <color rgb="FFFF0000"/>
      <name val="맑은 고딕"/>
      <family val="3"/>
      <charset val="129"/>
    </font>
    <font>
      <b/>
      <sz val="9"/>
      <color rgb="FF0000FF"/>
      <name val="맑은 고딕"/>
      <family val="2"/>
      <charset val="129"/>
    </font>
    <font>
      <sz val="8"/>
      <color rgb="FFFF0000"/>
      <name val="맑은 고딕"/>
      <family val="3"/>
      <charset val="129"/>
    </font>
    <font>
      <b/>
      <sz val="11"/>
      <color rgb="FFFF0000"/>
      <name val="맑은 고딕"/>
      <family val="3"/>
      <charset val="129"/>
    </font>
    <font>
      <sz val="28"/>
      <color rgb="FFFF0000"/>
      <name val="맑은 고딕"/>
      <family val="2"/>
      <charset val="129"/>
    </font>
  </fonts>
  <fills count="91">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1"/>
        <bgColor indexed="64"/>
      </patternFill>
    </fill>
    <fill>
      <patternFill patternType="solid">
        <fgColor theme="0"/>
        <bgColor indexed="64"/>
      </patternFill>
    </fill>
    <fill>
      <patternFill patternType="solid">
        <fgColor theme="2"/>
        <bgColor indexed="64"/>
      </patternFill>
    </fill>
    <fill>
      <patternFill patternType="solid">
        <fgColor theme="9"/>
        <bgColor indexed="64"/>
      </patternFill>
    </fill>
    <fill>
      <patternFill patternType="solid">
        <fgColor rgb="FFFF0000"/>
        <bgColor indexed="64"/>
      </patternFill>
    </fill>
    <fill>
      <patternFill patternType="solid">
        <fgColor theme="2" tint="-0.249977111117893"/>
        <bgColor indexed="64"/>
      </patternFill>
    </fill>
    <fill>
      <patternFill patternType="solid">
        <fgColor rgb="FF00B050"/>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rgb="FF002060"/>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rgb="FFCCFFCC"/>
        <bgColor indexed="64"/>
      </patternFill>
    </fill>
    <fill>
      <patternFill patternType="solid">
        <fgColor theme="5" tint="0.59999389629810485"/>
        <bgColor indexed="64"/>
      </patternFill>
    </fill>
    <fill>
      <patternFill patternType="solid">
        <fgColor rgb="FFFF9999"/>
        <bgColor indexed="64"/>
      </patternFill>
    </fill>
    <fill>
      <patternFill patternType="solid">
        <fgColor rgb="FF99CCFF"/>
        <bgColor indexed="64"/>
      </patternFill>
    </fill>
    <fill>
      <patternFill patternType="solid">
        <fgColor rgb="FFCCCCFF"/>
        <bgColor indexed="64"/>
      </patternFill>
    </fill>
    <fill>
      <patternFill patternType="solid">
        <fgColor rgb="FFCC99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indexed="22"/>
      </patternFill>
    </fill>
    <fill>
      <patternFill patternType="solid">
        <fgColor indexed="26"/>
      </patternFill>
    </fill>
    <fill>
      <patternFill patternType="solid">
        <fgColor indexed="47"/>
      </patternFill>
    </fill>
    <fill>
      <patternFill patternType="solid">
        <fgColor theme="6" tint="0.79998168889431442"/>
        <bgColor indexed="64"/>
      </patternFill>
    </fill>
    <fill>
      <patternFill patternType="solid">
        <fgColor rgb="FF0000FF"/>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rgb="FF80C535"/>
        <bgColor indexed="64"/>
      </patternFill>
    </fill>
    <fill>
      <patternFill patternType="solid">
        <fgColor indexed="22"/>
        <bgColor indexed="31"/>
      </patternFill>
    </fill>
    <fill>
      <patternFill patternType="solid">
        <fgColor indexed="41"/>
        <bgColor indexed="50"/>
      </patternFill>
    </fill>
    <fill>
      <patternFill patternType="solid">
        <fgColor indexed="26"/>
        <bgColor indexed="34"/>
      </patternFill>
    </fill>
    <fill>
      <patternFill patternType="solid">
        <fgColor indexed="9"/>
        <bgColor indexed="26"/>
      </patternFill>
    </fill>
    <fill>
      <patternFill patternType="solid">
        <fgColor indexed="8"/>
        <bgColor indexed="58"/>
      </patternFill>
    </fill>
    <fill>
      <patternFill patternType="solid">
        <fgColor indexed="34"/>
        <bgColor indexed="26"/>
      </patternFill>
    </fill>
    <fill>
      <patternFill patternType="solid">
        <fgColor indexed="40"/>
        <bgColor indexed="49"/>
      </patternFill>
    </fill>
    <fill>
      <patternFill patternType="solid">
        <fgColor indexed="43"/>
        <bgColor indexed="34"/>
      </patternFill>
    </fill>
    <fill>
      <patternFill patternType="solid">
        <fgColor indexed="15"/>
        <bgColor indexed="40"/>
      </patternFill>
    </fill>
    <fill>
      <patternFill patternType="solid">
        <fgColor indexed="12"/>
        <bgColor indexed="39"/>
      </patternFill>
    </fill>
    <fill>
      <patternFill patternType="solid">
        <fgColor indexed="54"/>
        <bgColor indexed="23"/>
      </patternFill>
    </fill>
    <fill>
      <patternFill patternType="solid">
        <fgColor indexed="63"/>
        <bgColor indexed="21"/>
      </patternFill>
    </fill>
    <fill>
      <patternFill patternType="solid">
        <fgColor indexed="47"/>
        <bgColor indexed="51"/>
      </patternFill>
    </fill>
    <fill>
      <patternFill patternType="solid">
        <fgColor indexed="58"/>
        <bgColor indexed="56"/>
      </patternFill>
    </fill>
    <fill>
      <patternFill patternType="solid">
        <fgColor indexed="27"/>
        <bgColor indexed="9"/>
      </patternFill>
    </fill>
    <fill>
      <patternFill patternType="solid">
        <fgColor rgb="FFFFB9B9"/>
        <bgColor indexed="64"/>
      </patternFill>
    </fill>
    <fill>
      <patternFill patternType="solid">
        <fgColor rgb="FFEAEAEA"/>
        <bgColor indexed="64"/>
      </patternFill>
    </fill>
    <fill>
      <patternFill patternType="solid">
        <fgColor rgb="FFFBFBFB"/>
        <bgColor indexed="64"/>
      </patternFill>
    </fill>
    <fill>
      <patternFill patternType="solid">
        <fgColor rgb="FFFFE181"/>
        <bgColor indexed="64"/>
      </patternFill>
    </fill>
    <fill>
      <patternFill patternType="solid">
        <fgColor rgb="FFF9F9F9"/>
        <bgColor indexed="64"/>
      </patternFill>
    </fill>
    <fill>
      <patternFill patternType="solid">
        <fgColor rgb="FFFDFDFD"/>
        <bgColor indexed="64"/>
      </patternFill>
    </fill>
    <fill>
      <patternFill patternType="solid">
        <fgColor rgb="FFFF8181"/>
        <bgColor indexed="64"/>
      </patternFill>
    </fill>
  </fills>
  <borders count="3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hair">
        <color indexed="64"/>
      </right>
      <top style="medium">
        <color indexed="64"/>
      </top>
      <bottom/>
      <diagonal/>
    </border>
    <border>
      <left style="hair">
        <color indexed="64"/>
      </left>
      <right/>
      <top style="medium">
        <color indexed="64"/>
      </top>
      <bottom style="thin">
        <color indexed="64"/>
      </bottom>
      <diagonal/>
    </border>
    <border>
      <left style="medium">
        <color indexed="64"/>
      </left>
      <right style="hair">
        <color indexed="64"/>
      </right>
      <top style="medium">
        <color indexed="64"/>
      </top>
      <bottom/>
      <diagonal/>
    </border>
    <border>
      <left style="hair">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medium">
        <color indexed="64"/>
      </right>
      <top style="medium">
        <color indexed="64"/>
      </top>
      <bottom/>
      <diagonal/>
    </border>
    <border>
      <left style="hair">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style="medium">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medium">
        <color indexed="64"/>
      </right>
      <top/>
      <bottom style="thin">
        <color indexed="64"/>
      </bottom>
      <diagonal/>
    </border>
    <border>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style="hair">
        <color auto="1"/>
      </top>
      <bottom style="hair">
        <color auto="1"/>
      </bottom>
      <diagonal/>
    </border>
    <border>
      <left/>
      <right/>
      <top style="hair">
        <color auto="1"/>
      </top>
      <bottom style="hair">
        <color auto="1"/>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style="medium">
        <color indexed="64"/>
      </left>
      <right style="thin">
        <color indexed="64"/>
      </right>
      <top/>
      <bottom/>
      <diagonal/>
    </border>
    <border>
      <left/>
      <right style="hair">
        <color auto="1"/>
      </right>
      <top/>
      <bottom/>
      <diagonal/>
    </border>
    <border>
      <left style="hair">
        <color auto="1"/>
      </left>
      <right style="thin">
        <color indexed="64"/>
      </right>
      <top/>
      <bottom/>
      <diagonal/>
    </border>
    <border>
      <left style="hair">
        <color indexed="64"/>
      </left>
      <right style="medium">
        <color indexed="64"/>
      </right>
      <top/>
      <bottom/>
      <diagonal/>
    </border>
    <border>
      <left style="hair">
        <color auto="1"/>
      </left>
      <right style="thin">
        <color indexed="64"/>
      </right>
      <top style="hair">
        <color auto="1"/>
      </top>
      <bottom/>
      <diagonal/>
    </border>
    <border>
      <left style="thin">
        <color indexed="64"/>
      </left>
      <right style="hair">
        <color indexed="64"/>
      </right>
      <top/>
      <bottom/>
      <diagonal/>
    </border>
    <border>
      <left style="thin">
        <color indexed="64"/>
      </left>
      <right/>
      <top style="thin">
        <color indexed="64"/>
      </top>
      <bottom/>
      <diagonal/>
    </border>
    <border>
      <left/>
      <right/>
      <top style="thin">
        <color indexed="64"/>
      </top>
      <bottom/>
      <diagonal/>
    </border>
    <border>
      <left/>
      <right style="hair">
        <color auto="1"/>
      </right>
      <top style="thin">
        <color auto="1"/>
      </top>
      <bottom/>
      <diagonal/>
    </border>
    <border>
      <left style="hair">
        <color indexed="64"/>
      </left>
      <right/>
      <top style="thin">
        <color indexed="64"/>
      </top>
      <bottom/>
      <diagonal/>
    </border>
    <border>
      <left style="hair">
        <color auto="1"/>
      </left>
      <right style="hair">
        <color indexed="30"/>
      </right>
      <top style="thin">
        <color indexed="64"/>
      </top>
      <bottom/>
      <diagonal/>
    </border>
    <border>
      <left style="hair">
        <color indexed="30"/>
      </left>
      <right style="hair">
        <color indexed="30"/>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30"/>
      </left>
      <right style="hair">
        <color indexed="30"/>
      </right>
      <top style="thin">
        <color indexed="64"/>
      </top>
      <bottom/>
      <diagonal/>
    </border>
    <border>
      <left style="hair">
        <color auto="1"/>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ck">
        <color rgb="FFFF0000"/>
      </left>
      <right/>
      <top/>
      <bottom/>
      <diagonal/>
    </border>
    <border>
      <left style="thick">
        <color rgb="FFFF0000"/>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thin">
        <color indexed="64"/>
      </left>
      <right style="hair">
        <color indexed="64"/>
      </right>
      <top style="thin">
        <color indexed="64"/>
      </top>
      <bottom style="hair">
        <color auto="1"/>
      </bottom>
      <diagonal/>
    </border>
    <border>
      <left/>
      <right style="hair">
        <color auto="1"/>
      </right>
      <top style="thin">
        <color auto="1"/>
      </top>
      <bottom style="hair">
        <color auto="1"/>
      </bottom>
      <diagonal/>
    </border>
    <border>
      <left style="hair">
        <color auto="1"/>
      </left>
      <right style="thin">
        <color indexed="64"/>
      </right>
      <top style="thin">
        <color indexed="64"/>
      </top>
      <bottom style="hair">
        <color auto="1"/>
      </bottom>
      <diagonal/>
    </border>
    <border>
      <left/>
      <right style="thin">
        <color indexed="64"/>
      </right>
      <top style="thin">
        <color indexed="64"/>
      </top>
      <bottom style="hair">
        <color auto="1"/>
      </bottom>
      <diagonal/>
    </border>
    <border>
      <left style="thin">
        <color indexed="64"/>
      </left>
      <right style="thin">
        <color indexed="64"/>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indexed="64"/>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auto="1"/>
      </top>
      <bottom/>
      <diagonal/>
    </border>
    <border>
      <left style="hair">
        <color indexed="64"/>
      </left>
      <right style="hair">
        <color indexed="64"/>
      </right>
      <top style="hair">
        <color indexed="64"/>
      </top>
      <bottom/>
      <diagonal/>
    </border>
    <border>
      <left style="hair">
        <color auto="1"/>
      </left>
      <right/>
      <top style="hair">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
      <left style="thin">
        <color indexed="64"/>
      </left>
      <right/>
      <top/>
      <bottom style="thin">
        <color indexed="64"/>
      </bottom>
      <diagonal/>
    </border>
    <border>
      <left style="thin">
        <color theme="1" tint="0.499984740745262"/>
      </left>
      <right/>
      <top/>
      <bottom/>
      <diagonal/>
    </border>
    <border>
      <left/>
      <right style="thin">
        <color theme="1" tint="0.499984740745262"/>
      </right>
      <top/>
      <bottom/>
      <diagonal/>
    </border>
    <border>
      <left/>
      <right style="thin">
        <color indexed="64"/>
      </right>
      <top/>
      <bottom/>
      <diagonal/>
    </border>
    <border>
      <left style="thin">
        <color indexed="64"/>
      </left>
      <right/>
      <top style="medium">
        <color theme="0"/>
      </top>
      <bottom style="thin">
        <color auto="1"/>
      </bottom>
      <diagonal/>
    </border>
    <border>
      <left/>
      <right/>
      <top style="medium">
        <color theme="0"/>
      </top>
      <bottom style="thin">
        <color auto="1"/>
      </bottom>
      <diagonal/>
    </border>
    <border>
      <left/>
      <right style="medium">
        <color theme="0"/>
      </right>
      <top style="medium">
        <color theme="0"/>
      </top>
      <bottom style="thin">
        <color auto="1"/>
      </bottom>
      <diagonal/>
    </border>
    <border>
      <left style="thin">
        <color indexed="64"/>
      </left>
      <right/>
      <top style="medium">
        <color theme="0"/>
      </top>
      <bottom/>
      <diagonal/>
    </border>
    <border>
      <left/>
      <right/>
      <top style="medium">
        <color theme="0"/>
      </top>
      <bottom/>
      <diagonal/>
    </border>
    <border>
      <left style="thin">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right style="thin">
        <color theme="0" tint="-0.499984740745262"/>
      </right>
      <top style="medium">
        <color theme="0" tint="-0.499984740745262"/>
      </top>
      <bottom/>
      <diagonal/>
    </border>
    <border>
      <left style="thin">
        <color theme="0" tint="-0.499984740745262"/>
      </left>
      <right/>
      <top style="medium">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top/>
      <bottom style="medium">
        <color theme="0" tint="-0.499984740745262"/>
      </bottom>
      <diagonal/>
    </border>
    <border>
      <left/>
      <right style="thin">
        <color theme="0" tint="-0.499984740745262"/>
      </right>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medium">
        <color theme="0" tint="-0.499984740745262"/>
      </left>
      <right style="thin">
        <color theme="0" tint="-0.499984740745262"/>
      </right>
      <top style="medium">
        <color theme="0" tint="-0.499984740745262"/>
      </top>
      <bottom/>
      <diagonal/>
    </border>
    <border>
      <left/>
      <right style="medium">
        <color theme="0" tint="-0.499984740745262"/>
      </right>
      <top/>
      <bottom/>
      <diagonal/>
    </border>
    <border>
      <left style="medium">
        <color theme="0" tint="-0.499984740745262"/>
      </left>
      <right style="thin">
        <color theme="0" tint="-0.499984740745262"/>
      </right>
      <top/>
      <bottom/>
      <diagonal/>
    </border>
    <border>
      <left style="thin">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theme="0" tint="-0.499984740745262"/>
      </right>
      <top/>
      <bottom style="medium">
        <color theme="0" tint="-0.499984740745262"/>
      </bottom>
      <diagonal/>
    </border>
    <border>
      <left style="medium">
        <color theme="0"/>
      </left>
      <right/>
      <top/>
      <bottom style="medium">
        <color theme="0"/>
      </bottom>
      <diagonal/>
    </border>
    <border>
      <left/>
      <right/>
      <top/>
      <bottom style="medium">
        <color theme="0"/>
      </bottom>
      <diagonal/>
    </border>
    <border>
      <left/>
      <right style="thin">
        <color indexed="64"/>
      </right>
      <top/>
      <bottom style="medium">
        <color theme="0"/>
      </bottom>
      <diagonal/>
    </border>
    <border>
      <left style="thin">
        <color theme="0" tint="-0.499984740745262"/>
      </left>
      <right/>
      <top style="thin">
        <color theme="0" tint="-0.499984740745262"/>
      </top>
      <bottom/>
      <diagonal/>
    </border>
    <border>
      <left/>
      <right style="medium">
        <color theme="0" tint="-0.499984740745262"/>
      </right>
      <top style="thin">
        <color theme="0" tint="-0.499984740745262"/>
      </top>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0" tint="-0.499984740745262"/>
      </left>
      <right/>
      <top style="thin">
        <color theme="0" tint="-0.499984740745262"/>
      </top>
      <bottom/>
      <diagonal/>
    </border>
    <border>
      <left style="medium">
        <color theme="0" tint="-0.499984740745262"/>
      </left>
      <right/>
      <top/>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bottom style="medium">
        <color theme="0" tint="-0.499984740745262"/>
      </bottom>
      <diagonal/>
    </border>
    <border>
      <left style="hair">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thin">
        <color theme="0" tint="-0.499984740745262"/>
      </right>
      <top style="hair">
        <color theme="0" tint="-0.499984740745262"/>
      </top>
      <bottom style="medium">
        <color theme="0" tint="-0.499984740745262"/>
      </bottom>
      <diagonal/>
    </border>
    <border>
      <left style="hair">
        <color theme="0" tint="-0.499984740745262"/>
      </left>
      <right/>
      <top style="medium">
        <color theme="0" tint="-0.499984740745262"/>
      </top>
      <bottom/>
      <diagonal/>
    </border>
    <border>
      <left/>
      <right style="hair">
        <color theme="0" tint="-0.499984740745262"/>
      </right>
      <top/>
      <bottom/>
      <diagonal/>
    </border>
    <border>
      <left style="hair">
        <color theme="0" tint="-0.499984740745262"/>
      </left>
      <right/>
      <top/>
      <bottom/>
      <diagonal/>
    </border>
    <border>
      <left/>
      <right style="hair">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right style="double">
        <color theme="0" tint="-0.499984740745262"/>
      </right>
      <top style="medium">
        <color theme="0" tint="-0.499984740745262"/>
      </top>
      <bottom/>
      <diagonal/>
    </border>
    <border>
      <left style="double">
        <color theme="0" tint="-0.499984740745262"/>
      </left>
      <right/>
      <top style="medium">
        <color theme="0" tint="-0.499984740745262"/>
      </top>
      <bottom/>
      <diagonal/>
    </border>
    <border>
      <left/>
      <right style="double">
        <color theme="0" tint="-0.499984740745262"/>
      </right>
      <top/>
      <bottom/>
      <diagonal/>
    </border>
    <border>
      <left style="double">
        <color theme="0" tint="-0.499984740745262"/>
      </left>
      <right/>
      <top/>
      <bottom/>
      <diagonal/>
    </border>
    <border>
      <left/>
      <right style="double">
        <color theme="0" tint="-0.499984740745262"/>
      </right>
      <top style="thin">
        <color theme="0" tint="-0.499984740745262"/>
      </top>
      <bottom style="medium">
        <color theme="0" tint="-0.499984740745262"/>
      </bottom>
      <diagonal/>
    </border>
    <border>
      <left style="double">
        <color theme="0" tint="-0.499984740745262"/>
      </left>
      <right/>
      <top/>
      <bottom style="medium">
        <color theme="0" tint="-0.499984740745262"/>
      </bottom>
      <diagonal/>
    </border>
    <border>
      <left style="double">
        <color theme="0" tint="-0.499984740745262"/>
      </left>
      <right/>
      <top style="medium">
        <color theme="0" tint="-0.499984740745262"/>
      </top>
      <bottom style="thin">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hair">
        <color theme="0" tint="-0.499984740745262"/>
      </left>
      <right/>
      <top style="medium">
        <color theme="0" tint="-0.499984740745262"/>
      </top>
      <bottom style="thin">
        <color theme="0" tint="-0.499984740745262"/>
      </bottom>
      <diagonal/>
    </border>
    <border>
      <left style="double">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right style="double">
        <color theme="0" tint="-0.499984740745262"/>
      </right>
      <top/>
      <bottom style="medium">
        <color theme="0" tint="-0.499984740745262"/>
      </bottom>
      <diagonal/>
    </border>
    <border>
      <left style="double">
        <color theme="0" tint="-0.499984740745262"/>
      </left>
      <right/>
      <top style="thin">
        <color theme="0" tint="-0.499984740745262"/>
      </top>
      <bottom style="medium">
        <color theme="0" tint="-0.499984740745262"/>
      </bottom>
      <diagonal/>
    </border>
    <border>
      <left style="medium">
        <color theme="0" tint="-0.499984740745262"/>
      </left>
      <right/>
      <top style="thin">
        <color theme="0" tint="-0.499984740745262"/>
      </top>
      <bottom style="medium">
        <color theme="0" tint="-0.499984740745262"/>
      </bottom>
      <diagonal/>
    </border>
    <border>
      <left style="hair">
        <color theme="0" tint="-0.499984740745262"/>
      </left>
      <right/>
      <top style="thin">
        <color theme="0" tint="-0.499984740745262"/>
      </top>
      <bottom style="medium">
        <color theme="0" tint="-0.499984740745262"/>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theme="0" tint="-0.499984740745262"/>
      </left>
      <right style="thin">
        <color auto="1"/>
      </right>
      <top style="thin">
        <color auto="1"/>
      </top>
      <bottom style="thin">
        <color auto="1"/>
      </bottom>
      <diagonal/>
    </border>
    <border>
      <left/>
      <right style="medium">
        <color theme="0"/>
      </right>
      <top/>
      <bottom style="medium">
        <color theme="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indexed="64"/>
      </left>
      <right style="thin">
        <color indexed="64"/>
      </right>
      <top/>
      <bottom/>
      <diagonal/>
    </border>
    <border>
      <left/>
      <right/>
      <top style="medium">
        <color indexed="64"/>
      </top>
      <bottom/>
      <diagonal/>
    </border>
    <border>
      <left/>
      <right style="medium">
        <color theme="0"/>
      </right>
      <top style="thin">
        <color indexed="64"/>
      </top>
      <bottom style="thin">
        <color indexed="64"/>
      </bottom>
      <diagonal/>
    </border>
    <border>
      <left/>
      <right style="thin">
        <color theme="0"/>
      </right>
      <top style="thin">
        <color indexed="64"/>
      </top>
      <bottom style="thin">
        <color indexed="64"/>
      </bottom>
      <diagonal/>
    </border>
    <border>
      <left/>
      <right/>
      <top/>
      <bottom style="medium">
        <color indexed="64"/>
      </bottom>
      <diagonal/>
    </border>
    <border>
      <left style="medium">
        <color auto="1"/>
      </left>
      <right/>
      <top/>
      <bottom/>
      <diagonal/>
    </border>
    <border>
      <left style="thin">
        <color theme="0"/>
      </left>
      <right/>
      <top style="thin">
        <color indexed="64"/>
      </top>
      <bottom style="thin">
        <color indexed="64"/>
      </bottom>
      <diagonal/>
    </border>
    <border>
      <left/>
      <right style="medium">
        <color theme="0"/>
      </right>
      <top style="thin">
        <color indexed="64"/>
      </top>
      <bottom/>
      <diagonal/>
    </border>
    <border>
      <left/>
      <right style="thin">
        <color theme="1"/>
      </right>
      <top style="thin">
        <color indexed="64"/>
      </top>
      <bottom style="thin">
        <color indexed="64"/>
      </bottom>
      <diagonal/>
    </border>
    <border>
      <left style="medium">
        <color theme="6" tint="-0.24994659260841701"/>
      </left>
      <right/>
      <top style="medium">
        <color theme="6" tint="-0.24994659260841701"/>
      </top>
      <bottom/>
      <diagonal/>
    </border>
    <border>
      <left/>
      <right/>
      <top style="medium">
        <color theme="6" tint="-0.24994659260841701"/>
      </top>
      <bottom/>
      <diagonal/>
    </border>
    <border>
      <left/>
      <right style="medium">
        <color theme="6" tint="-0.24994659260841701"/>
      </right>
      <top style="medium">
        <color theme="6" tint="-0.24994659260841701"/>
      </top>
      <bottom/>
      <diagonal/>
    </border>
    <border>
      <left style="medium">
        <color theme="6" tint="-0.24994659260841701"/>
      </left>
      <right/>
      <top/>
      <bottom/>
      <diagonal/>
    </border>
    <border>
      <left/>
      <right style="medium">
        <color theme="6" tint="-0.24994659260841701"/>
      </right>
      <top/>
      <bottom/>
      <diagonal/>
    </border>
    <border>
      <left style="medium">
        <color theme="6" tint="-0.24994659260841701"/>
      </left>
      <right/>
      <top/>
      <bottom style="medium">
        <color theme="6" tint="-0.24994659260841701"/>
      </bottom>
      <diagonal/>
    </border>
    <border>
      <left/>
      <right/>
      <top/>
      <bottom style="medium">
        <color theme="6" tint="-0.24994659260841701"/>
      </bottom>
      <diagonal/>
    </border>
    <border>
      <left/>
      <right style="medium">
        <color theme="6" tint="-0.24994659260841701"/>
      </right>
      <top/>
      <bottom style="medium">
        <color theme="6" tint="-0.24994659260841701"/>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theme="0"/>
      </right>
      <top/>
      <bottom/>
      <diagonal/>
    </border>
    <border>
      <left style="medium">
        <color theme="0"/>
      </left>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style="medium">
        <color rgb="FF0000FF"/>
      </left>
      <right/>
      <top/>
      <bottom/>
      <diagonal/>
    </border>
    <border>
      <left/>
      <right style="medium">
        <color rgb="FF0000FF"/>
      </right>
      <top/>
      <bottom/>
      <diagonal/>
    </border>
    <border>
      <left style="medium">
        <color rgb="FF0000FF"/>
      </left>
      <right/>
      <top/>
      <bottom style="medium">
        <color rgb="FF0000FF"/>
      </bottom>
      <diagonal/>
    </border>
    <border>
      <left/>
      <right/>
      <top/>
      <bottom style="medium">
        <color rgb="FF0000FF"/>
      </bottom>
      <diagonal/>
    </border>
    <border>
      <left/>
      <right style="medium">
        <color rgb="FF0000FF"/>
      </right>
      <top/>
      <bottom style="medium">
        <color rgb="FF0000FF"/>
      </bottom>
      <diagonal/>
    </border>
    <border>
      <left style="thin">
        <color rgb="FF0000FF"/>
      </left>
      <right/>
      <top style="thin">
        <color rgb="FF0000FF"/>
      </top>
      <bottom style="thin">
        <color rgb="FF0000FF"/>
      </bottom>
      <diagonal/>
    </border>
    <border>
      <left/>
      <right/>
      <top style="thin">
        <color rgb="FF0000FF"/>
      </top>
      <bottom style="thin">
        <color rgb="FF0000FF"/>
      </bottom>
      <diagonal/>
    </border>
    <border>
      <left/>
      <right style="thin">
        <color rgb="FF0000FF"/>
      </right>
      <top style="thin">
        <color rgb="FF0000FF"/>
      </top>
      <bottom style="thin">
        <color rgb="FF0000FF"/>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style="hair">
        <color theme="0" tint="-0.499984740745262"/>
      </left>
      <right style="medium">
        <color theme="0" tint="-0.499984740745262"/>
      </right>
      <top style="medium">
        <color theme="0" tint="-0.499984740745262"/>
      </top>
      <bottom/>
      <diagonal/>
    </border>
    <border>
      <left style="hair">
        <color theme="0" tint="-0.499984740745262"/>
      </left>
      <right style="medium">
        <color theme="0" tint="-0.499984740745262"/>
      </right>
      <top/>
      <bottom/>
      <diagonal/>
    </border>
    <border>
      <left style="hair">
        <color theme="0" tint="-0.499984740745262"/>
      </left>
      <right style="medium">
        <color theme="0" tint="-0.499984740745262"/>
      </right>
      <top/>
      <bottom style="medium">
        <color theme="0" tint="-0.4999847407452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rgb="FF80C535"/>
      </top>
      <bottom/>
      <diagonal/>
    </border>
    <border>
      <left/>
      <right style="medium">
        <color indexed="8"/>
      </right>
      <top/>
      <bottom/>
      <diagonal/>
    </border>
    <border>
      <left/>
      <right/>
      <top style="double">
        <color indexed="8"/>
      </top>
      <bottom style="double">
        <color indexed="8"/>
      </bottom>
      <diagonal/>
    </border>
    <border>
      <left/>
      <right/>
      <top style="medium">
        <color indexed="8"/>
      </top>
      <bottom style="medium">
        <color indexed="8"/>
      </bottom>
      <diagonal/>
    </border>
    <border>
      <left/>
      <right/>
      <top style="thin">
        <color indexed="8"/>
      </top>
      <bottom style="thin">
        <color indexed="8"/>
      </bottom>
      <diagonal/>
    </border>
    <border>
      <left/>
      <right/>
      <top/>
      <bottom style="medium">
        <color indexed="8"/>
      </bottom>
      <diagonal/>
    </border>
    <border>
      <left style="thin">
        <color indexed="8"/>
      </left>
      <right style="thin">
        <color indexed="8"/>
      </right>
      <top style="thin">
        <color indexed="8"/>
      </top>
      <bottom style="thin">
        <color indexed="8"/>
      </bottom>
      <diagonal/>
    </border>
    <border>
      <left/>
      <right/>
      <top/>
      <bottom style="hair">
        <color indexed="44"/>
      </bottom>
      <diagonal/>
    </border>
    <border>
      <left/>
      <right/>
      <top style="hair">
        <color indexed="44"/>
      </top>
      <bottom style="hair">
        <color indexed="44"/>
      </bottom>
      <diagonal/>
    </border>
    <border>
      <left style="thin">
        <color indexed="8"/>
      </left>
      <right/>
      <top style="thin">
        <color indexed="8"/>
      </top>
      <bottom style="thin">
        <color indexed="8"/>
      </bottom>
      <diagonal/>
    </border>
    <border>
      <left style="thin">
        <color indexed="8"/>
      </left>
      <right style="thin">
        <color indexed="8"/>
      </right>
      <top/>
      <bottom style="hair">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medium">
        <color rgb="FF80C535"/>
      </left>
      <right/>
      <top style="medium">
        <color rgb="FF80C535"/>
      </top>
      <bottom/>
      <diagonal/>
    </border>
    <border>
      <left style="medium">
        <color rgb="FF80C535"/>
      </left>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n">
        <color auto="1"/>
      </left>
      <right/>
      <top/>
      <bottom/>
      <diagonal/>
    </border>
    <border>
      <left/>
      <right style="thin">
        <color indexed="64"/>
      </right>
      <top/>
      <bottom style="medium">
        <color indexed="64"/>
      </bottom>
      <diagonal/>
    </border>
    <border>
      <left style="thin">
        <color theme="0" tint="-0.34998626667073579"/>
      </left>
      <right/>
      <top/>
      <bottom/>
      <diagonal/>
    </border>
    <border>
      <left/>
      <right style="thin">
        <color theme="0" tint="-0.34998626667073579"/>
      </right>
      <top/>
      <bottom/>
      <diagonal/>
    </border>
    <border>
      <left style="medium">
        <color theme="0"/>
      </left>
      <right/>
      <top style="medium">
        <color theme="0"/>
      </top>
      <bottom/>
      <diagonal/>
    </border>
    <border>
      <left/>
      <right style="medium">
        <color theme="0"/>
      </right>
      <top style="medium">
        <color theme="0"/>
      </top>
      <bottom/>
      <diagonal/>
    </border>
    <border>
      <left style="thin">
        <color theme="0" tint="-0.34998626667073579"/>
      </left>
      <right/>
      <top style="medium">
        <color indexed="64"/>
      </top>
      <bottom/>
      <diagonal/>
    </border>
    <border>
      <left/>
      <right style="thin">
        <color theme="0" tint="-0.34998626667073579"/>
      </right>
      <top style="medium">
        <color indexed="64"/>
      </top>
      <bottom/>
      <diagonal/>
    </border>
    <border>
      <left/>
      <right style="thin">
        <color indexed="64"/>
      </right>
      <top style="medium">
        <color indexed="64"/>
      </top>
      <bottom/>
      <diagonal/>
    </border>
    <border>
      <left style="thin">
        <color theme="0" tint="-0.34998626667073579"/>
      </left>
      <right/>
      <top/>
      <bottom style="medium">
        <color indexed="64"/>
      </bottom>
      <diagonal/>
    </border>
    <border>
      <left/>
      <right style="thin">
        <color theme="0" tint="-0.34998626667073579"/>
      </right>
      <top/>
      <bottom style="medium">
        <color indexed="64"/>
      </bottom>
      <diagonal/>
    </border>
    <border>
      <left style="thin">
        <color indexed="64"/>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top/>
      <bottom style="thin">
        <color theme="0" tint="-0.499984740745262"/>
      </bottom>
      <diagonal/>
    </border>
    <border>
      <left style="thin">
        <color auto="1"/>
      </left>
      <right/>
      <top style="medium">
        <color rgb="FF0000FF"/>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double">
        <color indexed="64"/>
      </left>
      <right/>
      <top/>
      <bottom/>
      <diagonal/>
    </border>
    <border>
      <left/>
      <right/>
      <top style="medium">
        <color auto="1"/>
      </top>
      <bottom/>
      <diagonal/>
    </border>
    <border>
      <left style="thin">
        <color theme="0"/>
      </left>
      <right/>
      <top style="thin">
        <color indexed="64"/>
      </top>
      <bottom/>
      <diagonal/>
    </border>
    <border>
      <left style="thin">
        <color theme="0"/>
      </left>
      <right/>
      <top/>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style="hair">
        <color theme="0" tint="-0.24994659260841701"/>
      </right>
      <top style="hair">
        <color theme="0" tint="-0.24994659260841701"/>
      </top>
      <bottom/>
      <diagonal/>
    </border>
    <border>
      <left style="hair">
        <color theme="0" tint="-0.24994659260841701"/>
      </left>
      <right/>
      <top/>
      <bottom/>
      <diagonal/>
    </border>
    <border>
      <left/>
      <right style="hair">
        <color theme="0" tint="-0.24994659260841701"/>
      </right>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right style="hair">
        <color theme="0" tint="-0.24994659260841701"/>
      </right>
      <top/>
      <bottom style="hair">
        <color theme="0" tint="-0.24994659260841701"/>
      </bottom>
      <diagonal/>
    </border>
    <border>
      <left style="thin">
        <color theme="0"/>
      </left>
      <right/>
      <top/>
      <bottom style="thin">
        <color indexed="64"/>
      </bottom>
      <diagonal/>
    </border>
    <border>
      <left style="medium">
        <color theme="0"/>
      </left>
      <right/>
      <top style="thin">
        <color indexed="64"/>
      </top>
      <bottom/>
      <diagonal/>
    </border>
    <border>
      <left/>
      <right style="double">
        <color indexed="64"/>
      </right>
      <top style="thin">
        <color indexed="64"/>
      </top>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s>
  <cellStyleXfs count="2245">
    <xf numFmtId="0" fontId="0" fillId="0" borderId="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9" fontId="5" fillId="0" borderId="0" applyFont="0" applyFill="0" applyBorder="0" applyAlignment="0" applyProtection="0">
      <alignment vertical="center"/>
    </xf>
    <xf numFmtId="177" fontId="17" fillId="0" borderId="0">
      <alignment vertical="center"/>
    </xf>
    <xf numFmtId="0" fontId="37" fillId="0" borderId="0">
      <alignment vertical="center"/>
    </xf>
    <xf numFmtId="41" fontId="6" fillId="0" borderId="0" applyFont="0" applyFill="0" applyBorder="0" applyAlignment="0" applyProtection="0">
      <alignment vertical="center"/>
    </xf>
    <xf numFmtId="0" fontId="47" fillId="0" borderId="0">
      <alignment vertical="center"/>
    </xf>
    <xf numFmtId="191" fontId="48" fillId="0" borderId="0" applyFont="0" applyFill="0" applyBorder="0" applyAlignment="0" applyProtection="0">
      <alignment vertical="center"/>
    </xf>
    <xf numFmtId="0" fontId="74" fillId="0" borderId="0"/>
    <xf numFmtId="41" fontId="74" fillId="0" borderId="0" applyFont="0" applyFill="0" applyBorder="0" applyAlignment="0" applyProtection="0">
      <alignment vertical="center"/>
    </xf>
    <xf numFmtId="9" fontId="74" fillId="0" borderId="0" applyFont="0" applyFill="0" applyBorder="0" applyAlignment="0" applyProtection="0">
      <alignment vertical="center"/>
    </xf>
    <xf numFmtId="0" fontId="93" fillId="0" borderId="0"/>
    <xf numFmtId="0" fontId="94" fillId="0" borderId="63">
      <alignment horizontal="center"/>
    </xf>
    <xf numFmtId="201" fontId="74" fillId="0" borderId="0" applyFont="0" applyFill="0" applyBorder="0" applyAlignment="0" applyProtection="0"/>
    <xf numFmtId="202"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41" fontId="74" fillId="0" borderId="0" applyFont="0" applyFill="0" applyBorder="0" applyAlignment="0" applyProtection="0"/>
    <xf numFmtId="43" fontId="74" fillId="0" borderId="0" applyFont="0" applyFill="0" applyBorder="0" applyAlignment="0" applyProtection="0"/>
    <xf numFmtId="203" fontId="95" fillId="0" borderId="0" applyFont="0" applyFill="0" applyBorder="0" applyAlignment="0" applyProtection="0"/>
    <xf numFmtId="204" fontId="95" fillId="0" borderId="0" applyFont="0" applyFill="0" applyBorder="0" applyAlignment="0" applyProtection="0"/>
    <xf numFmtId="0" fontId="74" fillId="0" borderId="0"/>
    <xf numFmtId="0" fontId="96" fillId="42" borderId="191" applyNumberFormat="0" applyAlignment="0" applyProtection="0">
      <alignment vertical="center"/>
    </xf>
    <xf numFmtId="0" fontId="96" fillId="42" borderId="191" applyNumberFormat="0" applyAlignment="0" applyProtection="0">
      <alignment vertical="center"/>
    </xf>
    <xf numFmtId="2" fontId="97" fillId="0" borderId="0" applyFon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0" fontId="37" fillId="43" borderId="192" applyNumberFormat="0" applyFont="0" applyAlignment="0" applyProtection="0">
      <alignment vertical="center"/>
    </xf>
    <xf numFmtId="0" fontId="37" fillId="43" borderId="192" applyNumberFormat="0" applyFont="0" applyAlignment="0" applyProtection="0">
      <alignment vertical="center"/>
    </xf>
    <xf numFmtId="9" fontId="37" fillId="0" borderId="0" applyFont="0" applyFill="0" applyBorder="0" applyAlignment="0" applyProtection="0"/>
    <xf numFmtId="9" fontId="48"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37" fillId="0" borderId="0" applyFont="0" applyFill="0" applyBorder="0" applyAlignment="0" applyProtection="0"/>
    <xf numFmtId="9" fontId="37" fillId="0" borderId="0" applyFont="0" applyFill="0" applyBorder="0" applyAlignment="0" applyProtection="0">
      <alignment vertical="center"/>
    </xf>
    <xf numFmtId="41" fontId="37" fillId="0" borderId="0" applyFont="0" applyFill="0" applyBorder="0" applyAlignment="0" applyProtection="0"/>
    <xf numFmtId="41" fontId="48" fillId="0" borderId="0" applyFont="0" applyFill="0" applyBorder="0" applyAlignment="0" applyProtection="0">
      <alignment vertical="center"/>
    </xf>
    <xf numFmtId="41" fontId="47" fillId="0" borderId="0" applyFont="0" applyFill="0" applyBorder="0" applyAlignment="0" applyProtection="0">
      <alignment vertical="center"/>
    </xf>
    <xf numFmtId="41" fontId="37" fillId="0" borderId="0" applyFont="0" applyFill="0" applyBorder="0" applyAlignment="0" applyProtection="0"/>
    <xf numFmtId="0" fontId="100" fillId="0" borderId="193" applyNumberFormat="0" applyFill="0" applyAlignment="0" applyProtection="0">
      <alignment vertical="center"/>
    </xf>
    <xf numFmtId="0" fontId="100" fillId="0" borderId="193" applyNumberFormat="0" applyFill="0" applyAlignment="0" applyProtection="0">
      <alignment vertical="center"/>
    </xf>
    <xf numFmtId="0" fontId="101" fillId="44" borderId="191" applyNumberFormat="0" applyAlignment="0" applyProtection="0">
      <alignment vertical="center"/>
    </xf>
    <xf numFmtId="0" fontId="101" fillId="44" borderId="191" applyNumberFormat="0" applyAlignment="0" applyProtection="0">
      <alignment vertical="center"/>
    </xf>
    <xf numFmtId="4" fontId="97" fillId="0" borderId="0" applyFont="0" applyFill="0" applyBorder="0" applyAlignment="0" applyProtection="0"/>
    <xf numFmtId="3" fontId="97" fillId="0" borderId="0" applyFont="0" applyFill="0" applyBorder="0" applyAlignment="0" applyProtection="0"/>
    <xf numFmtId="0" fontId="102" fillId="0" borderId="194" applyNumberFormat="0" applyFill="0" applyAlignment="0" applyProtection="0">
      <alignment vertical="center"/>
    </xf>
    <xf numFmtId="0" fontId="93" fillId="0" borderId="0"/>
    <xf numFmtId="0" fontId="103" fillId="42" borderId="195" applyNumberFormat="0" applyAlignment="0" applyProtection="0">
      <alignment vertical="center"/>
    </xf>
    <xf numFmtId="0" fontId="103" fillId="42" borderId="195" applyNumberFormat="0" applyAlignment="0" applyProtection="0">
      <alignment vertical="center"/>
    </xf>
    <xf numFmtId="10" fontId="97" fillId="0" borderId="0" applyFont="0" applyFill="0" applyBorder="0" applyAlignment="0" applyProtection="0"/>
    <xf numFmtId="0" fontId="37" fillId="0" borderId="0"/>
    <xf numFmtId="0" fontId="74" fillId="0" borderId="0"/>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37" fillId="0" borderId="0">
      <alignment vertical="center"/>
    </xf>
    <xf numFmtId="0" fontId="37" fillId="0" borderId="0">
      <alignment vertical="center"/>
    </xf>
    <xf numFmtId="0" fontId="97" fillId="0" borderId="196" applyNumberFormat="0" applyFont="0" applyFill="0" applyAlignment="0" applyProtection="0"/>
    <xf numFmtId="205" fontId="97" fillId="0" borderId="0" applyFont="0" applyFill="0" applyBorder="0" applyAlignment="0" applyProtection="0"/>
    <xf numFmtId="206" fontId="97" fillId="0" borderId="0" applyFont="0" applyFill="0" applyBorder="0" applyAlignment="0" applyProtection="0"/>
    <xf numFmtId="0" fontId="117" fillId="0" borderId="0" applyNumberFormat="0" applyFill="0" applyBorder="0" applyAlignment="0" applyProtection="0">
      <alignment vertical="center"/>
    </xf>
    <xf numFmtId="0" fontId="48" fillId="49" borderId="0" applyNumberFormat="0" applyBorder="0" applyAlignment="0" applyProtection="0">
      <alignment vertical="center"/>
    </xf>
    <xf numFmtId="0" fontId="48" fillId="50" borderId="0" applyNumberFormat="0" applyBorder="0" applyAlignment="0" applyProtection="0">
      <alignment vertical="center"/>
    </xf>
    <xf numFmtId="0" fontId="48" fillId="51" borderId="0" applyNumberFormat="0" applyBorder="0" applyAlignment="0" applyProtection="0">
      <alignment vertical="center"/>
    </xf>
    <xf numFmtId="0" fontId="48" fillId="52" borderId="0" applyNumberFormat="0" applyBorder="0" applyAlignment="0" applyProtection="0">
      <alignment vertical="center"/>
    </xf>
    <xf numFmtId="0" fontId="48" fillId="53" borderId="0" applyNumberFormat="0" applyBorder="0" applyAlignment="0" applyProtection="0">
      <alignment vertical="center"/>
    </xf>
    <xf numFmtId="0" fontId="48" fillId="44" borderId="0" applyNumberFormat="0" applyBorder="0" applyAlignment="0" applyProtection="0">
      <alignment vertical="center"/>
    </xf>
    <xf numFmtId="0" fontId="133" fillId="49" borderId="0" applyNumberFormat="0" applyBorder="0" applyAlignment="0" applyProtection="0">
      <alignment vertical="center"/>
    </xf>
    <xf numFmtId="0" fontId="133" fillId="49" borderId="0" applyNumberFormat="0" applyBorder="0" applyAlignment="0" applyProtection="0">
      <alignment vertical="center"/>
    </xf>
    <xf numFmtId="0" fontId="133" fillId="49" borderId="0" applyNumberFormat="0" applyBorder="0" applyAlignment="0" applyProtection="0">
      <alignment vertical="center"/>
    </xf>
    <xf numFmtId="0" fontId="133" fillId="50" borderId="0" applyNumberFormat="0" applyBorder="0" applyAlignment="0" applyProtection="0">
      <alignment vertical="center"/>
    </xf>
    <xf numFmtId="0" fontId="133" fillId="50" borderId="0" applyNumberFormat="0" applyBorder="0" applyAlignment="0" applyProtection="0">
      <alignment vertical="center"/>
    </xf>
    <xf numFmtId="0" fontId="133" fillId="50" borderId="0" applyNumberFormat="0" applyBorder="0" applyAlignment="0" applyProtection="0">
      <alignment vertical="center"/>
    </xf>
    <xf numFmtId="0" fontId="133" fillId="51" borderId="0" applyNumberFormat="0" applyBorder="0" applyAlignment="0" applyProtection="0">
      <alignment vertical="center"/>
    </xf>
    <xf numFmtId="0" fontId="133" fillId="51" borderId="0" applyNumberFormat="0" applyBorder="0" applyAlignment="0" applyProtection="0">
      <alignment vertical="center"/>
    </xf>
    <xf numFmtId="0" fontId="133" fillId="51" borderId="0" applyNumberFormat="0" applyBorder="0" applyAlignment="0" applyProtection="0">
      <alignment vertical="center"/>
    </xf>
    <xf numFmtId="0" fontId="133" fillId="52" borderId="0" applyNumberFormat="0" applyBorder="0" applyAlignment="0" applyProtection="0">
      <alignment vertical="center"/>
    </xf>
    <xf numFmtId="0" fontId="133" fillId="52" borderId="0" applyNumberFormat="0" applyBorder="0" applyAlignment="0" applyProtection="0">
      <alignment vertical="center"/>
    </xf>
    <xf numFmtId="0" fontId="133" fillId="52" borderId="0" applyNumberFormat="0" applyBorder="0" applyAlignment="0" applyProtection="0">
      <alignment vertical="center"/>
    </xf>
    <xf numFmtId="0" fontId="133" fillId="53" borderId="0" applyNumberFormat="0" applyBorder="0" applyAlignment="0" applyProtection="0">
      <alignment vertical="center"/>
    </xf>
    <xf numFmtId="0" fontId="133" fillId="53" borderId="0" applyNumberFormat="0" applyBorder="0" applyAlignment="0" applyProtection="0">
      <alignment vertical="center"/>
    </xf>
    <xf numFmtId="0" fontId="133" fillId="53" borderId="0" applyNumberFormat="0" applyBorder="0" applyAlignment="0" applyProtection="0">
      <alignment vertical="center"/>
    </xf>
    <xf numFmtId="0" fontId="133" fillId="44" borderId="0" applyNumberFormat="0" applyBorder="0" applyAlignment="0" applyProtection="0">
      <alignment vertical="center"/>
    </xf>
    <xf numFmtId="0" fontId="133" fillId="44" borderId="0" applyNumberFormat="0" applyBorder="0" applyAlignment="0" applyProtection="0">
      <alignment vertical="center"/>
    </xf>
    <xf numFmtId="0" fontId="133" fillId="44" borderId="0" applyNumberFormat="0" applyBorder="0" applyAlignment="0" applyProtection="0">
      <alignment vertical="center"/>
    </xf>
    <xf numFmtId="0" fontId="48" fillId="54" borderId="0" applyNumberFormat="0" applyBorder="0" applyAlignment="0" applyProtection="0">
      <alignment vertical="center"/>
    </xf>
    <xf numFmtId="0" fontId="48" fillId="55" borderId="0" applyNumberFormat="0" applyBorder="0" applyAlignment="0" applyProtection="0">
      <alignment vertical="center"/>
    </xf>
    <xf numFmtId="0" fontId="48" fillId="56" borderId="0" applyNumberFormat="0" applyBorder="0" applyAlignment="0" applyProtection="0">
      <alignment vertical="center"/>
    </xf>
    <xf numFmtId="0" fontId="48" fillId="52" borderId="0" applyNumberFormat="0" applyBorder="0" applyAlignment="0" applyProtection="0">
      <alignment vertical="center"/>
    </xf>
    <xf numFmtId="0" fontId="48" fillId="54" borderId="0" applyNumberFormat="0" applyBorder="0" applyAlignment="0" applyProtection="0">
      <alignment vertical="center"/>
    </xf>
    <xf numFmtId="0" fontId="48" fillId="57" borderId="0" applyNumberFormat="0" applyBorder="0" applyAlignment="0" applyProtection="0">
      <alignment vertical="center"/>
    </xf>
    <xf numFmtId="0" fontId="133" fillId="54" borderId="0" applyNumberFormat="0" applyBorder="0" applyAlignment="0" applyProtection="0">
      <alignment vertical="center"/>
    </xf>
    <xf numFmtId="0" fontId="133" fillId="54" borderId="0" applyNumberFormat="0" applyBorder="0" applyAlignment="0" applyProtection="0">
      <alignment vertical="center"/>
    </xf>
    <xf numFmtId="0" fontId="133" fillId="54" borderId="0" applyNumberFormat="0" applyBorder="0" applyAlignment="0" applyProtection="0">
      <alignment vertical="center"/>
    </xf>
    <xf numFmtId="0" fontId="133" fillId="55" borderId="0" applyNumberFormat="0" applyBorder="0" applyAlignment="0" applyProtection="0">
      <alignment vertical="center"/>
    </xf>
    <xf numFmtId="0" fontId="133" fillId="55" borderId="0" applyNumberFormat="0" applyBorder="0" applyAlignment="0" applyProtection="0">
      <alignment vertical="center"/>
    </xf>
    <xf numFmtId="0" fontId="133" fillId="55" borderId="0" applyNumberFormat="0" applyBorder="0" applyAlignment="0" applyProtection="0">
      <alignment vertical="center"/>
    </xf>
    <xf numFmtId="0" fontId="133" fillId="56" borderId="0" applyNumberFormat="0" applyBorder="0" applyAlignment="0" applyProtection="0">
      <alignment vertical="center"/>
    </xf>
    <xf numFmtId="0" fontId="133" fillId="56" borderId="0" applyNumberFormat="0" applyBorder="0" applyAlignment="0" applyProtection="0">
      <alignment vertical="center"/>
    </xf>
    <xf numFmtId="0" fontId="133" fillId="56" borderId="0" applyNumberFormat="0" applyBorder="0" applyAlignment="0" applyProtection="0">
      <alignment vertical="center"/>
    </xf>
    <xf numFmtId="0" fontId="133" fillId="52" borderId="0" applyNumberFormat="0" applyBorder="0" applyAlignment="0" applyProtection="0">
      <alignment vertical="center"/>
    </xf>
    <xf numFmtId="0" fontId="133" fillId="52" borderId="0" applyNumberFormat="0" applyBorder="0" applyAlignment="0" applyProtection="0">
      <alignment vertical="center"/>
    </xf>
    <xf numFmtId="0" fontId="133" fillId="52" borderId="0" applyNumberFormat="0" applyBorder="0" applyAlignment="0" applyProtection="0">
      <alignment vertical="center"/>
    </xf>
    <xf numFmtId="0" fontId="133" fillId="54" borderId="0" applyNumberFormat="0" applyBorder="0" applyAlignment="0" applyProtection="0">
      <alignment vertical="center"/>
    </xf>
    <xf numFmtId="0" fontId="133" fillId="54" borderId="0" applyNumberFormat="0" applyBorder="0" applyAlignment="0" applyProtection="0">
      <alignment vertical="center"/>
    </xf>
    <xf numFmtId="0" fontId="133" fillId="54" borderId="0" applyNumberFormat="0" applyBorder="0" applyAlignment="0" applyProtection="0">
      <alignment vertical="center"/>
    </xf>
    <xf numFmtId="0" fontId="133" fillId="57" borderId="0" applyNumberFormat="0" applyBorder="0" applyAlignment="0" applyProtection="0">
      <alignment vertical="center"/>
    </xf>
    <xf numFmtId="0" fontId="133" fillId="57" borderId="0" applyNumberFormat="0" applyBorder="0" applyAlignment="0" applyProtection="0">
      <alignment vertical="center"/>
    </xf>
    <xf numFmtId="0" fontId="133" fillId="57" borderId="0" applyNumberFormat="0" applyBorder="0" applyAlignment="0" applyProtection="0">
      <alignment vertical="center"/>
    </xf>
    <xf numFmtId="0" fontId="134" fillId="58" borderId="0" applyNumberFormat="0" applyBorder="0" applyAlignment="0" applyProtection="0">
      <alignment vertical="center"/>
    </xf>
    <xf numFmtId="0" fontId="134" fillId="55" borderId="0" applyNumberFormat="0" applyBorder="0" applyAlignment="0" applyProtection="0">
      <alignment vertical="center"/>
    </xf>
    <xf numFmtId="0" fontId="134" fillId="56" borderId="0" applyNumberFormat="0" applyBorder="0" applyAlignment="0" applyProtection="0">
      <alignment vertical="center"/>
    </xf>
    <xf numFmtId="0" fontId="134" fillId="59" borderId="0" applyNumberFormat="0" applyBorder="0" applyAlignment="0" applyProtection="0">
      <alignment vertical="center"/>
    </xf>
    <xf numFmtId="0" fontId="134" fillId="60" borderId="0" applyNumberFormat="0" applyBorder="0" applyAlignment="0" applyProtection="0">
      <alignment vertical="center"/>
    </xf>
    <xf numFmtId="0" fontId="134" fillId="61" borderId="0" applyNumberFormat="0" applyBorder="0" applyAlignment="0" applyProtection="0">
      <alignment vertical="center"/>
    </xf>
    <xf numFmtId="0" fontId="135" fillId="58" borderId="0" applyNumberFormat="0" applyBorder="0" applyAlignment="0" applyProtection="0">
      <alignment vertical="center"/>
    </xf>
    <xf numFmtId="0" fontId="135" fillId="58" borderId="0" applyNumberFormat="0" applyBorder="0" applyAlignment="0" applyProtection="0">
      <alignment vertical="center"/>
    </xf>
    <xf numFmtId="0" fontId="135" fillId="58" borderId="0" applyNumberFormat="0" applyBorder="0" applyAlignment="0" applyProtection="0">
      <alignment vertical="center"/>
    </xf>
    <xf numFmtId="0" fontId="135" fillId="55" borderId="0" applyNumberFormat="0" applyBorder="0" applyAlignment="0" applyProtection="0">
      <alignment vertical="center"/>
    </xf>
    <xf numFmtId="0" fontId="135" fillId="55" borderId="0" applyNumberFormat="0" applyBorder="0" applyAlignment="0" applyProtection="0">
      <alignment vertical="center"/>
    </xf>
    <xf numFmtId="0" fontId="135" fillId="55" borderId="0" applyNumberFormat="0" applyBorder="0" applyAlignment="0" applyProtection="0">
      <alignment vertical="center"/>
    </xf>
    <xf numFmtId="0" fontId="135" fillId="56" borderId="0" applyNumberFormat="0" applyBorder="0" applyAlignment="0" applyProtection="0">
      <alignment vertical="center"/>
    </xf>
    <xf numFmtId="0" fontId="135" fillId="56" borderId="0" applyNumberFormat="0" applyBorder="0" applyAlignment="0" applyProtection="0">
      <alignment vertical="center"/>
    </xf>
    <xf numFmtId="0" fontId="135" fillId="56" borderId="0" applyNumberFormat="0" applyBorder="0" applyAlignment="0" applyProtection="0">
      <alignment vertical="center"/>
    </xf>
    <xf numFmtId="0" fontId="135" fillId="59" borderId="0" applyNumberFormat="0" applyBorder="0" applyAlignment="0" applyProtection="0">
      <alignment vertical="center"/>
    </xf>
    <xf numFmtId="0" fontId="135" fillId="59" borderId="0" applyNumberFormat="0" applyBorder="0" applyAlignment="0" applyProtection="0">
      <alignment vertical="center"/>
    </xf>
    <xf numFmtId="0" fontId="135" fillId="59" borderId="0" applyNumberFormat="0" applyBorder="0" applyAlignment="0" applyProtection="0">
      <alignment vertical="center"/>
    </xf>
    <xf numFmtId="0" fontId="135" fillId="60" borderId="0" applyNumberFormat="0" applyBorder="0" applyAlignment="0" applyProtection="0">
      <alignment vertical="center"/>
    </xf>
    <xf numFmtId="0" fontId="135" fillId="60" borderId="0" applyNumberFormat="0" applyBorder="0" applyAlignment="0" applyProtection="0">
      <alignment vertical="center"/>
    </xf>
    <xf numFmtId="0" fontId="135" fillId="60" borderId="0" applyNumberFormat="0" applyBorder="0" applyAlignment="0" applyProtection="0">
      <alignment vertical="center"/>
    </xf>
    <xf numFmtId="0" fontId="135" fillId="61" borderId="0" applyNumberFormat="0" applyBorder="0" applyAlignment="0" applyProtection="0">
      <alignment vertical="center"/>
    </xf>
    <xf numFmtId="0" fontId="135" fillId="61" borderId="0" applyNumberFormat="0" applyBorder="0" applyAlignment="0" applyProtection="0">
      <alignment vertical="center"/>
    </xf>
    <xf numFmtId="0" fontId="135" fillId="61" borderId="0" applyNumberFormat="0" applyBorder="0" applyAlignment="0" applyProtection="0">
      <alignment vertical="center"/>
    </xf>
    <xf numFmtId="0" fontId="134" fillId="62" borderId="0" applyNumberFormat="0" applyBorder="0" applyAlignment="0" applyProtection="0">
      <alignment vertical="center"/>
    </xf>
    <xf numFmtId="0" fontId="134" fillId="63" borderId="0" applyNumberFormat="0" applyBorder="0" applyAlignment="0" applyProtection="0">
      <alignment vertical="center"/>
    </xf>
    <xf numFmtId="0" fontId="134" fillId="64" borderId="0" applyNumberFormat="0" applyBorder="0" applyAlignment="0" applyProtection="0">
      <alignment vertical="center"/>
    </xf>
    <xf numFmtId="0" fontId="134" fillId="59" borderId="0" applyNumberFormat="0" applyBorder="0" applyAlignment="0" applyProtection="0">
      <alignment vertical="center"/>
    </xf>
    <xf numFmtId="0" fontId="134" fillId="60" borderId="0" applyNumberFormat="0" applyBorder="0" applyAlignment="0" applyProtection="0">
      <alignment vertical="center"/>
    </xf>
    <xf numFmtId="0" fontId="134" fillId="65" borderId="0" applyNumberFormat="0" applyBorder="0" applyAlignment="0" applyProtection="0">
      <alignment vertical="center"/>
    </xf>
    <xf numFmtId="0" fontId="136" fillId="50" borderId="0" applyNumberFormat="0" applyBorder="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7" fillId="42" borderId="252" applyNumberFormat="0" applyAlignment="0" applyProtection="0">
      <alignment vertical="center"/>
    </xf>
    <xf numFmtId="0" fontId="138" fillId="66" borderId="253" applyNumberFormat="0" applyAlignment="0" applyProtection="0">
      <alignment vertical="center"/>
    </xf>
    <xf numFmtId="0" fontId="139" fillId="0" borderId="0" applyNumberFormat="0" applyFill="0" applyBorder="0" applyAlignment="0" applyProtection="0">
      <alignment vertical="center"/>
    </xf>
    <xf numFmtId="0" fontId="140" fillId="51" borderId="0" applyNumberFormat="0" applyBorder="0" applyAlignment="0" applyProtection="0">
      <alignment vertical="center"/>
    </xf>
    <xf numFmtId="0" fontId="141" fillId="0" borderId="254" applyNumberFormat="0" applyFill="0" applyAlignment="0" applyProtection="0">
      <alignment vertical="center"/>
    </xf>
    <xf numFmtId="0" fontId="142" fillId="0" borderId="255" applyNumberFormat="0" applyFill="0" applyAlignment="0" applyProtection="0">
      <alignment vertical="center"/>
    </xf>
    <xf numFmtId="0" fontId="143" fillId="0" borderId="194" applyNumberFormat="0" applyFill="0" applyAlignment="0" applyProtection="0">
      <alignment vertical="center"/>
    </xf>
    <xf numFmtId="0" fontId="143" fillId="0" borderId="194" applyNumberFormat="0" applyFill="0" applyAlignment="0" applyProtection="0">
      <alignment vertical="center"/>
    </xf>
    <xf numFmtId="0" fontId="143" fillId="0" borderId="194" applyNumberFormat="0" applyFill="0" applyAlignment="0" applyProtection="0">
      <alignment vertical="center"/>
    </xf>
    <xf numFmtId="0" fontId="143" fillId="0" borderId="194" applyNumberFormat="0" applyFill="0" applyAlignment="0" applyProtection="0">
      <alignment vertical="center"/>
    </xf>
    <xf numFmtId="0" fontId="143" fillId="0" borderId="0" applyNumberFormat="0" applyFill="0" applyBorder="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4" fillId="44" borderId="252" applyNumberFormat="0" applyAlignment="0" applyProtection="0">
      <alignment vertical="center"/>
    </xf>
    <xf numFmtId="0" fontId="145" fillId="0" borderId="256" applyNumberFormat="0" applyFill="0" applyAlignment="0" applyProtection="0">
      <alignment vertical="center"/>
    </xf>
    <xf numFmtId="0" fontId="146" fillId="67" borderId="0" applyNumberFormat="0" applyBorder="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7" fillId="42" borderId="258" applyNumberFormat="0" applyAlignment="0" applyProtection="0">
      <alignment vertical="center"/>
    </xf>
    <xf numFmtId="0" fontId="148" fillId="0" borderId="0" applyNumberFormat="0" applyFill="0" applyBorder="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49" fillId="0" borderId="259" applyNumberFormat="0" applyFill="0" applyAlignment="0" applyProtection="0">
      <alignment vertical="center"/>
    </xf>
    <xf numFmtId="0" fontId="150" fillId="0" borderId="0" applyNumberFormat="0" applyFill="0" applyBorder="0" applyAlignment="0" applyProtection="0">
      <alignment vertical="center"/>
    </xf>
    <xf numFmtId="0" fontId="135" fillId="62" borderId="0" applyNumberFormat="0" applyBorder="0" applyAlignment="0" applyProtection="0">
      <alignment vertical="center"/>
    </xf>
    <xf numFmtId="0" fontId="135" fillId="62" borderId="0" applyNumberFormat="0" applyBorder="0" applyAlignment="0" applyProtection="0">
      <alignment vertical="center"/>
    </xf>
    <xf numFmtId="0" fontId="135" fillId="62" borderId="0" applyNumberFormat="0" applyBorder="0" applyAlignment="0" applyProtection="0">
      <alignment vertical="center"/>
    </xf>
    <xf numFmtId="0" fontId="135" fillId="63" borderId="0" applyNumberFormat="0" applyBorder="0" applyAlignment="0" applyProtection="0">
      <alignment vertical="center"/>
    </xf>
    <xf numFmtId="0" fontId="135" fillId="63" borderId="0" applyNumberFormat="0" applyBorder="0" applyAlignment="0" applyProtection="0">
      <alignment vertical="center"/>
    </xf>
    <xf numFmtId="0" fontId="135" fillId="63" borderId="0" applyNumberFormat="0" applyBorder="0" applyAlignment="0" applyProtection="0">
      <alignment vertical="center"/>
    </xf>
    <xf numFmtId="0" fontId="135" fillId="64" borderId="0" applyNumberFormat="0" applyBorder="0" applyAlignment="0" applyProtection="0">
      <alignment vertical="center"/>
    </xf>
    <xf numFmtId="0" fontId="135" fillId="64" borderId="0" applyNumberFormat="0" applyBorder="0" applyAlignment="0" applyProtection="0">
      <alignment vertical="center"/>
    </xf>
    <xf numFmtId="0" fontId="135" fillId="64" borderId="0" applyNumberFormat="0" applyBorder="0" applyAlignment="0" applyProtection="0">
      <alignment vertical="center"/>
    </xf>
    <xf numFmtId="0" fontId="135" fillId="59" borderId="0" applyNumberFormat="0" applyBorder="0" applyAlignment="0" applyProtection="0">
      <alignment vertical="center"/>
    </xf>
    <xf numFmtId="0" fontId="135" fillId="59" borderId="0" applyNumberFormat="0" applyBorder="0" applyAlignment="0" applyProtection="0">
      <alignment vertical="center"/>
    </xf>
    <xf numFmtId="0" fontId="135" fillId="59" borderId="0" applyNumberFormat="0" applyBorder="0" applyAlignment="0" applyProtection="0">
      <alignment vertical="center"/>
    </xf>
    <xf numFmtId="0" fontId="135" fillId="60" borderId="0" applyNumberFormat="0" applyBorder="0" applyAlignment="0" applyProtection="0">
      <alignment vertical="center"/>
    </xf>
    <xf numFmtId="0" fontId="135" fillId="60" borderId="0" applyNumberFormat="0" applyBorder="0" applyAlignment="0" applyProtection="0">
      <alignment vertical="center"/>
    </xf>
    <xf numFmtId="0" fontId="135" fillId="60" borderId="0" applyNumberFormat="0" applyBorder="0" applyAlignment="0" applyProtection="0">
      <alignment vertical="center"/>
    </xf>
    <xf numFmtId="0" fontId="135" fillId="65" borderId="0" applyNumberFormat="0" applyBorder="0" applyAlignment="0" applyProtection="0">
      <alignment vertical="center"/>
    </xf>
    <xf numFmtId="0" fontId="135" fillId="65" borderId="0" applyNumberFormat="0" applyBorder="0" applyAlignment="0" applyProtection="0">
      <alignment vertical="center"/>
    </xf>
    <xf numFmtId="0" fontId="135" fillId="65" borderId="0" applyNumberFormat="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96" fillId="42" borderId="252" applyNumberFormat="0" applyAlignment="0" applyProtection="0">
      <alignment vertical="center"/>
    </xf>
    <xf numFmtId="0" fontId="152" fillId="50" borderId="0" applyNumberFormat="0" applyBorder="0" applyAlignment="0" applyProtection="0">
      <alignment vertical="center"/>
    </xf>
    <xf numFmtId="0" fontId="152" fillId="50" borderId="0" applyNumberFormat="0" applyBorder="0" applyAlignment="0" applyProtection="0">
      <alignment vertical="center"/>
    </xf>
    <xf numFmtId="0" fontId="152" fillId="50" borderId="0" applyNumberFormat="0" applyBorder="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0" fontId="37" fillId="43" borderId="257" applyNumberFormat="0" applyFont="0" applyAlignment="0" applyProtection="0">
      <alignment vertical="center"/>
    </xf>
    <xf numFmtId="9" fontId="37" fillId="0" borderId="0" applyFont="0" applyFill="0" applyBorder="0" applyAlignment="0" applyProtection="0"/>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7" fillId="0" borderId="0" applyFont="0" applyFill="0" applyBorder="0" applyAlignment="0" applyProtection="0"/>
    <xf numFmtId="9" fontId="37" fillId="0" borderId="0" applyFont="0" applyFill="0" applyBorder="0" applyAlignment="0" applyProtection="0">
      <alignment vertical="center"/>
    </xf>
    <xf numFmtId="9" fontId="153" fillId="0" borderId="0" applyFont="0" applyFill="0" applyBorder="0" applyAlignment="0" applyProtection="0">
      <alignment vertical="center"/>
    </xf>
    <xf numFmtId="9" fontId="154"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155" fillId="0" borderId="0" applyFont="0" applyFill="0" applyBorder="0" applyAlignment="0" applyProtection="0">
      <alignment vertical="center"/>
    </xf>
    <xf numFmtId="9" fontId="48"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4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156" fillId="0" borderId="0" applyFont="0" applyFill="0" applyBorder="0" applyAlignment="0" applyProtection="0">
      <alignment vertical="center"/>
    </xf>
    <xf numFmtId="9" fontId="156" fillId="0" borderId="0" applyFont="0" applyFill="0" applyBorder="0" applyAlignment="0" applyProtection="0">
      <alignment vertical="center"/>
    </xf>
    <xf numFmtId="9" fontId="156" fillId="0" borderId="0" applyFont="0" applyFill="0" applyBorder="0" applyAlignment="0" applyProtection="0">
      <alignment vertical="center"/>
    </xf>
    <xf numFmtId="9" fontId="37" fillId="0" borderId="0" applyFont="0" applyFill="0" applyBorder="0" applyAlignment="0" applyProtection="0"/>
    <xf numFmtId="0" fontId="157" fillId="67" borderId="0" applyNumberFormat="0" applyBorder="0" applyAlignment="0" applyProtection="0">
      <alignment vertical="center"/>
    </xf>
    <xf numFmtId="0" fontId="157" fillId="67" borderId="0" applyNumberFormat="0" applyBorder="0" applyAlignment="0" applyProtection="0">
      <alignment vertical="center"/>
    </xf>
    <xf numFmtId="0" fontId="157" fillId="67" borderId="0" applyNumberFormat="0" applyBorder="0" applyAlignment="0" applyProtection="0">
      <alignment vertical="center"/>
    </xf>
    <xf numFmtId="0" fontId="158" fillId="0" borderId="0"/>
    <xf numFmtId="0" fontId="156" fillId="0" borderId="0"/>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66" borderId="253" applyNumberFormat="0" applyAlignment="0" applyProtection="0">
      <alignment vertical="center"/>
    </xf>
    <xf numFmtId="0" fontId="160" fillId="66" borderId="253" applyNumberFormat="0" applyAlignment="0" applyProtection="0">
      <alignment vertical="center"/>
    </xf>
    <xf numFmtId="0" fontId="160" fillId="66" borderId="253" applyNumberForma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37" fillId="0" borderId="0" applyFont="0" applyFill="0" applyBorder="0" applyAlignment="0" applyProtection="0"/>
    <xf numFmtId="41" fontId="6" fillId="0" borderId="0" applyFont="0" applyFill="0" applyBorder="0" applyAlignment="0" applyProtection="0">
      <alignment vertical="center"/>
    </xf>
    <xf numFmtId="41" fontId="154" fillId="0" borderId="0" applyFont="0" applyFill="0" applyBorder="0" applyAlignment="0" applyProtection="0">
      <alignment vertical="center"/>
    </xf>
    <xf numFmtId="201" fontId="156" fillId="0" borderId="0" applyFont="0" applyFill="0" applyBorder="0" applyAlignment="0" applyProtection="0"/>
    <xf numFmtId="41" fontId="74" fillId="0" borderId="0" applyFont="0" applyFill="0" applyBorder="0" applyAlignment="0" applyProtection="0">
      <alignment vertical="center"/>
    </xf>
    <xf numFmtId="41" fontId="161" fillId="0" borderId="0" applyFont="0" applyFill="0" applyBorder="0" applyAlignment="0" applyProtection="0">
      <alignment vertical="center"/>
    </xf>
    <xf numFmtId="41" fontId="162"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158" fillId="0" borderId="0" applyFont="0" applyFill="0" applyBorder="0" applyAlignment="0" applyProtection="0">
      <alignment vertical="center"/>
    </xf>
    <xf numFmtId="41" fontId="156" fillId="0" borderId="0" applyFont="0" applyFill="0" applyBorder="0" applyAlignment="0" applyProtection="0">
      <alignment vertical="center"/>
    </xf>
    <xf numFmtId="41" fontId="6" fillId="0" borderId="0" applyFont="0" applyFill="0" applyBorder="0" applyAlignment="0" applyProtection="0">
      <alignment vertical="center"/>
    </xf>
    <xf numFmtId="41" fontId="47"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37" fillId="0" borderId="0" applyFont="0" applyFill="0" applyBorder="0" applyAlignment="0" applyProtection="0">
      <alignment vertical="center"/>
    </xf>
    <xf numFmtId="0" fontId="163" fillId="0" borderId="256" applyNumberFormat="0" applyFill="0" applyAlignment="0" applyProtection="0">
      <alignment vertical="center"/>
    </xf>
    <xf numFmtId="0" fontId="163" fillId="0" borderId="256" applyNumberFormat="0" applyFill="0" applyAlignment="0" applyProtection="0">
      <alignment vertical="center"/>
    </xf>
    <xf numFmtId="0" fontId="163" fillId="0" borderId="256"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0" fillId="0" borderId="259" applyNumberFormat="0" applyFill="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01" fillId="44" borderId="252" applyNumberFormat="0" applyAlignment="0" applyProtection="0">
      <alignment vertical="center"/>
    </xf>
    <xf numFmtId="0" fontId="164" fillId="0" borderId="254" applyNumberFormat="0" applyFill="0" applyAlignment="0" applyProtection="0">
      <alignment vertical="center"/>
    </xf>
    <xf numFmtId="0" fontId="164" fillId="0" borderId="254" applyNumberFormat="0" applyFill="0" applyAlignment="0" applyProtection="0">
      <alignment vertical="center"/>
    </xf>
    <xf numFmtId="0" fontId="164" fillId="0" borderId="254" applyNumberFormat="0" applyFill="0" applyAlignment="0" applyProtection="0">
      <alignment vertical="center"/>
    </xf>
    <xf numFmtId="0" fontId="165" fillId="0" borderId="255" applyNumberFormat="0" applyFill="0" applyAlignment="0" applyProtection="0">
      <alignment vertical="center"/>
    </xf>
    <xf numFmtId="0" fontId="165" fillId="0" borderId="255" applyNumberFormat="0" applyFill="0" applyAlignment="0" applyProtection="0">
      <alignment vertical="center"/>
    </xf>
    <xf numFmtId="0" fontId="165" fillId="0" borderId="255"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194" applyNumberFormat="0" applyFill="0" applyAlignment="0" applyProtection="0">
      <alignment vertical="center"/>
    </xf>
    <xf numFmtId="0" fontId="102"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66" fillId="51" borderId="0" applyNumberFormat="0" applyBorder="0" applyAlignment="0" applyProtection="0">
      <alignment vertical="center"/>
    </xf>
    <xf numFmtId="0" fontId="166" fillId="51" borderId="0" applyNumberFormat="0" applyBorder="0" applyAlignment="0" applyProtection="0">
      <alignment vertical="center"/>
    </xf>
    <xf numFmtId="0" fontId="166" fillId="51" borderId="0" applyNumberFormat="0" applyBorder="0" applyAlignment="0" applyProtection="0">
      <alignment vertical="center"/>
    </xf>
    <xf numFmtId="182" fontId="158" fillId="0" borderId="0" applyFont="0" applyFill="0" applyBorder="0" applyAlignment="0" applyProtection="0"/>
    <xf numFmtId="182" fontId="156" fillId="0" borderId="0" applyFont="0" applyFill="0" applyBorder="0" applyAlignment="0" applyProtection="0"/>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103" fillId="42" borderId="258"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4" fillId="0" borderId="0"/>
    <xf numFmtId="0" fontId="37" fillId="0" borderId="0"/>
    <xf numFmtId="0" fontId="74"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4" fillId="0" borderId="0"/>
    <xf numFmtId="0" fontId="37" fillId="0" borderId="0"/>
    <xf numFmtId="0" fontId="74" fillId="0" borderId="0"/>
    <xf numFmtId="0" fontId="6" fillId="0" borderId="0">
      <alignment vertical="center"/>
    </xf>
    <xf numFmtId="0" fontId="6" fillId="0" borderId="0">
      <alignment vertical="center"/>
    </xf>
    <xf numFmtId="0" fontId="74" fillId="0" borderId="0"/>
    <xf numFmtId="0" fontId="37" fillId="0" borderId="0"/>
    <xf numFmtId="0" fontId="74" fillId="0" borderId="0"/>
    <xf numFmtId="0" fontId="6" fillId="0" borderId="0">
      <alignment vertical="center"/>
    </xf>
    <xf numFmtId="0" fontId="6" fillId="0" borderId="0">
      <alignment vertical="center"/>
    </xf>
    <xf numFmtId="0" fontId="74" fillId="0" borderId="0"/>
    <xf numFmtId="0" fontId="74" fillId="0" borderId="0"/>
    <xf numFmtId="0" fontId="74" fillId="0" borderId="0"/>
    <xf numFmtId="0" fontId="74" fillId="0" borderId="0"/>
    <xf numFmtId="0" fontId="153" fillId="0" borderId="0">
      <alignment vertical="center"/>
    </xf>
    <xf numFmtId="0" fontId="158" fillId="0" borderId="0"/>
    <xf numFmtId="0" fontId="156" fillId="0" borderId="0"/>
    <xf numFmtId="0" fontId="6" fillId="0" borderId="0">
      <alignment vertical="center"/>
    </xf>
    <xf numFmtId="0" fontId="6" fillId="0" borderId="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6" fillId="0" borderId="0">
      <alignment vertical="center"/>
    </xf>
    <xf numFmtId="0" fontId="153" fillId="0" borderId="0">
      <alignment vertical="center"/>
    </xf>
    <xf numFmtId="0" fontId="6" fillId="0" borderId="0">
      <alignment vertical="center"/>
    </xf>
    <xf numFmtId="0" fontId="154" fillId="0" borderId="0"/>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4" fillId="0" borderId="0"/>
    <xf numFmtId="0" fontId="6" fillId="0" borderId="0">
      <alignment vertical="center"/>
    </xf>
    <xf numFmtId="0" fontId="6" fillId="0" borderId="0">
      <alignment vertical="center"/>
    </xf>
    <xf numFmtId="0" fontId="6" fillId="0" borderId="0">
      <alignment vertical="center"/>
    </xf>
    <xf numFmtId="0" fontId="74" fillId="0" borderId="0"/>
    <xf numFmtId="0" fontId="74" fillId="0" borderId="0"/>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4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4" fillId="0" borderId="0"/>
    <xf numFmtId="0" fontId="6" fillId="0" borderId="0">
      <alignment vertical="center"/>
    </xf>
    <xf numFmtId="0" fontId="161" fillId="0" borderId="0">
      <alignment vertical="center"/>
    </xf>
    <xf numFmtId="0" fontId="162" fillId="0" borderId="0">
      <alignment vertical="center"/>
    </xf>
    <xf numFmtId="0" fontId="74" fillId="0" borderId="0"/>
    <xf numFmtId="0" fontId="156" fillId="0" borderId="0"/>
    <xf numFmtId="0" fontId="156" fillId="0" borderId="0"/>
    <xf numFmtId="0" fontId="156" fillId="0" borderId="0"/>
    <xf numFmtId="0" fontId="74" fillId="0" borderId="0"/>
    <xf numFmtId="178" fontId="5" fillId="0" borderId="0" applyFont="0" applyFill="0" applyBorder="0" applyAlignment="0" applyProtection="0">
      <alignment vertical="center"/>
    </xf>
    <xf numFmtId="216" fontId="170" fillId="0" borderId="0" applyFill="0" applyBorder="0" applyAlignment="0" applyProtection="0"/>
    <xf numFmtId="0" fontId="74" fillId="0" borderId="0"/>
    <xf numFmtId="217" fontId="170" fillId="0" borderId="0" applyBorder="0"/>
    <xf numFmtId="217" fontId="170" fillId="0" borderId="0" applyBorder="0"/>
    <xf numFmtId="218" fontId="170" fillId="0" borderId="0" applyFill="0" applyBorder="0" applyAlignment="0" applyProtection="0"/>
    <xf numFmtId="219" fontId="170" fillId="0" borderId="0" applyFill="0" applyBorder="0" applyAlignment="0" applyProtection="0"/>
    <xf numFmtId="220" fontId="170" fillId="0" borderId="0" applyFill="0" applyBorder="0" applyAlignment="0" applyProtection="0"/>
    <xf numFmtId="221" fontId="170" fillId="0" borderId="0" applyFill="0" applyBorder="0" applyAlignment="0" applyProtection="0"/>
    <xf numFmtId="222" fontId="170" fillId="0" borderId="0" applyFill="0" applyBorder="0" applyAlignment="0" applyProtection="0"/>
    <xf numFmtId="223" fontId="170" fillId="0" borderId="0" applyFill="0" applyBorder="0" applyAlignment="0" applyProtection="0"/>
    <xf numFmtId="9" fontId="170" fillId="0" borderId="0" applyFill="0" applyBorder="0" applyAlignment="0" applyProtection="0"/>
    <xf numFmtId="224" fontId="170" fillId="0" borderId="0" applyFill="0" applyBorder="0" applyAlignment="0" applyProtection="0"/>
    <xf numFmtId="224" fontId="170" fillId="0" borderId="0" applyFill="0" applyBorder="0" applyAlignment="0" applyProtection="0"/>
    <xf numFmtId="225" fontId="170" fillId="0" borderId="0" applyFill="0" applyBorder="0" applyAlignment="0" applyProtection="0"/>
    <xf numFmtId="0" fontId="170" fillId="0" borderId="0" applyFill="0" applyBorder="0" applyAlignment="0" applyProtection="0"/>
    <xf numFmtId="224" fontId="170" fillId="0" borderId="0" applyFill="0" applyBorder="0" applyAlignment="0" applyProtection="0"/>
    <xf numFmtId="224" fontId="170" fillId="0" borderId="0" applyFill="0" applyBorder="0" applyAlignment="0" applyProtection="0"/>
    <xf numFmtId="225" fontId="170" fillId="0" borderId="0" applyFill="0" applyBorder="0" applyAlignment="0" applyProtection="0"/>
    <xf numFmtId="216" fontId="170" fillId="0" borderId="0" applyFill="0" applyBorder="0" applyAlignment="0" applyProtection="0"/>
    <xf numFmtId="226" fontId="170" fillId="0" borderId="0" applyFill="0" applyBorder="0" applyAlignment="0" applyProtection="0"/>
    <xf numFmtId="226" fontId="170" fillId="0" borderId="0" applyFill="0" applyBorder="0" applyAlignment="0" applyProtection="0"/>
    <xf numFmtId="216" fontId="170" fillId="0" borderId="0" applyFill="0" applyBorder="0" applyAlignment="0" applyProtection="0"/>
    <xf numFmtId="227" fontId="170" fillId="0" borderId="0" applyFill="0" applyBorder="0" applyAlignment="0" applyProtection="0"/>
    <xf numFmtId="227" fontId="170" fillId="0" borderId="0" applyFill="0" applyBorder="0" applyAlignment="0" applyProtection="0"/>
    <xf numFmtId="0" fontId="171" fillId="0" borderId="0"/>
    <xf numFmtId="0" fontId="171" fillId="0" borderId="0"/>
    <xf numFmtId="0" fontId="171" fillId="0" borderId="0"/>
    <xf numFmtId="0" fontId="171" fillId="0" borderId="0"/>
    <xf numFmtId="0" fontId="172" fillId="0" borderId="261"/>
    <xf numFmtId="0" fontId="172" fillId="0" borderId="261"/>
    <xf numFmtId="226" fontId="170" fillId="0" borderId="0" applyFill="0" applyBorder="0" applyAlignment="0" applyProtection="0"/>
    <xf numFmtId="0" fontId="173" fillId="0" borderId="0" applyNumberFormat="0" applyFill="0" applyBorder="0" applyAlignment="0" applyProtection="0"/>
    <xf numFmtId="216" fontId="170" fillId="0" borderId="0" applyFill="0" applyBorder="0" applyAlignment="0" applyProtection="0"/>
    <xf numFmtId="216" fontId="170" fillId="0" borderId="0" applyFill="0" applyBorder="0" applyAlignment="0" applyProtection="0"/>
    <xf numFmtId="0" fontId="172" fillId="0" borderId="261"/>
    <xf numFmtId="0" fontId="172" fillId="0" borderId="261"/>
    <xf numFmtId="0" fontId="172" fillId="0" borderId="261"/>
    <xf numFmtId="0" fontId="172" fillId="0" borderId="261"/>
    <xf numFmtId="226" fontId="170" fillId="0" borderId="0" applyFill="0" applyBorder="0" applyAlignment="0" applyProtection="0"/>
    <xf numFmtId="226" fontId="170" fillId="0" borderId="0" applyFill="0" applyBorder="0" applyAlignment="0" applyProtection="0"/>
    <xf numFmtId="226" fontId="170" fillId="0" borderId="0" applyFill="0" applyBorder="0" applyAlignment="0" applyProtection="0"/>
    <xf numFmtId="226" fontId="170" fillId="0" borderId="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226" fontId="170" fillId="0" borderId="0" applyFill="0" applyBorder="0" applyAlignment="0" applyProtection="0"/>
    <xf numFmtId="216" fontId="170" fillId="0" borderId="0" applyFill="0" applyBorder="0" applyAlignment="0" applyProtection="0"/>
    <xf numFmtId="216" fontId="170" fillId="0" borderId="0" applyFill="0" applyBorder="0" applyAlignment="0" applyProtection="0"/>
    <xf numFmtId="0" fontId="171" fillId="0" borderId="0"/>
    <xf numFmtId="0" fontId="171" fillId="0" borderId="0"/>
    <xf numFmtId="0" fontId="74" fillId="0" borderId="0"/>
    <xf numFmtId="0" fontId="74" fillId="0" borderId="0"/>
    <xf numFmtId="0" fontId="173" fillId="0" borderId="0" applyNumberFormat="0" applyFill="0" applyBorder="0" applyAlignment="0" applyProtection="0"/>
    <xf numFmtId="226" fontId="170" fillId="0" borderId="0" applyFill="0" applyBorder="0" applyAlignment="0" applyProtection="0"/>
    <xf numFmtId="226" fontId="170" fillId="0" borderId="0" applyFill="0" applyBorder="0" applyAlignment="0" applyProtection="0"/>
    <xf numFmtId="0" fontId="173" fillId="0" borderId="0" applyNumberFormat="0" applyFill="0" applyBorder="0" applyAlignment="0" applyProtection="0"/>
    <xf numFmtId="0" fontId="171" fillId="0" borderId="0"/>
    <xf numFmtId="0" fontId="171" fillId="0" borderId="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226" fontId="170" fillId="0" borderId="0" applyFill="0" applyBorder="0" applyAlignment="0" applyProtection="0"/>
    <xf numFmtId="226" fontId="170" fillId="0" borderId="0" applyFill="0" applyBorder="0" applyAlignment="0" applyProtection="0"/>
    <xf numFmtId="0" fontId="74" fillId="0" borderId="0"/>
    <xf numFmtId="0" fontId="74" fillId="0" borderId="0"/>
    <xf numFmtId="0" fontId="171" fillId="0" borderId="0"/>
    <xf numFmtId="0" fontId="171" fillId="0" borderId="0"/>
    <xf numFmtId="226" fontId="170" fillId="0" borderId="0" applyFill="0" applyBorder="0" applyAlignment="0" applyProtection="0"/>
    <xf numFmtId="216" fontId="170" fillId="0" borderId="0" applyFill="0" applyBorder="0" applyAlignment="0" applyProtection="0"/>
    <xf numFmtId="216" fontId="170" fillId="0" borderId="0" applyFill="0" applyBorder="0" applyAlignment="0" applyProtection="0"/>
    <xf numFmtId="228" fontId="170" fillId="0" borderId="0" applyFill="0" applyBorder="0" applyAlignment="0" applyProtection="0"/>
    <xf numFmtId="228" fontId="170" fillId="0" borderId="0" applyFill="0" applyBorder="0" applyAlignment="0" applyProtection="0"/>
    <xf numFmtId="229" fontId="170" fillId="0" borderId="0" applyFill="0" applyBorder="0" applyAlignment="0" applyProtection="0"/>
    <xf numFmtId="230" fontId="170" fillId="0" borderId="0" applyFill="0" applyBorder="0" applyAlignment="0" applyProtection="0"/>
    <xf numFmtId="230" fontId="170" fillId="0" borderId="0" applyFill="0" applyBorder="0" applyAlignment="0" applyProtection="0"/>
    <xf numFmtId="229" fontId="170" fillId="0" borderId="0" applyFill="0" applyBorder="0" applyAlignment="0" applyProtection="0"/>
    <xf numFmtId="223" fontId="170" fillId="0" borderId="0" applyFill="0" applyBorder="0" applyAlignment="0" applyProtection="0"/>
    <xf numFmtId="223" fontId="170" fillId="0" borderId="0" applyFill="0" applyBorder="0" applyAlignment="0" applyProtection="0"/>
    <xf numFmtId="226" fontId="170" fillId="0" borderId="0" applyFill="0" applyBorder="0" applyAlignment="0" applyProtection="0"/>
    <xf numFmtId="216" fontId="170" fillId="0" borderId="0" applyFill="0" applyBorder="0" applyAlignment="0" applyProtection="0"/>
    <xf numFmtId="216" fontId="170" fillId="0" borderId="0" applyFill="0" applyBorder="0" applyAlignment="0" applyProtection="0"/>
    <xf numFmtId="226" fontId="170" fillId="0" borderId="0" applyFill="0" applyBorder="0" applyAlignment="0" applyProtection="0"/>
    <xf numFmtId="229" fontId="170" fillId="0" borderId="0" applyFill="0" applyBorder="0" applyAlignment="0" applyProtection="0"/>
    <xf numFmtId="230" fontId="170" fillId="0" borderId="0" applyFill="0" applyBorder="0" applyAlignment="0" applyProtection="0"/>
    <xf numFmtId="230" fontId="170" fillId="0" borderId="0" applyFill="0" applyBorder="0" applyAlignment="0" applyProtection="0"/>
    <xf numFmtId="229" fontId="170" fillId="0" borderId="0" applyFill="0" applyBorder="0" applyAlignment="0" applyProtection="0"/>
    <xf numFmtId="228" fontId="170" fillId="0" borderId="0" applyFill="0" applyBorder="0" applyAlignment="0" applyProtection="0"/>
    <xf numFmtId="228" fontId="170" fillId="0" borderId="0" applyFill="0" applyBorder="0" applyAlignment="0" applyProtection="0"/>
    <xf numFmtId="224" fontId="170" fillId="0" borderId="0" applyFill="0" applyBorder="0" applyAlignment="0" applyProtection="0"/>
    <xf numFmtId="225" fontId="170" fillId="0" borderId="0" applyFill="0" applyBorder="0" applyAlignment="0" applyProtection="0"/>
    <xf numFmtId="225" fontId="170" fillId="0" borderId="0" applyFill="0" applyBorder="0" applyAlignment="0" applyProtection="0"/>
    <xf numFmtId="224" fontId="170" fillId="0" borderId="0" applyFill="0" applyBorder="0" applyAlignment="0" applyProtection="0"/>
    <xf numFmtId="216" fontId="170" fillId="0" borderId="0" applyFill="0" applyBorder="0" applyAlignment="0" applyProtection="0"/>
    <xf numFmtId="216" fontId="170" fillId="0" borderId="0" applyFill="0" applyBorder="0" applyAlignment="0" applyProtection="0"/>
    <xf numFmtId="226" fontId="170" fillId="0" borderId="0" applyFill="0" applyBorder="0" applyAlignment="0" applyProtection="0"/>
    <xf numFmtId="223" fontId="170" fillId="0" borderId="0" applyFill="0" applyBorder="0" applyAlignment="0" applyProtection="0"/>
    <xf numFmtId="223" fontId="170" fillId="0" borderId="0" applyFill="0" applyBorder="0" applyAlignment="0" applyProtection="0"/>
    <xf numFmtId="228" fontId="170" fillId="0" borderId="0" applyFill="0" applyBorder="0" applyAlignment="0" applyProtection="0"/>
    <xf numFmtId="224" fontId="170" fillId="0" borderId="0" applyFill="0" applyBorder="0" applyAlignment="0" applyProtection="0"/>
    <xf numFmtId="225" fontId="170" fillId="0" borderId="0" applyFill="0" applyBorder="0" applyAlignment="0" applyProtection="0"/>
    <xf numFmtId="225" fontId="170" fillId="0" borderId="0" applyFill="0" applyBorder="0" applyAlignment="0" applyProtection="0"/>
    <xf numFmtId="224" fontId="170" fillId="0" borderId="0" applyFill="0" applyBorder="0" applyAlignment="0" applyProtection="0"/>
    <xf numFmtId="229" fontId="170" fillId="0" borderId="0" applyFill="0" applyBorder="0" applyAlignment="0" applyProtection="0"/>
    <xf numFmtId="230" fontId="170" fillId="0" borderId="0" applyFill="0" applyBorder="0" applyAlignment="0" applyProtection="0"/>
    <xf numFmtId="230" fontId="170" fillId="0" borderId="0" applyFill="0" applyBorder="0" applyAlignment="0" applyProtection="0"/>
    <xf numFmtId="229" fontId="170" fillId="0" borderId="0" applyFill="0" applyBorder="0" applyAlignment="0" applyProtection="0"/>
    <xf numFmtId="223" fontId="170" fillId="0" borderId="0" applyFill="0" applyBorder="0" applyAlignment="0" applyProtection="0"/>
    <xf numFmtId="223" fontId="170" fillId="0" borderId="0" applyFill="0" applyBorder="0" applyAlignment="0" applyProtection="0"/>
    <xf numFmtId="216" fontId="170" fillId="0" borderId="0" applyFill="0" applyBorder="0" applyAlignment="0" applyProtection="0"/>
    <xf numFmtId="216" fontId="170" fillId="0" borderId="0" applyFill="0" applyBorder="0" applyAlignment="0" applyProtection="0"/>
    <xf numFmtId="228" fontId="170" fillId="0" borderId="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226" fontId="170" fillId="0" borderId="0" applyFill="0" applyBorder="0" applyAlignment="0" applyProtection="0"/>
    <xf numFmtId="226" fontId="170" fillId="0" borderId="0" applyFill="0" applyBorder="0" applyAlignment="0" applyProtection="0"/>
    <xf numFmtId="216" fontId="170" fillId="0" borderId="0" applyFill="0" applyBorder="0" applyAlignment="0" applyProtection="0"/>
    <xf numFmtId="0" fontId="171" fillId="0" borderId="0"/>
    <xf numFmtId="0" fontId="171" fillId="0" borderId="0"/>
    <xf numFmtId="0" fontId="171" fillId="0" borderId="0"/>
    <xf numFmtId="0" fontId="171" fillId="0" borderId="0"/>
    <xf numFmtId="226" fontId="170" fillId="0" borderId="0" applyFill="0" applyBorder="0" applyAlignment="0" applyProtection="0"/>
    <xf numFmtId="226" fontId="170" fillId="0" borderId="0" applyFill="0" applyBorder="0" applyAlignment="0" applyProtection="0"/>
    <xf numFmtId="0" fontId="171" fillId="0" borderId="0"/>
    <xf numFmtId="0" fontId="171" fillId="0" borderId="0"/>
    <xf numFmtId="0" fontId="171" fillId="0" borderId="0"/>
    <xf numFmtId="0" fontId="171" fillId="0" borderId="0"/>
    <xf numFmtId="223" fontId="170" fillId="0" borderId="0" applyFill="0" applyBorder="0" applyAlignment="0" applyProtection="0"/>
    <xf numFmtId="224" fontId="170" fillId="0" borderId="0" applyFill="0" applyBorder="0" applyAlignment="0" applyProtection="0"/>
    <xf numFmtId="225" fontId="170" fillId="0" borderId="0" applyFill="0" applyBorder="0" applyAlignment="0" applyProtection="0"/>
    <xf numFmtId="225" fontId="170" fillId="0" borderId="0" applyFill="0" applyBorder="0" applyAlignment="0" applyProtection="0"/>
    <xf numFmtId="224" fontId="170" fillId="0" borderId="0" applyFill="0" applyBorder="0" applyAlignment="0" applyProtection="0"/>
    <xf numFmtId="229" fontId="170" fillId="0" borderId="0" applyFill="0" applyBorder="0" applyAlignment="0" applyProtection="0"/>
    <xf numFmtId="230" fontId="170" fillId="0" borderId="0" applyFill="0" applyBorder="0" applyAlignment="0" applyProtection="0"/>
    <xf numFmtId="230" fontId="170" fillId="0" borderId="0" applyFill="0" applyBorder="0" applyAlignment="0" applyProtection="0"/>
    <xf numFmtId="229" fontId="170" fillId="0" borderId="0" applyFill="0" applyBorder="0" applyAlignment="0" applyProtection="0"/>
    <xf numFmtId="216" fontId="170" fillId="0" borderId="0" applyFill="0" applyBorder="0" applyAlignment="0" applyProtection="0"/>
    <xf numFmtId="216" fontId="170" fillId="0" borderId="0" applyFill="0" applyBorder="0" applyAlignment="0" applyProtection="0"/>
    <xf numFmtId="228" fontId="170" fillId="0" borderId="0" applyFill="0" applyBorder="0" applyAlignment="0" applyProtection="0"/>
    <xf numFmtId="228" fontId="170" fillId="0" borderId="0" applyFill="0" applyBorder="0" applyAlignment="0" applyProtection="0"/>
    <xf numFmtId="223" fontId="170" fillId="0" borderId="0" applyFill="0" applyBorder="0" applyAlignment="0" applyProtection="0"/>
    <xf numFmtId="226" fontId="170" fillId="0" borderId="0" applyFill="0" applyBorder="0" applyAlignment="0" applyProtection="0"/>
    <xf numFmtId="226" fontId="170" fillId="0" borderId="0" applyFill="0" applyBorder="0" applyAlignment="0" applyProtection="0"/>
    <xf numFmtId="0" fontId="173" fillId="0" borderId="0" applyNumberFormat="0" applyFill="0" applyBorder="0" applyAlignment="0" applyProtection="0"/>
    <xf numFmtId="0" fontId="171" fillId="0" borderId="0"/>
    <xf numFmtId="0" fontId="171" fillId="0" borderId="0"/>
    <xf numFmtId="231" fontId="170" fillId="0" borderId="0" applyFill="0" applyBorder="0" applyAlignment="0" applyProtection="0"/>
    <xf numFmtId="232" fontId="170" fillId="0" borderId="0" applyFill="0" applyBorder="0" applyAlignment="0" applyProtection="0"/>
    <xf numFmtId="0" fontId="174" fillId="0" borderId="0"/>
    <xf numFmtId="37" fontId="175" fillId="0" borderId="0"/>
    <xf numFmtId="0" fontId="176" fillId="69" borderId="0"/>
    <xf numFmtId="0" fontId="176" fillId="69" borderId="0"/>
    <xf numFmtId="0" fontId="177" fillId="0" borderId="0"/>
    <xf numFmtId="9" fontId="178" fillId="0" borderId="0" applyBorder="0" applyAlignment="0" applyProtection="0"/>
    <xf numFmtId="0" fontId="179" fillId="69" borderId="0"/>
    <xf numFmtId="0" fontId="179" fillId="69" borderId="0"/>
    <xf numFmtId="0" fontId="180" fillId="69" borderId="0"/>
    <xf numFmtId="0" fontId="180" fillId="69" borderId="0"/>
    <xf numFmtId="0" fontId="74" fillId="0" borderId="0"/>
    <xf numFmtId="0" fontId="181" fillId="0" borderId="0">
      <alignment wrapText="1"/>
    </xf>
    <xf numFmtId="37" fontId="74" fillId="0" borderId="0" applyFill="0" applyBorder="0" applyAlignment="0" applyProtection="0"/>
    <xf numFmtId="233" fontId="170" fillId="0" borderId="0" applyFill="0" applyBorder="0" applyAlignment="0" applyProtection="0"/>
    <xf numFmtId="0" fontId="170" fillId="0" borderId="0" applyFill="0" applyBorder="0" applyAlignment="0" applyProtection="0"/>
    <xf numFmtId="234" fontId="170" fillId="0" borderId="0" applyFill="0" applyBorder="0" applyAlignment="0" applyProtection="0"/>
    <xf numFmtId="0" fontId="170" fillId="0" borderId="0" applyFill="0" applyBorder="0" applyAlignment="0" applyProtection="0"/>
    <xf numFmtId="234" fontId="170" fillId="0" borderId="0" applyFill="0" applyBorder="0" applyAlignment="0" applyProtection="0"/>
    <xf numFmtId="0" fontId="182" fillId="0" borderId="0">
      <alignment horizontal="center" wrapText="1"/>
      <protection locked="0"/>
    </xf>
    <xf numFmtId="222" fontId="170" fillId="0" borderId="0" applyFill="0" applyBorder="0" applyAlignment="0" applyProtection="0"/>
    <xf numFmtId="0" fontId="170" fillId="0" borderId="0" applyFill="0" applyBorder="0" applyAlignment="0" applyProtection="0"/>
    <xf numFmtId="222" fontId="170" fillId="0" borderId="0" applyFill="0" applyBorder="0" applyAlignment="0" applyProtection="0"/>
    <xf numFmtId="221" fontId="170" fillId="0" borderId="0" applyFill="0" applyBorder="0" applyAlignment="0" applyProtection="0"/>
    <xf numFmtId="0" fontId="170" fillId="0" borderId="0" applyFill="0" applyBorder="0" applyAlignment="0" applyProtection="0"/>
    <xf numFmtId="221" fontId="170" fillId="0" borderId="0" applyFill="0" applyBorder="0" applyAlignment="0" applyProtection="0"/>
    <xf numFmtId="216" fontId="170" fillId="0" borderId="0" applyFill="0" applyBorder="0" applyAlignment="0" applyProtection="0"/>
    <xf numFmtId="0" fontId="183" fillId="0" borderId="0" applyNumberFormat="0" applyFill="0" applyBorder="0" applyAlignment="0" applyProtection="0"/>
    <xf numFmtId="0" fontId="184" fillId="0" borderId="0"/>
    <xf numFmtId="0" fontId="185" fillId="0" borderId="0"/>
    <xf numFmtId="0" fontId="184" fillId="0" borderId="0"/>
    <xf numFmtId="0" fontId="74" fillId="0" borderId="0" applyFill="0" applyBorder="0" applyAlignment="0"/>
    <xf numFmtId="235" fontId="74" fillId="0" borderId="0" applyFill="0" applyBorder="0" applyAlignment="0"/>
    <xf numFmtId="232" fontId="74" fillId="0" borderId="0" applyFill="0" applyBorder="0" applyAlignment="0"/>
    <xf numFmtId="236" fontId="74" fillId="0" borderId="0" applyFill="0" applyBorder="0" applyAlignment="0"/>
    <xf numFmtId="237" fontId="74" fillId="0" borderId="0" applyFill="0" applyBorder="0" applyAlignment="0"/>
    <xf numFmtId="238" fontId="74" fillId="0" borderId="0" applyFill="0" applyBorder="0" applyAlignment="0"/>
    <xf numFmtId="239" fontId="74" fillId="0" borderId="0" applyFill="0" applyBorder="0" applyAlignment="0"/>
    <xf numFmtId="235" fontId="74" fillId="0" borderId="0" applyFill="0" applyBorder="0" applyAlignment="0"/>
    <xf numFmtId="0" fontId="186" fillId="0" borderId="0"/>
    <xf numFmtId="240" fontId="170" fillId="0" borderId="0" applyFill="0" applyBorder="0" applyAlignment="0" applyProtection="0"/>
    <xf numFmtId="1" fontId="187" fillId="0" borderId="0" applyBorder="0"/>
    <xf numFmtId="241" fontId="188" fillId="0" borderId="0"/>
    <xf numFmtId="241" fontId="188" fillId="0" borderId="0"/>
    <xf numFmtId="241" fontId="188" fillId="0" borderId="0"/>
    <xf numFmtId="241" fontId="188" fillId="0" borderId="0"/>
    <xf numFmtId="241" fontId="188" fillId="0" borderId="0"/>
    <xf numFmtId="241" fontId="188" fillId="0" borderId="0"/>
    <xf numFmtId="241" fontId="188" fillId="0" borderId="0"/>
    <xf numFmtId="241" fontId="188" fillId="0" borderId="0"/>
    <xf numFmtId="41" fontId="37" fillId="0" borderId="0" applyFont="0" applyFill="0" applyBorder="0" applyAlignment="0" applyProtection="0">
      <alignment vertical="center"/>
    </xf>
    <xf numFmtId="242" fontId="37" fillId="0" borderId="0" applyFill="0" applyBorder="0" applyProtection="0">
      <alignment vertical="center"/>
    </xf>
    <xf numFmtId="238" fontId="170" fillId="0" borderId="0" applyFill="0" applyBorder="0" applyAlignment="0" applyProtection="0"/>
    <xf numFmtId="230" fontId="170" fillId="0" borderId="0" applyFill="0" applyBorder="0" applyAlignment="0" applyProtection="0"/>
    <xf numFmtId="230" fontId="170" fillId="0" borderId="0" applyFill="0" applyBorder="0" applyAlignment="0" applyProtection="0"/>
    <xf numFmtId="243" fontId="185" fillId="0" borderId="0"/>
    <xf numFmtId="3" fontId="170" fillId="0" borderId="0" applyFill="0" applyBorder="0" applyAlignment="0" applyProtection="0"/>
    <xf numFmtId="37" fontId="74" fillId="0" borderId="0" applyFill="0" applyBorder="0" applyAlignment="0" applyProtection="0"/>
    <xf numFmtId="0" fontId="189" fillId="0" borderId="0" applyNumberFormat="0" applyAlignment="0"/>
    <xf numFmtId="0" fontId="190" fillId="0" borderId="0" applyNumberFormat="0" applyAlignment="0"/>
    <xf numFmtId="235" fontId="170" fillId="0" borderId="0" applyFill="0" applyBorder="0" applyAlignment="0" applyProtection="0"/>
    <xf numFmtId="244" fontId="170" fillId="0" borderId="0" applyFill="0" applyBorder="0" applyAlignment="0" applyProtection="0"/>
    <xf numFmtId="245" fontId="74" fillId="0" borderId="0"/>
    <xf numFmtId="0" fontId="170" fillId="0" borderId="0" applyNumberFormat="0" applyFill="0" applyBorder="0" applyProtection="0">
      <alignment horizontal="left"/>
    </xf>
    <xf numFmtId="0" fontId="170" fillId="0" borderId="0" applyFill="0" applyBorder="0" applyAlignment="0" applyProtection="0"/>
    <xf numFmtId="14" fontId="191" fillId="0" borderId="0" applyFill="0" applyBorder="0" applyAlignment="0"/>
    <xf numFmtId="0" fontId="192" fillId="0" borderId="0" applyProtection="0"/>
    <xf numFmtId="246" fontId="74" fillId="0" borderId="262">
      <alignment vertical="center"/>
    </xf>
    <xf numFmtId="247" fontId="170" fillId="0" borderId="0" applyFill="0" applyBorder="0" applyAlignment="0" applyProtection="0"/>
    <xf numFmtId="248" fontId="170" fillId="0" borderId="0" applyFill="0" applyBorder="0" applyAlignment="0" applyProtection="0"/>
    <xf numFmtId="249" fontId="74" fillId="0" borderId="0"/>
    <xf numFmtId="3" fontId="170" fillId="0" borderId="0" applyBorder="0" applyAlignment="0"/>
    <xf numFmtId="3" fontId="170" fillId="0" borderId="0" applyBorder="0" applyAlignment="0"/>
    <xf numFmtId="0" fontId="193" fillId="70" borderId="0" applyNumberFormat="0" applyBorder="0" applyAlignment="0" applyProtection="0"/>
    <xf numFmtId="0" fontId="193" fillId="71" borderId="0" applyNumberFormat="0" applyBorder="0" applyAlignment="0" applyProtection="0"/>
    <xf numFmtId="0" fontId="193" fillId="71" borderId="0" applyNumberFormat="0" applyBorder="0" applyAlignment="0" applyProtection="0"/>
    <xf numFmtId="0" fontId="194" fillId="0" borderId="0"/>
    <xf numFmtId="238" fontId="74" fillId="0" borderId="0" applyFill="0" applyBorder="0" applyAlignment="0"/>
    <xf numFmtId="235" fontId="74" fillId="0" borderId="0" applyFill="0" applyBorder="0" applyAlignment="0"/>
    <xf numFmtId="238" fontId="74" fillId="0" borderId="0" applyFill="0" applyBorder="0" applyAlignment="0"/>
    <xf numFmtId="239" fontId="74" fillId="0" borderId="0" applyFill="0" applyBorder="0" applyAlignment="0"/>
    <xf numFmtId="235" fontId="74" fillId="0" borderId="0" applyFill="0" applyBorder="0" applyAlignment="0"/>
    <xf numFmtId="0" fontId="195" fillId="0" borderId="0" applyNumberFormat="0" applyAlignment="0"/>
    <xf numFmtId="250" fontId="170" fillId="0" borderId="0" applyFill="0" applyBorder="0" applyAlignment="0" applyProtection="0"/>
    <xf numFmtId="3" fontId="170" fillId="0" borderId="0" applyBorder="0" applyAlignment="0"/>
    <xf numFmtId="3" fontId="170" fillId="0" borderId="0" applyBorder="0" applyAlignment="0"/>
    <xf numFmtId="0" fontId="196" fillId="0" borderId="0" applyProtection="0"/>
    <xf numFmtId="0" fontId="197" fillId="0" borderId="0" applyProtection="0"/>
    <xf numFmtId="0" fontId="198" fillId="0" borderId="0" applyProtection="0"/>
    <xf numFmtId="0" fontId="199" fillId="0" borderId="0" applyProtection="0"/>
    <xf numFmtId="0" fontId="170" fillId="0" borderId="0" applyNumberFormat="0" applyFill="0" applyBorder="0" applyAlignment="0" applyProtection="0"/>
    <xf numFmtId="0" fontId="200" fillId="0" borderId="0" applyProtection="0"/>
    <xf numFmtId="0" fontId="201" fillId="0" borderId="0" applyProtection="0"/>
    <xf numFmtId="2" fontId="170" fillId="0" borderId="0" applyFill="0" applyBorder="0" applyAlignment="0" applyProtection="0"/>
    <xf numFmtId="0" fontId="202" fillId="72" borderId="0" applyNumberFormat="0" applyBorder="0" applyAlignment="0" applyProtection="0"/>
    <xf numFmtId="0" fontId="170" fillId="0" borderId="0" applyNumberFormat="0" applyBorder="0" applyAlignment="0"/>
    <xf numFmtId="0" fontId="203" fillId="73" borderId="0"/>
    <xf numFmtId="0" fontId="204" fillId="0" borderId="0">
      <alignment horizontal="left"/>
    </xf>
    <xf numFmtId="0" fontId="204" fillId="0" borderId="263" applyNumberFormat="0" applyAlignment="0" applyProtection="0"/>
    <xf numFmtId="0" fontId="204" fillId="0" borderId="264">
      <alignment horizontal="left" vertical="center"/>
    </xf>
    <xf numFmtId="251" fontId="205" fillId="74" borderId="0">
      <alignment horizontal="left" vertical="top"/>
    </xf>
    <xf numFmtId="0" fontId="206" fillId="0" borderId="254" applyNumberFormat="0" applyFill="0" applyAlignment="0" applyProtection="0"/>
    <xf numFmtId="252" fontId="207" fillId="0" borderId="0">
      <protection locked="0"/>
    </xf>
    <xf numFmtId="252" fontId="207" fillId="0" borderId="0">
      <protection locked="0"/>
    </xf>
    <xf numFmtId="252" fontId="207" fillId="0" borderId="0">
      <protection locked="0"/>
    </xf>
    <xf numFmtId="0" fontId="208" fillId="0" borderId="0" applyNumberFormat="0" applyFill="0" applyBorder="0" applyAlignment="0" applyProtection="0"/>
    <xf numFmtId="0" fontId="209" fillId="0" borderId="265">
      <alignment horizontal="center"/>
    </xf>
    <xf numFmtId="0" fontId="209" fillId="0" borderId="0">
      <alignment horizontal="center"/>
    </xf>
    <xf numFmtId="0" fontId="210" fillId="75" borderId="266" applyNumberFormat="0" applyAlignment="0"/>
    <xf numFmtId="253" fontId="170" fillId="0" borderId="0" applyFill="0" applyBorder="0" applyAlignment="0" applyProtection="0"/>
    <xf numFmtId="0" fontId="170" fillId="69" borderId="0" applyNumberFormat="0" applyBorder="0" applyAlignment="0"/>
    <xf numFmtId="0" fontId="170" fillId="76" borderId="0" applyNumberFormat="0" applyBorder="0" applyAlignment="0"/>
    <xf numFmtId="49" fontId="211" fillId="0" borderId="266">
      <alignment vertical="center"/>
    </xf>
    <xf numFmtId="230" fontId="170" fillId="0" borderId="0" applyFill="0" applyBorder="0" applyAlignment="0" applyProtection="0"/>
    <xf numFmtId="230" fontId="170" fillId="0" borderId="0" applyFill="0" applyBorder="0" applyAlignment="0" applyProtection="0"/>
    <xf numFmtId="225" fontId="170" fillId="0" borderId="0" applyFill="0" applyBorder="0" applyAlignment="0" applyProtection="0"/>
    <xf numFmtId="225" fontId="170" fillId="0" borderId="0" applyFill="0" applyBorder="0" applyAlignment="0" applyProtection="0"/>
    <xf numFmtId="0" fontId="212" fillId="74" borderId="0">
      <alignment horizontal="left" wrapText="1" indent="2"/>
    </xf>
    <xf numFmtId="0" fontId="202" fillId="72" borderId="0" applyNumberFormat="0" applyBorder="0" applyAlignment="0" applyProtection="0"/>
    <xf numFmtId="254" fontId="194" fillId="77" borderId="0"/>
    <xf numFmtId="243" fontId="74" fillId="0" borderId="0" applyFill="0" applyBorder="0" applyAlignment="0"/>
    <xf numFmtId="0" fontId="171" fillId="0" borderId="0"/>
    <xf numFmtId="0" fontId="171" fillId="0" borderId="0"/>
    <xf numFmtId="238" fontId="74" fillId="0" borderId="0" applyFill="0" applyBorder="0" applyAlignment="0"/>
    <xf numFmtId="235" fontId="74" fillId="0" borderId="0" applyFill="0" applyBorder="0" applyAlignment="0"/>
    <xf numFmtId="238" fontId="74" fillId="0" borderId="0" applyFill="0" applyBorder="0" applyAlignment="0"/>
    <xf numFmtId="239" fontId="74" fillId="0" borderId="0" applyFill="0" applyBorder="0" applyAlignment="0"/>
    <xf numFmtId="235" fontId="74" fillId="0" borderId="0" applyFill="0" applyBorder="0" applyAlignment="0"/>
    <xf numFmtId="254" fontId="194" fillId="78" borderId="0"/>
    <xf numFmtId="255" fontId="170" fillId="0" borderId="0" applyFill="0" applyBorder="0" applyAlignment="0" applyProtection="0"/>
    <xf numFmtId="256" fontId="170" fillId="0" borderId="0" applyFill="0" applyBorder="0" applyAlignment="0" applyProtection="0"/>
    <xf numFmtId="0" fontId="213" fillId="0" borderId="265"/>
    <xf numFmtId="257" fontId="170" fillId="0" borderId="0" applyFill="0" applyBorder="0" applyAlignment="0" applyProtection="0"/>
    <xf numFmtId="258" fontId="170" fillId="0" borderId="0" applyFill="0" applyBorder="0" applyAlignment="0" applyProtection="0"/>
    <xf numFmtId="58" fontId="170" fillId="0" borderId="0" applyFill="0" applyBorder="0" applyAlignment="0" applyProtection="0"/>
    <xf numFmtId="259" fontId="170" fillId="0" borderId="0" applyFill="0" applyBorder="0" applyAlignment="0" applyProtection="0"/>
    <xf numFmtId="0" fontId="170" fillId="0" borderId="0" applyNumberFormat="0" applyFill="0" applyAlignment="0"/>
    <xf numFmtId="0" fontId="170" fillId="0" borderId="0" applyNumberFormat="0" applyFill="0" applyAlignment="0"/>
    <xf numFmtId="0" fontId="185" fillId="0" borderId="0"/>
    <xf numFmtId="37" fontId="214" fillId="0" borderId="0"/>
    <xf numFmtId="260" fontId="170" fillId="69" borderId="0" applyBorder="0">
      <alignment horizontal="center" vertical="center"/>
    </xf>
    <xf numFmtId="0" fontId="170" fillId="0" borderId="0" applyNumberFormat="0" applyFill="0" applyBorder="0" applyAlignment="0"/>
    <xf numFmtId="0" fontId="74" fillId="0" borderId="0"/>
    <xf numFmtId="0" fontId="93"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70"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70" fillId="0" borderId="0"/>
    <xf numFmtId="0" fontId="37" fillId="0" borderId="0">
      <alignment vertical="center"/>
    </xf>
    <xf numFmtId="0" fontId="74" fillId="0" borderId="0"/>
    <xf numFmtId="0" fontId="74" fillId="0" borderId="0"/>
    <xf numFmtId="0" fontId="74" fillId="0" borderId="0"/>
    <xf numFmtId="0" fontId="74" fillId="0" borderId="0"/>
    <xf numFmtId="0" fontId="215" fillId="0" borderId="0"/>
    <xf numFmtId="37" fontId="216" fillId="0" borderId="0"/>
    <xf numFmtId="229" fontId="170" fillId="0" borderId="0" applyFill="0" applyBorder="0" applyAlignment="0" applyProtection="0"/>
    <xf numFmtId="224" fontId="170" fillId="0" borderId="0" applyFill="0" applyBorder="0" applyAlignment="0" applyProtection="0"/>
    <xf numFmtId="0" fontId="213" fillId="0" borderId="0" applyNumberFormat="0" applyFill="0" applyBorder="0" applyAlignment="0" applyProtection="0"/>
    <xf numFmtId="0" fontId="170" fillId="0" borderId="0" applyFill="0" applyBorder="0" applyAlignment="0" applyProtection="0"/>
    <xf numFmtId="0" fontId="185" fillId="0" borderId="0"/>
    <xf numFmtId="3" fontId="74" fillId="0" borderId="0" applyFill="0" applyBorder="0" applyAlignment="0" applyProtection="0"/>
    <xf numFmtId="0" fontId="217" fillId="72" borderId="0"/>
    <xf numFmtId="14" fontId="182" fillId="0" borderId="0">
      <alignment horizontal="center" wrapText="1"/>
      <protection locked="0"/>
    </xf>
    <xf numFmtId="237" fontId="170" fillId="0" borderId="0" applyFill="0" applyBorder="0" applyAlignment="0" applyProtection="0"/>
    <xf numFmtId="261" fontId="170" fillId="0" borderId="0" applyFill="0" applyBorder="0" applyAlignment="0" applyProtection="0"/>
    <xf numFmtId="10" fontId="170" fillId="0" borderId="0" applyFill="0" applyBorder="0" applyAlignment="0" applyProtection="0"/>
    <xf numFmtId="9" fontId="170" fillId="0" borderId="0" applyFill="0" applyBorder="0" applyAlignment="0" applyProtection="0"/>
    <xf numFmtId="0" fontId="171" fillId="0" borderId="0" applyNumberFormat="0" applyBorder="0"/>
    <xf numFmtId="238" fontId="74" fillId="0" borderId="0" applyFill="0" applyBorder="0" applyAlignment="0"/>
    <xf numFmtId="235" fontId="74" fillId="0" borderId="0" applyFill="0" applyBorder="0" applyAlignment="0"/>
    <xf numFmtId="238" fontId="74" fillId="0" borderId="0" applyFill="0" applyBorder="0" applyAlignment="0"/>
    <xf numFmtId="239" fontId="74" fillId="0" borderId="0" applyFill="0" applyBorder="0" applyAlignment="0"/>
    <xf numFmtId="235" fontId="74" fillId="0" borderId="0" applyFill="0" applyBorder="0" applyAlignment="0"/>
    <xf numFmtId="0" fontId="192" fillId="0" borderId="0"/>
    <xf numFmtId="0" fontId="170" fillId="0" borderId="0" applyFill="0" applyBorder="0" applyAlignment="0" applyProtection="0"/>
    <xf numFmtId="0" fontId="170" fillId="0" borderId="0" applyNumberFormat="0" applyFill="0" applyBorder="0" applyAlignment="0" applyProtection="0"/>
    <xf numFmtId="0" fontId="218" fillId="0" borderId="265">
      <alignment horizontal="center"/>
    </xf>
    <xf numFmtId="0" fontId="170" fillId="79" borderId="0" applyNumberFormat="0" applyBorder="0" applyAlignment="0"/>
    <xf numFmtId="0" fontId="202" fillId="0" borderId="0" applyNumberFormat="0" applyFill="0" applyBorder="0" applyAlignment="0" applyProtection="0"/>
    <xf numFmtId="225" fontId="170" fillId="0" borderId="0" applyFill="0" applyBorder="0" applyAlignment="0" applyProtection="0"/>
    <xf numFmtId="225" fontId="170" fillId="0" borderId="0" applyFill="0" applyBorder="0" applyAlignment="0" applyProtection="0"/>
    <xf numFmtId="0" fontId="219" fillId="80" borderId="267" applyNumberFormat="0" applyProtection="0">
      <alignment horizontal="left" vertical="center"/>
    </xf>
    <xf numFmtId="3" fontId="192" fillId="72" borderId="268" applyProtection="0">
      <alignment horizontal="right" vertical="center"/>
    </xf>
    <xf numFmtId="0" fontId="220" fillId="74" borderId="267" applyNumberFormat="0" applyProtection="0">
      <alignment horizontal="left" vertical="center" wrapText="1"/>
    </xf>
    <xf numFmtId="0" fontId="170" fillId="81" borderId="264" applyNumberFormat="0" applyAlignment="0"/>
    <xf numFmtId="0" fontId="221" fillId="0" borderId="0" applyNumberFormat="0" applyFill="0" applyBorder="0" applyAlignment="0" applyProtection="0"/>
    <xf numFmtId="0" fontId="222" fillId="0" borderId="0" applyNumberFormat="0" applyFill="0" applyBorder="0" applyAlignment="0"/>
    <xf numFmtId="0" fontId="74" fillId="82" borderId="0"/>
    <xf numFmtId="0" fontId="74" fillId="0" borderId="0"/>
    <xf numFmtId="224" fontId="170" fillId="0" borderId="0" applyFill="0" applyBorder="0" applyAlignment="0" applyProtection="0"/>
    <xf numFmtId="224" fontId="170" fillId="0" borderId="0" applyFill="0" applyBorder="0" applyAlignment="0" applyProtection="0"/>
    <xf numFmtId="226" fontId="170" fillId="0" borderId="0" applyFill="0" applyBorder="0" applyAlignment="0" applyProtection="0"/>
    <xf numFmtId="0" fontId="213" fillId="0" borderId="0"/>
    <xf numFmtId="0" fontId="223" fillId="74" borderId="0">
      <alignment wrapText="1"/>
    </xf>
    <xf numFmtId="40" fontId="224" fillId="0" borderId="0" applyBorder="0">
      <alignment horizontal="right"/>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0" fontId="170" fillId="0" borderId="0"/>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2" fontId="22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2" fontId="225" fillId="0" borderId="269">
      <alignment horizontal="right" vertical="center"/>
    </xf>
    <xf numFmtId="263" fontId="215" fillId="0" borderId="269">
      <alignment horizontal="right" vertical="center"/>
    </xf>
    <xf numFmtId="263" fontId="215" fillId="0" borderId="269">
      <alignment horizontal="right" vertical="center"/>
    </xf>
    <xf numFmtId="262" fontId="225" fillId="0" borderId="269">
      <alignment horizontal="right" vertical="center"/>
    </xf>
    <xf numFmtId="262" fontId="225" fillId="0" borderId="269">
      <alignment horizontal="right" vertical="center"/>
    </xf>
    <xf numFmtId="37" fontId="191" fillId="0" borderId="0" applyBorder="0" applyAlignment="0" applyProtection="0"/>
    <xf numFmtId="49" fontId="191" fillId="0" borderId="0" applyFill="0" applyBorder="0" applyAlignment="0"/>
    <xf numFmtId="264" fontId="74" fillId="0" borderId="0" applyFill="0" applyBorder="0" applyAlignment="0"/>
    <xf numFmtId="265" fontId="74" fillId="0" borderId="0" applyFill="0" applyBorder="0" applyAlignment="0"/>
    <xf numFmtId="266" fontId="225" fillId="0" borderId="269">
      <alignment horizontal="center"/>
    </xf>
    <xf numFmtId="0" fontId="172" fillId="0" borderId="261"/>
    <xf numFmtId="267" fontId="215" fillId="0" borderId="269">
      <alignment horizontal="center"/>
    </xf>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267" fontId="215" fillId="0" borderId="269">
      <alignment horizontal="center"/>
    </xf>
    <xf numFmtId="0" fontId="172" fillId="0" borderId="261"/>
    <xf numFmtId="0" fontId="172" fillId="0" borderId="261"/>
    <xf numFmtId="267" fontId="215" fillId="0" borderId="269">
      <alignment horizontal="center"/>
    </xf>
    <xf numFmtId="0" fontId="172" fillId="0" borderId="261"/>
    <xf numFmtId="0" fontId="172" fillId="0" borderId="261"/>
    <xf numFmtId="0" fontId="172" fillId="0" borderId="261"/>
    <xf numFmtId="0" fontId="172" fillId="0" borderId="261"/>
    <xf numFmtId="0" fontId="172" fillId="0" borderId="261"/>
    <xf numFmtId="0" fontId="172" fillId="0" borderId="261"/>
    <xf numFmtId="267" fontId="215" fillId="0" borderId="269">
      <alignment horizontal="center"/>
    </xf>
    <xf numFmtId="0" fontId="172" fillId="0" borderId="261"/>
    <xf numFmtId="0" fontId="172" fillId="0" borderId="261"/>
    <xf numFmtId="267" fontId="215" fillId="0" borderId="269">
      <alignment horizontal="center"/>
    </xf>
    <xf numFmtId="0" fontId="172" fillId="0" borderId="261"/>
    <xf numFmtId="0" fontId="172" fillId="0" borderId="261"/>
    <xf numFmtId="267" fontId="215" fillId="0" borderId="269">
      <alignment horizontal="center"/>
    </xf>
    <xf numFmtId="0" fontId="172" fillId="0" borderId="261"/>
    <xf numFmtId="266" fontId="225" fillId="0" borderId="269">
      <alignment horizontal="center"/>
    </xf>
    <xf numFmtId="0" fontId="172" fillId="0" borderId="261"/>
    <xf numFmtId="267" fontId="215" fillId="0" borderId="269">
      <alignment horizontal="center"/>
    </xf>
    <xf numFmtId="0" fontId="226" fillId="0" borderId="0">
      <alignment vertical="center" wrapText="1"/>
      <protection locked="0"/>
    </xf>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172" fillId="0" borderId="261"/>
    <xf numFmtId="0" fontId="213" fillId="0" borderId="0" applyNumberFormat="0" applyFill="0" applyBorder="0" applyAlignment="0" applyProtection="0"/>
    <xf numFmtId="0" fontId="227" fillId="0" borderId="0" applyNumberFormat="0" applyFill="0" applyBorder="0" applyAlignment="0" applyProtection="0"/>
    <xf numFmtId="0" fontId="228" fillId="0" borderId="0" applyNumberFormat="0" applyFill="0" applyBorder="0" applyAlignment="0" applyProtection="0"/>
    <xf numFmtId="0" fontId="74" fillId="0" borderId="0"/>
    <xf numFmtId="268" fontId="170" fillId="0" borderId="0" applyFill="0" applyBorder="0" applyProtection="0">
      <alignment horizontal="center"/>
    </xf>
    <xf numFmtId="269" fontId="170" fillId="0" borderId="0" applyFill="0" applyBorder="0" applyProtection="0">
      <alignment horizontal="center"/>
    </xf>
    <xf numFmtId="38" fontId="170" fillId="0" borderId="0" applyFill="0" applyBorder="0" applyAlignment="0" applyProtection="0"/>
    <xf numFmtId="15" fontId="170" fillId="0" borderId="0" applyFill="0" applyBorder="0" applyProtection="0">
      <alignment horizontal="center"/>
    </xf>
    <xf numFmtId="10" fontId="170" fillId="0" borderId="0" applyFill="0" applyBorder="0" applyProtection="0">
      <alignment horizontal="center"/>
    </xf>
    <xf numFmtId="270" fontId="170" fillId="0" borderId="0" applyFill="0" applyBorder="0" applyProtection="0">
      <alignment horizontal="center"/>
    </xf>
    <xf numFmtId="0" fontId="229" fillId="0" borderId="270">
      <alignment horizontal="center" vertical="center"/>
    </xf>
    <xf numFmtId="0" fontId="229" fillId="0" borderId="270">
      <alignment horizontal="center" vertical="center"/>
    </xf>
    <xf numFmtId="265" fontId="225" fillId="0" borderId="0"/>
    <xf numFmtId="271" fontId="225" fillId="0" borderId="266"/>
    <xf numFmtId="0" fontId="230" fillId="0" borderId="0"/>
    <xf numFmtId="0" fontId="230" fillId="0" borderId="0"/>
    <xf numFmtId="272" fontId="231" fillId="77" borderId="271">
      <alignment vertical="top"/>
    </xf>
    <xf numFmtId="0" fontId="208" fillId="83" borderId="266">
      <alignment horizontal="left" vertical="center"/>
    </xf>
    <xf numFmtId="273" fontId="232" fillId="74" borderId="271"/>
    <xf numFmtId="272" fontId="210" fillId="0" borderId="271">
      <alignment horizontal="left" vertical="top"/>
    </xf>
    <xf numFmtId="0" fontId="233" fillId="72" borderId="0">
      <alignment horizontal="left" vertical="center"/>
    </xf>
    <xf numFmtId="272" fontId="173" fillId="0" borderId="272">
      <alignment horizontal="left" vertical="top"/>
    </xf>
    <xf numFmtId="0" fontId="234" fillId="0" borderId="272">
      <alignment horizontal="left" vertical="center"/>
    </xf>
    <xf numFmtId="274" fontId="170" fillId="0" borderId="0" applyFill="0" applyBorder="0" applyAlignment="0" applyProtection="0"/>
    <xf numFmtId="275" fontId="170" fillId="0" borderId="0" applyFill="0" applyBorder="0" applyAlignment="0" applyProtection="0"/>
    <xf numFmtId="0" fontId="235" fillId="0" borderId="0" applyNumberFormat="0" applyFill="0" applyBorder="0" applyAlignment="0" applyProtection="0"/>
    <xf numFmtId="226" fontId="170" fillId="0" borderId="0" applyFill="0" applyBorder="0" applyAlignment="0" applyProtection="0"/>
    <xf numFmtId="219" fontId="170" fillId="0" borderId="0" applyFill="0" applyBorder="0" applyAlignment="0" applyProtection="0"/>
    <xf numFmtId="0" fontId="236" fillId="0" borderId="0"/>
    <xf numFmtId="0" fontId="170" fillId="0" borderId="0" applyFill="0" applyBorder="0" applyAlignment="0" applyProtection="0"/>
    <xf numFmtId="0" fontId="170" fillId="0" borderId="0" applyFill="0" applyBorder="0" applyAlignment="0" applyProtection="0"/>
    <xf numFmtId="0" fontId="183" fillId="0" borderId="0">
      <alignment vertical="center"/>
    </xf>
    <xf numFmtId="40" fontId="170" fillId="0" borderId="0" applyFill="0" applyBorder="0" applyAlignment="0" applyProtection="0"/>
    <xf numFmtId="38" fontId="170" fillId="0" borderId="0" applyFill="0" applyBorder="0" applyAlignment="0" applyProtection="0"/>
    <xf numFmtId="0" fontId="170" fillId="0" borderId="0" applyFill="0" applyBorder="0" applyAlignment="0" applyProtection="0"/>
    <xf numFmtId="0" fontId="170" fillId="0" borderId="0" applyFill="0" applyBorder="0" applyAlignment="0" applyProtection="0"/>
    <xf numFmtId="0" fontId="237" fillId="0" borderId="0"/>
    <xf numFmtId="0" fontId="37" fillId="0" borderId="0">
      <alignment vertical="center"/>
    </xf>
    <xf numFmtId="0" fontId="238" fillId="0" borderId="0" applyNumberFormat="0" applyFill="0" applyBorder="0" applyAlignment="0" applyProtection="0"/>
    <xf numFmtId="41" fontId="162" fillId="0" borderId="0" applyFont="0" applyFill="0" applyBorder="0" applyAlignment="0" applyProtection="0">
      <alignment vertical="center"/>
    </xf>
    <xf numFmtId="230" fontId="74" fillId="0" borderId="0" applyFill="0" applyBorder="0" applyAlignment="0" applyProtection="0"/>
    <xf numFmtId="230" fontId="74" fillId="0" borderId="0" applyFill="0" applyBorder="0" applyAlignment="0" applyProtection="0"/>
    <xf numFmtId="230" fontId="239" fillId="0" borderId="0" applyFill="0" applyBorder="0" applyAlignment="0" applyProtection="0"/>
    <xf numFmtId="230" fontId="74" fillId="0" borderId="0" applyFill="0" applyBorder="0" applyAlignment="0" applyProtection="0"/>
    <xf numFmtId="0" fontId="192" fillId="0" borderId="0"/>
    <xf numFmtId="223" fontId="170" fillId="0" borderId="0" applyFill="0" applyBorder="0" applyAlignment="0" applyProtection="0"/>
    <xf numFmtId="228" fontId="170" fillId="0" borderId="0" applyFill="0" applyBorder="0" applyAlignment="0" applyProtection="0"/>
    <xf numFmtId="0" fontId="240" fillId="0" borderId="0" applyNumberFormat="0" applyFill="0" applyBorder="0" applyAlignment="0" applyProtection="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70" fillId="0" borderId="0" applyFill="0" applyBorder="0" applyAlignment="0" applyProtection="0"/>
    <xf numFmtId="0" fontId="170" fillId="0" borderId="0" applyFill="0" applyBorder="0" applyAlignment="0" applyProtection="0"/>
    <xf numFmtId="219" fontId="170" fillId="0" borderId="0" applyFill="0" applyBorder="0" applyAlignment="0" applyProtection="0"/>
    <xf numFmtId="226" fontId="170" fillId="0" borderId="0" applyFill="0" applyBorder="0" applyAlignment="0" applyProtection="0"/>
    <xf numFmtId="0" fontId="48" fillId="0" borderId="0">
      <alignment vertical="center"/>
    </xf>
    <xf numFmtId="0" fontId="48" fillId="0" borderId="0">
      <alignment vertical="center"/>
    </xf>
    <xf numFmtId="0" fontId="48" fillId="0" borderId="0">
      <alignment vertical="center"/>
    </xf>
    <xf numFmtId="0" fontId="241" fillId="0" borderId="0"/>
    <xf numFmtId="221" fontId="170" fillId="0" borderId="0" applyFill="0" applyBorder="0" applyAlignment="0" applyProtection="0"/>
    <xf numFmtId="222" fontId="170" fillId="0" borderId="0" applyFill="0" applyBorder="0" applyAlignment="0" applyProtection="0"/>
    <xf numFmtId="216" fontId="170" fillId="0" borderId="0" applyFill="0" applyBorder="0" applyAlignment="0" applyProtection="0"/>
    <xf numFmtId="273" fontId="170" fillId="0" borderId="0" applyFill="0" applyBorder="0" applyAlignment="0" applyProtection="0"/>
    <xf numFmtId="238" fontId="170" fillId="0" borderId="0" applyFill="0" applyBorder="0" applyAlignment="0" applyProtection="0"/>
  </cellStyleXfs>
  <cellXfs count="3672">
    <xf numFmtId="0" fontId="0" fillId="0" borderId="0" xfId="0">
      <alignment vertical="center"/>
    </xf>
    <xf numFmtId="41" fontId="7" fillId="2" borderId="1" xfId="1" applyFont="1" applyFill="1" applyBorder="1" applyAlignment="1">
      <alignment vertical="center"/>
    </xf>
    <xf numFmtId="0" fontId="10" fillId="2" borderId="2" xfId="1" applyNumberFormat="1" applyFont="1" applyFill="1" applyBorder="1" applyAlignment="1">
      <alignment vertical="center"/>
    </xf>
    <xf numFmtId="41" fontId="10" fillId="2" borderId="2" xfId="1" applyFont="1" applyFill="1" applyBorder="1" applyAlignment="1">
      <alignment vertical="center"/>
    </xf>
    <xf numFmtId="41" fontId="10" fillId="2" borderId="3" xfId="1" applyFont="1" applyFill="1" applyBorder="1" applyAlignment="1">
      <alignment vertical="center"/>
    </xf>
    <xf numFmtId="41" fontId="10" fillId="3" borderId="1" xfId="1" applyFont="1" applyFill="1" applyBorder="1" applyAlignment="1">
      <alignment vertical="center"/>
    </xf>
    <xf numFmtId="41" fontId="10" fillId="3" borderId="3" xfId="1" applyFont="1" applyFill="1" applyBorder="1" applyAlignment="1">
      <alignment vertical="center"/>
    </xf>
    <xf numFmtId="41" fontId="10" fillId="4" borderId="1" xfId="1" applyFont="1" applyFill="1" applyBorder="1" applyAlignment="1">
      <alignment vertical="center"/>
    </xf>
    <xf numFmtId="41" fontId="10" fillId="4" borderId="2" xfId="1" applyFont="1" applyFill="1" applyBorder="1" applyAlignment="1">
      <alignment vertical="center"/>
    </xf>
    <xf numFmtId="41" fontId="10" fillId="4" borderId="3" xfId="1" applyFont="1" applyFill="1" applyBorder="1" applyAlignment="1">
      <alignment vertical="center"/>
    </xf>
    <xf numFmtId="0" fontId="10" fillId="5" borderId="2" xfId="0" applyFont="1" applyFill="1" applyBorder="1" applyAlignment="1">
      <alignment horizontal="center" vertical="center"/>
    </xf>
    <xf numFmtId="0" fontId="10" fillId="5" borderId="2" xfId="0" applyFont="1" applyFill="1" applyBorder="1" applyAlignment="1">
      <alignment horizontal="centerContinuous" vertical="center"/>
    </xf>
    <xf numFmtId="0" fontId="10" fillId="5" borderId="3" xfId="0" applyFont="1" applyFill="1" applyBorder="1" applyAlignment="1">
      <alignment horizontal="centerContinuous" vertical="center"/>
    </xf>
    <xf numFmtId="176" fontId="10" fillId="5" borderId="2" xfId="0" applyNumberFormat="1" applyFont="1" applyFill="1" applyBorder="1" applyAlignment="1">
      <alignment horizontal="centerContinuous" vertical="center"/>
    </xf>
    <xf numFmtId="0" fontId="10" fillId="6" borderId="1" xfId="0" applyFont="1" applyFill="1" applyBorder="1" applyAlignment="1">
      <alignment horizontal="centerContinuous" vertical="center"/>
    </xf>
    <xf numFmtId="0" fontId="10" fillId="6" borderId="2" xfId="0" applyFont="1" applyFill="1" applyBorder="1" applyAlignment="1">
      <alignment horizontal="centerContinuous" vertical="center"/>
    </xf>
    <xf numFmtId="0" fontId="10" fillId="7" borderId="1" xfId="0" applyFont="1" applyFill="1" applyBorder="1" applyAlignment="1">
      <alignment horizontal="centerContinuous" vertical="center"/>
    </xf>
    <xf numFmtId="0" fontId="10" fillId="7" borderId="2" xfId="0" applyFont="1" applyFill="1" applyBorder="1" applyAlignment="1">
      <alignment horizontal="centerContinuous" vertical="center"/>
    </xf>
    <xf numFmtId="0" fontId="10" fillId="8" borderId="1" xfId="0" applyFont="1" applyFill="1" applyBorder="1" applyAlignment="1">
      <alignment horizontal="center" vertical="center"/>
    </xf>
    <xf numFmtId="0" fontId="10" fillId="8" borderId="3" xfId="0" applyFont="1" applyFill="1" applyBorder="1" applyAlignment="1">
      <alignment horizontal="center" vertical="center"/>
    </xf>
    <xf numFmtId="0" fontId="10" fillId="9" borderId="1" xfId="0" applyNumberFormat="1" applyFont="1" applyFill="1" applyBorder="1" applyAlignment="1">
      <alignment horizontal="centerContinuous" vertical="center"/>
    </xf>
    <xf numFmtId="0" fontId="10" fillId="9" borderId="2" xfId="0" applyNumberFormat="1" applyFont="1" applyFill="1" applyBorder="1" applyAlignment="1">
      <alignment horizontal="centerContinuous" vertical="center"/>
    </xf>
    <xf numFmtId="177" fontId="10" fillId="2" borderId="4" xfId="0" applyNumberFormat="1" applyFont="1" applyFill="1" applyBorder="1" applyAlignment="1">
      <alignment horizontal="center" vertical="center" shrinkToFit="1"/>
    </xf>
    <xf numFmtId="0" fontId="10" fillId="10" borderId="5" xfId="0" applyNumberFormat="1" applyFont="1" applyFill="1" applyBorder="1" applyAlignment="1">
      <alignment horizontal="center" vertical="center" shrinkToFit="1"/>
    </xf>
    <xf numFmtId="0" fontId="10" fillId="2" borderId="5" xfId="0" applyFont="1" applyFill="1" applyBorder="1" applyAlignment="1">
      <alignment horizontal="center" vertical="center" shrinkToFit="1"/>
    </xf>
    <xf numFmtId="0" fontId="10" fillId="10" borderId="5" xfId="0" applyFont="1" applyFill="1" applyBorder="1" applyAlignment="1">
      <alignment horizontal="center" vertical="center" shrinkToFit="1"/>
    </xf>
    <xf numFmtId="0" fontId="10" fillId="10" borderId="6" xfId="0" applyFont="1" applyFill="1" applyBorder="1" applyAlignment="1">
      <alignment horizontal="center" vertical="center" shrinkToFit="1"/>
    </xf>
    <xf numFmtId="0" fontId="10" fillId="2" borderId="6" xfId="0" applyFont="1" applyFill="1" applyBorder="1" applyAlignment="1">
      <alignment horizontal="center" vertical="center" wrapText="1" shrinkToFit="1"/>
    </xf>
    <xf numFmtId="177" fontId="10" fillId="2" borderId="5" xfId="0" applyNumberFormat="1" applyFont="1" applyFill="1" applyBorder="1" applyAlignment="1">
      <alignment horizontal="center" vertical="center" shrinkToFit="1"/>
    </xf>
    <xf numFmtId="41" fontId="10" fillId="2" borderId="7" xfId="1" applyFont="1" applyFill="1" applyBorder="1" applyAlignment="1">
      <alignment horizontal="center" vertical="center" shrinkToFit="1"/>
    </xf>
    <xf numFmtId="176" fontId="10" fillId="10" borderId="8" xfId="0" applyNumberFormat="1" applyFont="1" applyFill="1" applyBorder="1" applyAlignment="1">
      <alignment horizontal="center" vertical="center" wrapText="1"/>
    </xf>
    <xf numFmtId="176" fontId="10" fillId="3" borderId="9" xfId="0" applyNumberFormat="1" applyFont="1" applyFill="1" applyBorder="1" applyAlignment="1">
      <alignment horizontal="center" vertical="center" wrapText="1" shrinkToFit="1"/>
    </xf>
    <xf numFmtId="176" fontId="10" fillId="4" borderId="10" xfId="0" applyNumberFormat="1" applyFont="1" applyFill="1" applyBorder="1" applyAlignment="1">
      <alignment horizontal="center" vertical="center"/>
    </xf>
    <xf numFmtId="41" fontId="10" fillId="4" borderId="11" xfId="1" applyFont="1" applyFill="1" applyBorder="1" applyAlignment="1">
      <alignment horizontal="centerContinuous" vertical="center" shrinkToFit="1"/>
    </xf>
    <xf numFmtId="178" fontId="10" fillId="4" borderId="11" xfId="1" applyNumberFormat="1" applyFont="1" applyFill="1" applyBorder="1" applyAlignment="1">
      <alignment horizontal="centerContinuous" vertical="center" shrinkToFit="1"/>
    </xf>
    <xf numFmtId="179" fontId="10" fillId="4" borderId="12" xfId="1" applyNumberFormat="1" applyFont="1" applyFill="1" applyBorder="1" applyAlignment="1">
      <alignment horizontal="centerContinuous" vertical="center" shrinkToFit="1"/>
    </xf>
    <xf numFmtId="0" fontId="10" fillId="4" borderId="13" xfId="0" applyFont="1" applyFill="1" applyBorder="1" applyAlignment="1">
      <alignment horizontal="center" vertical="center" shrinkToFit="1"/>
    </xf>
    <xf numFmtId="0" fontId="10" fillId="4" borderId="5" xfId="0" applyFont="1" applyFill="1" applyBorder="1" applyAlignment="1">
      <alignment horizontal="center" vertical="center" shrinkToFit="1"/>
    </xf>
    <xf numFmtId="0" fontId="10" fillId="4" borderId="14" xfId="0" applyFont="1" applyFill="1" applyBorder="1" applyAlignment="1">
      <alignment horizontal="center" vertical="center" shrinkToFit="1"/>
    </xf>
    <xf numFmtId="0" fontId="10" fillId="5" borderId="4" xfId="0" applyFont="1" applyFill="1" applyBorder="1" applyAlignment="1">
      <alignment horizontal="center" vertical="center"/>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xf>
    <xf numFmtId="0" fontId="10" fillId="5" borderId="5" xfId="0" applyFont="1" applyFill="1" applyBorder="1" applyAlignment="1">
      <alignment horizontal="center" vertical="center" wrapText="1" shrinkToFit="1"/>
    </xf>
    <xf numFmtId="0" fontId="10" fillId="10" borderId="5" xfId="0" applyFont="1" applyFill="1" applyBorder="1" applyAlignment="1">
      <alignment horizontal="centerContinuous" vertical="center" shrinkToFit="1"/>
    </xf>
    <xf numFmtId="176" fontId="10" fillId="10" borderId="5" xfId="0" applyNumberFormat="1" applyFont="1" applyFill="1" applyBorder="1" applyAlignment="1">
      <alignment horizontal="centerContinuous" vertical="center" shrinkToFit="1"/>
    </xf>
    <xf numFmtId="176" fontId="10" fillId="5" borderId="6" xfId="0" applyNumberFormat="1" applyFont="1" applyFill="1" applyBorder="1" applyAlignment="1">
      <alignment horizontal="center" vertical="center" wrapText="1"/>
    </xf>
    <xf numFmtId="176" fontId="10" fillId="5" borderId="5" xfId="0" applyNumberFormat="1" applyFont="1" applyFill="1" applyBorder="1" applyAlignment="1">
      <alignment vertical="center"/>
    </xf>
    <xf numFmtId="176" fontId="10" fillId="5" borderId="5" xfId="0" applyNumberFormat="1" applyFont="1" applyFill="1" applyBorder="1" applyAlignment="1">
      <alignment horizontal="center" vertical="center"/>
    </xf>
    <xf numFmtId="176" fontId="10" fillId="5" borderId="15" xfId="0" applyNumberFormat="1" applyFont="1" applyFill="1" applyBorder="1" applyAlignment="1">
      <alignment vertical="center"/>
    </xf>
    <xf numFmtId="176" fontId="10" fillId="6" borderId="16" xfId="0" applyNumberFormat="1" applyFont="1" applyFill="1" applyBorder="1" applyAlignment="1">
      <alignment horizontal="center" vertical="center"/>
    </xf>
    <xf numFmtId="176" fontId="10" fillId="6" borderId="17" xfId="0" applyNumberFormat="1" applyFont="1" applyFill="1" applyBorder="1" applyAlignment="1">
      <alignment horizontal="center" vertical="center"/>
    </xf>
    <xf numFmtId="176" fontId="10" fillId="6" borderId="18" xfId="0" applyNumberFormat="1" applyFont="1" applyFill="1" applyBorder="1" applyAlignment="1">
      <alignment horizontal="center" vertical="center"/>
    </xf>
    <xf numFmtId="176" fontId="10" fillId="6" borderId="7" xfId="0" applyNumberFormat="1" applyFont="1" applyFill="1" applyBorder="1" applyAlignment="1">
      <alignment horizontal="center" vertical="center"/>
    </xf>
    <xf numFmtId="0" fontId="10" fillId="6" borderId="5" xfId="0" applyFont="1" applyFill="1" applyBorder="1" applyAlignment="1">
      <alignment horizontal="center" vertical="center" shrinkToFit="1"/>
    </xf>
    <xf numFmtId="0" fontId="10" fillId="6" borderId="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7" xfId="0" applyFont="1" applyFill="1" applyBorder="1" applyAlignment="1">
      <alignment horizontal="centerContinuous" vertical="center" wrapText="1"/>
    </xf>
    <xf numFmtId="0" fontId="10" fillId="7" borderId="4" xfId="0" applyFont="1" applyFill="1" applyBorder="1" applyAlignment="1">
      <alignment horizontal="center" vertical="center" wrapText="1"/>
    </xf>
    <xf numFmtId="0" fontId="10" fillId="7" borderId="5" xfId="0" applyFont="1" applyFill="1" applyBorder="1" applyAlignment="1">
      <alignment horizontal="center" vertical="center" wrapText="1"/>
    </xf>
    <xf numFmtId="41" fontId="10" fillId="7" borderId="6" xfId="1" applyFont="1" applyFill="1" applyBorder="1" applyAlignment="1">
      <alignment horizontal="center" vertical="center" shrinkToFit="1"/>
    </xf>
    <xf numFmtId="0" fontId="10" fillId="7" borderId="7"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0" fillId="8" borderId="14" xfId="0" applyFont="1" applyFill="1" applyBorder="1" applyAlignment="1">
      <alignment horizontal="center" vertical="center" wrapText="1"/>
    </xf>
    <xf numFmtId="0" fontId="10" fillId="10" borderId="19" xfId="0" applyNumberFormat="1" applyFont="1" applyFill="1" applyBorder="1" applyAlignment="1">
      <alignment horizontal="center" vertical="center"/>
    </xf>
    <xf numFmtId="0" fontId="10" fillId="10" borderId="20" xfId="0" applyNumberFormat="1" applyFont="1" applyFill="1" applyBorder="1" applyAlignment="1">
      <alignment horizontal="center" vertical="center"/>
    </xf>
    <xf numFmtId="0" fontId="10" fillId="10" borderId="21" xfId="0" applyNumberFormat="1" applyFont="1" applyFill="1" applyBorder="1" applyAlignment="1">
      <alignment horizontal="center" vertical="center"/>
    </xf>
    <xf numFmtId="0" fontId="10" fillId="10" borderId="22" xfId="0" applyNumberFormat="1" applyFont="1" applyFill="1" applyBorder="1" applyAlignment="1">
      <alignment horizontal="center" vertical="center"/>
    </xf>
    <xf numFmtId="177" fontId="10" fillId="2" borderId="23" xfId="0" applyNumberFormat="1" applyFont="1" applyFill="1" applyBorder="1" applyAlignment="1">
      <alignment horizontal="center" vertical="center" shrinkToFit="1"/>
    </xf>
    <xf numFmtId="0" fontId="10" fillId="10" borderId="24" xfId="0" applyNumberFormat="1" applyFont="1" applyFill="1" applyBorder="1" applyAlignment="1">
      <alignment horizontal="center" vertical="center" shrinkToFit="1"/>
    </xf>
    <xf numFmtId="0" fontId="10" fillId="2" borderId="24" xfId="0" applyFont="1" applyFill="1" applyBorder="1" applyAlignment="1">
      <alignment horizontal="center" vertical="center" shrinkToFit="1"/>
    </xf>
    <xf numFmtId="0" fontId="10" fillId="10" borderId="24" xfId="0" applyFont="1" applyFill="1" applyBorder="1" applyAlignment="1">
      <alignment horizontal="center" vertical="center" shrinkToFit="1"/>
    </xf>
    <xf numFmtId="0" fontId="10" fillId="10" borderId="25" xfId="0" applyFont="1" applyFill="1" applyBorder="1" applyAlignment="1">
      <alignment horizontal="center" vertical="center" shrinkToFit="1"/>
    </xf>
    <xf numFmtId="0" fontId="10" fillId="2" borderId="25" xfId="0" applyFont="1" applyFill="1" applyBorder="1" applyAlignment="1">
      <alignment horizontal="center" vertical="center" wrapText="1" shrinkToFit="1"/>
    </xf>
    <xf numFmtId="177" fontId="10" fillId="2" borderId="24" xfId="0" applyNumberFormat="1" applyFont="1" applyFill="1" applyBorder="1" applyAlignment="1">
      <alignment horizontal="center" vertical="center" shrinkToFit="1"/>
    </xf>
    <xf numFmtId="41" fontId="10" fillId="2" borderId="26" xfId="1" applyFont="1" applyFill="1" applyBorder="1" applyAlignment="1">
      <alignment horizontal="center" vertical="center" shrinkToFit="1"/>
    </xf>
    <xf numFmtId="176" fontId="10" fillId="10" borderId="27" xfId="0" applyNumberFormat="1" applyFont="1" applyFill="1" applyBorder="1" applyAlignment="1">
      <alignment horizontal="center" vertical="center" wrapText="1"/>
    </xf>
    <xf numFmtId="176" fontId="10" fillId="3" borderId="28" xfId="0" applyNumberFormat="1" applyFont="1" applyFill="1" applyBorder="1" applyAlignment="1">
      <alignment horizontal="center" vertical="center" shrinkToFit="1"/>
    </xf>
    <xf numFmtId="176" fontId="10" fillId="4" borderId="29" xfId="0" applyNumberFormat="1" applyFont="1" applyFill="1" applyBorder="1" applyAlignment="1">
      <alignment horizontal="center" vertical="center"/>
    </xf>
    <xf numFmtId="41" fontId="10" fillId="4" borderId="30" xfId="1" applyFont="1" applyFill="1" applyBorder="1" applyAlignment="1">
      <alignment horizontal="center" vertical="center" shrinkToFit="1"/>
    </xf>
    <xf numFmtId="41" fontId="10" fillId="4" borderId="24" xfId="1" applyFont="1" applyFill="1" applyBorder="1" applyAlignment="1">
      <alignment horizontal="center" vertical="center" shrinkToFit="1"/>
    </xf>
    <xf numFmtId="41" fontId="10" fillId="4" borderId="24" xfId="1" applyFont="1" applyFill="1" applyBorder="1" applyAlignment="1">
      <alignment horizontal="center" vertical="center" wrapText="1" shrinkToFit="1"/>
    </xf>
    <xf numFmtId="178" fontId="10" fillId="4" borderId="24" xfId="1" applyNumberFormat="1" applyFont="1" applyFill="1" applyBorder="1" applyAlignment="1">
      <alignment horizontal="center" vertical="center" wrapText="1" shrinkToFit="1"/>
    </xf>
    <xf numFmtId="179" fontId="10" fillId="4" borderId="31" xfId="1" applyNumberFormat="1" applyFont="1" applyFill="1" applyBorder="1" applyAlignment="1">
      <alignment horizontal="center" vertical="center" wrapText="1" shrinkToFit="1"/>
    </xf>
    <xf numFmtId="0" fontId="10" fillId="4" borderId="32" xfId="0" applyFont="1" applyFill="1" applyBorder="1" applyAlignment="1">
      <alignment horizontal="center" vertical="center" shrinkToFit="1"/>
    </xf>
    <xf numFmtId="0" fontId="10" fillId="4" borderId="24" xfId="0" applyFont="1" applyFill="1" applyBorder="1" applyAlignment="1">
      <alignment horizontal="center" vertical="center" shrinkToFit="1"/>
    </xf>
    <xf numFmtId="0" fontId="10" fillId="4" borderId="33" xfId="0" applyFont="1" applyFill="1" applyBorder="1" applyAlignment="1">
      <alignment horizontal="center" vertical="center" shrinkToFit="1"/>
    </xf>
    <xf numFmtId="0" fontId="10" fillId="5" borderId="23" xfId="0" applyFont="1" applyFill="1" applyBorder="1" applyAlignment="1">
      <alignment horizontal="center" vertical="center"/>
    </xf>
    <xf numFmtId="0" fontId="10" fillId="5" borderId="25" xfId="0" applyFont="1" applyFill="1" applyBorder="1" applyAlignment="1">
      <alignment horizontal="center" vertical="center"/>
    </xf>
    <xf numFmtId="0" fontId="10" fillId="5" borderId="24" xfId="0" applyFont="1" applyFill="1" applyBorder="1" applyAlignment="1">
      <alignment horizontal="center" vertical="center"/>
    </xf>
    <xf numFmtId="0" fontId="10" fillId="5" borderId="24" xfId="0" applyFont="1" applyFill="1" applyBorder="1" applyAlignment="1">
      <alignment horizontal="center" vertical="center" shrinkToFit="1"/>
    </xf>
    <xf numFmtId="176" fontId="10" fillId="5" borderId="24" xfId="0" applyNumberFormat="1" applyFont="1" applyFill="1" applyBorder="1" applyAlignment="1">
      <alignment horizontal="center" vertical="center" shrinkToFit="1"/>
    </xf>
    <xf numFmtId="176" fontId="10" fillId="10" borderId="24" xfId="0" applyNumberFormat="1" applyFont="1" applyFill="1" applyBorder="1" applyAlignment="1">
      <alignment horizontal="center" vertical="center" shrinkToFit="1"/>
    </xf>
    <xf numFmtId="176" fontId="10" fillId="5" borderId="25" xfId="0" applyNumberFormat="1" applyFont="1" applyFill="1" applyBorder="1" applyAlignment="1">
      <alignment horizontal="center" vertical="center" wrapText="1"/>
    </xf>
    <xf numFmtId="0" fontId="10" fillId="10" borderId="24" xfId="0" applyFont="1" applyFill="1" applyBorder="1" applyAlignment="1">
      <alignment horizontal="center" vertical="center" wrapText="1" shrinkToFit="1"/>
    </xf>
    <xf numFmtId="0" fontId="10" fillId="5" borderId="34" xfId="0" applyFont="1" applyFill="1" applyBorder="1" applyAlignment="1">
      <alignment horizontal="center" vertical="center" wrapText="1" shrinkToFit="1"/>
    </xf>
    <xf numFmtId="0" fontId="10" fillId="6" borderId="23" xfId="0" applyFont="1" applyFill="1" applyBorder="1" applyAlignment="1">
      <alignment horizontal="center" vertical="center" wrapText="1"/>
    </xf>
    <xf numFmtId="0" fontId="10" fillId="6" borderId="24" xfId="0" applyFont="1" applyFill="1" applyBorder="1" applyAlignment="1">
      <alignment horizontal="center" vertical="center" wrapText="1" shrinkToFit="1"/>
    </xf>
    <xf numFmtId="0" fontId="10" fillId="6" borderId="25" xfId="0" applyFont="1" applyFill="1" applyBorder="1" applyAlignment="1">
      <alignment horizontal="center" vertical="center" wrapText="1"/>
    </xf>
    <xf numFmtId="0" fontId="10" fillId="6" borderId="24" xfId="0" applyFont="1" applyFill="1" applyBorder="1" applyAlignment="1">
      <alignment horizontal="center" vertical="center" wrapText="1"/>
    </xf>
    <xf numFmtId="0" fontId="10" fillId="6" borderId="26" xfId="0" applyFont="1" applyFill="1" applyBorder="1" applyAlignment="1">
      <alignment horizontal="center" vertical="center" wrapText="1"/>
    </xf>
    <xf numFmtId="0" fontId="10" fillId="7" borderId="23" xfId="0" applyFont="1" applyFill="1" applyBorder="1" applyAlignment="1">
      <alignment horizontal="center" vertical="center" wrapText="1"/>
    </xf>
    <xf numFmtId="0" fontId="10" fillId="7" borderId="24" xfId="0" applyFont="1" applyFill="1" applyBorder="1" applyAlignment="1">
      <alignment horizontal="center" vertical="center" wrapText="1"/>
    </xf>
    <xf numFmtId="41" fontId="10" fillId="7" borderId="25" xfId="1" applyFont="1" applyFill="1" applyBorder="1" applyAlignment="1">
      <alignment horizontal="center" vertical="center" shrinkToFit="1"/>
    </xf>
    <xf numFmtId="0" fontId="10" fillId="7" borderId="26" xfId="0" applyFont="1" applyFill="1" applyBorder="1" applyAlignment="1">
      <alignment horizontal="center" vertical="center" wrapText="1"/>
    </xf>
    <xf numFmtId="0" fontId="10" fillId="10" borderId="27" xfId="0" applyFont="1" applyFill="1" applyBorder="1" applyAlignment="1">
      <alignment horizontal="center" vertical="center" wrapText="1"/>
    </xf>
    <xf numFmtId="0" fontId="10" fillId="8" borderId="33" xfId="0" applyFont="1" applyFill="1" applyBorder="1" applyAlignment="1">
      <alignment horizontal="center" vertical="center" wrapText="1"/>
    </xf>
    <xf numFmtId="0" fontId="10" fillId="10" borderId="35" xfId="0" applyNumberFormat="1" applyFont="1" applyFill="1" applyBorder="1" applyAlignment="1">
      <alignment horizontal="center" vertical="center" shrinkToFit="1"/>
    </xf>
    <xf numFmtId="0" fontId="10" fillId="10" borderId="36" xfId="0" applyNumberFormat="1" applyFont="1" applyFill="1" applyBorder="1" applyAlignment="1">
      <alignment horizontal="center" vertical="center" shrinkToFit="1"/>
    </xf>
    <xf numFmtId="0" fontId="10" fillId="10" borderId="37" xfId="0" applyNumberFormat="1" applyFont="1" applyFill="1" applyBorder="1" applyAlignment="1">
      <alignment horizontal="center" vertical="center" shrinkToFit="1"/>
    </xf>
    <xf numFmtId="0" fontId="10" fillId="10" borderId="38" xfId="0" applyNumberFormat="1" applyFont="1" applyFill="1" applyBorder="1" applyAlignment="1">
      <alignment horizontal="center" vertical="center" shrinkToFit="1"/>
    </xf>
    <xf numFmtId="0" fontId="10" fillId="10" borderId="39" xfId="0" applyNumberFormat="1" applyFont="1" applyFill="1" applyBorder="1" applyAlignment="1">
      <alignment horizontal="center" vertical="center" shrinkToFit="1"/>
    </xf>
    <xf numFmtId="180" fontId="11" fillId="11" borderId="40" xfId="0" applyNumberFormat="1" applyFont="1" applyFill="1" applyBorder="1" applyAlignment="1">
      <alignment horizontal="center" vertical="center"/>
    </xf>
    <xf numFmtId="0" fontId="11" fillId="11" borderId="41" xfId="0" applyNumberFormat="1" applyFont="1" applyFill="1" applyBorder="1" applyAlignment="1">
      <alignment horizontal="center" vertical="center"/>
    </xf>
    <xf numFmtId="0" fontId="11" fillId="11" borderId="41" xfId="0" applyFont="1" applyFill="1" applyBorder="1" applyAlignment="1">
      <alignment horizontal="center" vertical="center"/>
    </xf>
    <xf numFmtId="177" fontId="12" fillId="11" borderId="0" xfId="0" applyNumberFormat="1" applyFont="1" applyFill="1" applyBorder="1" applyAlignment="1">
      <alignment horizontal="center" vertical="center"/>
    </xf>
    <xf numFmtId="181" fontId="11" fillId="11" borderId="41" xfId="0" applyNumberFormat="1" applyFont="1" applyFill="1" applyBorder="1" applyAlignment="1">
      <alignment horizontal="center" vertical="center"/>
    </xf>
    <xf numFmtId="178" fontId="11" fillId="11" borderId="42" xfId="0" applyNumberFormat="1" applyFont="1" applyFill="1" applyBorder="1" applyAlignment="1">
      <alignment horizontal="center" vertical="center"/>
    </xf>
    <xf numFmtId="14" fontId="11" fillId="11" borderId="40" xfId="0" applyNumberFormat="1" applyFont="1" applyFill="1" applyBorder="1" applyAlignment="1">
      <alignment horizontal="center" vertical="center"/>
    </xf>
    <xf numFmtId="14" fontId="11" fillId="11" borderId="42" xfId="0" applyNumberFormat="1" applyFont="1" applyFill="1" applyBorder="1" applyAlignment="1">
      <alignment horizontal="center" vertical="center"/>
    </xf>
    <xf numFmtId="14" fontId="11" fillId="11" borderId="43" xfId="0" applyNumberFormat="1" applyFont="1" applyFill="1" applyBorder="1" applyAlignment="1">
      <alignment horizontal="center" vertical="center"/>
    </xf>
    <xf numFmtId="178" fontId="11" fillId="11" borderId="44" xfId="0" applyNumberFormat="1" applyFont="1" applyFill="1" applyBorder="1" applyAlignment="1">
      <alignment horizontal="center" vertical="center"/>
    </xf>
    <xf numFmtId="178" fontId="11" fillId="11" borderId="41" xfId="0" applyNumberFormat="1" applyFont="1" applyFill="1" applyBorder="1" applyAlignment="1">
      <alignment horizontal="center" vertical="center"/>
    </xf>
    <xf numFmtId="3" fontId="13" fillId="11" borderId="41" xfId="1" applyNumberFormat="1" applyFont="1" applyFill="1" applyBorder="1" applyAlignment="1">
      <alignment horizontal="center" vertical="center"/>
    </xf>
    <xf numFmtId="179" fontId="13" fillId="11" borderId="45" xfId="1" applyNumberFormat="1" applyFont="1" applyFill="1" applyBorder="1" applyAlignment="1">
      <alignment horizontal="center" vertical="center"/>
    </xf>
    <xf numFmtId="14" fontId="11" fillId="11" borderId="41" xfId="0" applyNumberFormat="1" applyFont="1" applyFill="1" applyBorder="1" applyAlignment="1">
      <alignment horizontal="center" vertical="center"/>
    </xf>
    <xf numFmtId="0" fontId="11" fillId="11" borderId="40" xfId="0" applyFont="1" applyFill="1" applyBorder="1" applyAlignment="1">
      <alignment horizontal="center" vertical="center"/>
    </xf>
    <xf numFmtId="0" fontId="11" fillId="11" borderId="41" xfId="0" applyFont="1" applyFill="1" applyBorder="1" applyAlignment="1">
      <alignment horizontal="center" vertical="center" shrinkToFit="1"/>
    </xf>
    <xf numFmtId="0" fontId="11" fillId="11" borderId="46" xfId="0" applyFont="1" applyFill="1" applyBorder="1" applyAlignment="1">
      <alignment horizontal="center" vertical="center"/>
    </xf>
    <xf numFmtId="41" fontId="10" fillId="11" borderId="41" xfId="1" applyFont="1" applyFill="1" applyBorder="1" applyAlignment="1">
      <alignment horizontal="center" vertical="center"/>
    </xf>
    <xf numFmtId="0" fontId="11" fillId="11" borderId="42" xfId="0" applyFont="1" applyFill="1" applyBorder="1" applyAlignment="1">
      <alignment horizontal="center" vertical="center"/>
    </xf>
    <xf numFmtId="181" fontId="11" fillId="11" borderId="42" xfId="0" applyNumberFormat="1" applyFont="1" applyFill="1" applyBorder="1" applyAlignment="1">
      <alignment horizontal="center" vertical="center"/>
    </xf>
    <xf numFmtId="178" fontId="11" fillId="11" borderId="47" xfId="0" applyNumberFormat="1" applyFont="1" applyFill="1" applyBorder="1" applyAlignment="1">
      <alignment horizontal="center" vertical="center"/>
    </xf>
    <xf numFmtId="14" fontId="11" fillId="11" borderId="44" xfId="0" applyNumberFormat="1" applyFont="1" applyFill="1" applyBorder="1" applyAlignment="1">
      <alignment horizontal="center" vertical="center"/>
    </xf>
    <xf numFmtId="182" fontId="11" fillId="11" borderId="45" xfId="0" applyNumberFormat="1" applyFont="1" applyFill="1" applyBorder="1" applyAlignment="1">
      <alignment horizontal="center" vertical="center"/>
    </xf>
    <xf numFmtId="14" fontId="12" fillId="11" borderId="44" xfId="0" applyNumberFormat="1" applyFont="1" applyFill="1" applyBorder="1">
      <alignment vertical="center"/>
    </xf>
    <xf numFmtId="182" fontId="12" fillId="11" borderId="42" xfId="0" applyNumberFormat="1" applyFont="1" applyFill="1" applyBorder="1">
      <alignment vertical="center"/>
    </xf>
    <xf numFmtId="14" fontId="12" fillId="11" borderId="48" xfId="0" applyNumberFormat="1" applyFont="1" applyFill="1" applyBorder="1">
      <alignment vertical="center"/>
    </xf>
    <xf numFmtId="182" fontId="12" fillId="11" borderId="45" xfId="0" applyNumberFormat="1" applyFont="1" applyFill="1" applyBorder="1">
      <alignment vertical="center"/>
    </xf>
    <xf numFmtId="182" fontId="12" fillId="11" borderId="46" xfId="0" applyNumberFormat="1" applyFont="1" applyFill="1" applyBorder="1">
      <alignment vertical="center"/>
    </xf>
    <xf numFmtId="41" fontId="15" fillId="2" borderId="2" xfId="1" applyFont="1" applyFill="1" applyBorder="1" applyAlignment="1">
      <alignment vertical="center"/>
    </xf>
    <xf numFmtId="178" fontId="10" fillId="2" borderId="2" xfId="1" applyNumberFormat="1" applyFont="1" applyFill="1" applyBorder="1" applyAlignment="1">
      <alignment vertical="center"/>
    </xf>
    <xf numFmtId="0" fontId="10" fillId="2" borderId="2" xfId="1" applyNumberFormat="1" applyFont="1" applyFill="1" applyBorder="1" applyAlignment="1" applyProtection="1">
      <alignment vertical="center"/>
      <protection locked="0"/>
    </xf>
    <xf numFmtId="178" fontId="10" fillId="2" borderId="3" xfId="1" applyNumberFormat="1" applyFont="1" applyFill="1" applyBorder="1" applyAlignment="1">
      <alignment vertical="center"/>
    </xf>
    <xf numFmtId="41" fontId="15" fillId="4" borderId="1" xfId="1" applyFont="1" applyFill="1" applyBorder="1" applyAlignment="1">
      <alignment vertical="center"/>
    </xf>
    <xf numFmtId="41" fontId="15" fillId="4" borderId="3" xfId="1" applyFont="1" applyFill="1" applyBorder="1" applyAlignment="1">
      <alignment vertical="center"/>
    </xf>
    <xf numFmtId="0" fontId="10" fillId="5" borderId="2" xfId="0" applyNumberFormat="1" applyFont="1" applyFill="1" applyBorder="1" applyAlignment="1">
      <alignment horizontal="centerContinuous" vertical="center"/>
    </xf>
    <xf numFmtId="183" fontId="10" fillId="13" borderId="2" xfId="0" applyNumberFormat="1" applyFont="1" applyFill="1" applyBorder="1" applyAlignment="1">
      <alignment horizontal="centerContinuous" vertical="center"/>
    </xf>
    <xf numFmtId="0" fontId="10" fillId="5" borderId="15" xfId="0" applyNumberFormat="1" applyFont="1" applyFill="1" applyBorder="1" applyAlignment="1">
      <alignment vertical="center"/>
    </xf>
    <xf numFmtId="183" fontId="10" fillId="13" borderId="22" xfId="0" applyNumberFormat="1" applyFont="1" applyFill="1" applyBorder="1" applyAlignment="1">
      <alignment horizontal="center" vertical="center"/>
    </xf>
    <xf numFmtId="0" fontId="10" fillId="5" borderId="34" xfId="0" applyNumberFormat="1" applyFont="1" applyFill="1" applyBorder="1" applyAlignment="1">
      <alignment horizontal="center" vertical="center" wrapText="1" shrinkToFit="1"/>
    </xf>
    <xf numFmtId="183" fontId="10" fillId="13" borderId="39" xfId="0" applyNumberFormat="1" applyFont="1" applyFill="1" applyBorder="1" applyAlignment="1">
      <alignment horizontal="center" vertical="center" shrinkToFit="1"/>
    </xf>
    <xf numFmtId="180" fontId="13" fillId="11" borderId="40" xfId="0" applyNumberFormat="1" applyFont="1" applyFill="1" applyBorder="1" applyAlignment="1">
      <alignment horizontal="center" vertical="center"/>
    </xf>
    <xf numFmtId="0" fontId="13" fillId="11" borderId="41" xfId="0" applyNumberFormat="1" applyFont="1" applyFill="1" applyBorder="1" applyAlignment="1">
      <alignment horizontal="center" vertical="center"/>
    </xf>
    <xf numFmtId="0" fontId="13" fillId="11" borderId="41" xfId="0" applyFont="1" applyFill="1" applyBorder="1" applyAlignment="1">
      <alignment horizontal="center" vertical="center"/>
    </xf>
    <xf numFmtId="177" fontId="16" fillId="11" borderId="0" xfId="0" applyNumberFormat="1" applyFont="1" applyFill="1" applyBorder="1" applyAlignment="1">
      <alignment horizontal="center" vertical="center"/>
    </xf>
    <xf numFmtId="178" fontId="13" fillId="11" borderId="41" xfId="0" applyNumberFormat="1" applyFont="1" applyFill="1" applyBorder="1" applyAlignment="1">
      <alignment horizontal="center" vertical="center"/>
    </xf>
    <xf numFmtId="181" fontId="13" fillId="11" borderId="41" xfId="0" applyNumberFormat="1" applyFont="1" applyFill="1" applyBorder="1" applyAlignment="1" applyProtection="1">
      <alignment horizontal="center" vertical="center"/>
    </xf>
    <xf numFmtId="181" fontId="13" fillId="11" borderId="41" xfId="0" applyNumberFormat="1" applyFont="1" applyFill="1" applyBorder="1" applyAlignment="1">
      <alignment horizontal="center" vertical="center"/>
    </xf>
    <xf numFmtId="178" fontId="13" fillId="11" borderId="42" xfId="0" applyNumberFormat="1" applyFont="1" applyFill="1" applyBorder="1" applyAlignment="1">
      <alignment horizontal="center" vertical="center"/>
    </xf>
    <xf numFmtId="14" fontId="13" fillId="11" borderId="40" xfId="0" applyNumberFormat="1" applyFont="1" applyFill="1" applyBorder="1" applyAlignment="1">
      <alignment horizontal="center" vertical="center"/>
    </xf>
    <xf numFmtId="14" fontId="13" fillId="11" borderId="42" xfId="0" applyNumberFormat="1" applyFont="1" applyFill="1" applyBorder="1" applyAlignment="1">
      <alignment horizontal="center" vertical="center"/>
    </xf>
    <xf numFmtId="14" fontId="13" fillId="11" borderId="43" xfId="0" applyNumberFormat="1" applyFont="1" applyFill="1" applyBorder="1" applyAlignment="1">
      <alignment horizontal="center" vertical="center"/>
    </xf>
    <xf numFmtId="3" fontId="13" fillId="11" borderId="44" xfId="0" applyNumberFormat="1" applyFont="1" applyFill="1" applyBorder="1" applyAlignment="1">
      <alignment horizontal="center" vertical="center"/>
    </xf>
    <xf numFmtId="3" fontId="13" fillId="11" borderId="41" xfId="0" applyNumberFormat="1" applyFont="1" applyFill="1" applyBorder="1" applyAlignment="1">
      <alignment horizontal="center" vertical="center"/>
    </xf>
    <xf numFmtId="41" fontId="13" fillId="11" borderId="41" xfId="1" applyFont="1" applyFill="1" applyBorder="1" applyAlignment="1">
      <alignment horizontal="center" vertical="center"/>
    </xf>
    <xf numFmtId="14" fontId="13" fillId="11" borderId="41" xfId="0" applyNumberFormat="1" applyFont="1" applyFill="1" applyBorder="1" applyAlignment="1">
      <alignment horizontal="center" vertical="center"/>
    </xf>
    <xf numFmtId="178" fontId="13" fillId="11" borderId="44" xfId="0" applyNumberFormat="1" applyFont="1" applyFill="1" applyBorder="1" applyAlignment="1">
      <alignment horizontal="center" vertical="center"/>
    </xf>
    <xf numFmtId="0" fontId="13" fillId="11" borderId="40" xfId="0" applyFont="1" applyFill="1" applyBorder="1" applyAlignment="1">
      <alignment horizontal="center" vertical="center"/>
    </xf>
    <xf numFmtId="0" fontId="13" fillId="11" borderId="41" xfId="0" applyFont="1" applyFill="1" applyBorder="1" applyAlignment="1">
      <alignment horizontal="center" vertical="center" shrinkToFit="1"/>
    </xf>
    <xf numFmtId="178" fontId="13" fillId="11" borderId="46" xfId="0" applyNumberFormat="1" applyFont="1" applyFill="1" applyBorder="1" applyAlignment="1">
      <alignment horizontal="center" vertical="center"/>
    </xf>
    <xf numFmtId="181" fontId="13" fillId="11" borderId="42" xfId="0" applyNumberFormat="1" applyFont="1" applyFill="1" applyBorder="1" applyAlignment="1">
      <alignment horizontal="center" vertical="center"/>
    </xf>
    <xf numFmtId="178" fontId="13" fillId="11" borderId="45" xfId="0" applyNumberFormat="1" applyFont="1" applyFill="1" applyBorder="1" applyAlignment="1">
      <alignment horizontal="center" vertical="center"/>
    </xf>
    <xf numFmtId="14" fontId="13" fillId="11" borderId="44" xfId="0" applyNumberFormat="1" applyFont="1" applyFill="1" applyBorder="1" applyAlignment="1">
      <alignment horizontal="center" vertical="center"/>
    </xf>
    <xf numFmtId="182" fontId="13" fillId="11" borderId="45" xfId="0" applyNumberFormat="1" applyFont="1" applyFill="1" applyBorder="1" applyAlignment="1">
      <alignment horizontal="center" vertical="center"/>
    </xf>
    <xf numFmtId="14" fontId="16" fillId="11" borderId="44" xfId="0" applyNumberFormat="1" applyFont="1" applyFill="1" applyBorder="1" applyAlignment="1">
      <alignment vertical="center"/>
    </xf>
    <xf numFmtId="182" fontId="16" fillId="11" borderId="42" xfId="0" applyNumberFormat="1" applyFont="1" applyFill="1" applyBorder="1" applyAlignment="1">
      <alignment vertical="center"/>
    </xf>
    <xf numFmtId="14" fontId="16" fillId="11" borderId="48" xfId="0" applyNumberFormat="1" applyFont="1" applyFill="1" applyBorder="1" applyAlignment="1">
      <alignment vertical="center"/>
    </xf>
    <xf numFmtId="182" fontId="16" fillId="11" borderId="45" xfId="0" applyNumberFormat="1" applyFont="1" applyFill="1" applyBorder="1" applyAlignment="1">
      <alignment vertical="center"/>
    </xf>
    <xf numFmtId="182" fontId="16" fillId="11" borderId="46" xfId="0" applyNumberFormat="1" applyFont="1" applyFill="1" applyBorder="1" applyAlignment="1">
      <alignment vertical="center"/>
    </xf>
    <xf numFmtId="183" fontId="16" fillId="11" borderId="46" xfId="0" applyNumberFormat="1" applyFont="1" applyFill="1" applyBorder="1" applyAlignment="1">
      <alignment vertical="center"/>
    </xf>
    <xf numFmtId="0" fontId="12" fillId="14" borderId="49" xfId="4" applyNumberFormat="1" applyFont="1" applyFill="1" applyBorder="1" applyAlignment="1">
      <alignment horizontal="center" vertical="center" wrapText="1"/>
    </xf>
    <xf numFmtId="0" fontId="12" fillId="14" borderId="50" xfId="4" applyNumberFormat="1" applyFont="1" applyFill="1" applyBorder="1" applyAlignment="1">
      <alignment horizontal="center" vertical="center" wrapText="1"/>
    </xf>
    <xf numFmtId="0" fontId="12" fillId="14" borderId="51" xfId="4" applyNumberFormat="1" applyFont="1" applyFill="1" applyBorder="1" applyAlignment="1">
      <alignment horizontal="center" vertical="center" wrapText="1"/>
    </xf>
    <xf numFmtId="177" fontId="12" fillId="14" borderId="52" xfId="4" applyFont="1" applyFill="1" applyBorder="1" applyAlignment="1">
      <alignment horizontal="center" vertical="center" wrapText="1" shrinkToFit="1"/>
    </xf>
    <xf numFmtId="177" fontId="12" fillId="14" borderId="50" xfId="4" applyFont="1" applyFill="1" applyBorder="1" applyAlignment="1">
      <alignment horizontal="left" vertical="center" wrapText="1" shrinkToFit="1"/>
    </xf>
    <xf numFmtId="14" fontId="20" fillId="15" borderId="53" xfId="4" applyNumberFormat="1" applyFont="1" applyFill="1" applyBorder="1" applyAlignment="1">
      <alignment horizontal="center" vertical="center" wrapText="1" shrinkToFit="1"/>
    </xf>
    <xf numFmtId="14" fontId="20" fillId="15" borderId="54" xfId="4" applyNumberFormat="1" applyFont="1" applyFill="1" applyBorder="1" applyAlignment="1">
      <alignment horizontal="center" vertical="center" wrapText="1" shrinkToFit="1"/>
    </xf>
    <xf numFmtId="14" fontId="20" fillId="15" borderId="55" xfId="4" applyNumberFormat="1" applyFont="1" applyFill="1" applyBorder="1" applyAlignment="1">
      <alignment horizontal="center" vertical="center" wrapText="1" shrinkToFit="1"/>
    </xf>
    <xf numFmtId="14" fontId="21" fillId="16" borderId="54" xfId="4" applyNumberFormat="1" applyFont="1" applyFill="1" applyBorder="1" applyAlignment="1">
      <alignment horizontal="center" vertical="center" wrapText="1" shrinkToFit="1"/>
    </xf>
    <xf numFmtId="0" fontId="16" fillId="14" borderId="55" xfId="4" applyNumberFormat="1" applyFont="1" applyFill="1" applyBorder="1" applyAlignment="1">
      <alignment horizontal="center" vertical="center" wrapText="1" shrinkToFit="1"/>
    </xf>
    <xf numFmtId="0" fontId="12" fillId="14" borderId="56" xfId="4" applyNumberFormat="1" applyFont="1" applyFill="1" applyBorder="1" applyAlignment="1">
      <alignment horizontal="center" vertical="center" wrapText="1" shrinkToFit="1"/>
    </xf>
    <xf numFmtId="182" fontId="12" fillId="14" borderId="56" xfId="4" applyNumberFormat="1" applyFont="1" applyFill="1" applyBorder="1" applyAlignment="1">
      <alignment horizontal="center" vertical="center" shrinkToFit="1"/>
    </xf>
    <xf numFmtId="182" fontId="12" fillId="14" borderId="50" xfId="4" applyNumberFormat="1" applyFont="1" applyFill="1" applyBorder="1" applyAlignment="1">
      <alignment horizontal="center" vertical="center" shrinkToFit="1"/>
    </xf>
    <xf numFmtId="182" fontId="12" fillId="14" borderId="51" xfId="4" applyNumberFormat="1" applyFont="1" applyFill="1" applyBorder="1" applyAlignment="1">
      <alignment horizontal="center" vertical="center" shrinkToFit="1"/>
    </xf>
    <xf numFmtId="182" fontId="16" fillId="14" borderId="55" xfId="4" applyNumberFormat="1" applyFont="1" applyFill="1" applyBorder="1" applyAlignment="1">
      <alignment horizontal="center" vertical="center" wrapText="1" shrinkToFit="1"/>
    </xf>
    <xf numFmtId="182" fontId="16" fillId="14" borderId="52" xfId="4" applyNumberFormat="1" applyFont="1" applyFill="1" applyBorder="1" applyAlignment="1">
      <alignment horizontal="center" vertical="center" wrapText="1" shrinkToFit="1"/>
    </xf>
    <xf numFmtId="177" fontId="16" fillId="14" borderId="52" xfId="4" applyFont="1" applyFill="1" applyBorder="1" applyAlignment="1">
      <alignment horizontal="center" vertical="center" wrapText="1" shrinkToFit="1"/>
    </xf>
    <xf numFmtId="184" fontId="12" fillId="14" borderId="55" xfId="4" applyNumberFormat="1" applyFont="1" applyFill="1" applyBorder="1" applyAlignment="1">
      <alignment horizontal="center" vertical="center" wrapText="1" shrinkToFit="1"/>
    </xf>
    <xf numFmtId="185" fontId="16" fillId="14" borderId="55" xfId="4" applyNumberFormat="1" applyFont="1" applyFill="1" applyBorder="1" applyAlignment="1">
      <alignment horizontal="center" vertical="center" wrapText="1" shrinkToFit="1"/>
    </xf>
    <xf numFmtId="185" fontId="16" fillId="17" borderId="55" xfId="4" applyNumberFormat="1" applyFont="1" applyFill="1" applyBorder="1" applyAlignment="1">
      <alignment horizontal="center" vertical="center" wrapText="1" shrinkToFit="1"/>
    </xf>
    <xf numFmtId="185" fontId="12" fillId="14" borderId="55" xfId="4" applyNumberFormat="1" applyFont="1" applyFill="1" applyBorder="1" applyAlignment="1">
      <alignment horizontal="center" vertical="center" wrapText="1" shrinkToFit="1"/>
    </xf>
    <xf numFmtId="185" fontId="22" fillId="15" borderId="55" xfId="4" applyNumberFormat="1" applyFont="1" applyFill="1" applyBorder="1" applyAlignment="1">
      <alignment horizontal="center" vertical="center" wrapText="1" shrinkToFit="1"/>
    </xf>
    <xf numFmtId="185" fontId="23" fillId="14" borderId="55" xfId="4" applyNumberFormat="1" applyFont="1" applyFill="1" applyBorder="1" applyAlignment="1">
      <alignment horizontal="center" vertical="center" wrapText="1" shrinkToFit="1"/>
    </xf>
    <xf numFmtId="185" fontId="24" fillId="14" borderId="55" xfId="4" applyNumberFormat="1" applyFont="1" applyFill="1" applyBorder="1" applyAlignment="1">
      <alignment horizontal="center" vertical="center" wrapText="1" shrinkToFit="1"/>
    </xf>
    <xf numFmtId="186" fontId="22" fillId="15" borderId="57" xfId="4" applyNumberFormat="1" applyFont="1" applyFill="1" applyBorder="1" applyAlignment="1">
      <alignment horizontal="center" vertical="center" wrapText="1" shrinkToFit="1"/>
    </xf>
    <xf numFmtId="185" fontId="25" fillId="18" borderId="55" xfId="4" applyNumberFormat="1" applyFont="1" applyFill="1" applyBorder="1" applyAlignment="1">
      <alignment horizontal="center" vertical="center" wrapText="1" shrinkToFit="1"/>
    </xf>
    <xf numFmtId="187" fontId="12" fillId="14" borderId="55" xfId="4" applyNumberFormat="1" applyFont="1" applyFill="1" applyBorder="1" applyAlignment="1">
      <alignment horizontal="center" vertical="center" wrapText="1" shrinkToFit="1"/>
    </xf>
    <xf numFmtId="187" fontId="25" fillId="18" borderId="55" xfId="4" applyNumberFormat="1" applyFont="1" applyFill="1" applyBorder="1" applyAlignment="1">
      <alignment horizontal="center" vertical="center" wrapText="1" shrinkToFit="1"/>
    </xf>
    <xf numFmtId="185" fontId="20" fillId="19" borderId="55" xfId="4" applyNumberFormat="1" applyFont="1" applyFill="1" applyBorder="1" applyAlignment="1">
      <alignment horizontal="center" vertical="center" wrapText="1" shrinkToFit="1"/>
    </xf>
    <xf numFmtId="185" fontId="25" fillId="19" borderId="55" xfId="4" applyNumberFormat="1" applyFont="1" applyFill="1" applyBorder="1" applyAlignment="1">
      <alignment horizontal="center" vertical="center" wrapText="1" shrinkToFit="1"/>
    </xf>
    <xf numFmtId="176" fontId="25" fillId="20" borderId="55" xfId="4" applyNumberFormat="1" applyFont="1" applyFill="1" applyBorder="1" applyAlignment="1">
      <alignment horizontal="center" vertical="center" wrapText="1" shrinkToFit="1"/>
    </xf>
    <xf numFmtId="14" fontId="27" fillId="21" borderId="55" xfId="4" applyNumberFormat="1" applyFont="1" applyFill="1" applyBorder="1" applyAlignment="1">
      <alignment horizontal="center" vertical="center" wrapText="1" shrinkToFit="1"/>
    </xf>
    <xf numFmtId="188" fontId="21" fillId="22" borderId="55" xfId="4" applyNumberFormat="1" applyFont="1" applyFill="1" applyBorder="1" applyAlignment="1">
      <alignment horizontal="center" vertical="center" wrapText="1" shrinkToFit="1"/>
    </xf>
    <xf numFmtId="176" fontId="28" fillId="16" borderId="55" xfId="4" applyNumberFormat="1" applyFont="1" applyFill="1" applyBorder="1" applyAlignment="1">
      <alignment horizontal="center" vertical="center" wrapText="1" shrinkToFit="1"/>
    </xf>
    <xf numFmtId="176" fontId="12" fillId="17" borderId="55" xfId="4" applyNumberFormat="1" applyFont="1" applyFill="1" applyBorder="1" applyAlignment="1">
      <alignment horizontal="center" vertical="center" wrapText="1"/>
    </xf>
    <xf numFmtId="176" fontId="29" fillId="17" borderId="55" xfId="4" applyNumberFormat="1" applyFont="1" applyFill="1" applyBorder="1" applyAlignment="1">
      <alignment horizontal="center" vertical="center" wrapText="1" shrinkToFit="1"/>
    </xf>
    <xf numFmtId="176" fontId="12" fillId="14" borderId="55" xfId="4" applyNumberFormat="1" applyFont="1" applyFill="1" applyBorder="1" applyAlignment="1">
      <alignment horizontal="center" vertical="center" wrapText="1"/>
    </xf>
    <xf numFmtId="176" fontId="29" fillId="14" borderId="55" xfId="4" applyNumberFormat="1" applyFont="1" applyFill="1" applyBorder="1" applyAlignment="1">
      <alignment horizontal="center" vertical="center" wrapText="1" shrinkToFit="1"/>
    </xf>
    <xf numFmtId="176" fontId="30" fillId="14" borderId="55" xfId="4" applyNumberFormat="1" applyFont="1" applyFill="1" applyBorder="1" applyAlignment="1">
      <alignment horizontal="center" vertical="center" wrapText="1" shrinkToFit="1"/>
    </xf>
    <xf numFmtId="176" fontId="12" fillId="17" borderId="55" xfId="4" applyNumberFormat="1" applyFont="1" applyFill="1" applyBorder="1" applyAlignment="1">
      <alignment horizontal="center" vertical="center" wrapText="1" shrinkToFit="1"/>
    </xf>
    <xf numFmtId="176" fontId="31" fillId="17" borderId="55" xfId="4" applyNumberFormat="1" applyFont="1" applyFill="1" applyBorder="1" applyAlignment="1">
      <alignment horizontal="center" vertical="center" wrapText="1" shrinkToFit="1"/>
    </xf>
    <xf numFmtId="176" fontId="12" fillId="14" borderId="55" xfId="4" applyNumberFormat="1" applyFont="1" applyFill="1" applyBorder="1" applyAlignment="1">
      <alignment horizontal="center" vertical="center" wrapText="1" shrinkToFit="1"/>
    </xf>
    <xf numFmtId="176" fontId="31" fillId="14" borderId="55" xfId="4" applyNumberFormat="1" applyFont="1" applyFill="1" applyBorder="1" applyAlignment="1">
      <alignment horizontal="center" vertical="center" wrapText="1" shrinkToFit="1"/>
    </xf>
    <xf numFmtId="176" fontId="20" fillId="23" borderId="55" xfId="4" applyNumberFormat="1" applyFont="1" applyFill="1" applyBorder="1" applyAlignment="1">
      <alignment horizontal="center" vertical="center" wrapText="1" shrinkToFit="1"/>
    </xf>
    <xf numFmtId="176" fontId="30" fillId="14" borderId="55" xfId="4" applyNumberFormat="1" applyFont="1" applyFill="1" applyBorder="1" applyAlignment="1">
      <alignment horizontal="center" vertical="center" wrapText="1"/>
    </xf>
    <xf numFmtId="176" fontId="25" fillId="24" borderId="55" xfId="4" applyNumberFormat="1" applyFont="1" applyFill="1" applyBorder="1" applyAlignment="1">
      <alignment horizontal="center" vertical="center" wrapText="1"/>
    </xf>
    <xf numFmtId="176" fontId="16" fillId="17" borderId="55" xfId="4" applyNumberFormat="1" applyFont="1" applyFill="1" applyBorder="1" applyAlignment="1">
      <alignment horizontal="center" vertical="center" wrapText="1"/>
    </xf>
    <xf numFmtId="176" fontId="32" fillId="17" borderId="55" xfId="4" applyNumberFormat="1" applyFont="1" applyFill="1" applyBorder="1" applyAlignment="1">
      <alignment horizontal="center" vertical="center" wrapText="1"/>
    </xf>
    <xf numFmtId="176" fontId="32" fillId="14" borderId="55" xfId="4" applyNumberFormat="1" applyFont="1" applyFill="1" applyBorder="1" applyAlignment="1">
      <alignment horizontal="center" vertical="center" wrapText="1"/>
    </xf>
    <xf numFmtId="181" fontId="16" fillId="14" borderId="55" xfId="4" applyNumberFormat="1" applyFont="1" applyFill="1" applyBorder="1" applyAlignment="1">
      <alignment horizontal="center" vertical="center" wrapText="1"/>
    </xf>
    <xf numFmtId="10" fontId="16" fillId="14" borderId="55" xfId="4" applyNumberFormat="1" applyFont="1" applyFill="1" applyBorder="1" applyAlignment="1">
      <alignment horizontal="center" vertical="center" wrapText="1"/>
    </xf>
    <xf numFmtId="184" fontId="16" fillId="10" borderId="55" xfId="4" applyNumberFormat="1" applyFont="1" applyFill="1" applyBorder="1" applyAlignment="1">
      <alignment horizontal="center" vertical="center" wrapText="1"/>
    </xf>
    <xf numFmtId="183" fontId="31" fillId="14" borderId="55" xfId="4" applyNumberFormat="1" applyFont="1" applyFill="1" applyBorder="1" applyAlignment="1">
      <alignment horizontal="center" vertical="center" wrapText="1"/>
    </xf>
    <xf numFmtId="176" fontId="16" fillId="14" borderId="55" xfId="4" applyNumberFormat="1" applyFont="1" applyFill="1" applyBorder="1" applyAlignment="1">
      <alignment horizontal="center" vertical="center" wrapText="1"/>
    </xf>
    <xf numFmtId="186" fontId="16" fillId="10" borderId="55" xfId="4" applyNumberFormat="1" applyFont="1" applyFill="1" applyBorder="1" applyAlignment="1">
      <alignment horizontal="center" vertical="center" wrapText="1"/>
    </xf>
    <xf numFmtId="186" fontId="12" fillId="14" borderId="55" xfId="4" applyNumberFormat="1" applyFont="1" applyFill="1" applyBorder="1" applyAlignment="1">
      <alignment horizontal="center" vertical="center" wrapText="1"/>
    </xf>
    <xf numFmtId="176" fontId="32" fillId="4" borderId="55" xfId="4" applyNumberFormat="1" applyFont="1" applyFill="1" applyBorder="1" applyAlignment="1">
      <alignment horizontal="center" vertical="center" wrapText="1"/>
    </xf>
    <xf numFmtId="176" fontId="33" fillId="4" borderId="55" xfId="4" applyNumberFormat="1" applyFont="1" applyFill="1" applyBorder="1" applyAlignment="1">
      <alignment horizontal="center" vertical="center" wrapText="1"/>
    </xf>
    <xf numFmtId="186" fontId="25" fillId="22" borderId="55" xfId="4" applyNumberFormat="1" applyFont="1" applyFill="1" applyBorder="1" applyAlignment="1">
      <alignment horizontal="center" vertical="center" wrapText="1"/>
    </xf>
    <xf numFmtId="176" fontId="34" fillId="10" borderId="55" xfId="4" applyNumberFormat="1" applyFont="1" applyFill="1" applyBorder="1" applyAlignment="1">
      <alignment horizontal="center" vertical="center" wrapText="1"/>
    </xf>
    <xf numFmtId="176" fontId="33" fillId="14" borderId="55" xfId="4" applyNumberFormat="1" applyFont="1" applyFill="1" applyBorder="1" applyAlignment="1">
      <alignment horizontal="center" vertical="center" wrapText="1"/>
    </xf>
    <xf numFmtId="186" fontId="12" fillId="25" borderId="55" xfId="4" applyNumberFormat="1" applyFont="1" applyFill="1" applyBorder="1" applyAlignment="1">
      <alignment horizontal="center" vertical="center" wrapText="1"/>
    </xf>
    <xf numFmtId="188" fontId="32" fillId="25" borderId="55" xfId="4" applyNumberFormat="1" applyFont="1" applyFill="1" applyBorder="1" applyAlignment="1">
      <alignment horizontal="center" vertical="center" wrapText="1"/>
    </xf>
    <xf numFmtId="10" fontId="12" fillId="25" borderId="55" xfId="4" applyNumberFormat="1" applyFont="1" applyFill="1" applyBorder="1" applyAlignment="1">
      <alignment horizontal="center" vertical="center" wrapText="1"/>
    </xf>
    <xf numFmtId="186" fontId="12" fillId="10" borderId="55" xfId="4" applyNumberFormat="1" applyFont="1" applyFill="1" applyBorder="1" applyAlignment="1">
      <alignment horizontal="center" vertical="center" wrapText="1"/>
    </xf>
    <xf numFmtId="189" fontId="12" fillId="14" borderId="52" xfId="4" applyNumberFormat="1" applyFont="1" applyFill="1" applyBorder="1" applyAlignment="1">
      <alignment horizontal="center" vertical="center" wrapText="1"/>
    </xf>
    <xf numFmtId="186" fontId="12" fillId="14" borderId="52" xfId="4" applyNumberFormat="1" applyFont="1" applyFill="1" applyBorder="1" applyAlignment="1">
      <alignment horizontal="center" vertical="center" wrapText="1"/>
    </xf>
    <xf numFmtId="186" fontId="16" fillId="14" borderId="58" xfId="4" applyNumberFormat="1" applyFont="1" applyFill="1" applyBorder="1" applyAlignment="1">
      <alignment horizontal="center" vertical="center" wrapText="1"/>
    </xf>
    <xf numFmtId="0" fontId="12" fillId="11" borderId="49" xfId="4" applyNumberFormat="1" applyFont="1" applyFill="1" applyBorder="1" applyAlignment="1">
      <alignment horizontal="center" vertical="center"/>
    </xf>
    <xf numFmtId="0" fontId="12" fillId="11" borderId="50" xfId="4" applyNumberFormat="1" applyFont="1" applyFill="1" applyBorder="1" applyAlignment="1">
      <alignment horizontal="center" vertical="center"/>
    </xf>
    <xf numFmtId="177" fontId="12" fillId="11" borderId="51" xfId="4" applyFont="1" applyFill="1" applyBorder="1" applyAlignment="1">
      <alignment horizontal="center" vertical="center"/>
    </xf>
    <xf numFmtId="177" fontId="12" fillId="11" borderId="55" xfId="4" applyFont="1" applyFill="1" applyBorder="1" applyAlignment="1">
      <alignment horizontal="center" vertical="center"/>
    </xf>
    <xf numFmtId="177" fontId="16" fillId="11" borderId="56" xfId="4" applyNumberFormat="1" applyFont="1" applyFill="1" applyBorder="1" applyAlignment="1">
      <alignment horizontal="right" vertical="center" shrinkToFit="1"/>
    </xf>
    <xf numFmtId="177" fontId="16" fillId="11" borderId="51" xfId="4" applyNumberFormat="1" applyFont="1" applyFill="1" applyBorder="1" applyAlignment="1">
      <alignment horizontal="left" vertical="center" shrinkToFit="1"/>
    </xf>
    <xf numFmtId="14" fontId="12" fillId="11" borderId="55" xfId="4" applyNumberFormat="1" applyFont="1" applyFill="1" applyBorder="1" applyAlignment="1">
      <alignment horizontal="center" vertical="center" shrinkToFit="1"/>
    </xf>
    <xf numFmtId="14" fontId="16" fillId="11" borderId="55" xfId="4" applyNumberFormat="1" applyFont="1" applyFill="1" applyBorder="1" applyAlignment="1">
      <alignment horizontal="center" vertical="center" shrinkToFit="1"/>
    </xf>
    <xf numFmtId="0" fontId="12" fillId="11" borderId="55" xfId="4" applyNumberFormat="1" applyFont="1" applyFill="1" applyBorder="1" applyAlignment="1">
      <alignment horizontal="center" vertical="center" shrinkToFit="1"/>
    </xf>
    <xf numFmtId="182" fontId="12" fillId="11" borderId="55" xfId="4" applyNumberFormat="1" applyFont="1" applyFill="1" applyBorder="1" applyAlignment="1">
      <alignment horizontal="center" vertical="center" shrinkToFit="1"/>
    </xf>
    <xf numFmtId="182" fontId="35" fillId="11" borderId="55" xfId="4" applyNumberFormat="1" applyFont="1" applyFill="1" applyBorder="1" applyAlignment="1">
      <alignment horizontal="center" vertical="center" shrinkToFit="1"/>
    </xf>
    <xf numFmtId="182" fontId="12" fillId="11" borderId="56" xfId="4" applyNumberFormat="1" applyFont="1" applyFill="1" applyBorder="1" applyAlignment="1">
      <alignment horizontal="center" vertical="center" shrinkToFit="1"/>
    </xf>
    <xf numFmtId="182" fontId="36" fillId="11" borderId="56" xfId="4" applyNumberFormat="1" applyFont="1" applyFill="1" applyBorder="1" applyAlignment="1">
      <alignment horizontal="center" vertical="center" shrinkToFit="1"/>
    </xf>
    <xf numFmtId="0" fontId="12" fillId="11" borderId="56" xfId="5" applyFont="1" applyFill="1" applyBorder="1" applyAlignment="1">
      <alignment horizontal="center" vertical="center" shrinkToFit="1"/>
    </xf>
    <xf numFmtId="184" fontId="34" fillId="11" borderId="55" xfId="4" applyNumberFormat="1" applyFont="1" applyFill="1" applyBorder="1" applyAlignment="1">
      <alignment horizontal="center" vertical="center" wrapText="1" shrinkToFit="1"/>
    </xf>
    <xf numFmtId="190" fontId="34" fillId="11" borderId="55" xfId="4" applyNumberFormat="1" applyFont="1" applyFill="1" applyBorder="1" applyAlignment="1">
      <alignment horizontal="center" vertical="center" shrinkToFit="1"/>
    </xf>
    <xf numFmtId="190" fontId="12" fillId="11" borderId="55" xfId="4" applyNumberFormat="1" applyFont="1" applyFill="1" applyBorder="1" applyAlignment="1">
      <alignment horizontal="center" vertical="center" wrapText="1" shrinkToFit="1"/>
    </xf>
    <xf numFmtId="190" fontId="16" fillId="11" borderId="55" xfId="4" applyNumberFormat="1" applyFont="1" applyFill="1" applyBorder="1" applyAlignment="1">
      <alignment horizontal="center" vertical="center" wrapText="1" shrinkToFit="1"/>
    </xf>
    <xf numFmtId="26" fontId="12" fillId="11" borderId="55" xfId="4" applyNumberFormat="1" applyFont="1" applyFill="1" applyBorder="1" applyAlignment="1">
      <alignment horizontal="center" vertical="center" wrapText="1" shrinkToFit="1"/>
    </xf>
    <xf numFmtId="26" fontId="23" fillId="11" borderId="55" xfId="4" applyNumberFormat="1" applyFont="1" applyFill="1" applyBorder="1" applyAlignment="1">
      <alignment horizontal="center" vertical="center" wrapText="1" shrinkToFit="1"/>
    </xf>
    <xf numFmtId="26" fontId="16" fillId="11" borderId="55" xfId="4" applyNumberFormat="1" applyFont="1" applyFill="1" applyBorder="1" applyAlignment="1">
      <alignment horizontal="center" vertical="center" wrapText="1" shrinkToFit="1"/>
    </xf>
    <xf numFmtId="185" fontId="16" fillId="11" borderId="55" xfId="4" applyNumberFormat="1" applyFont="1" applyFill="1" applyBorder="1" applyAlignment="1">
      <alignment horizontal="center" vertical="center" wrapText="1" shrinkToFit="1"/>
    </xf>
    <xf numFmtId="185" fontId="38" fillId="11" borderId="55" xfId="4" applyNumberFormat="1" applyFont="1" applyFill="1" applyBorder="1" applyAlignment="1">
      <alignment horizontal="center" vertical="center" wrapText="1" shrinkToFit="1"/>
    </xf>
    <xf numFmtId="187" fontId="16" fillId="11" borderId="55" xfId="4" applyNumberFormat="1" applyFont="1" applyFill="1" applyBorder="1" applyAlignment="1">
      <alignment horizontal="center" vertical="center" wrapText="1" shrinkToFit="1"/>
    </xf>
    <xf numFmtId="185" fontId="16" fillId="11" borderId="55" xfId="2" applyNumberFormat="1" applyFont="1" applyFill="1" applyBorder="1" applyAlignment="1">
      <alignment horizontal="center" vertical="center" wrapText="1" shrinkToFit="1"/>
    </xf>
    <xf numFmtId="187" fontId="16" fillId="11" borderId="55" xfId="2" applyNumberFormat="1" applyFont="1" applyFill="1" applyBorder="1" applyAlignment="1">
      <alignment horizontal="center" vertical="center" wrapText="1" shrinkToFit="1"/>
    </xf>
    <xf numFmtId="176" fontId="16" fillId="11" borderId="55" xfId="4" applyNumberFormat="1" applyFont="1" applyFill="1" applyBorder="1" applyAlignment="1">
      <alignment horizontal="center" vertical="center" wrapText="1" shrinkToFit="1"/>
    </xf>
    <xf numFmtId="14" fontId="34" fillId="11" borderId="55" xfId="4" applyNumberFormat="1" applyFont="1" applyFill="1" applyBorder="1" applyAlignment="1">
      <alignment horizontal="center" vertical="center" wrapText="1" shrinkToFit="1"/>
    </xf>
    <xf numFmtId="188" fontId="16" fillId="11" borderId="55" xfId="4" applyNumberFormat="1" applyFont="1" applyFill="1" applyBorder="1" applyAlignment="1">
      <alignment horizontal="center" vertical="center" wrapText="1" shrinkToFit="1"/>
    </xf>
    <xf numFmtId="14" fontId="16" fillId="11" borderId="55" xfId="4" quotePrefix="1" applyNumberFormat="1" applyFont="1" applyFill="1" applyBorder="1" applyAlignment="1">
      <alignment horizontal="center" vertical="center" wrapText="1" shrinkToFit="1"/>
    </xf>
    <xf numFmtId="176" fontId="16" fillId="11" borderId="55" xfId="4" applyNumberFormat="1" applyFont="1" applyFill="1" applyBorder="1" applyAlignment="1">
      <alignment horizontal="center" vertical="center"/>
    </xf>
    <xf numFmtId="176" fontId="16" fillId="11" borderId="55" xfId="4" applyNumberFormat="1" applyFont="1" applyFill="1" applyBorder="1" applyAlignment="1">
      <alignment horizontal="center" vertical="center" wrapText="1"/>
    </xf>
    <xf numFmtId="176" fontId="30" fillId="11" borderId="55" xfId="4" applyNumberFormat="1" applyFont="1" applyFill="1" applyBorder="1" applyAlignment="1">
      <alignment horizontal="center" vertical="center" wrapText="1"/>
    </xf>
    <xf numFmtId="176" fontId="12" fillId="11" borderId="55" xfId="4" applyNumberFormat="1" applyFont="1" applyFill="1" applyBorder="1" applyAlignment="1">
      <alignment horizontal="center" vertical="center"/>
    </xf>
    <xf numFmtId="176" fontId="30" fillId="11" borderId="55" xfId="4" applyNumberFormat="1" applyFont="1" applyFill="1" applyBorder="1" applyAlignment="1">
      <alignment horizontal="center" vertical="center"/>
    </xf>
    <xf numFmtId="186" fontId="12" fillId="11" borderId="55" xfId="4" applyNumberFormat="1" applyFont="1" applyFill="1" applyBorder="1" applyAlignment="1">
      <alignment horizontal="center" vertical="center"/>
    </xf>
    <xf numFmtId="186" fontId="12" fillId="11" borderId="55" xfId="4" applyNumberFormat="1" applyFont="1" applyFill="1" applyBorder="1" applyAlignment="1">
      <alignment horizontal="center" vertical="center" wrapText="1"/>
    </xf>
    <xf numFmtId="181" fontId="12" fillId="11" borderId="55" xfId="4" applyNumberFormat="1" applyFont="1" applyFill="1" applyBorder="1" applyAlignment="1">
      <alignment horizontal="center" vertical="center"/>
    </xf>
    <xf numFmtId="10" fontId="12" fillId="11" borderId="55" xfId="4" applyNumberFormat="1" applyFont="1" applyFill="1" applyBorder="1" applyAlignment="1">
      <alignment horizontal="center" vertical="center"/>
    </xf>
    <xf numFmtId="183" fontId="12" fillId="11" borderId="55" xfId="4" applyNumberFormat="1" applyFont="1" applyFill="1" applyBorder="1" applyAlignment="1">
      <alignment horizontal="center" vertical="center"/>
    </xf>
    <xf numFmtId="176" fontId="12" fillId="11" borderId="55" xfId="4" quotePrefix="1" applyNumberFormat="1" applyFont="1" applyFill="1" applyBorder="1" applyAlignment="1">
      <alignment horizontal="center" vertical="center"/>
    </xf>
    <xf numFmtId="186" fontId="12" fillId="11" borderId="55" xfId="4" quotePrefix="1" applyNumberFormat="1" applyFont="1" applyFill="1" applyBorder="1" applyAlignment="1">
      <alignment horizontal="center" vertical="center"/>
    </xf>
    <xf numFmtId="176" fontId="39" fillId="11" borderId="55" xfId="4" quotePrefix="1" applyNumberFormat="1" applyFont="1" applyFill="1" applyBorder="1" applyAlignment="1">
      <alignment horizontal="center" vertical="center"/>
    </xf>
    <xf numFmtId="186" fontId="12" fillId="11" borderId="55" xfId="4" applyNumberFormat="1" applyFont="1" applyFill="1" applyBorder="1" applyAlignment="1">
      <alignment horizontal="center" vertical="center" shrinkToFit="1"/>
    </xf>
    <xf numFmtId="188" fontId="12" fillId="11" borderId="55" xfId="4" applyNumberFormat="1" applyFont="1" applyFill="1" applyBorder="1" applyAlignment="1">
      <alignment horizontal="center" vertical="center" shrinkToFit="1"/>
    </xf>
    <xf numFmtId="189" fontId="12" fillId="11" borderId="56" xfId="4" applyNumberFormat="1" applyFont="1" applyFill="1" applyBorder="1" applyAlignment="1">
      <alignment horizontal="center" vertical="center" shrinkToFit="1"/>
    </xf>
    <xf numFmtId="188" fontId="12" fillId="11" borderId="56" xfId="4" applyNumberFormat="1" applyFont="1" applyFill="1" applyBorder="1" applyAlignment="1">
      <alignment horizontal="center" vertical="center" shrinkToFit="1"/>
    </xf>
    <xf numFmtId="188" fontId="12" fillId="11" borderId="58" xfId="4" applyNumberFormat="1" applyFont="1" applyFill="1" applyBorder="1" applyAlignment="1">
      <alignment horizontal="center" vertical="center" shrinkToFit="1"/>
    </xf>
    <xf numFmtId="0" fontId="12" fillId="11" borderId="59" xfId="4" applyNumberFormat="1" applyFont="1" applyFill="1" applyBorder="1" applyAlignment="1">
      <alignment horizontal="center" vertical="center"/>
    </xf>
    <xf numFmtId="0" fontId="12" fillId="11" borderId="0" xfId="4" applyNumberFormat="1" applyFont="1" applyFill="1" applyBorder="1" applyAlignment="1">
      <alignment horizontal="center" vertical="center"/>
    </xf>
    <xf numFmtId="177" fontId="12" fillId="11" borderId="44" xfId="4" applyFont="1" applyFill="1" applyBorder="1" applyAlignment="1">
      <alignment horizontal="center" vertical="center"/>
    </xf>
    <xf numFmtId="177" fontId="12" fillId="11" borderId="41" xfId="4" applyFont="1" applyFill="1" applyBorder="1" applyAlignment="1">
      <alignment horizontal="center" vertical="center"/>
    </xf>
    <xf numFmtId="177" fontId="16" fillId="11" borderId="42" xfId="4" applyNumberFormat="1" applyFont="1" applyFill="1" applyBorder="1" applyAlignment="1">
      <alignment horizontal="right" vertical="center" shrinkToFit="1"/>
    </xf>
    <xf numFmtId="177" fontId="16" fillId="11" borderId="44" xfId="4" applyNumberFormat="1" applyFont="1" applyFill="1" applyBorder="1" applyAlignment="1">
      <alignment horizontal="left" vertical="center" shrinkToFit="1"/>
    </xf>
    <xf numFmtId="14" fontId="12" fillId="11" borderId="41" xfId="4" applyNumberFormat="1" applyFont="1" applyFill="1" applyBorder="1" applyAlignment="1">
      <alignment horizontal="center" vertical="center" shrinkToFit="1"/>
    </xf>
    <xf numFmtId="14" fontId="16" fillId="11" borderId="41" xfId="4" applyNumberFormat="1" applyFont="1" applyFill="1" applyBorder="1" applyAlignment="1">
      <alignment horizontal="center" vertical="center" shrinkToFit="1"/>
    </xf>
    <xf numFmtId="0" fontId="12" fillId="11" borderId="41" xfId="4" applyNumberFormat="1" applyFont="1" applyFill="1" applyBorder="1" applyAlignment="1">
      <alignment horizontal="center" vertical="center" shrinkToFit="1"/>
    </xf>
    <xf numFmtId="182" fontId="12" fillId="11" borderId="41" xfId="4" applyNumberFormat="1" applyFont="1" applyFill="1" applyBorder="1" applyAlignment="1">
      <alignment horizontal="center" vertical="center" shrinkToFit="1"/>
    </xf>
    <xf numFmtId="182" fontId="35" fillId="11" borderId="41" xfId="4" applyNumberFormat="1" applyFont="1" applyFill="1" applyBorder="1" applyAlignment="1">
      <alignment horizontal="center" vertical="center" shrinkToFit="1"/>
    </xf>
    <xf numFmtId="182" fontId="12" fillId="11" borderId="42" xfId="4" applyNumberFormat="1" applyFont="1" applyFill="1" applyBorder="1" applyAlignment="1">
      <alignment horizontal="center" vertical="center" shrinkToFit="1"/>
    </xf>
    <xf numFmtId="182" fontId="36" fillId="11" borderId="42" xfId="4" applyNumberFormat="1" applyFont="1" applyFill="1" applyBorder="1" applyAlignment="1">
      <alignment horizontal="center" vertical="center" shrinkToFit="1"/>
    </xf>
    <xf numFmtId="0" fontId="12" fillId="11" borderId="42" xfId="5" applyFont="1" applyFill="1" applyBorder="1" applyAlignment="1">
      <alignment horizontal="center" vertical="center" shrinkToFit="1"/>
    </xf>
    <xf numFmtId="184" fontId="34" fillId="11" borderId="41" xfId="4" applyNumberFormat="1" applyFont="1" applyFill="1" applyBorder="1" applyAlignment="1">
      <alignment horizontal="center" vertical="center" wrapText="1" shrinkToFit="1"/>
    </xf>
    <xf numFmtId="190" fontId="34" fillId="11" borderId="41" xfId="4" applyNumberFormat="1" applyFont="1" applyFill="1" applyBorder="1" applyAlignment="1">
      <alignment horizontal="center" vertical="center" shrinkToFit="1"/>
    </xf>
    <xf numFmtId="190" fontId="12" fillId="11" borderId="41" xfId="4" applyNumberFormat="1" applyFont="1" applyFill="1" applyBorder="1" applyAlignment="1">
      <alignment horizontal="center" vertical="center" wrapText="1" shrinkToFit="1"/>
    </xf>
    <xf numFmtId="190" fontId="16" fillId="11" borderId="41" xfId="4" applyNumberFormat="1" applyFont="1" applyFill="1" applyBorder="1" applyAlignment="1">
      <alignment horizontal="center" vertical="center" wrapText="1" shrinkToFit="1"/>
    </xf>
    <xf numFmtId="26" fontId="12" fillId="11" borderId="41" xfId="4" applyNumberFormat="1" applyFont="1" applyFill="1" applyBorder="1" applyAlignment="1">
      <alignment horizontal="center" vertical="center" wrapText="1" shrinkToFit="1"/>
    </xf>
    <xf numFmtId="26" fontId="23" fillId="11" borderId="41" xfId="4" applyNumberFormat="1" applyFont="1" applyFill="1" applyBorder="1" applyAlignment="1">
      <alignment horizontal="center" vertical="center" wrapText="1" shrinkToFit="1"/>
    </xf>
    <xf numFmtId="26" fontId="16" fillId="11" borderId="41" xfId="4" applyNumberFormat="1" applyFont="1" applyFill="1" applyBorder="1" applyAlignment="1">
      <alignment horizontal="center" vertical="center" wrapText="1" shrinkToFit="1"/>
    </xf>
    <xf numFmtId="185" fontId="16" fillId="11" borderId="41" xfId="4" applyNumberFormat="1" applyFont="1" applyFill="1" applyBorder="1" applyAlignment="1">
      <alignment horizontal="center" vertical="center" wrapText="1" shrinkToFit="1"/>
    </xf>
    <xf numFmtId="185" fontId="38" fillId="11" borderId="41" xfId="4" applyNumberFormat="1" applyFont="1" applyFill="1" applyBorder="1" applyAlignment="1">
      <alignment horizontal="center" vertical="center" wrapText="1" shrinkToFit="1"/>
    </xf>
    <xf numFmtId="187" fontId="16" fillId="11" borderId="41" xfId="4" applyNumberFormat="1" applyFont="1" applyFill="1" applyBorder="1" applyAlignment="1">
      <alignment horizontal="center" vertical="center" wrapText="1" shrinkToFit="1"/>
    </xf>
    <xf numFmtId="185" fontId="16" fillId="11" borderId="41" xfId="2" applyNumberFormat="1" applyFont="1" applyFill="1" applyBorder="1" applyAlignment="1">
      <alignment horizontal="center" vertical="center" wrapText="1" shrinkToFit="1"/>
    </xf>
    <xf numFmtId="187" fontId="16" fillId="11" borderId="41" xfId="2" applyNumberFormat="1" applyFont="1" applyFill="1" applyBorder="1" applyAlignment="1">
      <alignment horizontal="center" vertical="center" wrapText="1" shrinkToFit="1"/>
    </xf>
    <xf numFmtId="176" fontId="16" fillId="11" borderId="41" xfId="4" applyNumberFormat="1" applyFont="1" applyFill="1" applyBorder="1" applyAlignment="1">
      <alignment horizontal="center" vertical="center" wrapText="1" shrinkToFit="1"/>
    </xf>
    <xf numFmtId="14" fontId="34" fillId="11" borderId="41" xfId="4" applyNumberFormat="1" applyFont="1" applyFill="1" applyBorder="1" applyAlignment="1">
      <alignment horizontal="center" vertical="center" wrapText="1" shrinkToFit="1"/>
    </xf>
    <xf numFmtId="188" fontId="16" fillId="11" borderId="41" xfId="4" applyNumberFormat="1" applyFont="1" applyFill="1" applyBorder="1" applyAlignment="1">
      <alignment horizontal="center" vertical="center" wrapText="1" shrinkToFit="1"/>
    </xf>
    <xf numFmtId="14" fontId="16" fillId="11" borderId="41" xfId="4" quotePrefix="1" applyNumberFormat="1" applyFont="1" applyFill="1" applyBorder="1" applyAlignment="1">
      <alignment horizontal="center" vertical="center" wrapText="1" shrinkToFit="1"/>
    </xf>
    <xf numFmtId="176" fontId="16" fillId="11" borderId="41" xfId="4" applyNumberFormat="1" applyFont="1" applyFill="1" applyBorder="1" applyAlignment="1">
      <alignment horizontal="center" vertical="center"/>
    </xf>
    <xf numFmtId="176" fontId="16" fillId="11" borderId="41" xfId="4" applyNumberFormat="1" applyFont="1" applyFill="1" applyBorder="1" applyAlignment="1">
      <alignment horizontal="center" vertical="center" wrapText="1"/>
    </xf>
    <xf numFmtId="176" fontId="30" fillId="11" borderId="41" xfId="4" applyNumberFormat="1" applyFont="1" applyFill="1" applyBorder="1" applyAlignment="1">
      <alignment horizontal="center" vertical="center" wrapText="1"/>
    </xf>
    <xf numFmtId="176" fontId="12" fillId="11" borderId="41" xfId="4" applyNumberFormat="1" applyFont="1" applyFill="1" applyBorder="1" applyAlignment="1">
      <alignment horizontal="center" vertical="center"/>
    </xf>
    <xf numFmtId="176" fontId="30" fillId="11" borderId="41" xfId="4" applyNumberFormat="1" applyFont="1" applyFill="1" applyBorder="1" applyAlignment="1">
      <alignment horizontal="center" vertical="center"/>
    </xf>
    <xf numFmtId="186" fontId="12" fillId="11" borderId="41" xfId="4" applyNumberFormat="1" applyFont="1" applyFill="1" applyBorder="1" applyAlignment="1">
      <alignment horizontal="center" vertical="center"/>
    </xf>
    <xf numFmtId="186" fontId="12" fillId="11" borderId="41" xfId="4" applyNumberFormat="1" applyFont="1" applyFill="1" applyBorder="1" applyAlignment="1">
      <alignment horizontal="center" vertical="center" wrapText="1"/>
    </xf>
    <xf numFmtId="181" fontId="12" fillId="11" borderId="41" xfId="4" applyNumberFormat="1" applyFont="1" applyFill="1" applyBorder="1" applyAlignment="1">
      <alignment horizontal="center" vertical="center"/>
    </xf>
    <xf numFmtId="10" fontId="12" fillId="11" borderId="41" xfId="4" applyNumberFormat="1" applyFont="1" applyFill="1" applyBorder="1" applyAlignment="1">
      <alignment horizontal="center" vertical="center"/>
    </xf>
    <xf numFmtId="183" fontId="12" fillId="11" borderId="41" xfId="4" applyNumberFormat="1" applyFont="1" applyFill="1" applyBorder="1" applyAlignment="1">
      <alignment horizontal="center" vertical="center"/>
    </xf>
    <xf numFmtId="176" fontId="12" fillId="11" borderId="41" xfId="4" quotePrefix="1" applyNumberFormat="1" applyFont="1" applyFill="1" applyBorder="1" applyAlignment="1">
      <alignment horizontal="center" vertical="center"/>
    </xf>
    <xf numFmtId="186" fontId="12" fillId="11" borderId="41" xfId="4" quotePrefix="1" applyNumberFormat="1" applyFont="1" applyFill="1" applyBorder="1" applyAlignment="1">
      <alignment horizontal="center" vertical="center"/>
    </xf>
    <xf numFmtId="176" fontId="39" fillId="11" borderId="41" xfId="4" quotePrefix="1" applyNumberFormat="1" applyFont="1" applyFill="1" applyBorder="1" applyAlignment="1">
      <alignment horizontal="center" vertical="center"/>
    </xf>
    <xf numFmtId="186" fontId="12" fillId="11" borderId="41" xfId="4" applyNumberFormat="1" applyFont="1" applyFill="1" applyBorder="1" applyAlignment="1">
      <alignment horizontal="center" vertical="center" shrinkToFit="1"/>
    </xf>
    <xf numFmtId="188" fontId="12" fillId="11" borderId="41" xfId="4" applyNumberFormat="1" applyFont="1" applyFill="1" applyBorder="1" applyAlignment="1">
      <alignment horizontal="center" vertical="center" shrinkToFit="1"/>
    </xf>
    <xf numFmtId="189" fontId="12" fillId="11" borderId="42" xfId="4" applyNumberFormat="1" applyFont="1" applyFill="1" applyBorder="1" applyAlignment="1">
      <alignment horizontal="center" vertical="center" shrinkToFit="1"/>
    </xf>
    <xf numFmtId="188" fontId="12" fillId="11" borderId="42" xfId="4" applyNumberFormat="1" applyFont="1" applyFill="1" applyBorder="1" applyAlignment="1">
      <alignment horizontal="center" vertical="center" shrinkToFit="1"/>
    </xf>
    <xf numFmtId="188" fontId="12" fillId="11" borderId="45" xfId="4" applyNumberFormat="1" applyFont="1" applyFill="1" applyBorder="1" applyAlignment="1">
      <alignment horizontal="center" vertical="center" shrinkToFit="1"/>
    </xf>
    <xf numFmtId="14" fontId="40" fillId="0" borderId="0" xfId="0" applyNumberFormat="1" applyFont="1" applyFill="1" applyAlignment="1">
      <alignment horizontal="left" vertical="center"/>
    </xf>
    <xf numFmtId="14" fontId="40" fillId="13" borderId="0" xfId="0" applyNumberFormat="1" applyFont="1" applyFill="1" applyAlignment="1">
      <alignment horizontal="left" vertical="center"/>
    </xf>
    <xf numFmtId="0" fontId="41" fillId="0" borderId="0" xfId="0" applyFont="1" applyFill="1" applyBorder="1" applyAlignment="1">
      <alignment horizontal="center" vertical="center"/>
    </xf>
    <xf numFmtId="41" fontId="41" fillId="0" borderId="0" xfId="1" applyFont="1" applyFill="1" applyBorder="1" applyAlignment="1">
      <alignment horizontal="center" vertical="center"/>
    </xf>
    <xf numFmtId="176" fontId="40" fillId="0" borderId="0" xfId="0" applyNumberFormat="1" applyFont="1" applyFill="1" applyAlignment="1">
      <alignment horizontal="left" vertical="center"/>
    </xf>
    <xf numFmtId="0" fontId="41" fillId="0" borderId="0" xfId="0" applyFont="1" applyFill="1" applyAlignment="1">
      <alignment horizontal="center" vertical="center"/>
    </xf>
    <xf numFmtId="0" fontId="12" fillId="0" borderId="0" xfId="0" applyFont="1" applyFill="1" applyAlignment="1">
      <alignment horizontal="left" vertical="center"/>
    </xf>
    <xf numFmtId="0" fontId="41" fillId="0" borderId="0" xfId="0" applyFont="1" applyFill="1">
      <alignment vertical="center"/>
    </xf>
    <xf numFmtId="0" fontId="38" fillId="0" borderId="0" xfId="0" applyFont="1" applyFill="1">
      <alignment vertical="center"/>
    </xf>
    <xf numFmtId="0" fontId="42" fillId="26" borderId="63" xfId="0" applyFont="1" applyFill="1" applyBorder="1" applyAlignment="1">
      <alignment horizontal="center" vertical="center"/>
    </xf>
    <xf numFmtId="191" fontId="43" fillId="26" borderId="63" xfId="0" applyNumberFormat="1" applyFont="1" applyFill="1" applyBorder="1" applyAlignment="1">
      <alignment horizontal="center" vertical="center"/>
    </xf>
    <xf numFmtId="0" fontId="12" fillId="26" borderId="63" xfId="0" applyFont="1" applyFill="1" applyBorder="1" applyAlignment="1">
      <alignment horizontal="center" vertical="center"/>
    </xf>
    <xf numFmtId="0" fontId="42" fillId="26" borderId="49" xfId="0" applyFont="1" applyFill="1" applyBorder="1" applyAlignment="1">
      <alignment horizontal="center" vertical="center" wrapText="1"/>
    </xf>
    <xf numFmtId="41" fontId="42" fillId="26" borderId="49" xfId="1" applyFont="1" applyFill="1" applyBorder="1" applyAlignment="1">
      <alignment horizontal="center" vertical="center" wrapText="1"/>
    </xf>
    <xf numFmtId="176" fontId="42" fillId="26" borderId="63" xfId="0" applyNumberFormat="1" applyFont="1" applyFill="1" applyBorder="1" applyAlignment="1">
      <alignment horizontal="center" vertical="center"/>
    </xf>
    <xf numFmtId="0" fontId="42" fillId="8" borderId="49" xfId="0" applyFont="1" applyFill="1" applyBorder="1" applyAlignment="1">
      <alignment horizontal="center" vertical="center" wrapText="1"/>
    </xf>
    <xf numFmtId="0" fontId="42" fillId="8" borderId="63" xfId="0" applyFont="1" applyFill="1" applyBorder="1" applyAlignment="1">
      <alignment horizontal="center" vertical="center" wrapText="1"/>
    </xf>
    <xf numFmtId="0" fontId="42" fillId="5" borderId="63" xfId="0" applyFont="1" applyFill="1" applyBorder="1" applyAlignment="1">
      <alignment horizontal="center" vertical="center" wrapText="1"/>
    </xf>
    <xf numFmtId="0" fontId="42" fillId="5" borderId="64" xfId="0" applyFont="1" applyFill="1" applyBorder="1" applyAlignment="1">
      <alignment horizontal="center" vertical="center" wrapText="1"/>
    </xf>
    <xf numFmtId="42" fontId="42" fillId="5" borderId="64" xfId="2" applyFont="1" applyFill="1" applyBorder="1" applyAlignment="1">
      <alignment horizontal="center" vertical="center" wrapText="1"/>
    </xf>
    <xf numFmtId="0" fontId="42" fillId="5" borderId="64" xfId="0" applyNumberFormat="1" applyFont="1" applyFill="1" applyBorder="1" applyAlignment="1">
      <alignment horizontal="center" vertical="center" wrapText="1"/>
    </xf>
    <xf numFmtId="0" fontId="42" fillId="27" borderId="65" xfId="0" applyFont="1" applyFill="1" applyBorder="1" applyAlignment="1">
      <alignment horizontal="center" vertical="center" wrapText="1"/>
    </xf>
    <xf numFmtId="0" fontId="42" fillId="28" borderId="64" xfId="0" applyFont="1" applyFill="1" applyBorder="1" applyAlignment="1">
      <alignment horizontal="center" vertical="center" wrapText="1"/>
    </xf>
    <xf numFmtId="0" fontId="42" fillId="28" borderId="64" xfId="0" applyNumberFormat="1" applyFont="1" applyFill="1" applyBorder="1" applyAlignment="1">
      <alignment horizontal="center" vertical="center" wrapText="1"/>
    </xf>
    <xf numFmtId="0" fontId="38" fillId="28" borderId="64" xfId="0" applyFont="1" applyFill="1" applyBorder="1" applyAlignment="1">
      <alignment horizontal="center" vertical="center" wrapText="1"/>
    </xf>
    <xf numFmtId="0" fontId="38" fillId="28" borderId="64" xfId="0" applyNumberFormat="1" applyFont="1" applyFill="1" applyBorder="1" applyAlignment="1">
      <alignment horizontal="center" vertical="center" wrapText="1"/>
    </xf>
    <xf numFmtId="0" fontId="45" fillId="28" borderId="64" xfId="0" applyFont="1" applyFill="1" applyBorder="1" applyAlignment="1">
      <alignment horizontal="center" vertical="center" wrapText="1"/>
    </xf>
    <xf numFmtId="0" fontId="45" fillId="29" borderId="63" xfId="0" applyFont="1" applyFill="1" applyBorder="1" applyAlignment="1">
      <alignment horizontal="center" vertical="center" wrapText="1"/>
    </xf>
    <xf numFmtId="0" fontId="38" fillId="30" borderId="64" xfId="0" applyFont="1" applyFill="1" applyBorder="1" applyAlignment="1">
      <alignment horizontal="center" vertical="center" wrapText="1"/>
    </xf>
    <xf numFmtId="191" fontId="12" fillId="11" borderId="63" xfId="0" applyNumberFormat="1" applyFont="1" applyFill="1" applyBorder="1" applyAlignment="1">
      <alignment horizontal="center" vertical="center"/>
    </xf>
    <xf numFmtId="0" fontId="12" fillId="11" borderId="63" xfId="0" applyFont="1" applyFill="1" applyBorder="1" applyAlignment="1">
      <alignment horizontal="center" vertical="center"/>
    </xf>
    <xf numFmtId="41" fontId="12" fillId="11" borderId="63" xfId="1" applyFont="1" applyFill="1" applyBorder="1" applyAlignment="1">
      <alignment horizontal="center" vertical="center"/>
    </xf>
    <xf numFmtId="176" fontId="12" fillId="11" borderId="63" xfId="0" applyNumberFormat="1" applyFont="1" applyFill="1" applyBorder="1" applyAlignment="1">
      <alignment horizontal="center" vertical="center"/>
    </xf>
    <xf numFmtId="41" fontId="46" fillId="11" borderId="63" xfId="6" applyFont="1" applyFill="1" applyBorder="1" applyAlignment="1">
      <alignment horizontal="center" vertical="center"/>
    </xf>
    <xf numFmtId="3" fontId="44" fillId="11" borderId="63" xfId="7" applyNumberFormat="1" applyFont="1" applyFill="1" applyBorder="1" applyAlignment="1">
      <alignment horizontal="center" vertical="center"/>
    </xf>
    <xf numFmtId="42" fontId="12" fillId="11" borderId="63" xfId="2" applyFont="1" applyFill="1" applyBorder="1" applyAlignment="1">
      <alignment horizontal="center" vertical="center"/>
    </xf>
    <xf numFmtId="192" fontId="12" fillId="11" borderId="63" xfId="0" applyNumberFormat="1" applyFont="1" applyFill="1" applyBorder="1" applyAlignment="1">
      <alignment horizontal="center" vertical="center"/>
    </xf>
    <xf numFmtId="176" fontId="12" fillId="11" borderId="63" xfId="8" applyNumberFormat="1" applyFont="1" applyFill="1" applyBorder="1" applyAlignment="1">
      <alignment horizontal="center" vertical="center"/>
    </xf>
    <xf numFmtId="176" fontId="38" fillId="11" borderId="63" xfId="0" applyNumberFormat="1" applyFont="1" applyFill="1" applyBorder="1" applyAlignment="1">
      <alignment horizontal="center" vertical="center"/>
    </xf>
    <xf numFmtId="0" fontId="38" fillId="11" borderId="63" xfId="0" applyNumberFormat="1" applyFont="1" applyFill="1" applyBorder="1" applyAlignment="1">
      <alignment horizontal="center" vertical="center"/>
    </xf>
    <xf numFmtId="177" fontId="38" fillId="11" borderId="63" xfId="2" applyNumberFormat="1" applyFont="1" applyFill="1" applyBorder="1" applyAlignment="1">
      <alignment horizontal="center" vertical="center"/>
    </xf>
    <xf numFmtId="0" fontId="13" fillId="11" borderId="63" xfId="0" applyNumberFormat="1" applyFont="1" applyFill="1" applyBorder="1" applyAlignment="1">
      <alignment horizontal="left" vertical="center"/>
    </xf>
    <xf numFmtId="0" fontId="16" fillId="11" borderId="63" xfId="0" applyNumberFormat="1" applyFont="1" applyFill="1" applyBorder="1" applyAlignment="1">
      <alignment horizontal="center" vertical="center"/>
    </xf>
    <xf numFmtId="176" fontId="38" fillId="11" borderId="63" xfId="8" applyNumberFormat="1" applyFont="1" applyFill="1" applyBorder="1" applyAlignment="1">
      <alignment horizontal="center" vertical="center"/>
    </xf>
    <xf numFmtId="176" fontId="42" fillId="11" borderId="63" xfId="8" applyNumberFormat="1" applyFont="1" applyFill="1" applyBorder="1" applyAlignment="1">
      <alignment horizontal="center" vertical="center"/>
    </xf>
    <xf numFmtId="177" fontId="16" fillId="11" borderId="63" xfId="0" applyNumberFormat="1" applyFont="1" applyFill="1" applyBorder="1" applyAlignment="1">
      <alignment horizontal="center" vertical="center"/>
    </xf>
    <xf numFmtId="176" fontId="16" fillId="11" borderId="63" xfId="8" applyNumberFormat="1" applyFont="1" applyFill="1" applyBorder="1" applyAlignment="1">
      <alignment horizontal="left" vertical="center"/>
    </xf>
    <xf numFmtId="176" fontId="16" fillId="11" borderId="63" xfId="8" applyNumberFormat="1" applyFont="1" applyFill="1" applyBorder="1" applyAlignment="1">
      <alignment horizontal="center" vertical="center"/>
    </xf>
    <xf numFmtId="0" fontId="12" fillId="11" borderId="63" xfId="0" applyFont="1" applyFill="1" applyBorder="1" applyAlignment="1">
      <alignment vertical="center"/>
    </xf>
    <xf numFmtId="0" fontId="49" fillId="0" borderId="0" xfId="0" applyFont="1" applyAlignment="1">
      <alignment horizontal="center" vertical="center"/>
    </xf>
    <xf numFmtId="0" fontId="51" fillId="31" borderId="0" xfId="0" applyFont="1" applyFill="1" applyAlignment="1" applyProtection="1">
      <alignment horizontal="center" vertical="center"/>
    </xf>
    <xf numFmtId="0" fontId="51" fillId="0" borderId="66" xfId="0" applyFont="1" applyBorder="1" applyAlignment="1" applyProtection="1">
      <alignment horizontal="center" vertical="center"/>
      <protection locked="0"/>
    </xf>
    <xf numFmtId="0" fontId="51" fillId="0" borderId="0" xfId="0" applyFont="1" applyBorder="1" applyAlignment="1" applyProtection="1">
      <alignment horizontal="center" vertical="center"/>
      <protection locked="0"/>
    </xf>
    <xf numFmtId="0" fontId="51" fillId="0" borderId="0" xfId="0" applyFont="1" applyBorder="1" applyProtection="1">
      <alignment vertical="center"/>
      <protection locked="0"/>
    </xf>
    <xf numFmtId="0" fontId="51" fillId="0" borderId="0" xfId="0" applyFont="1" applyAlignment="1" applyProtection="1">
      <alignment horizontal="center" vertical="center"/>
    </xf>
    <xf numFmtId="176" fontId="51" fillId="0" borderId="0" xfId="0" applyNumberFormat="1" applyFont="1" applyAlignment="1" applyProtection="1">
      <alignment horizontal="center" vertical="center"/>
    </xf>
    <xf numFmtId="182" fontId="52" fillId="0" borderId="0" xfId="0" applyNumberFormat="1" applyFont="1" applyFill="1" applyBorder="1" applyAlignment="1">
      <alignment horizontal="center" vertical="center" shrinkToFit="1"/>
    </xf>
    <xf numFmtId="194" fontId="51" fillId="0" borderId="0" xfId="0" applyNumberFormat="1" applyFont="1" applyAlignment="1" applyProtection="1">
      <alignment horizontal="center" vertical="center"/>
    </xf>
    <xf numFmtId="195" fontId="51" fillId="0" borderId="0" xfId="0" applyNumberFormat="1" applyFont="1" applyProtection="1">
      <alignment vertical="center"/>
    </xf>
    <xf numFmtId="195" fontId="51" fillId="0" borderId="0" xfId="0" applyNumberFormat="1" applyFont="1" applyAlignment="1" applyProtection="1">
      <alignment vertical="center"/>
    </xf>
    <xf numFmtId="195" fontId="51" fillId="0" borderId="0" xfId="6" applyNumberFormat="1" applyFont="1" applyProtection="1">
      <alignment vertical="center"/>
    </xf>
    <xf numFmtId="0" fontId="51" fillId="0" borderId="0" xfId="0" applyFont="1" applyAlignment="1" applyProtection="1">
      <alignment horizontal="center" vertical="center" wrapText="1"/>
    </xf>
    <xf numFmtId="194" fontId="51" fillId="0" borderId="0" xfId="0" applyNumberFormat="1" applyFont="1" applyAlignment="1" applyProtection="1">
      <alignment vertical="center"/>
    </xf>
    <xf numFmtId="194" fontId="51" fillId="0" borderId="0" xfId="0" applyNumberFormat="1" applyFont="1" applyProtection="1">
      <alignment vertical="center"/>
    </xf>
    <xf numFmtId="194" fontId="53" fillId="0" borderId="0" xfId="0" applyNumberFormat="1" applyFont="1" applyAlignment="1" applyProtection="1">
      <alignment horizontal="center" vertical="center"/>
    </xf>
    <xf numFmtId="186" fontId="52" fillId="0" borderId="0" xfId="0" applyNumberFormat="1" applyFont="1" applyFill="1" applyBorder="1" applyAlignment="1">
      <alignment horizontal="center" vertical="center" shrinkToFit="1"/>
    </xf>
    <xf numFmtId="0" fontId="51" fillId="0" borderId="0" xfId="0" applyFont="1" applyProtection="1">
      <alignment vertical="center"/>
    </xf>
    <xf numFmtId="0" fontId="51" fillId="0" borderId="65" xfId="0" applyFont="1" applyBorder="1" applyAlignment="1" applyProtection="1">
      <alignment horizontal="center" vertical="center" shrinkToFit="1"/>
    </xf>
    <xf numFmtId="0" fontId="51" fillId="0" borderId="65" xfId="0" applyFont="1" applyBorder="1" applyAlignment="1" applyProtection="1">
      <alignment horizontal="center" vertical="center"/>
    </xf>
    <xf numFmtId="176" fontId="51" fillId="0" borderId="65" xfId="0" applyNumberFormat="1" applyFont="1" applyBorder="1" applyAlignment="1" applyProtection="1">
      <alignment horizontal="center" vertical="center"/>
    </xf>
    <xf numFmtId="0" fontId="51" fillId="0" borderId="65" xfId="0" applyFont="1" applyBorder="1" applyAlignment="1" applyProtection="1">
      <alignment horizontal="center" vertical="center"/>
      <protection locked="0"/>
    </xf>
    <xf numFmtId="186" fontId="51" fillId="0" borderId="65" xfId="0" applyNumberFormat="1" applyFont="1" applyBorder="1" applyAlignment="1" applyProtection="1">
      <alignment horizontal="center" vertical="center"/>
    </xf>
    <xf numFmtId="194" fontId="51" fillId="0" borderId="65" xfId="0" applyNumberFormat="1" applyFont="1" applyBorder="1" applyAlignment="1" applyProtection="1">
      <alignment horizontal="center" vertical="center"/>
    </xf>
    <xf numFmtId="195" fontId="51" fillId="0" borderId="65" xfId="0" applyNumberFormat="1" applyFont="1" applyBorder="1" applyAlignment="1" applyProtection="1">
      <alignment horizontal="center" vertical="center"/>
    </xf>
    <xf numFmtId="195" fontId="51" fillId="0" borderId="65" xfId="6" applyNumberFormat="1" applyFont="1" applyBorder="1" applyAlignment="1" applyProtection="1">
      <alignment horizontal="center" vertical="center"/>
    </xf>
    <xf numFmtId="0" fontId="51" fillId="0" borderId="65" xfId="0" applyFont="1" applyBorder="1" applyAlignment="1" applyProtection="1">
      <alignment horizontal="center" vertical="center" wrapText="1"/>
    </xf>
    <xf numFmtId="186" fontId="51" fillId="0" borderId="65" xfId="6" applyNumberFormat="1" applyFont="1" applyBorder="1" applyAlignment="1" applyProtection="1">
      <alignment horizontal="center" vertical="center"/>
    </xf>
    <xf numFmtId="0" fontId="51" fillId="0" borderId="60" xfId="0" applyFont="1" applyBorder="1" applyAlignment="1" applyProtection="1">
      <alignment horizontal="center" vertical="center"/>
    </xf>
    <xf numFmtId="0" fontId="51" fillId="0" borderId="67" xfId="0" applyFont="1" applyBorder="1" applyAlignment="1" applyProtection="1">
      <alignment horizontal="center" vertical="center"/>
      <protection locked="0"/>
    </xf>
    <xf numFmtId="0" fontId="51" fillId="0" borderId="68" xfId="0" applyFont="1" applyBorder="1" applyAlignment="1" applyProtection="1">
      <alignment horizontal="center" vertical="center"/>
      <protection locked="0"/>
    </xf>
    <xf numFmtId="0" fontId="51" fillId="11" borderId="0" xfId="0" applyFont="1" applyFill="1" applyBorder="1" applyAlignment="1" applyProtection="1">
      <alignment horizontal="center" vertical="center" shrinkToFit="1"/>
    </xf>
    <xf numFmtId="0" fontId="51" fillId="11" borderId="0" xfId="0" applyFont="1" applyFill="1" applyBorder="1" applyAlignment="1" applyProtection="1">
      <alignment horizontal="center" vertical="center"/>
    </xf>
    <xf numFmtId="176" fontId="51" fillId="11" borderId="0" xfId="0" applyNumberFormat="1" applyFont="1" applyFill="1" applyBorder="1" applyAlignment="1" applyProtection="1">
      <alignment horizontal="center" vertical="center"/>
    </xf>
    <xf numFmtId="186" fontId="51" fillId="11" borderId="0" xfId="0" applyNumberFormat="1" applyFont="1" applyFill="1" applyBorder="1" applyAlignment="1" applyProtection="1">
      <alignment horizontal="center" vertical="center"/>
    </xf>
    <xf numFmtId="194" fontId="51" fillId="11" borderId="0" xfId="0" applyNumberFormat="1" applyFont="1" applyFill="1" applyBorder="1" applyAlignment="1" applyProtection="1">
      <alignment horizontal="center" vertical="center"/>
    </xf>
    <xf numFmtId="195" fontId="51" fillId="11" borderId="0" xfId="0" applyNumberFormat="1" applyFont="1" applyFill="1" applyBorder="1" applyAlignment="1" applyProtection="1">
      <alignment horizontal="center" vertical="center"/>
    </xf>
    <xf numFmtId="0" fontId="51" fillId="11" borderId="66" xfId="0" applyFont="1" applyFill="1" applyBorder="1" applyAlignment="1" applyProtection="1">
      <alignment horizontal="center" vertical="center"/>
      <protection locked="0"/>
    </xf>
    <xf numFmtId="0" fontId="51" fillId="11" borderId="0" xfId="0" applyFont="1" applyFill="1" applyBorder="1" applyAlignment="1" applyProtection="1">
      <alignment horizontal="center" vertical="center"/>
      <protection locked="0"/>
    </xf>
    <xf numFmtId="0" fontId="51" fillId="11" borderId="0" xfId="0" applyFont="1" applyFill="1" applyBorder="1" applyProtection="1">
      <alignment vertical="center"/>
      <protection locked="0"/>
    </xf>
    <xf numFmtId="177" fontId="54" fillId="31" borderId="69" xfId="0" applyNumberFormat="1" applyFont="1" applyFill="1" applyBorder="1" applyAlignment="1">
      <alignment horizontal="center" vertical="center"/>
    </xf>
    <xf numFmtId="177" fontId="52" fillId="0" borderId="70" xfId="0" applyNumberFormat="1" applyFont="1" applyFill="1" applyBorder="1" applyAlignment="1">
      <alignment horizontal="center" vertical="center"/>
    </xf>
    <xf numFmtId="177" fontId="52" fillId="31" borderId="71" xfId="0" applyNumberFormat="1" applyFont="1" applyFill="1" applyBorder="1" applyAlignment="1">
      <alignment horizontal="center" vertical="center"/>
    </xf>
    <xf numFmtId="177" fontId="52" fillId="31" borderId="72" xfId="0" applyNumberFormat="1" applyFont="1" applyFill="1" applyBorder="1" applyAlignment="1">
      <alignment horizontal="center" vertical="center"/>
    </xf>
    <xf numFmtId="177" fontId="52" fillId="0" borderId="73" xfId="0" applyNumberFormat="1" applyFont="1" applyBorder="1" applyAlignment="1">
      <alignment horizontal="center" vertical="center"/>
    </xf>
    <xf numFmtId="41" fontId="55" fillId="31" borderId="70" xfId="6" applyFont="1" applyFill="1" applyBorder="1" applyAlignment="1">
      <alignment horizontal="center" vertical="center"/>
    </xf>
    <xf numFmtId="177" fontId="52" fillId="31" borderId="70" xfId="0" applyNumberFormat="1" applyFont="1" applyFill="1" applyBorder="1" applyAlignment="1">
      <alignment horizontal="center" vertical="center"/>
    </xf>
    <xf numFmtId="180" fontId="52" fillId="0" borderId="71" xfId="6" applyNumberFormat="1" applyFont="1" applyBorder="1" applyAlignment="1">
      <alignment horizontal="center" vertical="center"/>
    </xf>
    <xf numFmtId="176" fontId="52" fillId="31" borderId="69" xfId="6" applyNumberFormat="1" applyFont="1" applyFill="1" applyBorder="1" applyAlignment="1">
      <alignment horizontal="center" vertical="center"/>
    </xf>
    <xf numFmtId="176" fontId="52" fillId="31" borderId="70" xfId="0" applyNumberFormat="1" applyFont="1" applyFill="1" applyBorder="1" applyAlignment="1">
      <alignment horizontal="center" vertical="center"/>
    </xf>
    <xf numFmtId="176" fontId="52" fillId="31" borderId="74" xfId="0" applyNumberFormat="1" applyFont="1" applyFill="1" applyBorder="1" applyAlignment="1">
      <alignment horizontal="center" vertical="center"/>
    </xf>
    <xf numFmtId="176" fontId="56" fillId="31" borderId="74" xfId="0" applyNumberFormat="1" applyFont="1" applyFill="1" applyBorder="1" applyAlignment="1">
      <alignment horizontal="center" vertical="center"/>
    </xf>
    <xf numFmtId="176" fontId="55" fillId="31" borderId="74" xfId="0" applyNumberFormat="1" applyFont="1" applyFill="1" applyBorder="1" applyAlignment="1">
      <alignment horizontal="center" vertical="center"/>
    </xf>
    <xf numFmtId="176" fontId="57" fillId="31" borderId="74" xfId="0" applyNumberFormat="1" applyFont="1" applyFill="1" applyBorder="1" applyAlignment="1">
      <alignment horizontal="center" vertical="center"/>
    </xf>
    <xf numFmtId="176" fontId="55" fillId="0" borderId="74" xfId="0" applyNumberFormat="1" applyFont="1" applyFill="1" applyBorder="1" applyAlignment="1">
      <alignment horizontal="center" vertical="center"/>
    </xf>
    <xf numFmtId="14" fontId="52" fillId="31" borderId="74" xfId="0" applyNumberFormat="1" applyFont="1" applyFill="1" applyBorder="1" applyAlignment="1">
      <alignment horizontal="center" vertical="center"/>
    </xf>
    <xf numFmtId="177" fontId="52" fillId="0" borderId="74" xfId="0" applyNumberFormat="1" applyFont="1" applyBorder="1" applyAlignment="1">
      <alignment horizontal="center" vertical="center"/>
    </xf>
    <xf numFmtId="177" fontId="51" fillId="31" borderId="74" xfId="0" applyNumberFormat="1" applyFont="1" applyFill="1" applyBorder="1" applyAlignment="1">
      <alignment horizontal="center" vertical="center"/>
    </xf>
    <xf numFmtId="177" fontId="52" fillId="0" borderId="75" xfId="0" applyNumberFormat="1" applyFont="1" applyBorder="1" applyAlignment="1">
      <alignment horizontal="center" vertical="center"/>
    </xf>
    <xf numFmtId="0" fontId="55" fillId="0" borderId="75" xfId="0" applyNumberFormat="1" applyFont="1" applyBorder="1" applyAlignment="1">
      <alignment horizontal="center" vertical="center"/>
    </xf>
    <xf numFmtId="180" fontId="52" fillId="0" borderId="75" xfId="0" applyNumberFormat="1" applyFont="1" applyFill="1" applyBorder="1" applyAlignment="1">
      <alignment horizontal="center" vertical="center"/>
    </xf>
    <xf numFmtId="0" fontId="52" fillId="0" borderId="75" xfId="0" applyNumberFormat="1" applyFont="1" applyFill="1" applyBorder="1" applyAlignment="1">
      <alignment horizontal="center" vertical="center"/>
    </xf>
    <xf numFmtId="42" fontId="52" fillId="31" borderId="75" xfId="2" applyFont="1" applyFill="1" applyBorder="1" applyAlignment="1">
      <alignment horizontal="center" vertical="center"/>
    </xf>
    <xf numFmtId="177" fontId="52" fillId="0" borderId="75" xfId="0" applyNumberFormat="1" applyFont="1" applyFill="1" applyBorder="1" applyAlignment="1">
      <alignment horizontal="center" vertical="center"/>
    </xf>
    <xf numFmtId="14" fontId="52" fillId="0" borderId="75" xfId="2" applyNumberFormat="1" applyFont="1" applyFill="1" applyBorder="1" applyAlignment="1">
      <alignment horizontal="center" vertical="center"/>
    </xf>
    <xf numFmtId="177" fontId="52" fillId="0" borderId="75" xfId="2" applyNumberFormat="1" applyFont="1" applyFill="1" applyBorder="1" applyAlignment="1">
      <alignment horizontal="center" vertical="center"/>
    </xf>
    <xf numFmtId="177" fontId="52" fillId="0" borderId="76" xfId="0" applyNumberFormat="1" applyFont="1" applyBorder="1" applyAlignment="1">
      <alignment horizontal="center" vertical="center"/>
    </xf>
    <xf numFmtId="9" fontId="52" fillId="0" borderId="0" xfId="3" applyFont="1" applyAlignment="1">
      <alignment horizontal="center" vertical="center"/>
    </xf>
    <xf numFmtId="42" fontId="52" fillId="0" borderId="0" xfId="2" applyFont="1" applyAlignment="1">
      <alignment horizontal="center" vertical="center"/>
    </xf>
    <xf numFmtId="0" fontId="51" fillId="0" borderId="0" xfId="0" applyFont="1" applyAlignment="1">
      <alignment horizontal="center" vertical="center"/>
    </xf>
    <xf numFmtId="0" fontId="51" fillId="11" borderId="77" xfId="0" applyFont="1" applyFill="1" applyBorder="1" applyAlignment="1">
      <alignment horizontal="center" vertical="center"/>
    </xf>
    <xf numFmtId="177" fontId="51" fillId="11" borderId="77" xfId="0" applyNumberFormat="1" applyFont="1" applyFill="1" applyBorder="1" applyAlignment="1">
      <alignment horizontal="center" vertical="center"/>
    </xf>
    <xf numFmtId="177" fontId="51" fillId="11" borderId="47" xfId="0" applyNumberFormat="1" applyFont="1" applyFill="1" applyBorder="1" applyAlignment="1">
      <alignment horizontal="center" vertical="center"/>
    </xf>
    <xf numFmtId="177" fontId="50" fillId="11" borderId="78" xfId="0" applyNumberFormat="1" applyFont="1" applyFill="1" applyBorder="1" applyAlignment="1">
      <alignment horizontal="center" vertical="center"/>
    </xf>
    <xf numFmtId="177" fontId="58" fillId="11" borderId="79" xfId="0" applyNumberFormat="1" applyFont="1" applyFill="1" applyBorder="1" applyAlignment="1">
      <alignment horizontal="center" vertical="center"/>
    </xf>
    <xf numFmtId="41" fontId="51" fillId="11" borderId="77" xfId="6" applyFont="1" applyFill="1" applyBorder="1">
      <alignment vertical="center"/>
    </xf>
    <xf numFmtId="180" fontId="51" fillId="11" borderId="47" xfId="0" applyNumberFormat="1" applyFont="1" applyFill="1" applyBorder="1">
      <alignment vertical="center"/>
    </xf>
    <xf numFmtId="176" fontId="51" fillId="11" borderId="80" xfId="0" applyNumberFormat="1" applyFont="1" applyFill="1" applyBorder="1" applyAlignment="1">
      <alignment horizontal="center" vertical="center"/>
    </xf>
    <xf numFmtId="176" fontId="57" fillId="11" borderId="77" xfId="0" applyNumberFormat="1" applyFont="1" applyFill="1" applyBorder="1" applyAlignment="1">
      <alignment horizontal="center" vertical="center"/>
    </xf>
    <xf numFmtId="176" fontId="59" fillId="11" borderId="81" xfId="0" applyNumberFormat="1" applyFont="1" applyFill="1" applyBorder="1" applyAlignment="1">
      <alignment horizontal="center" vertical="center"/>
    </xf>
    <xf numFmtId="176" fontId="51" fillId="11" borderId="81" xfId="0" applyNumberFormat="1" applyFont="1" applyFill="1" applyBorder="1" applyAlignment="1">
      <alignment horizontal="center" vertical="center"/>
    </xf>
    <xf numFmtId="177" fontId="51" fillId="11" borderId="81" xfId="0" applyNumberFormat="1" applyFont="1" applyFill="1" applyBorder="1">
      <alignment vertical="center"/>
    </xf>
    <xf numFmtId="14" fontId="51" fillId="11" borderId="81" xfId="0" applyNumberFormat="1" applyFont="1" applyFill="1" applyBorder="1" applyAlignment="1">
      <alignment horizontal="center" vertical="center"/>
    </xf>
    <xf numFmtId="177" fontId="51" fillId="11" borderId="81" xfId="0" applyNumberFormat="1" applyFont="1" applyFill="1" applyBorder="1" applyAlignment="1">
      <alignment horizontal="center" vertical="center"/>
    </xf>
    <xf numFmtId="177" fontId="50" fillId="11" borderId="81" xfId="0" applyNumberFormat="1" applyFont="1" applyFill="1" applyBorder="1">
      <alignment vertical="center"/>
    </xf>
    <xf numFmtId="180" fontId="51" fillId="11" borderId="81" xfId="0" applyNumberFormat="1" applyFont="1" applyFill="1" applyBorder="1" applyAlignment="1">
      <alignment horizontal="center" vertical="center"/>
    </xf>
    <xf numFmtId="0" fontId="51" fillId="11" borderId="81" xfId="0" applyNumberFormat="1" applyFont="1" applyFill="1" applyBorder="1" applyAlignment="1">
      <alignment horizontal="center" vertical="center"/>
    </xf>
    <xf numFmtId="42" fontId="51" fillId="11" borderId="81" xfId="2" applyFont="1" applyFill="1" applyBorder="1">
      <alignment vertical="center"/>
    </xf>
    <xf numFmtId="177" fontId="51" fillId="11" borderId="82" xfId="0" applyNumberFormat="1" applyFont="1" applyFill="1" applyBorder="1">
      <alignment vertical="center"/>
    </xf>
    <xf numFmtId="9" fontId="51" fillId="11" borderId="0" xfId="3" applyFont="1" applyFill="1" applyBorder="1">
      <alignment vertical="center"/>
    </xf>
    <xf numFmtId="41" fontId="51" fillId="11" borderId="0" xfId="6" applyFont="1" applyFill="1" applyBorder="1" applyAlignment="1">
      <alignment horizontal="center" vertical="center"/>
    </xf>
    <xf numFmtId="0" fontId="60" fillId="12" borderId="0" xfId="0" applyFont="1" applyFill="1" applyAlignment="1">
      <alignment horizontal="center" vertical="center" shrinkToFit="1"/>
    </xf>
    <xf numFmtId="41" fontId="0" fillId="0" borderId="0" xfId="1" applyFont="1">
      <alignment vertical="center"/>
    </xf>
    <xf numFmtId="41" fontId="0" fillId="0" borderId="0" xfId="1" applyFont="1" applyAlignment="1">
      <alignment horizontal="center" vertical="center"/>
    </xf>
    <xf numFmtId="41" fontId="61" fillId="0" borderId="0" xfId="1" applyFont="1">
      <alignment vertical="center"/>
    </xf>
    <xf numFmtId="0" fontId="63" fillId="0" borderId="0" xfId="0" applyFont="1" applyAlignment="1">
      <alignment horizontal="center" vertical="center"/>
    </xf>
    <xf numFmtId="0" fontId="64" fillId="0" borderId="0" xfId="0" applyFont="1">
      <alignment vertical="center"/>
    </xf>
    <xf numFmtId="0" fontId="64" fillId="16" borderId="0" xfId="0" applyFont="1" applyFill="1">
      <alignment vertical="center"/>
    </xf>
    <xf numFmtId="0" fontId="65" fillId="16" borderId="0" xfId="0" applyFont="1" applyFill="1">
      <alignment vertical="center"/>
    </xf>
    <xf numFmtId="190" fontId="64" fillId="0" borderId="0" xfId="0" applyNumberFormat="1" applyFont="1">
      <alignment vertical="center"/>
    </xf>
    <xf numFmtId="176" fontId="22" fillId="16" borderId="55" xfId="4" applyNumberFormat="1" applyFont="1" applyFill="1" applyBorder="1" applyAlignment="1">
      <alignment horizontal="center" vertical="center"/>
    </xf>
    <xf numFmtId="0" fontId="66" fillId="0" borderId="0" xfId="0" applyFont="1" applyFill="1">
      <alignment vertical="center"/>
    </xf>
    <xf numFmtId="41" fontId="67" fillId="0" borderId="0" xfId="1" applyFont="1">
      <alignment vertical="center"/>
    </xf>
    <xf numFmtId="41" fontId="67" fillId="0" borderId="0" xfId="1" quotePrefix="1" applyFont="1">
      <alignment vertical="center"/>
    </xf>
    <xf numFmtId="0" fontId="62" fillId="16" borderId="0" xfId="0" applyFont="1" applyFill="1" applyAlignment="1">
      <alignment horizontal="centerContinuous" vertical="center"/>
    </xf>
    <xf numFmtId="0" fontId="14" fillId="16" borderId="0" xfId="0" applyFont="1" applyFill="1" applyAlignment="1">
      <alignment horizontal="centerContinuous" vertical="center"/>
    </xf>
    <xf numFmtId="0" fontId="0" fillId="0" borderId="0" xfId="0" applyAlignment="1">
      <alignment horizontal="center" vertical="center"/>
    </xf>
    <xf numFmtId="0" fontId="0" fillId="0" borderId="0" xfId="0" applyAlignment="1">
      <alignment horizontal="centerContinuous" vertical="center"/>
    </xf>
    <xf numFmtId="0" fontId="0" fillId="31" borderId="90" xfId="0" applyFill="1" applyBorder="1" applyAlignment="1">
      <alignment horizontal="centerContinuous" vertical="center"/>
    </xf>
    <xf numFmtId="0" fontId="0" fillId="31" borderId="91" xfId="0" applyFill="1" applyBorder="1" applyAlignment="1">
      <alignment horizontal="centerContinuous" vertical="center"/>
    </xf>
    <xf numFmtId="0" fontId="0" fillId="31" borderId="92" xfId="0" applyFill="1" applyBorder="1" applyAlignment="1">
      <alignment horizontal="centerContinuous" vertical="center"/>
    </xf>
    <xf numFmtId="0" fontId="0" fillId="37" borderId="90" xfId="0" applyFill="1" applyBorder="1" applyAlignment="1">
      <alignment horizontal="centerContinuous" vertical="center"/>
    </xf>
    <xf numFmtId="0" fontId="0" fillId="37" borderId="92" xfId="0" applyFill="1" applyBorder="1" applyAlignment="1">
      <alignment horizontal="centerContinuous" vertical="center"/>
    </xf>
    <xf numFmtId="0" fontId="0" fillId="37" borderId="91" xfId="0" applyFill="1" applyBorder="1" applyAlignment="1">
      <alignment horizontal="centerContinuous" vertical="center"/>
    </xf>
    <xf numFmtId="0" fontId="64" fillId="0" borderId="91" xfId="0" applyFont="1" applyBorder="1" applyAlignment="1">
      <alignment horizontal="center" vertical="center"/>
    </xf>
    <xf numFmtId="0" fontId="64" fillId="0" borderId="90" xfId="0" applyFont="1" applyBorder="1" applyAlignment="1">
      <alignment horizontal="centerContinuous" vertical="center"/>
    </xf>
    <xf numFmtId="0" fontId="64" fillId="0" borderId="92" xfId="0" applyFont="1" applyBorder="1" applyAlignment="1">
      <alignment horizontal="centerContinuous" vertical="center"/>
    </xf>
    <xf numFmtId="0" fontId="64" fillId="0" borderId="83" xfId="0" applyFont="1" applyBorder="1" applyAlignment="1">
      <alignment horizontal="centerContinuous" vertical="center"/>
    </xf>
    <xf numFmtId="0" fontId="64" fillId="0" borderId="90" xfId="0" applyFont="1" applyBorder="1" applyAlignment="1">
      <alignment horizontal="center" vertical="center"/>
    </xf>
    <xf numFmtId="0" fontId="68" fillId="0" borderId="0" xfId="0" applyFont="1">
      <alignment vertical="center"/>
    </xf>
    <xf numFmtId="0" fontId="68" fillId="0" borderId="85" xfId="0" applyFont="1" applyFill="1" applyBorder="1" applyAlignment="1">
      <alignment horizontal="centerContinuous" vertical="center"/>
    </xf>
    <xf numFmtId="0" fontId="0" fillId="31" borderId="84" xfId="0" applyFill="1" applyBorder="1" applyAlignment="1">
      <alignment horizontal="centerContinuous" vertical="center"/>
    </xf>
    <xf numFmtId="0" fontId="0" fillId="31" borderId="85" xfId="0" applyFill="1" applyBorder="1" applyAlignment="1">
      <alignment horizontal="centerContinuous" vertical="center"/>
    </xf>
    <xf numFmtId="0" fontId="0" fillId="31" borderId="86" xfId="0" applyFill="1" applyBorder="1" applyAlignment="1">
      <alignment horizontal="centerContinuous" vertical="center"/>
    </xf>
    <xf numFmtId="0" fontId="0" fillId="8" borderId="93" xfId="0" applyFill="1" applyBorder="1" applyAlignment="1">
      <alignment horizontal="center" vertical="center"/>
    </xf>
    <xf numFmtId="0" fontId="0" fillId="8" borderId="94" xfId="0" applyFill="1" applyBorder="1" applyAlignment="1">
      <alignment horizontal="center" vertical="center"/>
    </xf>
    <xf numFmtId="0" fontId="0" fillId="31" borderId="86" xfId="0" applyFill="1" applyBorder="1" applyAlignment="1">
      <alignment horizontal="center" vertical="center" wrapText="1"/>
    </xf>
    <xf numFmtId="0" fontId="0" fillId="0" borderId="11" xfId="0" applyBorder="1">
      <alignment vertical="center"/>
    </xf>
    <xf numFmtId="0" fontId="49" fillId="0" borderId="49" xfId="0" applyFont="1" applyBorder="1" applyAlignment="1">
      <alignment horizontal="centerContinuous" vertical="center"/>
    </xf>
    <xf numFmtId="0" fontId="0" fillId="0" borderId="50" xfId="0" applyBorder="1" applyAlignment="1">
      <alignment horizontal="centerContinuous" vertical="center"/>
    </xf>
    <xf numFmtId="0" fontId="0" fillId="0" borderId="64" xfId="0" applyBorder="1" applyAlignment="1">
      <alignment horizontal="centerContinuous" vertical="center"/>
    </xf>
    <xf numFmtId="0" fontId="0" fillId="0" borderId="96" xfId="0" applyBorder="1">
      <alignment vertical="center"/>
    </xf>
    <xf numFmtId="0" fontId="0" fillId="8" borderId="95" xfId="0" applyFill="1" applyBorder="1" applyAlignment="1">
      <alignment horizontal="center" vertical="center"/>
    </xf>
    <xf numFmtId="41" fontId="64" fillId="0" borderId="91" xfId="1" applyFont="1" applyBorder="1" applyAlignment="1">
      <alignment horizontal="center" vertical="center"/>
    </xf>
    <xf numFmtId="41" fontId="64" fillId="0" borderId="92" xfId="1" applyFont="1" applyBorder="1" applyAlignment="1">
      <alignment horizontal="center" vertical="center"/>
    </xf>
    <xf numFmtId="41" fontId="64" fillId="0" borderId="90" xfId="1" applyFont="1" applyBorder="1" applyAlignment="1">
      <alignment horizontal="center" vertical="center"/>
    </xf>
    <xf numFmtId="41" fontId="64" fillId="7" borderId="90" xfId="1" applyFont="1" applyFill="1" applyBorder="1" applyAlignment="1">
      <alignment horizontal="center" vertical="center"/>
    </xf>
    <xf numFmtId="41" fontId="64" fillId="7" borderId="92" xfId="1" applyFont="1" applyFill="1" applyBorder="1" applyAlignment="1">
      <alignment horizontal="center" vertical="center"/>
    </xf>
    <xf numFmtId="41" fontId="64" fillId="7" borderId="91" xfId="1" applyFont="1" applyFill="1" applyBorder="1" applyAlignment="1">
      <alignment horizontal="center" vertical="center"/>
    </xf>
    <xf numFmtId="0" fontId="69" fillId="0" borderId="0" xfId="0" applyFont="1">
      <alignment vertical="center"/>
    </xf>
    <xf numFmtId="0" fontId="64" fillId="36" borderId="90" xfId="0" applyFont="1" applyFill="1" applyBorder="1" applyAlignment="1">
      <alignment horizontal="center" vertical="center"/>
    </xf>
    <xf numFmtId="0" fontId="70" fillId="0" borderId="85" xfId="0" applyFont="1" applyFill="1" applyBorder="1" applyAlignment="1">
      <alignment horizontal="left" vertical="center"/>
    </xf>
    <xf numFmtId="0" fontId="0" fillId="0" borderId="0" xfId="0" applyBorder="1">
      <alignment vertical="center"/>
    </xf>
    <xf numFmtId="0" fontId="70" fillId="0" borderId="0" xfId="0" applyFont="1" applyFill="1" applyBorder="1" applyAlignment="1">
      <alignment horizontal="left" vertical="center"/>
    </xf>
    <xf numFmtId="0" fontId="0" fillId="16" borderId="91" xfId="0" applyFill="1" applyBorder="1" applyAlignment="1">
      <alignment horizontal="centerContinuous" vertical="center"/>
    </xf>
    <xf numFmtId="0" fontId="0" fillId="16" borderId="92" xfId="0" applyFill="1" applyBorder="1" applyAlignment="1">
      <alignment horizontal="centerContinuous" vertical="center"/>
    </xf>
    <xf numFmtId="0" fontId="0" fillId="16" borderId="90" xfId="0" applyFill="1" applyBorder="1" applyAlignment="1">
      <alignment horizontal="centerContinuous" vertical="center"/>
    </xf>
    <xf numFmtId="0" fontId="71" fillId="0" borderId="0" xfId="0" applyFont="1" applyFill="1" applyBorder="1" applyAlignment="1">
      <alignment horizontal="left" vertical="center"/>
    </xf>
    <xf numFmtId="41" fontId="64" fillId="7" borderId="90" xfId="1" applyFont="1" applyFill="1" applyBorder="1" applyAlignment="1">
      <alignment horizontal="centerContinuous" vertical="center"/>
    </xf>
    <xf numFmtId="41" fontId="64" fillId="7" borderId="91" xfId="1" applyFont="1" applyFill="1" applyBorder="1" applyAlignment="1">
      <alignment horizontal="centerContinuous" vertical="center"/>
    </xf>
    <xf numFmtId="41" fontId="64" fillId="7" borderId="92" xfId="1" applyFont="1" applyFill="1" applyBorder="1" applyAlignment="1">
      <alignment horizontal="centerContinuous" vertical="center"/>
    </xf>
    <xf numFmtId="41" fontId="64" fillId="0" borderId="90" xfId="1" applyFont="1" applyFill="1" applyBorder="1" applyAlignment="1">
      <alignment horizontal="left" vertical="center"/>
    </xf>
    <xf numFmtId="41" fontId="64" fillId="0" borderId="91" xfId="1" applyFont="1" applyFill="1" applyBorder="1" applyAlignment="1">
      <alignment horizontal="left" vertical="center"/>
    </xf>
    <xf numFmtId="41" fontId="64" fillId="0" borderId="92" xfId="1" applyFont="1" applyFill="1" applyBorder="1" applyAlignment="1">
      <alignment horizontal="left" vertical="center"/>
    </xf>
    <xf numFmtId="41" fontId="72" fillId="0" borderId="90" xfId="1" applyFont="1" applyFill="1" applyBorder="1" applyAlignment="1">
      <alignment horizontal="left" vertical="center"/>
    </xf>
    <xf numFmtId="41" fontId="73" fillId="0" borderId="91" xfId="1" applyFont="1" applyFill="1" applyBorder="1" applyAlignment="1">
      <alignment horizontal="left" vertical="center"/>
    </xf>
    <xf numFmtId="41" fontId="73" fillId="0" borderId="92" xfId="1" applyFont="1" applyFill="1" applyBorder="1" applyAlignment="1">
      <alignment horizontal="left" vertical="center"/>
    </xf>
    <xf numFmtId="41" fontId="73" fillId="0" borderId="90" xfId="1" applyFont="1" applyFill="1" applyBorder="1" applyAlignment="1">
      <alignment horizontal="left" vertical="center"/>
    </xf>
    <xf numFmtId="41" fontId="64" fillId="0" borderId="90" xfId="1" applyFont="1" applyBorder="1" applyAlignment="1">
      <alignment horizontal="centerContinuous" vertical="center"/>
    </xf>
    <xf numFmtId="41" fontId="64" fillId="0" borderId="91" xfId="1" applyFont="1" applyBorder="1" applyAlignment="1">
      <alignment horizontal="centerContinuous" vertical="center"/>
    </xf>
    <xf numFmtId="41" fontId="64" fillId="0" borderId="92" xfId="1" applyFont="1" applyBorder="1" applyAlignment="1">
      <alignment horizontal="centerContinuous" vertical="center"/>
    </xf>
    <xf numFmtId="44" fontId="64" fillId="0" borderId="90" xfId="1" applyNumberFormat="1" applyFont="1" applyBorder="1" applyAlignment="1">
      <alignment horizontal="center" vertical="center"/>
    </xf>
    <xf numFmtId="44" fontId="64" fillId="0" borderId="91" xfId="1" applyNumberFormat="1" applyFont="1" applyBorder="1" applyAlignment="1">
      <alignment horizontal="center" vertical="center"/>
    </xf>
    <xf numFmtId="44" fontId="64" fillId="7" borderId="90" xfId="1" applyNumberFormat="1" applyFont="1" applyFill="1" applyBorder="1" applyAlignment="1">
      <alignment horizontal="center" vertical="center"/>
    </xf>
    <xf numFmtId="44" fontId="64" fillId="7" borderId="92" xfId="1" applyNumberFormat="1" applyFont="1" applyFill="1" applyBorder="1" applyAlignment="1">
      <alignment horizontal="center" vertical="center"/>
    </xf>
    <xf numFmtId="41" fontId="64" fillId="0" borderId="90" xfId="1" quotePrefix="1" applyFont="1" applyBorder="1" applyAlignment="1">
      <alignment horizontal="centerContinuous" vertical="center"/>
    </xf>
    <xf numFmtId="41" fontId="64" fillId="7" borderId="90" xfId="1" quotePrefix="1" applyFont="1" applyFill="1" applyBorder="1" applyAlignment="1">
      <alignment horizontal="centerContinuous" vertical="center"/>
    </xf>
    <xf numFmtId="41" fontId="64" fillId="36" borderId="90" xfId="1" applyFont="1" applyFill="1" applyBorder="1" applyAlignment="1">
      <alignment horizontal="center" vertical="center"/>
    </xf>
    <xf numFmtId="41" fontId="64" fillId="36" borderId="91" xfId="1" applyFont="1" applyFill="1" applyBorder="1" applyAlignment="1">
      <alignment horizontal="center" vertical="center"/>
    </xf>
    <xf numFmtId="41" fontId="64" fillId="36" borderId="92" xfId="1" applyFont="1" applyFill="1" applyBorder="1" applyAlignment="1">
      <alignment horizontal="center" vertical="center"/>
    </xf>
    <xf numFmtId="41" fontId="64" fillId="36" borderId="90" xfId="1" quotePrefix="1" applyFont="1" applyFill="1" applyBorder="1" applyAlignment="1">
      <alignment horizontal="centerContinuous" vertical="center"/>
    </xf>
    <xf numFmtId="41" fontId="64" fillId="36" borderId="91" xfId="1" applyFont="1" applyFill="1" applyBorder="1" applyAlignment="1">
      <alignment horizontal="centerContinuous" vertical="center"/>
    </xf>
    <xf numFmtId="41" fontId="64" fillId="36" borderId="92" xfId="1" applyFont="1" applyFill="1" applyBorder="1" applyAlignment="1">
      <alignment horizontal="centerContinuous" vertical="center"/>
    </xf>
    <xf numFmtId="41" fontId="64" fillId="36" borderId="90" xfId="1" applyFont="1" applyFill="1" applyBorder="1" applyAlignment="1">
      <alignment horizontal="centerContinuous" vertical="center"/>
    </xf>
    <xf numFmtId="41" fontId="64" fillId="36" borderId="91" xfId="1" quotePrefix="1" applyFont="1" applyFill="1" applyBorder="1" applyAlignment="1">
      <alignment horizontal="centerContinuous" vertical="center"/>
    </xf>
    <xf numFmtId="41" fontId="64" fillId="7" borderId="91" xfId="1" quotePrefix="1" applyFont="1" applyFill="1" applyBorder="1" applyAlignment="1">
      <alignment horizontal="centerContinuous" vertical="center"/>
    </xf>
    <xf numFmtId="0" fontId="68" fillId="0" borderId="85" xfId="0" applyFont="1" applyFill="1" applyBorder="1" applyAlignment="1">
      <alignment horizontal="left" vertical="center"/>
    </xf>
    <xf numFmtId="0" fontId="0" fillId="31" borderId="85" xfId="0" applyFill="1" applyBorder="1" applyAlignment="1">
      <alignment horizontal="centerContinuous" vertical="center" wrapText="1"/>
    </xf>
    <xf numFmtId="41" fontId="66" fillId="0" borderId="90" xfId="1" applyFont="1" applyFill="1" applyBorder="1" applyAlignment="1">
      <alignment horizontal="center" vertical="center"/>
    </xf>
    <xf numFmtId="41" fontId="66" fillId="0" borderId="91" xfId="1" applyFont="1" applyFill="1" applyBorder="1" applyAlignment="1">
      <alignment horizontal="center" vertical="center"/>
    </xf>
    <xf numFmtId="0" fontId="0" fillId="37" borderId="83" xfId="0" applyFill="1" applyBorder="1" applyAlignment="1">
      <alignment horizontal="centerContinuous" vertical="center"/>
    </xf>
    <xf numFmtId="0" fontId="0" fillId="31" borderId="0" xfId="0" applyFill="1" applyBorder="1" applyAlignment="1">
      <alignment horizontal="centerContinuous" vertical="center" wrapText="1"/>
    </xf>
    <xf numFmtId="0" fontId="0" fillId="31" borderId="84" xfId="0" applyFill="1" applyBorder="1" applyAlignment="1">
      <alignment horizontal="centerContinuous" vertical="center" wrapText="1"/>
    </xf>
    <xf numFmtId="0" fontId="64" fillId="0" borderId="91" xfId="0" applyFont="1" applyBorder="1" applyAlignment="1">
      <alignment horizontal="centerContinuous" vertical="center"/>
    </xf>
    <xf numFmtId="3" fontId="64" fillId="0" borderId="90" xfId="0" applyNumberFormat="1" applyFont="1" applyBorder="1" applyAlignment="1">
      <alignment horizontal="centerContinuous" vertical="center"/>
    </xf>
    <xf numFmtId="0" fontId="0" fillId="31" borderId="86" xfId="0" applyFill="1" applyBorder="1" applyAlignment="1">
      <alignment horizontal="centerContinuous" vertical="center" wrapText="1"/>
    </xf>
    <xf numFmtId="0" fontId="0" fillId="37" borderId="90" xfId="0" applyFill="1" applyBorder="1" applyAlignment="1">
      <alignment horizontal="centerContinuous" vertical="center" wrapText="1"/>
    </xf>
    <xf numFmtId="0" fontId="0" fillId="37" borderId="91" xfId="0" applyFill="1" applyBorder="1" applyAlignment="1">
      <alignment horizontal="centerContinuous" vertical="center" wrapText="1"/>
    </xf>
    <xf numFmtId="0" fontId="0" fillId="37" borderId="92" xfId="0" applyFill="1" applyBorder="1" applyAlignment="1">
      <alignment horizontal="centerContinuous" vertical="center" wrapText="1"/>
    </xf>
    <xf numFmtId="41" fontId="66" fillId="0" borderId="90" xfId="1" applyFont="1" applyFill="1" applyBorder="1" applyAlignment="1">
      <alignment horizontal="centerContinuous" vertical="center"/>
    </xf>
    <xf numFmtId="41" fontId="66" fillId="0" borderId="91" xfId="1" applyFont="1" applyFill="1" applyBorder="1" applyAlignment="1">
      <alignment horizontal="centerContinuous" vertical="center"/>
    </xf>
    <xf numFmtId="0" fontId="57" fillId="0" borderId="0" xfId="9" applyFont="1" applyAlignment="1">
      <alignment vertical="center"/>
    </xf>
    <xf numFmtId="0" fontId="75" fillId="0" borderId="0" xfId="9" applyFont="1" applyAlignment="1">
      <alignment vertical="center"/>
    </xf>
    <xf numFmtId="41" fontId="76" fillId="0" borderId="0" xfId="10" applyFont="1" applyAlignment="1">
      <alignment vertical="center"/>
    </xf>
    <xf numFmtId="0" fontId="78" fillId="0" borderId="0" xfId="9" applyFont="1" applyAlignment="1">
      <alignment vertical="center"/>
    </xf>
    <xf numFmtId="0" fontId="79" fillId="0" borderId="0" xfId="9" applyFont="1" applyAlignment="1">
      <alignment horizontal="center" vertical="center"/>
    </xf>
    <xf numFmtId="0" fontId="76" fillId="0" borderId="0" xfId="9" applyFont="1" applyAlignment="1">
      <alignment vertical="center"/>
    </xf>
    <xf numFmtId="0" fontId="80" fillId="0" borderId="0" xfId="9" applyFont="1" applyAlignment="1">
      <alignment vertical="center"/>
    </xf>
    <xf numFmtId="0" fontId="57" fillId="0" borderId="49" xfId="9" applyFont="1" applyBorder="1" applyAlignment="1">
      <alignment vertical="center"/>
    </xf>
    <xf numFmtId="0" fontId="57" fillId="0" borderId="50" xfId="9" applyFont="1" applyBorder="1" applyAlignment="1">
      <alignment vertical="center"/>
    </xf>
    <xf numFmtId="0" fontId="57" fillId="0" borderId="64" xfId="9" applyFont="1" applyBorder="1" applyAlignment="1">
      <alignment vertical="center"/>
    </xf>
    <xf numFmtId="0" fontId="55" fillId="0" borderId="59" xfId="9" applyFont="1" applyBorder="1" applyAlignment="1">
      <alignment horizontal="centerContinuous" vertical="center"/>
    </xf>
    <xf numFmtId="0" fontId="57" fillId="0" borderId="0" xfId="9" applyFont="1" applyBorder="1" applyAlignment="1">
      <alignment horizontal="centerContinuous" vertical="center"/>
    </xf>
    <xf numFmtId="0" fontId="57" fillId="0" borderId="99" xfId="9" applyFont="1" applyBorder="1" applyAlignment="1">
      <alignment horizontal="centerContinuous" vertical="center"/>
    </xf>
    <xf numFmtId="0" fontId="81" fillId="12" borderId="100" xfId="9" applyFont="1" applyFill="1" applyBorder="1" applyAlignment="1">
      <alignment horizontal="centerContinuous" vertical="center"/>
    </xf>
    <xf numFmtId="0" fontId="81" fillId="12" borderId="101" xfId="9" applyFont="1" applyFill="1" applyBorder="1" applyAlignment="1">
      <alignment horizontal="centerContinuous" vertical="center"/>
    </xf>
    <xf numFmtId="0" fontId="81" fillId="12" borderId="102" xfId="9" applyFont="1" applyFill="1" applyBorder="1" applyAlignment="1">
      <alignment horizontal="centerContinuous" vertical="center"/>
    </xf>
    <xf numFmtId="0" fontId="81" fillId="12" borderId="103" xfId="9" applyFont="1" applyFill="1" applyBorder="1" applyAlignment="1">
      <alignment horizontal="centerContinuous" vertical="center"/>
    </xf>
    <xf numFmtId="0" fontId="81" fillId="12" borderId="104" xfId="9" applyFont="1" applyFill="1" applyBorder="1" applyAlignment="1">
      <alignment horizontal="centerContinuous" vertical="center"/>
    </xf>
    <xf numFmtId="0" fontId="57" fillId="0" borderId="0" xfId="9" applyFont="1" applyBorder="1" applyAlignment="1">
      <alignment vertical="center"/>
    </xf>
    <xf numFmtId="0" fontId="57" fillId="0" borderId="59" xfId="9" applyFont="1" applyBorder="1" applyAlignment="1">
      <alignment vertical="center"/>
    </xf>
    <xf numFmtId="41" fontId="57" fillId="0" borderId="0" xfId="10" applyFont="1" applyBorder="1" applyAlignment="1">
      <alignment horizontal="centerContinuous" vertical="center"/>
    </xf>
    <xf numFmtId="199" fontId="49" fillId="13" borderId="65" xfId="10" applyNumberFormat="1" applyFont="1" applyFill="1" applyBorder="1" applyAlignment="1">
      <alignment horizontal="center" vertical="center"/>
    </xf>
    <xf numFmtId="41" fontId="50" fillId="6" borderId="60" xfId="10" applyFont="1" applyFill="1" applyBorder="1" applyAlignment="1">
      <alignment horizontal="left" vertical="center"/>
    </xf>
    <xf numFmtId="41" fontId="50" fillId="6" borderId="61" xfId="10" applyFont="1" applyFill="1" applyBorder="1" applyAlignment="1">
      <alignment horizontal="left" vertical="center"/>
    </xf>
    <xf numFmtId="41" fontId="50" fillId="6" borderId="62" xfId="10" applyFont="1" applyFill="1" applyBorder="1" applyAlignment="1">
      <alignment horizontal="left" vertical="center"/>
    </xf>
    <xf numFmtId="41" fontId="49" fillId="37" borderId="60" xfId="10" applyFont="1" applyFill="1" applyBorder="1" applyAlignment="1">
      <alignment horizontal="centerContinuous" vertical="center"/>
    </xf>
    <xf numFmtId="41" fontId="49" fillId="37" borderId="61" xfId="10" applyFont="1" applyFill="1" applyBorder="1" applyAlignment="1">
      <alignment horizontal="centerContinuous" vertical="center"/>
    </xf>
    <xf numFmtId="41" fontId="49" fillId="37" borderId="62" xfId="10" applyFont="1" applyFill="1" applyBorder="1" applyAlignment="1">
      <alignment horizontal="centerContinuous" vertical="center"/>
    </xf>
    <xf numFmtId="41" fontId="82" fillId="0" borderId="0" xfId="10" applyFont="1" applyBorder="1" applyAlignment="1">
      <alignment vertical="center"/>
    </xf>
    <xf numFmtId="0" fontId="57" fillId="0" borderId="99" xfId="9" applyFont="1" applyBorder="1" applyAlignment="1">
      <alignment vertical="center"/>
    </xf>
    <xf numFmtId="0" fontId="57" fillId="38" borderId="105" xfId="9" applyFont="1" applyFill="1" applyBorder="1" applyAlignment="1">
      <alignment horizontal="centerContinuous" vertical="center"/>
    </xf>
    <xf numFmtId="0" fontId="57" fillId="38" borderId="106" xfId="9" applyFont="1" applyFill="1" applyBorder="1" applyAlignment="1">
      <alignment horizontal="centerContinuous" vertical="center"/>
    </xf>
    <xf numFmtId="0" fontId="57" fillId="38" borderId="107" xfId="9" applyFont="1" applyFill="1" applyBorder="1" applyAlignment="1">
      <alignment horizontal="centerContinuous" vertical="center"/>
    </xf>
    <xf numFmtId="0" fontId="57" fillId="39" borderId="108" xfId="9" applyFont="1" applyFill="1" applyBorder="1" applyAlignment="1">
      <alignment horizontal="center" vertical="center"/>
    </xf>
    <xf numFmtId="0" fontId="57" fillId="38" borderId="109" xfId="9" applyFont="1" applyFill="1" applyBorder="1" applyAlignment="1">
      <alignment horizontal="center" vertical="center"/>
    </xf>
    <xf numFmtId="0" fontId="55" fillId="38" borderId="113" xfId="9" applyFont="1" applyFill="1" applyBorder="1" applyAlignment="1">
      <alignment horizontal="centerContinuous" vertical="center"/>
    </xf>
    <xf numFmtId="0" fontId="57" fillId="38" borderId="114" xfId="9" applyFont="1" applyFill="1" applyBorder="1" applyAlignment="1">
      <alignment horizontal="centerContinuous" vertical="center"/>
    </xf>
    <xf numFmtId="0" fontId="57" fillId="38" borderId="115" xfId="9" applyFont="1" applyFill="1" applyBorder="1" applyAlignment="1">
      <alignment horizontal="centerContinuous" vertical="center"/>
    </xf>
    <xf numFmtId="0" fontId="57" fillId="38" borderId="116" xfId="9" applyFont="1" applyFill="1" applyBorder="1" applyAlignment="1">
      <alignment horizontal="centerContinuous" vertical="center"/>
    </xf>
    <xf numFmtId="0" fontId="83" fillId="0" borderId="117" xfId="9" applyFont="1" applyBorder="1" applyAlignment="1">
      <alignment horizontal="centerContinuous" vertical="center"/>
    </xf>
    <xf numFmtId="0" fontId="83" fillId="0" borderId="116" xfId="9" applyFont="1" applyBorder="1" applyAlignment="1">
      <alignment horizontal="centerContinuous" vertical="center"/>
    </xf>
    <xf numFmtId="41" fontId="83" fillId="0" borderId="117" xfId="10" applyFont="1" applyBorder="1" applyAlignment="1">
      <alignment vertical="center"/>
    </xf>
    <xf numFmtId="0" fontId="83" fillId="0" borderId="114" xfId="9" applyFont="1" applyBorder="1" applyAlignment="1">
      <alignment vertical="center"/>
    </xf>
    <xf numFmtId="0" fontId="57" fillId="0" borderId="118" xfId="9" applyFont="1" applyBorder="1" applyAlignment="1">
      <alignment horizontal="center" vertical="center"/>
    </xf>
    <xf numFmtId="0" fontId="57" fillId="38" borderId="119" xfId="9" applyFont="1" applyFill="1" applyBorder="1" applyAlignment="1">
      <alignment horizontal="center" vertical="center"/>
    </xf>
    <xf numFmtId="0" fontId="57" fillId="38" borderId="120" xfId="9" applyFont="1" applyFill="1" applyBorder="1" applyAlignment="1">
      <alignment horizontal="centerContinuous" vertical="center"/>
    </xf>
    <xf numFmtId="0" fontId="57" fillId="38" borderId="121" xfId="9" applyFont="1" applyFill="1" applyBorder="1" applyAlignment="1">
      <alignment horizontal="centerContinuous" vertical="center"/>
    </xf>
    <xf numFmtId="0" fontId="57" fillId="38" borderId="122" xfId="9" applyFont="1" applyFill="1" applyBorder="1" applyAlignment="1">
      <alignment horizontal="centerContinuous" vertical="center"/>
    </xf>
    <xf numFmtId="0" fontId="57" fillId="38" borderId="123" xfId="9" applyFont="1" applyFill="1" applyBorder="1" applyAlignment="1">
      <alignment horizontal="centerContinuous" vertical="center"/>
    </xf>
    <xf numFmtId="0" fontId="57" fillId="38" borderId="126" xfId="9" applyFont="1" applyFill="1" applyBorder="1" applyAlignment="1">
      <alignment horizontal="centerContinuous" vertical="center"/>
    </xf>
    <xf numFmtId="0" fontId="57" fillId="38" borderId="127" xfId="9" applyFont="1" applyFill="1" applyBorder="1" applyAlignment="1">
      <alignment horizontal="centerContinuous" vertical="center"/>
    </xf>
    <xf numFmtId="0" fontId="16" fillId="6" borderId="128" xfId="9" applyFont="1" applyFill="1" applyBorder="1" applyAlignment="1">
      <alignment horizontal="centerContinuous" vertical="center"/>
    </xf>
    <xf numFmtId="0" fontId="16" fillId="6" borderId="129" xfId="9" applyFont="1" applyFill="1" applyBorder="1" applyAlignment="1">
      <alignment horizontal="centerContinuous" vertical="center"/>
    </xf>
    <xf numFmtId="41" fontId="16" fillId="6" borderId="128" xfId="10" applyFont="1" applyFill="1" applyBorder="1" applyAlignment="1">
      <alignment vertical="center"/>
    </xf>
    <xf numFmtId="0" fontId="16" fillId="6" borderId="0" xfId="9" applyFont="1" applyFill="1" applyBorder="1" applyAlignment="1">
      <alignment vertical="center"/>
    </xf>
    <xf numFmtId="0" fontId="57" fillId="0" borderId="109" xfId="9" applyFont="1" applyBorder="1" applyAlignment="1">
      <alignment horizontal="center" vertical="center"/>
    </xf>
    <xf numFmtId="41" fontId="84" fillId="0" borderId="114" xfId="10" applyFont="1" applyBorder="1" applyAlignment="1">
      <alignment horizontal="centerContinuous" vertical="center"/>
    </xf>
    <xf numFmtId="0" fontId="57" fillId="0" borderId="114" xfId="9" applyFont="1" applyBorder="1" applyAlignment="1">
      <alignment horizontal="centerContinuous" vertical="center"/>
    </xf>
    <xf numFmtId="0" fontId="57" fillId="0" borderId="116" xfId="9" applyFont="1" applyBorder="1" applyAlignment="1">
      <alignment horizontal="centerContinuous" vertical="center"/>
    </xf>
    <xf numFmtId="41" fontId="57" fillId="0" borderId="117" xfId="10" applyFont="1" applyBorder="1" applyAlignment="1">
      <alignment vertical="center"/>
    </xf>
    <xf numFmtId="0" fontId="57" fillId="0" borderId="114" xfId="9" applyFont="1" applyBorder="1" applyAlignment="1">
      <alignment vertical="center"/>
    </xf>
    <xf numFmtId="0" fontId="57" fillId="0" borderId="115" xfId="9" applyFont="1" applyBorder="1" applyAlignment="1">
      <alignment horizontal="centerContinuous" vertical="center"/>
    </xf>
    <xf numFmtId="0" fontId="16" fillId="0" borderId="128" xfId="9" applyFont="1" applyBorder="1" applyAlignment="1">
      <alignment horizontal="centerContinuous" vertical="center"/>
    </xf>
    <xf numFmtId="0" fontId="16" fillId="0" borderId="129" xfId="9" applyFont="1" applyBorder="1" applyAlignment="1">
      <alignment horizontal="centerContinuous" vertical="center"/>
    </xf>
    <xf numFmtId="41" fontId="16" fillId="0" borderId="128" xfId="10" applyFont="1" applyBorder="1" applyAlignment="1">
      <alignment vertical="center"/>
    </xf>
    <xf numFmtId="0" fontId="16" fillId="0" borderId="0" xfId="9" applyFont="1" applyBorder="1" applyAlignment="1">
      <alignment vertical="center"/>
    </xf>
    <xf numFmtId="0" fontId="57" fillId="0" borderId="118" xfId="9" applyFont="1" applyBorder="1" applyAlignment="1">
      <alignment vertical="center"/>
    </xf>
    <xf numFmtId="41" fontId="84" fillId="0" borderId="0" xfId="10" applyFont="1" applyBorder="1" applyAlignment="1">
      <alignment horizontal="centerContinuous" vertical="center"/>
    </xf>
    <xf numFmtId="0" fontId="57" fillId="0" borderId="129" xfId="9" applyFont="1" applyBorder="1" applyAlignment="1">
      <alignment horizontal="centerContinuous" vertical="center"/>
    </xf>
    <xf numFmtId="41" fontId="57" fillId="0" borderId="128" xfId="10" applyFont="1" applyBorder="1" applyAlignment="1">
      <alignment vertical="center"/>
    </xf>
    <xf numFmtId="0" fontId="57" fillId="0" borderId="131" xfId="9" applyFont="1" applyBorder="1" applyAlignment="1">
      <alignment horizontal="centerContinuous" vertical="center"/>
    </xf>
    <xf numFmtId="0" fontId="16" fillId="0" borderId="133" xfId="9" applyFont="1" applyBorder="1" applyAlignment="1">
      <alignment horizontal="centerContinuous" vertical="center"/>
    </xf>
    <xf numFmtId="0" fontId="16" fillId="0" borderId="127" xfId="9" applyFont="1" applyBorder="1" applyAlignment="1">
      <alignment horizontal="centerContinuous" vertical="center"/>
    </xf>
    <xf numFmtId="41" fontId="16" fillId="0" borderId="133" xfId="10" applyFont="1" applyBorder="1" applyAlignment="1">
      <alignment vertical="center"/>
    </xf>
    <xf numFmtId="0" fontId="16" fillId="0" borderId="126" xfId="9" applyFont="1" applyBorder="1" applyAlignment="1">
      <alignment vertical="center"/>
    </xf>
    <xf numFmtId="0" fontId="57" fillId="0" borderId="119" xfId="9" applyFont="1" applyBorder="1" applyAlignment="1">
      <alignment vertical="center"/>
    </xf>
    <xf numFmtId="0" fontId="57" fillId="0" borderId="119" xfId="9" applyFont="1" applyBorder="1" applyAlignment="1">
      <alignment horizontal="center" vertical="center"/>
    </xf>
    <xf numFmtId="41" fontId="84" fillId="0" borderId="126" xfId="10" applyFont="1" applyBorder="1" applyAlignment="1">
      <alignment horizontal="centerContinuous" vertical="center"/>
    </xf>
    <xf numFmtId="0" fontId="57" fillId="0" borderId="126" xfId="9" applyFont="1" applyBorder="1" applyAlignment="1">
      <alignment horizontal="centerContinuous" vertical="center"/>
    </xf>
    <xf numFmtId="0" fontId="57" fillId="0" borderId="127" xfId="9" applyFont="1" applyBorder="1" applyAlignment="1">
      <alignment horizontal="centerContinuous" vertical="center"/>
    </xf>
    <xf numFmtId="41" fontId="57" fillId="0" borderId="133" xfId="10" applyFont="1" applyBorder="1" applyAlignment="1">
      <alignment vertical="center"/>
    </xf>
    <xf numFmtId="0" fontId="57" fillId="0" borderId="126" xfId="9" applyFont="1" applyBorder="1" applyAlignment="1">
      <alignment vertical="center"/>
    </xf>
    <xf numFmtId="0" fontId="57" fillId="0" borderId="134" xfId="9" applyFont="1" applyBorder="1" applyAlignment="1">
      <alignment horizontal="centerContinuous" vertical="center"/>
    </xf>
    <xf numFmtId="0" fontId="57" fillId="0" borderId="96" xfId="9" applyFont="1" applyBorder="1" applyAlignment="1">
      <alignment vertical="center"/>
    </xf>
    <xf numFmtId="0" fontId="57" fillId="0" borderId="11" xfId="9" applyFont="1" applyBorder="1" applyAlignment="1">
      <alignment vertical="center"/>
    </xf>
    <xf numFmtId="0" fontId="57" fillId="0" borderId="12" xfId="9" applyFont="1" applyBorder="1" applyAlignment="1">
      <alignment vertical="center"/>
    </xf>
    <xf numFmtId="0" fontId="55" fillId="0" borderId="136" xfId="9" applyFont="1" applyBorder="1" applyAlignment="1">
      <alignment horizontal="centerContinuous" vertical="center"/>
    </xf>
    <xf numFmtId="0" fontId="57" fillId="0" borderId="137" xfId="9" applyFont="1" applyBorder="1" applyAlignment="1">
      <alignment horizontal="centerContinuous" vertical="center"/>
    </xf>
    <xf numFmtId="0" fontId="57" fillId="0" borderId="138" xfId="9" applyFont="1" applyBorder="1" applyAlignment="1">
      <alignment horizontal="centerContinuous" vertical="center"/>
    </xf>
    <xf numFmtId="0" fontId="57" fillId="0" borderId="117" xfId="9" applyFont="1" applyBorder="1" applyAlignment="1">
      <alignment horizontal="centerContinuous" vertical="center"/>
    </xf>
    <xf numFmtId="0" fontId="57" fillId="0" borderId="128" xfId="9" applyFont="1" applyBorder="1" applyAlignment="1">
      <alignment horizontal="centerContinuous" vertical="center"/>
    </xf>
    <xf numFmtId="0" fontId="57" fillId="0" borderId="139" xfId="9" applyFont="1" applyBorder="1" applyAlignment="1">
      <alignment horizontal="centerContinuous" vertical="center"/>
    </xf>
    <xf numFmtId="0" fontId="57" fillId="0" borderId="140" xfId="9" applyFont="1" applyBorder="1" applyAlignment="1">
      <alignment horizontal="centerContinuous" vertical="center"/>
    </xf>
    <xf numFmtId="0" fontId="57" fillId="0" borderId="142" xfId="9" applyFont="1" applyBorder="1" applyAlignment="1">
      <alignment horizontal="center" vertical="center"/>
    </xf>
    <xf numFmtId="41" fontId="84" fillId="0" borderId="143" xfId="10" applyFont="1" applyBorder="1" applyAlignment="1">
      <alignment horizontal="centerContinuous" vertical="center"/>
    </xf>
    <xf numFmtId="0" fontId="57" fillId="0" borderId="143" xfId="9" applyFont="1" applyBorder="1" applyAlignment="1">
      <alignment horizontal="centerContinuous" vertical="center"/>
    </xf>
    <xf numFmtId="0" fontId="57" fillId="0" borderId="144" xfId="9" applyFont="1" applyBorder="1" applyAlignment="1">
      <alignment horizontal="centerContinuous" vertical="center"/>
    </xf>
    <xf numFmtId="41" fontId="57" fillId="0" borderId="139" xfId="10" applyFont="1" applyBorder="1" applyAlignment="1">
      <alignment vertical="center"/>
    </xf>
    <xf numFmtId="0" fontId="57" fillId="0" borderId="143" xfId="9" applyFont="1" applyBorder="1" applyAlignment="1">
      <alignment vertical="center"/>
    </xf>
    <xf numFmtId="0" fontId="57" fillId="0" borderId="145" xfId="9" applyFont="1" applyBorder="1" applyAlignment="1">
      <alignment horizontal="center" vertical="center"/>
    </xf>
    <xf numFmtId="41" fontId="84" fillId="0" borderId="146" xfId="10" applyFont="1" applyBorder="1" applyAlignment="1">
      <alignment horizontal="centerContinuous" vertical="center"/>
    </xf>
    <xf numFmtId="0" fontId="57" fillId="0" borderId="146" xfId="9" applyFont="1" applyBorder="1" applyAlignment="1">
      <alignment horizontal="centerContinuous" vertical="center"/>
    </xf>
    <xf numFmtId="0" fontId="57" fillId="0" borderId="147" xfId="9" applyFont="1" applyBorder="1" applyAlignment="1">
      <alignment horizontal="centerContinuous" vertical="center"/>
    </xf>
    <xf numFmtId="41" fontId="57" fillId="0" borderId="148" xfId="10" applyFont="1" applyBorder="1" applyAlignment="1">
      <alignment vertical="center"/>
    </xf>
    <xf numFmtId="0" fontId="57" fillId="0" borderId="146" xfId="9" applyFont="1" applyBorder="1" applyAlignment="1">
      <alignment vertical="center"/>
    </xf>
    <xf numFmtId="0" fontId="57" fillId="0" borderId="149" xfId="9" applyFont="1" applyBorder="1" applyAlignment="1">
      <alignment horizontal="centerContinuous" vertical="center"/>
    </xf>
    <xf numFmtId="0" fontId="57" fillId="0" borderId="150" xfId="9" applyFont="1" applyBorder="1" applyAlignment="1">
      <alignment horizontal="centerContinuous" vertical="center"/>
    </xf>
    <xf numFmtId="0" fontId="57" fillId="0" borderId="122" xfId="9" applyFont="1" applyBorder="1" applyAlignment="1">
      <alignment horizontal="centerContinuous" vertical="center"/>
    </xf>
    <xf numFmtId="0" fontId="57" fillId="0" borderId="123" xfId="9" applyFont="1" applyBorder="1" applyAlignment="1">
      <alignment horizontal="centerContinuous" vertical="center"/>
    </xf>
    <xf numFmtId="0" fontId="55" fillId="0" borderId="0" xfId="9" applyFont="1" applyAlignment="1">
      <alignment vertical="center"/>
    </xf>
    <xf numFmtId="0" fontId="85" fillId="0" borderId="0" xfId="9" applyFont="1" applyAlignment="1">
      <alignment vertical="center"/>
    </xf>
    <xf numFmtId="0" fontId="55" fillId="40" borderId="113" xfId="9" applyFont="1" applyFill="1" applyBorder="1" applyAlignment="1">
      <alignment horizontal="centerContinuous" vertical="center"/>
    </xf>
    <xf numFmtId="0" fontId="57" fillId="40" borderId="114" xfId="9" applyFont="1" applyFill="1" applyBorder="1" applyAlignment="1">
      <alignment horizontal="centerContinuous" vertical="center"/>
    </xf>
    <xf numFmtId="0" fontId="57" fillId="40" borderId="116" xfId="9" applyFont="1" applyFill="1" applyBorder="1" applyAlignment="1">
      <alignment horizontal="centerContinuous" vertical="center"/>
    </xf>
    <xf numFmtId="0" fontId="57" fillId="38" borderId="118" xfId="9" applyFont="1" applyFill="1" applyBorder="1" applyAlignment="1">
      <alignment horizontal="center" vertical="center"/>
    </xf>
    <xf numFmtId="0" fontId="57" fillId="31" borderId="155" xfId="9" applyFont="1" applyFill="1" applyBorder="1" applyAlignment="1">
      <alignment horizontal="centerContinuous" vertical="center"/>
    </xf>
    <xf numFmtId="0" fontId="57" fillId="31" borderId="143" xfId="9" applyFont="1" applyFill="1" applyBorder="1" applyAlignment="1">
      <alignment horizontal="centerContinuous" vertical="center"/>
    </xf>
    <xf numFmtId="0" fontId="57" fillId="31" borderId="121" xfId="9" applyFont="1" applyFill="1" applyBorder="1" applyAlignment="1">
      <alignment horizontal="centerContinuous" vertical="center"/>
    </xf>
    <xf numFmtId="0" fontId="57" fillId="31" borderId="139" xfId="9" applyFont="1" applyFill="1" applyBorder="1" applyAlignment="1">
      <alignment horizontal="centerContinuous" vertical="center"/>
    </xf>
    <xf numFmtId="0" fontId="57" fillId="31" borderId="144" xfId="9" applyFont="1" applyFill="1" applyBorder="1" applyAlignment="1">
      <alignment horizontal="centerContinuous" vertical="center"/>
    </xf>
    <xf numFmtId="0" fontId="57" fillId="31" borderId="140" xfId="9" applyFont="1" applyFill="1" applyBorder="1" applyAlignment="1">
      <alignment horizontal="centerContinuous" vertical="center"/>
    </xf>
    <xf numFmtId="0" fontId="57" fillId="0" borderId="122" xfId="9" applyFont="1" applyFill="1" applyBorder="1" applyAlignment="1">
      <alignment horizontal="centerContinuous" vertical="center"/>
    </xf>
    <xf numFmtId="0" fontId="57" fillId="0" borderId="120" xfId="9" applyFont="1" applyFill="1" applyBorder="1" applyAlignment="1">
      <alignment horizontal="centerContinuous" vertical="center"/>
    </xf>
    <xf numFmtId="0" fontId="57" fillId="0" borderId="121" xfId="9" applyFont="1" applyFill="1" applyBorder="1" applyAlignment="1">
      <alignment horizontal="centerContinuous" vertical="center"/>
    </xf>
    <xf numFmtId="0" fontId="57" fillId="31" borderId="126" xfId="9" applyFont="1" applyFill="1" applyBorder="1" applyAlignment="1">
      <alignment horizontal="centerContinuous" vertical="center"/>
    </xf>
    <xf numFmtId="0" fontId="57" fillId="31" borderId="134" xfId="9" applyFont="1" applyFill="1" applyBorder="1" applyAlignment="1">
      <alignment horizontal="centerContinuous" vertical="center"/>
    </xf>
    <xf numFmtId="0" fontId="57" fillId="0" borderId="124" xfId="9" applyFont="1" applyFill="1" applyBorder="1" applyAlignment="1">
      <alignment horizontal="centerContinuous" vertical="center"/>
    </xf>
    <xf numFmtId="0" fontId="57" fillId="0" borderId="125" xfId="9" applyFont="1" applyFill="1" applyBorder="1" applyAlignment="1">
      <alignment horizontal="centerContinuous" vertical="center"/>
    </xf>
    <xf numFmtId="0" fontId="57" fillId="0" borderId="115" xfId="9" applyFont="1" applyBorder="1" applyAlignment="1">
      <alignment vertical="center"/>
    </xf>
    <xf numFmtId="200" fontId="57" fillId="0" borderId="114" xfId="9" applyNumberFormat="1" applyFont="1" applyBorder="1" applyAlignment="1">
      <alignment vertical="center"/>
    </xf>
    <xf numFmtId="200" fontId="57" fillId="0" borderId="117" xfId="9" applyNumberFormat="1" applyFont="1" applyBorder="1" applyAlignment="1">
      <alignment vertical="center"/>
    </xf>
    <xf numFmtId="200" fontId="57" fillId="0" borderId="116" xfId="9" applyNumberFormat="1" applyFont="1" applyBorder="1" applyAlignment="1">
      <alignment vertical="center"/>
    </xf>
    <xf numFmtId="0" fontId="57" fillId="0" borderId="131" xfId="9" applyFont="1" applyBorder="1" applyAlignment="1">
      <alignment vertical="center"/>
    </xf>
    <xf numFmtId="200" fontId="57" fillId="0" borderId="0" xfId="9" applyNumberFormat="1" applyFont="1" applyBorder="1" applyAlignment="1">
      <alignment vertical="center"/>
    </xf>
    <xf numFmtId="200" fontId="57" fillId="0" borderId="128" xfId="9" applyNumberFormat="1" applyFont="1" applyBorder="1" applyAlignment="1">
      <alignment vertical="center"/>
    </xf>
    <xf numFmtId="200" fontId="57" fillId="0" borderId="129" xfId="9" applyNumberFormat="1" applyFont="1" applyBorder="1" applyAlignment="1">
      <alignment vertical="center"/>
    </xf>
    <xf numFmtId="0" fontId="57" fillId="6" borderId="118" xfId="9" applyFont="1" applyFill="1" applyBorder="1" applyAlignment="1">
      <alignment horizontal="center" vertical="center"/>
    </xf>
    <xf numFmtId="41" fontId="84" fillId="6" borderId="0" xfId="10" applyFont="1" applyFill="1" applyBorder="1" applyAlignment="1">
      <alignment horizontal="centerContinuous" vertical="center"/>
    </xf>
    <xf numFmtId="0" fontId="57" fillId="6" borderId="0" xfId="9" applyFont="1" applyFill="1" applyBorder="1" applyAlignment="1">
      <alignment horizontal="centerContinuous" vertical="center"/>
    </xf>
    <xf numFmtId="0" fontId="57" fillId="6" borderId="129" xfId="9" applyFont="1" applyFill="1" applyBorder="1" applyAlignment="1">
      <alignment horizontal="centerContinuous" vertical="center"/>
    </xf>
    <xf numFmtId="41" fontId="57" fillId="6" borderId="128" xfId="10" applyFont="1" applyFill="1" applyBorder="1" applyAlignment="1">
      <alignment vertical="center"/>
    </xf>
    <xf numFmtId="0" fontId="57" fillId="6" borderId="0" xfId="9" applyFont="1" applyFill="1" applyBorder="1" applyAlignment="1">
      <alignment vertical="center"/>
    </xf>
    <xf numFmtId="0" fontId="57" fillId="6" borderId="131" xfId="9" applyFont="1" applyFill="1" applyBorder="1" applyAlignment="1">
      <alignment vertical="center"/>
    </xf>
    <xf numFmtId="0" fontId="57" fillId="0" borderId="0" xfId="9" applyFont="1" applyFill="1" applyAlignment="1">
      <alignment vertical="center"/>
    </xf>
    <xf numFmtId="0" fontId="57" fillId="0" borderId="134" xfId="9" applyFont="1" applyBorder="1" applyAlignment="1">
      <alignment vertical="center"/>
    </xf>
    <xf numFmtId="200" fontId="57" fillId="0" borderId="126" xfId="9" applyNumberFormat="1" applyFont="1" applyBorder="1" applyAlignment="1">
      <alignment vertical="center"/>
    </xf>
    <xf numFmtId="200" fontId="57" fillId="0" borderId="133" xfId="9" applyNumberFormat="1" applyFont="1" applyBorder="1" applyAlignment="1">
      <alignment vertical="center"/>
    </xf>
    <xf numFmtId="200" fontId="57" fillId="0" borderId="127" xfId="9" applyNumberFormat="1" applyFont="1" applyBorder="1" applyAlignment="1">
      <alignment vertical="center"/>
    </xf>
    <xf numFmtId="41" fontId="86" fillId="31" borderId="49" xfId="10" applyFont="1" applyFill="1" applyBorder="1" applyAlignment="1">
      <alignment vertical="center"/>
    </xf>
    <xf numFmtId="0" fontId="51" fillId="31" borderId="50" xfId="9" applyFont="1" applyFill="1" applyBorder="1" applyAlignment="1">
      <alignment vertical="center"/>
    </xf>
    <xf numFmtId="0" fontId="51" fillId="31" borderId="64" xfId="9" applyFont="1" applyFill="1" applyBorder="1" applyAlignment="1">
      <alignment vertical="center"/>
    </xf>
    <xf numFmtId="0" fontId="51" fillId="31" borderId="59" xfId="9" applyFont="1" applyFill="1" applyBorder="1" applyAlignment="1">
      <alignment vertical="center"/>
    </xf>
    <xf numFmtId="0" fontId="51" fillId="31" borderId="0" xfId="9" applyFont="1" applyFill="1" applyBorder="1" applyAlignment="1">
      <alignment vertical="center"/>
    </xf>
    <xf numFmtId="0" fontId="51" fillId="31" borderId="99" xfId="9" applyFont="1" applyFill="1" applyBorder="1" applyAlignment="1">
      <alignment vertical="center"/>
    </xf>
    <xf numFmtId="0" fontId="51" fillId="31" borderId="96" xfId="9" applyFont="1" applyFill="1" applyBorder="1" applyAlignment="1">
      <alignment vertical="center"/>
    </xf>
    <xf numFmtId="0" fontId="51" fillId="31" borderId="11" xfId="9" applyFont="1" applyFill="1" applyBorder="1" applyAlignment="1">
      <alignment vertical="center"/>
    </xf>
    <xf numFmtId="0" fontId="51" fillId="31" borderId="12" xfId="9" applyFont="1" applyFill="1" applyBorder="1" applyAlignment="1">
      <alignment vertical="center"/>
    </xf>
    <xf numFmtId="41" fontId="51" fillId="0" borderId="0" xfId="10" applyFont="1" applyBorder="1" applyAlignment="1">
      <alignment vertical="center"/>
    </xf>
    <xf numFmtId="41" fontId="53" fillId="0" borderId="0" xfId="10" applyFont="1" applyBorder="1" applyAlignment="1">
      <alignment vertical="center"/>
    </xf>
    <xf numFmtId="0" fontId="55" fillId="0" borderId="0" xfId="9" applyFont="1" applyBorder="1" applyAlignment="1">
      <alignment vertical="center"/>
    </xf>
    <xf numFmtId="0" fontId="57" fillId="0" borderId="50" xfId="9" applyFont="1" applyFill="1" applyBorder="1" applyAlignment="1">
      <alignment vertical="center"/>
    </xf>
    <xf numFmtId="0" fontId="57" fillId="0" borderId="0" xfId="9" applyFont="1" applyFill="1" applyBorder="1" applyAlignment="1">
      <alignment horizontal="center" vertical="center"/>
    </xf>
    <xf numFmtId="0" fontId="57" fillId="38" borderId="169" xfId="9" applyFont="1" applyFill="1" applyBorder="1" applyAlignment="1">
      <alignment vertical="center"/>
    </xf>
    <xf numFmtId="0" fontId="57" fillId="38" borderId="115" xfId="9" applyFont="1" applyFill="1" applyBorder="1" applyAlignment="1">
      <alignment vertical="center"/>
    </xf>
    <xf numFmtId="0" fontId="57" fillId="38" borderId="171" xfId="9" applyFont="1" applyFill="1" applyBorder="1" applyAlignment="1">
      <alignment horizontal="centerContinuous" vertical="center"/>
    </xf>
    <xf numFmtId="0" fontId="57" fillId="38" borderId="131" xfId="9" applyFont="1" applyFill="1" applyBorder="1" applyAlignment="1">
      <alignment horizontal="centerContinuous" vertical="center"/>
    </xf>
    <xf numFmtId="0" fontId="57" fillId="38" borderId="172" xfId="9" applyFont="1" applyFill="1" applyBorder="1" applyAlignment="1">
      <alignment horizontal="centerContinuous" vertical="center"/>
    </xf>
    <xf numFmtId="0" fontId="57" fillId="0" borderId="0" xfId="9" applyFont="1" applyFill="1" applyBorder="1" applyAlignment="1">
      <alignment horizontal="centerContinuous" vertical="center"/>
    </xf>
    <xf numFmtId="0" fontId="57" fillId="38" borderId="173" xfId="9" applyFont="1" applyFill="1" applyBorder="1" applyAlignment="1">
      <alignment vertical="center"/>
    </xf>
    <xf numFmtId="0" fontId="57" fillId="38" borderId="134" xfId="9" applyFont="1" applyFill="1" applyBorder="1" applyAlignment="1">
      <alignment vertical="center"/>
    </xf>
    <xf numFmtId="41" fontId="84" fillId="6" borderId="117" xfId="10" applyFont="1" applyFill="1" applyBorder="1" applyAlignment="1">
      <alignment horizontal="centerContinuous" vertical="center"/>
    </xf>
    <xf numFmtId="0" fontId="57" fillId="6" borderId="114" xfId="9" applyFont="1" applyFill="1" applyBorder="1" applyAlignment="1">
      <alignment horizontal="centerContinuous" vertical="center"/>
    </xf>
    <xf numFmtId="0" fontId="57" fillId="6" borderId="116" xfId="9" applyFont="1" applyFill="1" applyBorder="1" applyAlignment="1">
      <alignment horizontal="centerContinuous" vertical="center"/>
    </xf>
    <xf numFmtId="41" fontId="57" fillId="6" borderId="117" xfId="10" applyFont="1" applyFill="1" applyBorder="1" applyAlignment="1">
      <alignment vertical="center"/>
    </xf>
    <xf numFmtId="0" fontId="57" fillId="6" borderId="114" xfId="9" applyFont="1" applyFill="1" applyBorder="1" applyAlignment="1">
      <alignment vertical="center"/>
    </xf>
    <xf numFmtId="0" fontId="57" fillId="6" borderId="168" xfId="9" applyFont="1" applyFill="1" applyBorder="1" applyAlignment="1">
      <alignment vertical="center"/>
    </xf>
    <xf numFmtId="0" fontId="57" fillId="0" borderId="0" xfId="9" applyFont="1" applyFill="1" applyBorder="1" applyAlignment="1">
      <alignment vertical="center"/>
    </xf>
    <xf numFmtId="0" fontId="57" fillId="0" borderId="174" xfId="9" applyFont="1" applyBorder="1" applyAlignment="1">
      <alignment horizontal="centerContinuous" vertical="center"/>
    </xf>
    <xf numFmtId="0" fontId="57" fillId="0" borderId="112" xfId="9" applyFont="1" applyBorder="1" applyAlignment="1">
      <alignment horizontal="centerContinuous" vertical="center"/>
    </xf>
    <xf numFmtId="41" fontId="84" fillId="0" borderId="128" xfId="10" applyFont="1" applyBorder="1" applyAlignment="1">
      <alignment horizontal="centerContinuous" vertical="center"/>
    </xf>
    <xf numFmtId="0" fontId="57" fillId="0" borderId="170" xfId="9" applyFont="1" applyBorder="1" applyAlignment="1">
      <alignment vertical="center"/>
    </xf>
    <xf numFmtId="0" fontId="57" fillId="0" borderId="179" xfId="9" applyFont="1" applyBorder="1" applyAlignment="1">
      <alignment horizontal="centerContinuous" vertical="center"/>
    </xf>
    <xf numFmtId="41" fontId="84" fillId="0" borderId="133" xfId="10" applyFont="1" applyBorder="1" applyAlignment="1">
      <alignment horizontal="centerContinuous" vertical="center"/>
    </xf>
    <xf numFmtId="0" fontId="57" fillId="0" borderId="182" xfId="9" applyFont="1" applyBorder="1" applyAlignment="1">
      <alignment vertical="center"/>
    </xf>
    <xf numFmtId="0" fontId="57" fillId="0" borderId="183" xfId="9" applyFont="1" applyBorder="1" applyAlignment="1">
      <alignment horizontal="centerContinuous" vertical="center"/>
    </xf>
    <xf numFmtId="0" fontId="57" fillId="0" borderId="11" xfId="9" applyFont="1" applyFill="1" applyBorder="1" applyAlignment="1">
      <alignment vertical="center"/>
    </xf>
    <xf numFmtId="0" fontId="78" fillId="0" borderId="0" xfId="9" applyFont="1" applyAlignment="1">
      <alignment horizontal="center" vertical="center"/>
    </xf>
    <xf numFmtId="0" fontId="87" fillId="0" borderId="0" xfId="9" applyFont="1" applyAlignment="1">
      <alignment vertical="center"/>
    </xf>
    <xf numFmtId="0" fontId="78" fillId="0" borderId="0" xfId="9" quotePrefix="1" applyFont="1" applyAlignment="1">
      <alignment horizontal="left" vertical="center"/>
    </xf>
    <xf numFmtId="0" fontId="88" fillId="0" borderId="0" xfId="9" applyFont="1" applyAlignment="1">
      <alignment vertical="center"/>
    </xf>
    <xf numFmtId="0" fontId="78" fillId="0" borderId="59" xfId="9" applyFont="1" applyBorder="1" applyAlignment="1">
      <alignment horizontal="center" vertical="center"/>
    </xf>
    <xf numFmtId="0" fontId="87" fillId="0" borderId="0" xfId="9" applyFont="1" applyBorder="1" applyAlignment="1">
      <alignment vertical="center"/>
    </xf>
    <xf numFmtId="0" fontId="78" fillId="0" borderId="0" xfId="9" applyFont="1" applyBorder="1" applyAlignment="1">
      <alignment vertical="center"/>
    </xf>
    <xf numFmtId="0" fontId="55" fillId="0" borderId="49" xfId="9" applyFont="1" applyBorder="1" applyAlignment="1">
      <alignment horizontal="centerContinuous" vertical="center"/>
    </xf>
    <xf numFmtId="0" fontId="55" fillId="0" borderId="50" xfId="9" applyFont="1" applyBorder="1" applyAlignment="1">
      <alignment horizontal="centerContinuous" vertical="center"/>
    </xf>
    <xf numFmtId="0" fontId="57" fillId="0" borderId="60" xfId="9" applyFont="1" applyBorder="1" applyAlignment="1">
      <alignment horizontal="centerContinuous" vertical="center"/>
    </xf>
    <xf numFmtId="0" fontId="57" fillId="0" borderId="62" xfId="9" applyFont="1" applyBorder="1" applyAlignment="1">
      <alignment horizontal="centerContinuous" vertical="center"/>
    </xf>
    <xf numFmtId="0" fontId="57" fillId="0" borderId="60" xfId="9" quotePrefix="1" applyFont="1" applyBorder="1" applyAlignment="1">
      <alignment horizontal="centerContinuous" vertical="center"/>
    </xf>
    <xf numFmtId="0" fontId="57" fillId="0" borderId="61" xfId="9" applyFont="1" applyBorder="1" applyAlignment="1">
      <alignment horizontal="centerContinuous" vertical="center"/>
    </xf>
    <xf numFmtId="41" fontId="57" fillId="6" borderId="49" xfId="10" applyFont="1" applyFill="1" applyBorder="1" applyAlignment="1">
      <alignment vertical="center"/>
    </xf>
    <xf numFmtId="0" fontId="57" fillId="6" borderId="50" xfId="10" applyNumberFormat="1" applyFont="1" applyFill="1" applyBorder="1" applyAlignment="1">
      <alignment vertical="center"/>
    </xf>
    <xf numFmtId="0" fontId="57" fillId="6" borderId="64" xfId="10" applyNumberFormat="1" applyFont="1" applyFill="1" applyBorder="1" applyAlignment="1">
      <alignment vertical="center"/>
    </xf>
    <xf numFmtId="41" fontId="57" fillId="6" borderId="96" xfId="10" applyFont="1" applyFill="1" applyBorder="1" applyAlignment="1">
      <alignment vertical="center"/>
    </xf>
    <xf numFmtId="0" fontId="57" fillId="6" borderId="11" xfId="10" applyNumberFormat="1" applyFont="1" applyFill="1" applyBorder="1" applyAlignment="1">
      <alignment vertical="center"/>
    </xf>
    <xf numFmtId="0" fontId="57" fillId="6" borderId="12" xfId="10" applyNumberFormat="1" applyFont="1" applyFill="1" applyBorder="1" applyAlignment="1">
      <alignment vertical="center"/>
    </xf>
    <xf numFmtId="41" fontId="89" fillId="12" borderId="186" xfId="10" applyFont="1" applyFill="1" applyBorder="1" applyAlignment="1">
      <alignment horizontal="centerContinuous" vertical="center"/>
    </xf>
    <xf numFmtId="41" fontId="89" fillId="12" borderId="187" xfId="10" applyFont="1" applyFill="1" applyBorder="1" applyAlignment="1">
      <alignment horizontal="centerContinuous" vertical="center"/>
    </xf>
    <xf numFmtId="41" fontId="89" fillId="12" borderId="188" xfId="10" applyFont="1" applyFill="1" applyBorder="1" applyAlignment="1">
      <alignment horizontal="centerContinuous" vertical="center"/>
    </xf>
    <xf numFmtId="41" fontId="51" fillId="0" borderId="128" xfId="10" applyFont="1" applyBorder="1" applyAlignment="1">
      <alignment horizontal="centerContinuous" vertical="center"/>
    </xf>
    <xf numFmtId="41" fontId="57" fillId="0" borderId="128" xfId="10" quotePrefix="1" applyFont="1" applyBorder="1" applyAlignment="1">
      <alignment horizontal="center" vertical="center"/>
    </xf>
    <xf numFmtId="41" fontId="57" fillId="0" borderId="117" xfId="10" applyFont="1" applyBorder="1" applyAlignment="1">
      <alignment horizontal="centerContinuous" vertical="center"/>
    </xf>
    <xf numFmtId="41" fontId="57" fillId="0" borderId="114" xfId="10" applyFont="1" applyBorder="1" applyAlignment="1">
      <alignment horizontal="centerContinuous" vertical="center"/>
    </xf>
    <xf numFmtId="199" fontId="49" fillId="13" borderId="109" xfId="10" applyNumberFormat="1" applyFont="1" applyFill="1" applyBorder="1" applyAlignment="1">
      <alignment horizontal="center" vertical="center"/>
    </xf>
    <xf numFmtId="41" fontId="57" fillId="0" borderId="114" xfId="10" applyFont="1" applyBorder="1" applyAlignment="1">
      <alignment vertical="center"/>
    </xf>
    <xf numFmtId="41" fontId="57" fillId="0" borderId="116" xfId="10" applyFont="1" applyBorder="1" applyAlignment="1">
      <alignment vertical="center"/>
    </xf>
    <xf numFmtId="41" fontId="57" fillId="0" borderId="60" xfId="10" applyFont="1" applyBorder="1" applyAlignment="1">
      <alignment vertical="center"/>
    </xf>
    <xf numFmtId="0" fontId="57" fillId="0" borderId="61" xfId="9" applyFont="1" applyBorder="1" applyAlignment="1">
      <alignment vertical="center"/>
    </xf>
    <xf numFmtId="0" fontId="57" fillId="0" borderId="62" xfId="9" applyFont="1" applyBorder="1" applyAlignment="1">
      <alignment vertical="center"/>
    </xf>
    <xf numFmtId="41" fontId="51" fillId="0" borderId="122" xfId="10" applyFont="1" applyBorder="1" applyAlignment="1">
      <alignment horizontal="centerContinuous" vertical="center"/>
    </xf>
    <xf numFmtId="41" fontId="84" fillId="0" borderId="120" xfId="10" applyFont="1" applyBorder="1" applyAlignment="1">
      <alignment horizontal="centerContinuous" vertical="center"/>
    </xf>
    <xf numFmtId="0" fontId="57" fillId="0" borderId="120" xfId="9" applyFont="1" applyBorder="1" applyAlignment="1">
      <alignment horizontal="centerContinuous" vertical="center"/>
    </xf>
    <xf numFmtId="0" fontId="57" fillId="0" borderId="121" xfId="9" applyFont="1" applyBorder="1" applyAlignment="1">
      <alignment horizontal="centerContinuous" vertical="center"/>
    </xf>
    <xf numFmtId="41" fontId="57" fillId="0" borderId="122" xfId="10" applyFont="1" applyBorder="1" applyAlignment="1">
      <alignment horizontal="center" vertical="center"/>
    </xf>
    <xf numFmtId="41" fontId="57" fillId="6" borderId="122" xfId="10" applyFont="1" applyFill="1" applyBorder="1" applyAlignment="1">
      <alignment vertical="center"/>
    </xf>
    <xf numFmtId="0" fontId="57" fillId="6" borderId="120" xfId="9" applyFont="1" applyFill="1" applyBorder="1" applyAlignment="1">
      <alignment vertical="center"/>
    </xf>
    <xf numFmtId="41" fontId="57" fillId="0" borderId="122" xfId="10" applyFont="1" applyBorder="1" applyAlignment="1">
      <alignment horizontal="centerContinuous" vertical="center"/>
    </xf>
    <xf numFmtId="41" fontId="57" fillId="0" borderId="120" xfId="10" applyFont="1" applyBorder="1" applyAlignment="1">
      <alignment horizontal="centerContinuous" vertical="center"/>
    </xf>
    <xf numFmtId="199" fontId="49" fillId="13" borderId="125" xfId="10" applyNumberFormat="1" applyFont="1" applyFill="1" applyBorder="1" applyAlignment="1">
      <alignment horizontal="center" vertical="center"/>
    </xf>
    <xf numFmtId="41" fontId="57" fillId="0" borderId="122" xfId="10" applyFont="1" applyBorder="1" applyAlignment="1">
      <alignment vertical="center"/>
    </xf>
    <xf numFmtId="41" fontId="57" fillId="0" borderId="120" xfId="10" applyFont="1" applyBorder="1" applyAlignment="1">
      <alignment vertical="center"/>
    </xf>
    <xf numFmtId="41" fontId="57" fillId="0" borderId="121" xfId="10" applyFont="1" applyBorder="1" applyAlignment="1">
      <alignment vertical="center"/>
    </xf>
    <xf numFmtId="0" fontId="57" fillId="38" borderId="106" xfId="9" applyFont="1" applyFill="1" applyBorder="1" applyAlignment="1">
      <alignment vertical="center"/>
    </xf>
    <xf numFmtId="0" fontId="57" fillId="38" borderId="107" xfId="9" applyFont="1" applyFill="1" applyBorder="1" applyAlignment="1">
      <alignment vertical="center"/>
    </xf>
    <xf numFmtId="0" fontId="53" fillId="0" borderId="12" xfId="9" applyFont="1" applyBorder="1" applyAlignment="1">
      <alignment vertical="center"/>
    </xf>
    <xf numFmtId="0" fontId="57" fillId="0" borderId="0" xfId="9" quotePrefix="1" applyFont="1" applyBorder="1" applyAlignment="1">
      <alignment horizontal="center" vertical="center"/>
    </xf>
    <xf numFmtId="41" fontId="57" fillId="0" borderId="60" xfId="10" applyFont="1" applyBorder="1" applyAlignment="1">
      <alignment horizontal="centerContinuous" vertical="center"/>
    </xf>
    <xf numFmtId="41" fontId="57" fillId="0" borderId="61" xfId="10" applyFont="1" applyBorder="1" applyAlignment="1">
      <alignment horizontal="centerContinuous" vertical="center"/>
    </xf>
    <xf numFmtId="199" fontId="49" fillId="13" borderId="189" xfId="10" applyNumberFormat="1" applyFont="1" applyFill="1" applyBorder="1" applyAlignment="1">
      <alignment horizontal="center" vertical="center"/>
    </xf>
    <xf numFmtId="0" fontId="57" fillId="0" borderId="110" xfId="9" quotePrefix="1" applyFont="1" applyBorder="1" applyAlignment="1">
      <alignment horizontal="centerContinuous" vertical="center"/>
    </xf>
    <xf numFmtId="0" fontId="57" fillId="0" borderId="111" xfId="9" applyFont="1" applyBorder="1" applyAlignment="1">
      <alignment horizontal="centerContinuous" vertical="center"/>
    </xf>
    <xf numFmtId="0" fontId="57" fillId="0" borderId="177" xfId="9" applyFont="1" applyBorder="1" applyAlignment="1">
      <alignment horizontal="centerContinuous" vertical="center"/>
    </xf>
    <xf numFmtId="0" fontId="82" fillId="0" borderId="110" xfId="9" applyFont="1" applyBorder="1" applyAlignment="1">
      <alignment horizontal="centerContinuous" vertical="center"/>
    </xf>
    <xf numFmtId="41" fontId="57" fillId="0" borderId="110" xfId="10" applyFont="1" applyBorder="1" applyAlignment="1">
      <alignment vertical="center"/>
    </xf>
    <xf numFmtId="0" fontId="57" fillId="0" borderId="111" xfId="9" applyFont="1" applyBorder="1" applyAlignment="1">
      <alignment vertical="center"/>
    </xf>
    <xf numFmtId="0" fontId="57" fillId="0" borderId="177" xfId="9" applyFont="1" applyBorder="1" applyAlignment="1">
      <alignment vertical="center"/>
    </xf>
    <xf numFmtId="0" fontId="57" fillId="0" borderId="110" xfId="9" applyFont="1" applyBorder="1" applyAlignment="1">
      <alignment horizontal="centerContinuous" vertical="center"/>
    </xf>
    <xf numFmtId="0" fontId="81" fillId="41" borderId="110" xfId="9" applyFont="1" applyFill="1" applyBorder="1" applyAlignment="1">
      <alignment horizontal="centerContinuous" vertical="center"/>
    </xf>
    <xf numFmtId="0" fontId="90" fillId="41" borderId="177" xfId="9" applyFont="1" applyFill="1" applyBorder="1" applyAlignment="1">
      <alignment horizontal="centerContinuous" vertical="center"/>
    </xf>
    <xf numFmtId="0" fontId="51" fillId="0" borderId="110" xfId="9" applyFont="1" applyFill="1" applyBorder="1" applyAlignment="1">
      <alignment horizontal="centerContinuous" vertical="center"/>
    </xf>
    <xf numFmtId="0" fontId="51" fillId="0" borderId="177" xfId="9" applyFont="1" applyFill="1" applyBorder="1" applyAlignment="1">
      <alignment horizontal="centerContinuous" vertical="center"/>
    </xf>
    <xf numFmtId="0" fontId="91" fillId="0" borderId="111" xfId="9" applyFont="1" applyBorder="1" applyAlignment="1">
      <alignment horizontal="centerContinuous" vertical="center"/>
    </xf>
    <xf numFmtId="0" fontId="57" fillId="0" borderId="128" xfId="9" quotePrefix="1" applyFont="1" applyBorder="1" applyAlignment="1">
      <alignment horizontal="centerContinuous" vertical="center"/>
    </xf>
    <xf numFmtId="0" fontId="82" fillId="0" borderId="128" xfId="9" applyFont="1" applyBorder="1" applyAlignment="1">
      <alignment horizontal="centerContinuous" vertical="center"/>
    </xf>
    <xf numFmtId="0" fontId="57" fillId="0" borderId="129" xfId="9" applyFont="1" applyBorder="1" applyAlignment="1">
      <alignment vertical="center"/>
    </xf>
    <xf numFmtId="0" fontId="81" fillId="41" borderId="128" xfId="9" applyFont="1" applyFill="1" applyBorder="1" applyAlignment="1">
      <alignment horizontal="centerContinuous" vertical="center"/>
    </xf>
    <xf numFmtId="0" fontId="90" fillId="41" borderId="129" xfId="9" applyFont="1" applyFill="1" applyBorder="1" applyAlignment="1">
      <alignment horizontal="centerContinuous" vertical="center"/>
    </xf>
    <xf numFmtId="0" fontId="51" fillId="0" borderId="128" xfId="9" applyFont="1" applyFill="1" applyBorder="1" applyAlignment="1">
      <alignment horizontal="centerContinuous" vertical="center"/>
    </xf>
    <xf numFmtId="0" fontId="51" fillId="0" borderId="129" xfId="9" applyFont="1" applyFill="1" applyBorder="1" applyAlignment="1">
      <alignment horizontal="centerContinuous" vertical="center"/>
    </xf>
    <xf numFmtId="0" fontId="91" fillId="0" borderId="0" xfId="9" applyFont="1" applyBorder="1" applyAlignment="1">
      <alignment horizontal="centerContinuous" vertical="center"/>
    </xf>
    <xf numFmtId="0" fontId="57" fillId="0" borderId="149" xfId="9" quotePrefix="1" applyFont="1" applyBorder="1" applyAlignment="1">
      <alignment horizontal="centerContinuous" vertical="center"/>
    </xf>
    <xf numFmtId="0" fontId="57" fillId="0" borderId="153" xfId="9" applyFont="1" applyBorder="1" applyAlignment="1">
      <alignment horizontal="centerContinuous" vertical="center"/>
    </xf>
    <xf numFmtId="0" fontId="57" fillId="0" borderId="154" xfId="9" applyFont="1" applyBorder="1" applyAlignment="1">
      <alignment horizontal="centerContinuous" vertical="center"/>
    </xf>
    <xf numFmtId="0" fontId="82" fillId="0" borderId="149" xfId="9" applyFont="1" applyBorder="1" applyAlignment="1">
      <alignment horizontal="centerContinuous" vertical="center"/>
    </xf>
    <xf numFmtId="41" fontId="57" fillId="0" borderId="149" xfId="10" applyFont="1" applyBorder="1" applyAlignment="1">
      <alignment vertical="center"/>
    </xf>
    <xf numFmtId="0" fontId="57" fillId="0" borderId="153" xfId="9" applyFont="1" applyBorder="1" applyAlignment="1">
      <alignment vertical="center"/>
    </xf>
    <xf numFmtId="0" fontId="57" fillId="0" borderId="154" xfId="9" applyFont="1" applyBorder="1" applyAlignment="1">
      <alignment vertical="center"/>
    </xf>
    <xf numFmtId="0" fontId="81" fillId="16" borderId="149" xfId="9" applyFont="1" applyFill="1" applyBorder="1" applyAlignment="1">
      <alignment horizontal="centerContinuous" vertical="center"/>
    </xf>
    <xf numFmtId="0" fontId="90" fillId="16" borderId="154" xfId="9" applyFont="1" applyFill="1" applyBorder="1" applyAlignment="1">
      <alignment horizontal="centerContinuous" vertical="center"/>
    </xf>
    <xf numFmtId="0" fontId="51" fillId="0" borderId="149" xfId="9" quotePrefix="1" applyFont="1" applyFill="1" applyBorder="1" applyAlignment="1">
      <alignment horizontal="centerContinuous" vertical="center"/>
    </xf>
    <xf numFmtId="0" fontId="51" fillId="0" borderId="154" xfId="9" applyFont="1" applyFill="1" applyBorder="1" applyAlignment="1">
      <alignment horizontal="centerContinuous" vertical="center"/>
    </xf>
    <xf numFmtId="0" fontId="91" fillId="0" borderId="153" xfId="9" applyFont="1" applyBorder="1" applyAlignment="1">
      <alignment horizontal="centerContinuous" vertical="center"/>
    </xf>
    <xf numFmtId="0" fontId="57" fillId="0" borderId="122" xfId="9" quotePrefix="1" applyFont="1" applyBorder="1" applyAlignment="1">
      <alignment horizontal="centerContinuous" vertical="center"/>
    </xf>
    <xf numFmtId="0" fontId="82" fillId="0" borderId="122" xfId="9" applyFont="1" applyBorder="1" applyAlignment="1">
      <alignment horizontal="centerContinuous" vertical="center"/>
    </xf>
    <xf numFmtId="0" fontId="57" fillId="0" borderId="120" xfId="9" applyFont="1" applyBorder="1" applyAlignment="1">
      <alignment vertical="center"/>
    </xf>
    <xf numFmtId="0" fontId="57" fillId="0" borderId="121" xfId="9" applyFont="1" applyBorder="1" applyAlignment="1">
      <alignment vertical="center"/>
    </xf>
    <xf numFmtId="0" fontId="52" fillId="0" borderId="122" xfId="9" applyFont="1" applyFill="1" applyBorder="1" applyAlignment="1">
      <alignment horizontal="centerContinuous" vertical="center"/>
    </xf>
    <xf numFmtId="0" fontId="51" fillId="0" borderId="121" xfId="9" applyFont="1" applyFill="1" applyBorder="1" applyAlignment="1">
      <alignment horizontal="centerContinuous" vertical="center"/>
    </xf>
    <xf numFmtId="0" fontId="51" fillId="0" borderId="122" xfId="9" quotePrefix="1" applyFont="1" applyFill="1" applyBorder="1" applyAlignment="1">
      <alignment horizontal="centerContinuous" vertical="center"/>
    </xf>
    <xf numFmtId="0" fontId="91" fillId="0" borderId="120" xfId="9" applyFont="1" applyBorder="1" applyAlignment="1">
      <alignment horizontal="centerContinuous" vertical="center"/>
    </xf>
    <xf numFmtId="0" fontId="57" fillId="0" borderId="104" xfId="9" applyFont="1" applyBorder="1" applyAlignment="1">
      <alignment vertical="center"/>
    </xf>
    <xf numFmtId="0" fontId="57" fillId="0" borderId="101" xfId="9" applyFont="1" applyBorder="1" applyAlignment="1">
      <alignment vertical="center"/>
    </xf>
    <xf numFmtId="0" fontId="57" fillId="0" borderId="190" xfId="9" applyFont="1" applyBorder="1" applyAlignment="1">
      <alignment vertical="center"/>
    </xf>
    <xf numFmtId="0" fontId="57" fillId="0" borderId="117" xfId="9" quotePrefix="1" applyFont="1" applyBorder="1" applyAlignment="1">
      <alignment horizontal="centerContinuous" vertical="center"/>
    </xf>
    <xf numFmtId="0" fontId="82" fillId="0" borderId="117" xfId="9" applyFont="1" applyBorder="1" applyAlignment="1">
      <alignment horizontal="centerContinuous" vertical="center"/>
    </xf>
    <xf numFmtId="0" fontId="57" fillId="0" borderId="116" xfId="9" applyFont="1" applyBorder="1" applyAlignment="1">
      <alignment vertical="center"/>
    </xf>
    <xf numFmtId="0" fontId="57" fillId="31" borderId="117" xfId="9" applyFont="1" applyFill="1" applyBorder="1" applyAlignment="1">
      <alignment horizontal="centerContinuous" vertical="center"/>
    </xf>
    <xf numFmtId="0" fontId="57" fillId="31" borderId="114" xfId="9" applyFont="1" applyFill="1" applyBorder="1" applyAlignment="1">
      <alignment horizontal="centerContinuous" vertical="center"/>
    </xf>
    <xf numFmtId="0" fontId="57" fillId="31" borderId="116" xfId="9" applyFont="1" applyFill="1" applyBorder="1" applyAlignment="1">
      <alignment horizontal="centerContinuous" vertical="center"/>
    </xf>
    <xf numFmtId="0" fontId="91" fillId="0" borderId="114" xfId="9" applyFont="1" applyBorder="1" applyAlignment="1">
      <alignment horizontal="centerContinuous" vertical="center"/>
    </xf>
    <xf numFmtId="0" fontId="51" fillId="0" borderId="108" xfId="9" applyFont="1" applyFill="1" applyBorder="1" applyAlignment="1">
      <alignment horizontal="centerContinuous" vertical="center"/>
    </xf>
    <xf numFmtId="41" fontId="51" fillId="0" borderId="149" xfId="10" applyFont="1" applyBorder="1" applyAlignment="1">
      <alignment horizontal="centerContinuous" vertical="center"/>
    </xf>
    <xf numFmtId="0" fontId="57" fillId="31" borderId="149" xfId="9" applyFont="1" applyFill="1" applyBorder="1" applyAlignment="1">
      <alignment horizontal="centerContinuous" vertical="center"/>
    </xf>
    <xf numFmtId="0" fontId="57" fillId="31" borderId="153" xfId="9" applyFont="1" applyFill="1" applyBorder="1" applyAlignment="1">
      <alignment horizontal="centerContinuous" vertical="center"/>
    </xf>
    <xf numFmtId="0" fontId="57" fillId="31" borderId="154" xfId="9" applyFont="1" applyFill="1" applyBorder="1" applyAlignment="1">
      <alignment horizontal="centerContinuous" vertical="center"/>
    </xf>
    <xf numFmtId="0" fontId="51" fillId="0" borderId="149" xfId="9" applyFont="1" applyFill="1" applyBorder="1" applyAlignment="1">
      <alignment horizontal="centerContinuous" vertical="center"/>
    </xf>
    <xf numFmtId="0" fontId="51" fillId="0" borderId="152" xfId="9" applyFont="1" applyFill="1" applyBorder="1" applyAlignment="1">
      <alignment horizontal="centerContinuous" vertical="center"/>
    </xf>
    <xf numFmtId="41" fontId="51" fillId="0" borderId="148" xfId="10" applyFont="1" applyBorder="1" applyAlignment="1">
      <alignment horizontal="centerContinuous" vertical="center"/>
    </xf>
    <xf numFmtId="0" fontId="57" fillId="0" borderId="148" xfId="9" quotePrefix="1" applyFont="1" applyBorder="1" applyAlignment="1">
      <alignment horizontal="centerContinuous" vertical="center"/>
    </xf>
    <xf numFmtId="0" fontId="57" fillId="0" borderId="148" xfId="9" applyFont="1" applyBorder="1" applyAlignment="1">
      <alignment horizontal="centerContinuous" vertical="center"/>
    </xf>
    <xf numFmtId="0" fontId="57" fillId="0" borderId="147" xfId="9" applyFont="1" applyBorder="1" applyAlignment="1">
      <alignment vertical="center"/>
    </xf>
    <xf numFmtId="0" fontId="82" fillId="0" borderId="148" xfId="9" applyFont="1" applyBorder="1" applyAlignment="1">
      <alignment horizontal="centerContinuous" vertical="center"/>
    </xf>
    <xf numFmtId="0" fontId="57" fillId="31" borderId="148" xfId="9" applyFont="1" applyFill="1" applyBorder="1" applyAlignment="1">
      <alignment horizontal="centerContinuous" vertical="center"/>
    </xf>
    <xf numFmtId="0" fontId="57" fillId="31" borderId="146" xfId="9" applyFont="1" applyFill="1" applyBorder="1" applyAlignment="1">
      <alignment horizontal="centerContinuous" vertical="center"/>
    </xf>
    <xf numFmtId="0" fontId="57" fillId="31" borderId="147" xfId="9" applyFont="1" applyFill="1" applyBorder="1" applyAlignment="1">
      <alignment horizontal="centerContinuous" vertical="center"/>
    </xf>
    <xf numFmtId="0" fontId="51" fillId="0" borderId="118" xfId="9" applyFont="1" applyFill="1" applyBorder="1" applyAlignment="1">
      <alignment horizontal="centerContinuous" vertical="center"/>
    </xf>
    <xf numFmtId="41" fontId="51" fillId="0" borderId="133" xfId="10" applyFont="1" applyBorder="1" applyAlignment="1">
      <alignment horizontal="centerContinuous" vertical="center"/>
    </xf>
    <xf numFmtId="0" fontId="57" fillId="0" borderId="133" xfId="9" quotePrefix="1" applyFont="1" applyBorder="1" applyAlignment="1">
      <alignment horizontal="centerContinuous" vertical="center"/>
    </xf>
    <xf numFmtId="0" fontId="82" fillId="0" borderId="133" xfId="9" applyFont="1" applyBorder="1" applyAlignment="1">
      <alignment horizontal="centerContinuous" vertical="center"/>
    </xf>
    <xf numFmtId="0" fontId="57" fillId="0" borderId="127" xfId="9" applyFont="1" applyBorder="1" applyAlignment="1">
      <alignment vertical="center"/>
    </xf>
    <xf numFmtId="0" fontId="57" fillId="31" borderId="133" xfId="9" applyFont="1" applyFill="1" applyBorder="1" applyAlignment="1">
      <alignment horizontal="centerContinuous" vertical="center"/>
    </xf>
    <xf numFmtId="0" fontId="57" fillId="31" borderId="127" xfId="9" applyFont="1" applyFill="1" applyBorder="1" applyAlignment="1">
      <alignment horizontal="centerContinuous" vertical="center"/>
    </xf>
    <xf numFmtId="0" fontId="91" fillId="0" borderId="126" xfId="9" applyFont="1" applyBorder="1" applyAlignment="1">
      <alignment horizontal="centerContinuous" vertical="center"/>
    </xf>
    <xf numFmtId="0" fontId="51" fillId="0" borderId="125" xfId="9" applyFont="1" applyFill="1" applyBorder="1" applyAlignment="1">
      <alignment horizontal="centerContinuous" vertical="center"/>
    </xf>
    <xf numFmtId="0" fontId="81" fillId="41" borderId="122" xfId="9" applyFont="1" applyFill="1" applyBorder="1" applyAlignment="1">
      <alignment horizontal="centerContinuous" vertical="center"/>
    </xf>
    <xf numFmtId="0" fontId="51" fillId="41" borderId="121" xfId="9" applyFont="1" applyFill="1" applyBorder="1" applyAlignment="1">
      <alignment horizontal="centerContinuous" vertical="center"/>
    </xf>
    <xf numFmtId="0" fontId="57" fillId="0" borderId="102" xfId="9" applyFont="1" applyBorder="1" applyAlignment="1">
      <alignment vertical="center"/>
    </xf>
    <xf numFmtId="0" fontId="57" fillId="38" borderId="117" xfId="9" applyFont="1" applyFill="1" applyBorder="1" applyAlignment="1">
      <alignment horizontal="centerContinuous" vertical="center"/>
    </xf>
    <xf numFmtId="0" fontId="57" fillId="38" borderId="133" xfId="9" applyFont="1" applyFill="1" applyBorder="1" applyAlignment="1">
      <alignment horizontal="centerContinuous" vertical="center"/>
    </xf>
    <xf numFmtId="0" fontId="79" fillId="0" borderId="0" xfId="9" applyFont="1" applyAlignment="1">
      <alignment vertical="center"/>
    </xf>
    <xf numFmtId="0" fontId="92" fillId="0" borderId="0" xfId="9" quotePrefix="1" applyFont="1" applyAlignment="1">
      <alignment horizontal="center" vertical="center"/>
    </xf>
    <xf numFmtId="0" fontId="92" fillId="0" borderId="0" xfId="9" applyFont="1" applyAlignment="1">
      <alignment vertical="center"/>
    </xf>
    <xf numFmtId="0" fontId="79" fillId="0" borderId="0" xfId="9" quotePrefix="1" applyFont="1" applyAlignment="1">
      <alignment horizontal="center" vertical="center"/>
    </xf>
    <xf numFmtId="0" fontId="49" fillId="0" borderId="59" xfId="0" applyFont="1" applyBorder="1" applyAlignment="1">
      <alignment horizontal="centerContinuous" vertical="center"/>
    </xf>
    <xf numFmtId="0" fontId="49" fillId="0" borderId="0" xfId="0" applyFont="1" applyBorder="1" applyAlignment="1">
      <alignment horizontal="centerContinuous" vertical="center"/>
    </xf>
    <xf numFmtId="0" fontId="49" fillId="0" borderId="99" xfId="0" applyFont="1" applyBorder="1" applyAlignment="1">
      <alignment horizontal="centerContinuous" vertical="center"/>
    </xf>
    <xf numFmtId="41" fontId="57" fillId="0" borderId="0" xfId="10" applyFont="1" applyFill="1" applyBorder="1" applyAlignment="1">
      <alignment horizontal="centerContinuous" vertical="center"/>
    </xf>
    <xf numFmtId="0" fontId="0" fillId="0" borderId="0" xfId="0" applyFill="1" applyBorder="1" applyAlignment="1">
      <alignment horizontal="centerContinuous" vertical="center"/>
    </xf>
    <xf numFmtId="0" fontId="108" fillId="0" borderId="0" xfId="59" applyFont="1">
      <alignment vertical="center"/>
    </xf>
    <xf numFmtId="0" fontId="6" fillId="0" borderId="0" xfId="59">
      <alignment vertical="center"/>
    </xf>
    <xf numFmtId="0" fontId="0" fillId="0" borderId="197" xfId="0" applyBorder="1">
      <alignment vertical="center"/>
    </xf>
    <xf numFmtId="199" fontId="49" fillId="13" borderId="198" xfId="10" applyNumberFormat="1" applyFont="1" applyFill="1" applyBorder="1" applyAlignment="1">
      <alignment horizontal="center" vertical="center"/>
    </xf>
    <xf numFmtId="0" fontId="0" fillId="0" borderId="200" xfId="0" applyBorder="1">
      <alignment vertical="center"/>
    </xf>
    <xf numFmtId="41" fontId="50" fillId="13" borderId="202" xfId="10" applyFont="1" applyFill="1" applyBorder="1" applyAlignment="1">
      <alignment horizontal="centerContinuous" vertical="center"/>
    </xf>
    <xf numFmtId="41" fontId="50" fillId="13" borderId="203" xfId="10" applyFont="1" applyFill="1" applyBorder="1" applyAlignment="1">
      <alignment horizontal="centerContinuous" vertical="center"/>
    </xf>
    <xf numFmtId="41" fontId="50" fillId="13" borderId="204" xfId="10" applyFont="1" applyFill="1" applyBorder="1" applyAlignment="1">
      <alignment horizontal="centerContinuous" vertical="center"/>
    </xf>
    <xf numFmtId="41" fontId="0" fillId="0" borderId="0" xfId="1" applyFont="1" applyBorder="1">
      <alignmen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41" fontId="106" fillId="0" borderId="0" xfId="1" applyFont="1">
      <alignment vertical="center"/>
    </xf>
    <xf numFmtId="41" fontId="105" fillId="0" borderId="0" xfId="1" applyFont="1">
      <alignment vertical="center"/>
    </xf>
    <xf numFmtId="41" fontId="110" fillId="37" borderId="202" xfId="1" applyFont="1" applyFill="1" applyBorder="1" applyAlignment="1">
      <alignment horizontal="centerContinuous" vertical="center"/>
    </xf>
    <xf numFmtId="41" fontId="110" fillId="37" borderId="203" xfId="1" applyFont="1" applyFill="1" applyBorder="1" applyAlignment="1">
      <alignment horizontal="centerContinuous" vertical="center"/>
    </xf>
    <xf numFmtId="41" fontId="110" fillId="37" borderId="204" xfId="1" applyFont="1" applyFill="1" applyBorder="1" applyAlignment="1">
      <alignment horizontal="centerContinuous" vertical="center"/>
    </xf>
    <xf numFmtId="0" fontId="49" fillId="31" borderId="202" xfId="0" applyFont="1" applyFill="1" applyBorder="1" applyAlignment="1">
      <alignment horizontal="centerContinuous" vertical="center"/>
    </xf>
    <xf numFmtId="0" fontId="49" fillId="31" borderId="203" xfId="0" applyFont="1" applyFill="1" applyBorder="1" applyAlignment="1">
      <alignment horizontal="centerContinuous" vertical="center"/>
    </xf>
    <xf numFmtId="0" fontId="49" fillId="31" borderId="204" xfId="0" applyFont="1" applyFill="1" applyBorder="1" applyAlignment="1">
      <alignment horizontal="centerContinuous" vertical="center"/>
    </xf>
    <xf numFmtId="0" fontId="0" fillId="13" borderId="202" xfId="0" applyFill="1" applyBorder="1" applyAlignment="1">
      <alignment horizontal="centerContinuous" vertical="center"/>
    </xf>
    <xf numFmtId="0" fontId="0" fillId="13" borderId="203" xfId="0" applyFill="1" applyBorder="1" applyAlignment="1">
      <alignment horizontal="centerContinuous" vertical="center"/>
    </xf>
    <xf numFmtId="0" fontId="0" fillId="13" borderId="204" xfId="0" applyFill="1" applyBorder="1" applyAlignment="1">
      <alignment horizontal="centerContinuous" vertical="center"/>
    </xf>
    <xf numFmtId="41" fontId="0" fillId="0" borderId="59" xfId="1" applyFont="1" applyBorder="1">
      <alignment vertical="center"/>
    </xf>
    <xf numFmtId="41" fontId="0" fillId="0" borderId="96" xfId="1" applyFont="1" applyBorder="1">
      <alignment vertical="center"/>
    </xf>
    <xf numFmtId="41" fontId="0" fillId="0" borderId="99" xfId="1" applyFont="1" applyBorder="1">
      <alignment vertical="center"/>
    </xf>
    <xf numFmtId="41" fontId="0" fillId="0" borderId="0" xfId="1" applyFont="1" applyBorder="1" applyAlignment="1">
      <alignment horizontal="centerContinuous" vertical="center"/>
    </xf>
    <xf numFmtId="41" fontId="0" fillId="0" borderId="11" xfId="1" applyFont="1" applyBorder="1">
      <alignment vertical="center"/>
    </xf>
    <xf numFmtId="41" fontId="0" fillId="0" borderId="12" xfId="1" applyFont="1" applyBorder="1">
      <alignment vertical="center"/>
    </xf>
    <xf numFmtId="41" fontId="0" fillId="0" borderId="197" xfId="1" applyFont="1" applyBorder="1">
      <alignment vertical="center"/>
    </xf>
    <xf numFmtId="41" fontId="0" fillId="0" borderId="201" xfId="1" applyFont="1" applyBorder="1">
      <alignment vertical="center"/>
    </xf>
    <xf numFmtId="41" fontId="14" fillId="12" borderId="0" xfId="1" applyFont="1" applyFill="1" applyBorder="1" applyAlignment="1">
      <alignment horizontal="centerContinuous" vertical="center"/>
    </xf>
    <xf numFmtId="41" fontId="49" fillId="12" borderId="0" xfId="1" applyFont="1" applyFill="1" applyBorder="1" applyAlignment="1">
      <alignment horizontal="centerContinuous" vertical="center"/>
    </xf>
    <xf numFmtId="41" fontId="61" fillId="0" borderId="11" xfId="1" applyFont="1" applyBorder="1">
      <alignment vertical="center"/>
    </xf>
    <xf numFmtId="41" fontId="50" fillId="0" borderId="198" xfId="1" applyFont="1" applyBorder="1">
      <alignment vertical="center"/>
    </xf>
    <xf numFmtId="41" fontId="0" fillId="12" borderId="207" xfId="1" applyFont="1" applyFill="1" applyBorder="1" applyAlignment="1">
      <alignment horizontal="centerContinuous" vertical="center"/>
    </xf>
    <xf numFmtId="41" fontId="109" fillId="12" borderId="206" xfId="1" applyFont="1" applyFill="1" applyBorder="1" applyAlignment="1">
      <alignment horizontal="centerContinuous" vertical="center"/>
    </xf>
    <xf numFmtId="41" fontId="57" fillId="0" borderId="0" xfId="10" applyFont="1" applyFill="1" applyBorder="1" applyAlignment="1">
      <alignment horizontal="left" vertical="center"/>
    </xf>
    <xf numFmtId="41" fontId="0" fillId="0" borderId="0" xfId="1" applyFont="1" applyBorder="1" applyAlignment="1">
      <alignment horizontal="left" vertical="center"/>
    </xf>
    <xf numFmtId="0" fontId="0" fillId="0" borderId="0" xfId="1" applyNumberFormat="1" applyFont="1" applyBorder="1" applyAlignment="1">
      <alignment horizontal="left" vertical="center"/>
    </xf>
    <xf numFmtId="41" fontId="57" fillId="0" borderId="0" xfId="10" applyFont="1" applyFill="1" applyBorder="1" applyAlignment="1">
      <alignment horizontal="center" vertical="center"/>
    </xf>
    <xf numFmtId="41" fontId="0" fillId="37" borderId="0" xfId="1" applyFont="1" applyFill="1" applyBorder="1">
      <alignment vertical="center"/>
    </xf>
    <xf numFmtId="0" fontId="0" fillId="0" borderId="202" xfId="0" applyFill="1" applyBorder="1" applyAlignment="1">
      <alignment horizontal="centerContinuous" vertical="center"/>
    </xf>
    <xf numFmtId="0" fontId="0" fillId="0" borderId="203" xfId="0" applyFill="1" applyBorder="1" applyAlignment="1">
      <alignment horizontal="centerContinuous" vertical="center"/>
    </xf>
    <xf numFmtId="41" fontId="69" fillId="0" borderId="0" xfId="1" applyFont="1">
      <alignment vertical="center"/>
    </xf>
    <xf numFmtId="41" fontId="49" fillId="0" borderId="0" xfId="1" applyFont="1">
      <alignment vertical="center"/>
    </xf>
    <xf numFmtId="41" fontId="0" fillId="0" borderId="0" xfId="1" applyFont="1" applyAlignment="1">
      <alignment horizontal="centerContinuous" vertical="center"/>
    </xf>
    <xf numFmtId="41" fontId="0" fillId="0" borderId="203" xfId="1" applyFont="1" applyBorder="1" applyAlignment="1">
      <alignment horizontal="centerContinuous" vertical="center"/>
    </xf>
    <xf numFmtId="41" fontId="0" fillId="0" borderId="204" xfId="1" applyFont="1" applyBorder="1" applyAlignment="1">
      <alignment horizontal="centerContinuous" vertical="center"/>
    </xf>
    <xf numFmtId="41" fontId="50" fillId="0" borderId="0" xfId="1" applyFont="1" applyBorder="1" applyAlignment="1">
      <alignment horizontal="left" vertical="center"/>
    </xf>
    <xf numFmtId="41" fontId="0" fillId="0" borderId="0" xfId="1" applyFont="1" applyFill="1">
      <alignment vertical="center"/>
    </xf>
    <xf numFmtId="0" fontId="49" fillId="31" borderId="96" xfId="0" applyFont="1" applyFill="1" applyBorder="1" applyAlignment="1">
      <alignment horizontal="centerContinuous" vertical="center"/>
    </xf>
    <xf numFmtId="0" fontId="49" fillId="31" borderId="11" xfId="0" applyFont="1" applyFill="1" applyBorder="1" applyAlignment="1">
      <alignment horizontal="centerContinuous" vertical="center"/>
    </xf>
    <xf numFmtId="0" fontId="49" fillId="31" borderId="12" xfId="0" applyFont="1" applyFill="1" applyBorder="1" applyAlignment="1">
      <alignment horizontal="centerContinuous" vertical="center"/>
    </xf>
    <xf numFmtId="0" fontId="49" fillId="31" borderId="200" xfId="0" applyFont="1" applyFill="1" applyBorder="1" applyAlignment="1">
      <alignment horizontal="centerContinuous" vertical="center"/>
    </xf>
    <xf numFmtId="0" fontId="49" fillId="31" borderId="197" xfId="0" applyFont="1" applyFill="1" applyBorder="1" applyAlignment="1">
      <alignment horizontal="centerContinuous" vertical="center"/>
    </xf>
    <xf numFmtId="0" fontId="49" fillId="31" borderId="201" xfId="0" applyFont="1" applyFill="1" applyBorder="1" applyAlignment="1">
      <alignment horizontal="centerContinuous" vertical="center"/>
    </xf>
    <xf numFmtId="41" fontId="14" fillId="12" borderId="59" xfId="1" applyFont="1" applyFill="1" applyBorder="1" applyAlignment="1">
      <alignment horizontal="centerContinuous" vertical="center"/>
    </xf>
    <xf numFmtId="41" fontId="49" fillId="12" borderId="208" xfId="1" applyFont="1" applyFill="1" applyBorder="1" applyAlignment="1">
      <alignment horizontal="centerContinuous" vertical="center"/>
    </xf>
    <xf numFmtId="0" fontId="0" fillId="0" borderId="204" xfId="0" applyFill="1" applyBorder="1" applyAlignment="1">
      <alignment horizontal="centerContinuous" vertical="center"/>
    </xf>
    <xf numFmtId="0" fontId="49" fillId="31" borderId="198" xfId="0" applyFont="1" applyFill="1" applyBorder="1" applyAlignment="1">
      <alignment horizontal="centerContinuous" vertical="center"/>
    </xf>
    <xf numFmtId="0" fontId="0" fillId="0" borderId="197" xfId="0" applyFill="1" applyBorder="1" applyAlignment="1">
      <alignment horizontal="centerContinuous" vertical="center"/>
    </xf>
    <xf numFmtId="41" fontId="0" fillId="0" borderId="0" xfId="1" applyFont="1" applyFill="1" applyBorder="1">
      <alignment vertical="center"/>
    </xf>
    <xf numFmtId="182" fontId="0" fillId="0" borderId="0" xfId="0" applyNumberFormat="1" applyFill="1" applyBorder="1" applyAlignment="1">
      <alignment horizontal="centerContinuous" vertical="center"/>
    </xf>
    <xf numFmtId="41" fontId="0" fillId="0" borderId="59" xfId="1" applyFont="1" applyFill="1" applyBorder="1">
      <alignment vertical="center"/>
    </xf>
    <xf numFmtId="41" fontId="0" fillId="7" borderId="0" xfId="1" applyFont="1" applyFill="1" applyBorder="1">
      <alignment vertical="center"/>
    </xf>
    <xf numFmtId="41" fontId="49" fillId="7" borderId="0" xfId="1" applyFont="1" applyFill="1" applyBorder="1" applyAlignment="1">
      <alignment horizontal="left" vertical="center"/>
    </xf>
    <xf numFmtId="41" fontId="0" fillId="7" borderId="0" xfId="1" applyFont="1" applyFill="1" applyBorder="1" applyAlignment="1">
      <alignment horizontal="centerContinuous" vertical="center"/>
    </xf>
    <xf numFmtId="41" fontId="49" fillId="7" borderId="0" xfId="1" applyFont="1" applyFill="1" applyBorder="1" applyAlignment="1">
      <alignment horizontal="centerContinuous" vertical="center"/>
    </xf>
    <xf numFmtId="0" fontId="55" fillId="0" borderId="0" xfId="9" applyFont="1" applyFill="1" applyBorder="1" applyAlignment="1">
      <alignment horizontal="centerContinuous" vertical="center"/>
    </xf>
    <xf numFmtId="41" fontId="50" fillId="0" borderId="202" xfId="10" applyFont="1" applyFill="1" applyBorder="1" applyAlignment="1">
      <alignment horizontal="centerContinuous" vertical="center"/>
    </xf>
    <xf numFmtId="41" fontId="49" fillId="0" borderId="203" xfId="10" applyFont="1" applyFill="1" applyBorder="1" applyAlignment="1">
      <alignment horizontal="centerContinuous" vertical="center"/>
    </xf>
    <xf numFmtId="41" fontId="49" fillId="0" borderId="204" xfId="10" applyFont="1" applyFill="1" applyBorder="1" applyAlignment="1">
      <alignment horizontal="centerContinuous" vertical="center"/>
    </xf>
    <xf numFmtId="41" fontId="49" fillId="0" borderId="198" xfId="1" applyFont="1" applyFill="1" applyBorder="1">
      <alignment vertical="center"/>
    </xf>
    <xf numFmtId="199" fontId="49" fillId="0" borderId="198" xfId="10" applyNumberFormat="1" applyFont="1" applyFill="1" applyBorder="1" applyAlignment="1">
      <alignment horizontal="center" vertical="center"/>
    </xf>
    <xf numFmtId="41" fontId="0" fillId="0" borderId="0" xfId="1" applyFont="1" applyFill="1" applyBorder="1" applyAlignment="1">
      <alignment horizontal="center" vertical="center"/>
    </xf>
    <xf numFmtId="41" fontId="49" fillId="0" borderId="0" xfId="1" applyFont="1" applyFill="1" applyBorder="1">
      <alignment vertical="center"/>
    </xf>
    <xf numFmtId="41" fontId="0" fillId="0" borderId="205" xfId="1" applyFont="1" applyBorder="1">
      <alignment vertical="center"/>
    </xf>
    <xf numFmtId="199" fontId="49" fillId="0" borderId="199" xfId="10" applyNumberFormat="1" applyFont="1" applyFill="1" applyBorder="1" applyAlignment="1">
      <alignment horizontal="center" vertical="center"/>
    </xf>
    <xf numFmtId="199" fontId="49" fillId="31" borderId="198" xfId="10" applyNumberFormat="1" applyFont="1" applyFill="1" applyBorder="1" applyAlignment="1">
      <alignment horizontal="center" vertical="center"/>
    </xf>
    <xf numFmtId="41" fontId="50" fillId="0" borderId="202" xfId="10" quotePrefix="1" applyFont="1" applyFill="1" applyBorder="1" applyAlignment="1">
      <alignment horizontal="centerContinuous" vertical="center"/>
    </xf>
    <xf numFmtId="199" fontId="49" fillId="0" borderId="209" xfId="10" applyNumberFormat="1" applyFont="1" applyFill="1" applyBorder="1" applyAlignment="1">
      <alignment horizontal="center" vertical="center"/>
    </xf>
    <xf numFmtId="0" fontId="112" fillId="0" borderId="202" xfId="0" applyFont="1" applyFill="1" applyBorder="1" applyAlignment="1">
      <alignment horizontal="centerContinuous" vertical="center"/>
    </xf>
    <xf numFmtId="0" fontId="112" fillId="0" borderId="203" xfId="0" applyFont="1" applyFill="1" applyBorder="1" applyAlignment="1">
      <alignment horizontal="centerContinuous" vertical="center"/>
    </xf>
    <xf numFmtId="0" fontId="112" fillId="0" borderId="204" xfId="0" applyFont="1" applyFill="1" applyBorder="1" applyAlignment="1">
      <alignment horizontal="centerContinuous" vertical="center"/>
    </xf>
    <xf numFmtId="0" fontId="112" fillId="13" borderId="202" xfId="0" applyFont="1" applyFill="1" applyBorder="1" applyAlignment="1">
      <alignment horizontal="centerContinuous" vertical="center"/>
    </xf>
    <xf numFmtId="0" fontId="112" fillId="13" borderId="203" xfId="0" applyFont="1" applyFill="1" applyBorder="1" applyAlignment="1">
      <alignment horizontal="centerContinuous" vertical="center"/>
    </xf>
    <xf numFmtId="0" fontId="112" fillId="13" borderId="204" xfId="0" applyFont="1" applyFill="1" applyBorder="1" applyAlignment="1">
      <alignment horizontal="centerContinuous" vertical="center"/>
    </xf>
    <xf numFmtId="41" fontId="0" fillId="0" borderId="210" xfId="1" applyFont="1" applyBorder="1">
      <alignment vertical="center"/>
    </xf>
    <xf numFmtId="41" fontId="49" fillId="0" borderId="0" xfId="1" quotePrefix="1" applyFont="1" applyBorder="1">
      <alignment vertical="center"/>
    </xf>
    <xf numFmtId="41" fontId="0" fillId="0" borderId="198" xfId="1" applyFont="1" applyBorder="1">
      <alignment vertical="center"/>
    </xf>
    <xf numFmtId="0" fontId="0" fillId="0" borderId="0" xfId="0" applyFill="1" applyBorder="1" applyAlignment="1">
      <alignment horizontal="center" vertical="center"/>
    </xf>
    <xf numFmtId="0" fontId="49" fillId="0" borderId="0" xfId="0" applyFont="1" applyFill="1" applyBorder="1" applyAlignment="1">
      <alignment horizontal="centerContinuous" vertical="center"/>
    </xf>
    <xf numFmtId="41" fontId="50" fillId="0" borderId="204" xfId="1" applyFont="1" applyBorder="1" applyAlignment="1">
      <alignment horizontal="centerContinuous" vertical="center"/>
    </xf>
    <xf numFmtId="0" fontId="113" fillId="0" borderId="202" xfId="0" applyFont="1" applyFill="1" applyBorder="1" applyAlignment="1">
      <alignment horizontal="centerContinuous" vertical="center"/>
    </xf>
    <xf numFmtId="0" fontId="113" fillId="0" borderId="203" xfId="0" applyFont="1" applyFill="1" applyBorder="1" applyAlignment="1">
      <alignment horizontal="centerContinuous" vertical="center"/>
    </xf>
    <xf numFmtId="0" fontId="113" fillId="0" borderId="204" xfId="0" applyFont="1" applyFill="1" applyBorder="1" applyAlignment="1">
      <alignment horizontal="centerContinuous" vertical="center"/>
    </xf>
    <xf numFmtId="0" fontId="113" fillId="0" borderId="202" xfId="0" quotePrefix="1" applyFont="1" applyFill="1" applyBorder="1" applyAlignment="1">
      <alignment horizontal="centerContinuous" vertical="center"/>
    </xf>
    <xf numFmtId="0" fontId="0" fillId="7" borderId="202" xfId="0" applyFill="1" applyBorder="1" applyAlignment="1">
      <alignment horizontal="centerContinuous" vertical="center"/>
    </xf>
    <xf numFmtId="0" fontId="0" fillId="7" borderId="203" xfId="0" applyFill="1" applyBorder="1" applyAlignment="1">
      <alignment horizontal="centerContinuous" vertical="center"/>
    </xf>
    <xf numFmtId="0" fontId="0" fillId="7" borderId="204" xfId="0" applyFill="1" applyBorder="1" applyAlignment="1">
      <alignment horizontal="centerContinuous" vertical="center"/>
    </xf>
    <xf numFmtId="0" fontId="113" fillId="7" borderId="202" xfId="0" applyFont="1" applyFill="1" applyBorder="1" applyAlignment="1">
      <alignment horizontal="centerContinuous" vertical="center"/>
    </xf>
    <xf numFmtId="0" fontId="113" fillId="7" borderId="203" xfId="0" applyFont="1" applyFill="1" applyBorder="1" applyAlignment="1">
      <alignment horizontal="centerContinuous" vertical="center"/>
    </xf>
    <xf numFmtId="0" fontId="113" fillId="7" borderId="204" xfId="0" applyFont="1" applyFill="1" applyBorder="1" applyAlignment="1">
      <alignment horizontal="centerContinuous" vertical="center"/>
    </xf>
    <xf numFmtId="0" fontId="113" fillId="7" borderId="202" xfId="0" quotePrefix="1" applyFont="1" applyFill="1" applyBorder="1" applyAlignment="1">
      <alignment horizontal="centerContinuous" vertical="center"/>
    </xf>
    <xf numFmtId="0" fontId="0" fillId="0" borderId="99" xfId="0" applyFill="1" applyBorder="1" applyAlignment="1">
      <alignment horizontal="centerContinuous" vertical="center"/>
    </xf>
    <xf numFmtId="41" fontId="116" fillId="0" borderId="0" xfId="1" applyFont="1">
      <alignment vertical="center"/>
    </xf>
    <xf numFmtId="41" fontId="49" fillId="45" borderId="0" xfId="1" applyFont="1" applyFill="1" applyAlignment="1">
      <alignment horizontal="centerContinuous" vertical="center"/>
    </xf>
    <xf numFmtId="41" fontId="14" fillId="12" borderId="202" xfId="1" applyFont="1" applyFill="1" applyBorder="1" applyAlignment="1">
      <alignment horizontal="centerContinuous" vertical="center"/>
    </xf>
    <xf numFmtId="41" fontId="49" fillId="12" borderId="203" xfId="1" applyFont="1" applyFill="1" applyBorder="1" applyAlignment="1">
      <alignment horizontal="centerContinuous" vertical="center"/>
    </xf>
    <xf numFmtId="41" fontId="49" fillId="12" borderId="211" xfId="1" applyFont="1" applyFill="1" applyBorder="1" applyAlignment="1">
      <alignment horizontal="centerContinuous" vertical="center"/>
    </xf>
    <xf numFmtId="41" fontId="49" fillId="12" borderId="204" xfId="1" applyFont="1" applyFill="1" applyBorder="1" applyAlignment="1">
      <alignment horizontal="centerContinuous" vertical="center"/>
    </xf>
    <xf numFmtId="0" fontId="104" fillId="0" borderId="0" xfId="0" applyFont="1" applyFill="1" applyBorder="1" applyAlignment="1">
      <alignment horizontal="left" vertical="center"/>
    </xf>
    <xf numFmtId="0" fontId="49" fillId="31" borderId="202" xfId="0" applyFont="1" applyFill="1" applyBorder="1" applyAlignment="1">
      <alignment horizontal="centerContinuous" vertical="center" wrapText="1"/>
    </xf>
    <xf numFmtId="0" fontId="49" fillId="31" borderId="203" xfId="0" applyFont="1" applyFill="1" applyBorder="1" applyAlignment="1">
      <alignment horizontal="centerContinuous" vertical="center" wrapText="1"/>
    </xf>
    <xf numFmtId="0" fontId="49" fillId="0" borderId="203" xfId="0" applyFont="1" applyFill="1" applyBorder="1" applyAlignment="1">
      <alignment horizontal="centerContinuous" vertical="center"/>
    </xf>
    <xf numFmtId="0" fontId="49" fillId="0" borderId="204" xfId="0" applyFont="1" applyFill="1" applyBorder="1" applyAlignment="1">
      <alignment horizontal="centerContinuous" vertical="center"/>
    </xf>
    <xf numFmtId="0" fontId="50" fillId="0" borderId="202" xfId="0" applyFont="1" applyFill="1" applyBorder="1" applyAlignment="1">
      <alignment horizontal="centerContinuous" vertical="center"/>
    </xf>
    <xf numFmtId="0" fontId="49" fillId="31" borderId="0" xfId="0" applyFont="1" applyFill="1" applyBorder="1" applyAlignment="1">
      <alignment horizontal="centerContinuous" vertical="center"/>
    </xf>
    <xf numFmtId="0" fontId="49" fillId="31" borderId="59" xfId="0" applyFont="1" applyFill="1" applyBorder="1" applyAlignment="1">
      <alignment horizontal="centerContinuous" vertical="center"/>
    </xf>
    <xf numFmtId="0" fontId="49" fillId="31" borderId="99" xfId="0" applyFont="1" applyFill="1" applyBorder="1" applyAlignment="1">
      <alignment horizontal="centerContinuous" vertical="center"/>
    </xf>
    <xf numFmtId="0" fontId="49" fillId="37" borderId="202" xfId="0" applyFont="1" applyFill="1" applyBorder="1" applyAlignment="1">
      <alignment horizontal="centerContinuous" vertical="center"/>
    </xf>
    <xf numFmtId="0" fontId="49" fillId="37" borderId="203" xfId="0" applyFont="1" applyFill="1" applyBorder="1" applyAlignment="1">
      <alignment horizontal="centerContinuous" vertical="center"/>
    </xf>
    <xf numFmtId="0" fontId="49" fillId="40" borderId="202" xfId="0" applyFont="1" applyFill="1" applyBorder="1" applyAlignment="1">
      <alignment horizontal="centerContinuous" vertical="center"/>
    </xf>
    <xf numFmtId="0" fontId="49" fillId="40" borderId="203" xfId="0" applyFont="1" applyFill="1" applyBorder="1" applyAlignment="1">
      <alignment horizontal="centerContinuous" vertical="center"/>
    </xf>
    <xf numFmtId="0" fontId="49" fillId="40" borderId="197" xfId="0" applyFont="1" applyFill="1" applyBorder="1" applyAlignment="1">
      <alignment horizontal="centerContinuous" vertical="center"/>
    </xf>
    <xf numFmtId="0" fontId="49" fillId="40" borderId="201" xfId="0" applyFont="1" applyFill="1" applyBorder="1" applyAlignment="1">
      <alignment horizontal="centerContinuous" vertical="center"/>
    </xf>
    <xf numFmtId="0" fontId="49" fillId="37" borderId="204" xfId="0" applyFont="1" applyFill="1" applyBorder="1" applyAlignment="1">
      <alignment horizontal="centerContinuous" vertical="center"/>
    </xf>
    <xf numFmtId="41" fontId="50" fillId="13" borderId="202" xfId="10" quotePrefix="1" applyFont="1" applyFill="1" applyBorder="1" applyAlignment="1">
      <alignment horizontal="centerContinuous" vertical="center"/>
    </xf>
    <xf numFmtId="41" fontId="0" fillId="0" borderId="99" xfId="1" applyFont="1" applyFill="1" applyBorder="1">
      <alignment vertical="center"/>
    </xf>
    <xf numFmtId="41" fontId="0" fillId="0" borderId="11" xfId="1" applyFont="1" applyFill="1" applyBorder="1">
      <alignment vertical="center"/>
    </xf>
    <xf numFmtId="41" fontId="109" fillId="46" borderId="206" xfId="1" applyFont="1" applyFill="1" applyBorder="1" applyAlignment="1">
      <alignment horizontal="centerContinuous" vertical="center"/>
    </xf>
    <xf numFmtId="41" fontId="0" fillId="46" borderId="207" xfId="1" applyFont="1" applyFill="1" applyBorder="1" applyAlignment="1">
      <alignment horizontal="centerContinuous" vertical="center"/>
    </xf>
    <xf numFmtId="41" fontId="49" fillId="0" borderId="0" xfId="1" applyFont="1" applyBorder="1">
      <alignment vertical="center"/>
    </xf>
    <xf numFmtId="41" fontId="109" fillId="12" borderId="202" xfId="1" applyFont="1" applyFill="1" applyBorder="1" applyAlignment="1">
      <alignment horizontal="centerContinuous" vertical="center"/>
    </xf>
    <xf numFmtId="41" fontId="0" fillId="12" borderId="212" xfId="1" applyFont="1" applyFill="1" applyBorder="1" applyAlignment="1">
      <alignment horizontal="centerContinuous" vertical="center"/>
    </xf>
    <xf numFmtId="41" fontId="0" fillId="12" borderId="204" xfId="1" applyFont="1" applyFill="1" applyBorder="1" applyAlignment="1">
      <alignment horizontal="centerContinuous" vertical="center"/>
    </xf>
    <xf numFmtId="41" fontId="104" fillId="0" borderId="0" xfId="1" applyFont="1" applyBorder="1">
      <alignment vertical="center"/>
    </xf>
    <xf numFmtId="41" fontId="107" fillId="0" borderId="0" xfId="1" applyFont="1" applyBorder="1">
      <alignment vertical="center"/>
    </xf>
    <xf numFmtId="41" fontId="0" fillId="16" borderId="0" xfId="1" applyFont="1" applyFill="1">
      <alignment vertical="center"/>
    </xf>
    <xf numFmtId="41" fontId="104" fillId="0" borderId="0" xfId="1" applyFont="1">
      <alignment vertical="center"/>
    </xf>
    <xf numFmtId="41" fontId="57" fillId="0" borderId="0" xfId="1" applyFont="1" applyFill="1" applyBorder="1" applyAlignment="1">
      <alignment horizontal="centerContinuous" vertical="center"/>
    </xf>
    <xf numFmtId="0" fontId="57" fillId="0" borderId="0" xfId="1" applyNumberFormat="1" applyFont="1" applyFill="1" applyBorder="1" applyAlignment="1">
      <alignment horizontal="centerContinuous" vertical="center"/>
    </xf>
    <xf numFmtId="0" fontId="0" fillId="0" borderId="0" xfId="1" applyNumberFormat="1" applyFont="1" applyBorder="1" applyAlignment="1">
      <alignment horizontal="centerContinuous" vertical="center"/>
    </xf>
    <xf numFmtId="41" fontId="0" fillId="0" borderId="0" xfId="1" applyFont="1" applyFill="1" applyBorder="1" applyAlignment="1">
      <alignment horizontal="centerContinuous" vertical="center"/>
    </xf>
    <xf numFmtId="41" fontId="61" fillId="0" borderId="0" xfId="1" applyFont="1" applyBorder="1">
      <alignment vertical="center"/>
    </xf>
    <xf numFmtId="41" fontId="104" fillId="0" borderId="0" xfId="1" applyFont="1" applyFill="1" applyBorder="1">
      <alignment vertical="center"/>
    </xf>
    <xf numFmtId="0" fontId="49" fillId="8" borderId="202" xfId="0" applyFont="1" applyFill="1" applyBorder="1" applyAlignment="1">
      <alignment horizontal="centerContinuous" vertical="center"/>
    </xf>
    <xf numFmtId="0" fontId="49" fillId="8" borderId="203" xfId="0" applyFont="1" applyFill="1" applyBorder="1" applyAlignment="1">
      <alignment horizontal="centerContinuous" vertical="center"/>
    </xf>
    <xf numFmtId="0" fontId="49" fillId="8" borderId="204" xfId="0" applyFont="1" applyFill="1" applyBorder="1" applyAlignment="1">
      <alignment horizontal="centerContinuous" vertical="center"/>
    </xf>
    <xf numFmtId="41" fontId="50" fillId="13" borderId="0" xfId="10" applyFont="1" applyFill="1" applyBorder="1" applyAlignment="1">
      <alignment horizontal="centerContinuous" vertical="center"/>
    </xf>
    <xf numFmtId="41" fontId="0" fillId="31" borderId="0" xfId="1" applyFont="1" applyFill="1" applyAlignment="1">
      <alignment horizontal="centerContinuous" vertical="center"/>
    </xf>
    <xf numFmtId="0" fontId="0" fillId="0" borderId="59" xfId="0" applyBorder="1">
      <alignment vertical="center"/>
    </xf>
    <xf numFmtId="41" fontId="110" fillId="0" borderId="0" xfId="1" applyFont="1" applyFill="1" applyBorder="1" applyAlignment="1">
      <alignment horizontal="centerContinuous" vertical="center"/>
    </xf>
    <xf numFmtId="0" fontId="49" fillId="8" borderId="202" xfId="0" applyFont="1" applyFill="1" applyBorder="1" applyAlignment="1">
      <alignment horizontal="centerContinuous" vertical="center" wrapText="1"/>
    </xf>
    <xf numFmtId="0" fontId="49" fillId="8" borderId="203" xfId="0" applyFont="1" applyFill="1" applyBorder="1" applyAlignment="1">
      <alignment horizontal="centerContinuous" vertical="center" wrapText="1"/>
    </xf>
    <xf numFmtId="41" fontId="0" fillId="0" borderId="209" xfId="1" applyFont="1" applyBorder="1">
      <alignment vertical="center"/>
    </xf>
    <xf numFmtId="0" fontId="112" fillId="0" borderId="0" xfId="0" applyFont="1" applyFill="1" applyBorder="1" applyAlignment="1">
      <alignment horizontal="centerContinuous" vertical="center"/>
    </xf>
    <xf numFmtId="41" fontId="0" fillId="0" borderId="213" xfId="1" applyFont="1" applyBorder="1">
      <alignment vertical="center"/>
    </xf>
    <xf numFmtId="0" fontId="113" fillId="0" borderId="0" xfId="0" applyFont="1" applyFill="1" applyBorder="1" applyAlignment="1">
      <alignment horizontal="centerContinuous" vertical="center"/>
    </xf>
    <xf numFmtId="0" fontId="113" fillId="0" borderId="0" xfId="0" quotePrefix="1" applyFont="1" applyFill="1" applyBorder="1" applyAlignment="1">
      <alignment horizontal="centerContinuous" vertical="center"/>
    </xf>
    <xf numFmtId="199" fontId="49" fillId="0" borderId="0" xfId="10" applyNumberFormat="1" applyFont="1" applyFill="1" applyBorder="1" applyAlignment="1">
      <alignment horizontal="center" vertical="center"/>
    </xf>
    <xf numFmtId="0" fontId="62" fillId="0" borderId="0" xfId="0" applyFont="1" applyFill="1" applyBorder="1" applyAlignment="1">
      <alignment horizontal="centerContinuous" vertical="center"/>
    </xf>
    <xf numFmtId="0" fontId="114" fillId="0" borderId="0" xfId="0" applyFont="1" applyFill="1" applyBorder="1" applyAlignment="1">
      <alignment horizontal="centerContinuous" vertical="center"/>
    </xf>
    <xf numFmtId="41" fontId="114" fillId="0" borderId="0" xfId="10" applyFont="1" applyFill="1" applyBorder="1" applyAlignment="1">
      <alignment horizontal="center" vertical="center"/>
    </xf>
    <xf numFmtId="41" fontId="50" fillId="0" borderId="0" xfId="1" applyFont="1" applyFill="1" applyBorder="1" applyAlignment="1">
      <alignment horizontal="centerContinuous" vertical="center"/>
    </xf>
    <xf numFmtId="41" fontId="0" fillId="7" borderId="0" xfId="1" applyFont="1" applyFill="1">
      <alignment vertical="center"/>
    </xf>
    <xf numFmtId="41" fontId="50" fillId="7" borderId="0" xfId="1" applyFont="1" applyFill="1" applyBorder="1" applyAlignment="1">
      <alignment horizontal="centerContinuous" vertical="center"/>
    </xf>
    <xf numFmtId="0" fontId="50" fillId="0" borderId="202" xfId="10" applyNumberFormat="1" applyFont="1" applyFill="1" applyBorder="1" applyAlignment="1">
      <alignment horizontal="centerContinuous" vertical="center"/>
    </xf>
    <xf numFmtId="41" fontId="49" fillId="0" borderId="0" xfId="1" applyFont="1" applyFill="1" applyBorder="1" applyAlignment="1">
      <alignment horizontal="centerContinuous" vertical="center"/>
    </xf>
    <xf numFmtId="41" fontId="0" fillId="0" borderId="199" xfId="1" applyFont="1" applyBorder="1">
      <alignment vertical="center"/>
    </xf>
    <xf numFmtId="41" fontId="50" fillId="0" borderId="59" xfId="1" applyFont="1" applyBorder="1">
      <alignment vertical="center"/>
    </xf>
    <xf numFmtId="41" fontId="50" fillId="0" borderId="0" xfId="1" applyFont="1" applyBorder="1">
      <alignment vertical="center"/>
    </xf>
    <xf numFmtId="41" fontId="50" fillId="0" borderId="99" xfId="1" applyFont="1" applyBorder="1">
      <alignment vertical="center"/>
    </xf>
    <xf numFmtId="41" fontId="50" fillId="0" borderId="96" xfId="1" applyFont="1" applyBorder="1">
      <alignment vertical="center"/>
    </xf>
    <xf numFmtId="41" fontId="50" fillId="0" borderId="11" xfId="1" applyFont="1" applyBorder="1">
      <alignment vertical="center"/>
    </xf>
    <xf numFmtId="41" fontId="50" fillId="0" borderId="12" xfId="1" applyFont="1" applyBorder="1">
      <alignment vertical="center"/>
    </xf>
    <xf numFmtId="41" fontId="49" fillId="0" borderId="0" xfId="1" applyFont="1" applyFill="1" applyBorder="1" applyAlignment="1">
      <alignment horizontal="left" vertical="center"/>
    </xf>
    <xf numFmtId="41" fontId="49" fillId="7" borderId="200" xfId="1" applyFont="1" applyFill="1" applyBorder="1">
      <alignment vertical="center"/>
    </xf>
    <xf numFmtId="41" fontId="49" fillId="7" borderId="197" xfId="1" applyFont="1" applyFill="1" applyBorder="1">
      <alignment vertical="center"/>
    </xf>
    <xf numFmtId="41" fontId="49" fillId="7" borderId="201" xfId="1" applyFont="1" applyFill="1" applyBorder="1">
      <alignment vertical="center"/>
    </xf>
    <xf numFmtId="41" fontId="50" fillId="13" borderId="202" xfId="1" applyFont="1" applyFill="1" applyBorder="1" applyAlignment="1">
      <alignment horizontal="centerContinuous" vertical="center"/>
    </xf>
    <xf numFmtId="41" fontId="49" fillId="13" borderId="203" xfId="1" applyFont="1" applyFill="1" applyBorder="1" applyAlignment="1">
      <alignment horizontal="centerContinuous" vertical="center"/>
    </xf>
    <xf numFmtId="41" fontId="49" fillId="13" borderId="204" xfId="1" applyFont="1" applyFill="1" applyBorder="1" applyAlignment="1">
      <alignment horizontal="centerContinuous" vertical="center"/>
    </xf>
    <xf numFmtId="41" fontId="0" fillId="0" borderId="214" xfId="1" applyFont="1" applyBorder="1">
      <alignment vertical="center"/>
    </xf>
    <xf numFmtId="207" fontId="0" fillId="47" borderId="203" xfId="1" applyNumberFormat="1" applyFont="1" applyFill="1" applyBorder="1" applyAlignment="1">
      <alignment horizontal="centerContinuous" vertical="center"/>
    </xf>
    <xf numFmtId="207" fontId="0" fillId="47" borderId="204" xfId="1" applyNumberFormat="1" applyFont="1" applyFill="1" applyBorder="1" applyAlignment="1">
      <alignment horizontal="centerContinuous" vertical="center"/>
    </xf>
    <xf numFmtId="1" fontId="0" fillId="47" borderId="202" xfId="1" applyNumberFormat="1" applyFont="1" applyFill="1" applyBorder="1" applyAlignment="1">
      <alignment horizontal="centerContinuous" vertical="center"/>
    </xf>
    <xf numFmtId="1" fontId="0" fillId="47" borderId="203" xfId="1" applyNumberFormat="1" applyFont="1" applyFill="1" applyBorder="1" applyAlignment="1">
      <alignment horizontal="centerContinuous" vertical="center"/>
    </xf>
    <xf numFmtId="1" fontId="0" fillId="47" borderId="204" xfId="1" applyNumberFormat="1" applyFont="1" applyFill="1" applyBorder="1" applyAlignment="1">
      <alignment horizontal="centerContinuous" vertical="center"/>
    </xf>
    <xf numFmtId="207" fontId="49" fillId="47" borderId="202" xfId="1" applyNumberFormat="1" applyFont="1" applyFill="1" applyBorder="1" applyAlignment="1">
      <alignment horizontal="centerContinuous" vertical="center"/>
    </xf>
    <xf numFmtId="0" fontId="49" fillId="0" borderId="0" xfId="1" applyNumberFormat="1" applyFont="1" applyFill="1" applyBorder="1" applyAlignment="1">
      <alignment horizontal="left" vertical="center"/>
    </xf>
    <xf numFmtId="0" fontId="0" fillId="13" borderId="199" xfId="0" applyFill="1" applyBorder="1" applyAlignment="1">
      <alignment horizontal="centerContinuous" vertical="center"/>
    </xf>
    <xf numFmtId="0" fontId="0" fillId="0" borderId="200" xfId="0" applyFill="1" applyBorder="1" applyAlignment="1">
      <alignment horizontal="centerContinuous" vertical="center"/>
    </xf>
    <xf numFmtId="0" fontId="0" fillId="0" borderId="201" xfId="0" applyFill="1" applyBorder="1" applyAlignment="1">
      <alignment horizontal="centerContinuous" vertical="center"/>
    </xf>
    <xf numFmtId="0" fontId="0" fillId="13" borderId="205" xfId="0" applyFill="1" applyBorder="1" applyAlignment="1">
      <alignment horizontal="centerContinuous" vertical="center"/>
    </xf>
    <xf numFmtId="0" fontId="0" fillId="0" borderId="96" xfId="0" applyFill="1" applyBorder="1" applyAlignment="1">
      <alignment horizontal="centerContinuous" vertical="center"/>
    </xf>
    <xf numFmtId="0" fontId="0" fillId="0" borderId="11" xfId="0" applyFill="1" applyBorder="1" applyAlignment="1">
      <alignment horizontal="centerContinuous" vertical="center"/>
    </xf>
    <xf numFmtId="0" fontId="0" fillId="0" borderId="12" xfId="0" applyFill="1" applyBorder="1" applyAlignment="1">
      <alignment horizontal="centerContinuous" vertical="center"/>
    </xf>
    <xf numFmtId="0" fontId="0" fillId="13" borderId="209" xfId="0" applyFill="1" applyBorder="1" applyAlignment="1">
      <alignment horizontal="centerContinuous" vertical="center"/>
    </xf>
    <xf numFmtId="0" fontId="0" fillId="0" borderId="59" xfId="0" applyFill="1" applyBorder="1" applyAlignment="1">
      <alignment horizontal="centerContinuous" vertical="center"/>
    </xf>
    <xf numFmtId="41" fontId="50" fillId="0" borderId="200" xfId="10" applyFont="1" applyFill="1" applyBorder="1" applyAlignment="1">
      <alignment horizontal="centerContinuous" vertical="center"/>
    </xf>
    <xf numFmtId="41" fontId="49" fillId="0" borderId="197" xfId="10" applyFont="1" applyFill="1" applyBorder="1" applyAlignment="1">
      <alignment horizontal="centerContinuous" vertical="center"/>
    </xf>
    <xf numFmtId="0" fontId="50" fillId="0" borderId="200" xfId="10" applyNumberFormat="1" applyFont="1" applyFill="1" applyBorder="1" applyAlignment="1">
      <alignment horizontal="centerContinuous" vertical="center"/>
    </xf>
    <xf numFmtId="41" fontId="49" fillId="0" borderId="201" xfId="10" applyFont="1" applyFill="1" applyBorder="1" applyAlignment="1">
      <alignment horizontal="centerContinuous" vertical="center"/>
    </xf>
    <xf numFmtId="41" fontId="50" fillId="0" borderId="96" xfId="10" applyFont="1" applyFill="1" applyBorder="1" applyAlignment="1">
      <alignment horizontal="centerContinuous" vertical="center"/>
    </xf>
    <xf numFmtId="41" fontId="49" fillId="0" borderId="11" xfId="10" applyFont="1" applyFill="1" applyBorder="1" applyAlignment="1">
      <alignment horizontal="centerContinuous" vertical="center"/>
    </xf>
    <xf numFmtId="0" fontId="50" fillId="0" borderId="96" xfId="10" applyNumberFormat="1" applyFont="1" applyFill="1" applyBorder="1" applyAlignment="1">
      <alignment horizontal="centerContinuous" vertical="center"/>
    </xf>
    <xf numFmtId="41" fontId="49" fillId="0" borderId="12" xfId="10" applyFont="1" applyFill="1" applyBorder="1" applyAlignment="1">
      <alignment horizontal="centerContinuous" vertical="center"/>
    </xf>
    <xf numFmtId="41" fontId="50" fillId="0" borderId="59" xfId="10" applyFont="1" applyFill="1" applyBorder="1" applyAlignment="1">
      <alignment horizontal="centerContinuous" vertical="center"/>
    </xf>
    <xf numFmtId="41" fontId="49" fillId="0" borderId="0" xfId="10" applyFont="1" applyFill="1" applyBorder="1" applyAlignment="1">
      <alignment horizontal="centerContinuous" vertical="center"/>
    </xf>
    <xf numFmtId="0" fontId="50" fillId="0" borderId="59" xfId="10" applyNumberFormat="1" applyFont="1" applyFill="1" applyBorder="1" applyAlignment="1">
      <alignment horizontal="centerContinuous" vertical="center"/>
    </xf>
    <xf numFmtId="41" fontId="49" fillId="0" borderId="99" xfId="10" applyFont="1" applyFill="1" applyBorder="1" applyAlignment="1">
      <alignment horizontal="centerContinuous" vertical="center"/>
    </xf>
    <xf numFmtId="41" fontId="50" fillId="0" borderId="198" xfId="1" applyFont="1" applyFill="1" applyBorder="1">
      <alignment vertical="center"/>
    </xf>
    <xf numFmtId="2" fontId="113" fillId="0" borderId="202" xfId="0" applyNumberFormat="1" applyFont="1" applyFill="1" applyBorder="1" applyAlignment="1">
      <alignment horizontal="centerContinuous" vertical="center"/>
    </xf>
    <xf numFmtId="2" fontId="113" fillId="7" borderId="202" xfId="0" applyNumberFormat="1" applyFont="1" applyFill="1" applyBorder="1" applyAlignment="1">
      <alignment horizontal="centerContinuous" vertical="center"/>
    </xf>
    <xf numFmtId="0" fontId="113" fillId="0" borderId="202" xfId="0" applyNumberFormat="1" applyFont="1" applyFill="1" applyBorder="1" applyAlignment="1">
      <alignment horizontal="centerContinuous" vertical="center"/>
    </xf>
    <xf numFmtId="10" fontId="113" fillId="0" borderId="202" xfId="3" applyNumberFormat="1" applyFont="1" applyFill="1" applyBorder="1" applyAlignment="1">
      <alignment horizontal="centerContinuous" vertical="center"/>
    </xf>
    <xf numFmtId="0" fontId="50" fillId="13" borderId="202" xfId="10" applyNumberFormat="1" applyFont="1" applyFill="1" applyBorder="1" applyAlignment="1">
      <alignment horizontal="centerContinuous" vertical="center"/>
    </xf>
    <xf numFmtId="41" fontId="49" fillId="13" borderId="203" xfId="10" applyFont="1" applyFill="1" applyBorder="1" applyAlignment="1">
      <alignment horizontal="centerContinuous" vertical="center"/>
    </xf>
    <xf numFmtId="41" fontId="49" fillId="13" borderId="204" xfId="10" applyFont="1" applyFill="1" applyBorder="1" applyAlignment="1">
      <alignment horizontal="centerContinuous" vertical="center"/>
    </xf>
    <xf numFmtId="1" fontId="0" fillId="0" borderId="202" xfId="1" applyNumberFormat="1" applyFont="1" applyFill="1" applyBorder="1" applyAlignment="1">
      <alignment horizontal="centerContinuous" vertical="center"/>
    </xf>
    <xf numFmtId="1" fontId="0" fillId="0" borderId="203" xfId="1" applyNumberFormat="1" applyFont="1" applyFill="1" applyBorder="1" applyAlignment="1">
      <alignment horizontal="centerContinuous" vertical="center"/>
    </xf>
    <xf numFmtId="1" fontId="0" fillId="0" borderId="204" xfId="1" applyNumberFormat="1" applyFont="1" applyFill="1" applyBorder="1" applyAlignment="1">
      <alignment horizontal="centerContinuous" vertical="center"/>
    </xf>
    <xf numFmtId="1" fontId="0" fillId="37" borderId="202" xfId="1" applyNumberFormat="1" applyFont="1" applyFill="1" applyBorder="1" applyAlignment="1">
      <alignment horizontal="centerContinuous" vertical="center"/>
    </xf>
    <xf numFmtId="1" fontId="0" fillId="37" borderId="203" xfId="1" applyNumberFormat="1" applyFont="1" applyFill="1" applyBorder="1" applyAlignment="1">
      <alignment horizontal="centerContinuous" vertical="center"/>
    </xf>
    <xf numFmtId="1" fontId="0" fillId="37" borderId="204" xfId="1" applyNumberFormat="1" applyFont="1" applyFill="1" applyBorder="1" applyAlignment="1">
      <alignment horizontal="centerContinuous" vertical="center"/>
    </xf>
    <xf numFmtId="207" fontId="49" fillId="0" borderId="202" xfId="1" applyNumberFormat="1" applyFont="1" applyFill="1" applyBorder="1" applyAlignment="1">
      <alignment horizontal="centerContinuous" vertical="center"/>
    </xf>
    <xf numFmtId="207" fontId="0" fillId="0" borderId="203" xfId="1" applyNumberFormat="1" applyFont="1" applyFill="1" applyBorder="1" applyAlignment="1">
      <alignment horizontal="centerContinuous" vertical="center"/>
    </xf>
    <xf numFmtId="207" fontId="0" fillId="0" borderId="204" xfId="1" applyNumberFormat="1" applyFont="1" applyFill="1" applyBorder="1" applyAlignment="1">
      <alignment horizontal="centerContinuous" vertical="center"/>
    </xf>
    <xf numFmtId="41" fontId="50" fillId="7" borderId="202" xfId="10" applyFont="1" applyFill="1" applyBorder="1" applyAlignment="1">
      <alignment horizontal="centerContinuous" vertical="center"/>
    </xf>
    <xf numFmtId="41" fontId="49" fillId="7" borderId="203" xfId="10" applyFont="1" applyFill="1" applyBorder="1" applyAlignment="1">
      <alignment horizontal="centerContinuous" vertical="center"/>
    </xf>
    <xf numFmtId="0" fontId="50" fillId="7" borderId="202" xfId="10" applyNumberFormat="1" applyFont="1" applyFill="1" applyBorder="1" applyAlignment="1">
      <alignment horizontal="centerContinuous" vertical="center"/>
    </xf>
    <xf numFmtId="41" fontId="49" fillId="7" borderId="204" xfId="10" applyFont="1" applyFill="1" applyBorder="1" applyAlignment="1">
      <alignment horizontal="centerContinuous" vertical="center"/>
    </xf>
    <xf numFmtId="207" fontId="49" fillId="7" borderId="202" xfId="1" applyNumberFormat="1" applyFont="1" applyFill="1" applyBorder="1" applyAlignment="1">
      <alignment horizontal="centerContinuous" vertical="center"/>
    </xf>
    <xf numFmtId="207" fontId="0" fillId="7" borderId="203" xfId="1" applyNumberFormat="1" applyFont="1" applyFill="1" applyBorder="1" applyAlignment="1">
      <alignment horizontal="centerContinuous" vertical="center"/>
    </xf>
    <xf numFmtId="207" fontId="0" fillId="7" borderId="204" xfId="1" applyNumberFormat="1" applyFont="1" applyFill="1" applyBorder="1" applyAlignment="1">
      <alignment horizontal="centerContinuous" vertical="center"/>
    </xf>
    <xf numFmtId="1" fontId="0" fillId="7" borderId="202" xfId="1" applyNumberFormat="1" applyFont="1" applyFill="1" applyBorder="1" applyAlignment="1">
      <alignment horizontal="centerContinuous" vertical="center"/>
    </xf>
    <xf numFmtId="1" fontId="0" fillId="7" borderId="203" xfId="1" applyNumberFormat="1" applyFont="1" applyFill="1" applyBorder="1" applyAlignment="1">
      <alignment horizontal="centerContinuous" vertical="center"/>
    </xf>
    <xf numFmtId="1" fontId="0" fillId="7" borderId="204" xfId="1" applyNumberFormat="1" applyFont="1" applyFill="1" applyBorder="1" applyAlignment="1">
      <alignment horizontal="centerContinuous" vertical="center"/>
    </xf>
    <xf numFmtId="41" fontId="50" fillId="0" borderId="203" xfId="10" applyFont="1" applyFill="1" applyBorder="1" applyAlignment="1">
      <alignment horizontal="centerContinuous" vertical="center"/>
    </xf>
    <xf numFmtId="41" fontId="50" fillId="0" borderId="204" xfId="10" applyFont="1" applyFill="1" applyBorder="1" applyAlignment="1">
      <alignment horizontal="centerContinuous" vertical="center"/>
    </xf>
    <xf numFmtId="41" fontId="50" fillId="7" borderId="202" xfId="10" quotePrefix="1" applyFont="1" applyFill="1" applyBorder="1" applyAlignment="1">
      <alignment horizontal="centerContinuous" vertical="center"/>
    </xf>
    <xf numFmtId="41" fontId="50" fillId="7" borderId="203" xfId="10" applyFont="1" applyFill="1" applyBorder="1" applyAlignment="1">
      <alignment horizontal="centerContinuous" vertical="center"/>
    </xf>
    <xf numFmtId="41" fontId="50" fillId="7" borderId="204" xfId="10" applyFont="1" applyFill="1" applyBorder="1" applyAlignment="1">
      <alignment horizontal="centerContinuous" vertical="center"/>
    </xf>
    <xf numFmtId="0" fontId="49" fillId="31" borderId="200" xfId="0" applyFont="1" applyFill="1" applyBorder="1" applyAlignment="1">
      <alignment horizontal="centerContinuous" vertical="center" wrapText="1"/>
    </xf>
    <xf numFmtId="0" fontId="49" fillId="31" borderId="197" xfId="0" applyFont="1" applyFill="1" applyBorder="1" applyAlignment="1">
      <alignment horizontal="centerContinuous" vertical="center" wrapText="1"/>
    </xf>
    <xf numFmtId="0" fontId="49" fillId="31" borderId="201" xfId="0" applyFont="1" applyFill="1" applyBorder="1" applyAlignment="1">
      <alignment horizontal="centerContinuous" vertical="center" wrapText="1"/>
    </xf>
    <xf numFmtId="0" fontId="49" fillId="31" borderId="11" xfId="0" applyFont="1" applyFill="1" applyBorder="1" applyAlignment="1">
      <alignment horizontal="centerContinuous" vertical="center" wrapText="1"/>
    </xf>
    <xf numFmtId="0" fontId="49" fillId="31" borderId="12" xfId="0" applyFont="1" applyFill="1" applyBorder="1" applyAlignment="1">
      <alignment horizontal="centerContinuous" vertical="center" wrapText="1"/>
    </xf>
    <xf numFmtId="0" fontId="50" fillId="0" borderId="203" xfId="0" applyFont="1" applyFill="1" applyBorder="1" applyAlignment="1">
      <alignment horizontal="centerContinuous" vertical="center"/>
    </xf>
    <xf numFmtId="0" fontId="0" fillId="13" borderId="198" xfId="0" applyFill="1" applyBorder="1" applyAlignment="1">
      <alignment horizontal="centerContinuous" vertical="center"/>
    </xf>
    <xf numFmtId="0" fontId="115" fillId="13" borderId="202" xfId="0" applyFont="1" applyFill="1" applyBorder="1" applyAlignment="1">
      <alignment horizontal="centerContinuous" vertical="center"/>
    </xf>
    <xf numFmtId="41" fontId="49" fillId="31" borderId="204" xfId="10" applyFont="1" applyFill="1" applyBorder="1" applyAlignment="1">
      <alignment horizontal="centerContinuous" vertical="center"/>
    </xf>
    <xf numFmtId="0" fontId="50" fillId="11" borderId="202" xfId="10" applyNumberFormat="1" applyFont="1" applyFill="1" applyBorder="1" applyAlignment="1">
      <alignment horizontal="centerContinuous" vertical="center"/>
    </xf>
    <xf numFmtId="41" fontId="49" fillId="11" borderId="203" xfId="10" applyFont="1" applyFill="1" applyBorder="1" applyAlignment="1">
      <alignment horizontal="centerContinuous" vertical="center"/>
    </xf>
    <xf numFmtId="41" fontId="49" fillId="11" borderId="204" xfId="10" applyFont="1" applyFill="1" applyBorder="1" applyAlignment="1">
      <alignment horizontal="centerContinuous" vertical="center"/>
    </xf>
    <xf numFmtId="41" fontId="50" fillId="31" borderId="202" xfId="10" applyFont="1" applyFill="1" applyBorder="1" applyAlignment="1">
      <alignment horizontal="centerContinuous" vertical="center"/>
    </xf>
    <xf numFmtId="0" fontId="50" fillId="7" borderId="202" xfId="0" applyFont="1" applyFill="1" applyBorder="1" applyAlignment="1">
      <alignment horizontal="centerContinuous" vertical="center"/>
    </xf>
    <xf numFmtId="0" fontId="49" fillId="7" borderId="203" xfId="0" applyFont="1" applyFill="1" applyBorder="1" applyAlignment="1">
      <alignment horizontal="centerContinuous" vertical="center"/>
    </xf>
    <xf numFmtId="0" fontId="49" fillId="7" borderId="204" xfId="0" applyFont="1" applyFill="1" applyBorder="1" applyAlignment="1">
      <alignment horizontal="centerContinuous" vertical="center"/>
    </xf>
    <xf numFmtId="0" fontId="50" fillId="45" borderId="202" xfId="0" applyFont="1" applyFill="1" applyBorder="1" applyAlignment="1">
      <alignment horizontal="centerContinuous" vertical="center"/>
    </xf>
    <xf numFmtId="0" fontId="49" fillId="45" borderId="203" xfId="0" applyFont="1" applyFill="1" applyBorder="1" applyAlignment="1">
      <alignment horizontal="centerContinuous" vertical="center"/>
    </xf>
    <xf numFmtId="0" fontId="49" fillId="45" borderId="204" xfId="0" applyFont="1" applyFill="1" applyBorder="1" applyAlignment="1">
      <alignment horizontal="centerContinuous" vertical="center"/>
    </xf>
    <xf numFmtId="41" fontId="115" fillId="0" borderId="202" xfId="10" applyFont="1" applyFill="1" applyBorder="1" applyAlignment="1">
      <alignment horizontal="centerContinuous" vertical="center"/>
    </xf>
    <xf numFmtId="41" fontId="109" fillId="46" borderId="202" xfId="1" applyFont="1" applyFill="1" applyBorder="1" applyAlignment="1">
      <alignment horizontal="centerContinuous" vertical="center"/>
    </xf>
    <xf numFmtId="41" fontId="0" fillId="46" borderId="212" xfId="1" applyFont="1" applyFill="1" applyBorder="1" applyAlignment="1">
      <alignment horizontal="centerContinuous" vertical="center"/>
    </xf>
    <xf numFmtId="41" fontId="0" fillId="46" borderId="204" xfId="1" applyFont="1" applyFill="1" applyBorder="1" applyAlignment="1">
      <alignment horizontal="centerContinuous" vertical="center"/>
    </xf>
    <xf numFmtId="41" fontId="50" fillId="0" borderId="0" xfId="10" applyFont="1" applyFill="1" applyBorder="1" applyAlignment="1">
      <alignment horizontal="centerContinuous" vertical="center"/>
    </xf>
    <xf numFmtId="0" fontId="50" fillId="0" borderId="0" xfId="10" applyNumberFormat="1" applyFont="1" applyFill="1" applyBorder="1" applyAlignment="1">
      <alignment horizontal="centerContinuous" vertical="center"/>
    </xf>
    <xf numFmtId="0" fontId="49" fillId="31" borderId="204" xfId="0" applyFont="1" applyFill="1" applyBorder="1" applyAlignment="1">
      <alignment horizontal="centerContinuous" vertical="center" wrapText="1"/>
    </xf>
    <xf numFmtId="208" fontId="0" fillId="0" borderId="202" xfId="0" applyNumberFormat="1" applyFill="1" applyBorder="1" applyAlignment="1">
      <alignment horizontal="centerContinuous" vertical="center"/>
    </xf>
    <xf numFmtId="198" fontId="0" fillId="0" borderId="202" xfId="3" applyNumberFormat="1" applyFont="1" applyFill="1" applyBorder="1" applyAlignment="1">
      <alignment horizontal="centerContinuous" vertical="center"/>
    </xf>
    <xf numFmtId="41" fontId="0" fillId="38" borderId="202" xfId="1" applyFont="1" applyFill="1" applyBorder="1">
      <alignment vertical="center"/>
    </xf>
    <xf numFmtId="41" fontId="0" fillId="38" borderId="203" xfId="1" applyFont="1" applyFill="1" applyBorder="1">
      <alignment vertical="center"/>
    </xf>
    <xf numFmtId="41" fontId="0" fillId="31" borderId="202" xfId="1" applyFont="1" applyFill="1" applyBorder="1">
      <alignment vertical="center"/>
    </xf>
    <xf numFmtId="41" fontId="0" fillId="31" borderId="203" xfId="1" applyFont="1" applyFill="1" applyBorder="1">
      <alignment vertical="center"/>
    </xf>
    <xf numFmtId="41" fontId="49" fillId="31" borderId="203" xfId="1" applyFont="1" applyFill="1" applyBorder="1" applyAlignment="1">
      <alignment horizontal="centerContinuous" vertical="center"/>
    </xf>
    <xf numFmtId="41" fontId="49" fillId="31" borderId="204" xfId="1" applyFont="1" applyFill="1" applyBorder="1" applyAlignment="1">
      <alignment horizontal="centerContinuous" vertical="center"/>
    </xf>
    <xf numFmtId="209" fontId="50" fillId="0" borderId="202" xfId="0" applyNumberFormat="1" applyFont="1" applyFill="1" applyBorder="1" applyAlignment="1">
      <alignment horizontal="centerContinuous" vertical="center"/>
    </xf>
    <xf numFmtId="209" fontId="0" fillId="0" borderId="202" xfId="0" applyNumberFormat="1" applyFill="1" applyBorder="1" applyAlignment="1">
      <alignment horizontal="centerContinuous" vertical="center"/>
    </xf>
    <xf numFmtId="0" fontId="49" fillId="6" borderId="200" xfId="0" applyFont="1" applyFill="1" applyBorder="1" applyAlignment="1">
      <alignment horizontal="centerContinuous" vertical="center" wrapText="1"/>
    </xf>
    <xf numFmtId="0" fontId="49" fillId="6" borderId="197" xfId="0" applyFont="1" applyFill="1" applyBorder="1" applyAlignment="1">
      <alignment horizontal="centerContinuous" vertical="center" wrapText="1"/>
    </xf>
    <xf numFmtId="0" fontId="49" fillId="6" borderId="201" xfId="0" applyFont="1" applyFill="1" applyBorder="1" applyAlignment="1">
      <alignment horizontal="centerContinuous" vertical="center" wrapText="1"/>
    </xf>
    <xf numFmtId="0" fontId="49" fillId="6" borderId="202" xfId="0" applyFont="1" applyFill="1" applyBorder="1" applyAlignment="1">
      <alignment horizontal="centerContinuous" vertical="center" wrapText="1"/>
    </xf>
    <xf numFmtId="0" fontId="49" fillId="6" borderId="203" xfId="0" applyFont="1" applyFill="1" applyBorder="1" applyAlignment="1">
      <alignment horizontal="centerContinuous" vertical="center" wrapText="1"/>
    </xf>
    <xf numFmtId="0" fontId="49" fillId="6" borderId="204" xfId="0" applyFont="1" applyFill="1" applyBorder="1" applyAlignment="1">
      <alignment horizontal="centerContinuous" vertical="center" wrapText="1"/>
    </xf>
    <xf numFmtId="0" fontId="49" fillId="7" borderId="202" xfId="0" applyFont="1" applyFill="1" applyBorder="1" applyAlignment="1">
      <alignment horizontal="centerContinuous" vertical="center"/>
    </xf>
    <xf numFmtId="208" fontId="49" fillId="7" borderId="202" xfId="0" applyNumberFormat="1" applyFont="1" applyFill="1" applyBorder="1" applyAlignment="1">
      <alignment horizontal="centerContinuous" vertical="center"/>
    </xf>
    <xf numFmtId="198" fontId="49" fillId="7" borderId="202" xfId="3" applyNumberFormat="1" applyFont="1" applyFill="1" applyBorder="1" applyAlignment="1">
      <alignment horizontal="centerContinuous" vertical="center"/>
    </xf>
    <xf numFmtId="0" fontId="49" fillId="37" borderId="200" xfId="0" applyFont="1" applyFill="1" applyBorder="1" applyAlignment="1">
      <alignment horizontal="centerContinuous" vertical="center"/>
    </xf>
    <xf numFmtId="0" fontId="49" fillId="37" borderId="197" xfId="0" applyFont="1" applyFill="1" applyBorder="1" applyAlignment="1">
      <alignment horizontal="centerContinuous" vertical="center"/>
    </xf>
    <xf numFmtId="0" fontId="49" fillId="37" borderId="201" xfId="0" applyFont="1" applyFill="1" applyBorder="1" applyAlignment="1">
      <alignment horizontal="centerContinuous" vertical="center"/>
    </xf>
    <xf numFmtId="0" fontId="49" fillId="38" borderId="202" xfId="0" applyFont="1" applyFill="1" applyBorder="1" applyAlignment="1">
      <alignment horizontal="centerContinuous" vertical="center"/>
    </xf>
    <xf numFmtId="0" fontId="49" fillId="38" borderId="203" xfId="0" applyFont="1" applyFill="1" applyBorder="1" applyAlignment="1">
      <alignment horizontal="centerContinuous" vertical="center"/>
    </xf>
    <xf numFmtId="0" fontId="49" fillId="38" borderId="204" xfId="0" applyFont="1" applyFill="1" applyBorder="1" applyAlignment="1">
      <alignment horizontal="centerContinuous" vertical="center"/>
    </xf>
    <xf numFmtId="0" fontId="49" fillId="38" borderId="200" xfId="0" applyFont="1" applyFill="1" applyBorder="1" applyAlignment="1">
      <alignment horizontal="centerContinuous" vertical="center"/>
    </xf>
    <xf numFmtId="0" fontId="49" fillId="38" borderId="197" xfId="0" applyFont="1" applyFill="1" applyBorder="1" applyAlignment="1">
      <alignment horizontal="centerContinuous" vertical="center"/>
    </xf>
    <xf numFmtId="0" fontId="49" fillId="38" borderId="201" xfId="0" applyFont="1" applyFill="1" applyBorder="1" applyAlignment="1">
      <alignment horizontal="centerContinuous" vertical="center"/>
    </xf>
    <xf numFmtId="210" fontId="50" fillId="0" borderId="202" xfId="0" applyNumberFormat="1" applyFont="1" applyFill="1" applyBorder="1" applyAlignment="1">
      <alignment horizontal="centerContinuous" vertical="center"/>
    </xf>
    <xf numFmtId="210" fontId="49" fillId="0" borderId="203" xfId="0" applyNumberFormat="1" applyFont="1" applyFill="1" applyBorder="1" applyAlignment="1">
      <alignment horizontal="centerContinuous" vertical="center"/>
    </xf>
    <xf numFmtId="210" fontId="49" fillId="0" borderId="204" xfId="0" applyNumberFormat="1" applyFont="1" applyFill="1" applyBorder="1" applyAlignment="1">
      <alignment horizontal="centerContinuous" vertical="center"/>
    </xf>
    <xf numFmtId="210" fontId="0" fillId="0" borderId="203" xfId="0" applyNumberFormat="1" applyFill="1" applyBorder="1" applyAlignment="1">
      <alignment horizontal="centerContinuous" vertical="center"/>
    </xf>
    <xf numFmtId="210" fontId="0" fillId="0" borderId="204" xfId="0" applyNumberFormat="1" applyFill="1" applyBorder="1" applyAlignment="1">
      <alignment horizontal="centerContinuous" vertical="center"/>
    </xf>
    <xf numFmtId="210" fontId="0" fillId="0" borderId="202" xfId="0" applyNumberFormat="1" applyFill="1" applyBorder="1" applyAlignment="1">
      <alignment horizontal="centerContinuous" vertical="center"/>
    </xf>
    <xf numFmtId="0" fontId="49" fillId="7" borderId="0" xfId="0" applyFont="1" applyFill="1" applyBorder="1" applyAlignment="1">
      <alignment horizontal="centerContinuous" vertical="center"/>
    </xf>
    <xf numFmtId="41" fontId="0" fillId="7" borderId="203" xfId="1" applyFont="1" applyFill="1" applyBorder="1">
      <alignment vertical="center"/>
    </xf>
    <xf numFmtId="41" fontId="49" fillId="7" borderId="203" xfId="1" applyFont="1" applyFill="1" applyBorder="1" applyAlignment="1">
      <alignment horizontal="centerContinuous" vertical="center"/>
    </xf>
    <xf numFmtId="41" fontId="49" fillId="7" borderId="204" xfId="1" applyFont="1" applyFill="1" applyBorder="1" applyAlignment="1">
      <alignment horizontal="centerContinuous" vertical="center"/>
    </xf>
    <xf numFmtId="41" fontId="49" fillId="38" borderId="203" xfId="1" applyFont="1" applyFill="1" applyBorder="1" applyAlignment="1">
      <alignment horizontal="centerContinuous" vertical="center"/>
    </xf>
    <xf numFmtId="41" fontId="49" fillId="38" borderId="204" xfId="1" applyFont="1" applyFill="1" applyBorder="1" applyAlignment="1">
      <alignment horizontal="centerContinuous" vertical="center"/>
    </xf>
    <xf numFmtId="208" fontId="49" fillId="38" borderId="202" xfId="0" applyNumberFormat="1" applyFont="1" applyFill="1" applyBorder="1" applyAlignment="1">
      <alignment horizontal="centerContinuous" vertical="center"/>
    </xf>
    <xf numFmtId="198" fontId="49" fillId="38" borderId="202" xfId="3" applyNumberFormat="1" applyFont="1" applyFill="1" applyBorder="1" applyAlignment="1">
      <alignment horizontal="centerContinuous" vertical="center"/>
    </xf>
    <xf numFmtId="41" fontId="50" fillId="0" borderId="197" xfId="10" applyFont="1" applyFill="1" applyBorder="1" applyAlignment="1">
      <alignment horizontal="centerContinuous" vertical="center"/>
    </xf>
    <xf numFmtId="41" fontId="14" fillId="12" borderId="202" xfId="1" quotePrefix="1" applyFont="1" applyFill="1" applyBorder="1" applyAlignment="1">
      <alignment horizontal="centerContinuous" vertical="center"/>
    </xf>
    <xf numFmtId="0" fontId="50" fillId="31" borderId="96" xfId="0" applyFont="1" applyFill="1" applyBorder="1" applyAlignment="1">
      <alignment horizontal="centerContinuous" vertical="center" wrapText="1"/>
    </xf>
    <xf numFmtId="41" fontId="0" fillId="0" borderId="209" xfId="1" applyFont="1" applyBorder="1" applyAlignment="1">
      <alignment horizontal="center" vertical="center"/>
    </xf>
    <xf numFmtId="41" fontId="0" fillId="38" borderId="198" xfId="1" applyFont="1" applyFill="1" applyBorder="1">
      <alignment vertical="center"/>
    </xf>
    <xf numFmtId="0" fontId="0" fillId="13" borderId="0" xfId="0" applyFill="1" applyBorder="1" applyAlignment="1">
      <alignment horizontal="centerContinuous" vertical="center"/>
    </xf>
    <xf numFmtId="0" fontId="50" fillId="0" borderId="0" xfId="0" applyFont="1" applyFill="1" applyBorder="1" applyAlignment="1">
      <alignment horizontal="centerContinuous" vertical="center"/>
    </xf>
    <xf numFmtId="0" fontId="49" fillId="38" borderId="200" xfId="0" applyFont="1" applyFill="1" applyBorder="1" applyAlignment="1">
      <alignment horizontal="centerContinuous" vertical="center" wrapText="1"/>
    </xf>
    <xf numFmtId="0" fontId="49" fillId="38" borderId="197" xfId="0" applyFont="1" applyFill="1" applyBorder="1" applyAlignment="1">
      <alignment horizontal="centerContinuous" vertical="center" wrapText="1"/>
    </xf>
    <xf numFmtId="0" fontId="49" fillId="38" borderId="201" xfId="0" applyFont="1" applyFill="1" applyBorder="1" applyAlignment="1">
      <alignment horizontal="centerContinuous" vertical="center" wrapText="1"/>
    </xf>
    <xf numFmtId="0" fontId="49" fillId="38" borderId="202" xfId="0" applyFont="1" applyFill="1" applyBorder="1" applyAlignment="1">
      <alignment horizontal="centerContinuous" vertical="center" wrapText="1"/>
    </xf>
    <xf numFmtId="0" fontId="49" fillId="38" borderId="203" xfId="0" applyFont="1" applyFill="1" applyBorder="1" applyAlignment="1">
      <alignment horizontal="centerContinuous" vertical="center" wrapText="1"/>
    </xf>
    <xf numFmtId="0" fontId="104" fillId="0" borderId="0" xfId="1" applyNumberFormat="1" applyFont="1" applyBorder="1">
      <alignment vertical="center"/>
    </xf>
    <xf numFmtId="41" fontId="49" fillId="7" borderId="0" xfId="1" applyFont="1" applyFill="1" applyBorder="1">
      <alignment vertical="center"/>
    </xf>
    <xf numFmtId="0" fontId="49" fillId="13" borderId="202" xfId="0" applyFont="1" applyFill="1" applyBorder="1" applyAlignment="1">
      <alignment horizontal="centerContinuous" vertical="center"/>
    </xf>
    <xf numFmtId="0" fontId="49" fillId="13" borderId="203" xfId="0" applyFont="1" applyFill="1" applyBorder="1" applyAlignment="1">
      <alignment horizontal="centerContinuous" vertical="center"/>
    </xf>
    <xf numFmtId="0" fontId="49" fillId="13" borderId="204" xfId="0" applyFont="1" applyFill="1" applyBorder="1" applyAlignment="1">
      <alignment horizontal="centerContinuous" vertical="center"/>
    </xf>
    <xf numFmtId="0" fontId="0" fillId="7" borderId="0" xfId="0" applyFill="1" applyBorder="1" applyAlignment="1">
      <alignment horizontal="centerContinuous" vertical="center"/>
    </xf>
    <xf numFmtId="41" fontId="49" fillId="31" borderId="203" xfId="10" applyFont="1" applyFill="1" applyBorder="1" applyAlignment="1">
      <alignment horizontal="centerContinuous" vertical="center"/>
    </xf>
    <xf numFmtId="41" fontId="0" fillId="0" borderId="99" xfId="1" applyFont="1" applyFill="1" applyBorder="1" applyAlignment="1">
      <alignment horizontal="centerContinuous" vertical="center"/>
    </xf>
    <xf numFmtId="0" fontId="50" fillId="0" borderId="203" xfId="10" applyNumberFormat="1" applyFont="1" applyFill="1" applyBorder="1" applyAlignment="1">
      <alignment horizontal="centerContinuous" vertical="center"/>
    </xf>
    <xf numFmtId="41" fontId="109" fillId="12" borderId="215" xfId="1" applyFont="1" applyFill="1" applyBorder="1" applyAlignment="1">
      <alignment horizontal="centerContinuous" vertical="center"/>
    </xf>
    <xf numFmtId="0" fontId="49" fillId="37" borderId="96" xfId="0" applyFont="1" applyFill="1" applyBorder="1" applyAlignment="1">
      <alignment horizontal="centerContinuous" vertical="center"/>
    </xf>
    <xf numFmtId="0" fontId="49" fillId="37" borderId="11" xfId="0" applyFont="1" applyFill="1" applyBorder="1" applyAlignment="1">
      <alignment horizontal="centerContinuous" vertical="center"/>
    </xf>
    <xf numFmtId="0" fontId="49" fillId="37" borderId="12" xfId="0" applyFont="1" applyFill="1" applyBorder="1" applyAlignment="1">
      <alignment horizontal="centerContinuous" vertical="center"/>
    </xf>
    <xf numFmtId="0" fontId="49" fillId="8" borderId="197" xfId="0" applyFont="1" applyFill="1" applyBorder="1" applyAlignment="1">
      <alignment horizontal="centerContinuous" vertical="center"/>
    </xf>
    <xf numFmtId="0" fontId="49" fillId="8" borderId="201" xfId="0" applyFont="1" applyFill="1" applyBorder="1" applyAlignment="1">
      <alignment horizontal="centerContinuous" vertical="center"/>
    </xf>
    <xf numFmtId="41" fontId="14" fillId="12" borderId="200" xfId="1" applyFont="1" applyFill="1" applyBorder="1" applyAlignment="1">
      <alignment horizontal="centerContinuous" vertical="center"/>
    </xf>
    <xf numFmtId="41" fontId="49" fillId="12" borderId="197" xfId="1" applyFont="1" applyFill="1" applyBorder="1" applyAlignment="1">
      <alignment horizontal="centerContinuous" vertical="center"/>
    </xf>
    <xf numFmtId="41" fontId="49" fillId="12" borderId="216" xfId="1" applyFont="1" applyFill="1" applyBorder="1" applyAlignment="1">
      <alignment horizontal="centerContinuous" vertical="center"/>
    </xf>
    <xf numFmtId="41" fontId="49" fillId="12" borderId="201" xfId="1" applyFont="1" applyFill="1" applyBorder="1" applyAlignment="1">
      <alignment horizontal="centerContinuous" vertical="center"/>
    </xf>
    <xf numFmtId="41" fontId="0" fillId="0" borderId="0" xfId="1" applyFont="1" applyFill="1" applyBorder="1" applyAlignment="1">
      <alignment horizontal="left" vertical="center"/>
    </xf>
    <xf numFmtId="41" fontId="0" fillId="12" borderId="217" xfId="1" applyFont="1" applyFill="1" applyBorder="1" applyAlignment="1">
      <alignment horizontal="centerContinuous" vertical="center"/>
    </xf>
    <xf numFmtId="41" fontId="0" fillId="47" borderId="200" xfId="1" applyFont="1" applyFill="1" applyBorder="1">
      <alignment vertical="center"/>
    </xf>
    <xf numFmtId="41" fontId="0" fillId="47" borderId="197" xfId="1" applyFont="1" applyFill="1" applyBorder="1">
      <alignment vertical="center"/>
    </xf>
    <xf numFmtId="41" fontId="0" fillId="47" borderId="201" xfId="1" applyFont="1" applyFill="1" applyBorder="1">
      <alignment vertical="center"/>
    </xf>
    <xf numFmtId="41" fontId="0" fillId="47" borderId="59" xfId="1" applyFont="1" applyFill="1" applyBorder="1">
      <alignment vertical="center"/>
    </xf>
    <xf numFmtId="41" fontId="0" fillId="47" borderId="0" xfId="1" applyFont="1" applyFill="1" applyBorder="1">
      <alignment vertical="center"/>
    </xf>
    <xf numFmtId="41" fontId="0" fillId="47" borderId="99" xfId="1" applyFont="1" applyFill="1" applyBorder="1">
      <alignment vertical="center"/>
    </xf>
    <xf numFmtId="41" fontId="117" fillId="7" borderId="202" xfId="67" quotePrefix="1" applyNumberFormat="1" applyFill="1" applyBorder="1" applyAlignment="1">
      <alignment horizontal="centerContinuous" vertical="center"/>
    </xf>
    <xf numFmtId="41" fontId="0" fillId="7" borderId="204" xfId="1" applyFont="1" applyFill="1" applyBorder="1">
      <alignment vertical="center"/>
    </xf>
    <xf numFmtId="41" fontId="50" fillId="7" borderId="202" xfId="1" quotePrefix="1" applyFont="1" applyFill="1" applyBorder="1" applyAlignment="1">
      <alignment horizontal="left" vertical="center"/>
    </xf>
    <xf numFmtId="41" fontId="105" fillId="0" borderId="59" xfId="1" applyFont="1" applyBorder="1">
      <alignment vertical="center"/>
    </xf>
    <xf numFmtId="41" fontId="0" fillId="6" borderId="0" xfId="1" applyFont="1" applyFill="1" applyBorder="1">
      <alignment vertical="center"/>
    </xf>
    <xf numFmtId="41" fontId="111" fillId="0" borderId="0" xfId="1" applyFont="1">
      <alignment vertical="center"/>
    </xf>
    <xf numFmtId="41" fontId="118" fillId="0" borderId="0" xfId="1" applyFont="1">
      <alignment vertical="center"/>
    </xf>
    <xf numFmtId="41" fontId="119" fillId="0" borderId="0" xfId="1" applyFont="1">
      <alignment vertical="center"/>
    </xf>
    <xf numFmtId="41" fontId="0" fillId="6" borderId="218" xfId="1" applyFont="1" applyFill="1" applyBorder="1">
      <alignment vertical="center"/>
    </xf>
    <xf numFmtId="41" fontId="0" fillId="6" borderId="219" xfId="1" applyFont="1" applyFill="1" applyBorder="1">
      <alignment vertical="center"/>
    </xf>
    <xf numFmtId="41" fontId="0" fillId="6" borderId="220" xfId="1" applyFont="1" applyFill="1" applyBorder="1">
      <alignment vertical="center"/>
    </xf>
    <xf numFmtId="41" fontId="0" fillId="6" borderId="222" xfId="1" applyFont="1" applyFill="1" applyBorder="1">
      <alignment vertical="center"/>
    </xf>
    <xf numFmtId="41" fontId="0" fillId="6" borderId="223" xfId="1" applyFont="1" applyFill="1" applyBorder="1">
      <alignment vertical="center"/>
    </xf>
    <xf numFmtId="41" fontId="0" fillId="6" borderId="224" xfId="1" applyFont="1" applyFill="1" applyBorder="1">
      <alignment vertical="center"/>
    </xf>
    <xf numFmtId="41" fontId="0" fillId="6" borderId="225" xfId="1" applyFont="1" applyFill="1" applyBorder="1">
      <alignment vertical="center"/>
    </xf>
    <xf numFmtId="41" fontId="49" fillId="6" borderId="221" xfId="1" applyFont="1" applyFill="1" applyBorder="1" applyAlignment="1">
      <alignment horizontal="center" vertical="center"/>
    </xf>
    <xf numFmtId="41" fontId="49" fillId="6" borderId="0" xfId="1" applyFont="1" applyFill="1" applyBorder="1">
      <alignment vertical="center"/>
    </xf>
    <xf numFmtId="41" fontId="49" fillId="6" borderId="219" xfId="1" applyFont="1" applyFill="1" applyBorder="1">
      <alignment vertical="center"/>
    </xf>
    <xf numFmtId="41" fontId="120" fillId="0" borderId="0" xfId="1" applyFont="1">
      <alignment vertical="center"/>
    </xf>
    <xf numFmtId="41" fontId="50" fillId="0" borderId="0" xfId="1" applyFont="1">
      <alignment vertical="center"/>
    </xf>
    <xf numFmtId="41" fontId="49" fillId="0" borderId="0" xfId="1" applyFont="1" applyAlignment="1">
      <alignment horizontal="centerContinuous" vertical="center"/>
    </xf>
    <xf numFmtId="41" fontId="14" fillId="12" borderId="0" xfId="1" applyFont="1" applyFill="1" applyAlignment="1">
      <alignment horizontal="centerContinuous" vertical="center"/>
    </xf>
    <xf numFmtId="41" fontId="49" fillId="8" borderId="0" xfId="1" applyFont="1" applyFill="1" applyAlignment="1">
      <alignment horizontal="centerContinuous" vertical="center"/>
    </xf>
    <xf numFmtId="41" fontId="49" fillId="48" borderId="0" xfId="1" applyFont="1" applyFill="1" applyAlignment="1">
      <alignment horizontal="centerContinuous" vertical="center"/>
    </xf>
    <xf numFmtId="41" fontId="107" fillId="0" borderId="0" xfId="1" applyFont="1">
      <alignment vertical="center"/>
    </xf>
    <xf numFmtId="41" fontId="121" fillId="0" borderId="0" xfId="1" applyFont="1">
      <alignment vertical="center"/>
    </xf>
    <xf numFmtId="41" fontId="122" fillId="0" borderId="0" xfId="1" applyFont="1">
      <alignment vertical="center"/>
    </xf>
    <xf numFmtId="41" fontId="49" fillId="47" borderId="0" xfId="1" applyFont="1" applyFill="1" applyAlignment="1">
      <alignment horizontal="centerContinuous" vertical="center"/>
    </xf>
    <xf numFmtId="41" fontId="50" fillId="47" borderId="0" xfId="1" applyFont="1" applyFill="1" applyAlignment="1">
      <alignment horizontal="centerContinuous" vertical="center"/>
    </xf>
    <xf numFmtId="41" fontId="50" fillId="45" borderId="0" xfId="1" applyFont="1" applyFill="1" applyAlignment="1">
      <alignment horizontal="centerContinuous" vertical="center"/>
    </xf>
    <xf numFmtId="41" fontId="50" fillId="0" borderId="0" xfId="1" applyFont="1" applyAlignment="1">
      <alignment horizontal="centerContinuous" vertical="center"/>
    </xf>
    <xf numFmtId="41" fontId="49" fillId="3" borderId="0" xfId="1" applyFont="1" applyFill="1" applyAlignment="1">
      <alignment horizontal="centerContinuous" vertical="center"/>
    </xf>
    <xf numFmtId="41" fontId="50" fillId="3" borderId="0" xfId="1" applyFont="1" applyFill="1" applyAlignment="1">
      <alignment horizontal="centerContinuous" vertical="center"/>
    </xf>
    <xf numFmtId="41" fontId="123" fillId="38" borderId="0" xfId="1" applyFont="1" applyFill="1" applyAlignment="1">
      <alignment horizontal="centerContinuous" vertical="center"/>
    </xf>
    <xf numFmtId="41" fontId="124" fillId="38" borderId="0" xfId="1" applyFont="1" applyFill="1" applyAlignment="1">
      <alignment horizontal="centerContinuous" vertical="center"/>
    </xf>
    <xf numFmtId="41" fontId="50" fillId="0" borderId="0" xfId="1" applyFont="1" applyFill="1">
      <alignment vertical="center"/>
    </xf>
    <xf numFmtId="41" fontId="49" fillId="0" borderId="0" xfId="1" applyFont="1" applyFill="1" applyAlignment="1">
      <alignment horizontal="centerContinuous" vertical="center"/>
    </xf>
    <xf numFmtId="41" fontId="50" fillId="0" borderId="0" xfId="1" applyFont="1" applyFill="1" applyAlignment="1">
      <alignment horizontal="centerContinuous" vertical="center"/>
    </xf>
    <xf numFmtId="41" fontId="49" fillId="0" borderId="0" xfId="1" applyFont="1" applyFill="1">
      <alignment vertical="center"/>
    </xf>
    <xf numFmtId="41" fontId="121" fillId="0" borderId="0" xfId="1" applyFont="1" applyAlignment="1">
      <alignment horizontal="centerContinuous" vertical="center"/>
    </xf>
    <xf numFmtId="41" fontId="49" fillId="38" borderId="0" xfId="1" applyFont="1" applyFill="1" applyAlignment="1">
      <alignment horizontal="centerContinuous" vertical="center"/>
    </xf>
    <xf numFmtId="41" fontId="5" fillId="0" borderId="0" xfId="1" applyFont="1">
      <alignment vertical="center"/>
    </xf>
    <xf numFmtId="0" fontId="49" fillId="31" borderId="50" xfId="0" applyFont="1" applyFill="1" applyBorder="1" applyAlignment="1">
      <alignment horizontal="centerContinuous" vertical="center" wrapText="1"/>
    </xf>
    <xf numFmtId="0" fontId="49" fillId="31" borderId="64" xfId="0" applyFont="1" applyFill="1" applyBorder="1" applyAlignment="1">
      <alignment horizontal="centerContinuous" vertical="center" wrapText="1"/>
    </xf>
    <xf numFmtId="41" fontId="0" fillId="0" borderId="202" xfId="1" applyFont="1" applyBorder="1">
      <alignment vertical="center"/>
    </xf>
    <xf numFmtId="41" fontId="0" fillId="0" borderId="203" xfId="1" applyFont="1" applyBorder="1">
      <alignment vertical="center"/>
    </xf>
    <xf numFmtId="41" fontId="0" fillId="0" borderId="204" xfId="1" applyFont="1" applyBorder="1">
      <alignment vertical="center"/>
    </xf>
    <xf numFmtId="186" fontId="50" fillId="0" borderId="202" xfId="1" applyNumberFormat="1" applyFont="1" applyFill="1" applyBorder="1" applyAlignment="1">
      <alignment horizontal="centerContinuous" vertical="center"/>
    </xf>
    <xf numFmtId="186" fontId="49" fillId="0" borderId="203" xfId="0" applyNumberFormat="1" applyFont="1" applyFill="1" applyBorder="1" applyAlignment="1">
      <alignment horizontal="centerContinuous" vertical="center"/>
    </xf>
    <xf numFmtId="186" fontId="49" fillId="0" borderId="204" xfId="0" applyNumberFormat="1" applyFont="1" applyFill="1" applyBorder="1" applyAlignment="1">
      <alignment horizontal="centerContinuous" vertical="center"/>
    </xf>
    <xf numFmtId="0" fontId="49" fillId="31" borderId="198" xfId="0" quotePrefix="1" applyFont="1" applyFill="1" applyBorder="1" applyAlignment="1">
      <alignment horizontal="center" vertical="center"/>
    </xf>
    <xf numFmtId="0" fontId="0" fillId="13" borderId="198" xfId="0" applyFill="1" applyBorder="1" applyAlignment="1">
      <alignment horizontal="center" vertical="center"/>
    </xf>
    <xf numFmtId="41" fontId="0" fillId="0" borderId="50" xfId="1" applyFont="1" applyBorder="1">
      <alignment vertical="center"/>
    </xf>
    <xf numFmtId="0" fontId="0" fillId="0" borderId="50" xfId="0" applyBorder="1">
      <alignment vertical="center"/>
    </xf>
    <xf numFmtId="41" fontId="0" fillId="0" borderId="64" xfId="1" applyFont="1" applyBorder="1">
      <alignment vertical="center"/>
    </xf>
    <xf numFmtId="41" fontId="0" fillId="0" borderId="202" xfId="1" applyFont="1" applyBorder="1" applyAlignment="1">
      <alignment horizontal="centerContinuous" vertical="center"/>
    </xf>
    <xf numFmtId="0" fontId="50" fillId="0" borderId="204" xfId="0" applyFont="1" applyFill="1" applyBorder="1" applyAlignment="1">
      <alignment horizontal="centerContinuous" vertical="center"/>
    </xf>
    <xf numFmtId="0" fontId="50" fillId="0" borderId="202" xfId="0" applyFont="1" applyFill="1" applyBorder="1" applyAlignment="1">
      <alignment horizontal="centerContinuous" vertical="center" wrapText="1"/>
    </xf>
    <xf numFmtId="0" fontId="50" fillId="0" borderId="203" xfId="0" applyFont="1" applyFill="1" applyBorder="1" applyAlignment="1">
      <alignment horizontal="centerContinuous" vertical="center" wrapText="1"/>
    </xf>
    <xf numFmtId="0" fontId="50" fillId="0" borderId="204" xfId="0" applyFont="1" applyFill="1" applyBorder="1" applyAlignment="1">
      <alignment horizontal="centerContinuous" vertical="center" wrapText="1"/>
    </xf>
    <xf numFmtId="211" fontId="50" fillId="0" borderId="202" xfId="0" applyNumberFormat="1" applyFont="1" applyFill="1" applyBorder="1" applyAlignment="1">
      <alignment horizontal="centerContinuous" vertical="center" wrapText="1"/>
    </xf>
    <xf numFmtId="41" fontId="61" fillId="0" borderId="0" xfId="1" applyFont="1" applyFill="1" applyBorder="1">
      <alignment vertical="center"/>
    </xf>
    <xf numFmtId="41" fontId="125" fillId="31" borderId="0" xfId="1" applyFont="1" applyFill="1" applyAlignment="1">
      <alignment horizontal="centerContinuous" vertical="center"/>
    </xf>
    <xf numFmtId="41" fontId="125" fillId="0" borderId="0" xfId="1" applyFont="1" applyFill="1" applyAlignment="1">
      <alignment horizontal="centerContinuous" vertical="center"/>
    </xf>
    <xf numFmtId="41" fontId="0" fillId="0" borderId="0" xfId="1" applyFont="1" applyFill="1" applyAlignment="1">
      <alignment horizontal="centerContinuous" vertical="center"/>
    </xf>
    <xf numFmtId="41" fontId="17" fillId="0" borderId="0" xfId="1" applyFont="1" applyFill="1">
      <alignment vertical="center"/>
    </xf>
    <xf numFmtId="41" fontId="125" fillId="0" borderId="0" xfId="1" applyFont="1" applyFill="1">
      <alignment vertical="center"/>
    </xf>
    <xf numFmtId="0" fontId="0" fillId="0" borderId="11" xfId="0" applyFill="1" applyBorder="1" applyAlignment="1">
      <alignment horizontal="center" vertical="center"/>
    </xf>
    <xf numFmtId="0" fontId="49" fillId="31" borderId="96" xfId="0" applyFont="1" applyFill="1" applyBorder="1" applyAlignment="1">
      <alignment horizontal="center" vertical="center"/>
    </xf>
    <xf numFmtId="0" fontId="49" fillId="31" borderId="11" xfId="0" applyFont="1" applyFill="1" applyBorder="1" applyAlignment="1">
      <alignment horizontal="center" vertical="center"/>
    </xf>
    <xf numFmtId="0" fontId="49" fillId="31" borderId="12" xfId="0" applyFont="1" applyFill="1" applyBorder="1" applyAlignment="1">
      <alignment horizontal="center" vertical="center"/>
    </xf>
    <xf numFmtId="41" fontId="0" fillId="0" borderId="0" xfId="1" applyFont="1" applyBorder="1" applyAlignment="1">
      <alignment horizontal="center" vertical="center"/>
    </xf>
    <xf numFmtId="41" fontId="0" fillId="31" borderId="0" xfId="1" applyFont="1" applyFill="1">
      <alignment vertical="center"/>
    </xf>
    <xf numFmtId="41" fontId="125" fillId="0" borderId="0" xfId="1" applyFont="1">
      <alignment vertical="center"/>
    </xf>
    <xf numFmtId="41" fontId="4" fillId="7" borderId="0" xfId="1" applyFont="1" applyFill="1">
      <alignment vertical="center"/>
    </xf>
    <xf numFmtId="41" fontId="111" fillId="7" borderId="0" xfId="1" applyFont="1" applyFill="1">
      <alignment vertical="center"/>
    </xf>
    <xf numFmtId="41" fontId="127" fillId="31" borderId="0" xfId="1" applyFont="1" applyFill="1" applyAlignment="1">
      <alignment horizontal="center" vertical="center"/>
    </xf>
    <xf numFmtId="41" fontId="126" fillId="7" borderId="0" xfId="1" applyFont="1" applyFill="1" applyAlignment="1">
      <alignment horizontal="center" vertical="center"/>
    </xf>
    <xf numFmtId="0" fontId="49" fillId="8" borderId="198" xfId="0" applyFont="1" applyFill="1" applyBorder="1" applyAlignment="1">
      <alignment horizontal="centerContinuous" vertical="center"/>
    </xf>
    <xf numFmtId="0" fontId="49" fillId="8" borderId="200" xfId="0" applyFont="1" applyFill="1" applyBorder="1" applyAlignment="1">
      <alignment horizontal="centerContinuous" vertical="center"/>
    </xf>
    <xf numFmtId="0" fontId="115" fillId="7" borderId="202" xfId="0" applyFont="1" applyFill="1" applyBorder="1" applyAlignment="1">
      <alignment horizontal="centerContinuous" vertical="center"/>
    </xf>
    <xf numFmtId="41" fontId="0" fillId="0" borderId="200" xfId="1" applyFont="1" applyBorder="1">
      <alignment vertical="center"/>
    </xf>
    <xf numFmtId="0" fontId="0" fillId="37" borderId="202" xfId="0" applyFill="1" applyBorder="1" applyAlignment="1">
      <alignment horizontal="centerContinuous" vertical="center"/>
    </xf>
    <xf numFmtId="0" fontId="0" fillId="37" borderId="203" xfId="0" applyFill="1" applyBorder="1" applyAlignment="1">
      <alignment horizontal="centerContinuous" vertical="center"/>
    </xf>
    <xf numFmtId="0" fontId="0" fillId="37" borderId="204" xfId="0" applyFill="1" applyBorder="1" applyAlignment="1">
      <alignment horizontal="centerContinuous" vertical="center"/>
    </xf>
    <xf numFmtId="41" fontId="50" fillId="37" borderId="202" xfId="10" applyFont="1" applyFill="1" applyBorder="1" applyAlignment="1">
      <alignment horizontal="centerContinuous" vertical="center"/>
    </xf>
    <xf numFmtId="41" fontId="49" fillId="37" borderId="203" xfId="10" applyFont="1" applyFill="1" applyBorder="1" applyAlignment="1">
      <alignment horizontal="centerContinuous" vertical="center"/>
    </xf>
    <xf numFmtId="41" fontId="49" fillId="37" borderId="204" xfId="10" applyFont="1" applyFill="1" applyBorder="1" applyAlignment="1">
      <alignment horizontal="centerContinuous" vertical="center"/>
    </xf>
    <xf numFmtId="0" fontId="0" fillId="0" borderId="50" xfId="0" applyFill="1" applyBorder="1" applyAlignment="1">
      <alignment horizontal="centerContinuous" vertical="center"/>
    </xf>
    <xf numFmtId="41" fontId="50" fillId="7" borderId="0" xfId="1" applyFont="1" applyFill="1" applyBorder="1">
      <alignment vertical="center"/>
    </xf>
    <xf numFmtId="0" fontId="0" fillId="7" borderId="0" xfId="0" applyFill="1" applyBorder="1" applyAlignment="1">
      <alignment horizontal="center" vertical="center"/>
    </xf>
    <xf numFmtId="0" fontId="49" fillId="7" borderId="0" xfId="10" applyNumberFormat="1" applyFont="1" applyFill="1" applyBorder="1" applyAlignment="1">
      <alignment horizontal="center" vertical="center"/>
    </xf>
    <xf numFmtId="41" fontId="49" fillId="7" borderId="0" xfId="10" quotePrefix="1" applyFont="1" applyFill="1" applyBorder="1" applyAlignment="1">
      <alignment horizontal="center" vertical="center"/>
    </xf>
    <xf numFmtId="41" fontId="49" fillId="7" borderId="0" xfId="10" applyFont="1" applyFill="1" applyBorder="1" applyAlignment="1">
      <alignment horizontal="center" vertical="center"/>
    </xf>
    <xf numFmtId="0" fontId="112" fillId="7" borderId="202" xfId="0" applyFont="1" applyFill="1" applyBorder="1" applyAlignment="1">
      <alignment horizontal="centerContinuous" vertical="center"/>
    </xf>
    <xf numFmtId="0" fontId="112" fillId="7" borderId="203" xfId="0" applyFont="1" applyFill="1" applyBorder="1" applyAlignment="1">
      <alignment horizontal="centerContinuous" vertical="center"/>
    </xf>
    <xf numFmtId="0" fontId="112" fillId="7" borderId="204" xfId="0" applyFont="1" applyFill="1" applyBorder="1" applyAlignment="1">
      <alignment horizontal="centerContinuous" vertical="center"/>
    </xf>
    <xf numFmtId="0" fontId="49" fillId="31" borderId="50" xfId="0" applyFont="1" applyFill="1" applyBorder="1" applyAlignment="1">
      <alignment horizontal="centerContinuous" vertical="center"/>
    </xf>
    <xf numFmtId="0" fontId="49" fillId="8" borderId="50" xfId="0" applyFont="1" applyFill="1" applyBorder="1" applyAlignment="1">
      <alignment horizontal="centerContinuous" vertical="center"/>
    </xf>
    <xf numFmtId="41" fontId="50" fillId="0" borderId="50" xfId="1" applyFont="1" applyFill="1" applyBorder="1">
      <alignment vertical="center"/>
    </xf>
    <xf numFmtId="0" fontId="104" fillId="0" borderId="11" xfId="0" applyFont="1" applyFill="1" applyBorder="1" applyAlignment="1">
      <alignment horizontal="left" vertical="center"/>
    </xf>
    <xf numFmtId="0" fontId="49" fillId="0" borderId="0" xfId="1" applyNumberFormat="1" applyFont="1" applyFill="1" applyBorder="1">
      <alignment vertical="center"/>
    </xf>
    <xf numFmtId="0" fontId="62" fillId="7" borderId="0" xfId="0" applyFont="1" applyFill="1" applyBorder="1" applyAlignment="1">
      <alignment horizontal="centerContinuous" vertical="center"/>
    </xf>
    <xf numFmtId="0" fontId="114" fillId="7" borderId="0" xfId="0" applyFont="1" applyFill="1" applyBorder="1" applyAlignment="1">
      <alignment horizontal="centerContinuous" vertical="center"/>
    </xf>
    <xf numFmtId="41" fontId="114" fillId="7" borderId="0" xfId="10" applyFont="1" applyFill="1" applyBorder="1" applyAlignment="1">
      <alignment horizontal="center" vertical="center"/>
    </xf>
    <xf numFmtId="0" fontId="113" fillId="7" borderId="0" xfId="0" applyFont="1" applyFill="1" applyBorder="1" applyAlignment="1">
      <alignment horizontal="centerContinuous" vertical="center"/>
    </xf>
    <xf numFmtId="0" fontId="113" fillId="7" borderId="0" xfId="0" quotePrefix="1" applyFont="1" applyFill="1" applyBorder="1" applyAlignment="1">
      <alignment horizontal="centerContinuous" vertical="center"/>
    </xf>
    <xf numFmtId="199" fontId="49" fillId="7" borderId="0" xfId="10" applyNumberFormat="1" applyFont="1" applyFill="1" applyBorder="1" applyAlignment="1">
      <alignment horizontal="center" vertical="center"/>
    </xf>
    <xf numFmtId="0" fontId="104" fillId="7" borderId="0" xfId="0" applyFont="1" applyFill="1" applyBorder="1" applyAlignment="1">
      <alignment horizontal="left" vertical="center"/>
    </xf>
    <xf numFmtId="41" fontId="0" fillId="37" borderId="139" xfId="1" applyFont="1" applyFill="1" applyBorder="1">
      <alignment vertical="center"/>
    </xf>
    <xf numFmtId="41" fontId="0" fillId="37" borderId="143" xfId="1" applyFont="1" applyFill="1" applyBorder="1">
      <alignment vertical="center"/>
    </xf>
    <xf numFmtId="41" fontId="0" fillId="37" borderId="144" xfId="1" applyFont="1" applyFill="1" applyBorder="1">
      <alignment vertical="center"/>
    </xf>
    <xf numFmtId="41" fontId="49" fillId="37" borderId="128" xfId="1" quotePrefix="1" applyFont="1" applyFill="1" applyBorder="1" applyAlignment="1">
      <alignment horizontal="center" vertical="center"/>
    </xf>
    <xf numFmtId="41" fontId="49" fillId="37" borderId="0" xfId="1" applyFont="1" applyFill="1" applyBorder="1">
      <alignment vertical="center"/>
    </xf>
    <xf numFmtId="41" fontId="0" fillId="37" borderId="0" xfId="1" applyFont="1" applyFill="1" applyBorder="1" applyAlignment="1">
      <alignment horizontal="center" vertical="center"/>
    </xf>
    <xf numFmtId="41" fontId="0" fillId="37" borderId="129" xfId="1" applyFont="1" applyFill="1" applyBorder="1">
      <alignment vertical="center"/>
    </xf>
    <xf numFmtId="41" fontId="0" fillId="37" borderId="128" xfId="1" applyFont="1" applyFill="1" applyBorder="1">
      <alignment vertical="center"/>
    </xf>
    <xf numFmtId="41" fontId="0" fillId="37" borderId="148" xfId="1" applyFont="1" applyFill="1" applyBorder="1">
      <alignment vertical="center"/>
    </xf>
    <xf numFmtId="41" fontId="0" fillId="37" borderId="146" xfId="1" applyFont="1" applyFill="1" applyBorder="1">
      <alignment vertical="center"/>
    </xf>
    <xf numFmtId="41" fontId="0" fillId="37" borderId="147" xfId="1" applyFont="1" applyFill="1" applyBorder="1">
      <alignment vertical="center"/>
    </xf>
    <xf numFmtId="41" fontId="104" fillId="37" borderId="0" xfId="1" applyFont="1" applyFill="1" applyBorder="1">
      <alignment vertical="center"/>
    </xf>
    <xf numFmtId="0" fontId="0" fillId="37" borderId="0" xfId="1" applyNumberFormat="1" applyFont="1" applyFill="1" applyBorder="1">
      <alignment vertical="center"/>
    </xf>
    <xf numFmtId="41" fontId="107" fillId="0" borderId="213" xfId="1" applyFont="1" applyBorder="1">
      <alignment vertical="center"/>
    </xf>
    <xf numFmtId="0" fontId="115" fillId="0" borderId="202" xfId="0" applyFont="1" applyFill="1" applyBorder="1" applyAlignment="1">
      <alignment horizontal="centerContinuous" vertical="center"/>
    </xf>
    <xf numFmtId="0" fontId="123" fillId="0" borderId="202" xfId="0" applyFont="1" applyFill="1" applyBorder="1" applyAlignment="1">
      <alignment horizontal="centerContinuous" vertical="center"/>
    </xf>
    <xf numFmtId="41" fontId="107" fillId="0" borderId="11" xfId="1" applyFont="1" applyBorder="1">
      <alignment vertical="center"/>
    </xf>
    <xf numFmtId="0" fontId="0" fillId="0" borderId="12" xfId="0" applyBorder="1">
      <alignment vertical="center"/>
    </xf>
    <xf numFmtId="0" fontId="49" fillId="31" borderId="199" xfId="0" quotePrefix="1" applyFont="1" applyFill="1" applyBorder="1" applyAlignment="1">
      <alignment horizontal="center" vertical="center"/>
    </xf>
    <xf numFmtId="41" fontId="0" fillId="0" borderId="0" xfId="1" applyFont="1" applyBorder="1" applyAlignment="1">
      <alignment horizontal="center" vertical="center"/>
    </xf>
    <xf numFmtId="41" fontId="49" fillId="0" borderId="99" xfId="1" applyFont="1" applyBorder="1">
      <alignment vertical="center"/>
    </xf>
    <xf numFmtId="41" fontId="14" fillId="12" borderId="203" xfId="1" applyFont="1" applyFill="1" applyBorder="1" applyAlignment="1">
      <alignment horizontal="centerContinuous" vertical="center"/>
    </xf>
    <xf numFmtId="41" fontId="49" fillId="12" borderId="212" xfId="1" applyFont="1" applyFill="1" applyBorder="1" applyAlignment="1">
      <alignment horizontal="centerContinuous" vertical="center"/>
    </xf>
    <xf numFmtId="41" fontId="49" fillId="12" borderId="234" xfId="1" applyFont="1" applyFill="1" applyBorder="1" applyAlignment="1">
      <alignment horizontal="centerContinuous" vertical="center"/>
    </xf>
    <xf numFmtId="0" fontId="57" fillId="0" borderId="0" xfId="9" applyFont="1" applyFill="1" applyBorder="1" applyAlignment="1">
      <alignment horizontal="left" vertical="center"/>
    </xf>
    <xf numFmtId="41" fontId="50" fillId="0" borderId="0" xfId="1" quotePrefix="1" applyFont="1" applyAlignment="1">
      <alignment horizontal="centerContinuous" vertical="center"/>
    </xf>
    <xf numFmtId="41" fontId="0" fillId="0" borderId="229" xfId="1" applyFont="1" applyBorder="1">
      <alignment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41" fontId="0" fillId="37" borderId="11" xfId="1" applyFont="1" applyFill="1" applyBorder="1" applyAlignment="1">
      <alignment horizontal="centerContinuous" vertical="center"/>
    </xf>
    <xf numFmtId="41" fontId="49" fillId="37" borderId="11" xfId="1" applyFont="1" applyFill="1" applyBorder="1" applyAlignment="1">
      <alignment horizontal="centerContinuous" vertical="center"/>
    </xf>
    <xf numFmtId="0" fontId="49" fillId="37" borderId="50" xfId="0" applyFont="1" applyFill="1" applyBorder="1" applyAlignment="1">
      <alignment horizontal="centerContinuous" vertical="center"/>
    </xf>
    <xf numFmtId="0" fontId="49" fillId="40" borderId="50" xfId="0" applyFont="1" applyFill="1" applyBorder="1" applyAlignment="1">
      <alignment horizontal="centerContinuous" vertical="center"/>
    </xf>
    <xf numFmtId="0" fontId="0" fillId="45" borderId="202" xfId="0" applyFill="1" applyBorder="1" applyAlignment="1">
      <alignment horizontal="centerContinuous" vertical="center"/>
    </xf>
    <xf numFmtId="0" fontId="0" fillId="45" borderId="203" xfId="0" applyFill="1" applyBorder="1" applyAlignment="1">
      <alignment horizontal="centerContinuous" vertical="center"/>
    </xf>
    <xf numFmtId="0" fontId="0" fillId="45" borderId="204" xfId="0" applyFill="1" applyBorder="1" applyAlignment="1">
      <alignment horizontal="centerContinuous" vertical="center"/>
    </xf>
    <xf numFmtId="41" fontId="57" fillId="0" borderId="0" xfId="1" applyFont="1" applyFill="1" applyBorder="1" applyAlignment="1">
      <alignment horizontal="left" vertical="center"/>
    </xf>
    <xf numFmtId="0" fontId="104" fillId="7" borderId="0" xfId="0" applyFont="1" applyFill="1" applyBorder="1" applyAlignment="1">
      <alignment horizontal="centerContinuous" vertical="center"/>
    </xf>
    <xf numFmtId="0" fontId="115" fillId="7" borderId="0" xfId="0" applyFont="1" applyFill="1" applyBorder="1" applyAlignment="1">
      <alignment horizontal="left" vertical="center"/>
    </xf>
    <xf numFmtId="41" fontId="50" fillId="0" borderId="0" xfId="10" applyFont="1" applyFill="1" applyBorder="1" applyAlignment="1">
      <alignment horizontal="center" vertical="center"/>
    </xf>
    <xf numFmtId="41" fontId="0" fillId="0" borderId="0" xfId="1" applyFont="1" applyBorder="1" applyAlignment="1">
      <alignment horizontal="center" vertical="center"/>
    </xf>
    <xf numFmtId="0" fontId="0" fillId="13" borderId="199" xfId="0" applyFill="1" applyBorder="1" applyAlignment="1">
      <alignment horizontal="center" vertical="center"/>
    </xf>
    <xf numFmtId="41" fontId="104" fillId="31" borderId="0" xfId="1" applyFont="1" applyFill="1" applyBorder="1">
      <alignment vertical="center"/>
    </xf>
    <xf numFmtId="41" fontId="67" fillId="0" borderId="11" xfId="1" applyFont="1" applyBorder="1">
      <alignment vertical="center"/>
    </xf>
    <xf numFmtId="41" fontId="50" fillId="7" borderId="0" xfId="1" applyFont="1" applyFill="1" applyBorder="1" applyAlignment="1">
      <alignment horizontal="left" vertical="center"/>
    </xf>
    <xf numFmtId="0" fontId="50" fillId="7" borderId="0" xfId="0" applyFont="1" applyFill="1" applyBorder="1" applyAlignment="1">
      <alignment horizontal="centerContinuous" vertical="center"/>
    </xf>
    <xf numFmtId="41" fontId="50" fillId="13" borderId="0" xfId="10" applyFont="1" applyFill="1" applyBorder="1" applyAlignment="1">
      <alignment horizontal="center" vertical="center"/>
    </xf>
    <xf numFmtId="41" fontId="50" fillId="13" borderId="0" xfId="10" quotePrefix="1" applyFont="1" applyFill="1" applyBorder="1" applyAlignment="1">
      <alignment horizontal="centerContinuous" vertical="center"/>
    </xf>
    <xf numFmtId="0" fontId="123" fillId="0" borderId="0" xfId="0" applyFont="1" applyFill="1" applyBorder="1" applyAlignment="1">
      <alignment horizontal="centerContinuous" vertical="center"/>
    </xf>
    <xf numFmtId="0" fontId="0" fillId="0" borderId="99" xfId="0" applyBorder="1">
      <alignment vertical="center"/>
    </xf>
    <xf numFmtId="0" fontId="50" fillId="7" borderId="0" xfId="0" applyFont="1" applyFill="1" applyBorder="1" applyAlignment="1">
      <alignment horizontal="left" vertical="center"/>
    </xf>
    <xf numFmtId="0" fontId="0" fillId="0" borderId="201" xfId="0" applyBorder="1">
      <alignment vertical="center"/>
    </xf>
    <xf numFmtId="41" fontId="61" fillId="0" borderId="50" xfId="1" applyFont="1" applyBorder="1">
      <alignment vertical="center"/>
    </xf>
    <xf numFmtId="41" fontId="67" fillId="0" borderId="0" xfId="1" applyFont="1" applyBorder="1">
      <alignment vertical="center"/>
    </xf>
    <xf numFmtId="0" fontId="49" fillId="37" borderId="202" xfId="0" applyFont="1" applyFill="1" applyBorder="1" applyAlignment="1">
      <alignment horizontal="centerContinuous" vertical="center" wrapText="1"/>
    </xf>
    <xf numFmtId="41" fontId="50" fillId="0" borderId="202" xfId="1" applyFont="1" applyFill="1" applyBorder="1" applyAlignment="1">
      <alignment horizontal="centerContinuous" vertical="center"/>
    </xf>
    <xf numFmtId="41" fontId="49" fillId="0" borderId="203" xfId="1" applyFont="1" applyFill="1" applyBorder="1" applyAlignment="1">
      <alignment horizontal="centerContinuous" vertical="center"/>
    </xf>
    <xf numFmtId="41" fontId="49" fillId="0" borderId="204" xfId="1" applyFont="1" applyFill="1" applyBorder="1" applyAlignment="1">
      <alignment horizontal="centerContinuous" vertical="center"/>
    </xf>
    <xf numFmtId="2" fontId="113" fillId="13" borderId="202" xfId="0" applyNumberFormat="1" applyFont="1" applyFill="1" applyBorder="1" applyAlignment="1">
      <alignment horizontal="centerContinuous" vertical="center"/>
    </xf>
    <xf numFmtId="0" fontId="113" fillId="13" borderId="203" xfId="0" applyFont="1" applyFill="1" applyBorder="1" applyAlignment="1">
      <alignment horizontal="centerContinuous" vertical="center"/>
    </xf>
    <xf numFmtId="0" fontId="113" fillId="13" borderId="204" xfId="0" applyFont="1" applyFill="1" applyBorder="1" applyAlignment="1">
      <alignment horizontal="centerContinuous" vertical="center"/>
    </xf>
    <xf numFmtId="41" fontId="61" fillId="0" borderId="0" xfId="1" applyFont="1" applyBorder="1" applyAlignment="1">
      <alignment horizontal="left" vertical="center"/>
    </xf>
    <xf numFmtId="0" fontId="0" fillId="13" borderId="202" xfId="0" quotePrefix="1" applyFill="1" applyBorder="1" applyAlignment="1">
      <alignment horizontal="centerContinuous" vertical="center"/>
    </xf>
    <xf numFmtId="0" fontId="49" fillId="31" borderId="200" xfId="0" quotePrefix="1" applyFont="1" applyFill="1" applyBorder="1" applyAlignment="1">
      <alignment horizontal="centerContinuous" vertical="center"/>
    </xf>
    <xf numFmtId="0" fontId="49" fillId="31" borderId="201" xfId="0" quotePrefix="1" applyFont="1" applyFill="1" applyBorder="1" applyAlignment="1">
      <alignment horizontal="centerContinuous" vertical="center"/>
    </xf>
    <xf numFmtId="41" fontId="50" fillId="0" borderId="202" xfId="1" applyFont="1" applyFill="1" applyBorder="1" applyAlignment="1">
      <alignment horizontal="left" vertical="center"/>
    </xf>
    <xf numFmtId="41" fontId="49" fillId="0" borderId="203" xfId="1" applyFont="1" applyFill="1" applyBorder="1" applyAlignment="1">
      <alignment horizontal="left" vertical="center"/>
    </xf>
    <xf numFmtId="41" fontId="104" fillId="0" borderId="11" xfId="1" applyFont="1" applyBorder="1">
      <alignment vertical="center"/>
    </xf>
    <xf numFmtId="41" fontId="50" fillId="0" borderId="0" xfId="10" applyFont="1" applyFill="1" applyBorder="1" applyAlignment="1">
      <alignment horizontal="center" vertical="center"/>
    </xf>
    <xf numFmtId="41" fontId="0" fillId="0" borderId="0" xfId="1" applyFont="1" applyBorder="1" applyAlignment="1">
      <alignment horizontal="center" vertical="center"/>
    </xf>
    <xf numFmtId="0" fontId="62" fillId="7" borderId="0" xfId="0" applyFont="1" applyFill="1" applyBorder="1" applyAlignment="1">
      <alignment horizontal="center" vertical="center"/>
    </xf>
    <xf numFmtId="41" fontId="107" fillId="0" borderId="229" xfId="1" applyFont="1" applyBorder="1">
      <alignment vertical="center"/>
    </xf>
    <xf numFmtId="41" fontId="57" fillId="0" borderId="202" xfId="10" applyFont="1" applyFill="1" applyBorder="1" applyAlignment="1">
      <alignment horizontal="centerContinuous" vertical="center"/>
    </xf>
    <xf numFmtId="0" fontId="57" fillId="0" borderId="203" xfId="9" applyFont="1" applyFill="1" applyBorder="1" applyAlignment="1">
      <alignment horizontal="centerContinuous" vertical="center"/>
    </xf>
    <xf numFmtId="0" fontId="50" fillId="31" borderId="202" xfId="0" applyFont="1" applyFill="1" applyBorder="1" applyAlignment="1">
      <alignment horizontal="centerContinuous" vertical="center"/>
    </xf>
    <xf numFmtId="0" fontId="50" fillId="13" borderId="198" xfId="0" applyFont="1" applyFill="1" applyBorder="1" applyAlignment="1">
      <alignment horizontal="center" vertical="center"/>
    </xf>
    <xf numFmtId="0" fontId="115" fillId="13" borderId="198" xfId="0" applyFont="1" applyFill="1" applyBorder="1" applyAlignment="1">
      <alignment horizontal="center" vertical="center"/>
    </xf>
    <xf numFmtId="41" fontId="57" fillId="0" borderId="0" xfId="10" applyFont="1" applyFill="1" applyBorder="1" applyAlignment="1">
      <alignment vertical="center"/>
    </xf>
    <xf numFmtId="41" fontId="67" fillId="0" borderId="0" xfId="1" applyFont="1" applyBorder="1" applyAlignment="1">
      <alignment vertical="center"/>
    </xf>
    <xf numFmtId="41" fontId="0" fillId="0" borderId="0" xfId="1" applyFont="1" applyFill="1" applyBorder="1" applyAlignment="1">
      <alignment vertical="center"/>
    </xf>
    <xf numFmtId="41" fontId="67" fillId="0" borderId="59" xfId="1" applyFont="1" applyBorder="1">
      <alignment vertical="center"/>
    </xf>
    <xf numFmtId="41" fontId="67" fillId="0" borderId="96" xfId="1" applyFont="1" applyBorder="1">
      <alignment vertical="center"/>
    </xf>
    <xf numFmtId="41" fontId="49" fillId="12" borderId="235" xfId="1" applyFont="1" applyFill="1" applyBorder="1" applyAlignment="1">
      <alignment horizontal="centerContinuous" vertical="center"/>
    </xf>
    <xf numFmtId="41" fontId="49" fillId="12" borderId="236" xfId="1" applyFont="1" applyFill="1" applyBorder="1" applyAlignment="1">
      <alignment horizontal="centerContinuous" vertical="center"/>
    </xf>
    <xf numFmtId="0" fontId="49" fillId="0" borderId="50" xfId="0" applyFont="1" applyBorder="1" applyAlignment="1">
      <alignment horizontal="center" vertical="center"/>
    </xf>
    <xf numFmtId="0" fontId="0" fillId="0" borderId="0" xfId="0" applyBorder="1" applyAlignment="1">
      <alignment horizontal="left" vertical="center"/>
    </xf>
    <xf numFmtId="199" fontId="49" fillId="13" borderId="0" xfId="10" applyNumberFormat="1" applyFont="1" applyFill="1" applyBorder="1" applyAlignment="1">
      <alignment horizontal="center" vertical="center"/>
    </xf>
    <xf numFmtId="0" fontId="0" fillId="0" borderId="0" xfId="0" applyBorder="1" applyAlignment="1">
      <alignment horizontal="centerContinuous" vertical="center"/>
    </xf>
    <xf numFmtId="41" fontId="129" fillId="26" borderId="0" xfId="1" applyFont="1" applyFill="1" applyAlignment="1">
      <alignment horizontal="center" vertical="center"/>
    </xf>
    <xf numFmtId="41" fontId="118" fillId="26" borderId="0" xfId="1" applyFont="1" applyFill="1">
      <alignment vertical="center"/>
    </xf>
    <xf numFmtId="41" fontId="67" fillId="26" borderId="0" xfId="1" applyFont="1" applyFill="1">
      <alignment vertical="center"/>
    </xf>
    <xf numFmtId="41" fontId="71" fillId="26" borderId="0" xfId="1" applyFont="1" applyFill="1" applyAlignment="1">
      <alignment horizontal="center" vertical="center"/>
    </xf>
    <xf numFmtId="41" fontId="107" fillId="0" borderId="0" xfId="1" applyFont="1" applyFill="1">
      <alignment vertical="center"/>
    </xf>
    <xf numFmtId="41" fontId="0" fillId="0" borderId="0" xfId="1" applyFont="1" applyBorder="1" applyAlignment="1">
      <alignment horizontal="center" vertical="center"/>
    </xf>
    <xf numFmtId="41" fontId="49" fillId="7" borderId="0" xfId="1" applyFont="1" applyFill="1" applyBorder="1" applyAlignment="1">
      <alignment horizontal="center" vertical="center"/>
    </xf>
    <xf numFmtId="0" fontId="14" fillId="12" borderId="59" xfId="0" applyFont="1" applyFill="1" applyBorder="1" applyAlignment="1">
      <alignment horizontal="centerContinuous" vertical="center"/>
    </xf>
    <xf numFmtId="0" fontId="14" fillId="12" borderId="0" xfId="0" applyFont="1" applyFill="1" applyBorder="1" applyAlignment="1">
      <alignment horizontal="centerContinuous" vertical="center"/>
    </xf>
    <xf numFmtId="0" fontId="14" fillId="12" borderId="99" xfId="0" applyFont="1" applyFill="1" applyBorder="1" applyAlignment="1">
      <alignment horizontal="centerContinuous" vertical="center"/>
    </xf>
    <xf numFmtId="41" fontId="0" fillId="0" borderId="237" xfId="1" applyFont="1" applyFill="1" applyBorder="1">
      <alignment vertical="center"/>
    </xf>
    <xf numFmtId="41" fontId="0" fillId="0" borderId="238" xfId="1" applyFont="1" applyFill="1" applyBorder="1">
      <alignment vertical="center"/>
    </xf>
    <xf numFmtId="41" fontId="0" fillId="0" borderId="239" xfId="1" applyFont="1" applyFill="1" applyBorder="1">
      <alignment vertical="center"/>
    </xf>
    <xf numFmtId="41" fontId="0" fillId="0" borderId="240" xfId="1" applyFont="1" applyFill="1" applyBorder="1">
      <alignment vertical="center"/>
    </xf>
    <xf numFmtId="41" fontId="0" fillId="0" borderId="241" xfId="1" applyFont="1" applyFill="1" applyBorder="1">
      <alignment vertical="center"/>
    </xf>
    <xf numFmtId="41" fontId="0" fillId="0" borderId="242" xfId="1" applyFont="1" applyFill="1" applyBorder="1">
      <alignment vertical="center"/>
    </xf>
    <xf numFmtId="41" fontId="0" fillId="0" borderId="243" xfId="1" applyFont="1" applyFill="1" applyBorder="1">
      <alignment vertical="center"/>
    </xf>
    <xf numFmtId="41" fontId="0" fillId="0" borderId="244" xfId="1" applyFont="1" applyFill="1" applyBorder="1">
      <alignment vertical="center"/>
    </xf>
    <xf numFmtId="41" fontId="130" fillId="0" borderId="240" xfId="1" applyFont="1" applyFill="1" applyBorder="1" applyAlignment="1">
      <alignment horizontal="centerContinuous" vertical="center"/>
    </xf>
    <xf numFmtId="41" fontId="130" fillId="0" borderId="0" xfId="1" applyFont="1" applyFill="1" applyBorder="1" applyAlignment="1">
      <alignment horizontal="centerContinuous" vertical="center"/>
    </xf>
    <xf numFmtId="41" fontId="130" fillId="0" borderId="241" xfId="1" applyFont="1" applyFill="1" applyBorder="1" applyAlignment="1">
      <alignment horizontal="centerContinuous" vertical="center"/>
    </xf>
    <xf numFmtId="41" fontId="3" fillId="7" borderId="0" xfId="1" applyFont="1" applyFill="1">
      <alignment vertical="center"/>
    </xf>
    <xf numFmtId="41" fontId="126" fillId="31" borderId="0" xfId="1" applyFont="1" applyFill="1" applyAlignment="1">
      <alignment horizontal="center" vertical="center"/>
    </xf>
    <xf numFmtId="41" fontId="3" fillId="31" borderId="0" xfId="1" applyFont="1" applyFill="1">
      <alignment vertical="center"/>
    </xf>
    <xf numFmtId="41" fontId="111" fillId="31" borderId="0" xfId="1" applyFont="1" applyFill="1">
      <alignment vertical="center"/>
    </xf>
    <xf numFmtId="41" fontId="2" fillId="7" borderId="0" xfId="1" applyFont="1" applyFill="1">
      <alignment vertical="center"/>
    </xf>
    <xf numFmtId="41" fontId="49" fillId="0" borderId="0" xfId="1" applyFont="1" applyAlignment="1">
      <alignment horizontal="center" vertical="center"/>
    </xf>
    <xf numFmtId="41" fontId="131" fillId="0" borderId="0" xfId="1" applyFont="1" applyAlignment="1">
      <alignment horizontal="center" vertical="center"/>
    </xf>
    <xf numFmtId="41" fontId="131" fillId="0" borderId="0" xfId="1" applyFont="1" applyAlignment="1">
      <alignment horizontal="centerContinuous" vertical="center"/>
    </xf>
    <xf numFmtId="0" fontId="49" fillId="38" borderId="50" xfId="0" applyFont="1" applyFill="1" applyBorder="1" applyAlignment="1">
      <alignment horizontal="centerContinuous" vertical="center" wrapText="1"/>
    </xf>
    <xf numFmtId="198" fontId="50" fillId="0" borderId="203" xfId="3" applyNumberFormat="1" applyFont="1" applyFill="1" applyBorder="1" applyAlignment="1">
      <alignment horizontal="centerContinuous" vertical="center"/>
    </xf>
    <xf numFmtId="198" fontId="50" fillId="0" borderId="204" xfId="3" applyNumberFormat="1" applyFont="1" applyFill="1" applyBorder="1" applyAlignment="1">
      <alignment horizontal="centerContinuous" vertical="center"/>
    </xf>
    <xf numFmtId="41" fontId="14" fillId="12" borderId="215" xfId="1" applyFont="1" applyFill="1" applyBorder="1" applyAlignment="1">
      <alignment horizontal="centerContinuous" vertical="center"/>
    </xf>
    <xf numFmtId="0" fontId="49" fillId="31" borderId="202" xfId="10" applyNumberFormat="1" applyFont="1" applyFill="1" applyBorder="1" applyAlignment="1">
      <alignment horizontal="centerContinuous" vertical="center"/>
    </xf>
    <xf numFmtId="210" fontId="49" fillId="31" borderId="202" xfId="0" applyNumberFormat="1" applyFont="1" applyFill="1" applyBorder="1" applyAlignment="1">
      <alignment horizontal="centerContinuous" vertical="center"/>
    </xf>
    <xf numFmtId="210" fontId="49" fillId="31" borderId="203" xfId="0" applyNumberFormat="1" applyFont="1" applyFill="1" applyBorder="1" applyAlignment="1">
      <alignment horizontal="centerContinuous" vertical="center"/>
    </xf>
    <xf numFmtId="210" fontId="49" fillId="31" borderId="204" xfId="0" applyNumberFormat="1" applyFont="1" applyFill="1" applyBorder="1" applyAlignment="1">
      <alignment horizontal="centerContinuous" vertical="center"/>
    </xf>
    <xf numFmtId="213" fontId="0" fillId="0" borderId="202" xfId="0" applyNumberFormat="1" applyFill="1" applyBorder="1" applyAlignment="1">
      <alignment horizontal="centerContinuous" vertical="center"/>
    </xf>
    <xf numFmtId="213" fontId="0" fillId="0" borderId="203" xfId="0" applyNumberFormat="1" applyFill="1" applyBorder="1" applyAlignment="1">
      <alignment horizontal="centerContinuous" vertical="center"/>
    </xf>
    <xf numFmtId="213" fontId="0" fillId="0" borderId="204" xfId="0" applyNumberFormat="1" applyFill="1" applyBorder="1" applyAlignment="1">
      <alignment horizontal="centerContinuous" vertical="center"/>
    </xf>
    <xf numFmtId="213" fontId="49" fillId="31" borderId="202" xfId="0" applyNumberFormat="1" applyFont="1" applyFill="1" applyBorder="1" applyAlignment="1">
      <alignment horizontal="centerContinuous" vertical="center"/>
    </xf>
    <xf numFmtId="213" fontId="49" fillId="31" borderId="203" xfId="0" applyNumberFormat="1" applyFont="1" applyFill="1" applyBorder="1" applyAlignment="1">
      <alignment horizontal="centerContinuous" vertical="center"/>
    </xf>
    <xf numFmtId="213" fontId="49" fillId="31" borderId="204" xfId="0" applyNumberFormat="1" applyFont="1" applyFill="1" applyBorder="1" applyAlignment="1">
      <alignment horizontal="centerContinuous" vertical="center"/>
    </xf>
    <xf numFmtId="41" fontId="61" fillId="0" borderId="59" xfId="1" applyFont="1" applyBorder="1">
      <alignment vertical="center"/>
    </xf>
    <xf numFmtId="41" fontId="115" fillId="0" borderId="0" xfId="1" applyFont="1">
      <alignment vertical="center"/>
    </xf>
    <xf numFmtId="41" fontId="104" fillId="0" borderId="0" xfId="1" applyFont="1" applyFill="1" applyBorder="1" applyAlignment="1">
      <alignment horizontal="left" vertical="center"/>
    </xf>
    <xf numFmtId="41" fontId="89" fillId="46" borderId="245" xfId="1" applyFont="1" applyFill="1" applyBorder="1" applyAlignment="1">
      <alignment horizontal="centerContinuous" vertical="center"/>
    </xf>
    <xf numFmtId="41" fontId="89" fillId="46" borderId="246" xfId="1" applyFont="1" applyFill="1" applyBorder="1" applyAlignment="1">
      <alignment horizontal="centerContinuous" vertical="center"/>
    </xf>
    <xf numFmtId="41" fontId="89" fillId="46" borderId="247" xfId="1" applyFont="1" applyFill="1" applyBorder="1" applyAlignment="1">
      <alignment horizontal="centerContinuous" vertical="center"/>
    </xf>
    <xf numFmtId="41" fontId="49" fillId="19" borderId="0" xfId="1" applyFont="1" applyFill="1" applyAlignment="1">
      <alignment horizontal="centerContinuous" vertical="center"/>
    </xf>
    <xf numFmtId="0" fontId="132" fillId="0" borderId="0" xfId="0" applyFont="1">
      <alignment vertical="center"/>
    </xf>
    <xf numFmtId="0" fontId="0" fillId="0" borderId="0" xfId="0" applyFill="1" applyBorder="1">
      <alignment vertical="center"/>
    </xf>
    <xf numFmtId="0" fontId="49" fillId="0" borderId="0" xfId="0" applyFont="1" applyFill="1" applyBorder="1" applyAlignment="1">
      <alignment horizontal="center" vertical="center"/>
    </xf>
    <xf numFmtId="41" fontId="49" fillId="38" borderId="143" xfId="1" applyFont="1" applyFill="1" applyBorder="1" applyAlignment="1">
      <alignment horizontal="centerContinuous" vertical="center"/>
    </xf>
    <xf numFmtId="41" fontId="49" fillId="38" borderId="144" xfId="1" applyFont="1" applyFill="1" applyBorder="1" applyAlignment="1">
      <alignment horizontal="centerContinuous" vertical="center"/>
    </xf>
    <xf numFmtId="41" fontId="49" fillId="38" borderId="143" xfId="1" applyFont="1" applyFill="1" applyBorder="1" applyAlignment="1">
      <alignment horizontal="center" vertical="center"/>
    </xf>
    <xf numFmtId="41" fontId="49" fillId="38" borderId="144" xfId="1" applyFont="1" applyFill="1" applyBorder="1" applyAlignment="1">
      <alignment horizontal="center" vertical="center"/>
    </xf>
    <xf numFmtId="0" fontId="50" fillId="0" borderId="0" xfId="0" applyFont="1" applyFill="1" applyBorder="1" applyAlignment="1">
      <alignment horizontal="center" vertical="center"/>
    </xf>
    <xf numFmtId="41" fontId="49" fillId="0" borderId="114" xfId="1" applyFont="1" applyFill="1" applyBorder="1">
      <alignment vertical="center"/>
    </xf>
    <xf numFmtId="41" fontId="49" fillId="0" borderId="115" xfId="1" applyFont="1" applyFill="1" applyBorder="1">
      <alignment vertical="center"/>
    </xf>
    <xf numFmtId="0" fontId="49" fillId="0" borderId="0" xfId="0" applyFont="1" applyFill="1" applyBorder="1">
      <alignment vertical="center"/>
    </xf>
    <xf numFmtId="41" fontId="49" fillId="0" borderId="113" xfId="1" applyFont="1" applyFill="1" applyBorder="1">
      <alignment vertical="center"/>
    </xf>
    <xf numFmtId="41" fontId="49" fillId="0" borderId="117" xfId="1" applyFont="1" applyFill="1" applyBorder="1">
      <alignment vertical="center"/>
    </xf>
    <xf numFmtId="41" fontId="49" fillId="0" borderId="116" xfId="1" applyFont="1" applyFill="1" applyBorder="1">
      <alignment vertical="center"/>
    </xf>
    <xf numFmtId="41" fontId="49" fillId="0" borderId="143" xfId="1" applyFont="1" applyFill="1" applyBorder="1">
      <alignment vertical="center"/>
    </xf>
    <xf numFmtId="41" fontId="49" fillId="0" borderId="140" xfId="1" applyFont="1" applyFill="1" applyBorder="1">
      <alignment vertical="center"/>
    </xf>
    <xf numFmtId="41" fontId="49" fillId="0" borderId="155" xfId="1" applyFont="1" applyFill="1" applyBorder="1">
      <alignment vertical="center"/>
    </xf>
    <xf numFmtId="41" fontId="49" fillId="0" borderId="139" xfId="1" applyFont="1" applyFill="1" applyBorder="1">
      <alignment vertical="center"/>
    </xf>
    <xf numFmtId="41" fontId="49" fillId="0" borderId="144" xfId="1" applyFont="1" applyFill="1" applyBorder="1">
      <alignment vertical="center"/>
    </xf>
    <xf numFmtId="41" fontId="50" fillId="0" borderId="0" xfId="1" applyFont="1" applyFill="1" applyBorder="1">
      <alignment vertical="center"/>
    </xf>
    <xf numFmtId="41" fontId="50" fillId="0" borderId="146" xfId="1" applyFont="1" applyFill="1" applyBorder="1">
      <alignment vertical="center"/>
    </xf>
    <xf numFmtId="41" fontId="50" fillId="0" borderId="149" xfId="1" applyFont="1" applyFill="1" applyBorder="1">
      <alignment vertical="center"/>
    </xf>
    <xf numFmtId="41" fontId="50" fillId="0" borderId="153" xfId="1" applyFont="1" applyFill="1" applyBorder="1">
      <alignment vertical="center"/>
    </xf>
    <xf numFmtId="41" fontId="50" fillId="0" borderId="150" xfId="1" applyFont="1" applyFill="1" applyBorder="1">
      <alignment vertical="center"/>
    </xf>
    <xf numFmtId="0" fontId="50" fillId="0" borderId="0" xfId="0" applyFont="1" applyFill="1" applyBorder="1">
      <alignment vertical="center"/>
    </xf>
    <xf numFmtId="41" fontId="50" fillId="0" borderId="155" xfId="1" applyFont="1" applyFill="1" applyBorder="1">
      <alignment vertical="center"/>
    </xf>
    <xf numFmtId="41" fontId="50" fillId="0" borderId="139" xfId="1" applyFont="1" applyFill="1" applyBorder="1">
      <alignment vertical="center"/>
    </xf>
    <xf numFmtId="41" fontId="50" fillId="0" borderId="144" xfId="1" applyFont="1" applyFill="1" applyBorder="1">
      <alignment vertical="center"/>
    </xf>
    <xf numFmtId="41" fontId="50" fillId="0" borderId="140" xfId="1" applyFont="1" applyFill="1" applyBorder="1">
      <alignment vertical="center"/>
    </xf>
    <xf numFmtId="41" fontId="50" fillId="0" borderId="143" xfId="1" applyFont="1" applyFill="1" applyBorder="1">
      <alignment vertical="center"/>
    </xf>
    <xf numFmtId="41" fontId="50" fillId="0" borderId="128" xfId="1" applyFont="1" applyFill="1" applyBorder="1">
      <alignment vertical="center"/>
    </xf>
    <xf numFmtId="41" fontId="50" fillId="0" borderId="131" xfId="1" applyFont="1" applyFill="1" applyBorder="1">
      <alignment vertical="center"/>
    </xf>
    <xf numFmtId="41" fontId="50" fillId="0" borderId="156" xfId="1" applyFont="1" applyFill="1" applyBorder="1">
      <alignment vertical="center"/>
    </xf>
    <xf numFmtId="41" fontId="50" fillId="0" borderId="129" xfId="1" applyFont="1" applyFill="1" applyBorder="1">
      <alignment vertical="center"/>
    </xf>
    <xf numFmtId="41" fontId="49" fillId="0" borderId="153" xfId="1" applyFont="1" applyFill="1" applyBorder="1">
      <alignment vertical="center"/>
    </xf>
    <xf numFmtId="41" fontId="49" fillId="0" borderId="150" xfId="1" applyFont="1" applyFill="1" applyBorder="1">
      <alignment vertical="center"/>
    </xf>
    <xf numFmtId="41" fontId="49" fillId="0" borderId="180" xfId="1" applyFont="1" applyFill="1" applyBorder="1">
      <alignment vertical="center"/>
    </xf>
    <xf numFmtId="41" fontId="49" fillId="0" borderId="149" xfId="1" applyFont="1" applyFill="1" applyBorder="1">
      <alignment vertical="center"/>
    </xf>
    <xf numFmtId="41" fontId="49" fillId="0" borderId="154" xfId="1" applyFont="1" applyFill="1" applyBorder="1">
      <alignment vertical="center"/>
    </xf>
    <xf numFmtId="41" fontId="49" fillId="0" borderId="139" xfId="1" applyNumberFormat="1" applyFont="1" applyFill="1" applyBorder="1">
      <alignment vertical="center"/>
    </xf>
    <xf numFmtId="41" fontId="50" fillId="0" borderId="139" xfId="1" applyNumberFormat="1" applyFont="1" applyFill="1" applyBorder="1">
      <alignment vertical="center"/>
    </xf>
    <xf numFmtId="41" fontId="50" fillId="31" borderId="139" xfId="1" applyFont="1" applyFill="1" applyBorder="1">
      <alignment vertical="center"/>
    </xf>
    <xf numFmtId="0" fontId="50" fillId="0" borderId="143" xfId="0" applyFont="1" applyFill="1" applyBorder="1">
      <alignment vertical="center"/>
    </xf>
    <xf numFmtId="41" fontId="50" fillId="0" borderId="128" xfId="1" applyNumberFormat="1" applyFont="1" applyFill="1" applyBorder="1">
      <alignment vertical="center"/>
    </xf>
    <xf numFmtId="41" fontId="50" fillId="0" borderId="180" xfId="1" applyFont="1" applyFill="1" applyBorder="1">
      <alignment vertical="center"/>
    </xf>
    <xf numFmtId="41" fontId="50" fillId="0" borderId="149" xfId="1" applyNumberFormat="1" applyFont="1" applyFill="1" applyBorder="1">
      <alignment vertical="center"/>
    </xf>
    <xf numFmtId="41" fontId="50" fillId="0" borderId="154" xfId="1" applyFont="1" applyFill="1" applyBorder="1">
      <alignment vertical="center"/>
    </xf>
    <xf numFmtId="41" fontId="50" fillId="31" borderId="128" xfId="1" applyFont="1" applyFill="1" applyBorder="1">
      <alignment vertical="center"/>
    </xf>
    <xf numFmtId="41" fontId="0" fillId="0" borderId="114" xfId="1" applyFont="1" applyBorder="1">
      <alignment vertical="center"/>
    </xf>
    <xf numFmtId="0" fontId="0" fillId="0" borderId="114" xfId="0" applyFill="1" applyBorder="1">
      <alignment vertical="center"/>
    </xf>
    <xf numFmtId="41" fontId="0" fillId="0" borderId="114" xfId="1" applyFont="1" applyFill="1" applyBorder="1">
      <alignment vertical="center"/>
    </xf>
    <xf numFmtId="41" fontId="66" fillId="0" borderId="114" xfId="1" applyFont="1" applyFill="1" applyBorder="1">
      <alignment vertical="center"/>
    </xf>
    <xf numFmtId="41" fontId="66" fillId="0" borderId="0" xfId="1" applyFont="1" applyFill="1" applyBorder="1">
      <alignment vertical="center"/>
    </xf>
    <xf numFmtId="41" fontId="49" fillId="0" borderId="126" xfId="1" applyFont="1" applyFill="1" applyBorder="1">
      <alignment vertical="center"/>
    </xf>
    <xf numFmtId="41" fontId="49" fillId="0" borderId="134" xfId="1" applyFont="1" applyFill="1" applyBorder="1">
      <alignment vertical="center"/>
    </xf>
    <xf numFmtId="41" fontId="49" fillId="0" borderId="159" xfId="1" applyFont="1" applyFill="1" applyBorder="1">
      <alignment vertical="center"/>
    </xf>
    <xf numFmtId="41" fontId="49" fillId="0" borderId="133" xfId="1" applyFont="1" applyFill="1" applyBorder="1">
      <alignment vertical="center"/>
    </xf>
    <xf numFmtId="41" fontId="49" fillId="0" borderId="127" xfId="1" applyFont="1" applyFill="1" applyBorder="1">
      <alignment vertical="center"/>
    </xf>
    <xf numFmtId="214" fontId="0" fillId="0" borderId="0" xfId="1" applyNumberFormat="1" applyFont="1" applyFill="1" applyBorder="1">
      <alignment vertical="center"/>
    </xf>
    <xf numFmtId="41" fontId="0" fillId="0" borderId="0" xfId="1" applyFont="1" applyAlignment="1">
      <alignment horizontal="right" vertical="center"/>
    </xf>
    <xf numFmtId="0" fontId="49" fillId="0" borderId="114" xfId="1" applyNumberFormat="1" applyFont="1" applyFill="1" applyBorder="1">
      <alignment vertical="center"/>
    </xf>
    <xf numFmtId="41" fontId="50" fillId="0" borderId="114" xfId="1" applyFont="1" applyFill="1" applyBorder="1">
      <alignment vertical="center"/>
    </xf>
    <xf numFmtId="41" fontId="50" fillId="0" borderId="115" xfId="1" applyFont="1" applyFill="1" applyBorder="1">
      <alignment vertical="center"/>
    </xf>
    <xf numFmtId="0" fontId="50" fillId="0" borderId="114" xfId="0" applyFont="1" applyFill="1" applyBorder="1">
      <alignment vertical="center"/>
    </xf>
    <xf numFmtId="198" fontId="49" fillId="0" borderId="117" xfId="3" applyNumberFormat="1" applyFont="1" applyFill="1" applyBorder="1">
      <alignment vertical="center"/>
    </xf>
    <xf numFmtId="41" fontId="49" fillId="31" borderId="116" xfId="1" applyFont="1" applyFill="1" applyBorder="1">
      <alignment vertical="center"/>
    </xf>
    <xf numFmtId="0" fontId="49" fillId="0" borderId="114" xfId="0" applyFont="1" applyFill="1" applyBorder="1">
      <alignment vertical="center"/>
    </xf>
    <xf numFmtId="41" fontId="50" fillId="0" borderId="126" xfId="1" applyFont="1" applyFill="1" applyBorder="1">
      <alignment vertical="center"/>
    </xf>
    <xf numFmtId="41" fontId="50" fillId="0" borderId="134" xfId="1" applyFont="1" applyFill="1" applyBorder="1">
      <alignment vertical="center"/>
    </xf>
    <xf numFmtId="198" fontId="49" fillId="0" borderId="133" xfId="3" applyNumberFormat="1" applyFont="1" applyFill="1" applyBorder="1">
      <alignment vertical="center"/>
    </xf>
    <xf numFmtId="41" fontId="49" fillId="31" borderId="127" xfId="1" applyFont="1" applyFill="1" applyBorder="1">
      <alignment vertical="center"/>
    </xf>
    <xf numFmtId="41" fontId="49" fillId="31" borderId="117" xfId="1" applyFont="1" applyFill="1" applyBorder="1">
      <alignment vertical="center"/>
    </xf>
    <xf numFmtId="41" fontId="49" fillId="31" borderId="133" xfId="1" applyFont="1" applyFill="1" applyBorder="1">
      <alignment vertical="center"/>
    </xf>
    <xf numFmtId="179" fontId="49" fillId="0" borderId="117" xfId="1" applyNumberFormat="1" applyFont="1" applyFill="1" applyBorder="1">
      <alignment vertical="center"/>
    </xf>
    <xf numFmtId="43" fontId="49" fillId="0" borderId="116" xfId="1" applyNumberFormat="1" applyFont="1" applyFill="1" applyBorder="1">
      <alignment vertical="center"/>
    </xf>
    <xf numFmtId="41" fontId="49" fillId="0" borderId="156" xfId="1" applyFont="1" applyFill="1" applyBorder="1">
      <alignment vertical="center"/>
    </xf>
    <xf numFmtId="41" fontId="49" fillId="0" borderId="128" xfId="1" applyFont="1" applyFill="1" applyBorder="1">
      <alignment vertical="center"/>
    </xf>
    <xf numFmtId="179" fontId="49" fillId="0" borderId="128" xfId="1" applyNumberFormat="1" applyFont="1" applyFill="1" applyBorder="1">
      <alignment vertical="center"/>
    </xf>
    <xf numFmtId="179" fontId="49" fillId="0" borderId="129" xfId="1" applyNumberFormat="1" applyFont="1" applyFill="1" applyBorder="1">
      <alignment vertical="center"/>
    </xf>
    <xf numFmtId="41" fontId="49" fillId="0" borderId="129" xfId="1" applyFont="1" applyFill="1" applyBorder="1">
      <alignment vertical="center"/>
    </xf>
    <xf numFmtId="41" fontId="49" fillId="0" borderId="131" xfId="1" applyFont="1" applyFill="1" applyBorder="1">
      <alignment vertical="center"/>
    </xf>
    <xf numFmtId="43" fontId="49" fillId="0" borderId="128" xfId="1" applyNumberFormat="1" applyFont="1" applyFill="1" applyBorder="1">
      <alignment vertical="center"/>
    </xf>
    <xf numFmtId="41" fontId="49" fillId="31" borderId="129" xfId="1" applyFont="1" applyFill="1" applyBorder="1">
      <alignment vertical="center"/>
    </xf>
    <xf numFmtId="214" fontId="49" fillId="0" borderId="128" xfId="1" applyNumberFormat="1" applyFont="1" applyFill="1" applyBorder="1">
      <alignment vertical="center"/>
    </xf>
    <xf numFmtId="215" fontId="49" fillId="0" borderId="128" xfId="1" applyNumberFormat="1" applyFont="1" applyFill="1" applyBorder="1">
      <alignment vertical="center"/>
    </xf>
    <xf numFmtId="41" fontId="107" fillId="0" borderId="131" xfId="1" applyFont="1" applyFill="1" applyBorder="1">
      <alignment vertical="center"/>
    </xf>
    <xf numFmtId="0" fontId="107" fillId="0" borderId="0" xfId="0" applyFont="1" applyFill="1" applyBorder="1">
      <alignment vertical="center"/>
    </xf>
    <xf numFmtId="41" fontId="115" fillId="0" borderId="156" xfId="1" applyFont="1" applyFill="1" applyBorder="1">
      <alignment vertical="center"/>
    </xf>
    <xf numFmtId="41" fontId="115" fillId="0" borderId="128" xfId="1" applyFont="1" applyFill="1" applyBorder="1">
      <alignment vertical="center"/>
    </xf>
    <xf numFmtId="179" fontId="115" fillId="0" borderId="128" xfId="1" applyNumberFormat="1" applyFont="1" applyFill="1" applyBorder="1">
      <alignment vertical="center"/>
    </xf>
    <xf numFmtId="41" fontId="115" fillId="31" borderId="129" xfId="1" applyFont="1" applyFill="1" applyBorder="1">
      <alignment vertical="center"/>
    </xf>
    <xf numFmtId="41" fontId="115" fillId="0" borderId="129" xfId="1" applyFont="1" applyFill="1" applyBorder="1">
      <alignment vertical="center"/>
    </xf>
    <xf numFmtId="41" fontId="115" fillId="0" borderId="131" xfId="1" applyFont="1" applyFill="1" applyBorder="1">
      <alignment vertical="center"/>
    </xf>
    <xf numFmtId="0" fontId="115" fillId="0" borderId="0" xfId="0" applyFont="1" applyFill="1" applyBorder="1">
      <alignment vertical="center"/>
    </xf>
    <xf numFmtId="0" fontId="132" fillId="0" borderId="0" xfId="0" applyFont="1" applyBorder="1">
      <alignment vertical="center"/>
    </xf>
    <xf numFmtId="41" fontId="0" fillId="0" borderId="0" xfId="1" applyFont="1" applyBorder="1" applyAlignment="1">
      <alignment horizontal="right" vertical="center"/>
    </xf>
    <xf numFmtId="41" fontId="0" fillId="0" borderId="131" xfId="1" applyFont="1" applyBorder="1">
      <alignment vertical="center"/>
    </xf>
    <xf numFmtId="41" fontId="49" fillId="31" borderId="156" xfId="1" applyFont="1" applyFill="1" applyBorder="1">
      <alignment vertical="center"/>
    </xf>
    <xf numFmtId="41" fontId="49" fillId="31" borderId="128" xfId="1" applyFont="1" applyFill="1" applyBorder="1">
      <alignment vertical="center"/>
    </xf>
    <xf numFmtId="41" fontId="49" fillId="31" borderId="131" xfId="1" applyFont="1" applyFill="1" applyBorder="1">
      <alignment vertical="center"/>
    </xf>
    <xf numFmtId="41" fontId="49" fillId="31" borderId="159" xfId="1" applyFont="1" applyFill="1" applyBorder="1">
      <alignment vertical="center"/>
    </xf>
    <xf numFmtId="41" fontId="49" fillId="31" borderId="134" xfId="1" applyFont="1" applyFill="1" applyBorder="1">
      <alignment vertical="center"/>
    </xf>
    <xf numFmtId="41" fontId="0" fillId="0" borderId="106" xfId="1" applyFont="1" applyBorder="1">
      <alignment vertical="center"/>
    </xf>
    <xf numFmtId="41" fontId="0" fillId="0" borderId="106" xfId="1" applyFont="1" applyFill="1" applyBorder="1">
      <alignment vertical="center"/>
    </xf>
    <xf numFmtId="41" fontId="66" fillId="0" borderId="106" xfId="1" applyFont="1" applyFill="1" applyBorder="1">
      <alignment vertical="center"/>
    </xf>
    <xf numFmtId="41" fontId="49" fillId="0" borderId="126" xfId="1" applyFont="1" applyBorder="1">
      <alignment vertical="center"/>
    </xf>
    <xf numFmtId="41" fontId="49" fillId="39" borderId="115" xfId="1" applyFont="1" applyFill="1" applyBorder="1" applyAlignment="1">
      <alignment horizontal="center" vertical="center"/>
    </xf>
    <xf numFmtId="41" fontId="49" fillId="38" borderId="140" xfId="1" applyFont="1" applyFill="1" applyBorder="1" applyAlignment="1">
      <alignment horizontal="center" vertical="center"/>
    </xf>
    <xf numFmtId="41" fontId="49" fillId="38" borderId="0" xfId="1" applyFont="1" applyFill="1" applyBorder="1" applyAlignment="1">
      <alignment horizontal="centerContinuous" vertical="center"/>
    </xf>
    <xf numFmtId="41" fontId="49" fillId="38" borderId="0" xfId="1" applyFont="1" applyFill="1" applyBorder="1" applyAlignment="1">
      <alignment horizontal="center" vertical="center"/>
    </xf>
    <xf numFmtId="41" fontId="49" fillId="38" borderId="131" xfId="1" applyFont="1" applyFill="1" applyBorder="1" applyAlignment="1">
      <alignment horizontal="center" vertical="center"/>
    </xf>
    <xf numFmtId="41" fontId="127" fillId="0" borderId="160" xfId="1" applyFont="1" applyFill="1" applyBorder="1" applyAlignment="1">
      <alignment horizontal="center" vertical="center"/>
    </xf>
    <xf numFmtId="41" fontId="127" fillId="0" borderId="248" xfId="1" applyFont="1" applyFill="1" applyBorder="1" applyAlignment="1">
      <alignment horizontal="center" vertical="center"/>
    </xf>
    <xf numFmtId="41" fontId="50" fillId="0" borderId="114" xfId="1" applyFont="1" applyBorder="1">
      <alignment vertical="center"/>
    </xf>
    <xf numFmtId="41" fontId="50" fillId="0" borderId="115" xfId="1" applyFont="1" applyBorder="1">
      <alignment vertical="center"/>
    </xf>
    <xf numFmtId="41" fontId="50" fillId="0" borderId="113" xfId="1" applyFont="1" applyFill="1" applyBorder="1">
      <alignment vertical="center"/>
    </xf>
    <xf numFmtId="41" fontId="66" fillId="0" borderId="163" xfId="1" applyFont="1" applyFill="1" applyBorder="1">
      <alignment vertical="center"/>
    </xf>
    <xf numFmtId="41" fontId="50" fillId="0" borderId="117" xfId="1" applyFont="1" applyFill="1" applyBorder="1">
      <alignment vertical="center"/>
    </xf>
    <xf numFmtId="41" fontId="50" fillId="0" borderId="116" xfId="1" applyFont="1" applyFill="1" applyBorder="1">
      <alignment vertical="center"/>
    </xf>
    <xf numFmtId="41" fontId="66" fillId="0" borderId="249" xfId="1" applyFont="1" applyFill="1" applyBorder="1">
      <alignment vertical="center"/>
    </xf>
    <xf numFmtId="41" fontId="50" fillId="0" borderId="117" xfId="1" applyFont="1" applyBorder="1">
      <alignment vertical="center"/>
    </xf>
    <xf numFmtId="41" fontId="50" fillId="0" borderId="116" xfId="1" applyFont="1" applyBorder="1">
      <alignment vertical="center"/>
    </xf>
    <xf numFmtId="41" fontId="49" fillId="0" borderId="131" xfId="1" applyFont="1" applyBorder="1">
      <alignment vertical="center"/>
    </xf>
    <xf numFmtId="198" fontId="127" fillId="0" borderId="165" xfId="1" applyNumberFormat="1" applyFont="1" applyFill="1" applyBorder="1">
      <alignment vertical="center"/>
    </xf>
    <xf numFmtId="198" fontId="127" fillId="0" borderId="250" xfId="1" applyNumberFormat="1" applyFont="1" applyFill="1" applyBorder="1">
      <alignment vertical="center"/>
    </xf>
    <xf numFmtId="41" fontId="49" fillId="0" borderId="128" xfId="1" applyFont="1" applyBorder="1">
      <alignment vertical="center"/>
    </xf>
    <xf numFmtId="41" fontId="49" fillId="0" borderId="129" xfId="1" applyFont="1" applyBorder="1">
      <alignment vertical="center"/>
    </xf>
    <xf numFmtId="41" fontId="50" fillId="0" borderId="131" xfId="1" applyFont="1" applyBorder="1">
      <alignment vertical="center"/>
    </xf>
    <xf numFmtId="198" fontId="66" fillId="0" borderId="165" xfId="1" applyNumberFormat="1" applyFont="1" applyFill="1" applyBorder="1">
      <alignment vertical="center"/>
    </xf>
    <xf numFmtId="198" fontId="66" fillId="0" borderId="250" xfId="1" applyNumberFormat="1" applyFont="1" applyFill="1" applyBorder="1">
      <alignment vertical="center"/>
    </xf>
    <xf numFmtId="41" fontId="50" fillId="0" borderId="128" xfId="1" applyFont="1" applyBorder="1">
      <alignment vertical="center"/>
    </xf>
    <xf numFmtId="41" fontId="50" fillId="0" borderId="129" xfId="1" applyFont="1" applyBorder="1">
      <alignment vertical="center"/>
    </xf>
    <xf numFmtId="41" fontId="50" fillId="31" borderId="156" xfId="1" applyFont="1" applyFill="1" applyBorder="1">
      <alignment vertical="center"/>
    </xf>
    <xf numFmtId="198" fontId="66" fillId="31" borderId="165" xfId="1" applyNumberFormat="1" applyFont="1" applyFill="1" applyBorder="1">
      <alignment vertical="center"/>
    </xf>
    <xf numFmtId="41" fontId="50" fillId="31" borderId="129" xfId="1" applyFont="1" applyFill="1" applyBorder="1">
      <alignment vertical="center"/>
    </xf>
    <xf numFmtId="41" fontId="50" fillId="31" borderId="0" xfId="1" applyFont="1" applyFill="1" applyBorder="1">
      <alignment vertical="center"/>
    </xf>
    <xf numFmtId="198" fontId="66" fillId="31" borderId="250" xfId="1" applyNumberFormat="1" applyFont="1" applyFill="1" applyBorder="1">
      <alignment vertical="center"/>
    </xf>
    <xf numFmtId="41" fontId="50" fillId="0" borderId="126" xfId="1" applyFont="1" applyBorder="1">
      <alignment vertical="center"/>
    </xf>
    <xf numFmtId="41" fontId="50" fillId="0" borderId="134" xfId="1" applyFont="1" applyBorder="1">
      <alignment vertical="center"/>
    </xf>
    <xf numFmtId="41" fontId="50" fillId="0" borderId="159" xfId="1" applyFont="1" applyFill="1" applyBorder="1">
      <alignment vertical="center"/>
    </xf>
    <xf numFmtId="198" fontId="66" fillId="0" borderId="167" xfId="1" applyNumberFormat="1" applyFont="1" applyFill="1" applyBorder="1">
      <alignment vertical="center"/>
    </xf>
    <xf numFmtId="41" fontId="50" fillId="0" borderId="133" xfId="1" applyFont="1" applyFill="1" applyBorder="1">
      <alignment vertical="center"/>
    </xf>
    <xf numFmtId="41" fontId="50" fillId="0" borderId="127" xfId="1" applyFont="1" applyFill="1" applyBorder="1">
      <alignment vertical="center"/>
    </xf>
    <xf numFmtId="198" fontId="66" fillId="0" borderId="251" xfId="1" applyNumberFormat="1" applyFont="1" applyFill="1" applyBorder="1">
      <alignment vertical="center"/>
    </xf>
    <xf numFmtId="0" fontId="51" fillId="0" borderId="0" xfId="0" applyFont="1" applyAlignment="1">
      <alignment horizontal="right" vertical="center"/>
    </xf>
    <xf numFmtId="0" fontId="167" fillId="0" borderId="0" xfId="0" applyFont="1" applyAlignment="1">
      <alignment horizontal="right" vertical="center"/>
    </xf>
    <xf numFmtId="0" fontId="168" fillId="0" borderId="0" xfId="0" quotePrefix="1" applyFont="1" applyAlignment="1">
      <alignment horizontal="right" vertical="center"/>
    </xf>
    <xf numFmtId="0" fontId="169" fillId="0" borderId="0" xfId="0" applyFont="1" applyAlignment="1">
      <alignment horizontal="right" vertical="center"/>
    </xf>
    <xf numFmtId="178" fontId="51" fillId="0" borderId="0" xfId="1242" quotePrefix="1" applyFont="1" applyAlignment="1">
      <alignment horizontal="right" vertical="center"/>
    </xf>
    <xf numFmtId="0" fontId="51" fillId="0" borderId="260" xfId="0" applyFont="1" applyBorder="1" applyAlignment="1">
      <alignment horizontal="right" vertical="center"/>
    </xf>
    <xf numFmtId="178" fontId="242" fillId="0" borderId="0" xfId="1242" quotePrefix="1" applyFont="1" applyAlignment="1">
      <alignment horizontal="right" vertical="center"/>
    </xf>
    <xf numFmtId="0" fontId="81" fillId="68" borderId="0" xfId="0" applyFont="1" applyFill="1" applyBorder="1" applyAlignment="1">
      <alignment horizontal="centerContinuous"/>
    </xf>
    <xf numFmtId="0" fontId="51" fillId="0" borderId="0" xfId="0" applyFont="1" applyBorder="1" applyAlignment="1">
      <alignment horizontal="right" vertical="center"/>
    </xf>
    <xf numFmtId="0" fontId="81" fillId="68" borderId="0" xfId="0" applyFont="1" applyFill="1" applyBorder="1" applyAlignment="1">
      <alignment horizontal="centerContinuous" vertical="center"/>
    </xf>
    <xf numFmtId="0" fontId="51" fillId="68" borderId="260" xfId="0" applyFont="1" applyFill="1" applyBorder="1">
      <alignment vertical="center"/>
    </xf>
    <xf numFmtId="0" fontId="51" fillId="68" borderId="273" xfId="0" applyFont="1" applyFill="1" applyBorder="1">
      <alignment vertical="center"/>
    </xf>
    <xf numFmtId="0" fontId="81" fillId="68" borderId="274" xfId="0" applyFont="1" applyFill="1" applyBorder="1" applyAlignment="1">
      <alignment horizontal="centerContinuous"/>
    </xf>
    <xf numFmtId="0" fontId="81" fillId="68" borderId="274" xfId="0" applyFont="1" applyFill="1" applyBorder="1" applyAlignment="1">
      <alignment horizontal="centerContinuous" vertical="center"/>
    </xf>
    <xf numFmtId="41" fontId="106" fillId="16" borderId="0" xfId="1" applyFont="1" applyFill="1">
      <alignment vertical="center"/>
    </xf>
    <xf numFmtId="41" fontId="61" fillId="0" borderId="275" xfId="1" applyFont="1" applyFill="1" applyBorder="1">
      <alignment vertical="center"/>
    </xf>
    <xf numFmtId="41" fontId="61" fillId="0" borderId="276" xfId="1" applyFont="1" applyFill="1" applyBorder="1">
      <alignment vertical="center"/>
    </xf>
    <xf numFmtId="41" fontId="61" fillId="0" borderId="277" xfId="1" applyFont="1" applyFill="1" applyBorder="1">
      <alignment vertical="center"/>
    </xf>
    <xf numFmtId="41" fontId="61" fillId="0" borderId="66" xfId="1" applyFont="1" applyFill="1" applyBorder="1">
      <alignment vertical="center"/>
    </xf>
    <xf numFmtId="41" fontId="61" fillId="0" borderId="278" xfId="1" applyFont="1" applyFill="1" applyBorder="1">
      <alignment vertical="center"/>
    </xf>
    <xf numFmtId="41" fontId="243" fillId="0" borderId="66" xfId="1" applyFont="1" applyFill="1" applyBorder="1" applyAlignment="1">
      <alignment horizontal="centerContinuous" vertical="center"/>
    </xf>
    <xf numFmtId="41" fontId="244" fillId="0" borderId="0" xfId="1" applyFont="1" applyFill="1" applyBorder="1" applyAlignment="1">
      <alignment horizontal="centerContinuous" vertical="center"/>
    </xf>
    <xf numFmtId="41" fontId="244" fillId="0" borderId="278" xfId="1" applyFont="1" applyFill="1" applyBorder="1" applyAlignment="1">
      <alignment horizontal="centerContinuous" vertical="center"/>
    </xf>
    <xf numFmtId="41" fontId="67" fillId="0" borderId="279" xfId="1" applyFont="1" applyFill="1" applyBorder="1">
      <alignment vertical="center"/>
    </xf>
    <xf numFmtId="41" fontId="67" fillId="0" borderId="280" xfId="1" applyFont="1" applyFill="1" applyBorder="1">
      <alignment vertical="center"/>
    </xf>
    <xf numFmtId="41" fontId="67" fillId="0" borderId="281" xfId="1" applyFont="1" applyFill="1" applyBorder="1">
      <alignment vertical="center"/>
    </xf>
    <xf numFmtId="41" fontId="1" fillId="7" borderId="0" xfId="1" applyFont="1" applyFill="1">
      <alignment vertical="center"/>
    </xf>
    <xf numFmtId="41" fontId="245" fillId="0" borderId="0" xfId="1" applyFont="1" applyBorder="1">
      <alignment vertical="center"/>
    </xf>
    <xf numFmtId="41" fontId="55" fillId="0" borderId="0" xfId="10" applyFont="1" applyFill="1" applyBorder="1" applyAlignment="1">
      <alignment horizontal="left" vertical="center"/>
    </xf>
    <xf numFmtId="41" fontId="245" fillId="0" borderId="229" xfId="1" applyFont="1" applyBorder="1">
      <alignment vertical="center"/>
    </xf>
    <xf numFmtId="0" fontId="0" fillId="7" borderId="197" xfId="0" applyFill="1" applyBorder="1" applyAlignment="1">
      <alignment horizontal="centerContinuous" vertical="center"/>
    </xf>
    <xf numFmtId="0" fontId="49" fillId="0" borderId="0" xfId="0" applyFont="1" applyBorder="1">
      <alignment vertical="center"/>
    </xf>
    <xf numFmtId="0" fontId="0" fillId="0" borderId="49" xfId="0" applyBorder="1">
      <alignment vertical="center"/>
    </xf>
    <xf numFmtId="0" fontId="0" fillId="0" borderId="64" xfId="0" applyBorder="1">
      <alignment vertical="center"/>
    </xf>
    <xf numFmtId="0" fontId="0" fillId="0" borderId="282" xfId="0" applyBorder="1">
      <alignment vertical="center"/>
    </xf>
    <xf numFmtId="0" fontId="0" fillId="0" borderId="229" xfId="0" applyBorder="1">
      <alignment vertical="center"/>
    </xf>
    <xf numFmtId="0" fontId="0" fillId="47" borderId="0" xfId="0" applyFill="1" applyBorder="1">
      <alignment vertical="center"/>
    </xf>
    <xf numFmtId="0" fontId="0" fillId="37" borderId="0" xfId="0" applyFill="1" applyBorder="1">
      <alignment vertical="center"/>
    </xf>
    <xf numFmtId="0" fontId="248" fillId="0" borderId="229" xfId="0" applyFont="1" applyBorder="1" applyAlignment="1">
      <alignment horizontal="center" vertical="center" shrinkToFit="1"/>
    </xf>
    <xf numFmtId="0" fontId="248" fillId="16" borderId="229" xfId="0" applyFont="1" applyFill="1" applyBorder="1" applyAlignment="1">
      <alignment horizontal="center" vertical="center" shrinkToFit="1"/>
    </xf>
    <xf numFmtId="0" fontId="248" fillId="0" borderId="228" xfId="0" applyFont="1" applyBorder="1" applyAlignment="1">
      <alignment horizontal="center" vertical="center" shrinkToFit="1"/>
    </xf>
    <xf numFmtId="0" fontId="248" fillId="0" borderId="283" xfId="0" applyFont="1" applyBorder="1" applyAlignment="1">
      <alignment horizontal="center" vertical="center" shrinkToFit="1"/>
    </xf>
    <xf numFmtId="0" fontId="248" fillId="16" borderId="228" xfId="0" applyFont="1" applyFill="1" applyBorder="1" applyAlignment="1">
      <alignment horizontal="center" vertical="center" shrinkToFit="1"/>
    </xf>
    <xf numFmtId="0" fontId="0" fillId="8" borderId="282" xfId="0" applyFill="1" applyBorder="1">
      <alignment vertical="center"/>
    </xf>
    <xf numFmtId="0" fontId="0" fillId="8" borderId="0" xfId="0" applyFill="1" applyBorder="1">
      <alignment vertical="center"/>
    </xf>
    <xf numFmtId="0" fontId="0" fillId="8" borderId="96" xfId="0" applyFill="1" applyBorder="1">
      <alignment vertical="center"/>
    </xf>
    <xf numFmtId="0" fontId="0" fillId="8" borderId="11" xfId="0" applyFill="1" applyBorder="1">
      <alignment vertical="center"/>
    </xf>
    <xf numFmtId="0" fontId="0" fillId="16" borderId="0" xfId="0" applyFill="1" applyBorder="1">
      <alignment vertical="center"/>
    </xf>
    <xf numFmtId="0" fontId="0" fillId="47" borderId="238" xfId="0" applyFill="1" applyBorder="1">
      <alignment vertical="center"/>
    </xf>
    <xf numFmtId="0" fontId="0" fillId="47" borderId="240" xfId="0" applyFill="1" applyBorder="1">
      <alignment vertical="center"/>
    </xf>
    <xf numFmtId="0" fontId="0" fillId="47" borderId="242" xfId="0" applyFill="1" applyBorder="1">
      <alignment vertical="center"/>
    </xf>
    <xf numFmtId="0" fontId="0" fillId="47" borderId="243" xfId="0" applyFill="1" applyBorder="1">
      <alignment vertical="center"/>
    </xf>
    <xf numFmtId="0" fontId="0" fillId="0" borderId="209" xfId="0" applyBorder="1">
      <alignment vertical="center"/>
    </xf>
    <xf numFmtId="0" fontId="0" fillId="37" borderId="139" xfId="0" applyFill="1" applyBorder="1">
      <alignment vertical="center"/>
    </xf>
    <xf numFmtId="0" fontId="0" fillId="37" borderId="143" xfId="0" applyFill="1" applyBorder="1">
      <alignment vertical="center"/>
    </xf>
    <xf numFmtId="0" fontId="0" fillId="37" borderId="144" xfId="0" applyFill="1" applyBorder="1">
      <alignment vertical="center"/>
    </xf>
    <xf numFmtId="0" fontId="127" fillId="37" borderId="128" xfId="0" applyFont="1" applyFill="1" applyBorder="1">
      <alignment vertical="center"/>
    </xf>
    <xf numFmtId="0" fontId="250" fillId="37" borderId="0" xfId="0" applyFont="1" applyFill="1" applyBorder="1" applyAlignment="1">
      <alignment horizontal="center" vertical="center" shrinkToFit="1"/>
    </xf>
    <xf numFmtId="0" fontId="0" fillId="37" borderId="129" xfId="0" applyFill="1" applyBorder="1">
      <alignment vertical="center"/>
    </xf>
    <xf numFmtId="0" fontId="66" fillId="37" borderId="128" xfId="0" quotePrefix="1" applyFont="1" applyFill="1" applyBorder="1">
      <alignment vertical="center"/>
    </xf>
    <xf numFmtId="0" fontId="252" fillId="37" borderId="0" xfId="0" applyFont="1" applyFill="1" applyBorder="1" applyAlignment="1">
      <alignment horizontal="center" vertical="center" shrinkToFit="1"/>
    </xf>
    <xf numFmtId="0" fontId="249" fillId="37" borderId="0" xfId="0" applyFont="1" applyFill="1" applyBorder="1" applyAlignment="1">
      <alignment horizontal="center" vertical="center" shrinkToFit="1"/>
    </xf>
    <xf numFmtId="0" fontId="251" fillId="37" borderId="0" xfId="0" applyFont="1" applyFill="1" applyBorder="1" applyAlignment="1">
      <alignment horizontal="center" vertical="center" shrinkToFit="1"/>
    </xf>
    <xf numFmtId="0" fontId="0" fillId="37" borderId="148" xfId="0" applyFill="1" applyBorder="1">
      <alignment vertical="center"/>
    </xf>
    <xf numFmtId="0" fontId="0" fillId="37" borderId="146" xfId="0" applyFill="1" applyBorder="1">
      <alignment vertical="center"/>
    </xf>
    <xf numFmtId="0" fontId="0" fillId="37" borderId="147" xfId="0" applyFill="1" applyBorder="1">
      <alignment vertical="center"/>
    </xf>
    <xf numFmtId="0" fontId="251" fillId="84" borderId="0" xfId="0" applyFont="1" applyFill="1" applyBorder="1" applyAlignment="1">
      <alignment horizontal="center" vertical="center" shrinkToFit="1"/>
    </xf>
    <xf numFmtId="0" fontId="247" fillId="0" borderId="0" xfId="0" applyFont="1" applyBorder="1">
      <alignment vertical="center"/>
    </xf>
    <xf numFmtId="0" fontId="247" fillId="0" borderId="229" xfId="0" applyFont="1" applyBorder="1">
      <alignment vertical="center"/>
    </xf>
    <xf numFmtId="0" fontId="0" fillId="13" borderId="282" xfId="0" applyFill="1" applyBorder="1">
      <alignment vertical="center"/>
    </xf>
    <xf numFmtId="0" fontId="0" fillId="13" borderId="0" xfId="0" applyFill="1" applyBorder="1">
      <alignment vertical="center"/>
    </xf>
    <xf numFmtId="0" fontId="0" fillId="13" borderId="96" xfId="0" applyFill="1" applyBorder="1">
      <alignment vertical="center"/>
    </xf>
    <xf numFmtId="0" fontId="0" fillId="13" borderId="11" xfId="0" applyFill="1" applyBorder="1">
      <alignment vertical="center"/>
    </xf>
    <xf numFmtId="0" fontId="0" fillId="13" borderId="99" xfId="0" applyFill="1" applyBorder="1">
      <alignment vertical="center"/>
    </xf>
    <xf numFmtId="0" fontId="0" fillId="85" borderId="0" xfId="0" applyFill="1" applyBorder="1">
      <alignment vertical="center"/>
    </xf>
    <xf numFmtId="0" fontId="0" fillId="85" borderId="284" xfId="0" applyFill="1" applyBorder="1">
      <alignment vertical="center"/>
    </xf>
    <xf numFmtId="0" fontId="0" fillId="85" borderId="285" xfId="0" applyFill="1" applyBorder="1">
      <alignment vertical="center"/>
    </xf>
    <xf numFmtId="0" fontId="0" fillId="87" borderId="282" xfId="0" applyFill="1" applyBorder="1">
      <alignment vertical="center"/>
    </xf>
    <xf numFmtId="0" fontId="0" fillId="87" borderId="0" xfId="0" applyFill="1" applyBorder="1">
      <alignment vertical="center"/>
    </xf>
    <xf numFmtId="0" fontId="0" fillId="87" borderId="96" xfId="0" applyFill="1" applyBorder="1">
      <alignment vertical="center"/>
    </xf>
    <xf numFmtId="0" fontId="0" fillId="87" borderId="11" xfId="0" applyFill="1" applyBorder="1">
      <alignment vertical="center"/>
    </xf>
    <xf numFmtId="0" fontId="0" fillId="86" borderId="0" xfId="0" applyFill="1" applyBorder="1">
      <alignment vertical="center"/>
    </xf>
    <xf numFmtId="0" fontId="0" fillId="86" borderId="0" xfId="0" applyFill="1" applyBorder="1">
      <alignment vertical="center"/>
    </xf>
    <xf numFmtId="0" fontId="0" fillId="86" borderId="143" xfId="0" applyFill="1" applyBorder="1">
      <alignment vertical="center"/>
    </xf>
    <xf numFmtId="0" fontId="0" fillId="86" borderId="144" xfId="0" applyFill="1" applyBorder="1">
      <alignment vertical="center"/>
    </xf>
    <xf numFmtId="0" fontId="0" fillId="86" borderId="128" xfId="0" applyFill="1" applyBorder="1">
      <alignment vertical="center"/>
    </xf>
    <xf numFmtId="0" fontId="0" fillId="86" borderId="129" xfId="0" applyFill="1" applyBorder="1">
      <alignment vertical="center"/>
    </xf>
    <xf numFmtId="0" fontId="0" fillId="13" borderId="200" xfId="0" applyFill="1" applyBorder="1">
      <alignment vertical="center"/>
    </xf>
    <xf numFmtId="0" fontId="0" fillId="13" borderId="197" xfId="0" applyFill="1" applyBorder="1">
      <alignment vertical="center"/>
    </xf>
    <xf numFmtId="0" fontId="0" fillId="87" borderId="200" xfId="0" applyFill="1" applyBorder="1">
      <alignment vertical="center"/>
    </xf>
    <xf numFmtId="0" fontId="0" fillId="87" borderId="197" xfId="0" applyFill="1" applyBorder="1">
      <alignment vertical="center"/>
    </xf>
    <xf numFmtId="0" fontId="0" fillId="87" borderId="201" xfId="0" applyFill="1" applyBorder="1">
      <alignment vertical="center"/>
    </xf>
    <xf numFmtId="0" fontId="0" fillId="8" borderId="200" xfId="0" applyFill="1" applyBorder="1">
      <alignment vertical="center"/>
    </xf>
    <xf numFmtId="0" fontId="0" fillId="8" borderId="197" xfId="0" applyFill="1" applyBorder="1">
      <alignment vertical="center"/>
    </xf>
    <xf numFmtId="0" fontId="0" fillId="8" borderId="201" xfId="0" applyFill="1" applyBorder="1">
      <alignment vertical="center"/>
    </xf>
    <xf numFmtId="0" fontId="0" fillId="13" borderId="201" xfId="0" applyFill="1" applyBorder="1">
      <alignment vertical="center"/>
    </xf>
    <xf numFmtId="0" fontId="0" fillId="86" borderId="148" xfId="0" applyFill="1" applyBorder="1">
      <alignment vertical="center"/>
    </xf>
    <xf numFmtId="0" fontId="0" fillId="86" borderId="146" xfId="0" applyFill="1" applyBorder="1">
      <alignment vertical="center"/>
    </xf>
    <xf numFmtId="0" fontId="0" fillId="86" borderId="147" xfId="0" applyFill="1" applyBorder="1">
      <alignment vertical="center"/>
    </xf>
    <xf numFmtId="0" fontId="126" fillId="0" borderId="200" xfId="0" applyFont="1" applyBorder="1" applyAlignment="1">
      <alignment horizontal="centerContinuous" vertical="center"/>
    </xf>
    <xf numFmtId="0" fontId="126" fillId="0" borderId="197" xfId="0" applyFont="1" applyBorder="1" applyAlignment="1">
      <alignment horizontal="centerContinuous" vertical="center"/>
    </xf>
    <xf numFmtId="0" fontId="126" fillId="0" borderId="201" xfId="0" applyFont="1" applyBorder="1" applyAlignment="1">
      <alignment horizontal="centerContinuous" vertical="center"/>
    </xf>
    <xf numFmtId="0" fontId="248" fillId="0" borderId="200" xfId="0" applyFont="1" applyBorder="1" applyAlignment="1">
      <alignment horizontal="center" vertical="center" shrinkToFit="1"/>
    </xf>
    <xf numFmtId="0" fontId="248" fillId="0" borderId="197" xfId="0" applyFont="1" applyBorder="1" applyAlignment="1">
      <alignment horizontal="center" vertical="center" shrinkToFit="1"/>
    </xf>
    <xf numFmtId="0" fontId="248" fillId="16" borderId="197" xfId="0" applyFont="1" applyFill="1" applyBorder="1" applyAlignment="1">
      <alignment horizontal="center" vertical="center" shrinkToFit="1"/>
    </xf>
    <xf numFmtId="0" fontId="248" fillId="0" borderId="201" xfId="0" applyFont="1" applyBorder="1" applyAlignment="1">
      <alignment horizontal="center" vertical="center" shrinkToFit="1"/>
    </xf>
    <xf numFmtId="0" fontId="248" fillId="16" borderId="200" xfId="0" applyFont="1" applyFill="1" applyBorder="1" applyAlignment="1">
      <alignment horizontal="center" vertical="center" shrinkToFit="1"/>
    </xf>
    <xf numFmtId="0" fontId="0" fillId="0" borderId="210" xfId="0" applyBorder="1">
      <alignment vertical="center"/>
    </xf>
    <xf numFmtId="0" fontId="0" fillId="85" borderId="210" xfId="0" applyFill="1" applyBorder="1">
      <alignment vertical="center"/>
    </xf>
    <xf numFmtId="0" fontId="0" fillId="85" borderId="288" xfId="0" applyFill="1" applyBorder="1">
      <alignment vertical="center"/>
    </xf>
    <xf numFmtId="0" fontId="0" fillId="85" borderId="289" xfId="0" applyFill="1" applyBorder="1">
      <alignment vertical="center"/>
    </xf>
    <xf numFmtId="0" fontId="0" fillId="85" borderId="290" xfId="0" applyFill="1" applyBorder="1">
      <alignment vertical="center"/>
    </xf>
    <xf numFmtId="0" fontId="0" fillId="85" borderId="99" xfId="0" applyFill="1" applyBorder="1">
      <alignment vertical="center"/>
    </xf>
    <xf numFmtId="0" fontId="0" fillId="85" borderId="229" xfId="0" applyFill="1" applyBorder="1">
      <alignment vertical="center"/>
    </xf>
    <xf numFmtId="0" fontId="0" fillId="85" borderId="291" xfId="0" applyFill="1" applyBorder="1">
      <alignment vertical="center"/>
    </xf>
    <xf numFmtId="0" fontId="0" fillId="85" borderId="292" xfId="0" applyFill="1" applyBorder="1">
      <alignment vertical="center"/>
    </xf>
    <xf numFmtId="0" fontId="0" fillId="85" borderId="283" xfId="0" applyFill="1" applyBorder="1">
      <alignment vertical="center"/>
    </xf>
    <xf numFmtId="0" fontId="0" fillId="85" borderId="293" xfId="0" applyFill="1" applyBorder="1">
      <alignment vertical="center"/>
    </xf>
    <xf numFmtId="0" fontId="0" fillId="85" borderId="282" xfId="0" applyFill="1" applyBorder="1">
      <alignment vertical="center"/>
    </xf>
    <xf numFmtId="0" fontId="0" fillId="85" borderId="228" xfId="0" applyFill="1" applyBorder="1">
      <alignment vertical="center"/>
    </xf>
    <xf numFmtId="0" fontId="0" fillId="0" borderId="63" xfId="0" applyFill="1" applyBorder="1">
      <alignment vertical="center"/>
    </xf>
    <xf numFmtId="0" fontId="0" fillId="12" borderId="199" xfId="0" applyFill="1" applyBorder="1">
      <alignment vertical="center"/>
    </xf>
    <xf numFmtId="0" fontId="0" fillId="12" borderId="205" xfId="0" applyFill="1" applyBorder="1">
      <alignment vertical="center"/>
    </xf>
    <xf numFmtId="0" fontId="0" fillId="38" borderId="199" xfId="0" applyFill="1" applyBorder="1">
      <alignment vertical="center"/>
    </xf>
    <xf numFmtId="0" fontId="247" fillId="38" borderId="209" xfId="0" applyFont="1" applyFill="1" applyBorder="1">
      <alignment vertical="center"/>
    </xf>
    <xf numFmtId="0" fontId="247" fillId="38" borderId="205" xfId="0" applyFont="1" applyFill="1" applyBorder="1">
      <alignment vertical="center"/>
    </xf>
    <xf numFmtId="0" fontId="0" fillId="38" borderId="209" xfId="0" applyFill="1" applyBorder="1">
      <alignment vertical="center"/>
    </xf>
    <xf numFmtId="0" fontId="0" fillId="38" borderId="205" xfId="0" applyFill="1" applyBorder="1">
      <alignment vertical="center"/>
    </xf>
    <xf numFmtId="0" fontId="0" fillId="86" borderId="0" xfId="0" applyFill="1" applyBorder="1">
      <alignment vertical="center"/>
    </xf>
    <xf numFmtId="0" fontId="0" fillId="0" borderId="0" xfId="0" applyBorder="1">
      <alignment vertical="center"/>
    </xf>
    <xf numFmtId="41" fontId="0" fillId="0" borderId="0" xfId="1" applyFont="1" applyAlignment="1">
      <alignment horizontal="left" vertical="center"/>
    </xf>
    <xf numFmtId="41" fontId="0" fillId="0" borderId="0" xfId="1" applyFont="1" applyBorder="1" applyAlignment="1">
      <alignment horizontal="left" vertical="center"/>
    </xf>
    <xf numFmtId="0" fontId="0" fillId="0" borderId="199" xfId="0" applyFill="1" applyBorder="1">
      <alignment vertical="center"/>
    </xf>
    <xf numFmtId="0" fontId="0" fillId="0" borderId="205" xfId="0" applyBorder="1">
      <alignment vertical="center"/>
    </xf>
    <xf numFmtId="0" fontId="66" fillId="0" borderId="0" xfId="0" applyFont="1">
      <alignment vertical="center"/>
    </xf>
    <xf numFmtId="0" fontId="256" fillId="0" borderId="0" xfId="0" applyFont="1">
      <alignment vertical="center"/>
    </xf>
    <xf numFmtId="0" fontId="66" fillId="37" borderId="200" xfId="0" applyFont="1" applyFill="1" applyBorder="1">
      <alignment vertical="center"/>
    </xf>
    <xf numFmtId="0" fontId="66" fillId="37" borderId="197" xfId="0" applyFont="1" applyFill="1" applyBorder="1">
      <alignment vertical="center"/>
    </xf>
    <xf numFmtId="0" fontId="66" fillId="37" borderId="201" xfId="0" applyFont="1" applyFill="1" applyBorder="1">
      <alignment vertical="center"/>
    </xf>
    <xf numFmtId="0" fontId="66" fillId="37" borderId="96" xfId="0" applyFont="1" applyFill="1" applyBorder="1">
      <alignment vertical="center"/>
    </xf>
    <xf numFmtId="0" fontId="66" fillId="37" borderId="11" xfId="0" applyFont="1" applyFill="1" applyBorder="1">
      <alignment vertical="center"/>
    </xf>
    <xf numFmtId="0" fontId="66" fillId="37" borderId="12" xfId="0" applyFont="1" applyFill="1" applyBorder="1">
      <alignment vertical="center"/>
    </xf>
    <xf numFmtId="0" fontId="113" fillId="7" borderId="200" xfId="0" applyFont="1" applyFill="1" applyBorder="1">
      <alignment vertical="center"/>
    </xf>
    <xf numFmtId="0" fontId="113" fillId="7" borderId="197" xfId="0" applyFont="1" applyFill="1" applyBorder="1">
      <alignment vertical="center"/>
    </xf>
    <xf numFmtId="0" fontId="113" fillId="7" borderId="201" xfId="0" applyFont="1" applyFill="1" applyBorder="1">
      <alignment vertical="center"/>
    </xf>
    <xf numFmtId="0" fontId="113" fillId="7" borderId="282" xfId="0" applyFont="1" applyFill="1" applyBorder="1">
      <alignment vertical="center"/>
    </xf>
    <xf numFmtId="0" fontId="113" fillId="7" borderId="0" xfId="0" applyFont="1" applyFill="1" applyBorder="1">
      <alignment vertical="center"/>
    </xf>
    <xf numFmtId="0" fontId="113" fillId="7" borderId="99" xfId="0" applyFont="1" applyFill="1" applyBorder="1">
      <alignment vertical="center"/>
    </xf>
    <xf numFmtId="0" fontId="113" fillId="7" borderId="96" xfId="0" applyFont="1" applyFill="1" applyBorder="1">
      <alignment vertical="center"/>
    </xf>
    <xf numFmtId="0" fontId="113" fillId="7" borderId="11" xfId="0" applyFont="1" applyFill="1" applyBorder="1">
      <alignment vertical="center"/>
    </xf>
    <xf numFmtId="0" fontId="113" fillId="7" borderId="12" xfId="0" applyFont="1" applyFill="1" applyBorder="1">
      <alignment vertical="center"/>
    </xf>
    <xf numFmtId="0" fontId="257" fillId="13" borderId="0" xfId="0" applyFont="1" applyFill="1" applyBorder="1" applyAlignment="1">
      <alignment horizontal="center" vertical="center"/>
    </xf>
    <xf numFmtId="0" fontId="106" fillId="0" borderId="0" xfId="1" applyNumberFormat="1" applyFont="1">
      <alignment vertical="center"/>
    </xf>
    <xf numFmtId="0" fontId="0" fillId="86" borderId="0" xfId="0" applyFill="1" applyBorder="1">
      <alignment vertical="center"/>
    </xf>
    <xf numFmtId="0" fontId="0" fillId="0" borderId="0" xfId="0" applyBorder="1">
      <alignment vertical="center"/>
    </xf>
    <xf numFmtId="0" fontId="0" fillId="0" borderId="204" xfId="0" applyBorder="1">
      <alignment vertical="center"/>
    </xf>
    <xf numFmtId="0" fontId="0" fillId="0" borderId="202" xfId="0" applyBorder="1">
      <alignment vertical="center"/>
    </xf>
    <xf numFmtId="0" fontId="0" fillId="0" borderId="203" xfId="0" applyBorder="1">
      <alignment vertical="center"/>
    </xf>
    <xf numFmtId="0" fontId="49" fillId="31" borderId="202" xfId="0" quotePrefix="1" applyFont="1" applyFill="1" applyBorder="1" applyAlignment="1">
      <alignment horizontal="centerContinuous" vertical="center"/>
    </xf>
    <xf numFmtId="0" fontId="0" fillId="31" borderId="203" xfId="0" applyFill="1" applyBorder="1" applyAlignment="1">
      <alignment horizontal="centerContinuous" vertical="center"/>
    </xf>
    <xf numFmtId="0" fontId="0" fillId="8" borderId="203" xfId="0" applyFill="1" applyBorder="1" applyAlignment="1">
      <alignment horizontal="centerContinuous" vertical="center"/>
    </xf>
    <xf numFmtId="0" fontId="0" fillId="8" borderId="204" xfId="0" applyFill="1" applyBorder="1" applyAlignment="1">
      <alignment horizontal="centerContinuous" vertical="center"/>
    </xf>
    <xf numFmtId="0" fontId="49" fillId="37" borderId="153" xfId="0" applyFont="1" applyFill="1" applyBorder="1" applyAlignment="1">
      <alignment horizontal="centerContinuous" vertical="center"/>
    </xf>
    <xf numFmtId="0" fontId="0" fillId="37" borderId="153" xfId="0" applyFill="1" applyBorder="1" applyAlignment="1">
      <alignment horizontal="centerContinuous" vertical="center"/>
    </xf>
    <xf numFmtId="0" fontId="0" fillId="37" borderId="153" xfId="0" applyFill="1" applyBorder="1">
      <alignment vertical="center"/>
    </xf>
    <xf numFmtId="0" fontId="0" fillId="37" borderId="154" xfId="0" applyFill="1" applyBorder="1">
      <alignment vertical="center"/>
    </xf>
    <xf numFmtId="0" fontId="50" fillId="37" borderId="149" xfId="0" applyFont="1" applyFill="1" applyBorder="1" applyAlignment="1">
      <alignment horizontal="centerContinuous" vertical="center"/>
    </xf>
    <xf numFmtId="0" fontId="49" fillId="0" borderId="11" xfId="0" applyFont="1" applyBorder="1" applyAlignment="1">
      <alignment horizontal="center" vertical="center"/>
    </xf>
    <xf numFmtId="0" fontId="49" fillId="0" borderId="12" xfId="0" applyFont="1" applyBorder="1" applyAlignment="1">
      <alignment horizontal="center" vertical="center"/>
    </xf>
    <xf numFmtId="0" fontId="66" fillId="0" borderId="0" xfId="0" applyFont="1" applyBorder="1">
      <alignment vertical="center"/>
    </xf>
    <xf numFmtId="0" fontId="256" fillId="0" borderId="0" xfId="0" applyFont="1" applyBorder="1">
      <alignment vertical="center"/>
    </xf>
    <xf numFmtId="0" fontId="68" fillId="0" borderId="0" xfId="0" applyFont="1" applyBorder="1">
      <alignment vertical="center"/>
    </xf>
    <xf numFmtId="0" fontId="106" fillId="0" borderId="0" xfId="1" applyNumberFormat="1" applyFont="1" applyBorder="1">
      <alignment vertical="center"/>
    </xf>
    <xf numFmtId="41" fontId="106" fillId="0" borderId="0" xfId="1" applyFont="1" applyBorder="1">
      <alignment vertical="center"/>
    </xf>
    <xf numFmtId="41" fontId="0" fillId="0" borderId="0" xfId="1" applyFont="1" applyBorder="1" applyAlignment="1">
      <alignment horizontal="left" vertical="center"/>
    </xf>
    <xf numFmtId="0" fontId="0" fillId="0" borderId="0" xfId="0" applyBorder="1">
      <alignment vertical="center"/>
    </xf>
    <xf numFmtId="0" fontId="66" fillId="13" borderId="197" xfId="0" applyFont="1" applyFill="1" applyBorder="1">
      <alignment vertical="center"/>
    </xf>
    <xf numFmtId="0" fontId="64" fillId="13" borderId="0" xfId="0" applyFont="1" applyFill="1" applyBorder="1" applyAlignment="1">
      <alignment vertical="center" wrapText="1"/>
    </xf>
    <xf numFmtId="0" fontId="66" fillId="13" borderId="0" xfId="0" applyFont="1" applyFill="1" applyBorder="1">
      <alignment vertical="center"/>
    </xf>
    <xf numFmtId="0" fontId="66" fillId="13" borderId="11" xfId="0" applyFont="1" applyFill="1" applyBorder="1">
      <alignment vertical="center"/>
    </xf>
    <xf numFmtId="0" fontId="127" fillId="13" borderId="197" xfId="0" applyFont="1" applyFill="1" applyBorder="1" applyAlignment="1">
      <alignment vertical="center" wrapText="1"/>
    </xf>
    <xf numFmtId="0" fontId="66" fillId="8" borderId="197" xfId="0" applyFont="1" applyFill="1" applyBorder="1" applyAlignment="1">
      <alignment vertical="center" wrapText="1"/>
    </xf>
    <xf numFmtId="0" fontId="66" fillId="8" borderId="197" xfId="0" applyFont="1" applyFill="1" applyBorder="1">
      <alignment vertical="center"/>
    </xf>
    <xf numFmtId="0" fontId="64" fillId="8" borderId="0" xfId="0" applyFont="1" applyFill="1" applyBorder="1" applyAlignment="1">
      <alignment vertical="center" wrapText="1"/>
    </xf>
    <xf numFmtId="0" fontId="66" fillId="8" borderId="0" xfId="0" applyFont="1" applyFill="1" applyBorder="1">
      <alignment vertical="center"/>
    </xf>
    <xf numFmtId="0" fontId="66" fillId="8" borderId="11" xfId="0" applyFont="1" applyFill="1" applyBorder="1">
      <alignment vertical="center"/>
    </xf>
    <xf numFmtId="0" fontId="66" fillId="87" borderId="197" xfId="0" applyFont="1" applyFill="1" applyBorder="1" applyAlignment="1">
      <alignment vertical="center" wrapText="1"/>
    </xf>
    <xf numFmtId="0" fontId="66" fillId="87" borderId="197" xfId="0" applyFont="1" applyFill="1" applyBorder="1">
      <alignment vertical="center"/>
    </xf>
    <xf numFmtId="0" fontId="64" fillId="87" borderId="0" xfId="0" applyFont="1" applyFill="1" applyBorder="1" applyAlignment="1">
      <alignment vertical="center" wrapText="1"/>
    </xf>
    <xf numFmtId="0" fontId="66" fillId="87" borderId="0" xfId="0" applyFont="1" applyFill="1" applyBorder="1">
      <alignment vertical="center"/>
    </xf>
    <xf numFmtId="0" fontId="66" fillId="87" borderId="11" xfId="0" applyFont="1" applyFill="1" applyBorder="1">
      <alignment vertical="center"/>
    </xf>
    <xf numFmtId="0" fontId="0" fillId="86" borderId="0" xfId="0" applyFill="1" applyBorder="1">
      <alignment vertical="center"/>
    </xf>
    <xf numFmtId="41" fontId="0" fillId="0" borderId="282" xfId="1" applyFont="1" applyBorder="1">
      <alignment vertical="center"/>
    </xf>
    <xf numFmtId="41" fontId="0" fillId="86" borderId="0" xfId="1" applyFont="1" applyFill="1" applyBorder="1" applyAlignment="1">
      <alignment horizontal="left" vertical="center"/>
    </xf>
    <xf numFmtId="41" fontId="50" fillId="86" borderId="0" xfId="1" applyFont="1" applyFill="1" applyBorder="1" applyAlignment="1">
      <alignment horizontal="left" vertical="center"/>
    </xf>
    <xf numFmtId="0" fontId="0" fillId="86" borderId="129" xfId="0" applyFill="1" applyBorder="1">
      <alignment vertical="center"/>
    </xf>
    <xf numFmtId="0" fontId="259" fillId="47" borderId="0" xfId="0" applyFont="1" applyFill="1" applyBorder="1">
      <alignment vertical="center"/>
    </xf>
    <xf numFmtId="0" fontId="259" fillId="47" borderId="243" xfId="0" applyFont="1" applyFill="1" applyBorder="1">
      <alignment vertical="center"/>
    </xf>
    <xf numFmtId="0" fontId="0" fillId="47" borderId="241" xfId="0" applyFill="1" applyBorder="1">
      <alignment vertical="center"/>
    </xf>
    <xf numFmtId="0" fontId="260" fillId="47" borderId="237" xfId="0" applyFont="1" applyFill="1" applyBorder="1" applyAlignment="1">
      <alignment horizontal="centerContinuous" vertical="center"/>
    </xf>
    <xf numFmtId="0" fontId="260" fillId="47" borderId="238" xfId="0" applyFont="1" applyFill="1" applyBorder="1" applyAlignment="1">
      <alignment horizontal="centerContinuous" vertical="center"/>
    </xf>
    <xf numFmtId="0" fontId="261" fillId="47" borderId="0" xfId="0" applyFont="1" applyFill="1" applyBorder="1" applyAlignment="1">
      <alignment vertical="center"/>
    </xf>
    <xf numFmtId="0" fontId="261" fillId="47" borderId="243" xfId="0" applyFont="1" applyFill="1" applyBorder="1" applyAlignment="1">
      <alignment vertical="center"/>
    </xf>
    <xf numFmtId="0" fontId="127" fillId="47" borderId="238" xfId="0" applyFont="1" applyFill="1" applyBorder="1" applyAlignment="1">
      <alignment vertical="center"/>
    </xf>
    <xf numFmtId="0" fontId="127" fillId="47" borderId="238" xfId="0" applyFont="1" applyFill="1" applyBorder="1">
      <alignment vertical="center"/>
    </xf>
    <xf numFmtId="0" fontId="127" fillId="47" borderId="239" xfId="0" applyFont="1" applyFill="1" applyBorder="1">
      <alignment vertical="center"/>
    </xf>
    <xf numFmtId="41" fontId="127" fillId="47" borderId="238" xfId="1" applyFont="1" applyFill="1" applyBorder="1" applyAlignment="1">
      <alignment vertical="center"/>
    </xf>
    <xf numFmtId="41" fontId="261" fillId="47" borderId="0" xfId="1" applyFont="1" applyFill="1" applyBorder="1" applyAlignment="1">
      <alignment vertical="center"/>
    </xf>
    <xf numFmtId="41" fontId="261" fillId="47" borderId="243" xfId="1" applyFont="1" applyFill="1" applyBorder="1" applyAlignment="1">
      <alignment vertical="center"/>
    </xf>
    <xf numFmtId="41" fontId="127" fillId="47" borderId="0" xfId="1" applyFont="1" applyFill="1" applyBorder="1" applyAlignment="1">
      <alignment vertical="center"/>
    </xf>
    <xf numFmtId="0" fontId="66" fillId="0" borderId="0" xfId="0" applyFont="1" applyFill="1" applyBorder="1">
      <alignment vertical="center"/>
    </xf>
    <xf numFmtId="0" fontId="66" fillId="0" borderId="0" xfId="0" applyFont="1" applyFill="1" applyBorder="1" applyAlignment="1">
      <alignment horizontal="center" vertical="center"/>
    </xf>
    <xf numFmtId="0" fontId="66" fillId="0" borderId="282" xfId="0" applyFont="1" applyFill="1" applyBorder="1">
      <alignment vertical="center"/>
    </xf>
    <xf numFmtId="0" fontId="66" fillId="0" borderId="99" xfId="0" applyFont="1" applyFill="1" applyBorder="1">
      <alignment vertical="center"/>
    </xf>
    <xf numFmtId="0" fontId="66" fillId="0" borderId="96" xfId="0" applyFont="1" applyFill="1" applyBorder="1">
      <alignment vertical="center"/>
    </xf>
    <xf numFmtId="0" fontId="66" fillId="0" borderId="11" xfId="0" applyFont="1" applyFill="1" applyBorder="1">
      <alignment vertical="center"/>
    </xf>
    <xf numFmtId="0" fontId="66" fillId="0" borderId="12" xfId="0" applyFont="1" applyFill="1" applyBorder="1">
      <alignment vertical="center"/>
    </xf>
    <xf numFmtId="0" fontId="0" fillId="88" borderId="200" xfId="0" applyFill="1" applyBorder="1">
      <alignment vertical="center"/>
    </xf>
    <xf numFmtId="0" fontId="0" fillId="88" borderId="197" xfId="0" applyFill="1" applyBorder="1">
      <alignment vertical="center"/>
    </xf>
    <xf numFmtId="0" fontId="0" fillId="88" borderId="282" xfId="0" applyFill="1" applyBorder="1">
      <alignment vertical="center"/>
    </xf>
    <xf numFmtId="0" fontId="127" fillId="88" borderId="0" xfId="0" applyFont="1" applyFill="1">
      <alignment vertical="center"/>
    </xf>
    <xf numFmtId="0" fontId="64" fillId="88" borderId="0" xfId="0" applyFont="1" applyFill="1">
      <alignment vertical="center"/>
    </xf>
    <xf numFmtId="0" fontId="0" fillId="88" borderId="0" xfId="0" applyFill="1" applyBorder="1">
      <alignment vertical="center"/>
    </xf>
    <xf numFmtId="0" fontId="64" fillId="88" borderId="0" xfId="0" applyFont="1" applyFill="1" applyBorder="1">
      <alignment vertical="center"/>
    </xf>
    <xf numFmtId="0" fontId="66" fillId="88" borderId="0" xfId="0" applyFont="1" applyFill="1" applyBorder="1">
      <alignment vertical="center"/>
    </xf>
    <xf numFmtId="0" fontId="0" fillId="88" borderId="96" xfId="0" applyFill="1" applyBorder="1">
      <alignment vertical="center"/>
    </xf>
    <xf numFmtId="0" fontId="0" fillId="88" borderId="11" xfId="0" applyFill="1" applyBorder="1">
      <alignment vertical="center"/>
    </xf>
    <xf numFmtId="0" fontId="259" fillId="47" borderId="241" xfId="0" applyFont="1" applyFill="1" applyBorder="1">
      <alignment vertical="center"/>
    </xf>
    <xf numFmtId="0" fontId="259" fillId="47" borderId="244" xfId="0" applyFont="1" applyFill="1" applyBorder="1">
      <alignment vertical="center"/>
    </xf>
    <xf numFmtId="0" fontId="0" fillId="87" borderId="99" xfId="0" applyFill="1" applyBorder="1">
      <alignment vertical="center"/>
    </xf>
    <xf numFmtId="0" fontId="0" fillId="87" borderId="12" xfId="0" applyFill="1" applyBorder="1">
      <alignment vertical="center"/>
    </xf>
    <xf numFmtId="0" fontId="0" fillId="8" borderId="99" xfId="0" applyFill="1" applyBorder="1">
      <alignment vertical="center"/>
    </xf>
    <xf numFmtId="0" fontId="0" fillId="8" borderId="12" xfId="0" applyFill="1" applyBorder="1">
      <alignment vertical="center"/>
    </xf>
    <xf numFmtId="0" fontId="0" fillId="13" borderId="12" xfId="0" applyFill="1" applyBorder="1">
      <alignment vertical="center"/>
    </xf>
    <xf numFmtId="41" fontId="127" fillId="0" borderId="0" xfId="1" applyFont="1" applyFill="1" applyBorder="1" applyAlignment="1">
      <alignment vertical="center"/>
    </xf>
    <xf numFmtId="0" fontId="261" fillId="0" borderId="0" xfId="0" applyFont="1" applyFill="1" applyBorder="1" applyAlignment="1">
      <alignment vertical="center"/>
    </xf>
    <xf numFmtId="41" fontId="261" fillId="0" borderId="0" xfId="1" applyFont="1" applyFill="1" applyBorder="1" applyAlignment="1">
      <alignment vertical="center"/>
    </xf>
    <xf numFmtId="41" fontId="127" fillId="87" borderId="0" xfId="1" applyFont="1" applyFill="1" applyBorder="1" applyAlignment="1">
      <alignment vertical="center"/>
    </xf>
    <xf numFmtId="0" fontId="261" fillId="87" borderId="0" xfId="0" applyFont="1" applyFill="1" applyBorder="1" applyAlignment="1">
      <alignment vertical="center"/>
    </xf>
    <xf numFmtId="41" fontId="261" fillId="87" borderId="0" xfId="1" applyFont="1" applyFill="1" applyBorder="1" applyAlignment="1">
      <alignment vertical="center"/>
    </xf>
    <xf numFmtId="41" fontId="127" fillId="8" borderId="0" xfId="1" applyFont="1" applyFill="1" applyBorder="1" applyAlignment="1">
      <alignment vertical="center"/>
    </xf>
    <xf numFmtId="0" fontId="261" fillId="8" borderId="0" xfId="0" applyFont="1" applyFill="1" applyBorder="1" applyAlignment="1">
      <alignment vertical="center"/>
    </xf>
    <xf numFmtId="41" fontId="261" fillId="8" borderId="0" xfId="1" applyFont="1" applyFill="1" applyBorder="1" applyAlignment="1">
      <alignment vertical="center"/>
    </xf>
    <xf numFmtId="0" fontId="127" fillId="0" borderId="238" xfId="0" applyFont="1" applyFill="1" applyBorder="1" applyAlignment="1">
      <alignment vertical="center"/>
    </xf>
    <xf numFmtId="0" fontId="66" fillId="0" borderId="0" xfId="0" applyFont="1" applyFill="1" applyBorder="1" applyAlignment="1">
      <alignment vertical="center" wrapText="1"/>
    </xf>
    <xf numFmtId="0" fontId="64" fillId="0" borderId="0" xfId="0" applyFont="1" applyFill="1" applyBorder="1" applyAlignment="1">
      <alignment vertical="center" wrapText="1"/>
    </xf>
    <xf numFmtId="0" fontId="127" fillId="0" borderId="0" xfId="0" applyFont="1" applyFill="1" applyBorder="1" applyAlignment="1">
      <alignment vertical="center"/>
    </xf>
    <xf numFmtId="0" fontId="246" fillId="47" borderId="0" xfId="0" applyFont="1" applyFill="1" applyBorder="1" applyAlignment="1">
      <alignment vertical="center"/>
    </xf>
    <xf numFmtId="0" fontId="262" fillId="47" borderId="0" xfId="0" applyFont="1" applyFill="1" applyBorder="1" applyAlignment="1">
      <alignment vertical="center"/>
    </xf>
    <xf numFmtId="0" fontId="246" fillId="0" borderId="0" xfId="0" applyFont="1" applyFill="1" applyBorder="1" applyAlignment="1">
      <alignment vertical="center"/>
    </xf>
    <xf numFmtId="0" fontId="260" fillId="0" borderId="238" xfId="0" applyFont="1" applyFill="1" applyBorder="1" applyAlignment="1">
      <alignment horizontal="centerContinuous" vertical="center"/>
    </xf>
    <xf numFmtId="0" fontId="260" fillId="0" borderId="298" xfId="0" applyFont="1" applyFill="1" applyBorder="1" applyAlignment="1">
      <alignment horizontal="centerContinuous" vertical="center"/>
    </xf>
    <xf numFmtId="0" fontId="0" fillId="13" borderId="238" xfId="0" applyFill="1" applyBorder="1">
      <alignment vertical="center"/>
    </xf>
    <xf numFmtId="0" fontId="263" fillId="0" borderId="0" xfId="0" applyFont="1" applyFill="1" applyBorder="1" applyAlignment="1">
      <alignment horizontal="center" vertical="center"/>
    </xf>
    <xf numFmtId="0" fontId="263" fillId="0" borderId="11" xfId="0" applyFont="1" applyFill="1" applyBorder="1" applyAlignment="1">
      <alignment horizontal="center" vertical="center"/>
    </xf>
    <xf numFmtId="0" fontId="261" fillId="87" borderId="0" xfId="0" applyFont="1" applyFill="1" applyBorder="1">
      <alignment vertical="center"/>
    </xf>
    <xf numFmtId="0" fontId="259" fillId="87" borderId="0" xfId="0" applyFont="1" applyFill="1" applyBorder="1">
      <alignment vertical="center"/>
    </xf>
    <xf numFmtId="0" fontId="127" fillId="87" borderId="197" xfId="0" applyFont="1" applyFill="1" applyBorder="1">
      <alignment vertical="center"/>
    </xf>
    <xf numFmtId="0" fontId="246" fillId="87" borderId="0" xfId="0" applyFont="1" applyFill="1" applyBorder="1">
      <alignment vertical="center"/>
    </xf>
    <xf numFmtId="0" fontId="127" fillId="8" borderId="197" xfId="0" applyFont="1" applyFill="1" applyBorder="1">
      <alignment vertical="center"/>
    </xf>
    <xf numFmtId="0" fontId="246" fillId="8" borderId="0" xfId="0" applyFont="1" applyFill="1" applyBorder="1">
      <alignment vertical="center"/>
    </xf>
    <xf numFmtId="0" fontId="261" fillId="8" borderId="0" xfId="0" applyFont="1" applyFill="1" applyBorder="1">
      <alignment vertical="center"/>
    </xf>
    <xf numFmtId="0" fontId="259" fillId="8" borderId="0" xfId="0" applyFont="1" applyFill="1" applyBorder="1">
      <alignment vertical="center"/>
    </xf>
    <xf numFmtId="0" fontId="66" fillId="0" borderId="238" xfId="0" applyFont="1" applyFill="1" applyBorder="1" applyAlignment="1">
      <alignment vertical="center" wrapText="1"/>
    </xf>
    <xf numFmtId="0" fontId="66" fillId="13" borderId="238" xfId="0" applyFont="1" applyFill="1" applyBorder="1">
      <alignment vertical="center"/>
    </xf>
    <xf numFmtId="0" fontId="127" fillId="0" borderId="0" xfId="1" applyNumberFormat="1" applyFont="1" applyFill="1" applyBorder="1" applyAlignment="1">
      <alignment vertical="center"/>
    </xf>
    <xf numFmtId="0" fontId="71" fillId="0" borderId="0" xfId="0" applyFont="1" applyFill="1" applyBorder="1" applyAlignment="1">
      <alignment vertical="center"/>
    </xf>
    <xf numFmtId="41" fontId="0" fillId="0" borderId="0" xfId="1" applyFont="1" applyBorder="1" applyAlignment="1">
      <alignment horizontal="center" vertical="center"/>
    </xf>
    <xf numFmtId="0" fontId="0" fillId="0" borderId="0" xfId="0" applyBorder="1">
      <alignment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178" fontId="108" fillId="0" borderId="0" xfId="1242" applyFont="1" applyAlignment="1">
      <alignment horizontal="right" vertical="center"/>
    </xf>
    <xf numFmtId="0" fontId="49" fillId="7" borderId="0" xfId="0" applyFont="1" applyFill="1" applyBorder="1" applyAlignment="1">
      <alignment horizontal="center" vertical="center"/>
    </xf>
    <xf numFmtId="41" fontId="0" fillId="0" borderId="99" xfId="1" applyFont="1" applyBorder="1" applyAlignment="1">
      <alignment horizontal="center"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41" fontId="0" fillId="0" borderId="0" xfId="1" applyFont="1" applyBorder="1" applyAlignment="1">
      <alignment horizontal="left" vertical="center"/>
    </xf>
    <xf numFmtId="0" fontId="0" fillId="0" borderId="0" xfId="0" applyBorder="1">
      <alignment vertical="center"/>
    </xf>
    <xf numFmtId="0" fontId="55" fillId="0" borderId="0" xfId="9" applyFont="1" applyFill="1" applyBorder="1" applyAlignment="1">
      <alignment horizontal="left" vertical="center"/>
    </xf>
    <xf numFmtId="41" fontId="66" fillId="7" borderId="202" xfId="10" quotePrefix="1" applyFont="1" applyFill="1" applyBorder="1" applyAlignment="1">
      <alignment horizontal="centerContinuous" vertical="center"/>
    </xf>
    <xf numFmtId="41" fontId="66" fillId="7" borderId="203" xfId="10" applyFont="1" applyFill="1" applyBorder="1" applyAlignment="1">
      <alignment horizontal="centerContinuous" vertical="center"/>
    </xf>
    <xf numFmtId="41" fontId="66" fillId="7" borderId="204" xfId="10" applyFont="1" applyFill="1" applyBorder="1" applyAlignment="1">
      <alignment horizontal="centerContinuous" vertical="center"/>
    </xf>
    <xf numFmtId="0" fontId="66" fillId="0" borderId="202" xfId="0" applyFont="1" applyFill="1" applyBorder="1" applyAlignment="1">
      <alignment horizontal="centerContinuous" vertical="center"/>
    </xf>
    <xf numFmtId="0" fontId="127" fillId="0" borderId="203" xfId="0" applyFont="1" applyFill="1" applyBorder="1" applyAlignment="1">
      <alignment horizontal="centerContinuous" vertical="center"/>
    </xf>
    <xf numFmtId="0" fontId="127" fillId="0" borderId="204" xfId="0" applyFont="1" applyFill="1" applyBorder="1" applyAlignment="1">
      <alignment horizontal="centerContinuous" vertical="center"/>
    </xf>
    <xf numFmtId="0" fontId="66" fillId="13" borderId="202" xfId="0" applyFont="1" applyFill="1" applyBorder="1" applyAlignment="1">
      <alignment horizontal="centerContinuous" vertical="center" wrapText="1"/>
    </xf>
    <xf numFmtId="0" fontId="66" fillId="13" borderId="203" xfId="0" applyFont="1" applyFill="1" applyBorder="1" applyAlignment="1">
      <alignment horizontal="centerContinuous" vertical="center" wrapText="1"/>
    </xf>
    <xf numFmtId="0" fontId="66" fillId="13" borderId="203" xfId="0" applyFont="1" applyFill="1" applyBorder="1" applyAlignment="1">
      <alignment horizontal="centerContinuous" vertical="center"/>
    </xf>
    <xf numFmtId="0" fontId="66" fillId="13" borderId="204" xfId="0" applyFont="1" applyFill="1" applyBorder="1" applyAlignment="1">
      <alignment horizontal="centerContinuous" vertical="center"/>
    </xf>
    <xf numFmtId="41" fontId="127" fillId="7" borderId="203" xfId="10" applyFont="1" applyFill="1" applyBorder="1" applyAlignment="1">
      <alignment horizontal="centerContinuous" vertical="center"/>
    </xf>
    <xf numFmtId="41" fontId="66" fillId="7" borderId="202" xfId="10" applyFont="1" applyFill="1" applyBorder="1" applyAlignment="1">
      <alignment horizontal="centerContinuous" vertical="center"/>
    </xf>
    <xf numFmtId="41" fontId="68" fillId="0" borderId="0" xfId="1" applyFont="1">
      <alignment vertical="center"/>
    </xf>
    <xf numFmtId="41" fontId="265" fillId="0" borderId="0" xfId="1" applyFont="1" applyFill="1" applyBorder="1" applyAlignment="1">
      <alignment horizontal="centerContinuous" vertical="center"/>
    </xf>
    <xf numFmtId="41" fontId="5" fillId="0" borderId="0" xfId="1" applyFont="1" applyFill="1" applyBorder="1">
      <alignment vertical="center"/>
    </xf>
    <xf numFmtId="41" fontId="264" fillId="0" borderId="0" xfId="1" applyFont="1" applyFill="1" applyBorder="1" applyAlignment="1">
      <alignment horizontal="centerContinuous" vertical="center"/>
    </xf>
    <xf numFmtId="0" fontId="49" fillId="0" borderId="282" xfId="0" applyFont="1" applyBorder="1" applyAlignment="1">
      <alignment horizontal="centerContinuous" vertical="center"/>
    </xf>
    <xf numFmtId="41" fontId="0" fillId="38" borderId="204" xfId="1" applyFont="1" applyFill="1" applyBorder="1">
      <alignment vertical="center"/>
    </xf>
    <xf numFmtId="0" fontId="49" fillId="31" borderId="96" xfId="0" applyFont="1" applyFill="1" applyBorder="1" applyAlignment="1">
      <alignment horizontal="centerContinuous" vertical="center" wrapText="1"/>
    </xf>
    <xf numFmtId="0" fontId="49" fillId="37" borderId="96" xfId="0" applyFont="1" applyFill="1" applyBorder="1" applyAlignment="1">
      <alignment horizontal="centerContinuous" vertical="center" wrapText="1"/>
    </xf>
    <xf numFmtId="0" fontId="49" fillId="37" borderId="11" xfId="0" applyFont="1" applyFill="1" applyBorder="1" applyAlignment="1">
      <alignment horizontal="centerContinuous" vertical="center" wrapText="1"/>
    </xf>
    <xf numFmtId="0" fontId="49" fillId="37" borderId="12" xfId="0" applyFont="1" applyFill="1" applyBorder="1" applyAlignment="1">
      <alignment horizontal="centerContinuous" vertical="center" wrapText="1"/>
    </xf>
    <xf numFmtId="41" fontId="0" fillId="31" borderId="203" xfId="1" applyFont="1" applyFill="1" applyBorder="1" applyAlignment="1">
      <alignment horizontal="centerContinuous" vertical="center"/>
    </xf>
    <xf numFmtId="0" fontId="49" fillId="37" borderId="203" xfId="0" applyFont="1" applyFill="1" applyBorder="1" applyAlignment="1">
      <alignment horizontal="centerContinuous" vertical="center" wrapText="1"/>
    </xf>
    <xf numFmtId="0" fontId="49" fillId="37" borderId="204" xfId="0" applyFont="1" applyFill="1" applyBorder="1" applyAlignment="1">
      <alignment horizontal="centerContinuous" vertical="center" wrapText="1"/>
    </xf>
    <xf numFmtId="0" fontId="57" fillId="0" borderId="0" xfId="10" applyNumberFormat="1" applyFont="1" applyFill="1" applyBorder="1" applyAlignment="1">
      <alignment horizontal="left" vertical="center"/>
    </xf>
    <xf numFmtId="41" fontId="0" fillId="0" borderId="0" xfId="1" applyFont="1" applyBorder="1" applyAlignment="1">
      <alignment horizontal="center" vertical="center"/>
    </xf>
    <xf numFmtId="0" fontId="0" fillId="0" borderId="0" xfId="0" applyBorder="1">
      <alignment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50" fillId="7" borderId="203" xfId="10" applyNumberFormat="1" applyFont="1" applyFill="1" applyBorder="1" applyAlignment="1">
      <alignment horizontal="centerContinuous" vertical="center"/>
    </xf>
    <xf numFmtId="0" fontId="266" fillId="0" borderId="202" xfId="0" applyFont="1" applyFill="1" applyBorder="1" applyAlignment="1">
      <alignment horizontal="centerContinuous" vertical="center"/>
    </xf>
    <xf numFmtId="41" fontId="106" fillId="0" borderId="0" xfId="1" applyFont="1" applyFill="1">
      <alignment vertical="center"/>
    </xf>
    <xf numFmtId="41" fontId="0" fillId="37" borderId="302" xfId="1" applyFont="1" applyFill="1" applyBorder="1">
      <alignment vertical="center"/>
    </xf>
    <xf numFmtId="41" fontId="0" fillId="37" borderId="303" xfId="1" applyFont="1" applyFill="1" applyBorder="1">
      <alignment vertical="center"/>
    </xf>
    <xf numFmtId="41" fontId="0" fillId="37" borderId="304" xfId="1" applyFont="1" applyFill="1" applyBorder="1">
      <alignment vertical="center"/>
    </xf>
    <xf numFmtId="0" fontId="50" fillId="0" borderId="197" xfId="10" applyNumberFormat="1" applyFont="1" applyFill="1" applyBorder="1" applyAlignment="1">
      <alignment horizontal="centerContinuous" vertical="center"/>
    </xf>
    <xf numFmtId="0" fontId="50" fillId="0" borderId="282" xfId="10" applyNumberFormat="1" applyFont="1" applyFill="1" applyBorder="1" applyAlignment="1">
      <alignment horizontal="centerContinuous" vertical="center"/>
    </xf>
    <xf numFmtId="0" fontId="50" fillId="0" borderId="11" xfId="10" applyNumberFormat="1" applyFont="1" applyFill="1" applyBorder="1" applyAlignment="1">
      <alignment horizontal="centerContinuous" vertical="center"/>
    </xf>
    <xf numFmtId="10" fontId="50" fillId="0" borderId="202" xfId="3" applyNumberFormat="1" applyFont="1" applyFill="1" applyBorder="1" applyAlignment="1">
      <alignment horizontal="centerContinuous" vertical="center"/>
    </xf>
    <xf numFmtId="0" fontId="49" fillId="0" borderId="202" xfId="0" applyFont="1" applyFill="1" applyBorder="1" applyAlignment="1">
      <alignment horizontal="centerContinuous" vertical="center"/>
    </xf>
    <xf numFmtId="0" fontId="49" fillId="34" borderId="202" xfId="1" applyNumberFormat="1" applyFont="1" applyFill="1" applyBorder="1" applyAlignment="1">
      <alignment horizontal="centerContinuous" vertical="center"/>
    </xf>
    <xf numFmtId="0" fontId="49" fillId="34" borderId="203" xfId="1" applyNumberFormat="1" applyFont="1" applyFill="1" applyBorder="1" applyAlignment="1">
      <alignment horizontal="centerContinuous" vertical="center"/>
    </xf>
    <xf numFmtId="0" fontId="49" fillId="34" borderId="204" xfId="1" applyNumberFormat="1" applyFont="1" applyFill="1" applyBorder="1" applyAlignment="1">
      <alignment horizontal="centerContinuous" vertical="center"/>
    </xf>
    <xf numFmtId="198" fontId="50" fillId="31" borderId="203" xfId="3" applyNumberFormat="1" applyFont="1" applyFill="1" applyBorder="1" applyAlignment="1">
      <alignment horizontal="centerContinuous" vertical="center"/>
    </xf>
    <xf numFmtId="198" fontId="50" fillId="31" borderId="204" xfId="3" applyNumberFormat="1" applyFont="1" applyFill="1" applyBorder="1" applyAlignment="1">
      <alignment horizontal="centerContinuous" vertical="center"/>
    </xf>
    <xf numFmtId="41" fontId="71" fillId="0" borderId="0" xfId="1" applyFont="1" applyBorder="1">
      <alignment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0" fillId="0" borderId="0" xfId="0" applyBorder="1">
      <alignment vertical="center"/>
    </xf>
    <xf numFmtId="0" fontId="49" fillId="38" borderId="204" xfId="0" applyFont="1" applyFill="1" applyBorder="1" applyAlignment="1">
      <alignment horizontal="centerContinuous" vertical="center" wrapText="1"/>
    </xf>
    <xf numFmtId="41" fontId="50" fillId="37" borderId="202" xfId="10" quotePrefix="1" applyFont="1" applyFill="1" applyBorder="1" applyAlignment="1">
      <alignment horizontal="centerContinuous" vertical="center"/>
    </xf>
    <xf numFmtId="41" fontId="50" fillId="37" borderId="203" xfId="10" applyFont="1" applyFill="1" applyBorder="1" applyAlignment="1">
      <alignment horizontal="centerContinuous" vertical="center"/>
    </xf>
    <xf numFmtId="41" fontId="50" fillId="37" borderId="204" xfId="10" applyFont="1" applyFill="1" applyBorder="1" applyAlignment="1">
      <alignment horizontal="centerContinuous" vertical="center"/>
    </xf>
    <xf numFmtId="41" fontId="71" fillId="0" borderId="11" xfId="1" applyFont="1" applyBorder="1">
      <alignment vertical="center"/>
    </xf>
    <xf numFmtId="41" fontId="50" fillId="7" borderId="0" xfId="1" applyFont="1" applyFill="1" applyBorder="1" applyAlignment="1">
      <alignment horizontal="center" vertical="center"/>
    </xf>
    <xf numFmtId="41" fontId="123" fillId="0" borderId="202" xfId="10" quotePrefix="1" applyFont="1" applyFill="1" applyBorder="1" applyAlignment="1">
      <alignment horizontal="centerContinuous" vertical="center"/>
    </xf>
    <xf numFmtId="41" fontId="123" fillId="13" borderId="202" xfId="10" applyFont="1" applyFill="1" applyBorder="1" applyAlignment="1">
      <alignment horizontal="centerContinuous" vertical="center"/>
    </xf>
    <xf numFmtId="41" fontId="61" fillId="16" borderId="0" xfId="1" applyFont="1" applyFill="1">
      <alignment vertical="center"/>
    </xf>
    <xf numFmtId="41" fontId="0" fillId="0" borderId="0" xfId="1" applyFont="1" applyBorder="1" applyAlignment="1">
      <alignment horizontal="center" vertical="center"/>
    </xf>
    <xf numFmtId="0" fontId="0" fillId="13" borderId="199" xfId="0" applyFill="1" applyBorder="1" applyAlignment="1">
      <alignment horizontal="center" vertical="center"/>
    </xf>
    <xf numFmtId="0" fontId="0" fillId="0" borderId="0" xfId="0" applyBorder="1">
      <alignment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0" fillId="0" borderId="0" xfId="0" applyFill="1">
      <alignment vertical="center"/>
    </xf>
    <xf numFmtId="41" fontId="61" fillId="0" borderId="0" xfId="1" applyFont="1" applyFill="1">
      <alignment vertical="center"/>
    </xf>
    <xf numFmtId="41" fontId="267" fillId="0" borderId="0" xfId="1" applyFont="1">
      <alignment vertical="center"/>
    </xf>
    <xf numFmtId="41" fontId="50" fillId="34" borderId="202" xfId="10" quotePrefix="1" applyFont="1" applyFill="1" applyBorder="1" applyAlignment="1">
      <alignment horizontal="centerContinuous" vertical="center"/>
    </xf>
    <xf numFmtId="41" fontId="50" fillId="34" borderId="203" xfId="10" applyFont="1" applyFill="1" applyBorder="1" applyAlignment="1">
      <alignment horizontal="centerContinuous" vertical="center"/>
    </xf>
    <xf numFmtId="41" fontId="50" fillId="34" borderId="204" xfId="10" applyFont="1" applyFill="1" applyBorder="1" applyAlignment="1">
      <alignment horizontal="centerContinuous" vertical="center"/>
    </xf>
    <xf numFmtId="0" fontId="49" fillId="16" borderId="96" xfId="0" applyFont="1" applyFill="1" applyBorder="1" applyAlignment="1">
      <alignment horizontal="centerContinuous" vertical="center"/>
    </xf>
    <xf numFmtId="0" fontId="49" fillId="16" borderId="11" xfId="0" applyFont="1" applyFill="1" applyBorder="1" applyAlignment="1">
      <alignment horizontal="centerContinuous" vertical="center"/>
    </xf>
    <xf numFmtId="0" fontId="49" fillId="16" borderId="12" xfId="0" applyFont="1" applyFill="1" applyBorder="1" applyAlignment="1">
      <alignment horizontal="centerContinuous" vertical="center"/>
    </xf>
    <xf numFmtId="41" fontId="50" fillId="8" borderId="202" xfId="10" quotePrefix="1" applyFont="1" applyFill="1" applyBorder="1" applyAlignment="1">
      <alignment horizontal="centerContinuous" vertical="center"/>
    </xf>
    <xf numFmtId="41" fontId="50" fillId="8" borderId="203" xfId="10" applyFont="1" applyFill="1" applyBorder="1" applyAlignment="1">
      <alignment horizontal="centerContinuous" vertical="center"/>
    </xf>
    <xf numFmtId="41" fontId="50" fillId="8" borderId="204" xfId="10" applyFont="1" applyFill="1" applyBorder="1" applyAlignment="1">
      <alignment horizontal="centerContinuous" vertical="center"/>
    </xf>
    <xf numFmtId="41" fontId="61" fillId="0" borderId="198" xfId="1" applyFont="1" applyBorder="1">
      <alignment vertical="center"/>
    </xf>
    <xf numFmtId="41" fontId="49" fillId="0" borderId="306" xfId="1" applyFont="1" applyBorder="1">
      <alignment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199" fontId="49" fillId="0" borderId="205" xfId="10" applyNumberFormat="1" applyFont="1" applyFill="1" applyBorder="1" applyAlignment="1">
      <alignment horizontal="center" vertical="center"/>
    </xf>
    <xf numFmtId="41" fontId="256" fillId="0" borderId="202" xfId="10" quotePrefix="1" applyFont="1" applyFill="1" applyBorder="1" applyAlignment="1">
      <alignment horizontal="centerContinuous" vertical="center"/>
    </xf>
    <xf numFmtId="0" fontId="0" fillId="0" borderId="0" xfId="1" applyNumberFormat="1" applyFont="1" applyFill="1" applyBorder="1" applyAlignment="1">
      <alignment horizontal="centerContinuous" vertical="center"/>
    </xf>
    <xf numFmtId="41" fontId="0" fillId="0" borderId="306" xfId="1" applyFont="1" applyBorder="1">
      <alignment vertical="center"/>
    </xf>
    <xf numFmtId="41" fontId="256" fillId="13" borderId="202" xfId="10" applyFont="1" applyFill="1" applyBorder="1" applyAlignment="1">
      <alignment horizontal="centerContinuous" vertical="center"/>
    </xf>
    <xf numFmtId="0" fontId="49" fillId="45" borderId="202" xfId="0" applyFont="1" applyFill="1" applyBorder="1" applyAlignment="1">
      <alignment horizontal="centerContinuous" vertical="center" wrapText="1"/>
    </xf>
    <xf numFmtId="0" fontId="49" fillId="45" borderId="203" xfId="0" applyFont="1" applyFill="1" applyBorder="1" applyAlignment="1">
      <alignment horizontal="centerContinuous" vertical="center" wrapText="1"/>
    </xf>
    <xf numFmtId="0" fontId="49" fillId="45" borderId="204" xfId="0" applyFont="1" applyFill="1" applyBorder="1" applyAlignment="1">
      <alignment horizontal="centerContinuous" vertical="center" wrapText="1"/>
    </xf>
    <xf numFmtId="279" fontId="0" fillId="0" borderId="202" xfId="0" applyNumberFormat="1" applyFill="1" applyBorder="1" applyAlignment="1">
      <alignment horizontal="centerContinuous" vertical="center"/>
    </xf>
    <xf numFmtId="279" fontId="49" fillId="7" borderId="202" xfId="0" applyNumberFormat="1" applyFont="1" applyFill="1" applyBorder="1" applyAlignment="1">
      <alignment horizontal="centerContinuous" vertical="center"/>
    </xf>
    <xf numFmtId="279" fontId="49" fillId="38" borderId="202" xfId="0" applyNumberFormat="1" applyFont="1" applyFill="1" applyBorder="1" applyAlignment="1">
      <alignment horizontal="centerContinuous" vertical="center"/>
    </xf>
    <xf numFmtId="279" fontId="0" fillId="7" borderId="202" xfId="0" applyNumberFormat="1" applyFill="1" applyBorder="1" applyAlignment="1">
      <alignment horizontal="centerContinuous" vertical="center"/>
    </xf>
    <xf numFmtId="279" fontId="0" fillId="38" borderId="202" xfId="0" applyNumberFormat="1" applyFill="1" applyBorder="1" applyAlignment="1">
      <alignment horizontal="centerContinuous" vertical="center"/>
    </xf>
    <xf numFmtId="0" fontId="0" fillId="38" borderId="203" xfId="0" applyFill="1" applyBorder="1" applyAlignment="1">
      <alignment horizontal="centerContinuous" vertical="center"/>
    </xf>
    <xf numFmtId="0" fontId="0" fillId="38" borderId="204" xfId="0" applyFill="1" applyBorder="1" applyAlignment="1">
      <alignment horizontal="centerContinuous"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0" fontId="50" fillId="0" borderId="0" xfId="10" applyNumberFormat="1" applyFont="1" applyFill="1" applyBorder="1" applyAlignment="1">
      <alignment horizontal="center" vertical="center"/>
    </xf>
    <xf numFmtId="41" fontId="0" fillId="0" borderId="99" xfId="1" applyFont="1" applyBorder="1" applyAlignment="1">
      <alignment horizontal="center"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0" fillId="0" borderId="0" xfId="0" applyBorder="1">
      <alignment vertical="center"/>
    </xf>
    <xf numFmtId="199" fontId="49" fillId="0" borderId="202" xfId="10" applyNumberFormat="1" applyFont="1" applyFill="1" applyBorder="1" applyAlignment="1">
      <alignment horizontal="center" vertical="center"/>
    </xf>
    <xf numFmtId="41" fontId="104" fillId="7" borderId="0" xfId="1" applyFont="1" applyFill="1" applyBorder="1">
      <alignment vertical="center"/>
    </xf>
    <xf numFmtId="0" fontId="50" fillId="37" borderId="202" xfId="0" applyFont="1" applyFill="1" applyBorder="1" applyAlignment="1">
      <alignment horizontal="centerContinuous" vertical="center"/>
    </xf>
    <xf numFmtId="0" fontId="104" fillId="13" borderId="202" xfId="0" applyFont="1" applyFill="1" applyBorder="1" applyAlignment="1">
      <alignment horizontal="centerContinuous" vertical="center"/>
    </xf>
    <xf numFmtId="0" fontId="107" fillId="13" borderId="203" xfId="0" applyFont="1" applyFill="1" applyBorder="1" applyAlignment="1">
      <alignment horizontal="centerContinuous" vertical="center"/>
    </xf>
    <xf numFmtId="0" fontId="107" fillId="13" borderId="204" xfId="0" applyFont="1" applyFill="1" applyBorder="1" applyAlignment="1">
      <alignment horizontal="centerContinuous" vertical="center"/>
    </xf>
    <xf numFmtId="0" fontId="50" fillId="37" borderId="202" xfId="0" quotePrefix="1" applyFont="1" applyFill="1" applyBorder="1" applyAlignment="1">
      <alignment horizontal="centerContinuous" vertical="center"/>
    </xf>
    <xf numFmtId="0" fontId="123" fillId="7" borderId="202" xfId="0" applyFont="1" applyFill="1" applyBorder="1" applyAlignment="1">
      <alignment horizontal="centerContinuous" vertical="center"/>
    </xf>
    <xf numFmtId="0" fontId="50" fillId="0" borderId="202" xfId="0" quotePrefix="1" applyFont="1" applyFill="1" applyBorder="1" applyAlignment="1">
      <alignment horizontal="centerContinuous" vertical="center"/>
    </xf>
    <xf numFmtId="41" fontId="14" fillId="12" borderId="307" xfId="1" applyFont="1" applyFill="1" applyBorder="1" applyAlignment="1">
      <alignment horizontal="centerContinuous" vertical="center"/>
    </xf>
    <xf numFmtId="41" fontId="0" fillId="0" borderId="282" xfId="1" applyFont="1" applyFill="1" applyBorder="1">
      <alignment vertical="center"/>
    </xf>
    <xf numFmtId="41" fontId="50" fillId="0" borderId="0" xfId="10" quotePrefix="1" applyFont="1" applyFill="1" applyBorder="1" applyAlignment="1">
      <alignment horizontal="centerContinuous" vertical="center"/>
    </xf>
    <xf numFmtId="41" fontId="109" fillId="0" borderId="0" xfId="1" applyFont="1" applyFill="1" applyBorder="1" applyAlignment="1">
      <alignment horizontal="centerContinuous" vertical="center"/>
    </xf>
    <xf numFmtId="41" fontId="68" fillId="0" borderId="0" xfId="1" applyFont="1" applyAlignment="1">
      <alignment horizontal="right" vertical="center"/>
    </xf>
    <xf numFmtId="41" fontId="68" fillId="0" borderId="0" xfId="1" applyFont="1" applyBorder="1">
      <alignment vertical="center"/>
    </xf>
    <xf numFmtId="41" fontId="0" fillId="0" borderId="0" xfId="1" applyFont="1" applyBorder="1" applyAlignment="1">
      <alignment horizontal="center" vertical="center"/>
    </xf>
    <xf numFmtId="0" fontId="0" fillId="0" borderId="0" xfId="0" applyBorder="1">
      <alignmen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0" fillId="0" borderId="0" xfId="0" applyAlignment="1">
      <alignment horizontal="center" vertical="center"/>
    </xf>
    <xf numFmtId="41" fontId="243" fillId="0" borderId="0" xfId="1" applyFont="1">
      <alignment vertical="center"/>
    </xf>
    <xf numFmtId="41" fontId="67" fillId="0" borderId="0" xfId="1" applyFont="1" applyFill="1" applyBorder="1">
      <alignment vertical="center"/>
    </xf>
    <xf numFmtId="0" fontId="0" fillId="13" borderId="0" xfId="0" applyFill="1" applyBorder="1" applyAlignment="1">
      <alignment horizontal="center" vertical="center"/>
    </xf>
    <xf numFmtId="41" fontId="59" fillId="13" borderId="202" xfId="10" applyFont="1" applyFill="1" applyBorder="1" applyAlignment="1">
      <alignment horizontal="centerContinuous" vertical="center"/>
    </xf>
    <xf numFmtId="0" fontId="256" fillId="0" borderId="202" xfId="0" applyFont="1" applyFill="1" applyBorder="1" applyAlignment="1">
      <alignment horizontal="centerContinuous" vertical="center"/>
    </xf>
    <xf numFmtId="0" fontId="0" fillId="13" borderId="202" xfId="0" applyFont="1" applyFill="1" applyBorder="1" applyAlignment="1">
      <alignment horizontal="centerContinuous" vertical="center"/>
    </xf>
    <xf numFmtId="0" fontId="50" fillId="13" borderId="203" xfId="0" applyFont="1" applyFill="1" applyBorder="1" applyAlignment="1">
      <alignment horizontal="centerContinuous" vertical="center"/>
    </xf>
    <xf numFmtId="0" fontId="50" fillId="13" borderId="204" xfId="0" applyFont="1" applyFill="1" applyBorder="1" applyAlignment="1">
      <alignment horizontal="centerContinuous" vertical="center"/>
    </xf>
    <xf numFmtId="0" fontId="50" fillId="13" borderId="202" xfId="0" applyFont="1" applyFill="1" applyBorder="1" applyAlignment="1">
      <alignment horizontal="centerContinuous" vertical="center" wrapText="1"/>
    </xf>
    <xf numFmtId="0" fontId="50" fillId="13" borderId="203" xfId="0" applyFont="1" applyFill="1" applyBorder="1" applyAlignment="1">
      <alignment horizontal="centerContinuous" vertical="center" wrapText="1"/>
    </xf>
    <xf numFmtId="41" fontId="0" fillId="0" borderId="0" xfId="1" applyFont="1" applyBorder="1" applyAlignment="1">
      <alignment horizontal="left" vertical="center"/>
    </xf>
    <xf numFmtId="0" fontId="0" fillId="0" borderId="0" xfId="0" applyBorder="1" applyAlignment="1">
      <alignment horizontal="center"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49" fillId="0" borderId="282" xfId="0" applyFont="1" applyBorder="1" applyAlignment="1">
      <alignment horizontal="center" vertical="center"/>
    </xf>
    <xf numFmtId="0" fontId="49" fillId="0" borderId="0" xfId="0" applyFont="1" applyBorder="1" applyAlignment="1">
      <alignment horizontal="center" vertical="center"/>
    </xf>
    <xf numFmtId="0" fontId="49" fillId="0" borderId="99" xfId="0" applyFont="1" applyBorder="1" applyAlignment="1">
      <alignment horizontal="center" vertical="center"/>
    </xf>
    <xf numFmtId="0" fontId="0" fillId="0" borderId="0" xfId="0" applyBorder="1">
      <alignment vertical="center"/>
    </xf>
    <xf numFmtId="0" fontId="0" fillId="0" borderId="99" xfId="0" applyBorder="1" applyAlignment="1">
      <alignment horizontal="center" vertical="center"/>
    </xf>
    <xf numFmtId="0" fontId="0" fillId="0" borderId="20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14" fillId="12" borderId="308" xfId="0" applyFont="1" applyFill="1" applyBorder="1" applyAlignment="1">
      <alignment horizontal="centerContinuous" vertical="center"/>
    </xf>
    <xf numFmtId="41" fontId="67" fillId="0" borderId="282" xfId="1" applyFont="1" applyBorder="1">
      <alignment vertical="center"/>
    </xf>
    <xf numFmtId="0" fontId="50" fillId="7" borderId="200" xfId="10" applyNumberFormat="1" applyFont="1" applyFill="1" applyBorder="1" applyAlignment="1">
      <alignment horizontal="centerContinuous" vertical="center"/>
    </xf>
    <xf numFmtId="0" fontId="50" fillId="7" borderId="50" xfId="10" applyNumberFormat="1" applyFont="1" applyFill="1" applyBorder="1" applyAlignment="1">
      <alignment horizontal="centerContinuous" vertical="center"/>
    </xf>
    <xf numFmtId="41" fontId="123" fillId="37" borderId="202" xfId="10" applyFont="1" applyFill="1" applyBorder="1" applyAlignment="1">
      <alignment horizontal="centerContinuous" vertical="center"/>
    </xf>
    <xf numFmtId="41" fontId="69" fillId="0" borderId="0" xfId="1" applyFont="1" applyBorder="1">
      <alignment vertical="center"/>
    </xf>
    <xf numFmtId="41" fontId="268" fillId="0" borderId="0" xfId="1" applyFont="1">
      <alignment vertical="center"/>
    </xf>
    <xf numFmtId="0" fontId="115" fillId="0" borderId="0" xfId="0" applyFont="1" applyAlignment="1">
      <alignment horizontal="center" vertical="center"/>
    </xf>
    <xf numFmtId="0" fontId="0" fillId="37" borderId="200" xfId="0" applyFill="1" applyBorder="1" applyAlignment="1">
      <alignment horizontal="centerContinuous" vertical="center"/>
    </xf>
    <xf numFmtId="0" fontId="269" fillId="37" borderId="96" xfId="0" applyFont="1" applyFill="1" applyBorder="1" applyAlignment="1">
      <alignment horizontal="centerContinuous" vertical="center"/>
    </xf>
    <xf numFmtId="0" fontId="269" fillId="37" borderId="11" xfId="0" applyFont="1" applyFill="1" applyBorder="1" applyAlignment="1">
      <alignment horizontal="centerContinuous" vertical="center"/>
    </xf>
    <xf numFmtId="0" fontId="269" fillId="37" borderId="12" xfId="0" applyFont="1" applyFill="1" applyBorder="1" applyAlignment="1">
      <alignment horizontal="centerContinuous" vertical="center"/>
    </xf>
    <xf numFmtId="0" fontId="49" fillId="31" borderId="282" xfId="0" applyFont="1" applyFill="1" applyBorder="1" applyAlignment="1">
      <alignment horizontal="centerContinuous" vertical="center"/>
    </xf>
    <xf numFmtId="0" fontId="270" fillId="38" borderId="282" xfId="0" applyFont="1" applyFill="1" applyBorder="1" applyAlignment="1">
      <alignment horizontal="centerContinuous" vertical="center"/>
    </xf>
    <xf numFmtId="0" fontId="270" fillId="38" borderId="0" xfId="0" applyFont="1" applyFill="1" applyBorder="1" applyAlignment="1">
      <alignment horizontal="centerContinuous" vertical="center"/>
    </xf>
    <xf numFmtId="0" fontId="269" fillId="13" borderId="202" xfId="0" applyFont="1" applyFill="1" applyBorder="1" applyAlignment="1">
      <alignment horizontal="centerContinuous" vertical="center"/>
    </xf>
    <xf numFmtId="0" fontId="269" fillId="13" borderId="203" xfId="0" applyFont="1" applyFill="1" applyBorder="1" applyAlignment="1">
      <alignment horizontal="centerContinuous" vertical="center"/>
    </xf>
    <xf numFmtId="0" fontId="269" fillId="13" borderId="204" xfId="0" applyFont="1" applyFill="1" applyBorder="1" applyAlignment="1">
      <alignment horizontal="centerContinuous" vertical="center"/>
    </xf>
    <xf numFmtId="0" fontId="0" fillId="31" borderId="0" xfId="0" applyFill="1" applyBorder="1">
      <alignment vertical="center"/>
    </xf>
    <xf numFmtId="41" fontId="49" fillId="0" borderId="0" xfId="1" applyFont="1" applyBorder="1" applyAlignment="1">
      <alignment horizontal="centerContinuous" vertical="center"/>
    </xf>
    <xf numFmtId="0" fontId="50" fillId="45" borderId="203" xfId="0" applyFont="1" applyFill="1" applyBorder="1" applyAlignment="1">
      <alignment horizontal="centerContinuous" vertical="center"/>
    </xf>
    <xf numFmtId="41" fontId="50" fillId="45" borderId="202" xfId="10" applyFont="1" applyFill="1" applyBorder="1" applyAlignment="1">
      <alignment horizontal="centerContinuous" vertical="center"/>
    </xf>
    <xf numFmtId="41" fontId="49" fillId="45" borderId="203" xfId="10" applyFont="1" applyFill="1" applyBorder="1" applyAlignment="1">
      <alignment horizontal="centerContinuous" vertical="center"/>
    </xf>
    <xf numFmtId="41" fontId="50" fillId="45" borderId="202" xfId="10" quotePrefix="1" applyFont="1" applyFill="1" applyBorder="1" applyAlignment="1">
      <alignment horizontal="centerContinuous" vertical="center"/>
    </xf>
    <xf numFmtId="41" fontId="49" fillId="45" borderId="204" xfId="10" applyFont="1" applyFill="1" applyBorder="1" applyAlignment="1">
      <alignment horizontal="centerContinuous" vertical="center"/>
    </xf>
    <xf numFmtId="0" fontId="49" fillId="31" borderId="200" xfId="0" applyNumberFormat="1" applyFont="1" applyFill="1" applyBorder="1" applyAlignment="1">
      <alignment horizontal="centerContinuous" vertical="center" wrapText="1"/>
    </xf>
    <xf numFmtId="0" fontId="49" fillId="31" borderId="197" xfId="0" applyNumberFormat="1" applyFont="1" applyFill="1" applyBorder="1" applyAlignment="1">
      <alignment horizontal="centerContinuous" vertical="center" wrapText="1"/>
    </xf>
    <xf numFmtId="0" fontId="49" fillId="31" borderId="201" xfId="0" applyNumberFormat="1" applyFont="1" applyFill="1" applyBorder="1" applyAlignment="1">
      <alignment horizontal="centerContinuous" vertical="center" wrapText="1"/>
    </xf>
    <xf numFmtId="0" fontId="49" fillId="31" borderId="200" xfId="1" applyNumberFormat="1" applyFont="1" applyFill="1" applyBorder="1" applyAlignment="1">
      <alignment horizontal="centerContinuous" vertical="center" wrapText="1"/>
    </xf>
    <xf numFmtId="0" fontId="49" fillId="31" borderId="197" xfId="1" applyNumberFormat="1" applyFont="1" applyFill="1" applyBorder="1" applyAlignment="1">
      <alignment horizontal="centerContinuous" vertical="center"/>
    </xf>
    <xf numFmtId="0" fontId="49" fillId="31" borderId="201" xfId="1" applyNumberFormat="1" applyFont="1" applyFill="1" applyBorder="1" applyAlignment="1">
      <alignment horizontal="centerContinuous" vertical="center"/>
    </xf>
    <xf numFmtId="41" fontId="62" fillId="12" borderId="0" xfId="1" applyFont="1" applyFill="1" applyAlignment="1">
      <alignment horizontal="centerContinuous" vertical="center"/>
    </xf>
    <xf numFmtId="20" fontId="49" fillId="31" borderId="202" xfId="0" quotePrefix="1" applyNumberFormat="1" applyFont="1" applyFill="1" applyBorder="1" applyAlignment="1">
      <alignment horizontal="centerContinuous" vertical="center" wrapText="1"/>
    </xf>
    <xf numFmtId="207" fontId="0" fillId="0" borderId="0" xfId="1" applyNumberFormat="1" applyFont="1" applyBorder="1">
      <alignment vertical="center"/>
    </xf>
    <xf numFmtId="207" fontId="0" fillId="7" borderId="0" xfId="0" applyNumberFormat="1" applyFill="1" applyBorder="1" applyAlignment="1">
      <alignment horizontal="centerContinuous" vertical="center"/>
    </xf>
    <xf numFmtId="207" fontId="50" fillId="37" borderId="202" xfId="0" applyNumberFormat="1" applyFont="1" applyFill="1" applyBorder="1" applyAlignment="1">
      <alignment horizontal="centerContinuous" vertical="center"/>
    </xf>
    <xf numFmtId="207" fontId="49" fillId="37" borderId="203" xfId="0" applyNumberFormat="1" applyFont="1" applyFill="1" applyBorder="1" applyAlignment="1">
      <alignment horizontal="centerContinuous" vertical="center"/>
    </xf>
    <xf numFmtId="207" fontId="49" fillId="37" borderId="204" xfId="0" applyNumberFormat="1" applyFont="1" applyFill="1" applyBorder="1" applyAlignment="1">
      <alignment horizontal="centerContinuous" vertical="center"/>
    </xf>
    <xf numFmtId="198" fontId="50" fillId="37" borderId="202" xfId="3" applyNumberFormat="1" applyFont="1" applyFill="1" applyBorder="1" applyAlignment="1">
      <alignment horizontal="centerContinuous" vertical="center"/>
    </xf>
    <xf numFmtId="0" fontId="50" fillId="37" borderId="203" xfId="0" applyFont="1" applyFill="1" applyBorder="1" applyAlignment="1">
      <alignment horizontal="centerContinuous" vertical="center"/>
    </xf>
    <xf numFmtId="0" fontId="50" fillId="37" borderId="204" xfId="0" applyFont="1" applyFill="1" applyBorder="1" applyAlignment="1">
      <alignment horizontal="centerContinuous" vertical="center"/>
    </xf>
    <xf numFmtId="41" fontId="14" fillId="12" borderId="308" xfId="1" applyFont="1" applyFill="1" applyBorder="1" applyAlignment="1">
      <alignment horizontal="centerContinuous" vertical="center"/>
    </xf>
    <xf numFmtId="41" fontId="62" fillId="12" borderId="0" xfId="1" applyFont="1" applyFill="1" applyBorder="1" applyAlignment="1">
      <alignment horizontal="centerContinuous" vertical="center"/>
    </xf>
    <xf numFmtId="41" fontId="62" fillId="12" borderId="99" xfId="1" applyFont="1" applyFill="1" applyBorder="1" applyAlignment="1">
      <alignment horizontal="centerContinuous" vertical="center"/>
    </xf>
    <xf numFmtId="0" fontId="50" fillId="7" borderId="203" xfId="0" applyFont="1" applyFill="1" applyBorder="1" applyAlignment="1">
      <alignment horizontal="centerContinuous" vertical="center"/>
    </xf>
    <xf numFmtId="0" fontId="271" fillId="37" borderId="139" xfId="0" applyFont="1" applyFill="1" applyBorder="1" applyAlignment="1">
      <alignment horizontal="centerContinuous" vertical="center"/>
    </xf>
    <xf numFmtId="0" fontId="271" fillId="37" borderId="143" xfId="0" applyFont="1" applyFill="1" applyBorder="1" applyAlignment="1">
      <alignment horizontal="centerContinuous" vertical="center"/>
    </xf>
    <xf numFmtId="0" fontId="49" fillId="37" borderId="128" xfId="0" applyFont="1" applyFill="1" applyBorder="1" applyAlignment="1">
      <alignment horizontal="center" vertical="center"/>
    </xf>
    <xf numFmtId="0" fontId="49" fillId="37" borderId="0" xfId="0" applyFont="1" applyFill="1" applyBorder="1" applyAlignment="1">
      <alignment horizontal="center" vertical="center"/>
    </xf>
    <xf numFmtId="0" fontId="0" fillId="37" borderId="128" xfId="0" applyFill="1" applyBorder="1">
      <alignment vertical="center"/>
    </xf>
    <xf numFmtId="0" fontId="0" fillId="37" borderId="129" xfId="0" applyFill="1" applyBorder="1" applyAlignment="1">
      <alignment horizontal="center" vertical="center"/>
    </xf>
    <xf numFmtId="0" fontId="49" fillId="37" borderId="146" xfId="0" applyFont="1" applyFill="1" applyBorder="1" applyAlignment="1">
      <alignment horizontal="center" vertical="center"/>
    </xf>
    <xf numFmtId="0" fontId="0" fillId="37" borderId="128" xfId="0" applyFill="1" applyBorder="1" applyAlignment="1">
      <alignment horizontal="center" vertical="center"/>
    </xf>
    <xf numFmtId="0" fontId="0" fillId="37" borderId="0" xfId="0" applyFill="1" applyBorder="1" applyAlignment="1">
      <alignment horizontal="center" vertical="center"/>
    </xf>
    <xf numFmtId="0" fontId="0" fillId="37" borderId="146" xfId="0" applyFill="1" applyBorder="1" applyAlignment="1">
      <alignment horizontal="center" vertical="center"/>
    </xf>
    <xf numFmtId="207" fontId="49" fillId="37" borderId="128" xfId="0" applyNumberFormat="1" applyFont="1" applyFill="1" applyBorder="1" applyAlignment="1">
      <alignment horizontal="center" vertical="center"/>
    </xf>
    <xf numFmtId="207" fontId="49" fillId="37" borderId="0" xfId="0" applyNumberFormat="1" applyFont="1" applyFill="1" applyBorder="1" applyAlignment="1">
      <alignment horizontal="center" vertical="center"/>
    </xf>
    <xf numFmtId="0" fontId="0" fillId="37" borderId="143" xfId="0" applyFill="1" applyBorder="1" applyAlignment="1">
      <alignment horizontal="centerContinuous" vertical="center"/>
    </xf>
    <xf numFmtId="0" fontId="0" fillId="37" borderId="144" xfId="0" applyFill="1" applyBorder="1" applyAlignment="1">
      <alignment horizontal="centerContinuous" vertical="center"/>
    </xf>
    <xf numFmtId="41" fontId="50" fillId="0" borderId="0" xfId="1" applyFont="1" applyFill="1" applyBorder="1" applyAlignment="1">
      <alignment horizontal="left" vertical="center"/>
    </xf>
    <xf numFmtId="0" fontId="272" fillId="12" borderId="0" xfId="0" applyFont="1" applyFill="1" applyBorder="1" applyAlignment="1">
      <alignment horizontal="centerContinuous" vertical="center"/>
    </xf>
    <xf numFmtId="0" fontId="273" fillId="12" borderId="0" xfId="0" applyFont="1" applyFill="1" applyBorder="1" applyAlignment="1">
      <alignment horizontal="centerContinuous" vertical="center"/>
    </xf>
    <xf numFmtId="0" fontId="271" fillId="0" borderId="0" xfId="0" applyFont="1" applyFill="1" applyBorder="1" applyAlignment="1">
      <alignment horizontal="center" vertical="center"/>
    </xf>
    <xf numFmtId="0" fontId="0" fillId="0" borderId="309" xfId="0" applyBorder="1">
      <alignment vertical="center"/>
    </xf>
    <xf numFmtId="0" fontId="0" fillId="0" borderId="310" xfId="0" applyBorder="1">
      <alignment vertical="center"/>
    </xf>
    <xf numFmtId="0" fontId="0" fillId="0" borderId="311" xfId="0" applyBorder="1">
      <alignment vertical="center"/>
    </xf>
    <xf numFmtId="0" fontId="0" fillId="0" borderId="312" xfId="0" applyBorder="1">
      <alignment vertical="center"/>
    </xf>
    <xf numFmtId="0" fontId="0" fillId="0" borderId="313" xfId="0" applyBorder="1">
      <alignment vertical="center"/>
    </xf>
    <xf numFmtId="0" fontId="49" fillId="0" borderId="312" xfId="0" applyFont="1" applyBorder="1" applyAlignment="1">
      <alignment horizontal="center" vertical="center"/>
    </xf>
    <xf numFmtId="0" fontId="49" fillId="0" borderId="313" xfId="0" applyFont="1" applyBorder="1" applyAlignment="1">
      <alignment horizontal="center" vertical="center"/>
    </xf>
    <xf numFmtId="0" fontId="0" fillId="0" borderId="313" xfId="0" applyBorder="1" applyAlignment="1">
      <alignment horizontal="center" vertical="center"/>
    </xf>
    <xf numFmtId="0" fontId="0" fillId="0" borderId="314" xfId="0" applyBorder="1">
      <alignment vertical="center"/>
    </xf>
    <xf numFmtId="0" fontId="0" fillId="0" borderId="315" xfId="0" applyBorder="1">
      <alignment vertical="center"/>
    </xf>
    <xf numFmtId="0" fontId="0" fillId="0" borderId="316" xfId="0" applyBorder="1">
      <alignment vertical="center"/>
    </xf>
    <xf numFmtId="0" fontId="0" fillId="0" borderId="50" xfId="0" applyBorder="1" applyAlignment="1">
      <alignment horizontal="center" vertical="center"/>
    </xf>
    <xf numFmtId="0" fontId="0" fillId="0" borderId="99" xfId="0" applyBorder="1" applyAlignment="1">
      <alignment horizontal="centerContinuous" vertical="center"/>
    </xf>
    <xf numFmtId="0" fontId="0" fillId="31" borderId="0" xfId="0" applyFill="1" applyBorder="1" applyAlignment="1">
      <alignment horizontal="center" vertical="center"/>
    </xf>
    <xf numFmtId="0" fontId="49" fillId="31" borderId="0" xfId="0" applyFont="1" applyFill="1" applyBorder="1" applyAlignment="1">
      <alignment horizontal="center" vertical="center"/>
    </xf>
    <xf numFmtId="0" fontId="0" fillId="0" borderId="0" xfId="0" applyBorder="1">
      <alignment vertical="center"/>
    </xf>
    <xf numFmtId="0" fontId="0" fillId="0" borderId="0" xfId="0" applyAlignment="1">
      <alignment horizontal="center" vertical="center"/>
    </xf>
    <xf numFmtId="41" fontId="0" fillId="0" borderId="213" xfId="1" applyFont="1" applyFill="1" applyBorder="1">
      <alignment vertical="center"/>
    </xf>
    <xf numFmtId="0" fontId="14" fillId="12" borderId="282" xfId="0" applyFont="1" applyFill="1" applyBorder="1" applyAlignment="1">
      <alignment horizontal="centerContinuous" vertical="center"/>
    </xf>
    <xf numFmtId="0" fontId="114" fillId="12" borderId="0" xfId="0" applyFont="1" applyFill="1" applyBorder="1" applyAlignment="1">
      <alignment horizontal="centerContinuous" vertical="center"/>
    </xf>
    <xf numFmtId="0" fontId="0" fillId="16" borderId="11" xfId="0" applyFill="1" applyBorder="1">
      <alignment vertical="center"/>
    </xf>
    <xf numFmtId="0" fontId="0" fillId="41" borderId="0" xfId="0" applyFill="1" applyBorder="1">
      <alignment vertical="center"/>
    </xf>
    <xf numFmtId="0" fontId="0" fillId="41" borderId="11" xfId="0" applyFill="1" applyBorder="1">
      <alignment vertical="center"/>
    </xf>
    <xf numFmtId="0" fontId="274" fillId="0" borderId="0" xfId="0" applyFont="1" applyAlignment="1">
      <alignment horizontal="center" vertical="center" shrinkToFit="1"/>
    </xf>
    <xf numFmtId="0" fontId="0" fillId="90" borderId="0" xfId="0" applyFill="1" applyBorder="1">
      <alignment vertical="center"/>
    </xf>
    <xf numFmtId="0" fontId="0" fillId="90" borderId="11" xfId="0" applyFill="1" applyBorder="1">
      <alignment vertical="center"/>
    </xf>
    <xf numFmtId="0" fontId="0" fillId="12" borderId="11" xfId="0" applyFill="1" applyBorder="1">
      <alignment vertical="center"/>
    </xf>
    <xf numFmtId="0" fontId="0" fillId="12" borderId="0" xfId="0" applyFill="1" applyBorder="1">
      <alignment vertical="center"/>
    </xf>
    <xf numFmtId="0" fontId="0" fillId="38" borderId="0" xfId="0" applyFill="1" applyBorder="1">
      <alignment vertical="center"/>
    </xf>
    <xf numFmtId="0" fontId="0" fillId="38" borderId="11" xfId="0" applyFill="1" applyBorder="1">
      <alignment vertical="center"/>
    </xf>
    <xf numFmtId="0" fontId="0" fillId="0" borderId="0" xfId="0" applyBorder="1" applyAlignment="1">
      <alignment horizontal="right" vertical="center"/>
    </xf>
    <xf numFmtId="0" fontId="274" fillId="0" borderId="282" xfId="0" applyFont="1" applyBorder="1" applyAlignment="1">
      <alignment horizontal="center" vertical="center" shrinkToFit="1"/>
    </xf>
    <xf numFmtId="0" fontId="274" fillId="0" borderId="0" xfId="0" applyFont="1" applyBorder="1" applyAlignment="1">
      <alignment horizontal="center" vertical="center" shrinkToFit="1"/>
    </xf>
    <xf numFmtId="0" fontId="274" fillId="0" borderId="99" xfId="0" applyFont="1" applyBorder="1" applyAlignment="1">
      <alignment horizontal="center" vertical="center" shrinkToFit="1"/>
    </xf>
    <xf numFmtId="0" fontId="14" fillId="12" borderId="317" xfId="0" applyFont="1" applyFill="1" applyBorder="1" applyAlignment="1">
      <alignment horizontal="centerContinuous" vertical="center"/>
    </xf>
    <xf numFmtId="41" fontId="68" fillId="0" borderId="0" xfId="1" applyFont="1" applyBorder="1" applyAlignment="1">
      <alignment horizontal="left" vertical="center"/>
    </xf>
    <xf numFmtId="0" fontId="0" fillId="0" borderId="0" xfId="0" applyNumberFormat="1" applyBorder="1">
      <alignment vertical="center"/>
    </xf>
    <xf numFmtId="0" fontId="0" fillId="37" borderId="282" xfId="0" applyFill="1" applyBorder="1">
      <alignment vertical="center"/>
    </xf>
    <xf numFmtId="0" fontId="0" fillId="37" borderId="99" xfId="0" applyFill="1" applyBorder="1">
      <alignment vertical="center"/>
    </xf>
    <xf numFmtId="0" fontId="126" fillId="37" borderId="0" xfId="0" applyFont="1" applyFill="1" applyBorder="1" applyAlignment="1">
      <alignment horizontal="center" vertical="center"/>
    </xf>
    <xf numFmtId="0" fontId="0" fillId="37" borderId="96" xfId="0" applyFill="1" applyBorder="1">
      <alignment vertical="center"/>
    </xf>
    <xf numFmtId="0" fontId="0" fillId="37" borderId="11" xfId="0" applyFill="1" applyBorder="1">
      <alignment vertical="center"/>
    </xf>
    <xf numFmtId="0" fontId="0" fillId="37" borderId="12" xfId="0" applyFill="1" applyBorder="1">
      <alignment vertical="center"/>
    </xf>
    <xf numFmtId="0" fontId="0" fillId="0" borderId="0" xfId="0" applyAlignment="1">
      <alignment horizontal="center" vertical="center"/>
    </xf>
    <xf numFmtId="0" fontId="69" fillId="0" borderId="0" xfId="0" applyFont="1" applyAlignment="1">
      <alignment horizontal="center" vertical="center"/>
    </xf>
    <xf numFmtId="0" fontId="49" fillId="0" borderId="0" xfId="0" applyFont="1">
      <alignment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41" fontId="0" fillId="0" borderId="0" xfId="1" applyFont="1" applyBorder="1" applyAlignment="1">
      <alignment horizontal="center" vertical="center"/>
    </xf>
    <xf numFmtId="0" fontId="0" fillId="13" borderId="199" xfId="0" applyFill="1" applyBorder="1" applyAlignment="1">
      <alignment horizontal="center"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0" fillId="0" borderId="0" xfId="0" applyBorder="1">
      <alignment vertical="center"/>
    </xf>
    <xf numFmtId="41" fontId="50" fillId="0" borderId="0" xfId="1" applyFont="1" applyBorder="1" applyAlignment="1">
      <alignment horizontal="left" vertical="center"/>
    </xf>
    <xf numFmtId="41" fontId="275" fillId="0" borderId="0" xfId="1" applyFont="1">
      <alignment vertical="center"/>
    </xf>
    <xf numFmtId="41" fontId="107" fillId="0" borderId="0" xfId="1" applyFont="1" applyFill="1" applyBorder="1" applyAlignment="1">
      <alignment horizontal="left" vertical="center"/>
    </xf>
    <xf numFmtId="41" fontId="104" fillId="0" borderId="213" xfId="1" applyFont="1" applyFill="1" applyBorder="1">
      <alignment vertical="center"/>
    </xf>
    <xf numFmtId="41" fontId="114" fillId="16" borderId="0" xfId="1" applyFont="1" applyFill="1">
      <alignment vertical="center"/>
    </xf>
    <xf numFmtId="41" fontId="114" fillId="16" borderId="0" xfId="1" applyFont="1" applyFill="1" applyBorder="1">
      <alignment vertical="center"/>
    </xf>
    <xf numFmtId="0" fontId="107" fillId="13" borderId="202" xfId="0" applyFont="1" applyFill="1" applyBorder="1" applyAlignment="1">
      <alignment horizontal="centerContinuous" vertical="center"/>
    </xf>
    <xf numFmtId="0" fontId="104" fillId="0" borderId="202" xfId="0" applyFont="1" applyFill="1" applyBorder="1" applyAlignment="1">
      <alignment horizontal="centerContinuous" vertical="center"/>
    </xf>
    <xf numFmtId="0" fontId="107" fillId="0" borderId="203" xfId="0" applyFont="1" applyFill="1" applyBorder="1" applyAlignment="1">
      <alignment horizontal="centerContinuous" vertical="center"/>
    </xf>
    <xf numFmtId="0" fontId="107" fillId="0" borderId="204" xfId="0" applyFont="1" applyFill="1" applyBorder="1" applyAlignment="1">
      <alignment horizontal="centerContinuous" vertical="center"/>
    </xf>
    <xf numFmtId="0" fontId="107" fillId="0" borderId="202" xfId="0" applyFont="1" applyFill="1" applyBorder="1" applyAlignment="1">
      <alignment horizontal="centerContinuous" vertical="center"/>
    </xf>
    <xf numFmtId="41" fontId="50" fillId="13" borderId="200" xfId="10" applyFont="1" applyFill="1" applyBorder="1" applyAlignment="1">
      <alignment horizontal="centerContinuous" vertical="center"/>
    </xf>
    <xf numFmtId="41" fontId="50" fillId="13" borderId="197" xfId="10" applyFont="1" applyFill="1" applyBorder="1" applyAlignment="1">
      <alignment horizontal="centerContinuous" vertical="center"/>
    </xf>
    <xf numFmtId="41" fontId="50" fillId="13" borderId="201" xfId="10" applyFont="1" applyFill="1" applyBorder="1" applyAlignment="1">
      <alignment horizontal="centerContinuous" vertical="center"/>
    </xf>
    <xf numFmtId="41" fontId="50" fillId="16" borderId="202" xfId="1" applyFont="1" applyFill="1" applyBorder="1" applyAlignment="1">
      <alignment horizontal="centerContinuous" vertical="center"/>
    </xf>
    <xf numFmtId="41" fontId="49" fillId="16" borderId="203" xfId="1" applyFont="1" applyFill="1" applyBorder="1" applyAlignment="1">
      <alignment horizontal="centerContinuous" vertical="center"/>
    </xf>
    <xf numFmtId="41" fontId="49" fillId="16" borderId="204" xfId="1" applyFont="1" applyFill="1" applyBorder="1" applyAlignment="1">
      <alignment horizontal="centerContinuous" vertical="center"/>
    </xf>
    <xf numFmtId="0" fontId="49" fillId="0" borderId="11" xfId="0" applyFont="1" applyFill="1" applyBorder="1" applyAlignment="1">
      <alignment horizontal="centerContinuous" vertical="center"/>
    </xf>
    <xf numFmtId="41" fontId="62" fillId="16" borderId="0" xfId="1" applyFont="1" applyFill="1" applyBorder="1">
      <alignment vertical="center"/>
    </xf>
    <xf numFmtId="41" fontId="14" fillId="16" borderId="0" xfId="1" applyFont="1" applyFill="1" applyBorder="1">
      <alignment vertical="center"/>
    </xf>
    <xf numFmtId="2" fontId="113" fillId="16" borderId="202" xfId="0" applyNumberFormat="1" applyFont="1" applyFill="1" applyBorder="1" applyAlignment="1">
      <alignment horizontal="centerContinuous" vertical="center"/>
    </xf>
    <xf numFmtId="0" fontId="113" fillId="16" borderId="203" xfId="0" applyFont="1" applyFill="1" applyBorder="1" applyAlignment="1">
      <alignment horizontal="centerContinuous" vertical="center"/>
    </xf>
    <xf numFmtId="0" fontId="113" fillId="16" borderId="204" xfId="0" applyFont="1" applyFill="1" applyBorder="1" applyAlignment="1">
      <alignment horizontal="centerContinuous"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0" fontId="50" fillId="0" borderId="0" xfId="10" applyNumberFormat="1" applyFont="1" applyFill="1" applyBorder="1" applyAlignment="1">
      <alignment horizontal="center"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0" fillId="0" borderId="0" xfId="0" applyBorder="1">
      <alignment vertical="center"/>
    </xf>
    <xf numFmtId="41" fontId="50" fillId="0" borderId="204" xfId="1" applyFont="1" applyBorder="1">
      <alignment vertical="center"/>
    </xf>
    <xf numFmtId="199" fontId="49" fillId="0" borderId="202" xfId="10" applyNumberFormat="1" applyFont="1" applyFill="1" applyBorder="1" applyAlignment="1">
      <alignment horizontal="center" vertical="center"/>
    </xf>
    <xf numFmtId="41" fontId="50" fillId="0" borderId="0" xfId="1" applyFont="1" applyBorder="1" applyAlignment="1">
      <alignment horizontal="left" vertical="center"/>
    </xf>
    <xf numFmtId="281" fontId="104" fillId="0" borderId="202" xfId="0" applyNumberFormat="1" applyFont="1" applyFill="1" applyBorder="1" applyAlignment="1">
      <alignment horizontal="centerContinuous" vertical="center"/>
    </xf>
    <xf numFmtId="281" fontId="104" fillId="0" borderId="203" xfId="0" applyNumberFormat="1" applyFont="1" applyFill="1" applyBorder="1" applyAlignment="1">
      <alignment horizontal="centerContinuous" vertical="center"/>
    </xf>
    <xf numFmtId="281" fontId="104" fillId="0" borderId="204" xfId="0" applyNumberFormat="1" applyFont="1" applyFill="1" applyBorder="1" applyAlignment="1">
      <alignment horizontal="centerContinuous" vertical="center"/>
    </xf>
    <xf numFmtId="281" fontId="276" fillId="7" borderId="202" xfId="0" applyNumberFormat="1" applyFont="1" applyFill="1" applyBorder="1" applyAlignment="1">
      <alignment horizontal="centerContinuous" vertical="center"/>
    </xf>
    <xf numFmtId="281" fontId="276" fillId="7" borderId="203" xfId="0" applyNumberFormat="1" applyFont="1" applyFill="1" applyBorder="1" applyAlignment="1">
      <alignment horizontal="centerContinuous" vertical="center"/>
    </xf>
    <xf numFmtId="281" fontId="276" fillId="7" borderId="204" xfId="0" applyNumberFormat="1" applyFont="1" applyFill="1" applyBorder="1" applyAlignment="1">
      <alignment horizontal="centerContinuous" vertical="center"/>
    </xf>
    <xf numFmtId="281" fontId="276" fillId="38" borderId="202" xfId="0" applyNumberFormat="1" applyFont="1" applyFill="1" applyBorder="1" applyAlignment="1">
      <alignment horizontal="centerContinuous" vertical="center"/>
    </xf>
    <xf numFmtId="281" fontId="276" fillId="38" borderId="203" xfId="0" applyNumberFormat="1" applyFont="1" applyFill="1" applyBorder="1" applyAlignment="1">
      <alignment horizontal="centerContinuous" vertical="center"/>
    </xf>
    <xf numFmtId="281" fontId="276" fillId="38" borderId="204" xfId="0" applyNumberFormat="1" applyFont="1" applyFill="1" applyBorder="1" applyAlignment="1">
      <alignment horizontal="centerContinuous" vertical="center"/>
    </xf>
    <xf numFmtId="0" fontId="49" fillId="16" borderId="200" xfId="0" applyFont="1" applyFill="1" applyBorder="1" applyAlignment="1">
      <alignment horizontal="centerContinuous" vertical="center" wrapText="1"/>
    </xf>
    <xf numFmtId="0" fontId="49" fillId="16" borderId="197" xfId="0" applyFont="1" applyFill="1" applyBorder="1" applyAlignment="1">
      <alignment horizontal="centerContinuous" vertical="center" wrapText="1"/>
    </xf>
    <xf numFmtId="0" fontId="49" fillId="16" borderId="201" xfId="0" applyFont="1" applyFill="1" applyBorder="1" applyAlignment="1">
      <alignment horizontal="centerContinuous" vertical="center" wrapText="1"/>
    </xf>
    <xf numFmtId="0" fontId="49" fillId="16" borderId="202" xfId="0" applyFont="1" applyFill="1" applyBorder="1" applyAlignment="1">
      <alignment horizontal="centerContinuous" vertical="center" wrapText="1"/>
    </xf>
    <xf numFmtId="0" fontId="49" fillId="16" borderId="203" xfId="0" applyFont="1" applyFill="1" applyBorder="1" applyAlignment="1">
      <alignment horizontal="centerContinuous" vertical="center" wrapText="1"/>
    </xf>
    <xf numFmtId="0" fontId="49" fillId="16" borderId="204" xfId="0" applyFont="1" applyFill="1" applyBorder="1" applyAlignment="1">
      <alignment horizontal="centerContinuous" vertical="center" wrapText="1"/>
    </xf>
    <xf numFmtId="41" fontId="107" fillId="0" borderId="0" xfId="1" applyFont="1" applyFill="1" applyBorder="1">
      <alignment vertical="center"/>
    </xf>
    <xf numFmtId="0" fontId="0" fillId="0" borderId="0" xfId="0" applyBorder="1">
      <alignment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41" fontId="50" fillId="0" borderId="204" xfId="1" applyFont="1" applyBorder="1">
      <alignment vertical="center"/>
    </xf>
    <xf numFmtId="41" fontId="67" fillId="0" borderId="203" xfId="10" applyFont="1" applyFill="1" applyBorder="1" applyAlignment="1">
      <alignment horizontal="centerContinuous" vertical="center"/>
    </xf>
    <xf numFmtId="41" fontId="67" fillId="0" borderId="204" xfId="10" applyFont="1" applyFill="1" applyBorder="1" applyAlignment="1">
      <alignment horizontal="centerContinuous" vertical="center"/>
    </xf>
    <xf numFmtId="41" fontId="277" fillId="0" borderId="202" xfId="10" applyFont="1" applyFill="1" applyBorder="1" applyAlignment="1">
      <alignment horizontal="centerContinuous" vertical="center"/>
    </xf>
    <xf numFmtId="41" fontId="104" fillId="0" borderId="213" xfId="1" applyFont="1" applyBorder="1">
      <alignment vertical="center"/>
    </xf>
    <xf numFmtId="0" fontId="49" fillId="8" borderId="204" xfId="0" applyFont="1" applyFill="1" applyBorder="1" applyAlignment="1">
      <alignment horizontal="centerContinuous" vertical="center" wrapText="1"/>
    </xf>
    <xf numFmtId="41" fontId="104" fillId="0" borderId="229" xfId="1" applyFont="1" applyBorder="1">
      <alignment vertical="center"/>
    </xf>
    <xf numFmtId="41" fontId="0" fillId="0" borderId="229" xfId="1" applyFont="1" applyFill="1" applyBorder="1">
      <alignment vertical="center"/>
    </xf>
    <xf numFmtId="41" fontId="107" fillId="0" borderId="210" xfId="1" applyFont="1" applyBorder="1">
      <alignment vertical="center"/>
    </xf>
    <xf numFmtId="41" fontId="65" fillId="46" borderId="0" xfId="1" applyFont="1" applyFill="1">
      <alignment vertical="center"/>
    </xf>
    <xf numFmtId="41" fontId="114" fillId="46" borderId="0" xfId="1" applyFont="1" applyFill="1">
      <alignment vertical="center"/>
    </xf>
    <xf numFmtId="41" fontId="109" fillId="16" borderId="0" xfId="1" applyFont="1" applyFill="1">
      <alignment vertical="center"/>
    </xf>
    <xf numFmtId="41" fontId="14" fillId="16" borderId="0" xfId="1" applyFont="1" applyFill="1">
      <alignment vertical="center"/>
    </xf>
    <xf numFmtId="41" fontId="14" fillId="46" borderId="0" xfId="1" applyFont="1" applyFill="1">
      <alignment vertical="center"/>
    </xf>
    <xf numFmtId="0" fontId="50" fillId="7" borderId="204" xfId="0" applyFont="1" applyFill="1" applyBorder="1" applyAlignment="1">
      <alignment horizontal="centerContinuous" vertical="center"/>
    </xf>
    <xf numFmtId="0" fontId="66" fillId="7" borderId="202" xfId="0" applyFont="1" applyFill="1" applyBorder="1" applyAlignment="1">
      <alignment horizontal="centerContinuous" vertical="center" wrapText="1"/>
    </xf>
    <xf numFmtId="0" fontId="66" fillId="7" borderId="203" xfId="0" applyFont="1" applyFill="1" applyBorder="1" applyAlignment="1">
      <alignment horizontal="centerContinuous" vertical="center" wrapText="1"/>
    </xf>
    <xf numFmtId="0" fontId="66" fillId="7" borderId="203" xfId="0" applyFont="1" applyFill="1" applyBorder="1" applyAlignment="1">
      <alignment horizontal="centerContinuous" vertical="center"/>
    </xf>
    <xf numFmtId="0" fontId="245" fillId="7" borderId="202" xfId="0" applyFont="1" applyFill="1" applyBorder="1" applyAlignment="1">
      <alignment horizontal="centerContinuous" vertical="center" wrapText="1"/>
    </xf>
    <xf numFmtId="41" fontId="50" fillId="34" borderId="202" xfId="10" applyFont="1" applyFill="1" applyBorder="1" applyAlignment="1">
      <alignment horizontal="centerContinuous" vertical="center"/>
    </xf>
    <xf numFmtId="41" fontId="49" fillId="34" borderId="203" xfId="10" applyFont="1" applyFill="1" applyBorder="1" applyAlignment="1">
      <alignment horizontal="centerContinuous" vertical="center"/>
    </xf>
    <xf numFmtId="0" fontId="0" fillId="13" borderId="200" xfId="0" applyFill="1" applyBorder="1" applyAlignment="1">
      <alignment horizontal="centerContinuous" vertical="center"/>
    </xf>
    <xf numFmtId="0" fontId="50" fillId="0" borderId="197" xfId="0" applyFont="1" applyFill="1" applyBorder="1" applyAlignment="1">
      <alignment horizontal="centerContinuous" vertical="center"/>
    </xf>
    <xf numFmtId="0" fontId="49" fillId="0" borderId="197" xfId="0" applyFont="1" applyFill="1" applyBorder="1" applyAlignment="1">
      <alignment horizontal="centerContinuous" vertical="center"/>
    </xf>
    <xf numFmtId="41" fontId="50" fillId="0" borderId="201" xfId="1" applyFont="1" applyBorder="1">
      <alignment vertical="center"/>
    </xf>
    <xf numFmtId="0" fontId="0" fillId="13" borderId="96" xfId="0" applyFill="1" applyBorder="1" applyAlignment="1">
      <alignment horizontal="centerContinuous" vertical="center"/>
    </xf>
    <xf numFmtId="0" fontId="50" fillId="0" borderId="11" xfId="0" applyFont="1" applyFill="1" applyBorder="1" applyAlignment="1">
      <alignment horizontal="centerContinuous" vertical="center"/>
    </xf>
    <xf numFmtId="41" fontId="50" fillId="0" borderId="11" xfId="10" applyFont="1" applyFill="1" applyBorder="1" applyAlignment="1">
      <alignment horizontal="centerContinuous" vertical="center"/>
    </xf>
    <xf numFmtId="41" fontId="66" fillId="0" borderId="202" xfId="1" applyFont="1" applyFill="1" applyBorder="1" applyAlignment="1">
      <alignment horizontal="left" vertical="center"/>
    </xf>
    <xf numFmtId="41" fontId="50" fillId="0" borderId="198" xfId="1" applyFont="1" applyBorder="1" applyAlignment="1">
      <alignment horizontal="centerContinuous" vertical="center"/>
    </xf>
    <xf numFmtId="0" fontId="49" fillId="0" borderId="96" xfId="0" applyFont="1" applyFill="1" applyBorder="1" applyAlignment="1">
      <alignment horizontal="centerContinuous" vertical="center" wrapText="1"/>
    </xf>
    <xf numFmtId="0" fontId="49" fillId="0" borderId="11" xfId="0" applyFont="1" applyFill="1" applyBorder="1" applyAlignment="1">
      <alignment horizontal="centerContinuous" vertical="center" wrapText="1"/>
    </xf>
    <xf numFmtId="0" fontId="49" fillId="0" borderId="12" xfId="0" applyFont="1" applyFill="1" applyBorder="1" applyAlignment="1">
      <alignment horizontal="centerContinuous" vertical="center" wrapText="1"/>
    </xf>
    <xf numFmtId="41" fontId="49" fillId="37" borderId="202" xfId="10" applyFont="1" applyFill="1" applyBorder="1" applyAlignment="1">
      <alignment horizontal="centerContinuous" vertical="center"/>
    </xf>
    <xf numFmtId="0" fontId="49" fillId="37" borderId="202" xfId="10" applyNumberFormat="1" applyFont="1" applyFill="1" applyBorder="1" applyAlignment="1">
      <alignment horizontal="centerContinuous" vertical="center"/>
    </xf>
    <xf numFmtId="0" fontId="49" fillId="37" borderId="203" xfId="10" applyNumberFormat="1" applyFont="1" applyFill="1" applyBorder="1" applyAlignment="1">
      <alignment horizontal="centerContinuous" vertical="center"/>
    </xf>
    <xf numFmtId="41" fontId="49" fillId="37" borderId="198" xfId="1" applyFont="1" applyFill="1" applyBorder="1" applyAlignment="1">
      <alignment horizontal="centerContinuous" vertical="center"/>
    </xf>
    <xf numFmtId="41" fontId="49" fillId="37" borderId="202" xfId="1" applyFont="1" applyFill="1" applyBorder="1">
      <alignment vertical="center"/>
    </xf>
    <xf numFmtId="41" fontId="49" fillId="37" borderId="203" xfId="1" applyFont="1" applyFill="1" applyBorder="1">
      <alignment vertical="center"/>
    </xf>
    <xf numFmtId="41" fontId="50" fillId="0" borderId="197" xfId="1" applyFont="1" applyBorder="1">
      <alignment vertical="center"/>
    </xf>
    <xf numFmtId="41" fontId="50" fillId="0" borderId="203" xfId="1" applyFont="1" applyBorder="1">
      <alignment vertical="center"/>
    </xf>
    <xf numFmtId="41" fontId="115" fillId="0" borderId="0" xfId="1" applyFont="1" applyBorder="1">
      <alignment vertical="center"/>
    </xf>
    <xf numFmtId="41" fontId="278" fillId="0" borderId="0" xfId="1" applyFont="1">
      <alignment vertical="center"/>
    </xf>
    <xf numFmtId="0" fontId="49" fillId="6" borderId="96" xfId="0" applyFont="1" applyFill="1" applyBorder="1" applyAlignment="1">
      <alignment horizontal="centerContinuous" vertical="center" wrapText="1"/>
    </xf>
    <xf numFmtId="0" fontId="49" fillId="6" borderId="11" xfId="0" applyFont="1" applyFill="1" applyBorder="1" applyAlignment="1">
      <alignment horizontal="centerContinuous" vertical="center" wrapText="1"/>
    </xf>
    <xf numFmtId="0" fontId="49" fillId="6" borderId="12" xfId="0" applyFont="1" applyFill="1" applyBorder="1" applyAlignment="1">
      <alignment horizontal="centerContinuous" vertical="center" wrapText="1"/>
    </xf>
    <xf numFmtId="0" fontId="49" fillId="31" borderId="200" xfId="0" applyFont="1" applyFill="1" applyBorder="1" applyAlignment="1">
      <alignment horizontal="center" vertical="center"/>
    </xf>
    <xf numFmtId="0" fontId="49" fillId="31" borderId="201" xfId="0" applyFont="1" applyFill="1" applyBorder="1" applyAlignment="1">
      <alignment horizontal="center" vertical="center"/>
    </xf>
    <xf numFmtId="0" fontId="49" fillId="31" borderId="50" xfId="0" applyFont="1" applyFill="1" applyBorder="1" applyAlignment="1">
      <alignment horizontal="center" vertical="center"/>
    </xf>
    <xf numFmtId="0" fontId="49" fillId="31" borderId="199" xfId="0" quotePrefix="1" applyFont="1" applyFill="1" applyBorder="1" applyAlignment="1">
      <alignment horizontal="center"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41" fontId="50" fillId="0" borderId="0" xfId="10" applyFont="1" applyFill="1" applyBorder="1" applyAlignment="1">
      <alignment horizontal="center" vertical="center"/>
    </xf>
    <xf numFmtId="0" fontId="49" fillId="38" borderId="200" xfId="0" applyFont="1" applyFill="1" applyBorder="1" applyAlignment="1">
      <alignment horizontal="center" vertical="center"/>
    </xf>
    <xf numFmtId="0" fontId="49" fillId="38" borderId="197" xfId="0" applyFont="1" applyFill="1" applyBorder="1" applyAlignment="1">
      <alignment horizontal="center" vertical="center"/>
    </xf>
    <xf numFmtId="0" fontId="49" fillId="38" borderId="201" xfId="0" applyFont="1" applyFill="1" applyBorder="1" applyAlignment="1">
      <alignment horizontal="center" vertical="center"/>
    </xf>
    <xf numFmtId="0" fontId="49" fillId="38" borderId="96" xfId="0" applyFont="1" applyFill="1" applyBorder="1" applyAlignment="1">
      <alignment horizontal="center" vertical="center"/>
    </xf>
    <xf numFmtId="0" fontId="49" fillId="38" borderId="11" xfId="0" applyFont="1" applyFill="1" applyBorder="1" applyAlignment="1">
      <alignment horizontal="center" vertical="center"/>
    </xf>
    <xf numFmtId="0" fontId="49" fillId="38" borderId="12" xfId="0" applyFont="1" applyFill="1" applyBorder="1" applyAlignment="1">
      <alignment horizontal="center" vertical="center"/>
    </xf>
    <xf numFmtId="41" fontId="0" fillId="0" borderId="0" xfId="1" applyFont="1" applyBorder="1" applyAlignment="1">
      <alignment horizontal="center" vertical="center"/>
    </xf>
    <xf numFmtId="0" fontId="0" fillId="13" borderId="199" xfId="0" applyFill="1" applyBorder="1" applyAlignment="1">
      <alignment horizontal="center" vertical="center"/>
    </xf>
    <xf numFmtId="41" fontId="0" fillId="0" borderId="0" xfId="1" applyFont="1" applyBorder="1" applyAlignment="1">
      <alignment horizontal="left"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49" fillId="0" borderId="0" xfId="0" applyFont="1" applyBorder="1" applyAlignment="1">
      <alignment horizontal="center" vertical="center"/>
    </xf>
    <xf numFmtId="0" fontId="49" fillId="0" borderId="99" xfId="0" applyFont="1" applyBorder="1" applyAlignment="1">
      <alignment horizontal="center" vertical="center"/>
    </xf>
    <xf numFmtId="0" fontId="0" fillId="0" borderId="0" xfId="0" applyBorder="1">
      <alignment vertical="center"/>
    </xf>
    <xf numFmtId="41" fontId="50" fillId="0" borderId="204" xfId="1" applyFont="1" applyBorder="1">
      <alignment vertical="center"/>
    </xf>
    <xf numFmtId="0" fontId="49" fillId="0" borderId="50" xfId="0" applyFont="1" applyBorder="1" applyAlignment="1">
      <alignment horizontal="center" vertical="center"/>
    </xf>
    <xf numFmtId="41" fontId="50" fillId="0" borderId="0" xfId="1" applyFont="1" applyBorder="1" applyAlignment="1">
      <alignment horizontal="left" vertical="center"/>
    </xf>
    <xf numFmtId="0" fontId="0" fillId="0" borderId="0" xfId="0" applyBorder="1" applyAlignment="1">
      <alignment horizontal="left" vertical="center"/>
    </xf>
    <xf numFmtId="41" fontId="115" fillId="16" borderId="202" xfId="10" applyFont="1" applyFill="1" applyBorder="1" applyAlignment="1">
      <alignment horizontal="centerContinuous" vertical="center"/>
    </xf>
    <xf numFmtId="41" fontId="49" fillId="16" borderId="204" xfId="10" applyFont="1" applyFill="1" applyBorder="1" applyAlignment="1">
      <alignment horizontal="centerContinuous" vertical="center"/>
    </xf>
    <xf numFmtId="41" fontId="50" fillId="16" borderId="202" xfId="10" applyFont="1" applyFill="1" applyBorder="1" applyAlignment="1">
      <alignment horizontal="centerContinuous" vertical="center"/>
    </xf>
    <xf numFmtId="41" fontId="14" fillId="46" borderId="0" xfId="1" applyFont="1" applyFill="1" applyBorder="1">
      <alignment vertical="center"/>
    </xf>
    <xf numFmtId="41" fontId="5" fillId="0" borderId="0" xfId="1" applyFont="1" applyBorder="1">
      <alignment vertical="center"/>
    </xf>
    <xf numFmtId="0" fontId="0" fillId="0" borderId="0" xfId="1" applyNumberFormat="1" applyFont="1" applyFill="1" applyBorder="1" applyAlignment="1">
      <alignment horizontal="left" vertical="center"/>
    </xf>
    <xf numFmtId="41" fontId="66" fillId="13" borderId="202" xfId="10" applyFont="1" applyFill="1" applyBorder="1" applyAlignment="1">
      <alignment horizontal="centerContinuous" vertical="center"/>
    </xf>
    <xf numFmtId="0" fontId="123" fillId="37" borderId="202" xfId="0" applyFont="1" applyFill="1" applyBorder="1" applyAlignment="1">
      <alignment horizontal="centerContinuous" vertical="center"/>
    </xf>
    <xf numFmtId="41" fontId="62" fillId="16" borderId="0" xfId="1" applyFont="1" applyFill="1" applyBorder="1" applyAlignment="1">
      <alignment horizontal="centerContinuous" vertical="center"/>
    </xf>
    <xf numFmtId="41" fontId="14" fillId="16" borderId="0" xfId="1" applyFont="1" applyFill="1" applyBorder="1" applyAlignment="1">
      <alignment horizontal="centerContinuous" vertical="center"/>
    </xf>
    <xf numFmtId="41" fontId="50" fillId="0" borderId="202" xfId="1" applyFont="1" applyBorder="1" applyAlignment="1">
      <alignment horizontal="centerContinuous" vertical="center"/>
    </xf>
    <xf numFmtId="41" fontId="50" fillId="0" borderId="203" xfId="1" applyFont="1" applyBorder="1" applyAlignment="1">
      <alignment horizontal="centerContinuous" vertical="center"/>
    </xf>
    <xf numFmtId="41" fontId="50" fillId="0" borderId="11" xfId="1" applyFont="1" applyBorder="1" applyAlignment="1">
      <alignment horizontal="centerContinuous" vertical="center"/>
    </xf>
    <xf numFmtId="41" fontId="50" fillId="0" borderId="12" xfId="1" applyFont="1" applyBorder="1" applyAlignment="1">
      <alignment horizontal="centerContinuous" vertical="center"/>
    </xf>
    <xf numFmtId="41" fontId="49" fillId="37" borderId="202" xfId="1" applyFont="1" applyFill="1" applyBorder="1" applyAlignment="1">
      <alignment horizontal="centerContinuous" vertical="center"/>
    </xf>
    <xf numFmtId="41" fontId="49" fillId="37" borderId="203" xfId="1" applyFont="1" applyFill="1" applyBorder="1" applyAlignment="1">
      <alignment horizontal="centerContinuous" vertical="center"/>
    </xf>
    <xf numFmtId="0" fontId="0" fillId="13" borderId="282" xfId="0" applyFill="1" applyBorder="1" applyAlignment="1">
      <alignment horizontal="centerContinuous" vertical="center"/>
    </xf>
    <xf numFmtId="41" fontId="49" fillId="0" borderId="202" xfId="1" applyFont="1" applyFill="1" applyBorder="1" applyAlignment="1">
      <alignment horizontal="centerContinuous" vertical="center"/>
    </xf>
    <xf numFmtId="41" fontId="50" fillId="0" borderId="203" xfId="1" applyFont="1" applyFill="1" applyBorder="1" applyAlignment="1">
      <alignment horizontal="centerContinuous" vertical="center"/>
    </xf>
    <xf numFmtId="41" fontId="49" fillId="37" borderId="204" xfId="1" applyFont="1" applyFill="1" applyBorder="1">
      <alignment vertical="center"/>
    </xf>
    <xf numFmtId="41" fontId="49" fillId="0" borderId="202" xfId="1" applyFont="1" applyFill="1" applyBorder="1">
      <alignment vertical="center"/>
    </xf>
    <xf numFmtId="41" fontId="49" fillId="0" borderId="203" xfId="1" applyFont="1" applyFill="1" applyBorder="1">
      <alignment vertical="center"/>
    </xf>
    <xf numFmtId="41" fontId="49" fillId="0" borderId="204" xfId="1" applyFont="1" applyFill="1" applyBorder="1">
      <alignment vertical="center"/>
    </xf>
    <xf numFmtId="41" fontId="279" fillId="0" borderId="0" xfId="1" applyFont="1">
      <alignment vertical="center"/>
    </xf>
    <xf numFmtId="41" fontId="50" fillId="37" borderId="202" xfId="1" applyFont="1" applyFill="1" applyBorder="1" applyAlignment="1">
      <alignment horizontal="centerContinuous" vertical="center"/>
    </xf>
    <xf numFmtId="41" fontId="50" fillId="37" borderId="203" xfId="1" applyFont="1" applyFill="1" applyBorder="1" applyAlignment="1">
      <alignment horizontal="centerContinuous" vertical="center"/>
    </xf>
    <xf numFmtId="41" fontId="66" fillId="37" borderId="202" xfId="1" applyFont="1" applyFill="1" applyBorder="1" applyAlignment="1">
      <alignment horizontal="left" vertical="center"/>
    </xf>
    <xf numFmtId="41" fontId="50" fillId="0" borderId="96" xfId="1" applyFont="1" applyBorder="1" applyAlignment="1">
      <alignment horizontal="centerContinuous" vertical="center"/>
    </xf>
    <xf numFmtId="41" fontId="61" fillId="0" borderId="282" xfId="1" applyFont="1" applyBorder="1">
      <alignment vertical="center"/>
    </xf>
    <xf numFmtId="41" fontId="61" fillId="0" borderId="99" xfId="1" applyFont="1" applyBorder="1">
      <alignment vertical="center"/>
    </xf>
    <xf numFmtId="0" fontId="50" fillId="0" borderId="201" xfId="10" applyNumberFormat="1" applyFont="1" applyFill="1" applyBorder="1" applyAlignment="1">
      <alignment horizontal="centerContinuous" vertical="center"/>
    </xf>
    <xf numFmtId="0" fontId="50" fillId="0" borderId="204" xfId="10" applyNumberFormat="1" applyFont="1" applyFill="1" applyBorder="1" applyAlignment="1">
      <alignment horizontal="centerContinuous" vertical="center"/>
    </xf>
    <xf numFmtId="0" fontId="49" fillId="0" borderId="202" xfId="10" applyNumberFormat="1" applyFont="1" applyFill="1" applyBorder="1" applyAlignment="1">
      <alignment horizontal="centerContinuous" vertical="center"/>
    </xf>
    <xf numFmtId="0" fontId="115" fillId="0" borderId="202" xfId="10" applyNumberFormat="1" applyFont="1" applyFill="1" applyBorder="1" applyAlignment="1">
      <alignment horizontal="centerContinuous" vertical="center"/>
    </xf>
    <xf numFmtId="41" fontId="107" fillId="0" borderId="99" xfId="1" applyFont="1" applyBorder="1">
      <alignment vertical="center"/>
    </xf>
    <xf numFmtId="41" fontId="119" fillId="0" borderId="0" xfId="1" applyFont="1" applyBorder="1">
      <alignment vertical="center"/>
    </xf>
    <xf numFmtId="41" fontId="243" fillId="0" borderId="0" xfId="1" applyFont="1" applyBorder="1">
      <alignment vertical="center"/>
    </xf>
    <xf numFmtId="41" fontId="126" fillId="7" borderId="0" xfId="1" quotePrefix="1" applyFont="1" applyFill="1" applyAlignment="1">
      <alignment horizontal="center" vertical="center"/>
    </xf>
    <xf numFmtId="41" fontId="50" fillId="0" borderId="203" xfId="10" quotePrefix="1" applyFont="1" applyFill="1" applyBorder="1" applyAlignment="1">
      <alignment horizontal="centerContinuous" vertical="center"/>
    </xf>
    <xf numFmtId="41" fontId="68" fillId="7" borderId="0" xfId="1" applyFont="1" applyFill="1" applyAlignment="1">
      <alignment horizontal="centerContinuous" vertical="center"/>
    </xf>
    <xf numFmtId="41" fontId="245" fillId="7" borderId="0" xfId="1" applyFont="1" applyFill="1">
      <alignment vertical="center"/>
    </xf>
    <xf numFmtId="41" fontId="105" fillId="7" borderId="0" xfId="1" applyFont="1" applyFill="1">
      <alignment vertical="center"/>
    </xf>
    <xf numFmtId="41" fontId="126" fillId="0" borderId="0" xfId="1" applyFont="1" applyFill="1" applyAlignment="1">
      <alignment horizontal="center" vertical="center"/>
    </xf>
    <xf numFmtId="41" fontId="111" fillId="0" borderId="0" xfId="1" applyFont="1" applyFill="1">
      <alignment vertical="center"/>
    </xf>
    <xf numFmtId="41" fontId="68" fillId="0" borderId="0" xfId="1" applyFont="1" applyFill="1" applyAlignment="1">
      <alignment horizontal="centerContinuous" vertical="center"/>
    </xf>
    <xf numFmtId="41" fontId="245" fillId="7" borderId="0" xfId="1" applyFont="1" applyFill="1" applyAlignment="1">
      <alignment horizontal="centerContinuous" vertical="center"/>
    </xf>
    <xf numFmtId="0" fontId="0" fillId="13" borderId="50" xfId="0" applyFill="1" applyBorder="1" applyAlignment="1">
      <alignment horizontal="centerContinuous" vertical="center"/>
    </xf>
    <xf numFmtId="0" fontId="0" fillId="13" borderId="201" xfId="0" applyFill="1" applyBorder="1" applyAlignment="1">
      <alignment horizontal="centerContinuous" vertical="center"/>
    </xf>
    <xf numFmtId="0" fontId="0" fillId="13" borderId="197" xfId="0" applyFill="1" applyBorder="1" applyAlignment="1">
      <alignment horizontal="centerContinuous" vertical="center"/>
    </xf>
    <xf numFmtId="0" fontId="49" fillId="37" borderId="202" xfId="1" applyNumberFormat="1" applyFont="1" applyFill="1" applyBorder="1" applyAlignment="1">
      <alignment horizontal="centerContinuous" vertical="center"/>
    </xf>
    <xf numFmtId="0" fontId="49" fillId="37" borderId="203" xfId="1" applyNumberFormat="1" applyFont="1" applyFill="1" applyBorder="1" applyAlignment="1">
      <alignment horizontal="centerContinuous" vertical="center"/>
    </xf>
    <xf numFmtId="0" fontId="49" fillId="37" borderId="204" xfId="1" applyNumberFormat="1" applyFont="1" applyFill="1" applyBorder="1" applyAlignment="1">
      <alignment horizontal="centerContinuous" vertical="center"/>
    </xf>
    <xf numFmtId="41" fontId="50" fillId="0" borderId="200" xfId="1" applyFont="1" applyBorder="1" applyAlignment="1">
      <alignment horizontal="centerContinuous" vertical="center"/>
    </xf>
    <xf numFmtId="41" fontId="50" fillId="0" borderId="197" xfId="1" applyFont="1" applyBorder="1" applyAlignment="1">
      <alignment horizontal="centerContinuous" vertical="center"/>
    </xf>
    <xf numFmtId="41" fontId="50" fillId="0" borderId="201" xfId="1" applyFont="1" applyBorder="1" applyAlignment="1">
      <alignment horizontal="centerContinuous" vertical="center"/>
    </xf>
    <xf numFmtId="41" fontId="50" fillId="0" borderId="282" xfId="1" applyFont="1" applyBorder="1" applyAlignment="1">
      <alignment horizontal="centerContinuous" vertical="center"/>
    </xf>
    <xf numFmtId="41" fontId="50" fillId="0" borderId="0" xfId="1" applyFont="1" applyBorder="1" applyAlignment="1">
      <alignment horizontal="centerContinuous" vertical="center"/>
    </xf>
    <xf numFmtId="41" fontId="50" fillId="0" borderId="99" xfId="1" applyFont="1" applyBorder="1" applyAlignment="1">
      <alignment horizontal="centerContinuous" vertical="center"/>
    </xf>
    <xf numFmtId="0" fontId="49" fillId="8" borderId="200" xfId="0" applyFont="1" applyFill="1" applyBorder="1" applyAlignment="1">
      <alignment horizontal="centerContinuous" vertical="center" wrapText="1"/>
    </xf>
    <xf numFmtId="0" fontId="49" fillId="8" borderId="197" xfId="0" applyFont="1" applyFill="1" applyBorder="1" applyAlignment="1">
      <alignment horizontal="centerContinuous" vertical="center" wrapText="1"/>
    </xf>
    <xf numFmtId="0" fontId="49" fillId="8" borderId="201" xfId="0" applyFont="1" applyFill="1" applyBorder="1" applyAlignment="1">
      <alignment horizontal="centerContinuous" vertical="center" wrapText="1"/>
    </xf>
    <xf numFmtId="0" fontId="50" fillId="8" borderId="96" xfId="0" applyFont="1" applyFill="1" applyBorder="1" applyAlignment="1">
      <alignment horizontal="centerContinuous" vertical="center" wrapText="1"/>
    </xf>
    <xf numFmtId="0" fontId="49" fillId="8" borderId="11" xfId="0" applyFont="1" applyFill="1" applyBorder="1" applyAlignment="1">
      <alignment horizontal="centerContinuous" vertical="center" wrapText="1"/>
    </xf>
    <xf numFmtId="0" fontId="49" fillId="8" borderId="12" xfId="0" applyFont="1" applyFill="1" applyBorder="1" applyAlignment="1">
      <alignment horizontal="centerContinuous" vertical="center" wrapText="1"/>
    </xf>
    <xf numFmtId="41" fontId="104" fillId="31" borderId="0" xfId="1" applyFont="1" applyFill="1" applyAlignment="1">
      <alignment horizontal="centerContinuous" vertical="center"/>
    </xf>
    <xf numFmtId="41" fontId="107" fillId="31" borderId="0" xfId="1" applyFont="1" applyFill="1" applyAlignment="1">
      <alignment horizontal="centerContinuous" vertical="center"/>
    </xf>
    <xf numFmtId="41" fontId="14" fillId="12" borderId="235" xfId="1" quotePrefix="1" applyFont="1" applyFill="1" applyBorder="1" applyAlignment="1">
      <alignment horizontal="centerContinuous" vertical="center"/>
    </xf>
    <xf numFmtId="279" fontId="50" fillId="0" borderId="200" xfId="10" applyNumberFormat="1" applyFont="1" applyFill="1" applyBorder="1" applyAlignment="1">
      <alignment horizontal="centerContinuous" vertical="center"/>
    </xf>
    <xf numFmtId="279" fontId="49" fillId="0" borderId="197" xfId="10" applyNumberFormat="1" applyFont="1" applyFill="1" applyBorder="1" applyAlignment="1">
      <alignment horizontal="centerContinuous" vertical="center"/>
    </xf>
    <xf numFmtId="279" fontId="49" fillId="0" borderId="201" xfId="10" applyNumberFormat="1" applyFont="1" applyFill="1" applyBorder="1" applyAlignment="1">
      <alignment horizontal="centerContinuous" vertical="center"/>
    </xf>
    <xf numFmtId="279" fontId="50" fillId="0" borderId="282" xfId="10" applyNumberFormat="1" applyFont="1" applyFill="1" applyBorder="1" applyAlignment="1">
      <alignment horizontal="centerContinuous" vertical="center"/>
    </xf>
    <xf numFmtId="279" fontId="49" fillId="0" borderId="0" xfId="10" applyNumberFormat="1" applyFont="1" applyFill="1" applyBorder="1" applyAlignment="1">
      <alignment horizontal="centerContinuous" vertical="center"/>
    </xf>
    <xf numFmtId="279" fontId="49" fillId="0" borderId="99" xfId="10" applyNumberFormat="1" applyFont="1" applyFill="1" applyBorder="1" applyAlignment="1">
      <alignment horizontal="centerContinuous" vertical="center"/>
    </xf>
    <xf numFmtId="279" fontId="49" fillId="31" borderId="202" xfId="10" applyNumberFormat="1" applyFont="1" applyFill="1" applyBorder="1" applyAlignment="1">
      <alignment horizontal="centerContinuous" vertical="center"/>
    </xf>
    <xf numFmtId="279" fontId="49" fillId="31" borderId="203" xfId="10" applyNumberFormat="1" applyFont="1" applyFill="1" applyBorder="1" applyAlignment="1">
      <alignment horizontal="centerContinuous" vertical="center"/>
    </xf>
    <xf numFmtId="279" fontId="49" fillId="31" borderId="204" xfId="10" applyNumberFormat="1" applyFont="1" applyFill="1" applyBorder="1" applyAlignment="1">
      <alignment horizontal="centerContinuous" vertical="center"/>
    </xf>
    <xf numFmtId="41" fontId="14" fillId="12" borderId="200" xfId="1" quotePrefix="1" applyFont="1" applyFill="1" applyBorder="1" applyAlignment="1">
      <alignment horizontal="centerContinuous" vertical="center"/>
    </xf>
    <xf numFmtId="41" fontId="14" fillId="12" borderId="318" xfId="1" quotePrefix="1" applyFont="1" applyFill="1" applyBorder="1" applyAlignment="1">
      <alignment horizontal="centerContinuous" vertical="center"/>
    </xf>
    <xf numFmtId="208" fontId="50" fillId="0" borderId="202" xfId="0" applyNumberFormat="1" applyFont="1" applyFill="1" applyBorder="1" applyAlignment="1">
      <alignment horizontal="centerContinuous" vertical="center"/>
    </xf>
    <xf numFmtId="208" fontId="49" fillId="0" borderId="203" xfId="0" applyNumberFormat="1" applyFont="1" applyFill="1" applyBorder="1" applyAlignment="1">
      <alignment horizontal="centerContinuous" vertical="center"/>
    </xf>
    <xf numFmtId="208" fontId="49" fillId="0" borderId="204" xfId="0" applyNumberFormat="1" applyFont="1" applyFill="1" applyBorder="1" applyAlignment="1">
      <alignment horizontal="centerContinuous" vertical="center"/>
    </xf>
    <xf numFmtId="208" fontId="0" fillId="0" borderId="203" xfId="0" applyNumberFormat="1" applyFill="1" applyBorder="1" applyAlignment="1">
      <alignment horizontal="centerContinuous" vertical="center"/>
    </xf>
    <xf numFmtId="208" fontId="0" fillId="0" borderId="204" xfId="0" applyNumberFormat="1" applyFill="1" applyBorder="1" applyAlignment="1">
      <alignment horizontal="centerContinuous" vertical="center"/>
    </xf>
    <xf numFmtId="208" fontId="49" fillId="31" borderId="202" xfId="0" applyNumberFormat="1" applyFont="1" applyFill="1" applyBorder="1" applyAlignment="1">
      <alignment horizontal="centerContinuous" vertical="center"/>
    </xf>
    <xf numFmtId="208" fontId="49" fillId="31" borderId="203" xfId="0" applyNumberFormat="1" applyFont="1" applyFill="1" applyBorder="1" applyAlignment="1">
      <alignment horizontal="centerContinuous" vertical="center"/>
    </xf>
    <xf numFmtId="208" fontId="49" fillId="31" borderId="204" xfId="0" applyNumberFormat="1" applyFont="1" applyFill="1" applyBorder="1" applyAlignment="1">
      <alignment horizontal="centerContinuous" vertical="center"/>
    </xf>
    <xf numFmtId="41" fontId="0" fillId="0" borderId="99" xfId="1" applyFont="1" applyBorder="1" applyAlignment="1">
      <alignment horizontal="center" vertical="center"/>
    </xf>
    <xf numFmtId="41" fontId="50" fillId="31" borderId="203" xfId="10" applyFont="1" applyFill="1" applyBorder="1" applyAlignment="1">
      <alignment horizontal="center" vertical="center"/>
    </xf>
    <xf numFmtId="0" fontId="0" fillId="0" borderId="0" xfId="0" applyBorder="1">
      <alignment vertical="center"/>
    </xf>
    <xf numFmtId="10" fontId="50" fillId="31" borderId="202" xfId="3" applyNumberFormat="1" applyFont="1" applyFill="1" applyBorder="1" applyAlignment="1">
      <alignment horizontal="centerContinuous" vertical="center"/>
    </xf>
    <xf numFmtId="0" fontId="50" fillId="31" borderId="204" xfId="0" applyFont="1" applyFill="1" applyBorder="1" applyAlignment="1">
      <alignment horizontal="centerContinuous" vertical="center"/>
    </xf>
    <xf numFmtId="10" fontId="50" fillId="31" borderId="203" xfId="3" applyNumberFormat="1" applyFont="1" applyFill="1" applyBorder="1" applyAlignment="1">
      <alignment horizontal="centerContinuous" vertical="center"/>
    </xf>
    <xf numFmtId="283" fontId="50" fillId="0" borderId="299" xfId="3" applyNumberFormat="1" applyFont="1" applyFill="1" applyBorder="1" applyAlignment="1">
      <alignment horizontal="centerContinuous" vertical="center"/>
    </xf>
    <xf numFmtId="0" fontId="49" fillId="38" borderId="321" xfId="0" applyFont="1" applyFill="1" applyBorder="1" applyAlignment="1">
      <alignment horizontal="centerContinuous" vertical="center"/>
    </xf>
    <xf numFmtId="284" fontId="67" fillId="0" borderId="299" xfId="3" applyNumberFormat="1" applyFont="1" applyFill="1" applyBorder="1" applyAlignment="1">
      <alignment horizontal="centerContinuous" vertical="center"/>
    </xf>
    <xf numFmtId="284" fontId="67" fillId="0" borderId="203" xfId="10" applyNumberFormat="1" applyFont="1" applyFill="1" applyBorder="1" applyAlignment="1">
      <alignment horizontal="centerContinuous" vertical="center"/>
    </xf>
    <xf numFmtId="284" fontId="67" fillId="0" borderId="204" xfId="10" applyNumberFormat="1" applyFont="1" applyFill="1" applyBorder="1" applyAlignment="1">
      <alignment horizontal="centerContinuous" vertical="center"/>
    </xf>
    <xf numFmtId="41" fontId="116" fillId="0" borderId="0" xfId="1" applyFont="1" applyFill="1">
      <alignment vertical="center"/>
    </xf>
    <xf numFmtId="0" fontId="14" fillId="0" borderId="0" xfId="0" applyFont="1" applyFill="1" applyAlignment="1">
      <alignment horizontal="centerContinuous" vertical="center"/>
    </xf>
    <xf numFmtId="41" fontId="50" fillId="0" borderId="202" xfId="10" applyFont="1" applyFill="1" applyBorder="1" applyAlignment="1">
      <alignment horizontal="center" vertical="center"/>
    </xf>
    <xf numFmtId="41" fontId="50" fillId="0" borderId="203" xfId="10" applyFont="1" applyFill="1" applyBorder="1" applyAlignment="1">
      <alignment horizontal="center" vertical="center"/>
    </xf>
    <xf numFmtId="41" fontId="50" fillId="0" borderId="204" xfId="10" applyFont="1" applyFill="1" applyBorder="1" applyAlignment="1">
      <alignment horizontal="center" vertical="center"/>
    </xf>
    <xf numFmtId="41" fontId="0" fillId="0" borderId="0" xfId="1" applyFont="1" applyBorder="1" applyAlignment="1">
      <alignment horizontal="left" vertical="center"/>
    </xf>
    <xf numFmtId="0" fontId="49" fillId="6" borderId="202" xfId="0" applyFont="1" applyFill="1" applyBorder="1" applyAlignment="1">
      <alignment horizontal="centerContinuous" vertical="center"/>
    </xf>
    <xf numFmtId="0" fontId="49" fillId="6" borderId="203" xfId="0" applyFont="1" applyFill="1" applyBorder="1" applyAlignment="1">
      <alignment horizontal="centerContinuous" vertical="center"/>
    </xf>
    <xf numFmtId="0" fontId="49" fillId="6" borderId="204" xfId="0" applyFont="1" applyFill="1" applyBorder="1" applyAlignment="1">
      <alignment horizontal="centerContinuous" vertical="center"/>
    </xf>
    <xf numFmtId="41" fontId="57" fillId="16" borderId="0" xfId="10" applyFont="1" applyFill="1" applyBorder="1" applyAlignment="1">
      <alignment horizontal="left" vertical="center"/>
    </xf>
    <xf numFmtId="41" fontId="0" fillId="16" borderId="0" xfId="1" applyFont="1" applyFill="1" applyBorder="1" applyAlignment="1">
      <alignment horizontal="centerContinuous" vertical="center"/>
    </xf>
    <xf numFmtId="0" fontId="57" fillId="16" borderId="0" xfId="9" applyFont="1" applyFill="1" applyBorder="1" applyAlignment="1">
      <alignment horizontal="centerContinuous" vertical="center"/>
    </xf>
    <xf numFmtId="41" fontId="0" fillId="16" borderId="0" xfId="1" applyFont="1" applyFill="1" applyBorder="1">
      <alignment vertical="center"/>
    </xf>
    <xf numFmtId="41" fontId="50" fillId="16" borderId="198" xfId="1" applyFont="1" applyFill="1" applyBorder="1">
      <alignment vertical="center"/>
    </xf>
    <xf numFmtId="0" fontId="57" fillId="0" borderId="128" xfId="9" applyFont="1" applyBorder="1" applyAlignment="1">
      <alignment vertical="center"/>
    </xf>
    <xf numFmtId="0" fontId="57" fillId="0" borderId="0" xfId="9" applyFont="1" applyBorder="1" applyAlignment="1">
      <alignment vertical="center"/>
    </xf>
    <xf numFmtId="0" fontId="57" fillId="0" borderId="129" xfId="9" applyFont="1" applyBorder="1" applyAlignment="1">
      <alignment vertical="center"/>
    </xf>
    <xf numFmtId="0" fontId="57" fillId="0" borderId="133" xfId="9" applyFont="1" applyBorder="1" applyAlignment="1">
      <alignment vertical="center"/>
    </xf>
    <xf numFmtId="0" fontId="57" fillId="0" borderId="126" xfId="9" applyFont="1" applyBorder="1" applyAlignment="1">
      <alignment vertical="center"/>
    </xf>
    <xf numFmtId="0" fontId="57" fillId="0" borderId="127" xfId="9" applyFont="1" applyBorder="1" applyAlignment="1">
      <alignment vertical="center"/>
    </xf>
    <xf numFmtId="0" fontId="57" fillId="0" borderId="60" xfId="9" quotePrefix="1" applyFont="1" applyBorder="1" applyAlignment="1">
      <alignment horizontal="center" vertical="center"/>
    </xf>
    <xf numFmtId="0" fontId="57" fillId="0" borderId="61" xfId="9" applyFont="1" applyBorder="1" applyAlignment="1">
      <alignment horizontal="center" vertical="center"/>
    </xf>
    <xf numFmtId="0" fontId="57" fillId="0" borderId="62" xfId="9" applyFont="1" applyBorder="1" applyAlignment="1">
      <alignment horizontal="center" vertical="center"/>
    </xf>
    <xf numFmtId="0" fontId="57" fillId="38" borderId="117" xfId="9" applyFont="1" applyFill="1" applyBorder="1" applyAlignment="1">
      <alignment horizontal="center" vertical="center"/>
    </xf>
    <xf numFmtId="0" fontId="57" fillId="38" borderId="114" xfId="9" applyFont="1" applyFill="1" applyBorder="1" applyAlignment="1">
      <alignment horizontal="center" vertical="center"/>
    </xf>
    <xf numFmtId="41" fontId="57" fillId="0" borderId="117" xfId="10" applyFont="1" applyBorder="1" applyAlignment="1">
      <alignment vertical="center"/>
    </xf>
    <xf numFmtId="41" fontId="57" fillId="0" borderId="114" xfId="10" applyFont="1" applyBorder="1" applyAlignment="1">
      <alignment vertical="center"/>
    </xf>
    <xf numFmtId="41" fontId="57" fillId="0" borderId="116" xfId="10" applyFont="1" applyBorder="1" applyAlignment="1">
      <alignment vertical="center"/>
    </xf>
    <xf numFmtId="41" fontId="57" fillId="0" borderId="149" xfId="10" applyFont="1" applyBorder="1" applyAlignment="1">
      <alignment vertical="center"/>
    </xf>
    <xf numFmtId="41" fontId="57" fillId="0" borderId="153" xfId="10" applyFont="1" applyBorder="1" applyAlignment="1">
      <alignment vertical="center"/>
    </xf>
    <xf numFmtId="41" fontId="57" fillId="0" borderId="154" xfId="10" applyFont="1" applyBorder="1" applyAlignment="1">
      <alignment vertical="center"/>
    </xf>
    <xf numFmtId="41" fontId="57" fillId="0" borderId="149" xfId="10" quotePrefix="1" applyFont="1" applyBorder="1" applyAlignment="1">
      <alignment horizontal="center" vertical="center"/>
    </xf>
    <xf numFmtId="41" fontId="57" fillId="0" borderId="153" xfId="10" applyFont="1" applyBorder="1" applyAlignment="1">
      <alignment horizontal="center" vertical="center"/>
    </xf>
    <xf numFmtId="41" fontId="57" fillId="0" borderId="154" xfId="10" applyFont="1" applyBorder="1" applyAlignment="1">
      <alignment horizontal="center" vertical="center"/>
    </xf>
    <xf numFmtId="41" fontId="57" fillId="0" borderId="148" xfId="10" applyFont="1" applyBorder="1" applyAlignment="1">
      <alignment vertical="center"/>
    </xf>
    <xf numFmtId="41" fontId="57" fillId="0" borderId="146" xfId="10" applyFont="1" applyBorder="1" applyAlignment="1">
      <alignment vertical="center"/>
    </xf>
    <xf numFmtId="41" fontId="57" fillId="0" borderId="147" xfId="10" applyFont="1" applyBorder="1" applyAlignment="1">
      <alignment vertical="center"/>
    </xf>
    <xf numFmtId="41" fontId="57" fillId="0" borderId="148" xfId="10" quotePrefix="1" applyFont="1" applyBorder="1" applyAlignment="1">
      <alignment horizontal="center" vertical="center"/>
    </xf>
    <xf numFmtId="41" fontId="57" fillId="0" borderId="146" xfId="10" applyFont="1" applyBorder="1" applyAlignment="1">
      <alignment horizontal="center" vertical="center"/>
    </xf>
    <xf numFmtId="41" fontId="57" fillId="0" borderId="147" xfId="10" applyFont="1" applyBorder="1" applyAlignment="1">
      <alignment horizontal="center" vertical="center"/>
    </xf>
    <xf numFmtId="41" fontId="57" fillId="0" borderId="133" xfId="10" applyFont="1" applyBorder="1" applyAlignment="1">
      <alignment vertical="center"/>
    </xf>
    <xf numFmtId="41" fontId="57" fillId="0" borderId="126" xfId="10" applyFont="1" applyBorder="1" applyAlignment="1">
      <alignment vertical="center"/>
    </xf>
    <xf numFmtId="41" fontId="57" fillId="0" borderId="127" xfId="10" applyFont="1" applyBorder="1" applyAlignment="1">
      <alignment vertical="center"/>
    </xf>
    <xf numFmtId="0" fontId="57" fillId="38" borderId="117" xfId="9" applyFont="1" applyFill="1" applyBorder="1" applyAlignment="1">
      <alignment horizontal="center" vertical="center" wrapText="1"/>
    </xf>
    <xf numFmtId="0" fontId="57" fillId="38" borderId="116" xfId="9" applyFont="1" applyFill="1" applyBorder="1" applyAlignment="1">
      <alignment horizontal="center" vertical="center"/>
    </xf>
    <xf numFmtId="0" fontId="57" fillId="38" borderId="133" xfId="9" applyFont="1" applyFill="1" applyBorder="1" applyAlignment="1">
      <alignment horizontal="center" vertical="center"/>
    </xf>
    <xf numFmtId="0" fontId="57" fillId="38" borderId="126" xfId="9" applyFont="1" applyFill="1" applyBorder="1" applyAlignment="1">
      <alignment horizontal="center" vertical="center"/>
    </xf>
    <xf numFmtId="0" fontId="57" fillId="38" borderId="127" xfId="9" applyFont="1" applyFill="1" applyBorder="1" applyAlignment="1">
      <alignment horizontal="center" vertical="center"/>
    </xf>
    <xf numFmtId="0" fontId="81" fillId="12" borderId="117" xfId="9" applyFont="1" applyFill="1" applyBorder="1" applyAlignment="1">
      <alignment horizontal="center" vertical="center" wrapText="1"/>
    </xf>
    <xf numFmtId="0" fontId="81" fillId="12" borderId="114" xfId="9" applyFont="1" applyFill="1" applyBorder="1" applyAlignment="1">
      <alignment horizontal="center" vertical="center" wrapText="1"/>
    </xf>
    <xf numFmtId="0" fontId="81" fillId="12" borderId="116" xfId="9" applyFont="1" applyFill="1" applyBorder="1" applyAlignment="1">
      <alignment horizontal="center" vertical="center" wrapText="1"/>
    </xf>
    <xf numFmtId="0" fontId="81" fillId="12" borderId="133" xfId="9" applyFont="1" applyFill="1" applyBorder="1" applyAlignment="1">
      <alignment horizontal="center" vertical="center" wrapText="1"/>
    </xf>
    <xf numFmtId="0" fontId="81" fillId="12" borderId="126" xfId="9" applyFont="1" applyFill="1" applyBorder="1" applyAlignment="1">
      <alignment horizontal="center" vertical="center" wrapText="1"/>
    </xf>
    <xf numFmtId="0" fontId="81" fillId="12" borderId="127" xfId="9" applyFont="1" applyFill="1" applyBorder="1" applyAlignment="1">
      <alignment horizontal="center" vertical="center" wrapText="1"/>
    </xf>
    <xf numFmtId="0" fontId="57" fillId="38" borderId="114" xfId="9" applyFont="1" applyFill="1" applyBorder="1" applyAlignment="1">
      <alignment horizontal="center" vertical="center" wrapText="1"/>
    </xf>
    <xf numFmtId="0" fontId="57" fillId="38" borderId="116" xfId="9" applyFont="1" applyFill="1" applyBorder="1" applyAlignment="1">
      <alignment horizontal="center" vertical="center" wrapText="1"/>
    </xf>
    <xf numFmtId="0" fontId="57" fillId="38" borderId="133" xfId="9" applyFont="1" applyFill="1" applyBorder="1" applyAlignment="1">
      <alignment horizontal="center" vertical="center" wrapText="1"/>
    </xf>
    <xf numFmtId="0" fontId="57" fillId="38" borderId="126" xfId="9" applyFont="1" applyFill="1" applyBorder="1" applyAlignment="1">
      <alignment horizontal="center" vertical="center" wrapText="1"/>
    </xf>
    <xf numFmtId="0" fontId="57" fillId="38" borderId="127" xfId="9" applyFont="1" applyFill="1" applyBorder="1" applyAlignment="1">
      <alignment horizontal="center" vertical="center" wrapText="1"/>
    </xf>
    <xf numFmtId="41" fontId="50" fillId="0" borderId="60" xfId="10" applyFont="1" applyBorder="1" applyAlignment="1">
      <alignment horizontal="center" vertical="center"/>
    </xf>
    <xf numFmtId="41" fontId="50" fillId="0" borderId="61" xfId="10" applyFont="1" applyBorder="1" applyAlignment="1">
      <alignment horizontal="center" vertical="center"/>
    </xf>
    <xf numFmtId="41" fontId="50" fillId="0" borderId="62" xfId="10" applyFont="1" applyBorder="1" applyAlignment="1">
      <alignment horizontal="center" vertical="center"/>
    </xf>
    <xf numFmtId="41" fontId="57" fillId="0" borderId="110" xfId="10" applyFont="1" applyBorder="1" applyAlignment="1">
      <alignment vertical="center"/>
    </xf>
    <xf numFmtId="41" fontId="57" fillId="0" borderId="111" xfId="10" applyFont="1" applyBorder="1" applyAlignment="1">
      <alignment vertical="center"/>
    </xf>
    <xf numFmtId="41" fontId="57" fillId="0" borderId="177" xfId="10" applyFont="1" applyBorder="1" applyAlignment="1">
      <alignment vertical="center"/>
    </xf>
    <xf numFmtId="41" fontId="57" fillId="0" borderId="128" xfId="10" applyFont="1" applyBorder="1" applyAlignment="1">
      <alignment vertical="center"/>
    </xf>
    <xf numFmtId="41" fontId="57" fillId="0" borderId="0" xfId="10" applyFont="1" applyBorder="1" applyAlignment="1">
      <alignment vertical="center"/>
    </xf>
    <xf numFmtId="41" fontId="57" fillId="0" borderId="129" xfId="10" applyFont="1" applyBorder="1" applyAlignment="1">
      <alignment vertical="center"/>
    </xf>
    <xf numFmtId="41" fontId="57" fillId="0" borderId="122" xfId="10" applyFont="1" applyBorder="1" applyAlignment="1">
      <alignment vertical="center"/>
    </xf>
    <xf numFmtId="41" fontId="57" fillId="0" borderId="120" xfId="10" applyFont="1" applyBorder="1" applyAlignment="1">
      <alignment vertical="center"/>
    </xf>
    <xf numFmtId="41" fontId="57" fillId="0" borderId="121" xfId="10" applyFont="1" applyBorder="1" applyAlignment="1">
      <alignment vertical="center"/>
    </xf>
    <xf numFmtId="41" fontId="51" fillId="0" borderId="122" xfId="10" quotePrefix="1" applyFont="1" applyBorder="1" applyAlignment="1">
      <alignment horizontal="center" vertical="center"/>
    </xf>
    <xf numFmtId="41" fontId="51" fillId="0" borderId="121" xfId="10" applyFont="1" applyBorder="1" applyAlignment="1">
      <alignment horizontal="center" vertical="center"/>
    </xf>
    <xf numFmtId="41" fontId="57" fillId="0" borderId="105" xfId="10" applyFont="1" applyFill="1" applyBorder="1" applyAlignment="1">
      <alignment vertical="center"/>
    </xf>
    <xf numFmtId="41" fontId="57" fillId="0" borderId="106" xfId="10" applyFont="1" applyFill="1" applyBorder="1" applyAlignment="1">
      <alignment vertical="center"/>
    </xf>
    <xf numFmtId="41" fontId="57" fillId="0" borderId="107" xfId="10" applyFont="1" applyFill="1" applyBorder="1" applyAlignment="1">
      <alignment vertical="center"/>
    </xf>
    <xf numFmtId="41" fontId="51" fillId="0" borderId="110" xfId="10" quotePrefix="1" applyFont="1" applyBorder="1" applyAlignment="1">
      <alignment horizontal="center" vertical="center"/>
    </xf>
    <xf numFmtId="41" fontId="51" fillId="0" borderId="177" xfId="10" applyFont="1" applyBorder="1" applyAlignment="1">
      <alignment horizontal="center" vertical="center"/>
    </xf>
    <xf numFmtId="200" fontId="57" fillId="0" borderId="153" xfId="9" applyNumberFormat="1" applyFont="1" applyBorder="1" applyAlignment="1">
      <alignment vertical="center"/>
    </xf>
    <xf numFmtId="200" fontId="57" fillId="0" borderId="149" xfId="9" applyNumberFormat="1" applyFont="1" applyBorder="1" applyAlignment="1">
      <alignment vertical="center"/>
    </xf>
    <xf numFmtId="200" fontId="57" fillId="0" borderId="154" xfId="9" applyNumberFormat="1" applyFont="1" applyBorder="1" applyAlignment="1">
      <alignment vertical="center"/>
    </xf>
    <xf numFmtId="200" fontId="57" fillId="0" borderId="122" xfId="9" applyNumberFormat="1" applyFont="1" applyBorder="1" applyAlignment="1">
      <alignment vertical="center"/>
    </xf>
    <xf numFmtId="200" fontId="57" fillId="0" borderId="120" xfId="9" applyNumberFormat="1" applyFont="1" applyBorder="1" applyAlignment="1">
      <alignment vertical="center"/>
    </xf>
    <xf numFmtId="200" fontId="57" fillId="0" borderId="185" xfId="9" applyNumberFormat="1" applyFont="1" applyBorder="1" applyAlignment="1">
      <alignment vertical="center"/>
    </xf>
    <xf numFmtId="200" fontId="57" fillId="0" borderId="121" xfId="9" applyNumberFormat="1" applyFont="1" applyBorder="1" applyAlignment="1">
      <alignment vertical="center"/>
    </xf>
    <xf numFmtId="200" fontId="57" fillId="0" borderId="123" xfId="9" applyNumberFormat="1" applyFont="1" applyBorder="1" applyAlignment="1">
      <alignment vertical="center"/>
    </xf>
    <xf numFmtId="200" fontId="57" fillId="0" borderId="124" xfId="9" applyNumberFormat="1" applyFont="1" applyBorder="1" applyAlignment="1">
      <alignment vertical="center"/>
    </xf>
    <xf numFmtId="200" fontId="57" fillId="0" borderId="125" xfId="9" applyNumberFormat="1" applyFont="1" applyBorder="1" applyAlignment="1">
      <alignment vertical="center"/>
    </xf>
    <xf numFmtId="200" fontId="57" fillId="0" borderId="184" xfId="9" applyNumberFormat="1" applyFont="1" applyBorder="1" applyAlignment="1">
      <alignment vertical="center"/>
    </xf>
    <xf numFmtId="200" fontId="57" fillId="0" borderId="181" xfId="9" applyNumberFormat="1" applyFont="1" applyBorder="1" applyAlignment="1">
      <alignment vertical="center"/>
    </xf>
    <xf numFmtId="200" fontId="57" fillId="0" borderId="151" xfId="9" applyNumberFormat="1" applyFont="1" applyBorder="1" applyAlignment="1">
      <alignment vertical="center"/>
    </xf>
    <xf numFmtId="200" fontId="57" fillId="0" borderId="152" xfId="9" applyNumberFormat="1" applyFont="1" applyBorder="1" applyAlignment="1">
      <alignment vertical="center"/>
    </xf>
    <xf numFmtId="200" fontId="57" fillId="0" borderId="180" xfId="9" applyNumberFormat="1" applyFont="1" applyBorder="1" applyAlignment="1">
      <alignment vertical="center"/>
    </xf>
    <xf numFmtId="200" fontId="57" fillId="0" borderId="150" xfId="9" applyNumberFormat="1" applyFont="1" applyBorder="1" applyAlignment="1">
      <alignment vertical="center"/>
    </xf>
    <xf numFmtId="200" fontId="57" fillId="0" borderId="111" xfId="9" applyNumberFormat="1" applyFont="1" applyBorder="1" applyAlignment="1">
      <alignment vertical="center"/>
    </xf>
    <xf numFmtId="200" fontId="57" fillId="0" borderId="110" xfId="9" applyNumberFormat="1" applyFont="1" applyBorder="1" applyAlignment="1">
      <alignment vertical="center"/>
    </xf>
    <xf numFmtId="200" fontId="57" fillId="0" borderId="177" xfId="9" applyNumberFormat="1" applyFont="1" applyBorder="1" applyAlignment="1">
      <alignment vertical="center"/>
    </xf>
    <xf numFmtId="0" fontId="57" fillId="0" borderId="160" xfId="9" applyFont="1" applyFill="1" applyBorder="1" applyAlignment="1">
      <alignment horizontal="center" vertical="center"/>
    </xf>
    <xf numFmtId="0" fontId="57" fillId="0" borderId="161" xfId="9" applyFont="1" applyFill="1" applyBorder="1" applyAlignment="1">
      <alignment horizontal="center" vertical="center"/>
    </xf>
    <xf numFmtId="0" fontId="57" fillId="0" borderId="162" xfId="9" applyFont="1" applyFill="1" applyBorder="1" applyAlignment="1">
      <alignment horizontal="center" vertical="center"/>
    </xf>
    <xf numFmtId="200" fontId="57" fillId="0" borderId="175" xfId="9" applyNumberFormat="1" applyFont="1" applyBorder="1" applyAlignment="1">
      <alignment vertical="center"/>
    </xf>
    <xf numFmtId="200" fontId="57" fillId="0" borderId="108" xfId="9" applyNumberFormat="1" applyFont="1" applyBorder="1" applyAlignment="1">
      <alignment vertical="center"/>
    </xf>
    <xf numFmtId="200" fontId="57" fillId="0" borderId="176" xfId="9" applyNumberFormat="1" applyFont="1" applyBorder="1" applyAlignment="1">
      <alignment vertical="center"/>
    </xf>
    <xf numFmtId="200" fontId="57" fillId="0" borderId="112" xfId="9" applyNumberFormat="1" applyFont="1" applyBorder="1" applyAlignment="1">
      <alignment vertical="center"/>
    </xf>
    <xf numFmtId="0" fontId="57" fillId="13" borderId="122" xfId="9" applyFont="1" applyFill="1" applyBorder="1" applyAlignment="1">
      <alignment horizontal="center" vertical="center"/>
    </xf>
    <xf numFmtId="0" fontId="57" fillId="13" borderId="120" xfId="9" applyFont="1" applyFill="1" applyBorder="1" applyAlignment="1">
      <alignment horizontal="center" vertical="center"/>
    </xf>
    <xf numFmtId="0" fontId="57" fillId="7" borderId="157" xfId="9" applyFont="1" applyFill="1" applyBorder="1" applyAlignment="1">
      <alignment horizontal="center" vertical="center"/>
    </xf>
    <xf numFmtId="0" fontId="57" fillId="7" borderId="106" xfId="9" applyFont="1" applyFill="1" applyBorder="1" applyAlignment="1">
      <alignment horizontal="center" vertical="center"/>
    </xf>
    <xf numFmtId="0" fontId="57" fillId="7" borderId="158" xfId="9" applyFont="1" applyFill="1" applyBorder="1" applyAlignment="1">
      <alignment horizontal="center" vertical="center"/>
    </xf>
    <xf numFmtId="0" fontId="57" fillId="31" borderId="133" xfId="9" applyFont="1" applyFill="1" applyBorder="1" applyAlignment="1">
      <alignment horizontal="center" vertical="center"/>
    </xf>
    <xf numFmtId="0" fontId="57" fillId="31" borderId="126" xfId="9" applyFont="1" applyFill="1" applyBorder="1" applyAlignment="1">
      <alignment horizontal="center" vertical="center"/>
    </xf>
    <xf numFmtId="200" fontId="57" fillId="0" borderId="178" xfId="9" applyNumberFormat="1" applyFont="1" applyBorder="1" applyAlignment="1">
      <alignment vertical="center"/>
    </xf>
    <xf numFmtId="200" fontId="57" fillId="0" borderId="126" xfId="9" applyNumberFormat="1" applyFont="1" applyBorder="1" applyAlignment="1">
      <alignment vertical="center"/>
    </xf>
    <xf numFmtId="200" fontId="57" fillId="0" borderId="127" xfId="9" applyNumberFormat="1" applyFont="1" applyBorder="1" applyAlignment="1">
      <alignment vertical="center"/>
    </xf>
    <xf numFmtId="200" fontId="57" fillId="0" borderId="134" xfId="9" applyNumberFormat="1" applyFont="1" applyBorder="1" applyAlignment="1">
      <alignment vertical="center"/>
    </xf>
    <xf numFmtId="200" fontId="57" fillId="0" borderId="159" xfId="9" applyNumberFormat="1" applyFont="1" applyBorder="1" applyAlignment="1">
      <alignment vertical="center"/>
    </xf>
    <xf numFmtId="0" fontId="57" fillId="38" borderId="168" xfId="9" applyFont="1" applyFill="1" applyBorder="1" applyAlignment="1">
      <alignment horizontal="center" vertical="center"/>
    </xf>
    <xf numFmtId="0" fontId="57" fillId="38" borderId="128" xfId="9" applyFont="1" applyFill="1" applyBorder="1" applyAlignment="1">
      <alignment horizontal="center" vertical="center"/>
    </xf>
    <xf numFmtId="0" fontId="57" fillId="38" borderId="0" xfId="9" applyFont="1" applyFill="1" applyBorder="1" applyAlignment="1">
      <alignment horizontal="center" vertical="center"/>
    </xf>
    <xf numFmtId="0" fontId="57" fillId="38" borderId="170" xfId="9" applyFont="1" applyFill="1" applyBorder="1" applyAlignment="1">
      <alignment horizontal="center" vertical="center"/>
    </xf>
    <xf numFmtId="0" fontId="57" fillId="31" borderId="143" xfId="9" applyFont="1" applyFill="1" applyBorder="1" applyAlignment="1">
      <alignment horizontal="center" vertical="center"/>
    </xf>
    <xf numFmtId="0" fontId="57" fillId="31" borderId="144" xfId="9" applyFont="1" applyFill="1" applyBorder="1" applyAlignment="1">
      <alignment horizontal="center" vertical="center"/>
    </xf>
    <xf numFmtId="0" fontId="57" fillId="13" borderId="124" xfId="9" applyFont="1" applyFill="1" applyBorder="1" applyAlignment="1">
      <alignment horizontal="center" vertical="center"/>
    </xf>
    <xf numFmtId="0" fontId="57" fillId="13" borderId="125" xfId="9" applyFont="1" applyFill="1" applyBorder="1" applyAlignment="1">
      <alignment horizontal="center" vertical="center"/>
    </xf>
    <xf numFmtId="200" fontId="57" fillId="0" borderId="165" xfId="9" applyNumberFormat="1" applyFont="1" applyBorder="1" applyAlignment="1">
      <alignment vertical="center"/>
    </xf>
    <xf numFmtId="200" fontId="57" fillId="0" borderId="0" xfId="9" applyNumberFormat="1" applyFont="1" applyBorder="1" applyAlignment="1">
      <alignment vertical="center"/>
    </xf>
    <xf numFmtId="200" fontId="57" fillId="0" borderId="129" xfId="9" applyNumberFormat="1" applyFont="1" applyBorder="1" applyAlignment="1">
      <alignment vertical="center"/>
    </xf>
    <xf numFmtId="200" fontId="57" fillId="0" borderId="128" xfId="9" applyNumberFormat="1" applyFont="1" applyBorder="1" applyAlignment="1">
      <alignment vertical="center"/>
    </xf>
    <xf numFmtId="200" fontId="57" fillId="0" borderId="164" xfId="9" applyNumberFormat="1" applyFont="1" applyBorder="1" applyAlignment="1">
      <alignment vertical="center"/>
    </xf>
    <xf numFmtId="200" fontId="57" fillId="0" borderId="135" xfId="9" applyNumberFormat="1" applyFont="1" applyBorder="1" applyAlignment="1">
      <alignment vertical="center"/>
    </xf>
    <xf numFmtId="200" fontId="57" fillId="0" borderId="119" xfId="9" applyNumberFormat="1" applyFont="1" applyBorder="1" applyAlignment="1">
      <alignment vertical="center"/>
    </xf>
    <xf numFmtId="200" fontId="57" fillId="0" borderId="133" xfId="9" applyNumberFormat="1" applyFont="1" applyBorder="1" applyAlignment="1">
      <alignment vertical="center"/>
    </xf>
    <xf numFmtId="200" fontId="57" fillId="0" borderId="156" xfId="9" applyNumberFormat="1" applyFont="1" applyBorder="1" applyAlignment="1">
      <alignment vertical="center"/>
    </xf>
    <xf numFmtId="200" fontId="57" fillId="0" borderId="131" xfId="9" applyNumberFormat="1" applyFont="1" applyBorder="1" applyAlignment="1">
      <alignment vertical="center"/>
    </xf>
    <xf numFmtId="200" fontId="57" fillId="0" borderId="132" xfId="9" applyNumberFormat="1" applyFont="1" applyBorder="1" applyAlignment="1">
      <alignment vertical="center"/>
    </xf>
    <xf numFmtId="200" fontId="57" fillId="0" borderId="118" xfId="9" applyNumberFormat="1" applyFont="1" applyBorder="1" applyAlignment="1">
      <alignment vertical="center"/>
    </xf>
    <xf numFmtId="200" fontId="57" fillId="0" borderId="166" xfId="9" applyNumberFormat="1" applyFont="1" applyBorder="1" applyAlignment="1">
      <alignment vertical="center"/>
    </xf>
    <xf numFmtId="200" fontId="57" fillId="0" borderId="167" xfId="9" applyNumberFormat="1" applyFont="1" applyBorder="1" applyAlignment="1">
      <alignment vertical="center"/>
    </xf>
    <xf numFmtId="200" fontId="57" fillId="6" borderId="165" xfId="9" applyNumberFormat="1" applyFont="1" applyFill="1" applyBorder="1" applyAlignment="1">
      <alignment vertical="center"/>
    </xf>
    <xf numFmtId="200" fontId="57" fillId="6" borderId="0" xfId="9" applyNumberFormat="1" applyFont="1" applyFill="1" applyBorder="1" applyAlignment="1">
      <alignment vertical="center"/>
    </xf>
    <xf numFmtId="200" fontId="57" fillId="6" borderId="129" xfId="9" applyNumberFormat="1" applyFont="1" applyFill="1" applyBorder="1" applyAlignment="1">
      <alignment vertical="center"/>
    </xf>
    <xf numFmtId="200" fontId="57" fillId="6" borderId="131" xfId="9" applyNumberFormat="1" applyFont="1" applyFill="1" applyBorder="1" applyAlignment="1">
      <alignment vertical="center"/>
    </xf>
    <xf numFmtId="200" fontId="57" fillId="6" borderId="156" xfId="9" applyNumberFormat="1" applyFont="1" applyFill="1" applyBorder="1" applyAlignment="1">
      <alignment vertical="center"/>
    </xf>
    <xf numFmtId="200" fontId="57" fillId="6" borderId="132" xfId="9" applyNumberFormat="1" applyFont="1" applyFill="1" applyBorder="1" applyAlignment="1">
      <alignment vertical="center"/>
    </xf>
    <xf numFmtId="200" fontId="57" fillId="6" borderId="118" xfId="9" applyNumberFormat="1" applyFont="1" applyFill="1" applyBorder="1" applyAlignment="1">
      <alignment vertical="center"/>
    </xf>
    <xf numFmtId="200" fontId="57" fillId="6" borderId="128" xfId="9" applyNumberFormat="1" applyFont="1" applyFill="1" applyBorder="1" applyAlignment="1">
      <alignment vertical="center"/>
    </xf>
    <xf numFmtId="200" fontId="57" fillId="6" borderId="164" xfId="9" applyNumberFormat="1" applyFont="1" applyFill="1" applyBorder="1" applyAlignment="1">
      <alignment vertical="center"/>
    </xf>
    <xf numFmtId="198" fontId="57" fillId="6" borderId="165" xfId="11" applyNumberFormat="1" applyFont="1" applyFill="1" applyBorder="1" applyAlignment="1">
      <alignment vertical="center"/>
    </xf>
    <xf numFmtId="198" fontId="57" fillId="6" borderId="0" xfId="11" applyNumberFormat="1" applyFont="1" applyFill="1" applyBorder="1" applyAlignment="1">
      <alignment vertical="center"/>
    </xf>
    <xf numFmtId="198" fontId="57" fillId="6" borderId="129" xfId="11" applyNumberFormat="1" applyFont="1" applyFill="1" applyBorder="1" applyAlignment="1">
      <alignment vertical="center"/>
    </xf>
    <xf numFmtId="200" fontId="82" fillId="6" borderId="156" xfId="9" quotePrefix="1" applyNumberFormat="1" applyFont="1" applyFill="1" applyBorder="1" applyAlignment="1">
      <alignment horizontal="right" vertical="center"/>
    </xf>
    <xf numFmtId="200" fontId="82" fillId="6" borderId="0" xfId="9" applyNumberFormat="1" applyFont="1" applyFill="1" applyBorder="1" applyAlignment="1">
      <alignment horizontal="right" vertical="center"/>
    </xf>
    <xf numFmtId="200" fontId="82" fillId="6" borderId="129" xfId="9" applyNumberFormat="1" applyFont="1" applyFill="1" applyBorder="1" applyAlignment="1">
      <alignment horizontal="right" vertical="center"/>
    </xf>
    <xf numFmtId="200" fontId="82" fillId="6" borderId="128" xfId="9" quotePrefix="1" applyNumberFormat="1" applyFont="1" applyFill="1" applyBorder="1" applyAlignment="1">
      <alignment horizontal="right" vertical="center"/>
    </xf>
    <xf numFmtId="200" fontId="57" fillId="0" borderId="113" xfId="9" applyNumberFormat="1" applyFont="1" applyBorder="1" applyAlignment="1">
      <alignment vertical="center"/>
    </xf>
    <xf numFmtId="200" fontId="57" fillId="0" borderId="114" xfId="9" applyNumberFormat="1" applyFont="1" applyBorder="1" applyAlignment="1">
      <alignment vertical="center"/>
    </xf>
    <xf numFmtId="200" fontId="57" fillId="0" borderId="115" xfId="9" applyNumberFormat="1" applyFont="1" applyBorder="1" applyAlignment="1">
      <alignment vertical="center"/>
    </xf>
    <xf numFmtId="200" fontId="57" fillId="0" borderId="116" xfId="9" applyNumberFormat="1" applyFont="1" applyBorder="1" applyAlignment="1">
      <alignment vertical="center"/>
    </xf>
    <xf numFmtId="200" fontId="57" fillId="0" borderId="130" xfId="9" applyNumberFormat="1" applyFont="1" applyBorder="1" applyAlignment="1">
      <alignment vertical="center"/>
    </xf>
    <xf numFmtId="200" fontId="57" fillId="0" borderId="109" xfId="9" applyNumberFormat="1" applyFont="1" applyBorder="1" applyAlignment="1">
      <alignment vertical="center"/>
    </xf>
    <xf numFmtId="200" fontId="57" fillId="0" borderId="117" xfId="9" applyNumberFormat="1" applyFont="1" applyBorder="1" applyAlignment="1">
      <alignment vertical="center"/>
    </xf>
    <xf numFmtId="200" fontId="57" fillId="0" borderId="163" xfId="9" applyNumberFormat="1" applyFont="1" applyBorder="1" applyAlignment="1">
      <alignment vertical="center"/>
    </xf>
    <xf numFmtId="0" fontId="57" fillId="38" borderId="115" xfId="9" applyFont="1" applyFill="1" applyBorder="1" applyAlignment="1">
      <alignment horizontal="center" vertical="center"/>
    </xf>
    <xf numFmtId="0" fontId="57" fillId="38" borderId="131" xfId="9" applyFont="1" applyFill="1" applyBorder="1" applyAlignment="1">
      <alignment horizontal="center" vertical="center"/>
    </xf>
    <xf numFmtId="0" fontId="57" fillId="38" borderId="113" xfId="9" applyFont="1" applyFill="1" applyBorder="1" applyAlignment="1">
      <alignment horizontal="center" vertical="center" wrapText="1"/>
    </xf>
    <xf numFmtId="0" fontId="57" fillId="38" borderId="156" xfId="9" applyFont="1" applyFill="1" applyBorder="1" applyAlignment="1">
      <alignment horizontal="center" vertical="center"/>
    </xf>
    <xf numFmtId="0" fontId="57" fillId="38" borderId="159" xfId="9" applyFont="1" applyFill="1" applyBorder="1" applyAlignment="1">
      <alignment horizontal="center" vertical="center"/>
    </xf>
    <xf numFmtId="0" fontId="57" fillId="38" borderId="134" xfId="9" applyFont="1" applyFill="1" applyBorder="1" applyAlignment="1">
      <alignment horizontal="center" vertical="center"/>
    </xf>
    <xf numFmtId="0" fontId="57" fillId="31" borderId="127" xfId="9" applyFont="1" applyFill="1" applyBorder="1" applyAlignment="1">
      <alignment horizontal="center" vertical="center"/>
    </xf>
    <xf numFmtId="200" fontId="57" fillId="7" borderId="118" xfId="9" applyNumberFormat="1" applyFont="1" applyFill="1" applyBorder="1" applyAlignment="1">
      <alignment vertical="center"/>
    </xf>
    <xf numFmtId="200" fontId="57" fillId="7" borderId="132" xfId="9" applyNumberFormat="1" applyFont="1" applyFill="1" applyBorder="1" applyAlignment="1">
      <alignment vertical="center"/>
    </xf>
    <xf numFmtId="200" fontId="57" fillId="0" borderId="142" xfId="9" applyNumberFormat="1" applyFont="1" applyBorder="1" applyAlignment="1">
      <alignment vertical="center"/>
    </xf>
    <xf numFmtId="200" fontId="57" fillId="0" borderId="143" xfId="9" applyNumberFormat="1" applyFont="1" applyBorder="1" applyAlignment="1">
      <alignment vertical="center"/>
    </xf>
    <xf numFmtId="200" fontId="57" fillId="0" borderId="144" xfId="9" applyNumberFormat="1" applyFont="1" applyBorder="1" applyAlignment="1">
      <alignment vertical="center"/>
    </xf>
    <xf numFmtId="200" fontId="57" fillId="0" borderId="141" xfId="9" applyNumberFormat="1" applyFont="1" applyBorder="1" applyAlignment="1">
      <alignment vertical="center"/>
    </xf>
    <xf numFmtId="0" fontId="57" fillId="38" borderId="110" xfId="9" applyFont="1" applyFill="1" applyBorder="1" applyAlignment="1">
      <alignment horizontal="center" vertical="center"/>
    </xf>
    <xf numFmtId="0" fontId="57" fillId="38" borderId="111" xfId="9" applyFont="1" applyFill="1" applyBorder="1" applyAlignment="1">
      <alignment horizontal="center" vertical="center"/>
    </xf>
    <xf numFmtId="0" fontId="57" fillId="38" borderId="112" xfId="9" applyFont="1" applyFill="1" applyBorder="1" applyAlignment="1">
      <alignment horizontal="center" vertical="center"/>
    </xf>
    <xf numFmtId="41" fontId="64" fillId="0" borderId="90" xfId="1" applyFont="1" applyBorder="1" applyAlignment="1">
      <alignment horizontal="center" vertical="center"/>
    </xf>
    <xf numFmtId="41" fontId="64" fillId="0" borderId="91" xfId="1" applyFont="1" applyBorder="1" applyAlignment="1">
      <alignment horizontal="center" vertical="center"/>
    </xf>
    <xf numFmtId="41" fontId="64" fillId="0" borderId="92" xfId="1" applyFont="1" applyBorder="1" applyAlignment="1">
      <alignment horizontal="center" vertical="center"/>
    </xf>
    <xf numFmtId="41" fontId="64" fillId="7" borderId="90" xfId="1" applyFont="1" applyFill="1" applyBorder="1" applyAlignment="1">
      <alignment horizontal="center" vertical="center"/>
    </xf>
    <xf numFmtId="41" fontId="64" fillId="7" borderId="91" xfId="1" applyFont="1" applyFill="1" applyBorder="1" applyAlignment="1">
      <alignment horizontal="center" vertical="center"/>
    </xf>
    <xf numFmtId="41" fontId="64" fillId="7" borderId="92" xfId="1" applyFont="1" applyFill="1" applyBorder="1" applyAlignment="1">
      <alignment horizontal="center" vertical="center"/>
    </xf>
    <xf numFmtId="0" fontId="64" fillId="36" borderId="90" xfId="0" applyFont="1" applyFill="1" applyBorder="1" applyAlignment="1">
      <alignment horizontal="center" vertical="center"/>
    </xf>
    <xf numFmtId="0" fontId="64" fillId="36" borderId="91" xfId="0" applyFont="1" applyFill="1" applyBorder="1" applyAlignment="1">
      <alignment horizontal="center" vertical="center"/>
    </xf>
    <xf numFmtId="0" fontId="64" fillId="36" borderId="92" xfId="0" applyFont="1" applyFill="1" applyBorder="1" applyAlignment="1">
      <alignment horizontal="center" vertical="center"/>
    </xf>
    <xf numFmtId="41" fontId="66" fillId="0" borderId="90" xfId="1" applyFont="1" applyBorder="1" applyAlignment="1">
      <alignment horizontal="center" vertical="center"/>
    </xf>
    <xf numFmtId="41" fontId="66" fillId="0" borderId="91" xfId="1" applyFont="1" applyBorder="1" applyAlignment="1">
      <alignment horizontal="center" vertical="center"/>
    </xf>
    <xf numFmtId="41" fontId="66" fillId="0" borderId="92" xfId="1" applyFont="1" applyBorder="1" applyAlignment="1">
      <alignment horizontal="center" vertical="center"/>
    </xf>
    <xf numFmtId="0" fontId="0" fillId="31" borderId="84" xfId="0" applyFill="1" applyBorder="1" applyAlignment="1">
      <alignment horizontal="center" vertical="center"/>
    </xf>
    <xf numFmtId="0" fontId="0" fillId="31" borderId="85" xfId="0" applyFill="1" applyBorder="1" applyAlignment="1">
      <alignment horizontal="center" vertical="center"/>
    </xf>
    <xf numFmtId="0" fontId="0" fillId="31" borderId="86" xfId="0" applyFill="1" applyBorder="1" applyAlignment="1">
      <alignment horizontal="center" vertical="center"/>
    </xf>
    <xf numFmtId="0" fontId="0" fillId="31" borderId="97" xfId="0" applyFill="1" applyBorder="1" applyAlignment="1">
      <alignment horizontal="center" vertical="center"/>
    </xf>
    <xf numFmtId="0" fontId="0" fillId="31" borderId="0" xfId="0" applyFill="1" applyBorder="1" applyAlignment="1">
      <alignment horizontal="center" vertical="center"/>
    </xf>
    <xf numFmtId="0" fontId="0" fillId="31" borderId="98" xfId="0" applyFill="1" applyBorder="1" applyAlignment="1">
      <alignment horizontal="center" vertical="center"/>
    </xf>
    <xf numFmtId="0" fontId="0" fillId="31" borderId="87" xfId="0" applyFill="1" applyBorder="1" applyAlignment="1">
      <alignment horizontal="center" vertical="center"/>
    </xf>
    <xf numFmtId="0" fontId="0" fillId="31" borderId="88" xfId="0" applyFill="1" applyBorder="1" applyAlignment="1">
      <alignment horizontal="center" vertical="center"/>
    </xf>
    <xf numFmtId="0" fontId="0" fillId="31" borderId="89" xfId="0" applyFill="1" applyBorder="1" applyAlignment="1">
      <alignment horizontal="center" vertical="center"/>
    </xf>
    <xf numFmtId="196" fontId="64" fillId="0" borderId="90" xfId="1" applyNumberFormat="1" applyFont="1" applyBorder="1" applyAlignment="1">
      <alignment horizontal="center" vertical="center"/>
    </xf>
    <xf numFmtId="196" fontId="64" fillId="0" borderId="92" xfId="1" applyNumberFormat="1" applyFont="1" applyBorder="1" applyAlignment="1">
      <alignment horizontal="center" vertical="center"/>
    </xf>
    <xf numFmtId="196" fontId="64" fillId="7" borderId="90" xfId="1" applyNumberFormat="1" applyFont="1" applyFill="1" applyBorder="1" applyAlignment="1">
      <alignment horizontal="center" vertical="center"/>
    </xf>
    <xf numFmtId="196" fontId="64" fillId="7" borderId="92" xfId="1" applyNumberFormat="1" applyFont="1" applyFill="1" applyBorder="1" applyAlignment="1">
      <alignment horizontal="center" vertical="center"/>
    </xf>
    <xf numFmtId="0" fontId="0" fillId="37" borderId="90" xfId="0" applyFill="1" applyBorder="1" applyAlignment="1">
      <alignment horizontal="center" vertical="center"/>
    </xf>
    <xf numFmtId="0" fontId="0" fillId="37" borderId="91" xfId="0" applyFill="1" applyBorder="1" applyAlignment="1">
      <alignment horizontal="center" vertical="center"/>
    </xf>
    <xf numFmtId="0" fontId="0" fillId="37" borderId="92" xfId="0" applyFill="1" applyBorder="1" applyAlignment="1">
      <alignment horizontal="center" vertical="center"/>
    </xf>
    <xf numFmtId="0" fontId="64" fillId="0" borderId="90" xfId="0" applyFont="1" applyBorder="1" applyAlignment="1">
      <alignment horizontal="center" vertical="center"/>
    </xf>
    <xf numFmtId="0" fontId="64" fillId="0" borderId="91" xfId="0" applyFont="1" applyBorder="1" applyAlignment="1">
      <alignment horizontal="center" vertical="center"/>
    </xf>
    <xf numFmtId="0" fontId="64" fillId="0" borderId="92" xfId="0" applyFont="1" applyBorder="1" applyAlignment="1">
      <alignment horizontal="center" vertical="center"/>
    </xf>
    <xf numFmtId="0" fontId="64" fillId="7" borderId="90" xfId="0" applyFont="1" applyFill="1" applyBorder="1" applyAlignment="1">
      <alignment horizontal="center" vertical="center"/>
    </xf>
    <xf numFmtId="0" fontId="64" fillId="7" borderId="91" xfId="0" applyFont="1" applyFill="1" applyBorder="1" applyAlignment="1">
      <alignment horizontal="center" vertical="center"/>
    </xf>
    <xf numFmtId="0" fontId="64" fillId="7" borderId="92" xfId="0" applyFont="1" applyFill="1" applyBorder="1" applyAlignment="1">
      <alignment horizontal="center" vertical="center"/>
    </xf>
    <xf numFmtId="0" fontId="0" fillId="8" borderId="84" xfId="0" applyFill="1" applyBorder="1" applyAlignment="1">
      <alignment horizontal="center" vertical="center"/>
    </xf>
    <xf numFmtId="0" fontId="0" fillId="8" borderId="85" xfId="0" applyFill="1" applyBorder="1" applyAlignment="1">
      <alignment horizontal="center" vertical="center"/>
    </xf>
    <xf numFmtId="0" fontId="0" fillId="8" borderId="86" xfId="0" applyFill="1" applyBorder="1" applyAlignment="1">
      <alignment horizontal="center" vertical="center"/>
    </xf>
    <xf numFmtId="0" fontId="0" fillId="8" borderId="97" xfId="0" applyFill="1" applyBorder="1" applyAlignment="1">
      <alignment horizontal="center" vertical="center"/>
    </xf>
    <xf numFmtId="0" fontId="0" fillId="8" borderId="0" xfId="0" applyFill="1" applyBorder="1" applyAlignment="1">
      <alignment horizontal="center" vertical="center"/>
    </xf>
    <xf numFmtId="0" fontId="0" fillId="8" borderId="98" xfId="0" applyFill="1" applyBorder="1" applyAlignment="1">
      <alignment horizontal="center" vertical="center"/>
    </xf>
    <xf numFmtId="0" fontId="0" fillId="8" borderId="87" xfId="0" applyFill="1" applyBorder="1" applyAlignment="1">
      <alignment horizontal="center" vertical="center"/>
    </xf>
    <xf numFmtId="0" fontId="0" fillId="8" borderId="88" xfId="0" applyFill="1" applyBorder="1" applyAlignment="1">
      <alignment horizontal="center" vertical="center"/>
    </xf>
    <xf numFmtId="0" fontId="0" fillId="8" borderId="89" xfId="0" applyFill="1" applyBorder="1" applyAlignment="1">
      <alignment horizontal="center" vertical="center"/>
    </xf>
    <xf numFmtId="0" fontId="0" fillId="16" borderId="84" xfId="0" applyFill="1" applyBorder="1" applyAlignment="1">
      <alignment horizontal="center" vertical="center" wrapText="1"/>
    </xf>
    <xf numFmtId="0" fontId="0" fillId="16" borderId="85" xfId="0" applyFill="1" applyBorder="1" applyAlignment="1">
      <alignment horizontal="center" vertical="center"/>
    </xf>
    <xf numFmtId="0" fontId="0" fillId="16" borderId="86" xfId="0" applyFill="1" applyBorder="1" applyAlignment="1">
      <alignment horizontal="center" vertical="center"/>
    </xf>
    <xf numFmtId="0" fontId="0" fillId="16" borderId="87" xfId="0" applyFill="1" applyBorder="1" applyAlignment="1">
      <alignment horizontal="center" vertical="center"/>
    </xf>
    <xf numFmtId="0" fontId="0" fillId="16" borderId="88" xfId="0" applyFill="1" applyBorder="1" applyAlignment="1">
      <alignment horizontal="center" vertical="center"/>
    </xf>
    <xf numFmtId="0" fontId="0" fillId="16" borderId="89" xfId="0" applyFill="1" applyBorder="1" applyAlignment="1">
      <alignment horizontal="center" vertical="center"/>
    </xf>
    <xf numFmtId="0" fontId="0" fillId="31" borderId="84" xfId="0" applyFill="1" applyBorder="1" applyAlignment="1">
      <alignment horizontal="center" vertical="center" wrapText="1"/>
    </xf>
    <xf numFmtId="0" fontId="64" fillId="7" borderId="90" xfId="0" quotePrefix="1" applyFont="1" applyFill="1" applyBorder="1" applyAlignment="1">
      <alignment horizontal="center" vertical="center"/>
    </xf>
    <xf numFmtId="41" fontId="64" fillId="36" borderId="90" xfId="1" applyFont="1" applyFill="1" applyBorder="1" applyAlignment="1">
      <alignment horizontal="center" vertical="center"/>
    </xf>
    <xf numFmtId="41" fontId="64" fillId="36" borderId="91" xfId="1" applyFont="1" applyFill="1" applyBorder="1" applyAlignment="1">
      <alignment horizontal="center" vertical="center"/>
    </xf>
    <xf numFmtId="41" fontId="64" fillId="36" borderId="92" xfId="1" applyFont="1" applyFill="1" applyBorder="1" applyAlignment="1">
      <alignment horizontal="center" vertical="center"/>
    </xf>
    <xf numFmtId="0" fontId="0" fillId="31" borderId="85" xfId="0" applyFill="1" applyBorder="1" applyAlignment="1">
      <alignment horizontal="center" vertical="center" wrapText="1"/>
    </xf>
    <xf numFmtId="0" fontId="0" fillId="31" borderId="86" xfId="0" applyFill="1" applyBorder="1" applyAlignment="1">
      <alignment horizontal="center" vertical="center" wrapText="1"/>
    </xf>
    <xf numFmtId="0" fontId="0" fillId="31" borderId="97" xfId="0" applyFill="1" applyBorder="1" applyAlignment="1">
      <alignment horizontal="center" vertical="center" wrapText="1"/>
    </xf>
    <xf numFmtId="0" fontId="0" fillId="31" borderId="0" xfId="0" applyFill="1" applyBorder="1" applyAlignment="1">
      <alignment horizontal="center" vertical="center" wrapText="1"/>
    </xf>
    <xf numFmtId="0" fontId="0" fillId="31" borderId="98" xfId="0" applyFill="1" applyBorder="1" applyAlignment="1">
      <alignment horizontal="center" vertical="center" wrapText="1"/>
    </xf>
    <xf numFmtId="0" fontId="0" fillId="31" borderId="87" xfId="0" applyFill="1" applyBorder="1" applyAlignment="1">
      <alignment horizontal="center" vertical="center" wrapText="1"/>
    </xf>
    <xf numFmtId="0" fontId="0" fillId="31" borderId="88" xfId="0" applyFill="1" applyBorder="1" applyAlignment="1">
      <alignment horizontal="center" vertical="center" wrapText="1"/>
    </xf>
    <xf numFmtId="0" fontId="0" fillId="31" borderId="89" xfId="0" applyFill="1" applyBorder="1" applyAlignment="1">
      <alignment horizontal="center" vertical="center" wrapText="1"/>
    </xf>
    <xf numFmtId="14" fontId="64" fillId="0" borderId="90" xfId="0" applyNumberFormat="1" applyFont="1" applyBorder="1" applyAlignment="1">
      <alignment horizontal="center" vertical="center"/>
    </xf>
    <xf numFmtId="14" fontId="64" fillId="0" borderId="91" xfId="0" applyNumberFormat="1" applyFont="1" applyBorder="1" applyAlignment="1">
      <alignment horizontal="center" vertical="center"/>
    </xf>
    <xf numFmtId="14" fontId="64" fillId="0" borderId="92" xfId="0" applyNumberFormat="1" applyFont="1" applyBorder="1" applyAlignment="1">
      <alignment horizontal="center" vertical="center"/>
    </xf>
    <xf numFmtId="0" fontId="0" fillId="31" borderId="93" xfId="0" applyFill="1" applyBorder="1" applyAlignment="1">
      <alignment horizontal="center" vertical="center"/>
    </xf>
    <xf numFmtId="0" fontId="0" fillId="31" borderId="94" xfId="0" applyFill="1" applyBorder="1" applyAlignment="1">
      <alignment horizontal="center" vertical="center"/>
    </xf>
    <xf numFmtId="41" fontId="66" fillId="0" borderId="90" xfId="1" applyFont="1" applyFill="1" applyBorder="1" applyAlignment="1">
      <alignment horizontal="center" vertical="center"/>
    </xf>
    <xf numFmtId="41" fontId="66" fillId="0" borderId="91" xfId="1" applyFont="1" applyFill="1" applyBorder="1" applyAlignment="1">
      <alignment horizontal="center" vertical="center"/>
    </xf>
    <xf numFmtId="41" fontId="66" fillId="0" borderId="92" xfId="1" applyFont="1" applyFill="1" applyBorder="1" applyAlignment="1">
      <alignment horizontal="center" vertical="center"/>
    </xf>
    <xf numFmtId="198" fontId="64" fillId="0" borderId="90" xfId="3" applyNumberFormat="1" applyFont="1" applyBorder="1" applyAlignment="1">
      <alignment horizontal="center" vertical="center"/>
    </xf>
    <xf numFmtId="198" fontId="64" fillId="0" borderId="92" xfId="3" applyNumberFormat="1" applyFont="1" applyBorder="1" applyAlignment="1">
      <alignment horizontal="center" vertical="center"/>
    </xf>
    <xf numFmtId="41" fontId="66" fillId="7" borderId="90" xfId="1" applyFont="1" applyFill="1" applyBorder="1" applyAlignment="1">
      <alignment horizontal="center" vertical="center"/>
    </xf>
    <xf numFmtId="41" fontId="66" fillId="7" borderId="91" xfId="1" applyFont="1" applyFill="1" applyBorder="1" applyAlignment="1">
      <alignment horizontal="center" vertical="center"/>
    </xf>
    <xf numFmtId="41" fontId="66" fillId="7" borderId="92" xfId="1" applyFont="1" applyFill="1" applyBorder="1" applyAlignment="1">
      <alignment horizontal="center" vertical="center"/>
    </xf>
    <xf numFmtId="197" fontId="66" fillId="0" borderId="90" xfId="1" applyNumberFormat="1" applyFont="1" applyBorder="1" applyAlignment="1">
      <alignment horizontal="right" vertical="center"/>
    </xf>
    <xf numFmtId="197" fontId="66" fillId="0" borderId="91" xfId="1" applyNumberFormat="1" applyFont="1" applyBorder="1" applyAlignment="1">
      <alignment horizontal="right" vertical="center"/>
    </xf>
    <xf numFmtId="197" fontId="66" fillId="0" borderId="92" xfId="1" applyNumberFormat="1" applyFont="1" applyBorder="1" applyAlignment="1">
      <alignment horizontal="right" vertical="center"/>
    </xf>
    <xf numFmtId="197" fontId="66" fillId="0" borderId="90" xfId="1" applyNumberFormat="1" applyFont="1" applyBorder="1" applyAlignment="1">
      <alignment horizontal="center" vertical="center"/>
    </xf>
    <xf numFmtId="197" fontId="66" fillId="0" borderId="91" xfId="1" applyNumberFormat="1" applyFont="1" applyBorder="1" applyAlignment="1">
      <alignment horizontal="center" vertical="center"/>
    </xf>
    <xf numFmtId="197" fontId="66" fillId="0" borderId="92" xfId="1" applyNumberFormat="1" applyFont="1" applyBorder="1" applyAlignment="1">
      <alignment horizontal="center" vertical="center"/>
    </xf>
    <xf numFmtId="176" fontId="10" fillId="3" borderId="9" xfId="0" applyNumberFormat="1" applyFont="1" applyFill="1" applyBorder="1" applyAlignment="1">
      <alignment horizontal="center" vertical="center" wrapText="1" shrinkToFit="1"/>
    </xf>
    <xf numFmtId="176" fontId="10" fillId="3" borderId="28" xfId="0" applyNumberFormat="1" applyFont="1" applyFill="1" applyBorder="1" applyAlignment="1">
      <alignment horizontal="center" vertical="center" shrinkToFit="1"/>
    </xf>
    <xf numFmtId="176" fontId="15" fillId="4" borderId="10" xfId="0" applyNumberFormat="1" applyFont="1" applyFill="1" applyBorder="1" applyAlignment="1">
      <alignment horizontal="center" vertical="center"/>
    </xf>
    <xf numFmtId="176" fontId="15" fillId="4" borderId="29" xfId="0" applyNumberFormat="1" applyFont="1" applyFill="1" applyBorder="1" applyAlignment="1">
      <alignment horizontal="center" vertical="center"/>
    </xf>
    <xf numFmtId="0" fontId="10" fillId="4" borderId="13" xfId="0" applyFont="1" applyFill="1" applyBorder="1" applyAlignment="1">
      <alignment horizontal="center" vertical="center" shrinkToFit="1"/>
    </xf>
    <xf numFmtId="0" fontId="10" fillId="4" borderId="32" xfId="0" applyFont="1" applyFill="1" applyBorder="1" applyAlignment="1">
      <alignment horizontal="center" vertical="center" shrinkToFit="1"/>
    </xf>
    <xf numFmtId="0" fontId="10" fillId="8" borderId="1" xfId="0" applyFont="1" applyFill="1" applyBorder="1" applyAlignment="1">
      <alignment horizontal="center" vertical="center"/>
    </xf>
    <xf numFmtId="0" fontId="10" fillId="8" borderId="3" xfId="0" applyFont="1" applyFill="1" applyBorder="1" applyAlignment="1">
      <alignment horizontal="center" vertical="center"/>
    </xf>
    <xf numFmtId="177" fontId="10" fillId="2" borderId="4" xfId="0" applyNumberFormat="1" applyFont="1" applyFill="1" applyBorder="1" applyAlignment="1">
      <alignment horizontal="center" vertical="center" shrinkToFit="1"/>
    </xf>
    <xf numFmtId="177" fontId="10" fillId="2" borderId="23" xfId="0" applyNumberFormat="1" applyFont="1" applyFill="1" applyBorder="1" applyAlignment="1">
      <alignment horizontal="center" vertical="center" shrinkToFit="1"/>
    </xf>
    <xf numFmtId="0" fontId="10" fillId="10" borderId="5" xfId="0" applyNumberFormat="1" applyFont="1" applyFill="1" applyBorder="1" applyAlignment="1">
      <alignment horizontal="center" vertical="center" shrinkToFit="1"/>
    </xf>
    <xf numFmtId="0" fontId="10" fillId="10" borderId="24" xfId="0" applyNumberFormat="1" applyFont="1" applyFill="1" applyBorder="1" applyAlignment="1">
      <alignment horizontal="center" vertical="center" shrinkToFit="1"/>
    </xf>
    <xf numFmtId="0" fontId="10" fillId="2" borderId="5" xfId="0" applyFont="1" applyFill="1" applyBorder="1" applyAlignment="1">
      <alignment horizontal="center" vertical="center" shrinkToFit="1"/>
    </xf>
    <xf numFmtId="0" fontId="10" fillId="2" borderId="24" xfId="0" applyFont="1" applyFill="1" applyBorder="1" applyAlignment="1">
      <alignment horizontal="center" vertical="center" shrinkToFit="1"/>
    </xf>
    <xf numFmtId="0" fontId="10" fillId="10" borderId="5" xfId="0" applyFont="1" applyFill="1" applyBorder="1" applyAlignment="1">
      <alignment horizontal="center" vertical="center" shrinkToFit="1"/>
    </xf>
    <xf numFmtId="0" fontId="10" fillId="10" borderId="24" xfId="0" applyFont="1" applyFill="1" applyBorder="1" applyAlignment="1">
      <alignment horizontal="center" vertical="center" shrinkToFit="1"/>
    </xf>
    <xf numFmtId="0" fontId="10" fillId="10" borderId="6" xfId="0" applyFont="1" applyFill="1" applyBorder="1" applyAlignment="1">
      <alignment horizontal="center" vertical="center" shrinkToFit="1"/>
    </xf>
    <xf numFmtId="0" fontId="10" fillId="10" borderId="25" xfId="0" applyFont="1" applyFill="1" applyBorder="1" applyAlignment="1">
      <alignment horizontal="center" vertical="center" shrinkToFit="1"/>
    </xf>
    <xf numFmtId="0" fontId="15" fillId="2" borderId="6" xfId="0" applyFont="1" applyFill="1" applyBorder="1" applyAlignment="1">
      <alignment horizontal="center" vertical="center" wrapText="1" shrinkToFit="1"/>
    </xf>
    <xf numFmtId="0" fontId="15" fillId="2" borderId="25" xfId="0" applyFont="1" applyFill="1" applyBorder="1" applyAlignment="1">
      <alignment horizontal="center" vertical="center" wrapText="1" shrinkToFit="1"/>
    </xf>
    <xf numFmtId="178" fontId="10" fillId="2" borderId="6" xfId="0" applyNumberFormat="1" applyFont="1" applyFill="1" applyBorder="1" applyAlignment="1">
      <alignment horizontal="center" vertical="center" wrapText="1" shrinkToFit="1"/>
    </xf>
    <xf numFmtId="178" fontId="10" fillId="2" borderId="25" xfId="0" applyNumberFormat="1" applyFont="1" applyFill="1" applyBorder="1" applyAlignment="1">
      <alignment horizontal="center" vertical="center" wrapText="1" shrinkToFit="1"/>
    </xf>
    <xf numFmtId="0" fontId="10" fillId="2" borderId="6" xfId="0" applyNumberFormat="1" applyFont="1" applyFill="1" applyBorder="1" applyAlignment="1" applyProtection="1">
      <alignment horizontal="center" vertical="center" wrapText="1" shrinkToFit="1"/>
      <protection locked="0"/>
    </xf>
    <xf numFmtId="0" fontId="10" fillId="2" borderId="25" xfId="0" applyNumberFormat="1" applyFont="1" applyFill="1" applyBorder="1" applyAlignment="1" applyProtection="1">
      <alignment horizontal="center" vertical="center" wrapText="1" shrinkToFit="1"/>
      <protection locked="0"/>
    </xf>
    <xf numFmtId="0" fontId="10" fillId="7" borderId="4" xfId="0" applyFont="1" applyFill="1" applyBorder="1" applyAlignment="1">
      <alignment horizontal="center" vertical="center" wrapText="1"/>
    </xf>
    <xf numFmtId="0" fontId="10" fillId="7" borderId="23"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4" fillId="12" borderId="0" xfId="0" applyFont="1" applyFill="1" applyAlignment="1">
      <alignment horizontal="center" vertical="center"/>
    </xf>
    <xf numFmtId="177" fontId="10" fillId="2" borderId="5" xfId="0" applyNumberFormat="1" applyFont="1" applyFill="1" applyBorder="1" applyAlignment="1">
      <alignment horizontal="center" vertical="center" shrinkToFit="1"/>
    </xf>
    <xf numFmtId="177" fontId="10" fillId="2" borderId="24" xfId="0" applyNumberFormat="1" applyFont="1" applyFill="1" applyBorder="1" applyAlignment="1">
      <alignment horizontal="center" vertical="center" shrinkToFit="1"/>
    </xf>
    <xf numFmtId="178" fontId="10" fillId="2" borderId="7" xfId="1" applyNumberFormat="1" applyFont="1" applyFill="1" applyBorder="1" applyAlignment="1">
      <alignment horizontal="center" vertical="center" shrinkToFit="1"/>
    </xf>
    <xf numFmtId="178" fontId="10" fillId="2" borderId="26" xfId="1" applyNumberFormat="1" applyFont="1" applyFill="1" applyBorder="1" applyAlignment="1">
      <alignment horizontal="center" vertical="center" shrinkToFit="1"/>
    </xf>
    <xf numFmtId="176" fontId="10" fillId="10" borderId="8" xfId="0" applyNumberFormat="1" applyFont="1" applyFill="1" applyBorder="1" applyAlignment="1">
      <alignment horizontal="center" vertical="center" wrapText="1"/>
    </xf>
    <xf numFmtId="176" fontId="10" fillId="10" borderId="27" xfId="0" applyNumberFormat="1" applyFont="1" applyFill="1" applyBorder="1" applyAlignment="1">
      <alignment horizontal="center" vertical="center" wrapText="1"/>
    </xf>
    <xf numFmtId="176" fontId="10" fillId="6" borderId="7" xfId="0" applyNumberFormat="1" applyFont="1" applyFill="1" applyBorder="1" applyAlignment="1">
      <alignment horizontal="center" vertical="center"/>
    </xf>
    <xf numFmtId="176" fontId="10" fillId="6" borderId="18" xfId="0" applyNumberFormat="1" applyFont="1" applyFill="1" applyBorder="1" applyAlignment="1">
      <alignment horizontal="center" vertical="center"/>
    </xf>
    <xf numFmtId="0" fontId="10" fillId="6" borderId="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24" xfId="0" applyFont="1" applyFill="1" applyBorder="1" applyAlignment="1">
      <alignment horizontal="center" vertical="center" wrapText="1"/>
    </xf>
    <xf numFmtId="0" fontId="10" fillId="4" borderId="5" xfId="0" applyFont="1" applyFill="1" applyBorder="1" applyAlignment="1">
      <alignment horizontal="center" vertical="center" shrinkToFit="1"/>
    </xf>
    <xf numFmtId="0" fontId="10" fillId="4" borderId="24" xfId="0" applyFont="1" applyFill="1" applyBorder="1" applyAlignment="1">
      <alignment horizontal="center" vertical="center" shrinkToFit="1"/>
    </xf>
    <xf numFmtId="0" fontId="15" fillId="4" borderId="14" xfId="0" applyFont="1" applyFill="1" applyBorder="1" applyAlignment="1">
      <alignment horizontal="center" vertical="center" shrinkToFit="1"/>
    </xf>
    <xf numFmtId="0" fontId="15" fillId="4" borderId="33" xfId="0" applyFont="1" applyFill="1" applyBorder="1" applyAlignment="1">
      <alignment horizontal="center" vertical="center" shrinkToFit="1"/>
    </xf>
    <xf numFmtId="0" fontId="10" fillId="5" borderId="4" xfId="0" applyFont="1" applyFill="1" applyBorder="1" applyAlignment="1">
      <alignment horizontal="center" vertical="center"/>
    </xf>
    <xf numFmtId="0" fontId="10" fillId="5" borderId="23" xfId="0" applyFont="1" applyFill="1" applyBorder="1" applyAlignment="1">
      <alignment horizontal="center" vertical="center"/>
    </xf>
    <xf numFmtId="0" fontId="10" fillId="5" borderId="6" xfId="0" applyFont="1" applyFill="1" applyBorder="1" applyAlignment="1">
      <alignment horizontal="center" vertical="center" wrapText="1"/>
    </xf>
    <xf numFmtId="0" fontId="10" fillId="5" borderId="25"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24" xfId="0" applyFont="1" applyFill="1" applyBorder="1" applyAlignment="1">
      <alignment horizontal="center" vertical="center"/>
    </xf>
    <xf numFmtId="176" fontId="10" fillId="5" borderId="6" xfId="0" applyNumberFormat="1" applyFont="1" applyFill="1" applyBorder="1" applyAlignment="1">
      <alignment horizontal="center" vertical="center" wrapText="1"/>
    </xf>
    <xf numFmtId="176" fontId="10" fillId="5" borderId="25" xfId="0" applyNumberFormat="1" applyFont="1" applyFill="1" applyBorder="1" applyAlignment="1">
      <alignment horizontal="center" vertical="center" wrapText="1"/>
    </xf>
    <xf numFmtId="176" fontId="10" fillId="6" borderId="16" xfId="0" applyNumberFormat="1" applyFont="1" applyFill="1" applyBorder="1" applyAlignment="1">
      <alignment horizontal="center" vertical="center"/>
    </xf>
    <xf numFmtId="176" fontId="10" fillId="6" borderId="17" xfId="0" applyNumberFormat="1" applyFont="1" applyFill="1" applyBorder="1" applyAlignment="1">
      <alignment horizontal="center" vertical="center"/>
    </xf>
    <xf numFmtId="0" fontId="10" fillId="5" borderId="5" xfId="0" applyFont="1" applyFill="1" applyBorder="1" applyAlignment="1">
      <alignment horizontal="center" vertical="center" wrapText="1" shrinkToFit="1"/>
    </xf>
    <xf numFmtId="0" fontId="10" fillId="5" borderId="24" xfId="0" applyFont="1" applyFill="1" applyBorder="1" applyAlignment="1">
      <alignment horizontal="center" vertical="center" shrinkToFit="1"/>
    </xf>
    <xf numFmtId="41" fontId="10" fillId="7" borderId="6" xfId="1" applyFont="1" applyFill="1" applyBorder="1" applyAlignment="1">
      <alignment horizontal="center" vertical="center" shrinkToFit="1"/>
    </xf>
    <xf numFmtId="41" fontId="10" fillId="7" borderId="25" xfId="1" applyFont="1" applyFill="1" applyBorder="1" applyAlignment="1">
      <alignment horizontal="center" vertical="center" shrinkToFit="1"/>
    </xf>
    <xf numFmtId="0" fontId="10" fillId="7" borderId="7"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0" fillId="10" borderId="27" xfId="0" applyFont="1" applyFill="1" applyBorder="1" applyAlignment="1">
      <alignment horizontal="center" vertical="center" wrapText="1"/>
    </xf>
    <xf numFmtId="0" fontId="10" fillId="8" borderId="14" xfId="0" applyFont="1" applyFill="1" applyBorder="1" applyAlignment="1">
      <alignment horizontal="center" vertical="center" wrapText="1"/>
    </xf>
    <xf numFmtId="0" fontId="10" fillId="8" borderId="33" xfId="0" applyFont="1" applyFill="1" applyBorder="1" applyAlignment="1">
      <alignment horizontal="center" vertical="center" wrapText="1"/>
    </xf>
    <xf numFmtId="0" fontId="41" fillId="0" borderId="11" xfId="0" applyFont="1" applyFill="1" applyBorder="1" applyAlignment="1">
      <alignment horizontal="center" vertical="center"/>
    </xf>
    <xf numFmtId="0" fontId="12" fillId="0" borderId="12" xfId="0" applyFont="1" applyFill="1" applyBorder="1" applyAlignment="1">
      <alignment horizontal="center" vertical="center"/>
    </xf>
    <xf numFmtId="0" fontId="12" fillId="0" borderId="60" xfId="0" applyFont="1" applyFill="1" applyBorder="1" applyAlignment="1">
      <alignment horizontal="center" vertical="center"/>
    </xf>
    <xf numFmtId="0" fontId="12" fillId="0" borderId="61" xfId="0" applyFont="1" applyFill="1" applyBorder="1" applyAlignment="1">
      <alignment horizontal="center" vertical="center"/>
    </xf>
    <xf numFmtId="0" fontId="12" fillId="0" borderId="62" xfId="0" applyFont="1" applyFill="1" applyBorder="1" applyAlignment="1">
      <alignment horizontal="center" vertical="center"/>
    </xf>
    <xf numFmtId="194" fontId="51" fillId="33" borderId="0" xfId="0" applyNumberFormat="1" applyFont="1" applyFill="1" applyAlignment="1" applyProtection="1">
      <alignment horizontal="center" vertical="center"/>
    </xf>
    <xf numFmtId="41" fontId="51" fillId="35" borderId="0" xfId="6" applyFont="1" applyFill="1" applyAlignment="1" applyProtection="1">
      <alignment horizontal="center" vertical="center"/>
    </xf>
    <xf numFmtId="0" fontId="51" fillId="36" borderId="0" xfId="0" applyFont="1" applyFill="1" applyAlignment="1" applyProtection="1">
      <alignment horizontal="center" vertical="center"/>
    </xf>
    <xf numFmtId="0" fontId="51" fillId="31" borderId="0" xfId="0" applyFont="1" applyFill="1" applyAlignment="1" applyProtection="1">
      <alignment horizontal="center" vertical="center"/>
    </xf>
    <xf numFmtId="193" fontId="51" fillId="10" borderId="0" xfId="0" applyNumberFormat="1" applyFont="1" applyFill="1" applyAlignment="1" applyProtection="1">
      <alignment horizontal="center" vertical="center"/>
    </xf>
    <xf numFmtId="0" fontId="51" fillId="32" borderId="0" xfId="0" applyFont="1" applyFill="1" applyAlignment="1" applyProtection="1">
      <alignment horizontal="center" vertical="center"/>
    </xf>
    <xf numFmtId="0" fontId="51" fillId="8" borderId="0" xfId="0" applyFont="1" applyFill="1" applyAlignment="1" applyProtection="1">
      <alignment horizontal="center" vertical="center"/>
    </xf>
    <xf numFmtId="194" fontId="51" fillId="34" borderId="0" xfId="0" applyNumberFormat="1" applyFont="1" applyFill="1" applyAlignment="1" applyProtection="1">
      <alignment horizontal="center" vertical="center"/>
    </xf>
    <xf numFmtId="0" fontId="125" fillId="0" borderId="200" xfId="1" applyNumberFormat="1" applyFont="1" applyBorder="1" applyAlignment="1">
      <alignment horizontal="center" vertical="center" wrapText="1"/>
    </xf>
    <xf numFmtId="0" fontId="125" fillId="0" borderId="50" xfId="1" applyNumberFormat="1" applyFont="1" applyBorder="1" applyAlignment="1">
      <alignment horizontal="center" vertical="center"/>
    </xf>
    <xf numFmtId="0" fontId="125" fillId="0" borderId="226" xfId="1" applyNumberFormat="1" applyFont="1" applyBorder="1" applyAlignment="1">
      <alignment horizontal="center" vertical="center"/>
    </xf>
    <xf numFmtId="0" fontId="125" fillId="0" borderId="59" xfId="1" applyNumberFormat="1" applyFont="1" applyBorder="1" applyAlignment="1">
      <alignment horizontal="center" vertical="center"/>
    </xf>
    <xf numFmtId="0" fontId="125" fillId="0" borderId="0" xfId="1" applyNumberFormat="1" applyFont="1" applyBorder="1" applyAlignment="1">
      <alignment horizontal="center" vertical="center"/>
    </xf>
    <xf numFmtId="0" fontId="125" fillId="0" borderId="227" xfId="1" applyNumberFormat="1" applyFont="1" applyBorder="1" applyAlignment="1">
      <alignment horizontal="center" vertical="center"/>
    </xf>
    <xf numFmtId="0" fontId="125" fillId="0" borderId="228" xfId="1" applyNumberFormat="1" applyFont="1" applyBorder="1" applyAlignment="1">
      <alignment horizontal="center" vertical="center"/>
    </xf>
    <xf numFmtId="0" fontId="125" fillId="0" borderId="229" xfId="1" applyNumberFormat="1" applyFont="1" applyBorder="1" applyAlignment="1">
      <alignment horizontal="center" vertical="center"/>
    </xf>
    <xf numFmtId="0" fontId="125" fillId="0" borderId="230" xfId="1" applyNumberFormat="1" applyFont="1" applyBorder="1" applyAlignment="1">
      <alignment horizontal="center" vertical="center"/>
    </xf>
    <xf numFmtId="0" fontId="125" fillId="13" borderId="200" xfId="1" applyNumberFormat="1" applyFont="1" applyFill="1" applyBorder="1" applyAlignment="1">
      <alignment horizontal="center" vertical="center" wrapText="1"/>
    </xf>
    <xf numFmtId="0" fontId="125" fillId="13" borderId="50" xfId="1" applyNumberFormat="1" applyFont="1" applyFill="1" applyBorder="1" applyAlignment="1">
      <alignment horizontal="center" vertical="center"/>
    </xf>
    <xf numFmtId="0" fontId="125" fillId="13" borderId="226" xfId="1" applyNumberFormat="1" applyFont="1" applyFill="1" applyBorder="1" applyAlignment="1">
      <alignment horizontal="center" vertical="center"/>
    </xf>
    <xf numFmtId="0" fontId="125" fillId="13" borderId="59" xfId="1" applyNumberFormat="1" applyFont="1" applyFill="1" applyBorder="1" applyAlignment="1">
      <alignment horizontal="center" vertical="center"/>
    </xf>
    <xf numFmtId="0" fontId="125" fillId="13" borderId="0" xfId="1" applyNumberFormat="1" applyFont="1" applyFill="1" applyBorder="1" applyAlignment="1">
      <alignment horizontal="center" vertical="center"/>
    </xf>
    <xf numFmtId="0" fontId="125" fillId="13" borderId="227" xfId="1" applyNumberFormat="1" applyFont="1" applyFill="1" applyBorder="1" applyAlignment="1">
      <alignment horizontal="center" vertical="center"/>
    </xf>
    <xf numFmtId="0" fontId="125" fillId="13" borderId="228" xfId="1" applyNumberFormat="1" applyFont="1" applyFill="1" applyBorder="1" applyAlignment="1">
      <alignment horizontal="center" vertical="center"/>
    </xf>
    <xf numFmtId="0" fontId="125" fillId="13" borderId="229" xfId="1" applyNumberFormat="1" applyFont="1" applyFill="1" applyBorder="1" applyAlignment="1">
      <alignment horizontal="center" vertical="center"/>
    </xf>
    <xf numFmtId="0" fontId="125" fillId="13" borderId="230" xfId="1" applyNumberFormat="1" applyFont="1" applyFill="1" applyBorder="1" applyAlignment="1">
      <alignment horizontal="center" vertical="center"/>
    </xf>
    <xf numFmtId="0" fontId="125" fillId="13" borderId="231" xfId="1" applyNumberFormat="1" applyFont="1" applyFill="1" applyBorder="1" applyAlignment="1">
      <alignment horizontal="center" vertical="center" wrapText="1"/>
    </xf>
    <xf numFmtId="0" fontId="125" fillId="13" borderId="232" xfId="1" applyNumberFormat="1" applyFont="1" applyFill="1" applyBorder="1" applyAlignment="1">
      <alignment horizontal="center" vertical="center"/>
    </xf>
    <xf numFmtId="0" fontId="125" fillId="13" borderId="233" xfId="1" applyNumberFormat="1" applyFont="1" applyFill="1" applyBorder="1" applyAlignment="1">
      <alignment horizontal="center" vertical="center"/>
    </xf>
    <xf numFmtId="0" fontId="0" fillId="13" borderId="200" xfId="0" quotePrefix="1" applyFill="1" applyBorder="1" applyAlignment="1">
      <alignment horizontal="center" vertical="center"/>
    </xf>
    <xf numFmtId="0" fontId="0" fillId="13" borderId="197" xfId="0" applyFill="1" applyBorder="1" applyAlignment="1">
      <alignment horizontal="center" vertical="center"/>
    </xf>
    <xf numFmtId="0" fontId="0" fillId="13" borderId="201" xfId="0" applyFill="1" applyBorder="1" applyAlignment="1">
      <alignment horizontal="center" vertical="center"/>
    </xf>
    <xf numFmtId="0" fontId="0" fillId="13" borderId="96" xfId="0" applyFill="1" applyBorder="1" applyAlignment="1">
      <alignment horizontal="center" vertical="center"/>
    </xf>
    <xf numFmtId="0" fontId="0" fillId="13" borderId="11" xfId="0" applyFill="1" applyBorder="1" applyAlignment="1">
      <alignment horizontal="center" vertical="center"/>
    </xf>
    <xf numFmtId="0" fontId="0" fillId="13" borderId="12" xfId="0" applyFill="1" applyBorder="1" applyAlignment="1">
      <alignment horizontal="center" vertical="center"/>
    </xf>
    <xf numFmtId="0" fontId="49" fillId="31" borderId="200" xfId="0" applyFont="1" applyFill="1" applyBorder="1" applyAlignment="1">
      <alignment horizontal="center" vertical="center"/>
    </xf>
    <xf numFmtId="0" fontId="49" fillId="31" borderId="197" xfId="0" applyFont="1" applyFill="1" applyBorder="1" applyAlignment="1">
      <alignment horizontal="center" vertical="center"/>
    </xf>
    <xf numFmtId="0" fontId="49" fillId="31" borderId="201" xfId="0" applyFont="1" applyFill="1" applyBorder="1" applyAlignment="1">
      <alignment horizontal="center" vertical="center"/>
    </xf>
    <xf numFmtId="0" fontId="49" fillId="31" borderId="96" xfId="0" applyFont="1" applyFill="1" applyBorder="1" applyAlignment="1">
      <alignment horizontal="center" vertical="center"/>
    </xf>
    <xf numFmtId="0" fontId="49" fillId="31" borderId="11" xfId="0" applyFont="1" applyFill="1" applyBorder="1" applyAlignment="1">
      <alignment horizontal="center" vertical="center"/>
    </xf>
    <xf numFmtId="0" fontId="49" fillId="31" borderId="12" xfId="0" applyFont="1" applyFill="1" applyBorder="1" applyAlignment="1">
      <alignment horizontal="center" vertical="center"/>
    </xf>
    <xf numFmtId="0" fontId="49" fillId="31" borderId="202" xfId="0" applyFont="1" applyFill="1" applyBorder="1" applyAlignment="1">
      <alignment horizontal="center" vertical="center"/>
    </xf>
    <xf numFmtId="0" fontId="49" fillId="31" borderId="203" xfId="0" applyFont="1" applyFill="1" applyBorder="1" applyAlignment="1">
      <alignment horizontal="center" vertical="center"/>
    </xf>
    <xf numFmtId="0" fontId="49" fillId="31" borderId="204" xfId="0" applyFont="1" applyFill="1" applyBorder="1" applyAlignment="1">
      <alignment horizontal="center" vertical="center"/>
    </xf>
    <xf numFmtId="0" fontId="0" fillId="13" borderId="50" xfId="0" applyFill="1" applyBorder="1" applyAlignment="1">
      <alignment horizontal="center" vertical="center"/>
    </xf>
    <xf numFmtId="0" fontId="0" fillId="13" borderId="202" xfId="0" quotePrefix="1" applyFill="1" applyBorder="1" applyAlignment="1">
      <alignment horizontal="center" vertical="center"/>
    </xf>
    <xf numFmtId="0" fontId="0" fillId="13" borderId="203" xfId="0" applyFill="1" applyBorder="1" applyAlignment="1">
      <alignment horizontal="center" vertical="center"/>
    </xf>
    <xf numFmtId="0" fontId="0" fillId="13" borderId="204" xfId="0" applyFill="1" applyBorder="1" applyAlignment="1">
      <alignment horizontal="center" vertical="center"/>
    </xf>
    <xf numFmtId="0" fontId="49" fillId="31" borderId="200" xfId="0" applyFont="1" applyFill="1" applyBorder="1" applyAlignment="1">
      <alignment horizontal="center" vertical="center" wrapText="1"/>
    </xf>
    <xf numFmtId="0" fontId="49" fillId="31" borderId="197" xfId="0" applyFont="1" applyFill="1" applyBorder="1" applyAlignment="1">
      <alignment horizontal="center" vertical="center" wrapText="1"/>
    </xf>
    <xf numFmtId="0" fontId="49" fillId="31" borderId="201" xfId="0" applyFont="1" applyFill="1" applyBorder="1" applyAlignment="1">
      <alignment horizontal="center" vertical="center" wrapText="1"/>
    </xf>
    <xf numFmtId="0" fontId="49" fillId="31" borderId="96" xfId="0" applyFont="1" applyFill="1" applyBorder="1" applyAlignment="1">
      <alignment horizontal="center" vertical="center" wrapText="1"/>
    </xf>
    <xf numFmtId="0" fontId="49" fillId="31" borderId="11" xfId="0" applyFont="1" applyFill="1" applyBorder="1" applyAlignment="1">
      <alignment horizontal="center" vertical="center" wrapText="1"/>
    </xf>
    <xf numFmtId="0" fontId="49" fillId="31" borderId="12" xfId="0" applyFont="1" applyFill="1" applyBorder="1" applyAlignment="1">
      <alignment horizontal="center" vertical="center" wrapText="1"/>
    </xf>
    <xf numFmtId="0" fontId="49" fillId="40" borderId="200" xfId="0" applyFont="1" applyFill="1" applyBorder="1" applyAlignment="1">
      <alignment horizontal="center" vertical="center" wrapText="1"/>
    </xf>
    <xf numFmtId="0" fontId="49" fillId="40" borderId="197" xfId="0" applyFont="1" applyFill="1" applyBorder="1" applyAlignment="1">
      <alignment horizontal="center" vertical="center" wrapText="1"/>
    </xf>
    <xf numFmtId="0" fontId="49" fillId="40" borderId="201" xfId="0" applyFont="1" applyFill="1" applyBorder="1" applyAlignment="1">
      <alignment horizontal="center" vertical="center" wrapText="1"/>
    </xf>
    <xf numFmtId="0" fontId="49" fillId="40" borderId="282" xfId="0" applyFont="1" applyFill="1" applyBorder="1" applyAlignment="1">
      <alignment horizontal="center" vertical="center" wrapText="1"/>
    </xf>
    <xf numFmtId="0" fontId="49" fillId="40" borderId="0" xfId="0" applyFont="1" applyFill="1" applyBorder="1" applyAlignment="1">
      <alignment horizontal="center" vertical="center" wrapText="1"/>
    </xf>
    <xf numFmtId="0" fontId="49" fillId="40" borderId="99" xfId="0" applyFont="1" applyFill="1" applyBorder="1" applyAlignment="1">
      <alignment horizontal="center" vertical="center" wrapText="1"/>
    </xf>
    <xf numFmtId="0" fontId="49" fillId="40" borderId="96" xfId="0" applyFont="1" applyFill="1" applyBorder="1" applyAlignment="1">
      <alignment horizontal="center" vertical="center" wrapText="1"/>
    </xf>
    <xf numFmtId="0" fontId="49" fillId="40" borderId="11" xfId="0" applyFont="1" applyFill="1" applyBorder="1" applyAlignment="1">
      <alignment horizontal="center" vertical="center" wrapText="1"/>
    </xf>
    <xf numFmtId="0" fontId="49" fillId="40" borderId="12" xfId="0" applyFont="1" applyFill="1" applyBorder="1" applyAlignment="1">
      <alignment horizontal="center" vertical="center" wrapText="1"/>
    </xf>
    <xf numFmtId="0" fontId="0" fillId="0" borderId="200" xfId="0" applyFill="1" applyBorder="1" applyAlignment="1">
      <alignment horizontal="center" vertical="center"/>
    </xf>
    <xf numFmtId="0" fontId="0" fillId="0" borderId="50" xfId="0" applyFill="1" applyBorder="1" applyAlignment="1">
      <alignment horizontal="center" vertical="center"/>
    </xf>
    <xf numFmtId="0" fontId="0" fillId="0" borderId="201" xfId="0" applyFill="1" applyBorder="1" applyAlignment="1">
      <alignment horizontal="center" vertical="center"/>
    </xf>
    <xf numFmtId="0" fontId="0" fillId="0" borderId="202" xfId="0" applyFill="1" applyBorder="1" applyAlignment="1">
      <alignment horizontal="center" vertical="center"/>
    </xf>
    <xf numFmtId="0" fontId="0" fillId="0" borderId="203" xfId="0" applyFill="1" applyBorder="1" applyAlignment="1">
      <alignment horizontal="center" vertical="center"/>
    </xf>
    <xf numFmtId="0" fontId="0" fillId="0" borderId="204" xfId="0" applyFill="1" applyBorder="1" applyAlignment="1">
      <alignment horizontal="center" vertical="center"/>
    </xf>
    <xf numFmtId="0" fontId="0" fillId="13" borderId="202" xfId="0" applyFill="1" applyBorder="1" applyAlignment="1">
      <alignment horizontal="center" vertical="center"/>
    </xf>
    <xf numFmtId="0" fontId="0" fillId="13" borderId="200" xfId="0" applyFill="1" applyBorder="1" applyAlignment="1">
      <alignment horizontal="center" vertical="center"/>
    </xf>
    <xf numFmtId="0" fontId="14" fillId="12" borderId="200" xfId="0" applyFont="1" applyFill="1" applyBorder="1" applyAlignment="1">
      <alignment horizontal="center" vertical="center" wrapText="1"/>
    </xf>
    <xf numFmtId="0" fontId="14" fillId="12" borderId="201" xfId="0" applyFont="1" applyFill="1" applyBorder="1" applyAlignment="1">
      <alignment horizontal="center" vertical="center" wrapText="1"/>
    </xf>
    <xf numFmtId="0" fontId="14" fillId="12" borderId="282" xfId="0" applyFont="1" applyFill="1" applyBorder="1" applyAlignment="1">
      <alignment horizontal="center" vertical="center" wrapText="1"/>
    </xf>
    <xf numFmtId="0" fontId="14" fillId="12" borderId="99" xfId="0" applyFont="1" applyFill="1" applyBorder="1" applyAlignment="1">
      <alignment horizontal="center" vertical="center" wrapText="1"/>
    </xf>
    <xf numFmtId="0" fontId="14" fillId="12" borderId="96" xfId="0" applyFont="1" applyFill="1" applyBorder="1" applyAlignment="1">
      <alignment horizontal="center" vertical="center" wrapText="1"/>
    </xf>
    <xf numFmtId="0" fontId="14" fillId="12" borderId="12" xfId="0" applyFont="1" applyFill="1" applyBorder="1" applyAlignment="1">
      <alignment horizontal="center" vertical="center" wrapText="1"/>
    </xf>
    <xf numFmtId="0" fontId="49" fillId="31" borderId="282" xfId="0" applyFont="1" applyFill="1" applyBorder="1" applyAlignment="1">
      <alignment horizontal="center" vertical="center" wrapText="1"/>
    </xf>
    <xf numFmtId="0" fontId="49" fillId="31" borderId="0" xfId="0" applyFont="1" applyFill="1" applyBorder="1" applyAlignment="1">
      <alignment horizontal="center" vertical="center" wrapText="1"/>
    </xf>
    <xf numFmtId="0" fontId="49" fillId="31" borderId="99" xfId="0" applyFont="1" applyFill="1" applyBorder="1" applyAlignment="1">
      <alignment horizontal="center" vertical="center" wrapText="1"/>
    </xf>
    <xf numFmtId="0" fontId="49" fillId="8" borderId="200" xfId="0" applyFont="1" applyFill="1" applyBorder="1" applyAlignment="1">
      <alignment horizontal="center" vertical="center"/>
    </xf>
    <xf numFmtId="0" fontId="49" fillId="8" borderId="197" xfId="0" applyFont="1" applyFill="1" applyBorder="1" applyAlignment="1">
      <alignment horizontal="center" vertical="center"/>
    </xf>
    <xf numFmtId="0" fontId="49" fillId="8" borderId="201" xfId="0" applyFont="1" applyFill="1" applyBorder="1" applyAlignment="1">
      <alignment horizontal="center" vertical="center"/>
    </xf>
    <xf numFmtId="0" fontId="49" fillId="8" borderId="96" xfId="0" applyFont="1" applyFill="1" applyBorder="1" applyAlignment="1">
      <alignment horizontal="center" vertical="center"/>
    </xf>
    <xf numFmtId="0" fontId="49" fillId="8" borderId="11" xfId="0" applyFont="1" applyFill="1" applyBorder="1" applyAlignment="1">
      <alignment horizontal="center" vertical="center"/>
    </xf>
    <xf numFmtId="0" fontId="49" fillId="8" borderId="12" xfId="0" applyFont="1" applyFill="1" applyBorder="1" applyAlignment="1">
      <alignment horizontal="center" vertical="center"/>
    </xf>
    <xf numFmtId="0" fontId="49" fillId="31" borderId="50" xfId="0" applyFont="1" applyFill="1" applyBorder="1" applyAlignment="1">
      <alignment horizontal="center" vertical="center"/>
    </xf>
    <xf numFmtId="0" fontId="49" fillId="31" borderId="59" xfId="0" applyFont="1" applyFill="1" applyBorder="1" applyAlignment="1">
      <alignment horizontal="center" vertical="center"/>
    </xf>
    <xf numFmtId="0" fontId="49" fillId="31" borderId="0" xfId="0" applyFont="1" applyFill="1" applyBorder="1" applyAlignment="1">
      <alignment horizontal="center" vertical="center"/>
    </xf>
    <xf numFmtId="0" fontId="49" fillId="31" borderId="99" xfId="0" applyFont="1" applyFill="1" applyBorder="1" applyAlignment="1">
      <alignment horizontal="center" vertical="center"/>
    </xf>
    <xf numFmtId="0" fontId="49" fillId="40" borderId="59" xfId="0" applyFont="1" applyFill="1" applyBorder="1" applyAlignment="1">
      <alignment horizontal="center" vertical="center" wrapText="1"/>
    </xf>
    <xf numFmtId="0" fontId="49" fillId="40" borderId="0" xfId="0" applyFont="1" applyFill="1" applyBorder="1" applyAlignment="1">
      <alignment horizontal="center" vertical="center"/>
    </xf>
    <xf numFmtId="0" fontId="49" fillId="40" borderId="99" xfId="0" applyFont="1" applyFill="1" applyBorder="1" applyAlignment="1">
      <alignment horizontal="center" vertical="center"/>
    </xf>
    <xf numFmtId="0" fontId="49" fillId="40" borderId="59" xfId="0" applyFont="1" applyFill="1" applyBorder="1" applyAlignment="1">
      <alignment horizontal="center" vertical="center"/>
    </xf>
    <xf numFmtId="0" fontId="49" fillId="40" borderId="96" xfId="0" applyFont="1" applyFill="1" applyBorder="1" applyAlignment="1">
      <alignment horizontal="center" vertical="center"/>
    </xf>
    <xf numFmtId="0" fontId="49" fillId="40" borderId="11" xfId="0" applyFont="1" applyFill="1" applyBorder="1" applyAlignment="1">
      <alignment horizontal="center" vertical="center"/>
    </xf>
    <xf numFmtId="0" fontId="49" fillId="40" borderId="12" xfId="0" applyFont="1" applyFill="1" applyBorder="1" applyAlignment="1">
      <alignment horizontal="center" vertical="center"/>
    </xf>
    <xf numFmtId="0" fontId="49" fillId="37" borderId="200" xfId="0" applyFont="1" applyFill="1" applyBorder="1" applyAlignment="1">
      <alignment horizontal="center" vertical="center" wrapText="1"/>
    </xf>
    <xf numFmtId="0" fontId="49" fillId="37" borderId="50" xfId="0" applyFont="1" applyFill="1" applyBorder="1" applyAlignment="1">
      <alignment horizontal="center" vertical="center"/>
    </xf>
    <xf numFmtId="0" fontId="49" fillId="37" borderId="201" xfId="0" applyFont="1" applyFill="1" applyBorder="1" applyAlignment="1">
      <alignment horizontal="center" vertical="center"/>
    </xf>
    <xf numFmtId="0" fontId="49" fillId="37" borderId="96" xfId="0" applyFont="1" applyFill="1" applyBorder="1" applyAlignment="1">
      <alignment horizontal="center" vertical="center"/>
    </xf>
    <xf numFmtId="0" fontId="49" fillId="37" borderId="11" xfId="0" applyFont="1" applyFill="1" applyBorder="1" applyAlignment="1">
      <alignment horizontal="center" vertical="center"/>
    </xf>
    <xf numFmtId="0" fontId="49" fillId="37" borderId="12" xfId="0" applyFont="1" applyFill="1" applyBorder="1" applyAlignment="1">
      <alignment horizontal="center" vertical="center"/>
    </xf>
    <xf numFmtId="41" fontId="50" fillId="13" borderId="202" xfId="10" applyFont="1" applyFill="1" applyBorder="1" applyAlignment="1">
      <alignment horizontal="center" vertical="center"/>
    </xf>
    <xf numFmtId="41" fontId="50" fillId="13" borderId="203" xfId="10" applyFont="1" applyFill="1" applyBorder="1" applyAlignment="1">
      <alignment horizontal="center" vertical="center"/>
    </xf>
    <xf numFmtId="41" fontId="50" fillId="13" borderId="204" xfId="10" applyFont="1" applyFill="1" applyBorder="1" applyAlignment="1">
      <alignment horizontal="center" vertical="center"/>
    </xf>
    <xf numFmtId="41" fontId="123" fillId="13" borderId="202" xfId="10" applyFont="1" applyFill="1" applyBorder="1" applyAlignment="1">
      <alignment horizontal="center" vertical="center"/>
    </xf>
    <xf numFmtId="41" fontId="123" fillId="13" borderId="203" xfId="10" applyFont="1" applyFill="1" applyBorder="1" applyAlignment="1">
      <alignment horizontal="center" vertical="center"/>
    </xf>
    <xf numFmtId="41" fontId="123" fillId="13" borderId="204" xfId="10" applyFont="1" applyFill="1" applyBorder="1" applyAlignment="1">
      <alignment horizontal="center" vertical="center"/>
    </xf>
    <xf numFmtId="0" fontId="49" fillId="7" borderId="0" xfId="0" applyFont="1" applyFill="1" applyBorder="1" applyAlignment="1">
      <alignment horizontal="center" vertical="center"/>
    </xf>
    <xf numFmtId="0" fontId="49" fillId="7" borderId="99" xfId="0" applyFont="1" applyFill="1" applyBorder="1" applyAlignment="1">
      <alignment horizontal="center" vertical="center"/>
    </xf>
    <xf numFmtId="0" fontId="0" fillId="0" borderId="96" xfId="0" applyFill="1" applyBorder="1" applyAlignment="1">
      <alignment horizontal="center" vertical="center"/>
    </xf>
    <xf numFmtId="0" fontId="0" fillId="0" borderId="11" xfId="0" applyFill="1" applyBorder="1" applyAlignment="1">
      <alignment horizontal="center" vertical="center"/>
    </xf>
    <xf numFmtId="0" fontId="0" fillId="0" borderId="12" xfId="0" applyFill="1" applyBorder="1" applyAlignment="1">
      <alignment horizontal="center" vertical="center"/>
    </xf>
    <xf numFmtId="0" fontId="0" fillId="0" borderId="197" xfId="0" applyFill="1" applyBorder="1" applyAlignment="1">
      <alignment horizontal="center" vertical="center"/>
    </xf>
    <xf numFmtId="0" fontId="49" fillId="40" borderId="200" xfId="0" applyFont="1" applyFill="1" applyBorder="1" applyAlignment="1">
      <alignment horizontal="center" vertical="center"/>
    </xf>
    <xf numFmtId="0" fontId="49" fillId="40" borderId="50" xfId="0" applyFont="1" applyFill="1" applyBorder="1" applyAlignment="1">
      <alignment horizontal="center" vertical="center"/>
    </xf>
    <xf numFmtId="0" fontId="49" fillId="40" borderId="201" xfId="0" applyFont="1" applyFill="1" applyBorder="1" applyAlignment="1">
      <alignment horizontal="center" vertical="center"/>
    </xf>
    <xf numFmtId="0" fontId="49" fillId="31" borderId="199" xfId="0" quotePrefix="1" applyFont="1" applyFill="1" applyBorder="1" applyAlignment="1">
      <alignment horizontal="center" vertical="center"/>
    </xf>
    <xf numFmtId="0" fontId="49" fillId="31" borderId="205" xfId="0" quotePrefix="1" applyFont="1" applyFill="1" applyBorder="1" applyAlignment="1">
      <alignment horizontal="center" vertical="center"/>
    </xf>
    <xf numFmtId="0" fontId="49" fillId="31" borderId="50" xfId="0" applyFont="1" applyFill="1" applyBorder="1" applyAlignment="1">
      <alignment horizontal="center" vertical="center" wrapText="1"/>
    </xf>
    <xf numFmtId="0" fontId="49" fillId="13" borderId="202" xfId="10" applyNumberFormat="1" applyFont="1" applyFill="1" applyBorder="1" applyAlignment="1">
      <alignment horizontal="center" vertical="center"/>
    </xf>
    <xf numFmtId="0" fontId="49" fillId="13" borderId="203" xfId="10" applyNumberFormat="1" applyFont="1" applyFill="1" applyBorder="1" applyAlignment="1">
      <alignment horizontal="center" vertical="center"/>
    </xf>
    <xf numFmtId="0" fontId="49" fillId="13" borderId="204" xfId="10" applyNumberFormat="1" applyFont="1" applyFill="1" applyBorder="1" applyAlignment="1">
      <alignment horizontal="center" vertical="center"/>
    </xf>
    <xf numFmtId="41" fontId="49" fillId="13" borderId="202" xfId="10" quotePrefix="1" applyFont="1" applyFill="1" applyBorder="1" applyAlignment="1">
      <alignment horizontal="center" vertical="center"/>
    </xf>
    <xf numFmtId="41" fontId="49" fillId="13" borderId="203" xfId="10" applyFont="1" applyFill="1" applyBorder="1" applyAlignment="1">
      <alignment horizontal="center" vertical="center"/>
    </xf>
    <xf numFmtId="41" fontId="49" fillId="13" borderId="204" xfId="10" applyFont="1" applyFill="1" applyBorder="1" applyAlignment="1">
      <alignment horizontal="center" vertical="center"/>
    </xf>
    <xf numFmtId="41" fontId="49" fillId="13" borderId="202" xfId="10" applyFont="1" applyFill="1" applyBorder="1" applyAlignment="1">
      <alignment horizontal="center" vertical="center"/>
    </xf>
    <xf numFmtId="41" fontId="50" fillId="0" borderId="202" xfId="10" applyFont="1" applyFill="1" applyBorder="1" applyAlignment="1">
      <alignment horizontal="center" vertical="center"/>
    </xf>
    <xf numFmtId="41" fontId="50" fillId="0" borderId="203" xfId="10" applyFont="1" applyFill="1" applyBorder="1" applyAlignment="1">
      <alignment horizontal="center" vertical="center"/>
    </xf>
    <xf numFmtId="41" fontId="50" fillId="0" borderId="204" xfId="10" applyFont="1" applyFill="1" applyBorder="1" applyAlignment="1">
      <alignment horizontal="center" vertical="center"/>
    </xf>
    <xf numFmtId="41" fontId="50" fillId="37" borderId="202" xfId="10" applyFont="1" applyFill="1" applyBorder="1" applyAlignment="1">
      <alignment horizontal="center" vertical="center"/>
    </xf>
    <xf numFmtId="41" fontId="50" fillId="37" borderId="203" xfId="10" applyFont="1" applyFill="1" applyBorder="1" applyAlignment="1">
      <alignment horizontal="center" vertical="center"/>
    </xf>
    <xf numFmtId="41" fontId="50" fillId="37" borderId="204" xfId="10" applyFont="1" applyFill="1" applyBorder="1" applyAlignment="1">
      <alignment horizontal="center" vertical="center"/>
    </xf>
    <xf numFmtId="0" fontId="49" fillId="8" borderId="200" xfId="0" applyFont="1" applyFill="1" applyBorder="1" applyAlignment="1">
      <alignment horizontal="center" vertical="center" wrapText="1"/>
    </xf>
    <xf numFmtId="0" fontId="49" fillId="8" borderId="50" xfId="0" applyFont="1" applyFill="1" applyBorder="1" applyAlignment="1">
      <alignment horizontal="center" vertical="center" wrapText="1"/>
    </xf>
    <xf numFmtId="0" fontId="49" fillId="8" borderId="201" xfId="0" applyFont="1" applyFill="1" applyBorder="1" applyAlignment="1">
      <alignment horizontal="center" vertical="center" wrapText="1"/>
    </xf>
    <xf numFmtId="0" fontId="49" fillId="8" borderId="96" xfId="0" applyFont="1" applyFill="1" applyBorder="1" applyAlignment="1">
      <alignment horizontal="center" vertical="center" wrapText="1"/>
    </xf>
    <xf numFmtId="0" fontId="49" fillId="8" borderId="11" xfId="0" applyFont="1" applyFill="1" applyBorder="1" applyAlignment="1">
      <alignment horizontal="center" vertical="center" wrapText="1"/>
    </xf>
    <xf numFmtId="0" fontId="49" fillId="8" borderId="12" xfId="0" applyFont="1" applyFill="1" applyBorder="1" applyAlignment="1">
      <alignment horizontal="center" vertical="center" wrapText="1"/>
    </xf>
    <xf numFmtId="41" fontId="50" fillId="7" borderId="202" xfId="10" applyFont="1" applyFill="1" applyBorder="1" applyAlignment="1">
      <alignment horizontal="center" vertical="center"/>
    </xf>
    <xf numFmtId="41" fontId="50" fillId="7" borderId="203" xfId="10" applyFont="1" applyFill="1" applyBorder="1" applyAlignment="1">
      <alignment horizontal="center" vertical="center"/>
    </xf>
    <xf numFmtId="41" fontId="50" fillId="7" borderId="204" xfId="10" applyFont="1" applyFill="1" applyBorder="1" applyAlignment="1">
      <alignment horizontal="center" vertical="center"/>
    </xf>
    <xf numFmtId="0" fontId="49" fillId="8" borderId="199" xfId="0" quotePrefix="1" applyFont="1" applyFill="1" applyBorder="1" applyAlignment="1">
      <alignment horizontal="center" vertical="center"/>
    </xf>
    <xf numFmtId="0" fontId="49" fillId="8" borderId="205" xfId="0" quotePrefix="1" applyFont="1" applyFill="1" applyBorder="1" applyAlignment="1">
      <alignment horizontal="center" vertical="center"/>
    </xf>
    <xf numFmtId="0" fontId="14" fillId="12" borderId="200" xfId="0" applyFont="1" applyFill="1" applyBorder="1" applyAlignment="1">
      <alignment horizontal="center" vertical="center"/>
    </xf>
    <xf numFmtId="0" fontId="14" fillId="12" borderId="201" xfId="0" applyFont="1" applyFill="1" applyBorder="1" applyAlignment="1">
      <alignment horizontal="center" vertical="center"/>
    </xf>
    <xf numFmtId="0" fontId="14" fillId="12" borderId="282" xfId="0" applyFont="1" applyFill="1" applyBorder="1" applyAlignment="1">
      <alignment horizontal="center" vertical="center"/>
    </xf>
    <xf numFmtId="0" fontId="14" fillId="12" borderId="99" xfId="0" applyFont="1" applyFill="1" applyBorder="1" applyAlignment="1">
      <alignment horizontal="center" vertical="center"/>
    </xf>
    <xf numFmtId="41" fontId="49" fillId="13" borderId="203" xfId="10" quotePrefix="1" applyFont="1" applyFill="1" applyBorder="1" applyAlignment="1">
      <alignment horizontal="center" vertical="center"/>
    </xf>
    <xf numFmtId="41" fontId="49" fillId="13" borderId="204" xfId="10" quotePrefix="1" applyFont="1" applyFill="1" applyBorder="1" applyAlignment="1">
      <alignment horizontal="center" vertical="center"/>
    </xf>
    <xf numFmtId="0" fontId="49" fillId="8" borderId="197" xfId="0" applyFont="1" applyFill="1" applyBorder="1" applyAlignment="1">
      <alignment horizontal="center" vertical="center" wrapText="1"/>
    </xf>
    <xf numFmtId="0" fontId="49" fillId="8" borderId="50" xfId="0" applyFont="1" applyFill="1" applyBorder="1" applyAlignment="1">
      <alignment horizontal="center" vertical="center"/>
    </xf>
    <xf numFmtId="41" fontId="49" fillId="37" borderId="202" xfId="10" applyFont="1" applyFill="1" applyBorder="1" applyAlignment="1">
      <alignment horizontal="center" vertical="center"/>
    </xf>
    <xf numFmtId="41" fontId="49" fillId="37" borderId="203" xfId="10" applyFont="1" applyFill="1" applyBorder="1" applyAlignment="1">
      <alignment horizontal="center" vertical="center"/>
    </xf>
    <xf numFmtId="41" fontId="49" fillId="37" borderId="204" xfId="10" applyFont="1" applyFill="1" applyBorder="1" applyAlignment="1">
      <alignment horizontal="center" vertical="center"/>
    </xf>
    <xf numFmtId="198" fontId="69" fillId="37" borderId="202" xfId="3" applyNumberFormat="1" applyFont="1" applyFill="1" applyBorder="1" applyAlignment="1">
      <alignment horizontal="right" vertical="center"/>
    </xf>
    <xf numFmtId="198" fontId="69" fillId="37" borderId="203" xfId="3" applyNumberFormat="1" applyFont="1" applyFill="1" applyBorder="1" applyAlignment="1">
      <alignment horizontal="right" vertical="center"/>
    </xf>
    <xf numFmtId="198" fontId="69" fillId="37" borderId="204" xfId="3" applyNumberFormat="1" applyFont="1" applyFill="1" applyBorder="1" applyAlignment="1">
      <alignment horizontal="right" vertical="center"/>
    </xf>
    <xf numFmtId="41" fontId="49" fillId="13" borderId="202" xfId="10" applyNumberFormat="1" applyFont="1" applyFill="1" applyBorder="1" applyAlignment="1">
      <alignment horizontal="center" vertical="center"/>
    </xf>
    <xf numFmtId="198" fontId="69" fillId="0" borderId="202" xfId="3" applyNumberFormat="1" applyFont="1" applyFill="1" applyBorder="1" applyAlignment="1">
      <alignment horizontal="right" vertical="center"/>
    </xf>
    <xf numFmtId="198" fontId="69" fillId="0" borderId="203" xfId="3" applyNumberFormat="1" applyFont="1" applyFill="1" applyBorder="1" applyAlignment="1">
      <alignment horizontal="right" vertical="center"/>
    </xf>
    <xf numFmtId="198" fontId="69" fillId="0" borderId="204" xfId="3" applyNumberFormat="1" applyFont="1" applyFill="1" applyBorder="1" applyAlignment="1">
      <alignment horizontal="right" vertical="center"/>
    </xf>
    <xf numFmtId="0" fontId="127" fillId="6" borderId="96" xfId="0" applyNumberFormat="1" applyFont="1" applyFill="1" applyBorder="1" applyAlignment="1">
      <alignment horizontal="center" vertical="center" wrapText="1"/>
    </xf>
    <xf numFmtId="0" fontId="127" fillId="6" borderId="11" xfId="0" applyNumberFormat="1" applyFont="1" applyFill="1" applyBorder="1" applyAlignment="1">
      <alignment horizontal="center" vertical="center" wrapText="1"/>
    </xf>
    <xf numFmtId="0" fontId="127" fillId="6" borderId="12" xfId="0" applyNumberFormat="1" applyFont="1" applyFill="1" applyBorder="1" applyAlignment="1">
      <alignment horizontal="center" vertical="center" wrapText="1"/>
    </xf>
    <xf numFmtId="1" fontId="49" fillId="13" borderId="202" xfId="10" applyNumberFormat="1" applyFont="1" applyFill="1" applyBorder="1" applyAlignment="1">
      <alignment horizontal="center" vertical="center"/>
    </xf>
    <xf numFmtId="0" fontId="50" fillId="0" borderId="200" xfId="10" applyNumberFormat="1" applyFont="1" applyFill="1" applyBorder="1" applyAlignment="1">
      <alignment horizontal="center" vertical="center"/>
    </xf>
    <xf numFmtId="0" fontId="50" fillId="0" borderId="50" xfId="10" applyNumberFormat="1" applyFont="1" applyFill="1" applyBorder="1" applyAlignment="1">
      <alignment horizontal="center" vertical="center"/>
    </xf>
    <xf numFmtId="0" fontId="50" fillId="0" borderId="201" xfId="10" applyNumberFormat="1" applyFont="1" applyFill="1" applyBorder="1" applyAlignment="1">
      <alignment horizontal="center" vertical="center"/>
    </xf>
    <xf numFmtId="0" fontId="50" fillId="0" borderId="202" xfId="10" applyNumberFormat="1" applyFont="1" applyFill="1" applyBorder="1" applyAlignment="1">
      <alignment horizontal="center" vertical="center"/>
    </xf>
    <xf numFmtId="0" fontId="50" fillId="0" borderId="203" xfId="10" applyNumberFormat="1" applyFont="1" applyFill="1" applyBorder="1" applyAlignment="1">
      <alignment horizontal="center" vertical="center"/>
    </xf>
    <xf numFmtId="0" fontId="50" fillId="0" borderId="204" xfId="10" applyNumberFormat="1" applyFont="1" applyFill="1" applyBorder="1" applyAlignment="1">
      <alignment horizontal="center" vertical="center"/>
    </xf>
    <xf numFmtId="0" fontId="50" fillId="0" borderId="202" xfId="0" applyFont="1" applyFill="1" applyBorder="1" applyAlignment="1">
      <alignment horizontal="center" vertical="center"/>
    </xf>
    <xf numFmtId="0" fontId="50" fillId="0" borderId="203" xfId="0" applyFont="1" applyFill="1" applyBorder="1" applyAlignment="1">
      <alignment horizontal="center" vertical="center"/>
    </xf>
    <xf numFmtId="0" fontId="50" fillId="0" borderId="204" xfId="0" applyFont="1" applyFill="1" applyBorder="1" applyAlignment="1">
      <alignment horizontal="center" vertical="center"/>
    </xf>
    <xf numFmtId="0" fontId="49" fillId="0" borderId="202" xfId="0" applyFont="1" applyFill="1" applyBorder="1" applyAlignment="1">
      <alignment horizontal="center" vertical="center"/>
    </xf>
    <xf numFmtId="0" fontId="49" fillId="0" borderId="203" xfId="0" applyFont="1" applyFill="1" applyBorder="1" applyAlignment="1">
      <alignment horizontal="center" vertical="center"/>
    </xf>
    <xf numFmtId="0" fontId="49" fillId="0" borderId="204" xfId="0" applyFont="1" applyFill="1" applyBorder="1" applyAlignment="1">
      <alignment horizontal="center" vertical="center"/>
    </xf>
    <xf numFmtId="0" fontId="50" fillId="31" borderId="202" xfId="0" applyFont="1" applyFill="1" applyBorder="1" applyAlignment="1">
      <alignment horizontal="center" vertical="center"/>
    </xf>
    <xf numFmtId="0" fontId="50" fillId="31" borderId="203" xfId="0" applyFont="1" applyFill="1" applyBorder="1" applyAlignment="1">
      <alignment horizontal="center" vertical="center"/>
    </xf>
    <xf numFmtId="0" fontId="50" fillId="31" borderId="204" xfId="0" applyFont="1" applyFill="1" applyBorder="1" applyAlignment="1">
      <alignment horizontal="center" vertical="center"/>
    </xf>
    <xf numFmtId="41" fontId="50" fillId="0" borderId="202" xfId="10" quotePrefix="1" applyFont="1" applyFill="1" applyBorder="1" applyAlignment="1">
      <alignment horizontal="center" vertical="center"/>
    </xf>
    <xf numFmtId="41" fontId="50" fillId="0" borderId="203" xfId="10" quotePrefix="1" applyFont="1" applyFill="1" applyBorder="1" applyAlignment="1">
      <alignment horizontal="center" vertical="center"/>
    </xf>
    <xf numFmtId="41" fontId="50" fillId="0" borderId="204" xfId="10" quotePrefix="1" applyFont="1" applyFill="1" applyBorder="1" applyAlignment="1">
      <alignment horizontal="center" vertical="center"/>
    </xf>
    <xf numFmtId="199" fontId="49" fillId="31" borderId="199" xfId="10" applyNumberFormat="1" applyFont="1" applyFill="1" applyBorder="1" applyAlignment="1">
      <alignment horizontal="center" vertical="center"/>
    </xf>
    <xf numFmtId="199" fontId="49" fillId="31" borderId="205" xfId="10" applyNumberFormat="1" applyFont="1" applyFill="1" applyBorder="1" applyAlignment="1">
      <alignment horizontal="center" vertical="center"/>
    </xf>
    <xf numFmtId="0" fontId="49" fillId="13" borderId="202" xfId="0" applyFont="1" applyFill="1" applyBorder="1" applyAlignment="1">
      <alignment horizontal="center" vertical="center"/>
    </xf>
    <xf numFmtId="0" fontId="49" fillId="13" borderId="203" xfId="0" applyFont="1" applyFill="1" applyBorder="1" applyAlignment="1">
      <alignment horizontal="center" vertical="center"/>
    </xf>
    <xf numFmtId="0" fontId="49" fillId="13" borderId="204" xfId="0" applyFont="1" applyFill="1" applyBorder="1" applyAlignment="1">
      <alignment horizontal="center" vertical="center"/>
    </xf>
    <xf numFmtId="0" fontId="50" fillId="0" borderId="197" xfId="10" applyNumberFormat="1" applyFont="1" applyFill="1" applyBorder="1" applyAlignment="1">
      <alignment horizontal="center" vertical="center"/>
    </xf>
    <xf numFmtId="41" fontId="50" fillId="16" borderId="202" xfId="10" applyFont="1" applyFill="1" applyBorder="1" applyAlignment="1">
      <alignment horizontal="center" vertical="center"/>
    </xf>
    <xf numFmtId="41" fontId="50" fillId="16" borderId="203" xfId="10" applyFont="1" applyFill="1" applyBorder="1" applyAlignment="1">
      <alignment horizontal="center" vertical="center"/>
    </xf>
    <xf numFmtId="41" fontId="50" fillId="16" borderId="204" xfId="10" applyFont="1" applyFill="1" applyBorder="1" applyAlignment="1">
      <alignment horizontal="center" vertical="center"/>
    </xf>
    <xf numFmtId="41" fontId="69" fillId="37" borderId="202" xfId="10" applyFont="1" applyFill="1" applyBorder="1" applyAlignment="1">
      <alignment horizontal="center" vertical="center"/>
    </xf>
    <xf numFmtId="41" fontId="69" fillId="37" borderId="203" xfId="10" applyFont="1" applyFill="1" applyBorder="1" applyAlignment="1">
      <alignment horizontal="center" vertical="center"/>
    </xf>
    <xf numFmtId="41" fontId="69" fillId="37" borderId="204" xfId="10" applyFont="1" applyFill="1" applyBorder="1" applyAlignment="1">
      <alignment horizontal="center" vertical="center"/>
    </xf>
    <xf numFmtId="0" fontId="50" fillId="7" borderId="202" xfId="10" applyNumberFormat="1" applyFont="1" applyFill="1" applyBorder="1" applyAlignment="1">
      <alignment horizontal="center" vertical="center"/>
    </xf>
    <xf numFmtId="0" fontId="50" fillId="7" borderId="203" xfId="10" applyNumberFormat="1" applyFont="1" applyFill="1" applyBorder="1" applyAlignment="1">
      <alignment horizontal="center" vertical="center"/>
    </xf>
    <xf numFmtId="0" fontId="50" fillId="7" borderId="200" xfId="10" applyNumberFormat="1" applyFont="1" applyFill="1" applyBorder="1" applyAlignment="1">
      <alignment horizontal="center" vertical="center"/>
    </xf>
    <xf numFmtId="0" fontId="50" fillId="7" borderId="50" xfId="10" applyNumberFormat="1" applyFont="1" applyFill="1" applyBorder="1" applyAlignment="1">
      <alignment horizontal="center" vertical="center"/>
    </xf>
    <xf numFmtId="0" fontId="50" fillId="7" borderId="201" xfId="10" applyNumberFormat="1" applyFont="1" applyFill="1" applyBorder="1" applyAlignment="1">
      <alignment horizontal="center" vertical="center"/>
    </xf>
    <xf numFmtId="0" fontId="50" fillId="7" borderId="204" xfId="10" applyNumberFormat="1" applyFont="1" applyFill="1" applyBorder="1" applyAlignment="1">
      <alignment horizontal="center" vertical="center"/>
    </xf>
    <xf numFmtId="41" fontId="59" fillId="16" borderId="202" xfId="10" applyFont="1" applyFill="1" applyBorder="1" applyAlignment="1">
      <alignment horizontal="center" vertical="center"/>
    </xf>
    <xf numFmtId="41" fontId="59" fillId="16" borderId="203" xfId="10" applyFont="1" applyFill="1" applyBorder="1" applyAlignment="1">
      <alignment horizontal="center" vertical="center"/>
    </xf>
    <xf numFmtId="41" fontId="59" fillId="16" borderId="204" xfId="10" applyFont="1" applyFill="1" applyBorder="1" applyAlignment="1">
      <alignment horizontal="center" vertical="center"/>
    </xf>
    <xf numFmtId="0" fontId="49" fillId="16" borderId="200" xfId="0" applyFont="1" applyFill="1" applyBorder="1" applyAlignment="1">
      <alignment horizontal="center" vertical="center" wrapText="1"/>
    </xf>
    <xf numFmtId="0" fontId="49" fillId="16" borderId="197" xfId="0" applyFont="1" applyFill="1" applyBorder="1" applyAlignment="1">
      <alignment horizontal="center" vertical="center" wrapText="1"/>
    </xf>
    <xf numFmtId="0" fontId="49" fillId="16" borderId="201" xfId="0" applyFont="1" applyFill="1" applyBorder="1" applyAlignment="1">
      <alignment horizontal="center" vertical="center" wrapText="1"/>
    </xf>
    <xf numFmtId="0" fontId="49" fillId="16" borderId="96" xfId="0" applyFont="1" applyFill="1" applyBorder="1" applyAlignment="1">
      <alignment horizontal="center" vertical="center" wrapText="1"/>
    </xf>
    <xf numFmtId="0" fontId="49" fillId="16" borderId="11" xfId="0" applyFont="1" applyFill="1" applyBorder="1" applyAlignment="1">
      <alignment horizontal="center" vertical="center" wrapText="1"/>
    </xf>
    <xf numFmtId="0" fontId="49" fillId="16" borderId="12" xfId="0" applyFont="1" applyFill="1" applyBorder="1" applyAlignment="1">
      <alignment horizontal="center" vertical="center" wrapText="1"/>
    </xf>
    <xf numFmtId="41" fontId="50" fillId="0" borderId="200" xfId="10" applyFont="1" applyFill="1" applyBorder="1" applyAlignment="1">
      <alignment horizontal="center" vertical="center"/>
    </xf>
    <xf numFmtId="41" fontId="50" fillId="0" borderId="197" xfId="10" applyFont="1" applyFill="1" applyBorder="1" applyAlignment="1">
      <alignment horizontal="center" vertical="center"/>
    </xf>
    <xf numFmtId="41" fontId="50" fillId="0" borderId="201" xfId="10" applyFont="1" applyFill="1" applyBorder="1" applyAlignment="1">
      <alignment horizontal="center" vertical="center"/>
    </xf>
    <xf numFmtId="0" fontId="49" fillId="31" borderId="282" xfId="0" applyFont="1" applyFill="1" applyBorder="1" applyAlignment="1">
      <alignment horizontal="center" vertical="center"/>
    </xf>
    <xf numFmtId="41" fontId="50" fillId="0" borderId="50" xfId="10" applyFont="1" applyFill="1" applyBorder="1" applyAlignment="1">
      <alignment horizontal="center" vertical="center"/>
    </xf>
    <xf numFmtId="0" fontId="104" fillId="13" borderId="202" xfId="0" applyFont="1" applyFill="1" applyBorder="1" applyAlignment="1">
      <alignment horizontal="center" vertical="center"/>
    </xf>
    <xf numFmtId="0" fontId="107" fillId="13" borderId="203" xfId="0" applyFont="1" applyFill="1" applyBorder="1" applyAlignment="1">
      <alignment horizontal="center" vertical="center"/>
    </xf>
    <xf numFmtId="0" fontId="107" fillId="13" borderId="204" xfId="0" applyFont="1" applyFill="1" applyBorder="1" applyAlignment="1">
      <alignment horizontal="center" vertical="center"/>
    </xf>
    <xf numFmtId="0" fontId="107" fillId="0" borderId="202" xfId="10" quotePrefix="1" applyNumberFormat="1" applyFont="1" applyFill="1" applyBorder="1" applyAlignment="1">
      <alignment horizontal="center" vertical="center"/>
    </xf>
    <xf numFmtId="0" fontId="107" fillId="0" borderId="203" xfId="10" applyNumberFormat="1" applyFont="1" applyFill="1" applyBorder="1" applyAlignment="1">
      <alignment horizontal="center" vertical="center"/>
    </xf>
    <xf numFmtId="0" fontId="107" fillId="0" borderId="204" xfId="10" applyNumberFormat="1" applyFont="1" applyFill="1" applyBorder="1" applyAlignment="1">
      <alignment horizontal="center" vertical="center"/>
    </xf>
    <xf numFmtId="0" fontId="107" fillId="0" borderId="202" xfId="10" applyNumberFormat="1" applyFont="1" applyFill="1" applyBorder="1" applyAlignment="1">
      <alignment horizontal="center" vertical="center"/>
    </xf>
    <xf numFmtId="41" fontId="107" fillId="0" borderId="202" xfId="10" applyFont="1" applyFill="1" applyBorder="1" applyAlignment="1">
      <alignment horizontal="center" vertical="center"/>
    </xf>
    <xf numFmtId="41" fontId="107" fillId="0" borderId="203" xfId="10" applyFont="1" applyFill="1" applyBorder="1" applyAlignment="1">
      <alignment horizontal="center" vertical="center"/>
    </xf>
    <xf numFmtId="41" fontId="107" fillId="0" borderId="204" xfId="10" applyFont="1" applyFill="1" applyBorder="1" applyAlignment="1">
      <alignment horizontal="center" vertical="center"/>
    </xf>
    <xf numFmtId="0" fontId="50" fillId="0" borderId="282" xfId="10" applyNumberFormat="1" applyFont="1" applyFill="1" applyBorder="1" applyAlignment="1">
      <alignment horizontal="center" vertical="center"/>
    </xf>
    <xf numFmtId="0" fontId="50" fillId="0" borderId="0" xfId="10" applyNumberFormat="1" applyFont="1" applyFill="1" applyBorder="1" applyAlignment="1">
      <alignment horizontal="center" vertical="center"/>
    </xf>
    <xf numFmtId="0" fontId="50" fillId="0" borderId="99" xfId="10" applyNumberFormat="1" applyFont="1" applyFill="1" applyBorder="1" applyAlignment="1">
      <alignment horizontal="center" vertical="center"/>
    </xf>
    <xf numFmtId="0" fontId="50" fillId="0" borderId="96" xfId="10" applyNumberFormat="1" applyFont="1" applyFill="1" applyBorder="1" applyAlignment="1">
      <alignment horizontal="center" vertical="center"/>
    </xf>
    <xf numFmtId="0" fontId="50" fillId="0" borderId="11" xfId="10" applyNumberFormat="1" applyFont="1" applyFill="1" applyBorder="1" applyAlignment="1">
      <alignment horizontal="center" vertical="center"/>
    </xf>
    <xf numFmtId="0" fontId="50" fillId="0" borderId="12" xfId="10" applyNumberFormat="1" applyFont="1" applyFill="1" applyBorder="1" applyAlignment="1">
      <alignment horizontal="center" vertical="center"/>
    </xf>
    <xf numFmtId="41" fontId="49" fillId="31" borderId="200" xfId="1" applyFont="1" applyFill="1" applyBorder="1" applyAlignment="1">
      <alignment horizontal="center" vertical="center"/>
    </xf>
    <xf numFmtId="41" fontId="49" fillId="31" borderId="197" xfId="1" applyFont="1" applyFill="1" applyBorder="1" applyAlignment="1">
      <alignment horizontal="center" vertical="center"/>
    </xf>
    <xf numFmtId="41" fontId="49" fillId="31" borderId="201" xfId="1" applyFont="1" applyFill="1" applyBorder="1" applyAlignment="1">
      <alignment horizontal="center" vertical="center"/>
    </xf>
    <xf numFmtId="41" fontId="0" fillId="0" borderId="200" xfId="1" applyFont="1" applyBorder="1" applyAlignment="1">
      <alignment horizontal="center" vertical="center"/>
    </xf>
    <xf numFmtId="41" fontId="0" fillId="0" borderId="197" xfId="1" applyFont="1" applyBorder="1" applyAlignment="1">
      <alignment horizontal="center" vertical="center"/>
    </xf>
    <xf numFmtId="41" fontId="0" fillId="0" borderId="201" xfId="1" applyFont="1" applyBorder="1" applyAlignment="1">
      <alignment horizontal="center" vertical="center"/>
    </xf>
    <xf numFmtId="41" fontId="0" fillId="0" borderId="282" xfId="1" applyFont="1" applyBorder="1" applyAlignment="1">
      <alignment horizontal="center" vertical="center"/>
    </xf>
    <xf numFmtId="41" fontId="0" fillId="0" borderId="0" xfId="1" applyFont="1" applyBorder="1" applyAlignment="1">
      <alignment horizontal="center" vertical="center"/>
    </xf>
    <xf numFmtId="41" fontId="0" fillId="0" borderId="99" xfId="1" applyFont="1" applyBorder="1" applyAlignment="1">
      <alignment horizontal="center" vertical="center"/>
    </xf>
    <xf numFmtId="41" fontId="0" fillId="0" borderId="96" xfId="1" applyFont="1" applyBorder="1" applyAlignment="1">
      <alignment horizontal="center" vertical="center"/>
    </xf>
    <xf numFmtId="41" fontId="0" fillId="0" borderId="11" xfId="1" applyFont="1" applyBorder="1" applyAlignment="1">
      <alignment horizontal="center" vertical="center"/>
    </xf>
    <xf numFmtId="41" fontId="0" fillId="0" borderId="12" xfId="1" applyFont="1" applyBorder="1" applyAlignment="1">
      <alignment horizontal="center" vertical="center"/>
    </xf>
    <xf numFmtId="41" fontId="0" fillId="0" borderId="200" xfId="1" quotePrefix="1" applyFont="1" applyBorder="1" applyAlignment="1">
      <alignment horizontal="center" vertical="center"/>
    </xf>
    <xf numFmtId="0" fontId="50" fillId="0" borderId="59" xfId="10" applyNumberFormat="1" applyFont="1" applyFill="1" applyBorder="1" applyAlignment="1">
      <alignment horizontal="center" vertical="center"/>
    </xf>
    <xf numFmtId="41" fontId="50" fillId="0" borderId="282" xfId="10" applyFont="1" applyFill="1" applyBorder="1" applyAlignment="1">
      <alignment horizontal="center" vertical="center"/>
    </xf>
    <xf numFmtId="41" fontId="50" fillId="0" borderId="0" xfId="10" applyFont="1" applyFill="1" applyBorder="1" applyAlignment="1">
      <alignment horizontal="center" vertical="center"/>
    </xf>
    <xf numFmtId="41" fontId="50" fillId="0" borderId="99" xfId="10" applyFont="1" applyFill="1" applyBorder="1" applyAlignment="1">
      <alignment horizontal="center" vertical="center"/>
    </xf>
    <xf numFmtId="41" fontId="50" fillId="0" borderId="96" xfId="10" applyFont="1" applyFill="1" applyBorder="1" applyAlignment="1">
      <alignment horizontal="center" vertical="center"/>
    </xf>
    <xf numFmtId="41" fontId="50" fillId="0" borderId="11" xfId="10" applyFont="1" applyFill="1" applyBorder="1" applyAlignment="1">
      <alignment horizontal="center" vertical="center"/>
    </xf>
    <xf numFmtId="41" fontId="50" fillId="0" borderId="12" xfId="10" applyFont="1" applyFill="1" applyBorder="1" applyAlignment="1">
      <alignment horizontal="center" vertical="center"/>
    </xf>
    <xf numFmtId="41" fontId="50" fillId="0" borderId="59" xfId="10" applyFont="1" applyFill="1" applyBorder="1" applyAlignment="1">
      <alignment horizontal="center" vertical="center"/>
    </xf>
    <xf numFmtId="0" fontId="49" fillId="31" borderId="209" xfId="0" quotePrefix="1" applyFont="1" applyFill="1" applyBorder="1" applyAlignment="1">
      <alignment horizontal="center" vertical="center"/>
    </xf>
    <xf numFmtId="0" fontId="50" fillId="13" borderId="202" xfId="10" applyNumberFormat="1" applyFont="1" applyFill="1" applyBorder="1" applyAlignment="1">
      <alignment horizontal="center" vertical="center"/>
    </xf>
    <xf numFmtId="0" fontId="50" fillId="13" borderId="203" xfId="10" applyNumberFormat="1" applyFont="1" applyFill="1" applyBorder="1" applyAlignment="1">
      <alignment horizontal="center" vertical="center"/>
    </xf>
    <xf numFmtId="0" fontId="50" fillId="13" borderId="204" xfId="10" applyNumberFormat="1" applyFont="1" applyFill="1" applyBorder="1" applyAlignment="1">
      <alignment horizontal="center" vertical="center"/>
    </xf>
    <xf numFmtId="41" fontId="0" fillId="0" borderId="202" xfId="1" applyFont="1" applyFill="1" applyBorder="1" applyAlignment="1">
      <alignment horizontal="center" vertical="center"/>
    </xf>
    <xf numFmtId="41" fontId="0" fillId="0" borderId="204" xfId="1" applyFont="1" applyFill="1" applyBorder="1" applyAlignment="1">
      <alignment horizontal="center" vertical="center"/>
    </xf>
    <xf numFmtId="0" fontId="0" fillId="13" borderId="199" xfId="0" applyFill="1" applyBorder="1" applyAlignment="1">
      <alignment horizontal="center" vertical="center"/>
    </xf>
    <xf numFmtId="0" fontId="0" fillId="13" borderId="209" xfId="0" applyFill="1" applyBorder="1" applyAlignment="1">
      <alignment horizontal="center" vertical="center"/>
    </xf>
    <xf numFmtId="0" fontId="0" fillId="13" borderId="205" xfId="0" applyFill="1" applyBorder="1" applyAlignment="1">
      <alignment horizontal="center" vertical="center"/>
    </xf>
    <xf numFmtId="192" fontId="113" fillId="0" borderId="202" xfId="0" applyNumberFormat="1" applyFont="1" applyFill="1" applyBorder="1" applyAlignment="1">
      <alignment horizontal="center" vertical="center"/>
    </xf>
    <xf numFmtId="192" fontId="113" fillId="0" borderId="203" xfId="0" applyNumberFormat="1" applyFont="1" applyFill="1" applyBorder="1" applyAlignment="1">
      <alignment horizontal="center" vertical="center"/>
    </xf>
    <xf numFmtId="192" fontId="113" fillId="0" borderId="204" xfId="0" applyNumberFormat="1" applyFont="1" applyFill="1" applyBorder="1" applyAlignment="1">
      <alignment horizontal="center" vertical="center"/>
    </xf>
    <xf numFmtId="0" fontId="49" fillId="31" borderId="202" xfId="0" applyFont="1" applyFill="1" applyBorder="1" applyAlignment="1">
      <alignment horizontal="center" vertical="center" wrapText="1"/>
    </xf>
    <xf numFmtId="0" fontId="49" fillId="31" borderId="203" xfId="0" applyFont="1" applyFill="1" applyBorder="1" applyAlignment="1">
      <alignment horizontal="center" vertical="center" wrapText="1"/>
    </xf>
    <xf numFmtId="0" fontId="49" fillId="31" borderId="204" xfId="0" applyFont="1" applyFill="1" applyBorder="1" applyAlignment="1">
      <alignment horizontal="center" vertical="center" wrapText="1"/>
    </xf>
    <xf numFmtId="0" fontId="49" fillId="31" borderId="59" xfId="0" applyFont="1" applyFill="1" applyBorder="1" applyAlignment="1">
      <alignment horizontal="center" vertical="center" wrapText="1"/>
    </xf>
    <xf numFmtId="0" fontId="49" fillId="37" borderId="197" xfId="0" applyFont="1" applyFill="1" applyBorder="1" applyAlignment="1">
      <alignment horizontal="center" vertical="center"/>
    </xf>
    <xf numFmtId="0" fontId="49" fillId="40" borderId="197" xfId="0" applyFont="1" applyFill="1" applyBorder="1" applyAlignment="1">
      <alignment horizontal="center" vertical="center"/>
    </xf>
    <xf numFmtId="0" fontId="49" fillId="40" borderId="282" xfId="0" applyFont="1" applyFill="1" applyBorder="1" applyAlignment="1">
      <alignment horizontal="center" vertical="center"/>
    </xf>
    <xf numFmtId="0" fontId="49" fillId="6" borderId="200" xfId="0" applyFont="1" applyFill="1" applyBorder="1" applyAlignment="1">
      <alignment horizontal="center" vertical="center" wrapText="1"/>
    </xf>
    <xf numFmtId="0" fontId="49" fillId="6" borderId="50" xfId="0" applyFont="1" applyFill="1" applyBorder="1" applyAlignment="1">
      <alignment horizontal="center" vertical="center" wrapText="1"/>
    </xf>
    <xf numFmtId="0" fontId="49" fillId="6" borderId="201" xfId="0" applyFont="1" applyFill="1" applyBorder="1" applyAlignment="1">
      <alignment horizontal="center" vertical="center" wrapText="1"/>
    </xf>
    <xf numFmtId="0" fontId="49" fillId="6" borderId="59" xfId="0" applyFont="1" applyFill="1" applyBorder="1" applyAlignment="1">
      <alignment horizontal="center" vertical="center" wrapText="1"/>
    </xf>
    <xf numFmtId="0" fontId="49" fillId="6" borderId="0" xfId="0" applyFont="1" applyFill="1" applyBorder="1" applyAlignment="1">
      <alignment horizontal="center" vertical="center" wrapText="1"/>
    </xf>
    <xf numFmtId="0" fontId="49" fillId="6" borderId="99" xfId="0" applyFont="1" applyFill="1" applyBorder="1" applyAlignment="1">
      <alignment horizontal="center" vertical="center" wrapText="1"/>
    </xf>
    <xf numFmtId="0" fontId="49" fillId="6" borderId="96" xfId="0" applyFont="1" applyFill="1" applyBorder="1" applyAlignment="1">
      <alignment horizontal="center" vertical="center" wrapText="1"/>
    </xf>
    <xf numFmtId="0" fontId="49" fillId="6" borderId="11" xfId="0" applyFont="1" applyFill="1" applyBorder="1" applyAlignment="1">
      <alignment horizontal="center" vertical="center" wrapText="1"/>
    </xf>
    <xf numFmtId="0" fontId="49" fillId="6" borderId="12" xfId="0" applyFont="1" applyFill="1" applyBorder="1" applyAlignment="1">
      <alignment horizontal="center" vertical="center" wrapText="1"/>
    </xf>
    <xf numFmtId="199" fontId="49" fillId="31" borderId="209" xfId="10" applyNumberFormat="1" applyFont="1" applyFill="1" applyBorder="1" applyAlignment="1">
      <alignment horizontal="center" vertical="center"/>
    </xf>
    <xf numFmtId="41" fontId="0" fillId="0" borderId="202" xfId="1" applyFont="1" applyBorder="1" applyAlignment="1">
      <alignment horizontal="center" vertical="center"/>
    </xf>
    <xf numFmtId="41" fontId="0" fillId="0" borderId="203" xfId="1" applyFont="1" applyBorder="1" applyAlignment="1">
      <alignment horizontal="center" vertical="center"/>
    </xf>
    <xf numFmtId="41" fontId="0" fillId="0" borderId="204" xfId="1" applyFont="1" applyBorder="1" applyAlignment="1">
      <alignment horizontal="center" vertical="center"/>
    </xf>
    <xf numFmtId="0" fontId="0" fillId="0" borderId="200" xfId="0" quotePrefix="1" applyFill="1" applyBorder="1" applyAlignment="1">
      <alignment horizontal="center" vertical="center"/>
    </xf>
    <xf numFmtId="0" fontId="0" fillId="0" borderId="59" xfId="0" applyFill="1" applyBorder="1" applyAlignment="1">
      <alignment horizontal="center" vertical="center"/>
    </xf>
    <xf numFmtId="0" fontId="0" fillId="0" borderId="0" xfId="0" applyFill="1" applyBorder="1" applyAlignment="1">
      <alignment horizontal="center" vertical="center"/>
    </xf>
    <xf numFmtId="0" fontId="0" fillId="0" borderId="99" xfId="0" applyFill="1" applyBorder="1" applyAlignment="1">
      <alignment horizontal="center" vertical="center"/>
    </xf>
    <xf numFmtId="41" fontId="67" fillId="0" borderId="202" xfId="10" applyFont="1" applyFill="1" applyBorder="1" applyAlignment="1">
      <alignment horizontal="center" vertical="center"/>
    </xf>
    <xf numFmtId="41" fontId="67" fillId="0" borderId="203" xfId="10" applyFont="1" applyFill="1" applyBorder="1" applyAlignment="1">
      <alignment horizontal="center" vertical="center"/>
    </xf>
    <xf numFmtId="41" fontId="67" fillId="0" borderId="204" xfId="10" applyFont="1" applyFill="1" applyBorder="1" applyAlignment="1">
      <alignment horizontal="center" vertical="center"/>
    </xf>
    <xf numFmtId="282" fontId="49" fillId="37" borderId="202" xfId="10" applyNumberFormat="1" applyFont="1" applyFill="1" applyBorder="1" applyAlignment="1">
      <alignment horizontal="right" vertical="center"/>
    </xf>
    <xf numFmtId="282" fontId="49" fillId="37" borderId="203" xfId="10" applyNumberFormat="1" applyFont="1" applyFill="1" applyBorder="1" applyAlignment="1">
      <alignment horizontal="right" vertical="center"/>
    </xf>
    <xf numFmtId="282" fontId="49" fillId="37" borderId="204" xfId="10" applyNumberFormat="1" applyFont="1" applyFill="1" applyBorder="1" applyAlignment="1">
      <alignment horizontal="right" vertical="center"/>
    </xf>
    <xf numFmtId="282" fontId="50" fillId="0" borderId="202" xfId="10" applyNumberFormat="1" applyFont="1" applyFill="1" applyBorder="1" applyAlignment="1">
      <alignment horizontal="right" vertical="center"/>
    </xf>
    <xf numFmtId="282" fontId="50" fillId="0" borderId="203" xfId="10" applyNumberFormat="1" applyFont="1" applyFill="1" applyBorder="1" applyAlignment="1">
      <alignment horizontal="right" vertical="center"/>
    </xf>
    <xf numFmtId="282" fontId="50" fillId="0" borderId="204" xfId="10" applyNumberFormat="1" applyFont="1" applyFill="1" applyBorder="1" applyAlignment="1">
      <alignment horizontal="right" vertical="center"/>
    </xf>
    <xf numFmtId="198" fontId="67" fillId="0" borderId="202" xfId="3" applyNumberFormat="1" applyFont="1" applyFill="1" applyBorder="1" applyAlignment="1">
      <alignment horizontal="right" vertical="center"/>
    </xf>
    <xf numFmtId="198" fontId="67" fillId="0" borderId="203" xfId="3" applyNumberFormat="1" applyFont="1" applyFill="1" applyBorder="1" applyAlignment="1">
      <alignment horizontal="right" vertical="center"/>
    </xf>
    <xf numFmtId="198" fontId="67" fillId="0" borderId="204" xfId="3" applyNumberFormat="1" applyFont="1" applyFill="1" applyBorder="1" applyAlignment="1">
      <alignment horizontal="right" vertical="center"/>
    </xf>
    <xf numFmtId="0" fontId="49" fillId="37" borderId="202" xfId="1" applyNumberFormat="1" applyFont="1" applyFill="1" applyBorder="1" applyAlignment="1">
      <alignment horizontal="center" vertical="center"/>
    </xf>
    <xf numFmtId="0" fontId="49" fillId="37" borderId="203" xfId="1" applyNumberFormat="1" applyFont="1" applyFill="1" applyBorder="1" applyAlignment="1">
      <alignment horizontal="center" vertical="center"/>
    </xf>
    <xf numFmtId="0" fontId="49" fillId="37" borderId="204" xfId="1" applyNumberFormat="1" applyFont="1" applyFill="1" applyBorder="1" applyAlignment="1">
      <alignment horizontal="center" vertical="center"/>
    </xf>
    <xf numFmtId="198" fontId="49" fillId="37" borderId="202" xfId="3" applyNumberFormat="1" applyFont="1" applyFill="1" applyBorder="1" applyAlignment="1">
      <alignment horizontal="right" vertical="center"/>
    </xf>
    <xf numFmtId="198" fontId="49" fillId="37" borderId="203" xfId="3" applyNumberFormat="1" applyFont="1" applyFill="1" applyBorder="1" applyAlignment="1">
      <alignment horizontal="right" vertical="center"/>
    </xf>
    <xf numFmtId="198" fontId="49" fillId="37" borderId="204" xfId="3" applyNumberFormat="1" applyFont="1" applyFill="1" applyBorder="1" applyAlignment="1">
      <alignment horizontal="right" vertical="center"/>
    </xf>
    <xf numFmtId="198" fontId="49" fillId="0" borderId="202" xfId="3" applyNumberFormat="1" applyFont="1" applyFill="1" applyBorder="1" applyAlignment="1">
      <alignment horizontal="right" vertical="center"/>
    </xf>
    <xf numFmtId="198" fontId="49" fillId="0" borderId="203" xfId="3" applyNumberFormat="1" applyFont="1" applyFill="1" applyBorder="1" applyAlignment="1">
      <alignment horizontal="right" vertical="center"/>
    </xf>
    <xf numFmtId="198" fontId="49" fillId="0" borderId="204" xfId="3" applyNumberFormat="1" applyFont="1" applyFill="1" applyBorder="1" applyAlignment="1">
      <alignment horizontal="right" vertical="center"/>
    </xf>
    <xf numFmtId="0" fontId="49" fillId="0" borderId="202" xfId="1" applyNumberFormat="1" applyFont="1" applyBorder="1" applyAlignment="1">
      <alignment horizontal="center" vertical="center"/>
    </xf>
    <xf numFmtId="0" fontId="49" fillId="0" borderId="203" xfId="1" applyNumberFormat="1" applyFont="1" applyBorder="1" applyAlignment="1">
      <alignment horizontal="center" vertical="center"/>
    </xf>
    <xf numFmtId="0" fontId="49" fillId="0" borderId="204" xfId="1" applyNumberFormat="1" applyFont="1" applyBorder="1" applyAlignment="1">
      <alignment horizontal="center" vertical="center"/>
    </xf>
    <xf numFmtId="0" fontId="49" fillId="38" borderId="202" xfId="0" applyFont="1" applyFill="1" applyBorder="1" applyAlignment="1">
      <alignment horizontal="center" vertical="center" wrapText="1"/>
    </xf>
    <xf numFmtId="0" fontId="49" fillId="38" borderId="203" xfId="0" applyFont="1" applyFill="1" applyBorder="1" applyAlignment="1">
      <alignment horizontal="center" vertical="center" wrapText="1"/>
    </xf>
    <xf numFmtId="0" fontId="49" fillId="38" borderId="204" xfId="0" applyFont="1" applyFill="1" applyBorder="1" applyAlignment="1">
      <alignment horizontal="center" vertical="center" wrapText="1"/>
    </xf>
    <xf numFmtId="0" fontId="49" fillId="38" borderId="200" xfId="0" applyFont="1" applyFill="1" applyBorder="1" applyAlignment="1">
      <alignment horizontal="center" vertical="center" wrapText="1"/>
    </xf>
    <xf numFmtId="0" fontId="49" fillId="38" borderId="197" xfId="0" applyFont="1" applyFill="1" applyBorder="1" applyAlignment="1">
      <alignment horizontal="center" vertical="center" wrapText="1"/>
    </xf>
    <xf numFmtId="0" fontId="49" fillId="38" borderId="319" xfId="0" applyFont="1" applyFill="1" applyBorder="1" applyAlignment="1">
      <alignment horizontal="center" vertical="center" wrapText="1"/>
    </xf>
    <xf numFmtId="0" fontId="49" fillId="38" borderId="96" xfId="0" applyFont="1" applyFill="1" applyBorder="1" applyAlignment="1">
      <alignment horizontal="center" vertical="center" wrapText="1"/>
    </xf>
    <xf numFmtId="0" fontId="49" fillId="38" borderId="11" xfId="0" applyFont="1" applyFill="1" applyBorder="1" applyAlignment="1">
      <alignment horizontal="center" vertical="center" wrapText="1"/>
    </xf>
    <xf numFmtId="0" fontId="49" fillId="38" borderId="320" xfId="0" applyFont="1" applyFill="1" applyBorder="1" applyAlignment="1">
      <alignment horizontal="center" vertical="center" wrapText="1"/>
    </xf>
    <xf numFmtId="0" fontId="49" fillId="34" borderId="200" xfId="1" applyNumberFormat="1" applyFont="1" applyFill="1" applyBorder="1" applyAlignment="1">
      <alignment horizontal="center" vertical="center" wrapText="1"/>
    </xf>
    <xf numFmtId="0" fontId="49" fillId="34" borderId="197" xfId="1" applyNumberFormat="1" applyFont="1" applyFill="1" applyBorder="1" applyAlignment="1">
      <alignment horizontal="center" vertical="center"/>
    </xf>
    <xf numFmtId="0" fontId="49" fillId="34" borderId="282" xfId="1" applyNumberFormat="1" applyFont="1" applyFill="1" applyBorder="1" applyAlignment="1">
      <alignment horizontal="center" vertical="center"/>
    </xf>
    <xf numFmtId="0" fontId="49" fillId="34" borderId="0" xfId="1" applyNumberFormat="1" applyFont="1" applyFill="1" applyBorder="1" applyAlignment="1">
      <alignment horizontal="center" vertical="center"/>
    </xf>
    <xf numFmtId="0" fontId="49" fillId="34" borderId="96" xfId="1" applyNumberFormat="1" applyFont="1" applyFill="1" applyBorder="1" applyAlignment="1">
      <alignment horizontal="center" vertical="center"/>
    </xf>
    <xf numFmtId="0" fontId="49" fillId="34" borderId="11" xfId="1" applyNumberFormat="1" applyFont="1" applyFill="1" applyBorder="1" applyAlignment="1">
      <alignment horizontal="center" vertical="center"/>
    </xf>
    <xf numFmtId="0" fontId="49" fillId="34" borderId="200" xfId="0" applyNumberFormat="1" applyFont="1" applyFill="1" applyBorder="1" applyAlignment="1">
      <alignment horizontal="center" vertical="center" wrapText="1"/>
    </xf>
    <xf numFmtId="0" fontId="49" fillId="34" borderId="197" xfId="0" applyNumberFormat="1" applyFont="1" applyFill="1" applyBorder="1" applyAlignment="1">
      <alignment horizontal="center" vertical="center" wrapText="1"/>
    </xf>
    <xf numFmtId="0" fontId="49" fillId="34" borderId="201" xfId="0" applyNumberFormat="1" applyFont="1" applyFill="1" applyBorder="1" applyAlignment="1">
      <alignment horizontal="center" vertical="center" wrapText="1"/>
    </xf>
    <xf numFmtId="0" fontId="49" fillId="34" borderId="282" xfId="0" applyNumberFormat="1" applyFont="1" applyFill="1" applyBorder="1" applyAlignment="1">
      <alignment horizontal="center" vertical="center" wrapText="1"/>
    </xf>
    <xf numFmtId="0" fontId="49" fillId="34" borderId="0" xfId="0" applyNumberFormat="1" applyFont="1" applyFill="1" applyBorder="1" applyAlignment="1">
      <alignment horizontal="center" vertical="center" wrapText="1"/>
    </xf>
    <xf numFmtId="0" fontId="49" fillId="34" borderId="99" xfId="0" applyNumberFormat="1" applyFont="1" applyFill="1" applyBorder="1" applyAlignment="1">
      <alignment horizontal="center" vertical="center" wrapText="1"/>
    </xf>
    <xf numFmtId="0" fontId="49" fillId="34" borderId="96" xfId="0" applyNumberFormat="1" applyFont="1" applyFill="1" applyBorder="1" applyAlignment="1">
      <alignment horizontal="center" vertical="center" wrapText="1"/>
    </xf>
    <xf numFmtId="0" fontId="49" fillId="34" borderId="11" xfId="0" applyNumberFormat="1" applyFont="1" applyFill="1" applyBorder="1" applyAlignment="1">
      <alignment horizontal="center" vertical="center" wrapText="1"/>
    </xf>
    <xf numFmtId="0" fontId="49" fillId="34" borderId="12" xfId="0" applyNumberFormat="1" applyFont="1" applyFill="1" applyBorder="1" applyAlignment="1">
      <alignment horizontal="center" vertical="center" wrapText="1"/>
    </xf>
    <xf numFmtId="212" fontId="50" fillId="0" borderId="202" xfId="10" applyNumberFormat="1" applyFont="1" applyFill="1" applyBorder="1" applyAlignment="1">
      <alignment horizontal="right" vertical="center"/>
    </xf>
    <xf numFmtId="212" fontId="50" fillId="0" borderId="203" xfId="10" applyNumberFormat="1" applyFont="1" applyFill="1" applyBorder="1" applyAlignment="1">
      <alignment horizontal="right" vertical="center"/>
    </xf>
    <xf numFmtId="212" fontId="50" fillId="0" borderId="204" xfId="10" applyNumberFormat="1" applyFont="1" applyFill="1" applyBorder="1" applyAlignment="1">
      <alignment horizontal="right" vertical="center"/>
    </xf>
    <xf numFmtId="41" fontId="50" fillId="6" borderId="202" xfId="10" applyFont="1" applyFill="1" applyBorder="1" applyAlignment="1">
      <alignment horizontal="center" vertical="center"/>
    </xf>
    <xf numFmtId="41" fontId="50" fillId="6" borderId="203" xfId="10" applyFont="1" applyFill="1" applyBorder="1" applyAlignment="1">
      <alignment horizontal="center" vertical="center"/>
    </xf>
    <xf numFmtId="41" fontId="50" fillId="6" borderId="204" xfId="10" applyFont="1" applyFill="1" applyBorder="1" applyAlignment="1">
      <alignment horizontal="center" vertical="center"/>
    </xf>
    <xf numFmtId="41" fontId="49" fillId="31" borderId="202" xfId="1" applyFont="1" applyFill="1" applyBorder="1" applyAlignment="1">
      <alignment horizontal="center" vertical="center"/>
    </xf>
    <xf numFmtId="41" fontId="49" fillId="31" borderId="203" xfId="1" applyFont="1" applyFill="1" applyBorder="1" applyAlignment="1">
      <alignment horizontal="center" vertical="center"/>
    </xf>
    <xf numFmtId="41" fontId="49" fillId="31" borderId="204" xfId="1" applyFont="1" applyFill="1" applyBorder="1" applyAlignment="1">
      <alignment horizontal="center" vertical="center"/>
    </xf>
    <xf numFmtId="41" fontId="50" fillId="31" borderId="203" xfId="10" applyFont="1" applyFill="1" applyBorder="1" applyAlignment="1">
      <alignment horizontal="center" vertical="center"/>
    </xf>
    <xf numFmtId="41" fontId="49" fillId="0" borderId="202" xfId="10" applyFont="1" applyFill="1" applyBorder="1" applyAlignment="1">
      <alignment horizontal="center" vertical="center"/>
    </xf>
    <xf numFmtId="41" fontId="49" fillId="0" borderId="203" xfId="10" applyFont="1" applyFill="1" applyBorder="1" applyAlignment="1">
      <alignment horizontal="center" vertical="center"/>
    </xf>
    <xf numFmtId="41" fontId="49" fillId="0" borderId="204" xfId="10" applyFont="1" applyFill="1" applyBorder="1" applyAlignment="1">
      <alignment horizontal="center" vertical="center"/>
    </xf>
    <xf numFmtId="41" fontId="49" fillId="6" borderId="202" xfId="10" applyFont="1" applyFill="1" applyBorder="1" applyAlignment="1">
      <alignment horizontal="center" vertical="center"/>
    </xf>
    <xf numFmtId="41" fontId="49" fillId="6" borderId="203" xfId="10" applyFont="1" applyFill="1" applyBorder="1" applyAlignment="1">
      <alignment horizontal="center" vertical="center"/>
    </xf>
    <xf numFmtId="41" fontId="49" fillId="6" borderId="204" xfId="10" applyFont="1" applyFill="1" applyBorder="1" applyAlignment="1">
      <alignment horizontal="center" vertical="center"/>
    </xf>
    <xf numFmtId="0" fontId="49" fillId="37" borderId="197" xfId="0" applyFont="1" applyFill="1" applyBorder="1" applyAlignment="1">
      <alignment horizontal="center" vertical="center" wrapText="1"/>
    </xf>
    <xf numFmtId="0" fontId="49" fillId="37" borderId="201" xfId="0" applyFont="1" applyFill="1" applyBorder="1" applyAlignment="1">
      <alignment horizontal="center" vertical="center" wrapText="1"/>
    </xf>
    <xf numFmtId="0" fontId="49" fillId="37" borderId="96" xfId="0" applyFont="1" applyFill="1" applyBorder="1" applyAlignment="1">
      <alignment horizontal="center" vertical="center" wrapText="1"/>
    </xf>
    <xf numFmtId="0" fontId="49" fillId="37" borderId="11" xfId="0" applyFont="1" applyFill="1" applyBorder="1" applyAlignment="1">
      <alignment horizontal="center" vertical="center" wrapText="1"/>
    </xf>
    <xf numFmtId="0" fontId="49" fillId="37" borderId="12" xfId="0" applyFont="1" applyFill="1" applyBorder="1" applyAlignment="1">
      <alignment horizontal="center" vertical="center" wrapText="1"/>
    </xf>
    <xf numFmtId="41" fontId="49" fillId="38" borderId="202" xfId="1" applyFont="1" applyFill="1" applyBorder="1" applyAlignment="1">
      <alignment horizontal="center" vertical="center"/>
    </xf>
    <xf numFmtId="41" fontId="49" fillId="38" borderId="203" xfId="1" applyFont="1" applyFill="1" applyBorder="1" applyAlignment="1">
      <alignment horizontal="center" vertical="center"/>
    </xf>
    <xf numFmtId="41" fontId="49" fillId="38" borderId="204" xfId="1" applyFont="1" applyFill="1" applyBorder="1" applyAlignment="1">
      <alignment horizontal="center" vertical="center"/>
    </xf>
    <xf numFmtId="198" fontId="50" fillId="0" borderId="202" xfId="3" applyNumberFormat="1" applyFont="1" applyFill="1" applyBorder="1" applyAlignment="1">
      <alignment horizontal="right" vertical="center"/>
    </xf>
    <xf numFmtId="198" fontId="50" fillId="0" borderId="203" xfId="3" applyNumberFormat="1" applyFont="1" applyFill="1" applyBorder="1" applyAlignment="1">
      <alignment horizontal="right" vertical="center"/>
    </xf>
    <xf numFmtId="198" fontId="50" fillId="0" borderId="204" xfId="3" applyNumberFormat="1" applyFont="1" applyFill="1" applyBorder="1" applyAlignment="1">
      <alignment horizontal="right" vertical="center"/>
    </xf>
    <xf numFmtId="282" fontId="49" fillId="0" borderId="202" xfId="10" applyNumberFormat="1" applyFont="1" applyFill="1" applyBorder="1" applyAlignment="1">
      <alignment horizontal="right" vertical="center"/>
    </xf>
    <xf numFmtId="282" fontId="49" fillId="0" borderId="203" xfId="10" applyNumberFormat="1" applyFont="1" applyFill="1" applyBorder="1" applyAlignment="1">
      <alignment horizontal="right" vertical="center"/>
    </xf>
    <xf numFmtId="282" fontId="49" fillId="0" borderId="204" xfId="10" applyNumberFormat="1" applyFont="1" applyFill="1" applyBorder="1" applyAlignment="1">
      <alignment horizontal="right" vertical="center"/>
    </xf>
    <xf numFmtId="0" fontId="50" fillId="0" borderId="202" xfId="1" applyNumberFormat="1" applyFont="1" applyBorder="1" applyAlignment="1">
      <alignment horizontal="center" vertical="center"/>
    </xf>
    <xf numFmtId="0" fontId="50" fillId="0" borderId="203" xfId="1" applyNumberFormat="1" applyFont="1" applyBorder="1" applyAlignment="1">
      <alignment horizontal="center" vertical="center"/>
    </xf>
    <xf numFmtId="0" fontId="50" fillId="0" borderId="204" xfId="1" applyNumberFormat="1" applyFont="1" applyBorder="1" applyAlignment="1">
      <alignment horizontal="center" vertical="center"/>
    </xf>
    <xf numFmtId="0" fontId="49" fillId="31" borderId="200" xfId="0" quotePrefix="1" applyFont="1" applyFill="1" applyBorder="1" applyAlignment="1">
      <alignment horizontal="center" vertical="center"/>
    </xf>
    <xf numFmtId="0" fontId="49" fillId="31" borderId="197" xfId="0" quotePrefix="1" applyFont="1" applyFill="1" applyBorder="1" applyAlignment="1">
      <alignment horizontal="center" vertical="center"/>
    </xf>
    <xf numFmtId="0" fontId="49" fillId="31" borderId="201" xfId="0" quotePrefix="1" applyFont="1" applyFill="1" applyBorder="1" applyAlignment="1">
      <alignment horizontal="center" vertical="center"/>
    </xf>
    <xf numFmtId="0" fontId="49" fillId="31" borderId="96" xfId="0" quotePrefix="1" applyFont="1" applyFill="1" applyBorder="1" applyAlignment="1">
      <alignment horizontal="center" vertical="center"/>
    </xf>
    <xf numFmtId="0" fontId="49" fillId="31" borderId="11" xfId="0" quotePrefix="1" applyFont="1" applyFill="1" applyBorder="1" applyAlignment="1">
      <alignment horizontal="center" vertical="center"/>
    </xf>
    <xf numFmtId="0" fontId="49" fillId="31" borderId="12" xfId="0" quotePrefix="1" applyFont="1" applyFill="1" applyBorder="1" applyAlignment="1">
      <alignment horizontal="center" vertical="center"/>
    </xf>
    <xf numFmtId="41" fontId="66" fillId="0" borderId="202" xfId="10" applyFont="1" applyFill="1" applyBorder="1" applyAlignment="1">
      <alignment horizontal="center" vertical="center"/>
    </xf>
    <xf numFmtId="41" fontId="66" fillId="0" borderId="203" xfId="10" applyFont="1" applyFill="1" applyBorder="1" applyAlignment="1">
      <alignment horizontal="center" vertical="center"/>
    </xf>
    <xf numFmtId="41" fontId="66" fillId="0" borderId="204" xfId="10" applyFont="1" applyFill="1" applyBorder="1" applyAlignment="1">
      <alignment horizontal="center" vertical="center"/>
    </xf>
    <xf numFmtId="0" fontId="127" fillId="13" borderId="202" xfId="10" applyNumberFormat="1" applyFont="1" applyFill="1" applyBorder="1" applyAlignment="1">
      <alignment horizontal="center" vertical="center"/>
    </xf>
    <xf numFmtId="0" fontId="127" fillId="13" borderId="203" xfId="10" applyNumberFormat="1" applyFont="1" applyFill="1" applyBorder="1" applyAlignment="1">
      <alignment horizontal="center" vertical="center"/>
    </xf>
    <xf numFmtId="0" fontId="127" fillId="13" borderId="204" xfId="10" applyNumberFormat="1" applyFont="1" applyFill="1" applyBorder="1" applyAlignment="1">
      <alignment horizontal="center" vertical="center"/>
    </xf>
    <xf numFmtId="0" fontId="49" fillId="8" borderId="282" xfId="0" applyFont="1" applyFill="1" applyBorder="1" applyAlignment="1">
      <alignment horizontal="center" vertical="center" wrapText="1"/>
    </xf>
    <xf numFmtId="0" fontId="49" fillId="8" borderId="0" xfId="0" applyFont="1" applyFill="1" applyBorder="1" applyAlignment="1">
      <alignment horizontal="center" vertical="center" wrapText="1"/>
    </xf>
    <xf numFmtId="0" fontId="49" fillId="8" borderId="99" xfId="0" applyFont="1" applyFill="1" applyBorder="1" applyAlignment="1">
      <alignment horizontal="center" vertical="center" wrapText="1"/>
    </xf>
    <xf numFmtId="0" fontId="50" fillId="7" borderId="202" xfId="0" applyFont="1" applyFill="1" applyBorder="1" applyAlignment="1">
      <alignment horizontal="center" vertical="center"/>
    </xf>
    <xf numFmtId="0" fontId="50" fillId="7" borderId="203" xfId="0" applyFont="1" applyFill="1" applyBorder="1" applyAlignment="1">
      <alignment horizontal="center" vertical="center"/>
    </xf>
    <xf numFmtId="0" fontId="50" fillId="7" borderId="204" xfId="0" applyFont="1" applyFill="1" applyBorder="1" applyAlignment="1">
      <alignment horizontal="center" vertical="center"/>
    </xf>
    <xf numFmtId="198" fontId="49" fillId="37" borderId="202" xfId="3" applyNumberFormat="1" applyFont="1" applyFill="1" applyBorder="1" applyAlignment="1">
      <alignment horizontal="center" vertical="center"/>
    </xf>
    <xf numFmtId="198" fontId="49" fillId="37" borderId="203" xfId="3" applyNumberFormat="1" applyFont="1" applyFill="1" applyBorder="1" applyAlignment="1">
      <alignment horizontal="center" vertical="center"/>
    </xf>
    <xf numFmtId="198" fontId="49" fillId="37" borderId="204" xfId="3" applyNumberFormat="1" applyFont="1" applyFill="1" applyBorder="1" applyAlignment="1">
      <alignment horizontal="center" vertical="center"/>
    </xf>
    <xf numFmtId="0" fontId="49" fillId="37" borderId="202" xfId="10" applyNumberFormat="1" applyFont="1" applyFill="1" applyBorder="1" applyAlignment="1">
      <alignment horizontal="center" vertical="center"/>
    </xf>
    <xf numFmtId="0" fontId="49" fillId="37" borderId="203" xfId="10" applyNumberFormat="1" applyFont="1" applyFill="1" applyBorder="1" applyAlignment="1">
      <alignment horizontal="center" vertical="center"/>
    </xf>
    <xf numFmtId="0" fontId="49" fillId="37" borderId="204" xfId="10" applyNumberFormat="1" applyFont="1" applyFill="1" applyBorder="1" applyAlignment="1">
      <alignment horizontal="center" vertical="center"/>
    </xf>
    <xf numFmtId="207" fontId="49" fillId="37" borderId="202" xfId="10" applyNumberFormat="1" applyFont="1" applyFill="1" applyBorder="1" applyAlignment="1">
      <alignment horizontal="center" vertical="center"/>
    </xf>
    <xf numFmtId="207" fontId="49" fillId="37" borderId="203" xfId="10" applyNumberFormat="1" applyFont="1" applyFill="1" applyBorder="1" applyAlignment="1">
      <alignment horizontal="center" vertical="center"/>
    </xf>
    <xf numFmtId="207" fontId="49" fillId="37" borderId="204" xfId="10" applyNumberFormat="1" applyFont="1" applyFill="1" applyBorder="1" applyAlignment="1">
      <alignment horizontal="center" vertical="center"/>
    </xf>
    <xf numFmtId="280" fontId="50" fillId="37" borderId="202" xfId="10" applyNumberFormat="1" applyFont="1" applyFill="1" applyBorder="1" applyAlignment="1">
      <alignment horizontal="center" vertical="center"/>
    </xf>
    <xf numFmtId="280" fontId="50" fillId="37" borderId="203" xfId="10" applyNumberFormat="1" applyFont="1" applyFill="1" applyBorder="1" applyAlignment="1">
      <alignment horizontal="center" vertical="center"/>
    </xf>
    <xf numFmtId="280" fontId="50" fillId="37" borderId="204" xfId="10" applyNumberFormat="1" applyFont="1" applyFill="1" applyBorder="1" applyAlignment="1">
      <alignment horizontal="center" vertical="center"/>
    </xf>
    <xf numFmtId="179" fontId="0" fillId="37" borderId="202" xfId="1" applyNumberFormat="1" applyFont="1" applyFill="1" applyBorder="1">
      <alignment vertical="center"/>
    </xf>
    <xf numFmtId="179" fontId="0" fillId="37" borderId="203" xfId="1" applyNumberFormat="1" applyFont="1" applyFill="1" applyBorder="1">
      <alignment vertical="center"/>
    </xf>
    <xf numFmtId="179" fontId="0" fillId="37" borderId="204" xfId="1" applyNumberFormat="1" applyFont="1" applyFill="1" applyBorder="1">
      <alignment vertical="center"/>
    </xf>
    <xf numFmtId="0" fontId="49" fillId="31" borderId="202" xfId="1" applyNumberFormat="1" applyFont="1" applyFill="1" applyBorder="1" applyAlignment="1">
      <alignment horizontal="center" vertical="center"/>
    </xf>
    <xf numFmtId="0" fontId="49" fillId="31" borderId="203" xfId="1" applyNumberFormat="1" applyFont="1" applyFill="1" applyBorder="1" applyAlignment="1">
      <alignment horizontal="center" vertical="center"/>
    </xf>
    <xf numFmtId="0" fontId="49" fillId="31" borderId="204" xfId="1" applyNumberFormat="1" applyFont="1" applyFill="1" applyBorder="1" applyAlignment="1">
      <alignment horizontal="center" vertical="center"/>
    </xf>
    <xf numFmtId="0" fontId="49" fillId="38" borderId="201" xfId="0" applyFont="1" applyFill="1" applyBorder="1" applyAlignment="1">
      <alignment horizontal="center" vertical="center" wrapText="1"/>
    </xf>
    <xf numFmtId="0" fontId="49" fillId="38" borderId="12" xfId="0" applyFont="1" applyFill="1" applyBorder="1" applyAlignment="1">
      <alignment horizontal="center" vertical="center" wrapText="1"/>
    </xf>
    <xf numFmtId="0" fontId="49" fillId="38" borderId="59" xfId="0" applyFont="1" applyFill="1" applyBorder="1" applyAlignment="1">
      <alignment horizontal="center" vertical="center" wrapText="1"/>
    </xf>
    <xf numFmtId="0" fontId="49" fillId="38" borderId="0" xfId="0" applyFont="1" applyFill="1" applyBorder="1" applyAlignment="1">
      <alignment horizontal="center" vertical="center" wrapText="1"/>
    </xf>
    <xf numFmtId="0" fontId="49" fillId="38" borderId="99" xfId="0" applyFont="1" applyFill="1" applyBorder="1" applyAlignment="1">
      <alignment horizontal="center" vertical="center" wrapText="1"/>
    </xf>
    <xf numFmtId="277" fontId="50" fillId="0" borderId="202" xfId="10" applyNumberFormat="1" applyFont="1" applyFill="1" applyBorder="1" applyAlignment="1">
      <alignment horizontal="center" vertical="center"/>
    </xf>
    <xf numFmtId="277" fontId="50" fillId="0" borderId="203" xfId="10" applyNumberFormat="1" applyFont="1" applyFill="1" applyBorder="1" applyAlignment="1">
      <alignment horizontal="center" vertical="center"/>
    </xf>
    <xf numFmtId="277" fontId="50" fillId="0" borderId="204" xfId="10" applyNumberFormat="1" applyFont="1" applyFill="1" applyBorder="1" applyAlignment="1">
      <alignment horizontal="center" vertical="center"/>
    </xf>
    <xf numFmtId="0" fontId="49" fillId="38" borderId="282" xfId="0" applyFont="1" applyFill="1" applyBorder="1" applyAlignment="1">
      <alignment horizontal="center" vertical="center" wrapText="1"/>
    </xf>
    <xf numFmtId="212" fontId="49" fillId="0" borderId="202" xfId="10" applyNumberFormat="1" applyFont="1" applyFill="1" applyBorder="1" applyAlignment="1">
      <alignment horizontal="right" vertical="center"/>
    </xf>
    <xf numFmtId="212" fontId="49" fillId="0" borderId="203" xfId="10" applyNumberFormat="1" applyFont="1" applyFill="1" applyBorder="1" applyAlignment="1">
      <alignment horizontal="right" vertical="center"/>
    </xf>
    <xf numFmtId="212" fontId="49" fillId="0" borderId="204" xfId="10" applyNumberFormat="1" applyFont="1" applyFill="1" applyBorder="1" applyAlignment="1">
      <alignment horizontal="right" vertical="center"/>
    </xf>
    <xf numFmtId="41" fontId="49" fillId="31" borderId="202" xfId="10" applyFont="1" applyFill="1" applyBorder="1" applyAlignment="1">
      <alignment horizontal="center" vertical="center"/>
    </xf>
    <xf numFmtId="41" fontId="49" fillId="31" borderId="203" xfId="10" applyFont="1" applyFill="1" applyBorder="1" applyAlignment="1">
      <alignment horizontal="center" vertical="center"/>
    </xf>
    <xf numFmtId="41" fontId="49" fillId="31" borderId="282" xfId="1" applyFont="1" applyFill="1" applyBorder="1" applyAlignment="1">
      <alignment horizontal="center" vertical="center"/>
    </xf>
    <xf numFmtId="41" fontId="49" fillId="31" borderId="99" xfId="1" applyFont="1" applyFill="1" applyBorder="1" applyAlignment="1">
      <alignment horizontal="center" vertical="center"/>
    </xf>
    <xf numFmtId="41" fontId="49" fillId="31" borderId="96" xfId="1" applyFont="1" applyFill="1" applyBorder="1" applyAlignment="1">
      <alignment horizontal="center" vertical="center"/>
    </xf>
    <xf numFmtId="41" fontId="49" fillId="31" borderId="12" xfId="1" applyFont="1" applyFill="1" applyBorder="1" applyAlignment="1">
      <alignment horizontal="center" vertical="center"/>
    </xf>
    <xf numFmtId="0" fontId="49" fillId="34" borderId="300" xfId="0" applyFont="1" applyFill="1" applyBorder="1" applyAlignment="1">
      <alignment horizontal="center" vertical="center" wrapText="1"/>
    </xf>
    <xf numFmtId="0" fontId="49" fillId="34" borderId="197" xfId="0" applyFont="1" applyFill="1" applyBorder="1" applyAlignment="1">
      <alignment horizontal="center" vertical="center" wrapText="1"/>
    </xf>
    <xf numFmtId="0" fontId="49" fillId="34" borderId="201" xfId="0" applyFont="1" applyFill="1" applyBorder="1" applyAlignment="1">
      <alignment horizontal="center" vertical="center" wrapText="1"/>
    </xf>
    <xf numFmtId="0" fontId="49" fillId="34" borderId="305" xfId="0" applyFont="1" applyFill="1" applyBorder="1" applyAlignment="1">
      <alignment horizontal="center" vertical="center" wrapText="1"/>
    </xf>
    <xf numFmtId="0" fontId="49" fillId="34" borderId="0" xfId="0" applyFont="1" applyFill="1" applyBorder="1" applyAlignment="1">
      <alignment horizontal="center" vertical="center" wrapText="1"/>
    </xf>
    <xf numFmtId="0" fontId="49" fillId="34" borderId="99" xfId="0" applyFont="1" applyFill="1" applyBorder="1" applyAlignment="1">
      <alignment horizontal="center" vertical="center" wrapText="1"/>
    </xf>
    <xf numFmtId="0" fontId="49" fillId="34" borderId="301" xfId="0" applyFont="1" applyFill="1" applyBorder="1" applyAlignment="1">
      <alignment horizontal="center" vertical="center" wrapText="1"/>
    </xf>
    <xf numFmtId="0" fontId="49" fillId="34" borderId="11" xfId="0" applyFont="1" applyFill="1" applyBorder="1" applyAlignment="1">
      <alignment horizontal="center" vertical="center" wrapText="1"/>
    </xf>
    <xf numFmtId="0" fontId="49" fillId="34" borderId="12" xfId="0" applyFont="1" applyFill="1" applyBorder="1" applyAlignment="1">
      <alignment horizontal="center" vertical="center" wrapText="1"/>
    </xf>
    <xf numFmtId="41" fontId="50" fillId="31" borderId="299" xfId="10" applyFont="1" applyFill="1" applyBorder="1" applyAlignment="1">
      <alignment horizontal="center" vertical="center"/>
    </xf>
    <xf numFmtId="41" fontId="50" fillId="31" borderId="204" xfId="10" applyFont="1" applyFill="1" applyBorder="1" applyAlignment="1">
      <alignment horizontal="center" vertical="center"/>
    </xf>
    <xf numFmtId="0" fontId="14" fillId="12" borderId="96" xfId="0" applyFont="1" applyFill="1" applyBorder="1" applyAlignment="1">
      <alignment horizontal="center" vertical="center"/>
    </xf>
    <xf numFmtId="0" fontId="14" fillId="12" borderId="12" xfId="0" applyFont="1" applyFill="1" applyBorder="1" applyAlignment="1">
      <alignment horizontal="center" vertical="center"/>
    </xf>
    <xf numFmtId="0" fontId="49" fillId="37" borderId="202" xfId="0" applyFont="1" applyFill="1" applyBorder="1" applyAlignment="1">
      <alignment horizontal="center" vertical="center" wrapText="1"/>
    </xf>
    <xf numFmtId="0" fontId="49" fillId="37" borderId="203" xfId="0" applyFont="1" applyFill="1" applyBorder="1" applyAlignment="1">
      <alignment horizontal="center" vertical="center" wrapText="1"/>
    </xf>
    <xf numFmtId="0" fontId="49" fillId="37" borderId="204" xfId="0" applyFont="1" applyFill="1" applyBorder="1" applyAlignment="1">
      <alignment horizontal="center" vertical="center" wrapText="1"/>
    </xf>
    <xf numFmtId="0" fontId="49" fillId="31" borderId="202" xfId="0" applyNumberFormat="1" applyFont="1" applyFill="1" applyBorder="1" applyAlignment="1">
      <alignment horizontal="center" vertical="center" wrapText="1"/>
    </xf>
    <xf numFmtId="0" fontId="49" fillId="31" borderId="203" xfId="0" applyNumberFormat="1" applyFont="1" applyFill="1" applyBorder="1" applyAlignment="1">
      <alignment horizontal="center" vertical="center" wrapText="1"/>
    </xf>
    <xf numFmtId="0" fontId="49" fillId="31" borderId="204" xfId="0" applyNumberFormat="1" applyFont="1" applyFill="1" applyBorder="1" applyAlignment="1">
      <alignment horizontal="center" vertical="center" wrapText="1"/>
    </xf>
    <xf numFmtId="179" fontId="0" fillId="0" borderId="202" xfId="1" applyNumberFormat="1" applyFont="1" applyBorder="1">
      <alignment vertical="center"/>
    </xf>
    <xf numFmtId="179" fontId="0" fillId="0" borderId="203" xfId="1" applyNumberFormat="1" applyFont="1" applyBorder="1">
      <alignment vertical="center"/>
    </xf>
    <xf numFmtId="179" fontId="0" fillId="0" borderId="204" xfId="1" applyNumberFormat="1" applyFont="1" applyBorder="1">
      <alignment vertical="center"/>
    </xf>
    <xf numFmtId="41" fontId="50" fillId="0" borderId="200" xfId="1" applyFont="1" applyFill="1" applyBorder="1" applyAlignment="1">
      <alignment horizontal="center" vertical="center"/>
    </xf>
    <xf numFmtId="41" fontId="50" fillId="0" borderId="197" xfId="1" applyFont="1" applyFill="1" applyBorder="1" applyAlignment="1">
      <alignment horizontal="center" vertical="center"/>
    </xf>
    <xf numFmtId="41" fontId="50" fillId="0" borderId="201" xfId="1" applyFont="1" applyFill="1" applyBorder="1" applyAlignment="1">
      <alignment horizontal="center" vertical="center"/>
    </xf>
    <xf numFmtId="41" fontId="50" fillId="0" borderId="96" xfId="1" applyFont="1" applyFill="1" applyBorder="1" applyAlignment="1">
      <alignment horizontal="center" vertical="center"/>
    </xf>
    <xf numFmtId="41" fontId="50" fillId="0" borderId="11" xfId="1" applyFont="1" applyFill="1" applyBorder="1" applyAlignment="1">
      <alignment horizontal="center" vertical="center"/>
    </xf>
    <xf numFmtId="41" fontId="50" fillId="0" borderId="12" xfId="1" applyFont="1" applyFill="1" applyBorder="1" applyAlignment="1">
      <alignment horizontal="center" vertical="center"/>
    </xf>
    <xf numFmtId="41" fontId="49" fillId="31" borderId="0" xfId="1" applyFont="1" applyFill="1" applyBorder="1" applyAlignment="1">
      <alignment horizontal="center" vertical="center"/>
    </xf>
    <xf numFmtId="41" fontId="49" fillId="31" borderId="11" xfId="1" applyFont="1" applyFill="1" applyBorder="1" applyAlignment="1">
      <alignment horizontal="center" vertical="center"/>
    </xf>
    <xf numFmtId="278" fontId="0" fillId="45" borderId="202" xfId="1" applyNumberFormat="1" applyFont="1" applyFill="1" applyBorder="1" applyAlignment="1">
      <alignment horizontal="right" vertical="center"/>
    </xf>
    <xf numFmtId="278" fontId="0" fillId="45" borderId="203" xfId="1" applyNumberFormat="1" applyFont="1" applyFill="1" applyBorder="1" applyAlignment="1">
      <alignment horizontal="right" vertical="center"/>
    </xf>
    <xf numFmtId="278" fontId="0" fillId="45" borderId="204" xfId="1" applyNumberFormat="1" applyFont="1" applyFill="1" applyBorder="1" applyAlignment="1">
      <alignment horizontal="right" vertical="center"/>
    </xf>
    <xf numFmtId="41" fontId="49" fillId="45" borderId="202" xfId="1" applyFont="1" applyFill="1" applyBorder="1" applyAlignment="1">
      <alignment horizontal="center" vertical="center"/>
    </xf>
    <xf numFmtId="41" fontId="49" fillId="45" borderId="203" xfId="1" applyFont="1" applyFill="1" applyBorder="1" applyAlignment="1">
      <alignment horizontal="center" vertical="center"/>
    </xf>
    <xf numFmtId="41" fontId="49" fillId="45" borderId="204" xfId="1" applyFont="1" applyFill="1" applyBorder="1" applyAlignment="1">
      <alignment horizontal="center" vertical="center"/>
    </xf>
    <xf numFmtId="279" fontId="49" fillId="45" borderId="202" xfId="1" applyNumberFormat="1" applyFont="1" applyFill="1" applyBorder="1" applyAlignment="1">
      <alignment horizontal="right" vertical="center"/>
    </xf>
    <xf numFmtId="279" fontId="49" fillId="45" borderId="203" xfId="1" applyNumberFormat="1" applyFont="1" applyFill="1" applyBorder="1" applyAlignment="1">
      <alignment horizontal="right" vertical="center"/>
    </xf>
    <xf numFmtId="279" fontId="49" fillId="45" borderId="204" xfId="1" applyNumberFormat="1" applyFont="1" applyFill="1" applyBorder="1" applyAlignment="1">
      <alignment horizontal="right" vertical="center"/>
    </xf>
    <xf numFmtId="41" fontId="0" fillId="13" borderId="202" xfId="1" applyFont="1" applyFill="1" applyBorder="1" applyAlignment="1">
      <alignment horizontal="center" vertical="center"/>
    </xf>
    <xf numFmtId="41" fontId="0" fillId="13" borderId="203" xfId="1" applyFont="1" applyFill="1" applyBorder="1" applyAlignment="1">
      <alignment horizontal="center" vertical="center"/>
    </xf>
    <xf numFmtId="41" fontId="0" fillId="13" borderId="204" xfId="1" applyFont="1" applyFill="1" applyBorder="1" applyAlignment="1">
      <alignment horizontal="center" vertical="center"/>
    </xf>
    <xf numFmtId="279" fontId="0" fillId="13" borderId="202" xfId="1" applyNumberFormat="1" applyFont="1" applyFill="1" applyBorder="1" applyAlignment="1">
      <alignment horizontal="right" vertical="center"/>
    </xf>
    <xf numFmtId="279" fontId="0" fillId="13" borderId="203" xfId="1" applyNumberFormat="1" applyFont="1" applyFill="1" applyBorder="1" applyAlignment="1">
      <alignment horizontal="right" vertical="center"/>
    </xf>
    <xf numFmtId="279" fontId="0" fillId="13" borderId="204" xfId="1" applyNumberFormat="1" applyFont="1" applyFill="1" applyBorder="1" applyAlignment="1">
      <alignment horizontal="right" vertical="center"/>
    </xf>
    <xf numFmtId="0" fontId="49" fillId="38" borderId="282" xfId="0" applyFont="1" applyFill="1" applyBorder="1" applyAlignment="1">
      <alignment horizontal="center" vertical="center"/>
    </xf>
    <xf numFmtId="0" fontId="49" fillId="38" borderId="0" xfId="0" applyFont="1" applyFill="1" applyBorder="1" applyAlignment="1">
      <alignment horizontal="center" vertical="center"/>
    </xf>
    <xf numFmtId="0" fontId="49" fillId="38" borderId="99" xfId="0" applyFont="1" applyFill="1" applyBorder="1" applyAlignment="1">
      <alignment horizontal="center" vertical="center"/>
    </xf>
    <xf numFmtId="0" fontId="49" fillId="38" borderId="96" xfId="0" applyFont="1" applyFill="1" applyBorder="1" applyAlignment="1">
      <alignment horizontal="center" vertical="center"/>
    </xf>
    <xf numFmtId="0" fontId="49" fillId="38" borderId="11" xfId="0" applyFont="1" applyFill="1" applyBorder="1" applyAlignment="1">
      <alignment horizontal="center" vertical="center"/>
    </xf>
    <xf numFmtId="0" fontId="49" fillId="38" borderId="12" xfId="0" applyFont="1" applyFill="1" applyBorder="1" applyAlignment="1">
      <alignment horizontal="center" vertical="center"/>
    </xf>
    <xf numFmtId="0" fontId="49" fillId="13" borderId="200" xfId="0" applyFont="1" applyFill="1" applyBorder="1" applyAlignment="1">
      <alignment horizontal="center" vertical="center"/>
    </xf>
    <xf numFmtId="0" fontId="49" fillId="13" borderId="197" xfId="0" applyFont="1" applyFill="1" applyBorder="1" applyAlignment="1">
      <alignment horizontal="center" vertical="center"/>
    </xf>
    <xf numFmtId="0" fontId="49" fillId="13" borderId="201" xfId="0" applyFont="1" applyFill="1" applyBorder="1" applyAlignment="1">
      <alignment horizontal="center" vertical="center"/>
    </xf>
    <xf numFmtId="0" fontId="49" fillId="13" borderId="282" xfId="0" applyFont="1" applyFill="1" applyBorder="1" applyAlignment="1">
      <alignment horizontal="center" vertical="center"/>
    </xf>
    <xf numFmtId="0" fontId="49" fillId="13" borderId="0" xfId="0" applyFont="1" applyFill="1" applyBorder="1" applyAlignment="1">
      <alignment horizontal="center" vertical="center"/>
    </xf>
    <xf numFmtId="0" fontId="49" fillId="13" borderId="99" xfId="0" applyFont="1" applyFill="1" applyBorder="1" applyAlignment="1">
      <alignment horizontal="center" vertical="center"/>
    </xf>
    <xf numFmtId="0" fontId="49" fillId="13" borderId="96" xfId="0" applyFont="1" applyFill="1" applyBorder="1" applyAlignment="1">
      <alignment horizontal="center" vertical="center"/>
    </xf>
    <xf numFmtId="0" fontId="49" fillId="13" borderId="11" xfId="0" applyFont="1" applyFill="1" applyBorder="1" applyAlignment="1">
      <alignment horizontal="center" vertical="center"/>
    </xf>
    <xf numFmtId="0" fontId="49" fillId="13" borderId="12" xfId="0" applyFont="1" applyFill="1" applyBorder="1" applyAlignment="1">
      <alignment horizontal="center" vertical="center"/>
    </xf>
    <xf numFmtId="0" fontId="49" fillId="38" borderId="200" xfId="0" applyFont="1" applyFill="1" applyBorder="1" applyAlignment="1">
      <alignment horizontal="center" vertical="center"/>
    </xf>
    <xf numFmtId="0" fontId="49" fillId="38" borderId="197" xfId="0" applyFont="1" applyFill="1" applyBorder="1" applyAlignment="1">
      <alignment horizontal="center" vertical="center"/>
    </xf>
    <xf numFmtId="0" fontId="49" fillId="38" borderId="201" xfId="0" applyFont="1" applyFill="1" applyBorder="1" applyAlignment="1">
      <alignment horizontal="center" vertical="center"/>
    </xf>
    <xf numFmtId="278" fontId="0" fillId="13" borderId="202" xfId="1" applyNumberFormat="1" applyFont="1" applyFill="1" applyBorder="1" applyAlignment="1">
      <alignment horizontal="right" vertical="center"/>
    </xf>
    <xf numFmtId="278" fontId="0" fillId="13" borderId="203" xfId="1" applyNumberFormat="1" applyFont="1" applyFill="1" applyBorder="1" applyAlignment="1">
      <alignment horizontal="right" vertical="center"/>
    </xf>
    <xf numFmtId="278" fontId="0" fillId="13" borderId="204" xfId="1" applyNumberFormat="1" applyFont="1" applyFill="1" applyBorder="1" applyAlignment="1">
      <alignment horizontal="right" vertical="center"/>
    </xf>
    <xf numFmtId="0" fontId="49" fillId="45" borderId="202" xfId="0" applyFont="1" applyFill="1" applyBorder="1" applyAlignment="1">
      <alignment horizontal="center" vertical="center"/>
    </xf>
    <xf numFmtId="0" fontId="49" fillId="45" borderId="203" xfId="0" applyFont="1" applyFill="1" applyBorder="1" applyAlignment="1">
      <alignment horizontal="center" vertical="center"/>
    </xf>
    <xf numFmtId="0" fontId="49" fillId="45" borderId="204" xfId="0" applyFont="1" applyFill="1" applyBorder="1" applyAlignment="1">
      <alignment horizontal="center" vertical="center"/>
    </xf>
    <xf numFmtId="0" fontId="0" fillId="0" borderId="200" xfId="0" applyBorder="1" applyAlignment="1">
      <alignment horizontal="center" vertical="center"/>
    </xf>
    <xf numFmtId="0" fontId="0" fillId="0" borderId="201" xfId="0" applyBorder="1" applyAlignment="1">
      <alignment horizontal="center" vertical="center"/>
    </xf>
    <xf numFmtId="0" fontId="0" fillId="0" borderId="282" xfId="0" applyBorder="1" applyAlignment="1">
      <alignment horizontal="center" vertical="center"/>
    </xf>
    <xf numFmtId="0" fontId="0" fillId="0" borderId="99" xfId="0" applyBorder="1" applyAlignment="1">
      <alignment horizontal="center" vertical="center"/>
    </xf>
    <xf numFmtId="0" fontId="0" fillId="0" borderId="96" xfId="0" applyBorder="1" applyAlignment="1">
      <alignment horizontal="center" vertical="center"/>
    </xf>
    <xf numFmtId="0" fontId="0" fillId="0" borderId="12" xfId="0" applyBorder="1" applyAlignment="1">
      <alignment horizontal="center" vertical="center"/>
    </xf>
    <xf numFmtId="41" fontId="110" fillId="37" borderId="200" xfId="1" applyFont="1" applyFill="1" applyBorder="1" applyAlignment="1">
      <alignment horizontal="center" vertical="center"/>
    </xf>
    <xf numFmtId="41" fontId="110" fillId="37" borderId="197" xfId="1" applyFont="1" applyFill="1" applyBorder="1" applyAlignment="1">
      <alignment horizontal="center" vertical="center"/>
    </xf>
    <xf numFmtId="41" fontId="110" fillId="37" borderId="201" xfId="1" applyFont="1" applyFill="1" applyBorder="1" applyAlignment="1">
      <alignment horizontal="center" vertical="center"/>
    </xf>
    <xf numFmtId="41" fontId="110" fillId="37" borderId="96" xfId="1" applyFont="1" applyFill="1" applyBorder="1" applyAlignment="1">
      <alignment horizontal="center" vertical="center"/>
    </xf>
    <xf numFmtId="41" fontId="110" fillId="37" borderId="11" xfId="1" applyFont="1" applyFill="1" applyBorder="1" applyAlignment="1">
      <alignment horizontal="center" vertical="center"/>
    </xf>
    <xf numFmtId="41" fontId="110" fillId="37" borderId="12" xfId="1" applyFont="1" applyFill="1" applyBorder="1" applyAlignment="1">
      <alignment horizontal="center" vertical="center"/>
    </xf>
    <xf numFmtId="0" fontId="44" fillId="13" borderId="200" xfId="0" quotePrefix="1" applyFont="1" applyFill="1" applyBorder="1" applyAlignment="1">
      <alignment horizontal="center" vertical="center"/>
    </xf>
    <xf numFmtId="0" fontId="44" fillId="13" borderId="197" xfId="0" quotePrefix="1" applyFont="1" applyFill="1" applyBorder="1" applyAlignment="1">
      <alignment horizontal="center" vertical="center"/>
    </xf>
    <xf numFmtId="0" fontId="44" fillId="13" borderId="201" xfId="0" quotePrefix="1" applyFont="1" applyFill="1" applyBorder="1" applyAlignment="1">
      <alignment horizontal="center" vertical="center"/>
    </xf>
    <xf numFmtId="0" fontId="44" fillId="13" borderId="96" xfId="0" quotePrefix="1" applyFont="1" applyFill="1" applyBorder="1" applyAlignment="1">
      <alignment horizontal="center" vertical="center"/>
    </xf>
    <xf numFmtId="0" fontId="44" fillId="13" borderId="11" xfId="0" quotePrefix="1" applyFont="1" applyFill="1" applyBorder="1" applyAlignment="1">
      <alignment horizontal="center" vertical="center"/>
    </xf>
    <xf numFmtId="0" fontId="44" fillId="13" borderId="12" xfId="0" quotePrefix="1" applyFont="1" applyFill="1" applyBorder="1" applyAlignment="1">
      <alignment horizontal="center" vertical="center"/>
    </xf>
    <xf numFmtId="41" fontId="50" fillId="86" borderId="0" xfId="1" applyFont="1" applyFill="1" applyBorder="1" applyAlignment="1">
      <alignment horizontal="left" vertical="center"/>
    </xf>
    <xf numFmtId="0" fontId="50" fillId="86" borderId="0" xfId="0" applyFont="1" applyFill="1" applyBorder="1" applyAlignment="1">
      <alignment horizontal="center" vertical="center"/>
    </xf>
    <xf numFmtId="0" fontId="112" fillId="13" borderId="200" xfId="0" applyFont="1" applyFill="1" applyBorder="1" applyAlignment="1">
      <alignment horizontal="center" vertical="center"/>
    </xf>
    <xf numFmtId="0" fontId="123" fillId="13" borderId="197" xfId="0" applyFont="1" applyFill="1" applyBorder="1" applyAlignment="1">
      <alignment horizontal="center" vertical="center"/>
    </xf>
    <xf numFmtId="0" fontId="123" fillId="13" borderId="201" xfId="0" applyFont="1" applyFill="1" applyBorder="1" applyAlignment="1">
      <alignment horizontal="center" vertical="center"/>
    </xf>
    <xf numFmtId="0" fontId="123" fillId="13" borderId="96" xfId="0" applyFont="1" applyFill="1" applyBorder="1" applyAlignment="1">
      <alignment horizontal="center" vertical="center"/>
    </xf>
    <xf numFmtId="0" fontId="123" fillId="13" borderId="11" xfId="0" applyFont="1" applyFill="1" applyBorder="1" applyAlignment="1">
      <alignment horizontal="center" vertical="center"/>
    </xf>
    <xf numFmtId="0" fontId="123" fillId="13" borderId="12" xfId="0" applyFont="1" applyFill="1" applyBorder="1" applyAlignment="1">
      <alignment horizontal="center" vertical="center"/>
    </xf>
    <xf numFmtId="0" fontId="123" fillId="13" borderId="200" xfId="0" quotePrefix="1" applyFont="1" applyFill="1" applyBorder="1" applyAlignment="1">
      <alignment horizontal="center" vertical="center"/>
    </xf>
    <xf numFmtId="41" fontId="49" fillId="0" borderId="0" xfId="1" applyFont="1" applyBorder="1" applyAlignment="1">
      <alignment horizontal="left" vertical="center"/>
    </xf>
    <xf numFmtId="0" fontId="257" fillId="0" borderId="0" xfId="0" applyFont="1" applyFill="1" applyBorder="1" applyAlignment="1">
      <alignment horizontal="center" vertical="center"/>
    </xf>
    <xf numFmtId="0" fontId="0" fillId="86" borderId="0" xfId="0" applyFill="1" applyBorder="1">
      <alignment vertical="center"/>
    </xf>
    <xf numFmtId="0" fontId="253" fillId="86" borderId="0" xfId="0" applyFont="1" applyFill="1" applyBorder="1" applyAlignment="1">
      <alignment horizontal="center" vertical="center"/>
    </xf>
    <xf numFmtId="0" fontId="14" fillId="12" borderId="0" xfId="0" applyFont="1" applyFill="1" applyBorder="1" applyAlignment="1">
      <alignment horizontal="center" vertical="center"/>
    </xf>
    <xf numFmtId="0" fontId="14" fillId="12" borderId="297" xfId="0" applyFont="1" applyFill="1" applyBorder="1" applyAlignment="1">
      <alignment horizontal="center" vertical="center"/>
    </xf>
    <xf numFmtId="0" fontId="14" fillId="12" borderId="146" xfId="0" applyFont="1" applyFill="1" applyBorder="1" applyAlignment="1">
      <alignment horizontal="center" vertical="center"/>
    </xf>
    <xf numFmtId="0" fontId="49" fillId="89" borderId="200" xfId="0" applyFont="1" applyFill="1" applyBorder="1" applyAlignment="1">
      <alignment horizontal="center" vertical="center"/>
    </xf>
    <xf numFmtId="0" fontId="49" fillId="89" borderId="197" xfId="0" applyFont="1" applyFill="1" applyBorder="1" applyAlignment="1">
      <alignment horizontal="center" vertical="center"/>
    </xf>
    <xf numFmtId="0" fontId="49" fillId="89" borderId="201" xfId="0" applyFont="1" applyFill="1" applyBorder="1" applyAlignment="1">
      <alignment horizontal="center" vertical="center"/>
    </xf>
    <xf numFmtId="0" fontId="49" fillId="89" borderId="282" xfId="0" applyFont="1" applyFill="1" applyBorder="1" applyAlignment="1">
      <alignment horizontal="center" vertical="center"/>
    </xf>
    <xf numFmtId="0" fontId="49" fillId="89" borderId="0" xfId="0" applyFont="1" applyFill="1" applyBorder="1" applyAlignment="1">
      <alignment horizontal="center" vertical="center"/>
    </xf>
    <xf numFmtId="0" fontId="49" fillId="89" borderId="99" xfId="0" applyFont="1" applyFill="1" applyBorder="1" applyAlignment="1">
      <alignment horizontal="center" vertical="center"/>
    </xf>
    <xf numFmtId="0" fontId="64" fillId="0" borderId="214" xfId="0" applyFont="1" applyBorder="1" applyAlignment="1">
      <alignment horizontal="center" vertical="center"/>
    </xf>
    <xf numFmtId="0" fontId="66" fillId="0" borderId="0" xfId="0" applyFont="1" applyBorder="1" applyAlignment="1">
      <alignment horizontal="center" vertical="center"/>
    </xf>
    <xf numFmtId="0" fontId="66" fillId="0" borderId="227" xfId="0" applyFont="1" applyBorder="1" applyAlignment="1">
      <alignment horizontal="center" vertical="center"/>
    </xf>
    <xf numFmtId="0" fontId="66" fillId="0" borderId="296" xfId="0" applyFont="1" applyBorder="1" applyAlignment="1">
      <alignment horizontal="center" vertical="center"/>
    </xf>
    <xf numFmtId="0" fontId="66" fillId="0" borderId="229" xfId="0" applyFont="1" applyBorder="1" applyAlignment="1">
      <alignment horizontal="center" vertical="center"/>
    </xf>
    <xf numFmtId="0" fontId="66" fillId="0" borderId="230" xfId="0" applyFont="1" applyBorder="1" applyAlignment="1">
      <alignment horizontal="center" vertical="center"/>
    </xf>
    <xf numFmtId="0" fontId="66" fillId="0" borderId="0" xfId="0" applyFont="1" applyFill="1" applyBorder="1" applyAlignment="1">
      <alignment horizontal="center" vertical="center"/>
    </xf>
    <xf numFmtId="41" fontId="49" fillId="31" borderId="139" xfId="1" applyFont="1" applyFill="1" applyBorder="1" applyAlignment="1">
      <alignment horizontal="center" vertical="center"/>
    </xf>
    <xf numFmtId="41" fontId="49" fillId="31" borderId="143" xfId="1" applyFont="1" applyFill="1" applyBorder="1" applyAlignment="1">
      <alignment horizontal="center" vertical="center"/>
    </xf>
    <xf numFmtId="41" fontId="49" fillId="31" borderId="144" xfId="1" applyFont="1" applyFill="1" applyBorder="1" applyAlignment="1">
      <alignment horizontal="center" vertical="center"/>
    </xf>
    <xf numFmtId="41" fontId="49" fillId="31" borderId="148" xfId="1" applyFont="1" applyFill="1" applyBorder="1" applyAlignment="1">
      <alignment horizontal="center" vertical="center"/>
    </xf>
    <xf numFmtId="41" fontId="49" fillId="31" borderId="146" xfId="1" applyFont="1" applyFill="1" applyBorder="1" applyAlignment="1">
      <alignment horizontal="center" vertical="center"/>
    </xf>
    <xf numFmtId="41" fontId="49" fillId="31" borderId="147" xfId="1" applyFont="1" applyFill="1" applyBorder="1" applyAlignment="1">
      <alignment horizontal="center" vertical="center"/>
    </xf>
    <xf numFmtId="0" fontId="64" fillId="0" borderId="0" xfId="0" applyFont="1" applyFill="1" applyBorder="1" applyAlignment="1">
      <alignment horizontal="center" vertical="center"/>
    </xf>
    <xf numFmtId="0" fontId="71" fillId="36" borderId="0" xfId="0" applyFont="1" applyFill="1" applyBorder="1" applyAlignment="1">
      <alignment horizontal="center" vertical="center"/>
    </xf>
    <xf numFmtId="41" fontId="110" fillId="37" borderId="49" xfId="1" applyFont="1" applyFill="1" applyBorder="1" applyAlignment="1">
      <alignment horizontal="center" vertical="center"/>
    </xf>
    <xf numFmtId="41" fontId="110" fillId="37" borderId="50" xfId="1" applyFont="1" applyFill="1" applyBorder="1" applyAlignment="1">
      <alignment horizontal="center" vertical="center"/>
    </xf>
    <xf numFmtId="41" fontId="110" fillId="37" borderId="64" xfId="1" applyFont="1" applyFill="1" applyBorder="1" applyAlignment="1">
      <alignment horizontal="center" vertical="center"/>
    </xf>
    <xf numFmtId="0" fontId="0" fillId="86" borderId="209" xfId="0" applyFill="1" applyBorder="1" applyAlignment="1">
      <alignment horizontal="center" vertical="center"/>
    </xf>
    <xf numFmtId="0" fontId="0" fillId="0" borderId="209" xfId="0" applyFill="1" applyBorder="1" applyAlignment="1">
      <alignment horizontal="center" vertical="center"/>
    </xf>
    <xf numFmtId="41" fontId="50" fillId="86" borderId="99" xfId="1" applyFont="1" applyFill="1" applyBorder="1" applyAlignment="1">
      <alignment horizontal="left" vertical="center"/>
    </xf>
    <xf numFmtId="0" fontId="14" fillId="12" borderId="197" xfId="0" applyFont="1" applyFill="1" applyBorder="1" applyAlignment="1">
      <alignment horizontal="center" vertical="center"/>
    </xf>
    <xf numFmtId="0" fontId="14" fillId="12" borderId="11" xfId="0" applyFont="1" applyFill="1" applyBorder="1" applyAlignment="1">
      <alignment horizontal="center" vertical="center"/>
    </xf>
    <xf numFmtId="276" fontId="66" fillId="7" borderId="200" xfId="0" applyNumberFormat="1" applyFont="1" applyFill="1" applyBorder="1" applyAlignment="1">
      <alignment horizontal="center" vertical="center"/>
    </xf>
    <xf numFmtId="276" fontId="66" fillId="7" borderId="197" xfId="0" applyNumberFormat="1" applyFont="1" applyFill="1" applyBorder="1" applyAlignment="1">
      <alignment horizontal="center" vertical="center"/>
    </xf>
    <xf numFmtId="276" fontId="66" fillId="7" borderId="201" xfId="0" applyNumberFormat="1" applyFont="1" applyFill="1" applyBorder="1" applyAlignment="1">
      <alignment horizontal="center" vertical="center"/>
    </xf>
    <xf numFmtId="276" fontId="66" fillId="7" borderId="96" xfId="0" applyNumberFormat="1" applyFont="1" applyFill="1" applyBorder="1" applyAlignment="1">
      <alignment horizontal="center" vertical="center"/>
    </xf>
    <xf numFmtId="276" fontId="66" fillId="7" borderId="11" xfId="0" applyNumberFormat="1" applyFont="1" applyFill="1" applyBorder="1" applyAlignment="1">
      <alignment horizontal="center" vertical="center"/>
    </xf>
    <xf numFmtId="276" fontId="66" fillId="7" borderId="12" xfId="0" applyNumberFormat="1" applyFont="1" applyFill="1" applyBorder="1" applyAlignment="1">
      <alignment horizontal="center" vertical="center"/>
    </xf>
    <xf numFmtId="41" fontId="0" fillId="0" borderId="0" xfId="1" applyFont="1" applyBorder="1" applyAlignment="1">
      <alignment horizontal="left" vertical="center"/>
    </xf>
    <xf numFmtId="0" fontId="66" fillId="7" borderId="200" xfId="0" applyFont="1" applyFill="1" applyBorder="1" applyAlignment="1">
      <alignment horizontal="center" vertical="center"/>
    </xf>
    <xf numFmtId="0" fontId="66" fillId="7" borderId="197" xfId="0" applyFont="1" applyFill="1" applyBorder="1" applyAlignment="1">
      <alignment horizontal="center" vertical="center"/>
    </xf>
    <xf numFmtId="0" fontId="66" fillId="7" borderId="201" xfId="0" applyFont="1" applyFill="1" applyBorder="1" applyAlignment="1">
      <alignment horizontal="center" vertical="center"/>
    </xf>
    <xf numFmtId="0" fontId="66" fillId="7" borderId="96" xfId="0" applyFont="1" applyFill="1" applyBorder="1" applyAlignment="1">
      <alignment horizontal="center" vertical="center"/>
    </xf>
    <xf numFmtId="0" fontId="66" fillId="7" borderId="11" xfId="0" applyFont="1" applyFill="1" applyBorder="1" applyAlignment="1">
      <alignment horizontal="center" vertical="center"/>
    </xf>
    <xf numFmtId="0" fontId="66" fillId="7" borderId="12" xfId="0" applyFont="1" applyFill="1" applyBorder="1" applyAlignment="1">
      <alignment horizontal="center" vertical="center"/>
    </xf>
    <xf numFmtId="0" fontId="128" fillId="31" borderId="84" xfId="0" applyFont="1" applyFill="1" applyBorder="1" applyAlignment="1">
      <alignment horizontal="center" vertical="center"/>
    </xf>
    <xf numFmtId="0" fontId="128" fillId="31" borderId="85" xfId="0" applyFont="1" applyFill="1" applyBorder="1" applyAlignment="1">
      <alignment horizontal="center" vertical="center"/>
    </xf>
    <xf numFmtId="0" fontId="128" fillId="31" borderId="86" xfId="0" applyFont="1" applyFill="1" applyBorder="1" applyAlignment="1">
      <alignment horizontal="center" vertical="center"/>
    </xf>
    <xf numFmtId="0" fontId="128" fillId="31" borderId="97" xfId="0" applyFont="1" applyFill="1" applyBorder="1" applyAlignment="1">
      <alignment horizontal="center" vertical="center"/>
    </xf>
    <xf numFmtId="0" fontId="128" fillId="31" borderId="0" xfId="0" applyFont="1" applyFill="1" applyBorder="1" applyAlignment="1">
      <alignment horizontal="center" vertical="center"/>
    </xf>
    <xf numFmtId="0" fontId="128" fillId="31" borderId="98" xfId="0" applyFont="1" applyFill="1" applyBorder="1" applyAlignment="1">
      <alignment horizontal="center" vertical="center"/>
    </xf>
    <xf numFmtId="0" fontId="128" fillId="31" borderId="87" xfId="0" applyFont="1" applyFill="1" applyBorder="1" applyAlignment="1">
      <alignment horizontal="center" vertical="center"/>
    </xf>
    <xf numFmtId="0" fontId="128" fillId="31" borderId="88" xfId="0" applyFont="1" applyFill="1" applyBorder="1" applyAlignment="1">
      <alignment horizontal="center" vertical="center"/>
    </xf>
    <xf numFmtId="0" fontId="128" fillId="31" borderId="89" xfId="0" applyFont="1" applyFill="1" applyBorder="1" applyAlignment="1">
      <alignment horizontal="center" vertical="center"/>
    </xf>
    <xf numFmtId="14" fontId="127" fillId="6" borderId="200" xfId="0" applyNumberFormat="1" applyFont="1" applyFill="1" applyBorder="1" applyAlignment="1">
      <alignment horizontal="center" vertical="center"/>
    </xf>
    <xf numFmtId="0" fontId="127" fillId="6" borderId="197" xfId="0" applyFont="1" applyFill="1" applyBorder="1" applyAlignment="1">
      <alignment horizontal="center" vertical="center"/>
    </xf>
    <xf numFmtId="0" fontId="127" fillId="6" borderId="201" xfId="0" applyFont="1" applyFill="1" applyBorder="1" applyAlignment="1">
      <alignment horizontal="center" vertical="center"/>
    </xf>
    <xf numFmtId="0" fontId="127" fillId="6" borderId="96" xfId="0" applyFont="1" applyFill="1" applyBorder="1" applyAlignment="1">
      <alignment horizontal="center" vertical="center"/>
    </xf>
    <xf numFmtId="0" fontId="127" fillId="6" borderId="11" xfId="0" applyFont="1" applyFill="1" applyBorder="1" applyAlignment="1">
      <alignment horizontal="center" vertical="center"/>
    </xf>
    <xf numFmtId="0" fontId="127" fillId="6" borderId="12" xfId="0" applyFont="1" applyFill="1" applyBorder="1" applyAlignment="1">
      <alignment horizontal="center" vertical="center"/>
    </xf>
    <xf numFmtId="0" fontId="0" fillId="0" borderId="0" xfId="0" quotePrefix="1" applyBorder="1" applyAlignment="1">
      <alignment horizontal="center" vertical="center"/>
    </xf>
    <xf numFmtId="0" fontId="0" fillId="0" borderId="0" xfId="0" applyBorder="1" applyAlignment="1">
      <alignment horizontal="center" vertical="center"/>
    </xf>
    <xf numFmtId="41" fontId="0" fillId="0" borderId="0" xfId="1" quotePrefix="1" applyFont="1" applyBorder="1" applyAlignment="1">
      <alignment horizontal="center" vertical="center"/>
    </xf>
    <xf numFmtId="0" fontId="49" fillId="0" borderId="200" xfId="0" applyFont="1" applyBorder="1" applyAlignment="1">
      <alignment horizontal="center" vertical="center"/>
    </xf>
    <xf numFmtId="0" fontId="49" fillId="0" borderId="197" xfId="0" applyFont="1" applyBorder="1" applyAlignment="1">
      <alignment horizontal="center" vertical="center"/>
    </xf>
    <xf numFmtId="0" fontId="49" fillId="0" borderId="201" xfId="0" applyFont="1" applyBorder="1" applyAlignment="1">
      <alignment horizontal="center" vertical="center"/>
    </xf>
    <xf numFmtId="0" fontId="49" fillId="0" borderId="282" xfId="0" applyFont="1" applyBorder="1" applyAlignment="1">
      <alignment horizontal="center" vertical="center"/>
    </xf>
    <xf numFmtId="0" fontId="49" fillId="0" borderId="0" xfId="0" applyFont="1" applyBorder="1" applyAlignment="1">
      <alignment horizontal="center" vertical="center"/>
    </xf>
    <xf numFmtId="0" fontId="49" fillId="0" borderId="99" xfId="0" applyFont="1" applyBorder="1" applyAlignment="1">
      <alignment horizontal="center" vertical="center"/>
    </xf>
    <xf numFmtId="0" fontId="14" fillId="12" borderId="202" xfId="0" applyFont="1" applyFill="1" applyBorder="1" applyAlignment="1">
      <alignment horizontal="center" vertical="center"/>
    </xf>
    <xf numFmtId="0" fontId="14" fillId="12" borderId="203" xfId="0" applyFont="1" applyFill="1" applyBorder="1" applyAlignment="1">
      <alignment horizontal="center" vertical="center"/>
    </xf>
    <xf numFmtId="0" fontId="14" fillId="12" borderId="204" xfId="0" applyFont="1" applyFill="1" applyBorder="1" applyAlignment="1">
      <alignment horizontal="center" vertical="center"/>
    </xf>
    <xf numFmtId="14" fontId="66" fillId="13" borderId="200" xfId="0" applyNumberFormat="1" applyFont="1" applyFill="1" applyBorder="1" applyAlignment="1">
      <alignment horizontal="center" vertical="center"/>
    </xf>
    <xf numFmtId="0" fontId="66" fillId="13" borderId="197" xfId="0" applyFont="1" applyFill="1" applyBorder="1" applyAlignment="1">
      <alignment horizontal="center" vertical="center"/>
    </xf>
    <xf numFmtId="0" fontId="66" fillId="13" borderId="201" xfId="0" applyFont="1" applyFill="1" applyBorder="1" applyAlignment="1">
      <alignment horizontal="center" vertical="center"/>
    </xf>
    <xf numFmtId="0" fontId="66" fillId="13" borderId="96" xfId="0" applyFont="1" applyFill="1" applyBorder="1" applyAlignment="1">
      <alignment horizontal="center" vertical="center"/>
    </xf>
    <xf numFmtId="0" fontId="66" fillId="13" borderId="11" xfId="0" applyFont="1" applyFill="1" applyBorder="1" applyAlignment="1">
      <alignment horizontal="center" vertical="center"/>
    </xf>
    <xf numFmtId="0" fontId="66" fillId="13" borderId="12" xfId="0" applyFont="1" applyFill="1" applyBorder="1" applyAlignment="1">
      <alignment horizontal="center" vertical="center"/>
    </xf>
    <xf numFmtId="41" fontId="66" fillId="13" borderId="200" xfId="1" applyFont="1" applyFill="1" applyBorder="1" applyAlignment="1">
      <alignment horizontal="center" vertical="center"/>
    </xf>
    <xf numFmtId="41" fontId="66" fillId="13" borderId="197" xfId="1" applyFont="1" applyFill="1" applyBorder="1" applyAlignment="1">
      <alignment horizontal="center" vertical="center"/>
    </xf>
    <xf numFmtId="41" fontId="66" fillId="13" borderId="201" xfId="1" applyFont="1" applyFill="1" applyBorder="1" applyAlignment="1">
      <alignment horizontal="center" vertical="center"/>
    </xf>
    <xf numFmtId="41" fontId="66" fillId="13" borderId="96" xfId="1" applyFont="1" applyFill="1" applyBorder="1" applyAlignment="1">
      <alignment horizontal="center" vertical="center"/>
    </xf>
    <xf numFmtId="41" fontId="66" fillId="13" borderId="11" xfId="1" applyFont="1" applyFill="1" applyBorder="1" applyAlignment="1">
      <alignment horizontal="center" vertical="center"/>
    </xf>
    <xf numFmtId="41" fontId="66" fillId="13" borderId="12" xfId="1" applyFont="1" applyFill="1" applyBorder="1" applyAlignment="1">
      <alignment horizontal="center" vertical="center"/>
    </xf>
    <xf numFmtId="0" fontId="64" fillId="13" borderId="200" xfId="0" applyFont="1" applyFill="1" applyBorder="1" applyAlignment="1">
      <alignment horizontal="center" vertical="center"/>
    </xf>
    <xf numFmtId="41" fontId="255" fillId="7" borderId="200" xfId="1" applyFont="1" applyFill="1" applyBorder="1" applyAlignment="1">
      <alignment horizontal="center" vertical="center"/>
    </xf>
    <xf numFmtId="41" fontId="256" fillId="7" borderId="197" xfId="1" applyFont="1" applyFill="1" applyBorder="1" applyAlignment="1">
      <alignment horizontal="center" vertical="center"/>
    </xf>
    <xf numFmtId="41" fontId="256" fillId="7" borderId="201" xfId="1" applyFont="1" applyFill="1" applyBorder="1" applyAlignment="1">
      <alignment horizontal="center" vertical="center"/>
    </xf>
    <xf numFmtId="41" fontId="256" fillId="7" borderId="96" xfId="1" applyFont="1" applyFill="1" applyBorder="1" applyAlignment="1">
      <alignment horizontal="center" vertical="center"/>
    </xf>
    <xf numFmtId="41" fontId="256" fillId="7" borderId="11" xfId="1" applyFont="1" applyFill="1" applyBorder="1" applyAlignment="1">
      <alignment horizontal="center" vertical="center"/>
    </xf>
    <xf numFmtId="41" fontId="256" fillId="7" borderId="12" xfId="1" applyFont="1" applyFill="1" applyBorder="1" applyAlignment="1">
      <alignment horizontal="center" vertical="center"/>
    </xf>
    <xf numFmtId="0" fontId="257" fillId="31" borderId="0" xfId="0" applyFont="1" applyFill="1" applyBorder="1" applyAlignment="1">
      <alignment horizontal="center" vertical="center"/>
    </xf>
    <xf numFmtId="0" fontId="258" fillId="31" borderId="0" xfId="0" applyFont="1" applyFill="1" applyBorder="1" applyAlignment="1">
      <alignment horizontal="center" vertical="center"/>
    </xf>
    <xf numFmtId="41" fontId="0" fillId="0" borderId="0" xfId="1" applyFont="1" applyBorder="1" applyAlignment="1">
      <alignment horizontal="right" vertical="center"/>
    </xf>
    <xf numFmtId="41" fontId="256" fillId="6" borderId="200" xfId="1" applyFont="1" applyFill="1" applyBorder="1" applyAlignment="1">
      <alignment horizontal="center" vertical="center"/>
    </xf>
    <xf numFmtId="41" fontId="256" fillId="6" borderId="197" xfId="1" applyFont="1" applyFill="1" applyBorder="1" applyAlignment="1">
      <alignment horizontal="center" vertical="center"/>
    </xf>
    <xf numFmtId="41" fontId="256" fillId="6" borderId="201" xfId="1" applyFont="1" applyFill="1" applyBorder="1" applyAlignment="1">
      <alignment horizontal="center" vertical="center"/>
    </xf>
    <xf numFmtId="41" fontId="256" fillId="6" borderId="96" xfId="1" applyFont="1" applyFill="1" applyBorder="1" applyAlignment="1">
      <alignment horizontal="center" vertical="center"/>
    </xf>
    <xf numFmtId="41" fontId="256" fillId="6" borderId="11" xfId="1" applyFont="1" applyFill="1" applyBorder="1" applyAlignment="1">
      <alignment horizontal="center" vertical="center"/>
    </xf>
    <xf numFmtId="41" fontId="256" fillId="6" borderId="12" xfId="1" applyFont="1" applyFill="1" applyBorder="1" applyAlignment="1">
      <alignment horizontal="center" vertical="center"/>
    </xf>
    <xf numFmtId="0" fontId="66" fillId="0" borderId="200" xfId="0" applyFont="1" applyBorder="1" applyAlignment="1">
      <alignment horizontal="center" vertical="center"/>
    </xf>
    <xf numFmtId="0" fontId="66" fillId="0" borderId="197" xfId="0" applyFont="1" applyBorder="1" applyAlignment="1">
      <alignment horizontal="center" vertical="center"/>
    </xf>
    <xf numFmtId="0" fontId="66" fillId="0" borderId="201" xfId="0" applyFont="1" applyBorder="1" applyAlignment="1">
      <alignment horizontal="center" vertical="center"/>
    </xf>
    <xf numFmtId="0" fontId="66" fillId="0" borderId="96" xfId="0" applyFont="1" applyBorder="1" applyAlignment="1">
      <alignment horizontal="center" vertical="center"/>
    </xf>
    <xf numFmtId="0" fontId="66" fillId="0" borderId="11" xfId="0" applyFont="1" applyBorder="1" applyAlignment="1">
      <alignment horizontal="center" vertical="center"/>
    </xf>
    <xf numFmtId="0" fontId="66" fillId="0" borderId="12" xfId="0" applyFont="1" applyBorder="1" applyAlignment="1">
      <alignment horizontal="center" vertical="center"/>
    </xf>
    <xf numFmtId="41" fontId="127" fillId="6" borderId="200" xfId="1" applyFont="1" applyFill="1" applyBorder="1" applyAlignment="1">
      <alignment horizontal="center" vertical="center"/>
    </xf>
    <xf numFmtId="41" fontId="127" fillId="6" borderId="197" xfId="1" applyFont="1" applyFill="1" applyBorder="1" applyAlignment="1">
      <alignment horizontal="center" vertical="center"/>
    </xf>
    <xf numFmtId="41" fontId="127" fillId="6" borderId="201" xfId="1" applyFont="1" applyFill="1" applyBorder="1" applyAlignment="1">
      <alignment horizontal="center" vertical="center"/>
    </xf>
    <xf numFmtId="41" fontId="127" fillId="6" borderId="96" xfId="1" applyFont="1" applyFill="1" applyBorder="1" applyAlignment="1">
      <alignment horizontal="center" vertical="center"/>
    </xf>
    <xf numFmtId="41" fontId="127" fillId="6" borderId="11" xfId="1" applyFont="1" applyFill="1" applyBorder="1" applyAlignment="1">
      <alignment horizontal="center" vertical="center"/>
    </xf>
    <xf numFmtId="41" fontId="127" fillId="6" borderId="12" xfId="1" applyFont="1" applyFill="1" applyBorder="1" applyAlignment="1">
      <alignment horizontal="center" vertical="center"/>
    </xf>
    <xf numFmtId="0" fontId="0" fillId="31" borderId="200" xfId="0" applyFill="1" applyBorder="1" applyAlignment="1">
      <alignment horizontal="center" vertical="center"/>
    </xf>
    <xf numFmtId="0" fontId="0" fillId="31" borderId="201" xfId="0" applyFill="1" applyBorder="1" applyAlignment="1">
      <alignment horizontal="center" vertical="center"/>
    </xf>
    <xf numFmtId="0" fontId="0" fillId="31" borderId="96" xfId="0" applyFill="1" applyBorder="1" applyAlignment="1">
      <alignment horizontal="center" vertical="center"/>
    </xf>
    <xf numFmtId="0" fontId="0" fillId="31" borderId="12" xfId="0" applyFill="1" applyBorder="1" applyAlignment="1">
      <alignment horizontal="center" vertical="center"/>
    </xf>
    <xf numFmtId="0" fontId="0" fillId="0" borderId="294" xfId="0" applyBorder="1">
      <alignment vertical="center"/>
    </xf>
    <xf numFmtId="0" fontId="0" fillId="0" borderId="210" xfId="0" applyBorder="1">
      <alignment vertical="center"/>
    </xf>
    <xf numFmtId="0" fontId="0" fillId="0" borderId="295" xfId="0" applyBorder="1">
      <alignment vertical="center"/>
    </xf>
    <xf numFmtId="0" fontId="0" fillId="0" borderId="214" xfId="0" applyBorder="1">
      <alignment vertical="center"/>
    </xf>
    <xf numFmtId="0" fontId="0" fillId="0" borderId="0" xfId="0" applyBorder="1">
      <alignment vertical="center"/>
    </xf>
    <xf numFmtId="0" fontId="0" fillId="0" borderId="227" xfId="0" applyBorder="1">
      <alignment vertical="center"/>
    </xf>
    <xf numFmtId="0" fontId="0" fillId="0" borderId="296" xfId="0" applyBorder="1">
      <alignment vertical="center"/>
    </xf>
    <xf numFmtId="0" fontId="0" fillId="0" borderId="229" xfId="0" applyBorder="1">
      <alignment vertical="center"/>
    </xf>
    <xf numFmtId="0" fontId="0" fillId="0" borderId="230" xfId="0" applyBorder="1">
      <alignment vertical="center"/>
    </xf>
    <xf numFmtId="0" fontId="256" fillId="7" borderId="200" xfId="0" applyFont="1" applyFill="1" applyBorder="1" applyAlignment="1">
      <alignment horizontal="center" vertical="center"/>
    </xf>
    <xf numFmtId="0" fontId="256" fillId="7" borderId="197" xfId="0" applyFont="1" applyFill="1" applyBorder="1" applyAlignment="1">
      <alignment horizontal="center" vertical="center"/>
    </xf>
    <xf numFmtId="0" fontId="256" fillId="7" borderId="201" xfId="0" applyFont="1" applyFill="1" applyBorder="1" applyAlignment="1">
      <alignment horizontal="center" vertical="center"/>
    </xf>
    <xf numFmtId="0" fontId="256" fillId="7" borderId="96" xfId="0" applyFont="1" applyFill="1" applyBorder="1" applyAlignment="1">
      <alignment horizontal="center" vertical="center"/>
    </xf>
    <xf numFmtId="0" fontId="256" fillId="7" borderId="11" xfId="0" applyFont="1" applyFill="1" applyBorder="1" applyAlignment="1">
      <alignment horizontal="center" vertical="center"/>
    </xf>
    <xf numFmtId="0" fontId="256" fillId="7" borderId="12" xfId="0" applyFont="1" applyFill="1" applyBorder="1" applyAlignment="1">
      <alignment horizontal="center" vertical="center"/>
    </xf>
    <xf numFmtId="0" fontId="64" fillId="0" borderId="202" xfId="0" applyFont="1" applyBorder="1" applyAlignment="1">
      <alignment horizontal="center" vertical="center"/>
    </xf>
    <xf numFmtId="0" fontId="66" fillId="0" borderId="203" xfId="0" applyFont="1" applyBorder="1" applyAlignment="1">
      <alignment horizontal="center" vertical="center"/>
    </xf>
    <xf numFmtId="0" fontId="66" fillId="0" borderId="204" xfId="0" applyFont="1" applyBorder="1" applyAlignment="1">
      <alignment horizontal="center" vertical="center"/>
    </xf>
    <xf numFmtId="41" fontId="50" fillId="0" borderId="202" xfId="1" applyFont="1" applyBorder="1">
      <alignment vertical="center"/>
    </xf>
    <xf numFmtId="41" fontId="50" fillId="0" borderId="204" xfId="1" applyFont="1" applyBorder="1">
      <alignment vertical="center"/>
    </xf>
    <xf numFmtId="199" fontId="49" fillId="0" borderId="202" xfId="10" applyNumberFormat="1" applyFont="1" applyFill="1" applyBorder="1" applyAlignment="1">
      <alignment horizontal="center" vertical="center"/>
    </xf>
    <xf numFmtId="199" fontId="49" fillId="0" borderId="204" xfId="10" applyNumberFormat="1" applyFont="1" applyFill="1" applyBorder="1" applyAlignment="1">
      <alignment horizontal="center" vertical="center"/>
    </xf>
    <xf numFmtId="0" fontId="64" fillId="7" borderId="200" xfId="0" applyFont="1" applyFill="1" applyBorder="1" applyAlignment="1">
      <alignment horizontal="center" vertical="center"/>
    </xf>
    <xf numFmtId="41" fontId="110" fillId="37" borderId="202" xfId="1" applyFont="1" applyFill="1" applyBorder="1" applyAlignment="1">
      <alignment horizontal="center" vertical="center"/>
    </xf>
    <xf numFmtId="41" fontId="110" fillId="37" borderId="203" xfId="1" applyFont="1" applyFill="1" applyBorder="1" applyAlignment="1">
      <alignment horizontal="center" vertical="center"/>
    </xf>
    <xf numFmtId="41" fontId="110" fillId="37" borderId="204" xfId="1" applyFont="1" applyFill="1" applyBorder="1" applyAlignment="1">
      <alignment horizontal="center" vertical="center"/>
    </xf>
    <xf numFmtId="41" fontId="0" fillId="0" borderId="99" xfId="1" applyFont="1" applyBorder="1" applyAlignment="1">
      <alignment horizontal="left" vertical="center"/>
    </xf>
    <xf numFmtId="41" fontId="256" fillId="0" borderId="202" xfId="10" applyFont="1" applyFill="1" applyBorder="1" applyAlignment="1">
      <alignment horizontal="center" vertical="center"/>
    </xf>
    <xf numFmtId="41" fontId="256" fillId="0" borderId="203" xfId="10" applyFont="1" applyFill="1" applyBorder="1" applyAlignment="1">
      <alignment horizontal="center" vertical="center"/>
    </xf>
    <xf numFmtId="41" fontId="256" fillId="0" borderId="204" xfId="10" applyFont="1" applyFill="1" applyBorder="1" applyAlignment="1">
      <alignment horizontal="center" vertical="center"/>
    </xf>
    <xf numFmtId="0" fontId="49" fillId="8" borderId="202" xfId="0" applyFont="1" applyFill="1" applyBorder="1" applyAlignment="1">
      <alignment horizontal="center" vertical="center"/>
    </xf>
    <xf numFmtId="0" fontId="49" fillId="8" borderId="203" xfId="0" applyFont="1" applyFill="1" applyBorder="1" applyAlignment="1">
      <alignment horizontal="center" vertical="center"/>
    </xf>
    <xf numFmtId="0" fontId="49" fillId="8" borderId="204" xfId="0" applyFont="1" applyFill="1" applyBorder="1" applyAlignment="1">
      <alignment horizontal="center" vertical="center"/>
    </xf>
    <xf numFmtId="0" fontId="49" fillId="31" borderId="200" xfId="0" quotePrefix="1" applyFont="1" applyFill="1" applyBorder="1" applyAlignment="1">
      <alignment horizontal="center" vertical="center" wrapText="1"/>
    </xf>
    <xf numFmtId="14" fontId="66" fillId="0" borderId="202" xfId="10" applyNumberFormat="1" applyFont="1" applyFill="1" applyBorder="1" applyAlignment="1">
      <alignment horizontal="center" vertical="center"/>
    </xf>
    <xf numFmtId="41" fontId="66" fillId="0" borderId="96" xfId="10" applyFont="1" applyFill="1" applyBorder="1" applyAlignment="1">
      <alignment horizontal="center" vertical="center"/>
    </xf>
    <xf numFmtId="41" fontId="66" fillId="0" borderId="11" xfId="10" applyFont="1" applyFill="1" applyBorder="1" applyAlignment="1">
      <alignment horizontal="center" vertical="center"/>
    </xf>
    <xf numFmtId="41" fontId="66" fillId="0" borderId="12" xfId="10" applyFont="1" applyFill="1" applyBorder="1" applyAlignment="1">
      <alignment horizontal="center" vertical="center"/>
    </xf>
    <xf numFmtId="199" fontId="49" fillId="13" borderId="202" xfId="10" applyNumberFormat="1" applyFont="1" applyFill="1" applyBorder="1" applyAlignment="1">
      <alignment horizontal="center" vertical="center"/>
    </xf>
    <xf numFmtId="199" fontId="49" fillId="13" borderId="204" xfId="10" applyNumberFormat="1" applyFont="1" applyFill="1" applyBorder="1" applyAlignment="1">
      <alignment horizontal="center" vertical="center"/>
    </xf>
    <xf numFmtId="0" fontId="0" fillId="0" borderId="202" xfId="0" applyBorder="1" applyAlignment="1">
      <alignment horizontal="center" vertical="center"/>
    </xf>
    <xf numFmtId="0" fontId="0" fillId="0" borderId="204" xfId="0" applyBorder="1" applyAlignment="1">
      <alignment horizontal="center" vertical="center"/>
    </xf>
    <xf numFmtId="276" fontId="66" fillId="0" borderId="202" xfId="10" applyNumberFormat="1" applyFont="1" applyFill="1" applyBorder="1" applyAlignment="1">
      <alignment horizontal="center" vertical="center"/>
    </xf>
    <xf numFmtId="276" fontId="66" fillId="0" borderId="203" xfId="10" applyNumberFormat="1" applyFont="1" applyFill="1" applyBorder="1" applyAlignment="1">
      <alignment horizontal="center" vertical="center"/>
    </xf>
    <xf numFmtId="276" fontId="66" fillId="0" borderId="204" xfId="10" applyNumberFormat="1" applyFont="1" applyFill="1" applyBorder="1" applyAlignment="1">
      <alignment horizontal="center" vertical="center"/>
    </xf>
    <xf numFmtId="199" fontId="115" fillId="11" borderId="202" xfId="10" applyNumberFormat="1" applyFont="1" applyFill="1" applyBorder="1" applyAlignment="1">
      <alignment horizontal="center" vertical="center"/>
    </xf>
    <xf numFmtId="199" fontId="115" fillId="11" borderId="204" xfId="10" applyNumberFormat="1" applyFont="1" applyFill="1" applyBorder="1" applyAlignment="1">
      <alignment horizontal="center" vertical="center"/>
    </xf>
    <xf numFmtId="41" fontId="66" fillId="0" borderId="96" xfId="10" quotePrefix="1" applyFont="1" applyFill="1" applyBorder="1" applyAlignment="1">
      <alignment horizontal="center" vertical="center"/>
    </xf>
    <xf numFmtId="0" fontId="115" fillId="0" borderId="202" xfId="0" applyFont="1" applyBorder="1" applyAlignment="1">
      <alignment horizontal="center" vertical="center"/>
    </xf>
    <xf numFmtId="0" fontId="115" fillId="0" borderId="203" xfId="0" applyFont="1" applyBorder="1" applyAlignment="1">
      <alignment horizontal="center" vertical="center"/>
    </xf>
    <xf numFmtId="0" fontId="115" fillId="0" borderId="204" xfId="0" applyFont="1" applyBorder="1" applyAlignment="1">
      <alignment horizontal="center" vertical="center"/>
    </xf>
    <xf numFmtId="14" fontId="66" fillId="0" borderId="202" xfId="10" quotePrefix="1" applyNumberFormat="1" applyFont="1" applyFill="1" applyBorder="1" applyAlignment="1">
      <alignment horizontal="center" vertical="center"/>
    </xf>
    <xf numFmtId="41" fontId="66" fillId="0" borderId="202" xfId="10" quotePrefix="1" applyFont="1" applyFill="1" applyBorder="1" applyAlignment="1">
      <alignment horizontal="center" vertical="center"/>
    </xf>
    <xf numFmtId="0" fontId="69" fillId="0" borderId="202" xfId="0" applyFont="1" applyBorder="1" applyAlignment="1">
      <alignment horizontal="center" vertical="center"/>
    </xf>
    <xf numFmtId="0" fontId="69" fillId="0" borderId="203" xfId="0" applyFont="1" applyBorder="1" applyAlignment="1">
      <alignment horizontal="center" vertical="center"/>
    </xf>
    <xf numFmtId="0" fontId="69" fillId="0" borderId="204" xfId="0" applyFont="1" applyBorder="1" applyAlignment="1">
      <alignment horizontal="center" vertical="center"/>
    </xf>
    <xf numFmtId="0" fontId="0" fillId="0" borderId="203" xfId="0" applyBorder="1" applyAlignment="1">
      <alignment horizontal="center" vertical="center"/>
    </xf>
    <xf numFmtId="0" fontId="50" fillId="0" borderId="0" xfId="1" applyNumberFormat="1" applyFont="1" applyBorder="1" applyAlignment="1">
      <alignment horizontal="left" vertical="center"/>
    </xf>
    <xf numFmtId="0" fontId="50" fillId="0" borderId="99" xfId="1" applyNumberFormat="1" applyFont="1" applyBorder="1" applyAlignment="1">
      <alignment horizontal="left" vertical="center"/>
    </xf>
    <xf numFmtId="0" fontId="109" fillId="12" borderId="286" xfId="0" applyFont="1" applyFill="1" applyBorder="1" applyAlignment="1">
      <alignment horizontal="center" vertical="center"/>
    </xf>
    <xf numFmtId="0" fontId="109" fillId="12" borderId="104" xfId="0" applyFont="1" applyFill="1" applyBorder="1" applyAlignment="1">
      <alignment horizontal="center" vertical="center"/>
    </xf>
    <xf numFmtId="0" fontId="109" fillId="12" borderId="287" xfId="0" applyFont="1" applyFill="1" applyBorder="1" applyAlignment="1">
      <alignment horizontal="center" vertical="center"/>
    </xf>
    <xf numFmtId="0" fontId="109" fillId="12" borderId="136" xfId="0" applyFont="1" applyFill="1" applyBorder="1" applyAlignment="1">
      <alignment horizontal="center" vertical="center"/>
    </xf>
    <xf numFmtId="0" fontId="109" fillId="12" borderId="137" xfId="0" applyFont="1" applyFill="1" applyBorder="1" applyAlignment="1">
      <alignment horizontal="center" vertical="center"/>
    </xf>
    <xf numFmtId="0" fontId="109" fillId="12" borderId="190" xfId="0" applyFont="1" applyFill="1" applyBorder="1" applyAlignment="1">
      <alignment horizontal="center" vertical="center"/>
    </xf>
    <xf numFmtId="0" fontId="66" fillId="0" borderId="282" xfId="0" applyFont="1" applyFill="1" applyBorder="1" applyAlignment="1">
      <alignment horizontal="center" vertical="center"/>
    </xf>
    <xf numFmtId="0" fontId="66" fillId="0" borderId="99" xfId="0" applyFont="1" applyFill="1" applyBorder="1" applyAlignment="1">
      <alignment horizontal="center" vertical="center"/>
    </xf>
    <xf numFmtId="41" fontId="66" fillId="6" borderId="200" xfId="10" applyFont="1" applyFill="1" applyBorder="1" applyAlignment="1">
      <alignment horizontal="center" vertical="center"/>
    </xf>
    <xf numFmtId="41" fontId="66" fillId="6" borderId="197" xfId="10" applyFont="1" applyFill="1" applyBorder="1" applyAlignment="1">
      <alignment horizontal="center" vertical="center"/>
    </xf>
    <xf numFmtId="41" fontId="66" fillId="6" borderId="201" xfId="10" applyFont="1" applyFill="1" applyBorder="1" applyAlignment="1">
      <alignment horizontal="center" vertical="center"/>
    </xf>
    <xf numFmtId="41" fontId="66" fillId="6" borderId="96" xfId="10" applyFont="1" applyFill="1" applyBorder="1" applyAlignment="1">
      <alignment horizontal="center" vertical="center"/>
    </xf>
    <xf numFmtId="41" fontId="66" fillId="6" borderId="11" xfId="10" applyFont="1" applyFill="1" applyBorder="1" applyAlignment="1">
      <alignment horizontal="center" vertical="center"/>
    </xf>
    <xf numFmtId="41" fontId="66" fillId="6" borderId="12" xfId="10" applyFont="1" applyFill="1" applyBorder="1" applyAlignment="1">
      <alignment horizontal="center" vertical="center"/>
    </xf>
    <xf numFmtId="0" fontId="66" fillId="0" borderId="200" xfId="0" applyFont="1" applyFill="1" applyBorder="1" applyAlignment="1">
      <alignment horizontal="center" vertical="center"/>
    </xf>
    <xf numFmtId="0" fontId="66" fillId="0" borderId="197" xfId="0" applyFont="1" applyFill="1" applyBorder="1" applyAlignment="1">
      <alignment horizontal="center" vertical="center"/>
    </xf>
    <xf numFmtId="0" fontId="66" fillId="0" borderId="201" xfId="0" applyFont="1" applyFill="1" applyBorder="1" applyAlignment="1">
      <alignment horizontal="center" vertical="center"/>
    </xf>
    <xf numFmtId="41" fontId="66" fillId="7" borderId="200" xfId="10" applyFont="1" applyFill="1" applyBorder="1" applyAlignment="1">
      <alignment horizontal="center" vertical="center"/>
    </xf>
    <xf numFmtId="41" fontId="66" fillId="7" borderId="197" xfId="10" applyFont="1" applyFill="1" applyBorder="1" applyAlignment="1">
      <alignment horizontal="center" vertical="center"/>
    </xf>
    <xf numFmtId="41" fontId="66" fillId="7" borderId="201" xfId="10" applyFont="1" applyFill="1" applyBorder="1" applyAlignment="1">
      <alignment horizontal="center" vertical="center"/>
    </xf>
    <xf numFmtId="41" fontId="66" fillId="7" borderId="96" xfId="10" applyFont="1" applyFill="1" applyBorder="1" applyAlignment="1">
      <alignment horizontal="center" vertical="center"/>
    </xf>
    <xf numFmtId="41" fontId="66" fillId="7" borderId="11" xfId="10" applyFont="1" applyFill="1" applyBorder="1" applyAlignment="1">
      <alignment horizontal="center" vertical="center"/>
    </xf>
    <xf numFmtId="41" fontId="66" fillId="7" borderId="12" xfId="10" applyFont="1" applyFill="1" applyBorder="1" applyAlignment="1">
      <alignment horizontal="center" vertical="center"/>
    </xf>
    <xf numFmtId="0" fontId="49" fillId="0" borderId="0" xfId="1" applyNumberFormat="1" applyFont="1" applyBorder="1" applyAlignment="1">
      <alignment horizontal="left" vertical="center"/>
    </xf>
    <xf numFmtId="41" fontId="66" fillId="13" borderId="200" xfId="10" applyFont="1" applyFill="1" applyBorder="1" applyAlignment="1">
      <alignment horizontal="center" vertical="center"/>
    </xf>
    <xf numFmtId="41" fontId="66" fillId="13" borderId="197" xfId="10" applyFont="1" applyFill="1" applyBorder="1" applyAlignment="1">
      <alignment horizontal="center" vertical="center"/>
    </xf>
    <xf numFmtId="41" fontId="66" fillId="13" borderId="201" xfId="10" applyFont="1" applyFill="1" applyBorder="1" applyAlignment="1">
      <alignment horizontal="center" vertical="center"/>
    </xf>
    <xf numFmtId="41" fontId="66" fillId="13" borderId="96" xfId="10" applyFont="1" applyFill="1" applyBorder="1" applyAlignment="1">
      <alignment horizontal="center" vertical="center"/>
    </xf>
    <xf numFmtId="41" fontId="66" fillId="13" borderId="11" xfId="10" applyFont="1" applyFill="1" applyBorder="1" applyAlignment="1">
      <alignment horizontal="center" vertical="center"/>
    </xf>
    <xf numFmtId="41" fontId="66" fillId="13" borderId="12" xfId="10" applyFont="1" applyFill="1" applyBorder="1" applyAlignment="1">
      <alignment horizontal="center" vertical="center"/>
    </xf>
    <xf numFmtId="199" fontId="49" fillId="0" borderId="200" xfId="10" applyNumberFormat="1" applyFont="1" applyFill="1" applyBorder="1" applyAlignment="1">
      <alignment horizontal="center" vertical="center"/>
    </xf>
    <xf numFmtId="199" fontId="49" fillId="0" borderId="201" xfId="10" applyNumberFormat="1" applyFont="1" applyFill="1" applyBorder="1" applyAlignment="1">
      <alignment horizontal="center" vertical="center"/>
    </xf>
    <xf numFmtId="199" fontId="49" fillId="0" borderId="96" xfId="10" applyNumberFormat="1" applyFont="1" applyFill="1" applyBorder="1" applyAlignment="1">
      <alignment horizontal="center" vertical="center"/>
    </xf>
    <xf numFmtId="199" fontId="49" fillId="0" borderId="12" xfId="10" applyNumberFormat="1" applyFont="1" applyFill="1" applyBorder="1" applyAlignment="1">
      <alignment horizontal="center" vertical="center"/>
    </xf>
    <xf numFmtId="41" fontId="64" fillId="0" borderId="0" xfId="1" applyFont="1" applyFill="1" applyBorder="1" applyAlignment="1">
      <alignment horizontal="center" vertical="center"/>
    </xf>
    <xf numFmtId="41" fontId="127" fillId="31" borderId="200" xfId="1" quotePrefix="1" applyFont="1" applyFill="1" applyBorder="1" applyAlignment="1">
      <alignment horizontal="center" vertical="center"/>
    </xf>
    <xf numFmtId="41" fontId="127" fillId="31" borderId="197" xfId="1" applyFont="1" applyFill="1" applyBorder="1" applyAlignment="1">
      <alignment horizontal="center" vertical="center"/>
    </xf>
    <xf numFmtId="41" fontId="127" fillId="31" borderId="201" xfId="1" applyFont="1" applyFill="1" applyBorder="1" applyAlignment="1">
      <alignment horizontal="center" vertical="center"/>
    </xf>
    <xf numFmtId="41" fontId="127" fillId="31" borderId="96" xfId="1" applyFont="1" applyFill="1" applyBorder="1" applyAlignment="1">
      <alignment horizontal="center" vertical="center"/>
    </xf>
    <xf numFmtId="41" fontId="127" fillId="31" borderId="11" xfId="1" applyFont="1" applyFill="1" applyBorder="1" applyAlignment="1">
      <alignment horizontal="center" vertical="center"/>
    </xf>
    <xf numFmtId="41" fontId="127" fillId="31" borderId="12" xfId="1" applyFont="1" applyFill="1" applyBorder="1" applyAlignment="1">
      <alignment horizontal="center" vertical="center"/>
    </xf>
    <xf numFmtId="41" fontId="66" fillId="7" borderId="200" xfId="1" applyFont="1" applyFill="1" applyBorder="1" applyAlignment="1">
      <alignment horizontal="center" vertical="center"/>
    </xf>
    <xf numFmtId="41" fontId="66" fillId="7" borderId="197" xfId="1" applyFont="1" applyFill="1" applyBorder="1" applyAlignment="1">
      <alignment horizontal="center" vertical="center"/>
    </xf>
    <xf numFmtId="41" fontId="66" fillId="7" borderId="201" xfId="1" applyFont="1" applyFill="1" applyBorder="1" applyAlignment="1">
      <alignment horizontal="center" vertical="center"/>
    </xf>
    <xf numFmtId="41" fontId="66" fillId="7" borderId="96" xfId="1" applyFont="1" applyFill="1" applyBorder="1" applyAlignment="1">
      <alignment horizontal="center" vertical="center"/>
    </xf>
    <xf numFmtId="41" fontId="66" fillId="7" borderId="11" xfId="1" applyFont="1" applyFill="1" applyBorder="1" applyAlignment="1">
      <alignment horizontal="center" vertical="center"/>
    </xf>
    <xf numFmtId="41" fontId="66" fillId="7" borderId="12" xfId="1" applyFont="1" applyFill="1" applyBorder="1" applyAlignment="1">
      <alignment horizontal="center" vertical="center"/>
    </xf>
    <xf numFmtId="276" fontId="66" fillId="0" borderId="0" xfId="0" applyNumberFormat="1" applyFont="1" applyFill="1" applyBorder="1" applyAlignment="1">
      <alignment horizontal="center" vertical="center"/>
    </xf>
    <xf numFmtId="41" fontId="127" fillId="31" borderId="197" xfId="1" quotePrefix="1" applyFont="1" applyFill="1" applyBorder="1" applyAlignment="1">
      <alignment horizontal="center" vertical="center"/>
    </xf>
    <xf numFmtId="41" fontId="127" fillId="31" borderId="201" xfId="1" quotePrefix="1" applyFont="1" applyFill="1" applyBorder="1" applyAlignment="1">
      <alignment horizontal="center" vertical="center"/>
    </xf>
    <xf numFmtId="41" fontId="127" fillId="31" borderId="96" xfId="1" quotePrefix="1" applyFont="1" applyFill="1" applyBorder="1" applyAlignment="1">
      <alignment horizontal="center" vertical="center"/>
    </xf>
    <xf numFmtId="41" fontId="127" fillId="31" borderId="11" xfId="1" quotePrefix="1" applyFont="1" applyFill="1" applyBorder="1" applyAlignment="1">
      <alignment horizontal="center" vertical="center"/>
    </xf>
    <xf numFmtId="41" fontId="127" fillId="31" borderId="12" xfId="1" quotePrefix="1" applyFont="1" applyFill="1" applyBorder="1" applyAlignment="1">
      <alignment horizontal="center" vertical="center"/>
    </xf>
    <xf numFmtId="0" fontId="0" fillId="0" borderId="197" xfId="0" applyBorder="1" applyAlignment="1">
      <alignment horizontal="center" vertical="center"/>
    </xf>
    <xf numFmtId="0" fontId="0" fillId="0" borderId="11" xfId="0" applyBorder="1" applyAlignment="1">
      <alignment horizontal="center" vertical="center"/>
    </xf>
    <xf numFmtId="41" fontId="66" fillId="0" borderId="0" xfId="1" applyFont="1" applyFill="1" applyBorder="1" applyAlignment="1">
      <alignment horizontal="center" vertical="center"/>
    </xf>
    <xf numFmtId="0" fontId="66" fillId="0" borderId="96" xfId="0" applyFont="1" applyFill="1" applyBorder="1" applyAlignment="1">
      <alignment horizontal="center" vertical="center"/>
    </xf>
    <xf numFmtId="0" fontId="66" fillId="0" borderId="11" xfId="0" applyFont="1" applyFill="1" applyBorder="1" applyAlignment="1">
      <alignment horizontal="center" vertical="center"/>
    </xf>
    <xf numFmtId="0" fontId="66" fillId="0" borderId="12" xfId="0" applyFont="1" applyFill="1" applyBorder="1" applyAlignment="1">
      <alignment horizontal="center" vertical="center"/>
    </xf>
    <xf numFmtId="0" fontId="64" fillId="7" borderId="197" xfId="0" applyFont="1" applyFill="1" applyBorder="1" applyAlignment="1">
      <alignment horizontal="center" vertical="center"/>
    </xf>
    <xf numFmtId="0" fontId="64" fillId="7" borderId="201" xfId="0" applyFont="1" applyFill="1" applyBorder="1" applyAlignment="1">
      <alignment horizontal="center" vertical="center"/>
    </xf>
    <xf numFmtId="0" fontId="64" fillId="7" borderId="96" xfId="0" applyFont="1" applyFill="1" applyBorder="1" applyAlignment="1">
      <alignment horizontal="center" vertical="center"/>
    </xf>
    <xf numFmtId="0" fontId="64" fillId="7" borderId="11" xfId="0" applyFont="1" applyFill="1" applyBorder="1" applyAlignment="1">
      <alignment horizontal="center" vertical="center"/>
    </xf>
    <xf numFmtId="0" fontId="64" fillId="7" borderId="12" xfId="0" applyFont="1" applyFill="1" applyBorder="1" applyAlignment="1">
      <alignment horizontal="center" vertical="center"/>
    </xf>
    <xf numFmtId="14" fontId="127" fillId="6" borderId="197" xfId="0" applyNumberFormat="1" applyFont="1" applyFill="1" applyBorder="1" applyAlignment="1">
      <alignment horizontal="center" vertical="center"/>
    </xf>
    <xf numFmtId="14" fontId="127" fillId="6" borderId="201" xfId="0" applyNumberFormat="1" applyFont="1" applyFill="1" applyBorder="1" applyAlignment="1">
      <alignment horizontal="center" vertical="center"/>
    </xf>
    <xf numFmtId="14" fontId="127" fillId="6" borderId="96" xfId="0" applyNumberFormat="1" applyFont="1" applyFill="1" applyBorder="1" applyAlignment="1">
      <alignment horizontal="center" vertical="center"/>
    </xf>
    <xf numFmtId="14" fontId="127" fillId="6" borderId="11" xfId="0" applyNumberFormat="1" applyFont="1" applyFill="1" applyBorder="1" applyAlignment="1">
      <alignment horizontal="center" vertical="center"/>
    </xf>
    <xf numFmtId="14" fontId="127" fillId="6" borderId="12" xfId="0" applyNumberFormat="1" applyFont="1" applyFill="1" applyBorder="1" applyAlignment="1">
      <alignment horizontal="center" vertical="center"/>
    </xf>
    <xf numFmtId="14" fontId="66" fillId="13" borderId="197" xfId="0" applyNumberFormat="1" applyFont="1" applyFill="1" applyBorder="1" applyAlignment="1">
      <alignment horizontal="center" vertical="center"/>
    </xf>
    <xf numFmtId="14" fontId="66" fillId="13" borderId="201" xfId="0" applyNumberFormat="1" applyFont="1" applyFill="1" applyBorder="1" applyAlignment="1">
      <alignment horizontal="center" vertical="center"/>
    </xf>
    <xf numFmtId="14" fontId="66" fillId="13" borderId="96" xfId="0" applyNumberFormat="1" applyFont="1" applyFill="1" applyBorder="1" applyAlignment="1">
      <alignment horizontal="center" vertical="center"/>
    </xf>
    <xf numFmtId="14" fontId="66" fillId="13" borderId="11" xfId="0" applyNumberFormat="1" applyFont="1" applyFill="1" applyBorder="1" applyAlignment="1">
      <alignment horizontal="center" vertical="center"/>
    </xf>
    <xf numFmtId="14" fontId="66" fillId="13" borderId="12" xfId="0" applyNumberFormat="1" applyFont="1" applyFill="1" applyBorder="1" applyAlignment="1">
      <alignment horizontal="center" vertical="center"/>
    </xf>
    <xf numFmtId="41" fontId="71" fillId="6" borderId="200" xfId="1" applyFont="1" applyFill="1" applyBorder="1" applyAlignment="1">
      <alignment horizontal="center" vertical="center"/>
    </xf>
    <xf numFmtId="41" fontId="71" fillId="6" borderId="197" xfId="1" applyFont="1" applyFill="1" applyBorder="1" applyAlignment="1">
      <alignment horizontal="center" vertical="center"/>
    </xf>
    <xf numFmtId="41" fontId="71" fillId="6" borderId="201" xfId="1" applyFont="1" applyFill="1" applyBorder="1" applyAlignment="1">
      <alignment horizontal="center" vertical="center"/>
    </xf>
    <xf numFmtId="41" fontId="71" fillId="6" borderId="96" xfId="1" applyFont="1" applyFill="1" applyBorder="1" applyAlignment="1">
      <alignment horizontal="center" vertical="center"/>
    </xf>
    <xf numFmtId="41" fontId="71" fillId="6" borderId="11" xfId="1" applyFont="1" applyFill="1" applyBorder="1" applyAlignment="1">
      <alignment horizontal="center" vertical="center"/>
    </xf>
    <xf numFmtId="41" fontId="71" fillId="6" borderId="12" xfId="1" applyFont="1" applyFill="1" applyBorder="1" applyAlignment="1">
      <alignment horizontal="center" vertical="center"/>
    </xf>
    <xf numFmtId="41" fontId="71" fillId="36" borderId="200" xfId="1" applyFont="1" applyFill="1" applyBorder="1" applyAlignment="1">
      <alignment horizontal="center" vertical="center"/>
    </xf>
    <xf numFmtId="41" fontId="71" fillId="36" borderId="197" xfId="1" applyFont="1" applyFill="1" applyBorder="1" applyAlignment="1">
      <alignment horizontal="center" vertical="center"/>
    </xf>
    <xf numFmtId="41" fontId="71" fillId="36" borderId="201" xfId="1" applyFont="1" applyFill="1" applyBorder="1" applyAlignment="1">
      <alignment horizontal="center" vertical="center"/>
    </xf>
    <xf numFmtId="41" fontId="71" fillId="36" borderId="96" xfId="1" applyFont="1" applyFill="1" applyBorder="1" applyAlignment="1">
      <alignment horizontal="center" vertical="center"/>
    </xf>
    <xf numFmtId="41" fontId="71" fillId="36" borderId="11" xfId="1" applyFont="1" applyFill="1" applyBorder="1" applyAlignment="1">
      <alignment horizontal="center" vertical="center"/>
    </xf>
    <xf numFmtId="41" fontId="71" fillId="36" borderId="12" xfId="1" applyFont="1" applyFill="1" applyBorder="1" applyAlignment="1">
      <alignment horizontal="center" vertical="center"/>
    </xf>
    <xf numFmtId="41" fontId="66" fillId="0" borderId="200" xfId="10" applyFont="1" applyFill="1" applyBorder="1" applyAlignment="1">
      <alignment horizontal="center" vertical="center"/>
    </xf>
    <xf numFmtId="41" fontId="66" fillId="0" borderId="197" xfId="10" applyFont="1" applyFill="1" applyBorder="1" applyAlignment="1">
      <alignment horizontal="center" vertical="center"/>
    </xf>
    <xf numFmtId="41" fontId="66" fillId="0" borderId="201" xfId="10" applyFont="1" applyFill="1" applyBorder="1" applyAlignment="1">
      <alignment horizontal="center" vertical="center"/>
    </xf>
    <xf numFmtId="0" fontId="64" fillId="0" borderId="200" xfId="0" applyFont="1" applyFill="1" applyBorder="1" applyAlignment="1">
      <alignment horizontal="center" vertical="center"/>
    </xf>
    <xf numFmtId="41" fontId="66" fillId="0" borderId="200" xfId="1" applyFont="1" applyFill="1" applyBorder="1" applyAlignment="1">
      <alignment horizontal="center" vertical="center"/>
    </xf>
    <xf numFmtId="41" fontId="66" fillId="0" borderId="197" xfId="1" applyFont="1" applyFill="1" applyBorder="1" applyAlignment="1">
      <alignment horizontal="center" vertical="center"/>
    </xf>
    <xf numFmtId="41" fontId="66" fillId="0" borderId="201" xfId="1" applyFont="1" applyFill="1" applyBorder="1" applyAlignment="1">
      <alignment horizontal="center" vertical="center"/>
    </xf>
    <xf numFmtId="41" fontId="66" fillId="0" borderId="96" xfId="1" applyFont="1" applyFill="1" applyBorder="1" applyAlignment="1">
      <alignment horizontal="center" vertical="center"/>
    </xf>
    <xf numFmtId="41" fontId="66" fillId="0" borderId="11" xfId="1" applyFont="1" applyFill="1" applyBorder="1" applyAlignment="1">
      <alignment horizontal="center" vertical="center"/>
    </xf>
    <xf numFmtId="41" fontId="66" fillId="0" borderId="12" xfId="1" applyFont="1" applyFill="1" applyBorder="1" applyAlignment="1">
      <alignment horizontal="center" vertical="center"/>
    </xf>
    <xf numFmtId="41" fontId="14" fillId="12" borderId="0" xfId="1" applyFont="1" applyFill="1" applyBorder="1" applyAlignment="1">
      <alignment horizontal="center" vertical="center"/>
    </xf>
    <xf numFmtId="41" fontId="127" fillId="13" borderId="200" xfId="1" applyFont="1" applyFill="1" applyBorder="1" applyAlignment="1">
      <alignment horizontal="center" vertical="center"/>
    </xf>
    <xf numFmtId="41" fontId="127" fillId="13" borderId="197" xfId="1" applyFont="1" applyFill="1" applyBorder="1" applyAlignment="1">
      <alignment horizontal="center" vertical="center"/>
    </xf>
    <xf numFmtId="41" fontId="127" fillId="13" borderId="201" xfId="1" applyFont="1" applyFill="1" applyBorder="1" applyAlignment="1">
      <alignment horizontal="center" vertical="center"/>
    </xf>
    <xf numFmtId="41" fontId="127" fillId="13" borderId="96" xfId="1" applyFont="1" applyFill="1" applyBorder="1" applyAlignment="1">
      <alignment horizontal="center" vertical="center"/>
    </xf>
    <xf numFmtId="41" fontId="127" fillId="13" borderId="11" xfId="1" applyFont="1" applyFill="1" applyBorder="1" applyAlignment="1">
      <alignment horizontal="center" vertical="center"/>
    </xf>
    <xf numFmtId="41" fontId="127" fillId="13" borderId="12" xfId="1" applyFont="1" applyFill="1" applyBorder="1" applyAlignment="1">
      <alignment horizontal="center" vertical="center"/>
    </xf>
    <xf numFmtId="0" fontId="64" fillId="0" borderId="197" xfId="0" applyFont="1" applyFill="1" applyBorder="1" applyAlignment="1">
      <alignment horizontal="center" vertical="center"/>
    </xf>
    <xf numFmtId="0" fontId="64" fillId="0" borderId="201" xfId="0" applyFont="1" applyFill="1" applyBorder="1" applyAlignment="1">
      <alignment horizontal="center" vertical="center"/>
    </xf>
    <xf numFmtId="0" fontId="64" fillId="0" borderId="96" xfId="0" applyFont="1" applyFill="1" applyBorder="1" applyAlignment="1">
      <alignment horizontal="center" vertical="center"/>
    </xf>
    <xf numFmtId="0" fontId="64" fillId="0" borderId="11" xfId="0" applyFont="1" applyFill="1" applyBorder="1" applyAlignment="1">
      <alignment horizontal="center" vertical="center"/>
    </xf>
    <xf numFmtId="0" fontId="64" fillId="0" borderId="12" xfId="0" applyFont="1" applyFill="1" applyBorder="1" applyAlignment="1">
      <alignment horizontal="center" vertical="center"/>
    </xf>
    <xf numFmtId="14" fontId="71" fillId="36" borderId="200" xfId="0" applyNumberFormat="1" applyFont="1" applyFill="1" applyBorder="1" applyAlignment="1">
      <alignment horizontal="center" vertical="center"/>
    </xf>
    <xf numFmtId="14" fontId="71" fillId="36" borderId="197" xfId="0" applyNumberFormat="1" applyFont="1" applyFill="1" applyBorder="1" applyAlignment="1">
      <alignment horizontal="center" vertical="center"/>
    </xf>
    <xf numFmtId="14" fontId="71" fillId="36" borderId="201" xfId="0" applyNumberFormat="1" applyFont="1" applyFill="1" applyBorder="1" applyAlignment="1">
      <alignment horizontal="center" vertical="center"/>
    </xf>
    <xf numFmtId="14" fontId="71" fillId="36" borderId="96" xfId="0" applyNumberFormat="1" applyFont="1" applyFill="1" applyBorder="1" applyAlignment="1">
      <alignment horizontal="center" vertical="center"/>
    </xf>
    <xf numFmtId="14" fontId="71" fillId="36" borderId="11" xfId="0" applyNumberFormat="1" applyFont="1" applyFill="1" applyBorder="1" applyAlignment="1">
      <alignment horizontal="center" vertical="center"/>
    </xf>
    <xf numFmtId="14" fontId="71" fillId="36" borderId="12" xfId="0" applyNumberFormat="1" applyFont="1" applyFill="1" applyBorder="1" applyAlignment="1">
      <alignment horizontal="center" vertical="center"/>
    </xf>
    <xf numFmtId="0" fontId="49" fillId="0" borderId="49" xfId="0" applyFont="1" applyBorder="1" applyAlignment="1">
      <alignment horizontal="center" vertical="center"/>
    </xf>
    <xf numFmtId="0" fontId="49" fillId="0" borderId="50" xfId="0" applyFont="1" applyBorder="1" applyAlignment="1">
      <alignment horizontal="center" vertical="center"/>
    </xf>
    <xf numFmtId="0" fontId="49" fillId="0" borderId="64" xfId="0" applyFont="1" applyBorder="1" applyAlignment="1">
      <alignment horizontal="center" vertical="center"/>
    </xf>
    <xf numFmtId="0" fontId="257" fillId="13" borderId="0" xfId="0" applyFont="1" applyFill="1" applyBorder="1" applyAlignment="1">
      <alignment horizontal="center" vertical="center"/>
    </xf>
    <xf numFmtId="0" fontId="258" fillId="13" borderId="0" xfId="0" applyFont="1" applyFill="1" applyBorder="1" applyAlignment="1">
      <alignment horizontal="center" vertical="center"/>
    </xf>
    <xf numFmtId="41" fontId="0" fillId="0" borderId="0" xfId="1" applyFont="1" applyAlignment="1">
      <alignment horizontal="left" vertical="center"/>
    </xf>
    <xf numFmtId="41" fontId="0" fillId="0" borderId="0" xfId="1" applyFont="1" applyAlignment="1">
      <alignment horizontal="right" vertical="center"/>
    </xf>
    <xf numFmtId="0" fontId="0" fillId="0" borderId="0" xfId="0" quotePrefix="1" applyAlignment="1">
      <alignment horizontal="center" vertical="center"/>
    </xf>
    <xf numFmtId="0" fontId="0" fillId="0" borderId="0" xfId="0" applyAlignment="1">
      <alignment horizontal="center" vertical="center"/>
    </xf>
    <xf numFmtId="41" fontId="0" fillId="0" borderId="0" xfId="1" applyFont="1" applyAlignment="1">
      <alignment horizontal="center" vertical="center"/>
    </xf>
    <xf numFmtId="0" fontId="49" fillId="37" borderId="0" xfId="0" applyFont="1" applyFill="1" applyBorder="1" applyAlignment="1">
      <alignment horizontal="center" vertical="center"/>
    </xf>
    <xf numFmtId="0" fontId="49" fillId="37" borderId="128" xfId="0" applyFont="1" applyFill="1" applyBorder="1" applyAlignment="1">
      <alignment horizontal="center" vertical="center"/>
    </xf>
    <xf numFmtId="0" fontId="49" fillId="37" borderId="139" xfId="0" applyFont="1" applyFill="1" applyBorder="1" applyAlignment="1">
      <alignment horizontal="center" vertical="center"/>
    </xf>
    <xf numFmtId="0" fontId="49" fillId="37" borderId="143" xfId="0" applyFont="1" applyFill="1" applyBorder="1" applyAlignment="1">
      <alignment horizontal="center" vertical="center"/>
    </xf>
    <xf numFmtId="0" fontId="49" fillId="37" borderId="144" xfId="0" applyFont="1" applyFill="1" applyBorder="1" applyAlignment="1">
      <alignment horizontal="center" vertical="center"/>
    </xf>
    <xf numFmtId="207" fontId="49" fillId="37" borderId="0" xfId="0" applyNumberFormat="1" applyFont="1" applyFill="1" applyBorder="1" applyAlignment="1">
      <alignment horizontal="center" vertical="center"/>
    </xf>
    <xf numFmtId="198" fontId="0" fillId="37" borderId="146" xfId="3" applyNumberFormat="1" applyFont="1" applyFill="1" applyBorder="1" applyAlignment="1">
      <alignment horizontal="center" vertical="center"/>
    </xf>
    <xf numFmtId="198" fontId="0" fillId="37" borderId="147" xfId="3" applyNumberFormat="1" applyFont="1" applyFill="1" applyBorder="1" applyAlignment="1">
      <alignment horizontal="center" vertical="center"/>
    </xf>
    <xf numFmtId="198" fontId="0" fillId="37" borderId="0" xfId="3" applyNumberFormat="1" applyFont="1" applyFill="1" applyBorder="1" applyAlignment="1">
      <alignment horizontal="center" vertical="center"/>
    </xf>
    <xf numFmtId="198" fontId="0" fillId="37" borderId="129" xfId="3" applyNumberFormat="1" applyFont="1" applyFill="1" applyBorder="1" applyAlignment="1">
      <alignment horizontal="center" vertical="center"/>
    </xf>
    <xf numFmtId="207" fontId="49" fillId="37" borderId="128" xfId="0" applyNumberFormat="1" applyFont="1" applyFill="1" applyBorder="1" applyAlignment="1">
      <alignment horizontal="center" vertical="center"/>
    </xf>
    <xf numFmtId="207" fontId="49" fillId="37" borderId="148" xfId="0" applyNumberFormat="1" applyFont="1" applyFill="1" applyBorder="1" applyAlignment="1">
      <alignment horizontal="center" vertical="center"/>
    </xf>
    <xf numFmtId="207" fontId="49" fillId="37" borderId="146" xfId="0" applyNumberFormat="1" applyFont="1" applyFill="1" applyBorder="1" applyAlignment="1">
      <alignment horizontal="center" vertical="center"/>
    </xf>
    <xf numFmtId="0" fontId="49" fillId="37" borderId="146" xfId="0" applyFont="1" applyFill="1" applyBorder="1" applyAlignment="1">
      <alignment horizontal="center" vertical="center"/>
    </xf>
    <xf numFmtId="0" fontId="0" fillId="37" borderId="128" xfId="0" applyFill="1" applyBorder="1" applyAlignment="1">
      <alignment horizontal="center" vertical="center"/>
    </xf>
    <xf numFmtId="0" fontId="0" fillId="37" borderId="0" xfId="0" applyFill="1" applyBorder="1" applyAlignment="1">
      <alignment horizontal="center" vertical="center"/>
    </xf>
    <xf numFmtId="0" fontId="0" fillId="37" borderId="129" xfId="0" applyFill="1" applyBorder="1" applyAlignment="1">
      <alignment horizontal="center" vertical="center"/>
    </xf>
    <xf numFmtId="0" fontId="49" fillId="37" borderId="129" xfId="0" applyFont="1" applyFill="1" applyBorder="1" applyAlignment="1">
      <alignment horizontal="center" vertical="center"/>
    </xf>
    <xf numFmtId="0" fontId="49" fillId="37" borderId="148" xfId="0" applyFont="1" applyFill="1" applyBorder="1" applyAlignment="1">
      <alignment horizontal="center" vertical="center"/>
    </xf>
    <xf numFmtId="0" fontId="0" fillId="37" borderId="148" xfId="0" applyFill="1" applyBorder="1" applyAlignment="1">
      <alignment horizontal="center" vertical="center"/>
    </xf>
    <xf numFmtId="0" fontId="0" fillId="37" borderId="146" xfId="0" applyFill="1" applyBorder="1" applyAlignment="1">
      <alignment horizontal="center" vertical="center"/>
    </xf>
    <xf numFmtId="0" fontId="0" fillId="37" borderId="147" xfId="0" applyFill="1" applyBorder="1" applyAlignment="1">
      <alignment horizontal="center" vertical="center"/>
    </xf>
    <xf numFmtId="0" fontId="0" fillId="0" borderId="0" xfId="0" applyBorder="1" applyAlignment="1">
      <alignment horizontal="left" vertical="center"/>
    </xf>
    <xf numFmtId="0" fontId="127" fillId="37" borderId="200" xfId="0" applyFont="1" applyFill="1" applyBorder="1" applyAlignment="1">
      <alignment horizontal="center" vertical="center"/>
    </xf>
    <xf numFmtId="0" fontId="127" fillId="37" borderId="197" xfId="0" applyFont="1" applyFill="1" applyBorder="1" applyAlignment="1">
      <alignment horizontal="center" vertical="center"/>
    </xf>
    <xf numFmtId="0" fontId="127" fillId="37" borderId="201" xfId="0" applyFont="1" applyFill="1" applyBorder="1" applyAlignment="1">
      <alignment horizontal="center" vertical="center"/>
    </xf>
    <xf numFmtId="0" fontId="127" fillId="37" borderId="282" xfId="0" applyFont="1" applyFill="1" applyBorder="1" applyAlignment="1">
      <alignment horizontal="center" vertical="center"/>
    </xf>
    <xf numFmtId="0" fontId="127" fillId="37" borderId="0" xfId="0" applyFont="1" applyFill="1" applyBorder="1" applyAlignment="1">
      <alignment horizontal="center" vertical="center"/>
    </xf>
    <xf numFmtId="0" fontId="127" fillId="37" borderId="99" xfId="0" applyFont="1" applyFill="1" applyBorder="1" applyAlignment="1">
      <alignment horizontal="center" vertical="center"/>
    </xf>
    <xf numFmtId="0" fontId="0" fillId="0" borderId="0" xfId="0" applyBorder="1" applyAlignment="1">
      <alignment horizontal="center" vertical="center" wrapText="1"/>
    </xf>
    <xf numFmtId="41" fontId="50" fillId="0" borderId="0" xfId="1" applyFont="1" applyBorder="1" applyAlignment="1">
      <alignment horizontal="left" vertical="center"/>
    </xf>
    <xf numFmtId="41" fontId="50" fillId="0" borderId="99" xfId="1" applyFont="1" applyBorder="1" applyAlignment="1">
      <alignment horizontal="left" vertical="center"/>
    </xf>
    <xf numFmtId="0" fontId="68" fillId="0" borderId="197" xfId="0" applyFont="1" applyBorder="1">
      <alignment vertical="center"/>
    </xf>
    <xf numFmtId="0" fontId="245" fillId="0" borderId="0" xfId="0" applyFont="1">
      <alignment vertical="center"/>
    </xf>
    <xf numFmtId="186" fontId="0" fillId="13" borderId="202" xfId="1" applyNumberFormat="1" applyFont="1" applyFill="1" applyBorder="1" applyAlignment="1">
      <alignment horizontal="center" vertical="center"/>
    </xf>
    <xf numFmtId="186" fontId="0" fillId="13" borderId="203" xfId="1" applyNumberFormat="1" applyFont="1" applyFill="1" applyBorder="1" applyAlignment="1">
      <alignment horizontal="center" vertical="center"/>
    </xf>
    <xf numFmtId="186" fontId="0" fillId="13" borderId="204" xfId="1" applyNumberFormat="1" applyFont="1" applyFill="1" applyBorder="1" applyAlignment="1">
      <alignment horizontal="center" vertical="center"/>
    </xf>
    <xf numFmtId="0" fontId="49" fillId="31" borderId="64" xfId="0" applyFont="1" applyFill="1" applyBorder="1" applyAlignment="1">
      <alignment horizontal="center" vertical="center"/>
    </xf>
    <xf numFmtId="41" fontId="49" fillId="39" borderId="114" xfId="1" applyFont="1" applyFill="1" applyBorder="1" applyAlignment="1">
      <alignment horizontal="center" vertical="center"/>
    </xf>
    <xf numFmtId="41" fontId="49" fillId="39" borderId="115" xfId="1" applyFont="1" applyFill="1" applyBorder="1" applyAlignment="1">
      <alignment horizontal="center" vertical="center"/>
    </xf>
    <xf numFmtId="41" fontId="49" fillId="39" borderId="0" xfId="1" applyFont="1" applyFill="1" applyBorder="1" applyAlignment="1">
      <alignment horizontal="center" vertical="center"/>
    </xf>
    <xf numFmtId="41" fontId="49" fillId="39" borderId="131" xfId="1" applyFont="1" applyFill="1" applyBorder="1" applyAlignment="1">
      <alignment horizontal="center" vertical="center"/>
    </xf>
    <xf numFmtId="41" fontId="49" fillId="39" borderId="113" xfId="1" applyFont="1" applyFill="1" applyBorder="1" applyAlignment="1">
      <alignment horizontal="center" vertical="center"/>
    </xf>
    <xf numFmtId="41" fontId="49" fillId="39" borderId="176" xfId="1" applyFont="1" applyFill="1" applyBorder="1" applyAlignment="1">
      <alignment horizontal="center" vertical="center"/>
    </xf>
    <xf numFmtId="41" fontId="49" fillId="39" borderId="111" xfId="1" applyFont="1" applyFill="1" applyBorder="1" applyAlignment="1">
      <alignment horizontal="center" vertical="center"/>
    </xf>
    <xf numFmtId="41" fontId="49" fillId="39" borderId="112" xfId="1" applyFont="1" applyFill="1" applyBorder="1" applyAlignment="1">
      <alignment horizontal="center" vertical="center"/>
    </xf>
    <xf numFmtId="41" fontId="49" fillId="8" borderId="113" xfId="1" applyFont="1" applyFill="1" applyBorder="1" applyAlignment="1">
      <alignment horizontal="center" vertical="center"/>
    </xf>
    <xf numFmtId="41" fontId="49" fillId="8" borderId="114" xfId="1" applyFont="1" applyFill="1" applyBorder="1" applyAlignment="1">
      <alignment horizontal="center" vertical="center"/>
    </xf>
    <xf numFmtId="41" fontId="49" fillId="8" borderId="115" xfId="1" applyFont="1" applyFill="1" applyBorder="1" applyAlignment="1">
      <alignment horizontal="center" vertical="center"/>
    </xf>
    <xf numFmtId="41" fontId="49" fillId="8" borderId="176" xfId="1" applyFont="1" applyFill="1" applyBorder="1" applyAlignment="1">
      <alignment horizontal="center" vertical="center"/>
    </xf>
    <xf numFmtId="41" fontId="49" fillId="8" borderId="111" xfId="1" applyFont="1" applyFill="1" applyBorder="1" applyAlignment="1">
      <alignment horizontal="center" vertical="center"/>
    </xf>
    <xf numFmtId="41" fontId="49" fillId="8" borderId="112" xfId="1" applyFont="1" applyFill="1" applyBorder="1" applyAlignment="1">
      <alignment horizontal="center" vertical="center"/>
    </xf>
    <xf numFmtId="41" fontId="49" fillId="38" borderId="155" xfId="1" applyFont="1" applyFill="1" applyBorder="1" applyAlignment="1">
      <alignment horizontal="center" vertical="center"/>
    </xf>
    <xf numFmtId="41" fontId="49" fillId="38" borderId="156" xfId="1" applyFont="1" applyFill="1" applyBorder="1" applyAlignment="1">
      <alignment horizontal="center" vertical="center"/>
    </xf>
    <xf numFmtId="41" fontId="49" fillId="38" borderId="159" xfId="1" applyFont="1" applyFill="1" applyBorder="1" applyAlignment="1">
      <alignment horizontal="center" vertical="center"/>
    </xf>
    <xf numFmtId="41" fontId="49" fillId="38" borderId="139" xfId="1" applyFont="1" applyFill="1" applyBorder="1" applyAlignment="1">
      <alignment horizontal="center" vertical="center"/>
    </xf>
    <xf numFmtId="41" fontId="49" fillId="38" borderId="128" xfId="1" applyFont="1" applyFill="1" applyBorder="1" applyAlignment="1">
      <alignment horizontal="center" vertical="center"/>
    </xf>
    <xf numFmtId="41" fontId="49" fillId="38" borderId="133" xfId="1" applyFont="1" applyFill="1" applyBorder="1" applyAlignment="1">
      <alignment horizontal="center" vertical="center"/>
    </xf>
    <xf numFmtId="41" fontId="49" fillId="38" borderId="140" xfId="1" applyFont="1" applyFill="1" applyBorder="1" applyAlignment="1">
      <alignment horizontal="center" vertical="center"/>
    </xf>
    <xf numFmtId="41" fontId="49" fillId="38" borderId="131" xfId="1" applyFont="1" applyFill="1" applyBorder="1" applyAlignment="1">
      <alignment horizontal="center" vertical="center"/>
    </xf>
    <xf numFmtId="41" fontId="49" fillId="38" borderId="134" xfId="1" applyFont="1" applyFill="1" applyBorder="1" applyAlignment="1">
      <alignment horizontal="center" vertical="center"/>
    </xf>
    <xf numFmtId="41" fontId="49" fillId="37" borderId="139" xfId="1" applyFont="1" applyFill="1" applyBorder="1" applyAlignment="1">
      <alignment horizontal="center" vertical="center"/>
    </xf>
    <xf numFmtId="41" fontId="49" fillId="37" borderId="133" xfId="1" applyFont="1" applyFill="1" applyBorder="1" applyAlignment="1">
      <alignment horizontal="center" vertical="center"/>
    </xf>
    <xf numFmtId="41" fontId="49" fillId="37" borderId="144" xfId="1" applyFont="1" applyFill="1" applyBorder="1" applyAlignment="1">
      <alignment horizontal="center" vertical="center"/>
    </xf>
    <xf numFmtId="41" fontId="49" fillId="37" borderId="127" xfId="1" applyFont="1" applyFill="1" applyBorder="1" applyAlignment="1">
      <alignment horizontal="center" vertical="center"/>
    </xf>
    <xf numFmtId="41" fontId="49" fillId="37" borderId="128" xfId="1" applyFont="1" applyFill="1" applyBorder="1" applyAlignment="1">
      <alignment horizontal="center" vertical="center"/>
    </xf>
    <xf numFmtId="41" fontId="49" fillId="37" borderId="129" xfId="1" applyFont="1" applyFill="1" applyBorder="1" applyAlignment="1">
      <alignment horizontal="center" vertical="center"/>
    </xf>
    <xf numFmtId="41" fontId="49" fillId="38" borderId="143" xfId="1" applyFont="1" applyFill="1" applyBorder="1" applyAlignment="1">
      <alignment horizontal="center" vertical="center"/>
    </xf>
    <xf numFmtId="41" fontId="49" fillId="38" borderId="0" xfId="1" applyFont="1" applyFill="1" applyBorder="1" applyAlignment="1">
      <alignment horizontal="center" vertical="center"/>
    </xf>
    <xf numFmtId="41" fontId="49" fillId="38" borderId="126" xfId="1" applyFont="1" applyFill="1" applyBorder="1" applyAlignment="1">
      <alignment horizontal="center" vertical="center"/>
    </xf>
    <xf numFmtId="0" fontId="49" fillId="16" borderId="50" xfId="0" applyFont="1" applyFill="1" applyBorder="1" applyAlignment="1">
      <alignment horizontal="center" vertical="center" wrapText="1"/>
    </xf>
    <xf numFmtId="0" fontId="49" fillId="16" borderId="59" xfId="0" applyFont="1" applyFill="1" applyBorder="1" applyAlignment="1">
      <alignment horizontal="center" vertical="center" wrapText="1"/>
    </xf>
    <xf numFmtId="0" fontId="49" fillId="16" borderId="0" xfId="0" applyFont="1" applyFill="1" applyBorder="1" applyAlignment="1">
      <alignment horizontal="center" vertical="center" wrapText="1"/>
    </xf>
    <xf numFmtId="0" fontId="49" fillId="16" borderId="99" xfId="0" applyFont="1" applyFill="1" applyBorder="1" applyAlignment="1">
      <alignment horizontal="center" vertical="center" wrapText="1"/>
    </xf>
    <xf numFmtId="41" fontId="279" fillId="0" borderId="0" xfId="1" applyFont="1" applyAlignment="1">
      <alignment vertical="center" wrapText="1"/>
    </xf>
    <xf numFmtId="41" fontId="279" fillId="0" borderId="0" xfId="1" applyFont="1">
      <alignment vertical="center"/>
    </xf>
    <xf numFmtId="41" fontId="59" fillId="13" borderId="202" xfId="10" applyFont="1" applyFill="1" applyBorder="1" applyAlignment="1">
      <alignment horizontal="center" vertical="center"/>
    </xf>
    <xf numFmtId="41" fontId="59" fillId="13" borderId="203" xfId="10" applyFont="1" applyFill="1" applyBorder="1" applyAlignment="1">
      <alignment horizontal="center" vertical="center"/>
    </xf>
    <xf numFmtId="41" fontId="59" fillId="13" borderId="204" xfId="10" applyFont="1" applyFill="1" applyBorder="1" applyAlignment="1">
      <alignment horizontal="center" vertical="center"/>
    </xf>
    <xf numFmtId="41" fontId="0" fillId="0" borderId="59" xfId="1" applyFont="1" applyBorder="1" applyAlignment="1">
      <alignment horizontal="center" vertical="center"/>
    </xf>
    <xf numFmtId="0" fontId="49" fillId="6" borderId="202" xfId="0" applyFont="1" applyFill="1" applyBorder="1" applyAlignment="1">
      <alignment horizontal="center" vertical="center" wrapText="1"/>
    </xf>
    <xf numFmtId="0" fontId="49" fillId="6" borderId="203" xfId="0" applyFont="1" applyFill="1" applyBorder="1" applyAlignment="1">
      <alignment horizontal="center" vertical="center" wrapText="1"/>
    </xf>
    <xf numFmtId="0" fontId="49" fillId="6" borderId="204" xfId="0" applyFont="1" applyFill="1" applyBorder="1" applyAlignment="1">
      <alignment horizontal="center" vertical="center" wrapText="1"/>
    </xf>
    <xf numFmtId="0" fontId="49" fillId="16" borderId="202" xfId="0" applyFont="1" applyFill="1" applyBorder="1" applyAlignment="1">
      <alignment horizontal="center" vertical="center" wrapText="1"/>
    </xf>
    <xf numFmtId="0" fontId="49" fillId="16" borderId="203" xfId="0" applyFont="1" applyFill="1" applyBorder="1" applyAlignment="1">
      <alignment horizontal="center" vertical="center" wrapText="1"/>
    </xf>
    <xf numFmtId="0" fontId="49" fillId="16" borderId="204" xfId="0" applyFont="1" applyFill="1" applyBorder="1" applyAlignment="1">
      <alignment horizontal="center" vertical="center" wrapText="1"/>
    </xf>
  </cellXfs>
  <cellStyles count="2245">
    <cellStyle name="_x0001_" xfId="1243"/>
    <cellStyle name=" 1" xfId="1244"/>
    <cellStyle name="." xfId="1245"/>
    <cellStyle name="._PIT092008" xfId="1246"/>
    <cellStyle name="??" xfId="1247"/>
    <cellStyle name="?? [0.00]_List-dwg" xfId="1248"/>
    <cellStyle name="?? [0]" xfId="1249"/>
    <cellStyle name="??&amp;O?&amp;H?_x0008__x000f__x0007_?_x0007__x0001__x0001_" xfId="12"/>
    <cellStyle name="???? [0.00]_List-dwg" xfId="1250"/>
    <cellStyle name="????_List-dwg" xfId="1251"/>
    <cellStyle name="???[0]_Book1" xfId="1252"/>
    <cellStyle name="???_???" xfId="1253"/>
    <cellStyle name="?_x0010__x0001_??Pr" xfId="1254"/>
    <cellStyle name="?_x0010__x0001_??Pr 1" xfId="1255"/>
    <cellStyle name="?_x0010__x0001_??Pr_Book1" xfId="1256"/>
    <cellStyle name="??_ ??? ???? " xfId="1257"/>
    <cellStyle name="??9JS—_x0008_??????????????????H_x0001_????&lt;i·0??????????_x0007_?_x0010__x0001_??Thongso??9JS—_x0008_??????????????????‚_x0001_?" xfId="1258"/>
    <cellStyle name="??9JS—_x0008_??????????????????H_x0001_????&lt;i·0??????????_x0007_?_x0010__x0001_??Thongso??9JS—_x0008_??????????????????‚_x0001_? 1" xfId="1259"/>
    <cellStyle name="??9JS—_x0008_??????????????????H_x0001_????&lt;i·0??????????_x0007_?_x0010__x0001_??Thongso??9JS—_x0008_??????????????????‚_x0001_?_Book1" xfId="1260"/>
    <cellStyle name="_x0001_??Thanh_phan?9š" xfId="1261"/>
    <cellStyle name="?Sums?9^R—_x0008_????????????????????N_x0004__x0002__x0003_1?_x0014_" xfId="1262"/>
    <cellStyle name="?Sums?9^R—_x0008_????????????????????N_x0004__x0002__x0003_1?_x0014_ 1" xfId="1263"/>
    <cellStyle name="?Sums?9^R—_x0008_????????????????????N_x0004__x0002__x0003_1?_x0014__Book1" xfId="1264"/>
    <cellStyle name="_03TBH MOI" xfId="1265"/>
    <cellStyle name="_03TBH MOI_PIT092008" xfId="1266"/>
    <cellStyle name="_A5-v4-client's comment" xfId="1267"/>
    <cellStyle name="_A5-v4-client's comment_PIT092008" xfId="1268"/>
    <cellStyle name="_Ac 2160 - BO" xfId="1269"/>
    <cellStyle name="_Ac 2160 - BO_PIT092008" xfId="1270"/>
    <cellStyle name="_BC 10-7-2006" xfId="1271"/>
    <cellStyle name="_BC 10-7-2006_PIT092008" xfId="1272"/>
    <cellStyle name="_Book1" xfId="1273"/>
    <cellStyle name="_Book1_03TBH MOI" xfId="1274"/>
    <cellStyle name="_Book1_1" xfId="1275"/>
    <cellStyle name="_Book1_1_PIT092008" xfId="1276"/>
    <cellStyle name="_Book1_1_SAY FASHION" xfId="1277"/>
    <cellStyle name="_Book1_1_SAY FASHION_PIT092008" xfId="1278"/>
    <cellStyle name="_Book1_2" xfId="1279"/>
    <cellStyle name="_Book1_2_PIT092008" xfId="1280"/>
    <cellStyle name="_Book1_Book1" xfId="1281"/>
    <cellStyle name="_Book1_Book1_PIT092008" xfId="1282"/>
    <cellStyle name="_Book1_dS" xfId="1283"/>
    <cellStyle name="_Book1_dS_PIT092008" xfId="1284"/>
    <cellStyle name="_Book1_F4_5_6__Bao_cao_tai_NPP BICH TIEN" xfId="1285"/>
    <cellStyle name="_Book1_Mau -bao_cao_XNT_NVTK_tai_NPP 19.7" xfId="1286"/>
    <cellStyle name="_Book1_Mau_bao_cao_XNT_NVTK_tai_NPP 21.7" xfId="1287"/>
    <cellStyle name="_Book1_PIT092008" xfId="1288"/>
    <cellStyle name="_Book1_SAY FASHION" xfId="1289"/>
    <cellStyle name="_Book1_SAY FASHION_PIT092008" xfId="1290"/>
    <cellStyle name="_Castrol - Sales &amp; AR - NTHH" xfId="1291"/>
    <cellStyle name="_Castrol - Sales &amp; AR - NTHH_PIT092008" xfId="1292"/>
    <cellStyle name="_Castrol - Stock WPs - NTHH" xfId="1293"/>
    <cellStyle name="_Castrol - Stock WPs - NTHH_PIT092008" xfId="1294"/>
    <cellStyle name="_Copy of Mau_bao_cao_XNT_NVTK_tai_NPP" xfId="1295"/>
    <cellStyle name="_doiPK_DC" xfId="1296"/>
    <cellStyle name="_doiPK_DC_PIT092008" xfId="1297"/>
    <cellStyle name="_ĐƠN ĐẶT HÀNG VNM" xfId="1298"/>
    <cellStyle name="_EXPENSES-1206" xfId="1299"/>
    <cellStyle name="_EXPENSES-1206_PIT092008" xfId="1300"/>
    <cellStyle name="_F4_5_6__Bao_cao_tai_NPP BICH TIEN" xfId="1301"/>
    <cellStyle name="_form__moi__bao_cao_ngay_NEW_AGAIN" xfId="1302"/>
    <cellStyle name="_HAN SU DUNG" xfId="1303"/>
    <cellStyle name="_HU2_BenCat" xfId="1304"/>
    <cellStyle name="_HU2_BenCat_PIT092008" xfId="1305"/>
    <cellStyle name="_icp 7-07" xfId="1306"/>
    <cellStyle name="_icp 7-07_PIT092008" xfId="1307"/>
    <cellStyle name="_KD - Stock WPs - NTHH" xfId="1308"/>
    <cellStyle name="_KD - Stock WPs - NTHH_PIT092008" xfId="1309"/>
    <cellStyle name="_KT (2)" xfId="1310"/>
    <cellStyle name="_KT (2)_1" xfId="1311"/>
    <cellStyle name="_KT (2)_1_PIT092008" xfId="1312"/>
    <cellStyle name="_KT (2)_2" xfId="1313"/>
    <cellStyle name="_KT (2)_2_PIT092008" xfId="1314"/>
    <cellStyle name="_KT (2)_2_TG-TH" xfId="1315"/>
    <cellStyle name="_KT (2)_2_TG-TH_Book1" xfId="1316"/>
    <cellStyle name="_KT (2)_2_TG-TH_Book1_PIT092008" xfId="1317"/>
    <cellStyle name="_KT (2)_2_TG-TH_PIT092008" xfId="1318"/>
    <cellStyle name="_KT (2)_3" xfId="1319"/>
    <cellStyle name="_KT (2)_3_PIT092008" xfId="1320"/>
    <cellStyle name="_KT (2)_3_TG-TH" xfId="1321"/>
    <cellStyle name="_KT (2)_3_TG-TH_Book1" xfId="1322"/>
    <cellStyle name="_KT (2)_3_TG-TH_Book1_PIT092008" xfId="1323"/>
    <cellStyle name="_KT (2)_3_TG-TH_PIT092008" xfId="1324"/>
    <cellStyle name="_KT (2)_4" xfId="1325"/>
    <cellStyle name="_KT (2)_4_Book1" xfId="1326"/>
    <cellStyle name="_KT (2)_4_Book1_PIT092008" xfId="1327"/>
    <cellStyle name="_KT (2)_4_PIT092008" xfId="1328"/>
    <cellStyle name="_KT (2)_4_TG-TH" xfId="1329"/>
    <cellStyle name="_KT (2)_4_TG-TH_PIT092008" xfId="1330"/>
    <cellStyle name="_KT (2)_5" xfId="1331"/>
    <cellStyle name="_KT (2)_5_Book1" xfId="1332"/>
    <cellStyle name="_KT (2)_5_Book1_PIT092008" xfId="1333"/>
    <cellStyle name="_KT (2)_5_PIT092008" xfId="1334"/>
    <cellStyle name="_KT (2)_Book1" xfId="1335"/>
    <cellStyle name="_KT (2)_Book1_PIT092008" xfId="1336"/>
    <cellStyle name="_KT (2)_PIT092008" xfId="1337"/>
    <cellStyle name="_KT (2)_TG-TH" xfId="1338"/>
    <cellStyle name="_KT (2)_TG-TH_PIT092008" xfId="1339"/>
    <cellStyle name="_KT_TG" xfId="1340"/>
    <cellStyle name="_KT_TG_1" xfId="1341"/>
    <cellStyle name="_KT_TG_1_Book1" xfId="1342"/>
    <cellStyle name="_KT_TG_1_Book1_PIT092008" xfId="1343"/>
    <cellStyle name="_KT_TG_1_PIT092008" xfId="1344"/>
    <cellStyle name="_KT_TG_2" xfId="1345"/>
    <cellStyle name="_KT_TG_2_Book1" xfId="1346"/>
    <cellStyle name="_KT_TG_2_Book1_PIT092008" xfId="1347"/>
    <cellStyle name="_KT_TG_2_PIT092008" xfId="1348"/>
    <cellStyle name="_KT_TG_3" xfId="1349"/>
    <cellStyle name="_KT_TG_3_PIT092008" xfId="1350"/>
    <cellStyle name="_KT_TG_4" xfId="1351"/>
    <cellStyle name="_KT_TG_4_PIT092008" xfId="1352"/>
    <cellStyle name="_KT_TG_PIT092008" xfId="1353"/>
    <cellStyle name="_Mau -bao_cao_XNT_NVTK_tai_NPP 19.7" xfId="1354"/>
    <cellStyle name="_Mau_bao_cao_XNT_NVTK_tai_NPP 21.7" xfId="1355"/>
    <cellStyle name="_Mau_bao_cao_XNT_NVTK_tai_NPP 3.7" xfId="1356"/>
    <cellStyle name="_Mau_bao_cao_XNT_NVTK_tai_NPP 3.7_1" xfId="1357"/>
    <cellStyle name="_PepsiCo_BD_ 2008.06 Mau 02a (1)" xfId="1358"/>
    <cellStyle name="_PepsiCo_BD_ 2008.06 Mau 02a (1)_PIT092008" xfId="1359"/>
    <cellStyle name="_x0001__PIT092008" xfId="1360"/>
    <cellStyle name="_Purchasing 2006 YTD" xfId="1361"/>
    <cellStyle name="_Purchasing 2006 YTD_PIT092008" xfId="1362"/>
    <cellStyle name="_RM FG INV 2006" xfId="1363"/>
    <cellStyle name="_RM FG INV 2006_PIT092008" xfId="1364"/>
    <cellStyle name="_SAY FASHION" xfId="1365"/>
    <cellStyle name="_SAY FASHION_PIT092008" xfId="1366"/>
    <cellStyle name="_Stock" xfId="1367"/>
    <cellStyle name="_Stock_PIT092008" xfId="1368"/>
    <cellStyle name="_STT_Huyen" xfId="1369"/>
    <cellStyle name="_STT_Huyen_PIT092008" xfId="1370"/>
    <cellStyle name="_TG-TH" xfId="1371"/>
    <cellStyle name="_TG-TH_1" xfId="1372"/>
    <cellStyle name="_TG-TH_1_Book1" xfId="1373"/>
    <cellStyle name="_TG-TH_1_Book1_PIT092008" xfId="1374"/>
    <cellStyle name="_TG-TH_1_PIT092008" xfId="1375"/>
    <cellStyle name="_TG-TH_2" xfId="1376"/>
    <cellStyle name="_TG-TH_2_Book1" xfId="1377"/>
    <cellStyle name="_TG-TH_2_Book1_PIT092008" xfId="1378"/>
    <cellStyle name="_TG-TH_2_PIT092008" xfId="1379"/>
    <cellStyle name="_TG-TH_3" xfId="1380"/>
    <cellStyle name="_TG-TH_3_PIT092008" xfId="1381"/>
    <cellStyle name="_TG-TH_4" xfId="1382"/>
    <cellStyle name="_TG-TH_4_PIT092008" xfId="1383"/>
    <cellStyle name="_TG-TH_PIT092008" xfId="1384"/>
    <cellStyle name="_tong hop Mau Ngay 04.10.07" xfId="1385"/>
    <cellStyle name="_tong hop Mau Ngay 04.10.07_PIT092008" xfId="1386"/>
    <cellStyle name="_tong kho 31.12.06" xfId="1387"/>
    <cellStyle name="_Write off" xfId="1388"/>
    <cellStyle name="_Write off_PIT092008" xfId="1389"/>
    <cellStyle name="’Ê‰Ý [0.00]_laroux" xfId="1390"/>
    <cellStyle name="’Ê‰Ý_laroux" xfId="1391"/>
    <cellStyle name="•W€_¯–ì" xfId="1392"/>
    <cellStyle name="W_RENKETU1" xfId="1393"/>
    <cellStyle name="1" xfId="1394"/>
    <cellStyle name="1_PIT092008" xfId="1395"/>
    <cellStyle name="15" xfId="1396"/>
    <cellStyle name="¹éºÐÀ²_      " xfId="1397"/>
    <cellStyle name="2" xfId="1398"/>
    <cellStyle name="2_PIT092008" xfId="1399"/>
    <cellStyle name="20% - Accent1" xfId="68"/>
    <cellStyle name="20% - Accent2" xfId="69"/>
    <cellStyle name="20% - Accent3" xfId="70"/>
    <cellStyle name="20% - Accent4" xfId="71"/>
    <cellStyle name="20% - Accent5" xfId="72"/>
    <cellStyle name="20% - Accent6" xfId="73"/>
    <cellStyle name="20% - 강조색1 2" xfId="74"/>
    <cellStyle name="20% - 강조색1 3" xfId="75"/>
    <cellStyle name="20% - 강조색1 4" xfId="76"/>
    <cellStyle name="20% - 강조색2 2" xfId="77"/>
    <cellStyle name="20% - 강조색2 3" xfId="78"/>
    <cellStyle name="20% - 강조색2 4" xfId="79"/>
    <cellStyle name="20% - 강조색3 2" xfId="80"/>
    <cellStyle name="20% - 강조색3 3" xfId="81"/>
    <cellStyle name="20% - 강조색3 4" xfId="82"/>
    <cellStyle name="20% - 강조색4 2" xfId="83"/>
    <cellStyle name="20% - 강조색4 3" xfId="84"/>
    <cellStyle name="20% - 강조색4 4" xfId="85"/>
    <cellStyle name="20% - 강조색5 2" xfId="86"/>
    <cellStyle name="20% - 강조색5 3" xfId="87"/>
    <cellStyle name="20% - 강조색5 4" xfId="88"/>
    <cellStyle name="20% - 강조색6 2" xfId="89"/>
    <cellStyle name="20% - 강조색6 3" xfId="90"/>
    <cellStyle name="20% - 강조색6 4" xfId="91"/>
    <cellStyle name="3" xfId="1400"/>
    <cellStyle name="3_PIT092008" xfId="1401"/>
    <cellStyle name="32B12" xfId="1402"/>
    <cellStyle name="4" xfId="1403"/>
    <cellStyle name="40% - Accent1" xfId="92"/>
    <cellStyle name="40% - Accent2" xfId="93"/>
    <cellStyle name="40% - Accent3" xfId="94"/>
    <cellStyle name="40% - Accent4" xfId="95"/>
    <cellStyle name="40% - Accent5" xfId="96"/>
    <cellStyle name="40% - Accent6" xfId="97"/>
    <cellStyle name="40% - 강조색1 2" xfId="98"/>
    <cellStyle name="40% - 강조색1 3" xfId="99"/>
    <cellStyle name="40% - 강조색1 4" xfId="100"/>
    <cellStyle name="40% - 강조색2 2" xfId="101"/>
    <cellStyle name="40% - 강조색2 3" xfId="102"/>
    <cellStyle name="40% - 강조색2 4" xfId="103"/>
    <cellStyle name="40% - 강조색3 2" xfId="104"/>
    <cellStyle name="40% - 강조색3 3" xfId="105"/>
    <cellStyle name="40% - 강조색3 4" xfId="106"/>
    <cellStyle name="40% - 강조색4 2" xfId="107"/>
    <cellStyle name="40% - 강조색4 3" xfId="108"/>
    <cellStyle name="40% - 강조색4 4" xfId="109"/>
    <cellStyle name="40% - 강조색5 2" xfId="110"/>
    <cellStyle name="40% - 강조색5 3" xfId="111"/>
    <cellStyle name="40% - 강조색5 4" xfId="112"/>
    <cellStyle name="40% - 강조색6 2" xfId="113"/>
    <cellStyle name="40% - 강조색6 3" xfId="114"/>
    <cellStyle name="40% - 강조색6 4" xfId="115"/>
    <cellStyle name="60% - Accent1" xfId="116"/>
    <cellStyle name="60% - Accent2" xfId="117"/>
    <cellStyle name="60% - Accent3" xfId="118"/>
    <cellStyle name="60% - Accent4" xfId="119"/>
    <cellStyle name="60% - Accent5" xfId="120"/>
    <cellStyle name="60% - Accent6" xfId="121"/>
    <cellStyle name="60% - 강조색1 2" xfId="122"/>
    <cellStyle name="60% - 강조색1 3" xfId="123"/>
    <cellStyle name="60% - 강조색1 4" xfId="124"/>
    <cellStyle name="60% - 강조색2 2" xfId="125"/>
    <cellStyle name="60% - 강조색2 3" xfId="126"/>
    <cellStyle name="60% - 강조색2 4" xfId="127"/>
    <cellStyle name="60% - 강조색3 2" xfId="128"/>
    <cellStyle name="60% - 강조색3 3" xfId="129"/>
    <cellStyle name="60% - 강조색3 4" xfId="130"/>
    <cellStyle name="60% - 강조색4 2" xfId="131"/>
    <cellStyle name="60% - 강조색4 3" xfId="132"/>
    <cellStyle name="60% - 강조색4 4" xfId="133"/>
    <cellStyle name="60% - 강조색5 2" xfId="134"/>
    <cellStyle name="60% - 강조색5 3" xfId="135"/>
    <cellStyle name="60% - 강조색5 4" xfId="136"/>
    <cellStyle name="60% - 강조색6 2" xfId="137"/>
    <cellStyle name="60% - 강조색6 3" xfId="138"/>
    <cellStyle name="60% - 강조색6 4" xfId="139"/>
    <cellStyle name="Accent1" xfId="140"/>
    <cellStyle name="Accent2" xfId="141"/>
    <cellStyle name="Accent3" xfId="142"/>
    <cellStyle name="Accent4" xfId="143"/>
    <cellStyle name="Accent5" xfId="144"/>
    <cellStyle name="Accent6" xfId="145"/>
    <cellStyle name="Account" xfId="1404"/>
    <cellStyle name="ÅëÈ­ [0]_      " xfId="1405"/>
    <cellStyle name="AeE­ [0]_INQUIRY ¿?¾÷AßAø " xfId="1406"/>
    <cellStyle name="ÅëÈ­_      " xfId="1407"/>
    <cellStyle name="AeE­_INQUIRY ¿?¾÷AßAø " xfId="1408"/>
    <cellStyle name="ÅëÈ­_L601CPT" xfId="1409"/>
    <cellStyle name="args.style" xfId="1410"/>
    <cellStyle name="ÄÞ¸¶ [0]_      " xfId="1411"/>
    <cellStyle name="AÞ¸¶ [0]_INQUIRY ¿?¾÷AßAø " xfId="1412"/>
    <cellStyle name="ÄÞ¸¶ [0]_L601CPT" xfId="1413"/>
    <cellStyle name="ÄÞ¸¶_      " xfId="1414"/>
    <cellStyle name="AÞ¸¶_INQUIRY ¿?¾÷AßAø " xfId="1415"/>
    <cellStyle name="ÄÞ¸¶_L601CPT" xfId="1416"/>
    <cellStyle name="AutoFormat Options" xfId="1417"/>
    <cellStyle name="Bad" xfId="146"/>
    <cellStyle name="Body" xfId="1418"/>
    <cellStyle name="C?AØ_¿?¾÷CoE² " xfId="1419"/>
    <cellStyle name="Ç¥ÁØ_      " xfId="1420"/>
    <cellStyle name="C￥AØ_¿μ¾÷CoE² " xfId="1421"/>
    <cellStyle name="Calc Currency (0)" xfId="1422"/>
    <cellStyle name="Calc Currency (2)" xfId="1423"/>
    <cellStyle name="Calc Percent (0)" xfId="1424"/>
    <cellStyle name="Calc Percent (1)" xfId="1425"/>
    <cellStyle name="Calc Percent (2)" xfId="1426"/>
    <cellStyle name="Calc Units (0)" xfId="1427"/>
    <cellStyle name="Calc Units (1)" xfId="1428"/>
    <cellStyle name="Calc Units (2)" xfId="1429"/>
    <cellStyle name="Calculation" xfId="147"/>
    <cellStyle name="Calculation 2" xfId="148"/>
    <cellStyle name="Calculation 2 2" xfId="149"/>
    <cellStyle name="Calculation 3" xfId="150"/>
    <cellStyle name="Calculation 3 2" xfId="151"/>
    <cellStyle name="Calculation 4" xfId="152"/>
    <cellStyle name="Calculation 5" xfId="153"/>
    <cellStyle name="Calculation 6" xfId="154"/>
    <cellStyle name="category" xfId="1430"/>
    <cellStyle name="Cerrency_Sheet2_XANGDAU" xfId="1431"/>
    <cellStyle name="Check Cell" xfId="155"/>
    <cellStyle name="CHUONG" xfId="1432"/>
    <cellStyle name="Column_Title" xfId="13"/>
    <cellStyle name="Comma  - Style1" xfId="1433"/>
    <cellStyle name="Comma  - Style2" xfId="1434"/>
    <cellStyle name="Comma  - Style3" xfId="1435"/>
    <cellStyle name="Comma  - Style4" xfId="1436"/>
    <cellStyle name="Comma  - Style5" xfId="1437"/>
    <cellStyle name="Comma  - Style6" xfId="1438"/>
    <cellStyle name="Comma  - Style7" xfId="1439"/>
    <cellStyle name="Comma  - Style8" xfId="1440"/>
    <cellStyle name="Comma [0] 2" xfId="1441"/>
    <cellStyle name="Comma [0] 5" xfId="1442"/>
    <cellStyle name="Comma [0]_ SG&amp;A Bridge " xfId="14"/>
    <cellStyle name="Comma [00]" xfId="1443"/>
    <cellStyle name="Comma 2" xfId="1444"/>
    <cellStyle name="Comma 6" xfId="1445"/>
    <cellStyle name="comma zerodec" xfId="1446"/>
    <cellStyle name="Comma_ SG&amp;A Bridge " xfId="15"/>
    <cellStyle name="Comma0" xfId="1447"/>
    <cellStyle name="computed cell" xfId="1448"/>
    <cellStyle name="Copied" xfId="1449"/>
    <cellStyle name="COST1" xfId="1450"/>
    <cellStyle name="Currency [0]_ SG&amp;A Bridge " xfId="16"/>
    <cellStyle name="Currency [00]" xfId="1451"/>
    <cellStyle name="Currency_ SG&amp;A Bridge " xfId="17"/>
    <cellStyle name="Currency0" xfId="1452"/>
    <cellStyle name="Currency1" xfId="1453"/>
    <cellStyle name="Dan" xfId="1454"/>
    <cellStyle name="Date" xfId="1455"/>
    <cellStyle name="Date Short" xfId="1456"/>
    <cellStyle name="Date_Bao Cao Kiem Tra  trung bay Ke milk-yomilk CK 2" xfId="1457"/>
    <cellStyle name="DELTA" xfId="1458"/>
    <cellStyle name="Dezimal [0]_68574_Materialbedarfsliste" xfId="1459"/>
    <cellStyle name="Dezimal_68574_Materialbedarfsliste" xfId="1460"/>
    <cellStyle name="Dollar (zero dec)" xfId="1461"/>
    <cellStyle name="e" xfId="1462"/>
    <cellStyle name="e_PIT092008" xfId="1463"/>
    <cellStyle name="Emphasis 1" xfId="1464"/>
    <cellStyle name="Emphasis 2" xfId="1465"/>
    <cellStyle name="Emphasis 3" xfId="1466"/>
    <cellStyle name="EN CO.," xfId="1467"/>
    <cellStyle name="Enter Currency (0)" xfId="1468"/>
    <cellStyle name="Enter Currency (2)" xfId="1469"/>
    <cellStyle name="Enter Units (0)" xfId="1470"/>
    <cellStyle name="Enter Units (1)" xfId="1471"/>
    <cellStyle name="Enter Units (2)" xfId="1472"/>
    <cellStyle name="Entered" xfId="1473"/>
    <cellStyle name="Euro" xfId="1474"/>
    <cellStyle name="Explanatory Text" xfId="156"/>
    <cellStyle name="f" xfId="1475"/>
    <cellStyle name="f_PIT092008" xfId="1476"/>
    <cellStyle name="F2" xfId="1477"/>
    <cellStyle name="F3" xfId="1478"/>
    <cellStyle name="F4" xfId="1479"/>
    <cellStyle name="F5" xfId="1480"/>
    <cellStyle name="F6" xfId="1481"/>
    <cellStyle name="F7" xfId="1482"/>
    <cellStyle name="F8" xfId="1483"/>
    <cellStyle name="Fixed" xfId="1484"/>
    <cellStyle name="Good" xfId="157"/>
    <cellStyle name="Grey" xfId="1485"/>
    <cellStyle name="ha" xfId="1486"/>
    <cellStyle name="Head 1" xfId="1487"/>
    <cellStyle name="HEADER" xfId="1488"/>
    <cellStyle name="Header1" xfId="1489"/>
    <cellStyle name="Header2" xfId="1490"/>
    <cellStyle name="Heading 1" xfId="158"/>
    <cellStyle name="Heading 1 1" xfId="1491"/>
    <cellStyle name="Heading 1 1 1" xfId="1492"/>
    <cellStyle name="Heading 2" xfId="159"/>
    <cellStyle name="Heading 3" xfId="160"/>
    <cellStyle name="Heading 3 2" xfId="161"/>
    <cellStyle name="Heading 3 2 2" xfId="162"/>
    <cellStyle name="Heading 3 3" xfId="163"/>
    <cellStyle name="Heading 4" xfId="164"/>
    <cellStyle name="Heading1 1" xfId="1493"/>
    <cellStyle name="Heading1 1 1" xfId="1494"/>
    <cellStyle name="Heading2" xfId="1495"/>
    <cellStyle name="Heading3" xfId="1496"/>
    <cellStyle name="HEADINGS" xfId="1497"/>
    <cellStyle name="HEADINGSTOP" xfId="1498"/>
    <cellStyle name="headoption" xfId="1499"/>
    <cellStyle name="hidden" xfId="1500"/>
    <cellStyle name="HMRCalculated" xfId="1501"/>
    <cellStyle name="HMRInput" xfId="1502"/>
    <cellStyle name="Hoa-Scholl" xfId="1503"/>
    <cellStyle name="i·0??????????_x0003_?_x0010__x0001_??Luu??9JS—_x0008_??????????????????ò_x0001_????&lt;i·0???" xfId="1504"/>
    <cellStyle name="i·0??????????_x0003_?_x0010__x0001_??Luu??9JS—_x0008_??????????????????ò_x0001_????&lt;i·0??? 1" xfId="1505"/>
    <cellStyle name="i·0??????????_x0007_?_x0010__x0001_??PrintDT??9JS—_x0008_??????????????????¼_x0001_????&lt;i·" xfId="1506"/>
    <cellStyle name="i·0??????????_x0007_?_x0010__x0001_??PrintDT??9JS—_x0008_??????????????????¼_x0001_????&lt;i· 1" xfId="1507"/>
    <cellStyle name="Indent" xfId="1508"/>
    <cellStyle name="Input" xfId="165"/>
    <cellStyle name="Input [yellow]" xfId="1509"/>
    <cellStyle name="Input 2" xfId="166"/>
    <cellStyle name="Input 2 2" xfId="167"/>
    <cellStyle name="Input 3" xfId="168"/>
    <cellStyle name="Input 3 2" xfId="169"/>
    <cellStyle name="Input 4" xfId="170"/>
    <cellStyle name="Input 5" xfId="171"/>
    <cellStyle name="Input 6" xfId="172"/>
    <cellStyle name="Input Cells" xfId="1510"/>
    <cellStyle name="Latest Estimate" xfId="1511"/>
    <cellStyle name="Ledger 17 x 11 in" xfId="1512"/>
    <cellStyle name="Line" xfId="1513"/>
    <cellStyle name="Link Currency (0)" xfId="1514"/>
    <cellStyle name="Link Currency (2)" xfId="1515"/>
    <cellStyle name="Link Units (0)" xfId="1516"/>
    <cellStyle name="Link Units (1)" xfId="1517"/>
    <cellStyle name="Link Units (2)" xfId="1518"/>
    <cellStyle name="Linked Cell" xfId="173"/>
    <cellStyle name="Linked Cells" xfId="1519"/>
    <cellStyle name="Millares [0]_PERSONAL" xfId="18"/>
    <cellStyle name="Millares_PERSONAL" xfId="19"/>
    <cellStyle name="Milliers [0]_!!!GO" xfId="1520"/>
    <cellStyle name="Milliers_!!!GO" xfId="1521"/>
    <cellStyle name="Model" xfId="1522"/>
    <cellStyle name="Mon?aire [0]_!!!GO" xfId="1523"/>
    <cellStyle name="Mon?aire_!!!GO" xfId="1524"/>
    <cellStyle name="Moneda [0]_CONTENCION CONDELL 25.051" xfId="20"/>
    <cellStyle name="Moneda_CONTENCION CONDELL 25.051" xfId="21"/>
    <cellStyle name="Monétaire [0]_TARIFFS DB" xfId="1525"/>
    <cellStyle name="Monétaire_TARIFFS DB" xfId="1526"/>
    <cellStyle name="n" xfId="1527"/>
    <cellStyle name="n_PIT092008" xfId="1528"/>
    <cellStyle name="Neutral" xfId="174"/>
    <cellStyle name="New Times Roman" xfId="1529"/>
    <cellStyle name="no dec" xfId="1530"/>
    <cellStyle name="NoFill" xfId="1531"/>
    <cellStyle name="ÑONVÒ" xfId="1532"/>
    <cellStyle name="Normal - Style1" xfId="1533"/>
    <cellStyle name="Normal - 유형1" xfId="1534"/>
    <cellStyle name="Normal 10" xfId="1535"/>
    <cellStyle name="Normal 11" xfId="1536"/>
    <cellStyle name="Normal 12" xfId="1537"/>
    <cellStyle name="Normal 13" xfId="1538"/>
    <cellStyle name="Normal 14" xfId="1539"/>
    <cellStyle name="Normal 17" xfId="1540"/>
    <cellStyle name="Normal 18" xfId="1541"/>
    <cellStyle name="Normal 19" xfId="1542"/>
    <cellStyle name="Normal 2" xfId="1543"/>
    <cellStyle name="Normal 20" xfId="1544"/>
    <cellStyle name="Normal 22" xfId="1545"/>
    <cellStyle name="Normal 23" xfId="1546"/>
    <cellStyle name="Normal 24" xfId="1547"/>
    <cellStyle name="Normal 25" xfId="1548"/>
    <cellStyle name="Normal 26" xfId="1549"/>
    <cellStyle name="Normal 27" xfId="1550"/>
    <cellStyle name="Normal 28" xfId="1551"/>
    <cellStyle name="Normal 29" xfId="1552"/>
    <cellStyle name="Normal 30" xfId="1553"/>
    <cellStyle name="Normal 31" xfId="1554"/>
    <cellStyle name="Normal 32" xfId="1555"/>
    <cellStyle name="Normal 33" xfId="1556"/>
    <cellStyle name="Normal 34" xfId="1557"/>
    <cellStyle name="Normal 35" xfId="1558"/>
    <cellStyle name="Normal 4" xfId="1559"/>
    <cellStyle name="Normal 5" xfId="1560"/>
    <cellStyle name="Normal 81" xfId="1561"/>
    <cellStyle name="Normal 87" xfId="1562"/>
    <cellStyle name="Normal 89" xfId="1563"/>
    <cellStyle name="Normal 94" xfId="1564"/>
    <cellStyle name="Normal_ SG&amp;A Bridge " xfId="22"/>
    <cellStyle name="Normal1" xfId="1565"/>
    <cellStyle name="normální_A" xfId="1566"/>
    <cellStyle name="Note" xfId="175"/>
    <cellStyle name="Note 2" xfId="176"/>
    <cellStyle name="Note 2 2" xfId="177"/>
    <cellStyle name="Note 3" xfId="178"/>
    <cellStyle name="Note 3 2" xfId="179"/>
    <cellStyle name="Note 4" xfId="180"/>
    <cellStyle name="Note 5" xfId="181"/>
    <cellStyle name="Note 6" xfId="182"/>
    <cellStyle name="Œ…‹æØ‚è [0.00]_laroux" xfId="1567"/>
    <cellStyle name="Œ…‹æØ‚è_laroux" xfId="1568"/>
    <cellStyle name="oft Excel]_x000d__x000a_Comment=open=/f ‚ðw’è‚·‚é‚ÆAƒ†[ƒU[’è‹`ŠÖ”‚ðŠÖ”“\‚è•t‚¯‚Ìˆê——‚É“o˜^‚·‚é‚±‚Æ‚ª‚Å‚«‚Ü‚·B_x000d__x000a_Maximized" xfId="1569"/>
    <cellStyle name="omma [0]_Mktg Prog" xfId="1570"/>
    <cellStyle name="ormal_Sheet1_1" xfId="1571"/>
    <cellStyle name="Output" xfId="183"/>
    <cellStyle name="Output 2" xfId="184"/>
    <cellStyle name="Output 2 2" xfId="185"/>
    <cellStyle name="Output 3" xfId="186"/>
    <cellStyle name="Output 3 2" xfId="187"/>
    <cellStyle name="Output 4" xfId="188"/>
    <cellStyle name="Output 5" xfId="189"/>
    <cellStyle name="Output 6" xfId="190"/>
    <cellStyle name="Package_numbers" xfId="1572"/>
    <cellStyle name="paint" xfId="1573"/>
    <cellStyle name="per.style" xfId="1574"/>
    <cellStyle name="Percent [0]" xfId="1575"/>
    <cellStyle name="Percent [00]" xfId="1576"/>
    <cellStyle name="Percent [2]" xfId="1577"/>
    <cellStyle name="Percent 2" xfId="1578"/>
    <cellStyle name="PERCENTAGE" xfId="1579"/>
    <cellStyle name="PrePop Currency (0)" xfId="1580"/>
    <cellStyle name="PrePop Currency (2)" xfId="1581"/>
    <cellStyle name="PrePop Units (0)" xfId="1582"/>
    <cellStyle name="PrePop Units (1)" xfId="1583"/>
    <cellStyle name="PrePop Units (2)" xfId="1584"/>
    <cellStyle name="pricing" xfId="1585"/>
    <cellStyle name="Print_header" xfId="1586"/>
    <cellStyle name="PSChar" xfId="1587"/>
    <cellStyle name="PSHeading" xfId="1588"/>
    <cellStyle name="regstoresfromspecstores" xfId="1589"/>
    <cellStyle name="RevList" xfId="1590"/>
    <cellStyle name="S—_x0008_??????????????????‚_x0001_????&lt;i·0??????????_x0007_?_x0010__x0001_??PrintDT??9JS—_x0008_?????????????" xfId="1591"/>
    <cellStyle name="S—_x0008_??????????????????‚_x0001_????&lt;i·0??????????_x0007_?_x0010__x0001_??PrintDT??9JS—_x0008_????????????? 1" xfId="1592"/>
    <cellStyle name="SAPBEXchaText" xfId="1593"/>
    <cellStyle name="SAPBEXstdData" xfId="1594"/>
    <cellStyle name="SAPBEXstdItem" xfId="1595"/>
    <cellStyle name="SHADEDSTORES" xfId="1596"/>
    <cellStyle name="Sheet Title" xfId="1597"/>
    <cellStyle name="specstores" xfId="1598"/>
    <cellStyle name="Standard_Anpassen der Amortisation" xfId="1599"/>
    <cellStyle name="Style 1" xfId="1600"/>
    <cellStyle name="Style 2" xfId="1601"/>
    <cellStyle name="Style 3" xfId="1602"/>
    <cellStyle name="Style 4" xfId="1603"/>
    <cellStyle name="subhead" xfId="1604"/>
    <cellStyle name="SubHeading" xfId="1605"/>
    <cellStyle name="Subtotal" xfId="1606"/>
    <cellStyle name="T" xfId="1607"/>
    <cellStyle name="T_22_5_Dat_CF_MM_de_dat_chi_tieu_nhom_G__CK5" xfId="1608"/>
    <cellStyle name="T_22_5_Dat_CF_MM_de_dat_chi_tieu_nhom_G__CK5_PIT092008" xfId="1609"/>
    <cellStyle name="T_3. Trien khai Muc Tieu GSMV-NVBH-CK6_Bien Thuy_Hai Duong" xfId="1610"/>
    <cellStyle name="T_3. Trien khai Muc Tieu GSMV-NVBH-CK6_Bien Thuy_Hai Duong_PIT092008" xfId="1611"/>
    <cellStyle name="T_Bao cao kttb milk yomilkYAO-mien bac" xfId="1612"/>
    <cellStyle name="T_Bao cao kttb milk yomilkYAO-mien bac_Book1" xfId="1613"/>
    <cellStyle name="T_Bao cao kttb milk yomilkYAO-mien bac_Book1_F4_5_6__Bao_cao_tai_NPP BICH TIEN" xfId="1614"/>
    <cellStyle name="T_Bao cao kttb milk yomilkYAO-mien bac_Book1_F4_5_6__Bao_cao_tai_NPP BICH TIEN_PIT092008" xfId="1615"/>
    <cellStyle name="T_Bao cao kttb milk yomilkYAO-mien bac_Book1_Mau_bao_cao_XNT_NVTK_tai_NPP 21.7" xfId="1616"/>
    <cellStyle name="T_Bao cao kttb milk yomilkYAO-mien bac_Book1_Mau_bao_cao_XNT_NVTK_tai_NPP 21.7_PIT092008" xfId="1617"/>
    <cellStyle name="T_Bao cao kttb milk yomilkYAO-mien bac_Book1_PIT092008" xfId="1618"/>
    <cellStyle name="T_Bao cao kttb milk yomilkYAO-mien bac_Copy of Mau_bao_cao_XNT_NVTK_tai_NPP" xfId="1619"/>
    <cellStyle name="T_Bao cao kttb milk yomilkYAO-mien bac_Copy of Mau_bao_cao_XNT_NVTK_tai_NPP_PIT092008" xfId="1620"/>
    <cellStyle name="T_Bao cao kttb milk yomilkYAO-mien bac_ĐƠN ĐẶT HÀNG VNM" xfId="1621"/>
    <cellStyle name="T_Bao cao kttb milk yomilkYAO-mien bac_ĐƠN ĐẶT HÀNG VNM_PIT092008" xfId="1622"/>
    <cellStyle name="T_Bao cao kttb milk yomilkYAO-mien bac_F4_5_6__Bao_cao_tai_NPP BICH TIEN" xfId="1623"/>
    <cellStyle name="T_Bao cao kttb milk yomilkYAO-mien bac_F4_5_6__Bao_cao_tai_NPP BICH TIEN_PIT092008" xfId="1624"/>
    <cellStyle name="T_Bao cao kttb milk yomilkYAO-mien bac_form__moi__bao_cao_ngay_NEW_AGAIN" xfId="1625"/>
    <cellStyle name="T_Bao cao kttb milk yomilkYAO-mien bac_form__moi__bao_cao_ngay_NEW_AGAIN_PIT092008" xfId="1626"/>
    <cellStyle name="T_Bao cao kttb milk yomilkYAO-mien bac_Mau -bao_cao_XNT_NVTK_tai_NPP 19.7" xfId="1627"/>
    <cellStyle name="T_Bao cao kttb milk yomilkYAO-mien bac_Mau -bao_cao_XNT_NVTK_tai_NPP 19.7_PIT092008" xfId="1628"/>
    <cellStyle name="T_Bao cao kttb milk yomilkYAO-mien bac_Mau -bao_cao_XNT_NVTK_tai_NPP 19.7_S#650995" xfId="1629"/>
    <cellStyle name="T_Bao cao kttb milk yomilkYAO-mien bac_Mau_bao_cao_XNT_NVTK_tai_NPP 21.7" xfId="1630"/>
    <cellStyle name="T_Bao cao kttb milk yomilkYAO-mien bac_Mau_bao_cao_XNT_NVTK_tai_NPP 21.7_PIT092008" xfId="1631"/>
    <cellStyle name="T_Bao cao kttb milk yomilkYAO-mien bac_Mau_bao_cao_XNT_NVTK_tai_NPP 3.7" xfId="1632"/>
    <cellStyle name="T_Bao cao kttb milk yomilkYAO-mien bac_Mau_bao_cao_XNT_NVTK_tai_NPP 3.7_1" xfId="1633"/>
    <cellStyle name="T_Bao cao kttb milk yomilkYAO-mien bac_Mau_bao_cao_XNT_NVTK_tai_NPP 3.7_1_PIT092008" xfId="1634"/>
    <cellStyle name="T_Bao cao kttb milk yomilkYAO-mien bac_Mau_bao_cao_XNT_NVTK_tai_NPP 3.7_PIT092008" xfId="1635"/>
    <cellStyle name="T_Bao cao kttb milk yomilkYAO-mien bac_PIT092008" xfId="1636"/>
    <cellStyle name="T_Bao_cao_tuan_CK6_NPP_BÍCH TIẾN" xfId="1637"/>
    <cellStyle name="T_Bao_cao_tuan_CK6_NPP_BÍCH TIẾN_PIT092008" xfId="1638"/>
    <cellStyle name="T_bc_km_ngay" xfId="1639"/>
    <cellStyle name="T_bc_km_ngay_Book1" xfId="1640"/>
    <cellStyle name="T_bc_km_ngay_Book1_F4_5_6__Bao_cao_tai_NPP BICH TIEN" xfId="1641"/>
    <cellStyle name="T_bc_km_ngay_Book1_F4_5_6__Bao_cao_tai_NPP BICH TIEN_PIT092008" xfId="1642"/>
    <cellStyle name="T_bc_km_ngay_Book1_Mau_bao_cao_XNT_NVTK_tai_NPP 21.7" xfId="1643"/>
    <cellStyle name="T_bc_km_ngay_Book1_Mau_bao_cao_XNT_NVTK_tai_NPP 21.7_PIT092008" xfId="1644"/>
    <cellStyle name="T_bc_km_ngay_Book1_PIT092008" xfId="1645"/>
    <cellStyle name="T_bc_km_ngay_Copy of Mau_bao_cao_XNT_NVTK_tai_NPP" xfId="1646"/>
    <cellStyle name="T_bc_km_ngay_Copy of Mau_bao_cao_XNT_NVTK_tai_NPP_PIT092008" xfId="1647"/>
    <cellStyle name="T_bc_km_ngay_ĐƠN ĐẶT HÀNG VNM" xfId="1648"/>
    <cellStyle name="T_bc_km_ngay_ĐƠN ĐẶT HÀNG VNM_PIT092008" xfId="1649"/>
    <cellStyle name="T_bc_km_ngay_F4_5_6__Bao_cao_tai_NPP BICH TIEN" xfId="1650"/>
    <cellStyle name="T_bc_km_ngay_F4_5_6__Bao_cao_tai_NPP BICH TIEN_PIT092008" xfId="1651"/>
    <cellStyle name="T_bc_km_ngay_form__moi__bao_cao_ngay_NEW_AGAIN" xfId="1652"/>
    <cellStyle name="T_bc_km_ngay_form__moi__bao_cao_ngay_NEW_AGAIN_PIT092008" xfId="1653"/>
    <cellStyle name="T_bc_km_ngay_Mau -bao_cao_XNT_NVTK_tai_NPP 19.7" xfId="1654"/>
    <cellStyle name="T_bc_km_ngay_Mau -bao_cao_XNT_NVTK_tai_NPP 19.7_PIT092008" xfId="1655"/>
    <cellStyle name="T_bc_km_ngay_Mau_bao_cao_XNT_NVTK_tai_NPP 21.7" xfId="1656"/>
    <cellStyle name="T_bc_km_ngay_Mau_bao_cao_XNT_NVTK_tai_NPP 21.7_PIT092008" xfId="1657"/>
    <cellStyle name="T_bc_km_ngay_Mau_bao_cao_XNT_NVTK_tai_NPP 3.7" xfId="1658"/>
    <cellStyle name="T_bc_km_ngay_Mau_bao_cao_XNT_NVTK_tai_NPP 3.7_1" xfId="1659"/>
    <cellStyle name="T_bc_km_ngay_Mau_bao_cao_XNT_NVTK_tai_NPP 3.7_1_PIT092008" xfId="1660"/>
    <cellStyle name="T_bc_km_ngay_Mau_bao_cao_XNT_NVTK_tai_NPP 3.7_PIT092008" xfId="1661"/>
    <cellStyle name="T_bc_km_ngay_PIT092008" xfId="1662"/>
    <cellStyle name="T_Book1" xfId="1663"/>
    <cellStyle name="T_Book1_03TBH MOI" xfId="1664"/>
    <cellStyle name="T_Book1_03TBH MOI_PIT092008" xfId="1665"/>
    <cellStyle name="T_Book1_1" xfId="1666"/>
    <cellStyle name="T_Book1_1_F4_5_6__Bao_cao_tai_NPP BICH TIEN" xfId="1667"/>
    <cellStyle name="T_Book1_1_F4_5_6__Bao_cao_tai_NPP BICH TIEN_PIT092008" xfId="1668"/>
    <cellStyle name="T_Book1_1_Mau -bao_cao_XNT_NVTK_tai_NPP 19.7" xfId="1669"/>
    <cellStyle name="T_Book1_1_Mau -bao_cao_XNT_NVTK_tai_NPP 19.7_PIT092008" xfId="1670"/>
    <cellStyle name="T_Book1_1_PIT092008" xfId="1671"/>
    <cellStyle name="T_Book1_2" xfId="1672"/>
    <cellStyle name="T_Book1_2_F4_5_6__Bao_cao_tai_NPP BICH TIEN" xfId="1673"/>
    <cellStyle name="T_Book1_2_F4_5_6__Bao_cao_tai_NPP BICH TIEN_PIT092008" xfId="1674"/>
    <cellStyle name="T_Book1_2_Mau_bao_cao_XNT_NVTK_tai_NPP 21.7" xfId="1675"/>
    <cellStyle name="T_Book1_2_Mau_bao_cao_XNT_NVTK_tai_NPP 21.7_PIT092008" xfId="1676"/>
    <cellStyle name="T_Book1_2_PIT092008" xfId="1677"/>
    <cellStyle name="T_Book1_Book1" xfId="1678"/>
    <cellStyle name="T_Book1_Book1_1" xfId="1679"/>
    <cellStyle name="T_Book1_Book1_1_F4_5_6__Bao_cao_tai_NPP BICH TIEN" xfId="1680"/>
    <cellStyle name="T_Book1_Book1_1_F4_5_6__Bao_cao_tai_NPP BICH TIEN_PIT092008" xfId="1681"/>
    <cellStyle name="T_Book1_Book1_1_PIT092008" xfId="1682"/>
    <cellStyle name="T_Book1_Book1_F4_5_6__Bao_cao_tai_NPP BICH TIEN" xfId="1683"/>
    <cellStyle name="T_Book1_Book1_F4_5_6__Bao_cao_tai_NPP BICH TIEN_PIT092008" xfId="1684"/>
    <cellStyle name="T_Book1_Book1_Mau_bao_cao_XNT_NVTK_tai_NPP 21.7" xfId="1685"/>
    <cellStyle name="T_Book1_Book1_Mau_bao_cao_XNT_NVTK_tai_NPP 21.7_PIT092008" xfId="1686"/>
    <cellStyle name="T_Book1_Book1_PIT092008" xfId="1687"/>
    <cellStyle name="T_Book1_Book1_SAY FASHION" xfId="1688"/>
    <cellStyle name="T_Book1_Book1_SAY FASHION_PIT092008" xfId="1689"/>
    <cellStyle name="T_Book1_Copy of Mau_bao_cao_XNT_NVTK_tai_NPP" xfId="1690"/>
    <cellStyle name="T_Book1_Copy of Mau_bao_cao_XNT_NVTK_tai_NPP_PIT092008" xfId="1691"/>
    <cellStyle name="T_Book1_ĐƠN ĐẶT HÀNG VNM" xfId="1692"/>
    <cellStyle name="T_Book1_ĐƠN ĐẶT HÀNG VNM_PIT092008" xfId="1693"/>
    <cellStyle name="T_Book1_F4_5_6__Bao_cao_tai_NPP BICH TIEN" xfId="1694"/>
    <cellStyle name="T_Book1_F4_5_6__Bao_cao_tai_NPP BICH TIEN_PIT092008" xfId="1695"/>
    <cellStyle name="T_Book1_form__moi__bao_cao_ngay_NEW_AGAIN" xfId="1696"/>
    <cellStyle name="T_Book1_form__moi__bao_cao_ngay_NEW_AGAIN_PIT092008" xfId="1697"/>
    <cellStyle name="T_Book1_Mau -bao_cao_XNT_NVTK_tai_NPP 19.7" xfId="1698"/>
    <cellStyle name="T_Book1_Mau -bao_cao_XNT_NVTK_tai_NPP 19.7_PIT092008" xfId="1699"/>
    <cellStyle name="T_Book1_Mau_bao_cao_XNT_NVTK_tai_NPP 21.7" xfId="1700"/>
    <cellStyle name="T_Book1_Mau_bao_cao_XNT_NVTK_tai_NPP 21.7_PIT092008" xfId="1701"/>
    <cellStyle name="T_Book1_Mau_bao_cao_XNT_NVTK_tai_NPP 3.7" xfId="1702"/>
    <cellStyle name="T_Book1_Mau_bao_cao_XNT_NVTK_tai_NPP 3.7_1" xfId="1703"/>
    <cellStyle name="T_Book1_Mau_bao_cao_XNT_NVTK_tai_NPP 3.7_1_PIT092008" xfId="1704"/>
    <cellStyle name="T_Book1_Mau_bao_cao_XNT_NVTK_tai_NPP 3.7_PIT092008" xfId="1705"/>
    <cellStyle name="T_Book1_PIT092008" xfId="1706"/>
    <cellStyle name="T_Book1_SAY FASHION" xfId="1707"/>
    <cellStyle name="T_Book1_SAY FASHION_PIT092008" xfId="1708"/>
    <cellStyle name="T_Cac bao cao TB  Milk-Yomilk-co Ke- CK 1-Vinh Thang" xfId="1709"/>
    <cellStyle name="T_Cac bao cao TB  Milk-Yomilk-co Ke- CK 1-Vinh Thang_Book1" xfId="1710"/>
    <cellStyle name="T_Cac bao cao TB  Milk-Yomilk-co Ke- CK 1-Vinh Thang_Book1_F4_5_6__Bao_cao_tai_NPP BICH TIEN" xfId="1711"/>
    <cellStyle name="T_Cac bao cao TB  Milk-Yomilk-co Ke- CK 1-Vinh Thang_Book1_F4_5_6__Bao_cao_tai_NPP BICH TIEN_PIT092008" xfId="1712"/>
    <cellStyle name="T_Cac bao cao TB  Milk-Yomilk-co Ke- CK 1-Vinh Thang_Book1_Mau_bao_cao_XNT_NVTK_tai_NPP 21.7" xfId="1713"/>
    <cellStyle name="T_Cac bao cao TB  Milk-Yomilk-co Ke- CK 1-Vinh Thang_Book1_Mau_bao_cao_XNT_NVTK_tai_NPP 21.7_PIT092008" xfId="1714"/>
    <cellStyle name="T_Cac bao cao TB  Milk-Yomilk-co Ke- CK 1-Vinh Thang_Book1_PIT092008" xfId="1715"/>
    <cellStyle name="T_Cac bao cao TB  Milk-Yomilk-co Ke- CK 1-Vinh Thang_Copy of Mau_bao_cao_XNT_NVTK_tai_NPP" xfId="1716"/>
    <cellStyle name="T_Cac bao cao TB  Milk-Yomilk-co Ke- CK 1-Vinh Thang_Copy of Mau_bao_cao_XNT_NVTK_tai_NPP_PIT092008" xfId="1717"/>
    <cellStyle name="T_Cac bao cao TB  Milk-Yomilk-co Ke- CK 1-Vinh Thang_ĐƠN ĐẶT HÀNG VNM" xfId="1718"/>
    <cellStyle name="T_Cac bao cao TB  Milk-Yomilk-co Ke- CK 1-Vinh Thang_ĐƠN ĐẶT HÀNG VNM_PIT092008" xfId="1719"/>
    <cellStyle name="T_Cac bao cao TB  Milk-Yomilk-co Ke- CK 1-Vinh Thang_F4_5_6__Bao_cao_tai_NPP BICH TIEN" xfId="1720"/>
    <cellStyle name="T_Cac bao cao TB  Milk-Yomilk-co Ke- CK 1-Vinh Thang_F4_5_6__Bao_cao_tai_NPP BICH TIEN_PIT092008" xfId="1721"/>
    <cellStyle name="T_Cac bao cao TB  Milk-Yomilk-co Ke- CK 1-Vinh Thang_form__moi__bao_cao_ngay_NEW_AGAIN" xfId="1722"/>
    <cellStyle name="T_Cac bao cao TB  Milk-Yomilk-co Ke- CK 1-Vinh Thang_form__moi__bao_cao_ngay_NEW_AGAIN_PIT092008" xfId="1723"/>
    <cellStyle name="T_Cac bao cao TB  Milk-Yomilk-co Ke- CK 1-Vinh Thang_Mau -bao_cao_XNT_NVTK_tai_NPP 19.7" xfId="1724"/>
    <cellStyle name="T_Cac bao cao TB  Milk-Yomilk-co Ke- CK 1-Vinh Thang_Mau -bao_cao_XNT_NVTK_tai_NPP 19.7_PIT092008" xfId="1725"/>
    <cellStyle name="T_Cac bao cao TB  Milk-Yomilk-co Ke- CK 1-Vinh Thang_Mau_bao_cao_XNT_NVTK_tai_NPP 21.7" xfId="1726"/>
    <cellStyle name="T_Cac bao cao TB  Milk-Yomilk-co Ke- CK 1-Vinh Thang_Mau_bao_cao_XNT_NVTK_tai_NPP 21.7_PIT092008" xfId="1727"/>
    <cellStyle name="T_Cac bao cao TB  Milk-Yomilk-co Ke- CK 1-Vinh Thang_Mau_bao_cao_XNT_NVTK_tai_NPP 3.7" xfId="1728"/>
    <cellStyle name="T_Cac bao cao TB  Milk-Yomilk-co Ke- CK 1-Vinh Thang_Mau_bao_cao_XNT_NVTK_tai_NPP 3.7_1" xfId="1729"/>
    <cellStyle name="T_Cac bao cao TB  Milk-Yomilk-co Ke- CK 1-Vinh Thang_Mau_bao_cao_XNT_NVTK_tai_NPP 3.7_1_PIT092008" xfId="1730"/>
    <cellStyle name="T_Cac bao cao TB  Milk-Yomilk-co Ke- CK 1-Vinh Thang_Mau_bao_cao_XNT_NVTK_tai_NPP 3.7_PIT092008" xfId="1731"/>
    <cellStyle name="T_Cac bao cao TB  Milk-Yomilk-co Ke- CK 1-Vinh Thang_PIT092008" xfId="1732"/>
    <cellStyle name="T_cham diem Milk chu ky2-ANH MINH" xfId="1733"/>
    <cellStyle name="T_cham diem Milk chu ky2-ANH MINH_Book1" xfId="1734"/>
    <cellStyle name="T_cham diem Milk chu ky2-ANH MINH_Book1_F4_5_6__Bao_cao_tai_NPP BICH TIEN" xfId="1735"/>
    <cellStyle name="T_cham diem Milk chu ky2-ANH MINH_Book1_F4_5_6__Bao_cao_tai_NPP BICH TIEN_PIT092008" xfId="1736"/>
    <cellStyle name="T_cham diem Milk chu ky2-ANH MINH_Book1_Mau_bao_cao_XNT_NVTK_tai_NPP 21.7" xfId="1737"/>
    <cellStyle name="T_cham diem Milk chu ky2-ANH MINH_Book1_Mau_bao_cao_XNT_NVTK_tai_NPP 21.7_PIT092008" xfId="1738"/>
    <cellStyle name="T_cham diem Milk chu ky2-ANH MINH_Book1_PIT092008" xfId="1739"/>
    <cellStyle name="T_cham diem Milk chu ky2-ANH MINH_Copy of Mau_bao_cao_XNT_NVTK_tai_NPP" xfId="1740"/>
    <cellStyle name="T_cham diem Milk chu ky2-ANH MINH_Copy of Mau_bao_cao_XNT_NVTK_tai_NPP_PIT092008" xfId="1741"/>
    <cellStyle name="T_cham diem Milk chu ky2-ANH MINH_ĐƠN ĐẶT HÀNG VNM" xfId="1742"/>
    <cellStyle name="T_cham diem Milk chu ky2-ANH MINH_ĐƠN ĐẶT HÀNG VNM_PIT092008" xfId="1743"/>
    <cellStyle name="T_cham diem Milk chu ky2-ANH MINH_F4_5_6__Bao_cao_tai_NPP BICH TIEN" xfId="1744"/>
    <cellStyle name="T_cham diem Milk chu ky2-ANH MINH_F4_5_6__Bao_cao_tai_NPP BICH TIEN_PIT092008" xfId="1745"/>
    <cellStyle name="T_cham diem Milk chu ky2-ANH MINH_form__moi__bao_cao_ngay_NEW_AGAIN" xfId="1746"/>
    <cellStyle name="T_cham diem Milk chu ky2-ANH MINH_form__moi__bao_cao_ngay_NEW_AGAIN_PIT092008" xfId="1747"/>
    <cellStyle name="T_cham diem Milk chu ky2-ANH MINH_Mau -bao_cao_XNT_NVTK_tai_NPP 19.7" xfId="1748"/>
    <cellStyle name="T_cham diem Milk chu ky2-ANH MINH_Mau -bao_cao_XNT_NVTK_tai_NPP 19.7_PIT092008" xfId="1749"/>
    <cellStyle name="T_cham diem Milk chu ky2-ANH MINH_Mau_bao_cao_XNT_NVTK_tai_NPP 21.7" xfId="1750"/>
    <cellStyle name="T_cham diem Milk chu ky2-ANH MINH_Mau_bao_cao_XNT_NVTK_tai_NPP 21.7_PIT092008" xfId="1751"/>
    <cellStyle name="T_cham diem Milk chu ky2-ANH MINH_Mau_bao_cao_XNT_NVTK_tai_NPP 3.7" xfId="1752"/>
    <cellStyle name="T_cham diem Milk chu ky2-ANH MINH_Mau_bao_cao_XNT_NVTK_tai_NPP 3.7_1" xfId="1753"/>
    <cellStyle name="T_cham diem Milk chu ky2-ANH MINH_Mau_bao_cao_XNT_NVTK_tai_NPP 3.7_1_PIT092008" xfId="1754"/>
    <cellStyle name="T_cham diem Milk chu ky2-ANH MINH_Mau_bao_cao_XNT_NVTK_tai_NPP 3.7_PIT092008" xfId="1755"/>
    <cellStyle name="T_cham diem Milk chu ky2-ANH MINH_PIT092008" xfId="1756"/>
    <cellStyle name="T_cham trung bay ck 1 m.Bac milk co ke 2" xfId="1757"/>
    <cellStyle name="T_cham trung bay ck 1 m.Bac milk co ke 2_Book1" xfId="1758"/>
    <cellStyle name="T_cham trung bay ck 1 m.Bac milk co ke 2_Book1_F4_5_6__Bao_cao_tai_NPP BICH TIEN" xfId="1759"/>
    <cellStyle name="T_cham trung bay ck 1 m.Bac milk co ke 2_Book1_F4_5_6__Bao_cao_tai_NPP BICH TIEN_PIT092008" xfId="1760"/>
    <cellStyle name="T_cham trung bay ck 1 m.Bac milk co ke 2_Book1_Mau_bao_cao_XNT_NVTK_tai_NPP 21.7" xfId="1761"/>
    <cellStyle name="T_cham trung bay ck 1 m.Bac milk co ke 2_Book1_Mau_bao_cao_XNT_NVTK_tai_NPP 21.7_PIT092008" xfId="1762"/>
    <cellStyle name="T_cham trung bay ck 1 m.Bac milk co ke 2_Book1_PIT092008" xfId="1763"/>
    <cellStyle name="T_cham trung bay ck 1 m.Bac milk co ke 2_Copy of Mau_bao_cao_XNT_NVTK_tai_NPP" xfId="1764"/>
    <cellStyle name="T_cham trung bay ck 1 m.Bac milk co ke 2_Copy of Mau_bao_cao_XNT_NVTK_tai_NPP_PIT092008" xfId="1765"/>
    <cellStyle name="T_cham trung bay ck 1 m.Bac milk co ke 2_ĐƠN ĐẶT HÀNG VNM" xfId="1766"/>
    <cellStyle name="T_cham trung bay ck 1 m.Bac milk co ke 2_ĐƠN ĐẶT HÀNG VNM_PIT092008" xfId="1767"/>
    <cellStyle name="T_cham trung bay ck 1 m.Bac milk co ke 2_F4_5_6__Bao_cao_tai_NPP BICH TIEN" xfId="1768"/>
    <cellStyle name="T_cham trung bay ck 1 m.Bac milk co ke 2_F4_5_6__Bao_cao_tai_NPP BICH TIEN_PIT092008" xfId="1769"/>
    <cellStyle name="T_cham trung bay ck 1 m.Bac milk co ke 2_form__moi__bao_cao_ngay_NEW_AGAIN" xfId="1770"/>
    <cellStyle name="T_cham trung bay ck 1 m.Bac milk co ke 2_form__moi__bao_cao_ngay_NEW_AGAIN_PIT092008" xfId="1771"/>
    <cellStyle name="T_cham trung bay ck 1 m.Bac milk co ke 2_Mau -bao_cao_XNT_NVTK_tai_NPP 19.7" xfId="1772"/>
    <cellStyle name="T_cham trung bay ck 1 m.Bac milk co ke 2_Mau -bao_cao_XNT_NVTK_tai_NPP 19.7_PIT092008" xfId="1773"/>
    <cellStyle name="T_cham trung bay ck 1 m.Bac milk co ke 2_Mau_bao_cao_XNT_NVTK_tai_NPP 21.7" xfId="1774"/>
    <cellStyle name="T_cham trung bay ck 1 m.Bac milk co ke 2_Mau_bao_cao_XNT_NVTK_tai_NPP 21.7_PIT092008" xfId="1775"/>
    <cellStyle name="T_cham trung bay ck 1 m.Bac milk co ke 2_Mau_bao_cao_XNT_NVTK_tai_NPP 3.7" xfId="1776"/>
    <cellStyle name="T_cham trung bay ck 1 m.Bac milk co ke 2_Mau_bao_cao_XNT_NVTK_tai_NPP 3.7_1" xfId="1777"/>
    <cellStyle name="T_cham trung bay ck 1 m.Bac milk co ke 2_Mau_bao_cao_XNT_NVTK_tai_NPP 3.7_1_PIT092008" xfId="1778"/>
    <cellStyle name="T_cham trung bay ck 1 m.Bac milk co ke 2_Mau_bao_cao_XNT_NVTK_tai_NPP 3.7_PIT092008" xfId="1779"/>
    <cellStyle name="T_cham trung bay ck 1 m.Bac milk co ke 2_PIT092008" xfId="1780"/>
    <cellStyle name="T_cham trung bay yao smart milk ck 2 mien Bac" xfId="1781"/>
    <cellStyle name="T_cham trung bay yao smart milk ck 2 mien Bac_Book1" xfId="1782"/>
    <cellStyle name="T_cham trung bay yao smart milk ck 2 mien Bac_Book1_F4_5_6__Bao_cao_tai_NPP BICH TIEN" xfId="1783"/>
    <cellStyle name="T_cham trung bay yao smart milk ck 2 mien Bac_Book1_F4_5_6__Bao_cao_tai_NPP BICH TIEN_PIT092008" xfId="1784"/>
    <cellStyle name="T_cham trung bay yao smart milk ck 2 mien Bac_Book1_Mau_bao_cao_XNT_NVTK_tai_NPP 21.7" xfId="1785"/>
    <cellStyle name="T_cham trung bay yao smart milk ck 2 mien Bac_Book1_Mau_bao_cao_XNT_NVTK_tai_NPP 21.7_PIT092008" xfId="1786"/>
    <cellStyle name="T_cham trung bay yao smart milk ck 2 mien Bac_Book1_PIT092008" xfId="1787"/>
    <cellStyle name="T_cham trung bay yao smart milk ck 2 mien Bac_Copy of Mau_bao_cao_XNT_NVTK_tai_NPP" xfId="1788"/>
    <cellStyle name="T_cham trung bay yao smart milk ck 2 mien Bac_Copy of Mau_bao_cao_XNT_NVTK_tai_NPP_PIT092008" xfId="1789"/>
    <cellStyle name="T_cham trung bay yao smart milk ck 2 mien Bac_ĐƠN ĐẶT HÀNG VNM" xfId="1790"/>
    <cellStyle name="T_cham trung bay yao smart milk ck 2 mien Bac_ĐƠN ĐẶT HÀNG VNM_PIT092008" xfId="1791"/>
    <cellStyle name="T_cham trung bay yao smart milk ck 2 mien Bac_F4_5_6__Bao_cao_tai_NPP BICH TIEN" xfId="1792"/>
    <cellStyle name="T_cham trung bay yao smart milk ck 2 mien Bac_F4_5_6__Bao_cao_tai_NPP BICH TIEN_PIT092008" xfId="1793"/>
    <cellStyle name="T_cham trung bay yao smart milk ck 2 mien Bac_form__moi__bao_cao_ngay_NEW_AGAIN" xfId="1794"/>
    <cellStyle name="T_cham trung bay yao smart milk ck 2 mien Bac_form__moi__bao_cao_ngay_NEW_AGAIN_PIT092008" xfId="1795"/>
    <cellStyle name="T_cham trung bay yao smart milk ck 2 mien Bac_Mau -bao_cao_XNT_NVTK_tai_NPP 19.7" xfId="1796"/>
    <cellStyle name="T_cham trung bay yao smart milk ck 2 mien Bac_Mau -bao_cao_XNT_NVTK_tai_NPP 19.7_PIT092008" xfId="1797"/>
    <cellStyle name="T_cham trung bay yao smart milk ck 2 mien Bac_Mau_bao_cao_XNT_NVTK_tai_NPP 21.7" xfId="1798"/>
    <cellStyle name="T_cham trung bay yao smart milk ck 2 mien Bac_Mau_bao_cao_XNT_NVTK_tai_NPP 21.7_PIT092008" xfId="1799"/>
    <cellStyle name="T_cham trung bay yao smart milk ck 2 mien Bac_Mau_bao_cao_XNT_NVTK_tai_NPP 3.7" xfId="1800"/>
    <cellStyle name="T_cham trung bay yao smart milk ck 2 mien Bac_Mau_bao_cao_XNT_NVTK_tai_NPP 3.7_1" xfId="1801"/>
    <cellStyle name="T_cham trung bay yao smart milk ck 2 mien Bac_Mau_bao_cao_XNT_NVTK_tai_NPP 3.7_1_PIT092008" xfId="1802"/>
    <cellStyle name="T_cham trung bay yao smart milk ck 2 mien Bac_Mau_bao_cao_XNT_NVTK_tai_NPP 3.7_PIT092008" xfId="1803"/>
    <cellStyle name="T_cham trung bay yao smart milk ck 2 mien Bac_PIT092008" xfId="1804"/>
    <cellStyle name="T_CLB_CK9_10_11_DOT_2_va_CK_12_13_gui_lai" xfId="1805"/>
    <cellStyle name="T_CLB_CK9_10_11_DOT_2_va_CK_12_13_gui_lai_PIT092008" xfId="1806"/>
    <cellStyle name="T_Copy of Mau_bao_cao_XNT_NVTK_tai_NPP" xfId="1807"/>
    <cellStyle name="T_Copy of Mau_bao_cao_XNT_NVTK_tai_NPP_PIT092008" xfId="1808"/>
    <cellStyle name="T_Danh sach chua nop bcao trung bay CK 1 co ke tinh den 1-3-06" xfId="1809"/>
    <cellStyle name="T_Danh sach chua nop bcao trung bay CK 1 co ke tinh den 1-3-06_PIT092008" xfId="1810"/>
    <cellStyle name="T_danh sach chua nop bcao trung bay sua chua  tinh den 1-3-06" xfId="1811"/>
    <cellStyle name="T_danh sach chua nop bcao trung bay sua chua  tinh den 1-3-06_Book1" xfId="1812"/>
    <cellStyle name="T_danh sach chua nop bcao trung bay sua chua  tinh den 1-3-06_Book1_F4_5_6__Bao_cao_tai_NPP BICH TIEN" xfId="1813"/>
    <cellStyle name="T_danh sach chua nop bcao trung bay sua chua  tinh den 1-3-06_Book1_F4_5_6__Bao_cao_tai_NPP BICH TIEN_PIT092008" xfId="1814"/>
    <cellStyle name="T_danh sach chua nop bcao trung bay sua chua  tinh den 1-3-06_Book1_Mau_bao_cao_XNT_NVTK_tai_NPP 21.7" xfId="1815"/>
    <cellStyle name="T_danh sach chua nop bcao trung bay sua chua  tinh den 1-3-06_Book1_Mau_bao_cao_XNT_NVTK_tai_NPP 21.7_PIT092008" xfId="1816"/>
    <cellStyle name="T_danh sach chua nop bcao trung bay sua chua  tinh den 1-3-06_Book1_PIT092008" xfId="1817"/>
    <cellStyle name="T_danh sach chua nop bcao trung bay sua chua  tinh den 1-3-06_Copy of Mau_bao_cao_XNT_NVTK_tai_NPP" xfId="1818"/>
    <cellStyle name="T_danh sach chua nop bcao trung bay sua chua  tinh den 1-3-06_Copy of Mau_bao_cao_XNT_NVTK_tai_NPP_PIT092008" xfId="1819"/>
    <cellStyle name="T_danh sach chua nop bcao trung bay sua chua  tinh den 1-3-06_ĐƠN ĐẶT HÀNG VNM" xfId="1820"/>
    <cellStyle name="T_danh sach chua nop bcao trung bay sua chua  tinh den 1-3-06_ĐƠN ĐẶT HÀNG VNM_PIT092008" xfId="1821"/>
    <cellStyle name="T_danh sach chua nop bcao trung bay sua chua  tinh den 1-3-06_F4_5_6__Bao_cao_tai_NPP BICH TIEN" xfId="1822"/>
    <cellStyle name="T_danh sach chua nop bcao trung bay sua chua  tinh den 1-3-06_F4_5_6__Bao_cao_tai_NPP BICH TIEN_PIT092008" xfId="1823"/>
    <cellStyle name="T_danh sach chua nop bcao trung bay sua chua  tinh den 1-3-06_form__moi__bao_cao_ngay_NEW_AGAIN" xfId="1824"/>
    <cellStyle name="T_danh sach chua nop bcao trung bay sua chua  tinh den 1-3-06_form__moi__bao_cao_ngay_NEW_AGAIN_PIT092008" xfId="1825"/>
    <cellStyle name="T_danh sach chua nop bcao trung bay sua chua  tinh den 1-3-06_Mau -bao_cao_XNT_NVTK_tai_NPP 19.7" xfId="1826"/>
    <cellStyle name="T_danh sach chua nop bcao trung bay sua chua  tinh den 1-3-06_Mau -bao_cao_XNT_NVTK_tai_NPP 19.7_PIT092008" xfId="1827"/>
    <cellStyle name="T_danh sach chua nop bcao trung bay sua chua  tinh den 1-3-06_Mau_bao_cao_XNT_NVTK_tai_NPP 21.7" xfId="1828"/>
    <cellStyle name="T_danh sach chua nop bcao trung bay sua chua  tinh den 1-3-06_Mau_bao_cao_XNT_NVTK_tai_NPP 21.7_PIT092008" xfId="1829"/>
    <cellStyle name="T_danh sach chua nop bcao trung bay sua chua  tinh den 1-3-06_Mau_bao_cao_XNT_NVTK_tai_NPP 3.7" xfId="1830"/>
    <cellStyle name="T_danh sach chua nop bcao trung bay sua chua  tinh den 1-3-06_Mau_bao_cao_XNT_NVTK_tai_NPP 3.7_1" xfId="1831"/>
    <cellStyle name="T_danh sach chua nop bcao trung bay sua chua  tinh den 1-3-06_Mau_bao_cao_XNT_NVTK_tai_NPP 3.7_1_PIT092008" xfId="1832"/>
    <cellStyle name="T_danh sach chua nop bcao trung bay sua chua  tinh den 1-3-06_Mau_bao_cao_XNT_NVTK_tai_NPP 3.7_PIT092008" xfId="1833"/>
    <cellStyle name="T_danh sach chua nop bcao trung bay sua chua  tinh den 1-3-06_PIT092008" xfId="1834"/>
    <cellStyle name="T_Danh sach KH TB MilkYomilk Yao  Smart chu ky 2-Vinh Thang" xfId="1835"/>
    <cellStyle name="T_Danh sach KH TB MilkYomilk Yao  Smart chu ky 2-Vinh Thang_Book1" xfId="1836"/>
    <cellStyle name="T_Danh sach KH TB MilkYomilk Yao  Smart chu ky 2-Vinh Thang_Book1_F4_5_6__Bao_cao_tai_NPP BICH TIEN" xfId="1837"/>
    <cellStyle name="T_Danh sach KH TB MilkYomilk Yao  Smart chu ky 2-Vinh Thang_Book1_F4_5_6__Bao_cao_tai_NPP BICH TIEN_PIT092008" xfId="1838"/>
    <cellStyle name="T_Danh sach KH TB MilkYomilk Yao  Smart chu ky 2-Vinh Thang_Book1_Mau_bao_cao_XNT_NVTK_tai_NPP 21.7" xfId="1839"/>
    <cellStyle name="T_Danh sach KH TB MilkYomilk Yao  Smart chu ky 2-Vinh Thang_Book1_Mau_bao_cao_XNT_NVTK_tai_NPP 21.7_PIT092008" xfId="1840"/>
    <cellStyle name="T_Danh sach KH TB MilkYomilk Yao  Smart chu ky 2-Vinh Thang_Book1_PIT092008" xfId="1841"/>
    <cellStyle name="T_Danh sach KH TB MilkYomilk Yao  Smart chu ky 2-Vinh Thang_Copy of Mau_bao_cao_XNT_NVTK_tai_NPP" xfId="1842"/>
    <cellStyle name="T_Danh sach KH TB MilkYomilk Yao  Smart chu ky 2-Vinh Thang_Copy of Mau_bao_cao_XNT_NVTK_tai_NPP_PIT092008" xfId="1843"/>
    <cellStyle name="T_Danh sach KH TB MilkYomilk Yao  Smart chu ky 2-Vinh Thang_ĐƠN ĐẶT HÀNG VNM" xfId="1844"/>
    <cellStyle name="T_Danh sach KH TB MilkYomilk Yao  Smart chu ky 2-Vinh Thang_ĐƠN ĐẶT HÀNG VNM_PIT092008" xfId="1845"/>
    <cellStyle name="T_Danh sach KH TB MilkYomilk Yao  Smart chu ky 2-Vinh Thang_F4_5_6__Bao_cao_tai_NPP BICH TIEN" xfId="1846"/>
    <cellStyle name="T_Danh sach KH TB MilkYomilk Yao  Smart chu ky 2-Vinh Thang_F4_5_6__Bao_cao_tai_NPP BICH TIEN_PIT092008" xfId="1847"/>
    <cellStyle name="T_Danh sach KH TB MilkYomilk Yao  Smart chu ky 2-Vinh Thang_form__moi__bao_cao_ngay_NEW_AGAIN" xfId="1848"/>
    <cellStyle name="T_Danh sach KH TB MilkYomilk Yao  Smart chu ky 2-Vinh Thang_form__moi__bao_cao_ngay_NEW_AGAIN_PIT092008" xfId="1849"/>
    <cellStyle name="T_Danh sach KH TB MilkYomilk Yao  Smart chu ky 2-Vinh Thang_Mau -bao_cao_XNT_NVTK_tai_NPP 19.7" xfId="1850"/>
    <cellStyle name="T_Danh sach KH TB MilkYomilk Yao  Smart chu ky 2-Vinh Thang_Mau -bao_cao_XNT_NVTK_tai_NPP 19.7_PIT092008" xfId="1851"/>
    <cellStyle name="T_Danh sach KH TB MilkYomilk Yao  Smart chu ky 2-Vinh Thang_Mau_bao_cao_XNT_NVTK_tai_NPP 21.7" xfId="1852"/>
    <cellStyle name="T_Danh sach KH TB MilkYomilk Yao  Smart chu ky 2-Vinh Thang_Mau_bao_cao_XNT_NVTK_tai_NPP 21.7_PIT092008" xfId="1853"/>
    <cellStyle name="T_Danh sach KH TB MilkYomilk Yao  Smart chu ky 2-Vinh Thang_Mau_bao_cao_XNT_NVTK_tai_NPP 3.7" xfId="1854"/>
    <cellStyle name="T_Danh sach KH TB MilkYomilk Yao  Smart chu ky 2-Vinh Thang_Mau_bao_cao_XNT_NVTK_tai_NPP 3.7_1" xfId="1855"/>
    <cellStyle name="T_Danh sach KH TB MilkYomilk Yao  Smart chu ky 2-Vinh Thang_Mau_bao_cao_XNT_NVTK_tai_NPP 3.7_1_PIT092008" xfId="1856"/>
    <cellStyle name="T_Danh sach KH TB MilkYomilk Yao  Smart chu ky 2-Vinh Thang_Mau_bao_cao_XNT_NVTK_tai_NPP 3.7_PIT092008" xfId="1857"/>
    <cellStyle name="T_Danh sach KH TB MilkYomilk Yao  Smart chu ky 2-Vinh Thang_PIT092008" xfId="1858"/>
    <cellStyle name="T_Danh sach KH trung bay MilkYomilk co ke chu ky 2-Vinh Thang" xfId="1859"/>
    <cellStyle name="T_Danh sach KH trung bay MilkYomilk co ke chu ky 2-Vinh Thang_Book1" xfId="1860"/>
    <cellStyle name="T_Danh sach KH trung bay MilkYomilk co ke chu ky 2-Vinh Thang_Book1_F4_5_6__Bao_cao_tai_NPP BICH TIEN" xfId="1861"/>
    <cellStyle name="T_Danh sach KH trung bay MilkYomilk co ke chu ky 2-Vinh Thang_Book1_F4_5_6__Bao_cao_tai_NPP BICH TIEN_PIT092008" xfId="1862"/>
    <cellStyle name="T_Danh sach KH trung bay MilkYomilk co ke chu ky 2-Vinh Thang_Book1_Mau_bao_cao_XNT_NVTK_tai_NPP 21.7" xfId="1863"/>
    <cellStyle name="T_Danh sach KH trung bay MilkYomilk co ke chu ky 2-Vinh Thang_Book1_Mau_bao_cao_XNT_NVTK_tai_NPP 21.7_PIT092008" xfId="1864"/>
    <cellStyle name="T_Danh sach KH trung bay MilkYomilk co ke chu ky 2-Vinh Thang_Book1_PIT092008" xfId="1865"/>
    <cellStyle name="T_Danh sach KH trung bay MilkYomilk co ke chu ky 2-Vinh Thang_Copy of Mau_bao_cao_XNT_NVTK_tai_NPP" xfId="1866"/>
    <cellStyle name="T_Danh sach KH trung bay MilkYomilk co ke chu ky 2-Vinh Thang_Copy of Mau_bao_cao_XNT_NVTK_tai_NPP_PIT092008" xfId="1867"/>
    <cellStyle name="T_Danh sach KH trung bay MilkYomilk co ke chu ky 2-Vinh Thang_ĐƠN ĐẶT HÀNG VNM" xfId="1868"/>
    <cellStyle name="T_Danh sach KH trung bay MilkYomilk co ke chu ky 2-Vinh Thang_ĐƠN ĐẶT HÀNG VNM_PIT092008" xfId="1869"/>
    <cellStyle name="T_Danh sach KH trung bay MilkYomilk co ke chu ky 2-Vinh Thang_F4_5_6__Bao_cao_tai_NPP BICH TIEN" xfId="1870"/>
    <cellStyle name="T_Danh sach KH trung bay MilkYomilk co ke chu ky 2-Vinh Thang_F4_5_6__Bao_cao_tai_NPP BICH TIEN_PIT092008" xfId="1871"/>
    <cellStyle name="T_Danh sach KH trung bay MilkYomilk co ke chu ky 2-Vinh Thang_form__moi__bao_cao_ngay_NEW_AGAIN" xfId="1872"/>
    <cellStyle name="T_Danh sach KH trung bay MilkYomilk co ke chu ky 2-Vinh Thang_form__moi__bao_cao_ngay_NEW_AGAIN_PIT092008" xfId="1873"/>
    <cellStyle name="T_Danh sach KH trung bay MilkYomilk co ke chu ky 2-Vinh Thang_Mau -bao_cao_XNT_NVTK_tai_NPP 19.7" xfId="1874"/>
    <cellStyle name="T_Danh sach KH trung bay MilkYomilk co ke chu ky 2-Vinh Thang_Mau -bao_cao_XNT_NVTK_tai_NPP 19.7_PIT092008" xfId="1875"/>
    <cellStyle name="T_Danh sach KH trung bay MilkYomilk co ke chu ky 2-Vinh Thang_Mau_bao_cao_XNT_NVTK_tai_NPP 21.7" xfId="1876"/>
    <cellStyle name="T_Danh sach KH trung bay MilkYomilk co ke chu ky 2-Vinh Thang_Mau_bao_cao_XNT_NVTK_tai_NPP 21.7_PIT092008" xfId="1877"/>
    <cellStyle name="T_Danh sach KH trung bay MilkYomilk co ke chu ky 2-Vinh Thang_Mau_bao_cao_XNT_NVTK_tai_NPP 3.7" xfId="1878"/>
    <cellStyle name="T_Danh sach KH trung bay MilkYomilk co ke chu ky 2-Vinh Thang_Mau_bao_cao_XNT_NVTK_tai_NPP 3.7_1" xfId="1879"/>
    <cellStyle name="T_Danh sach KH trung bay MilkYomilk co ke chu ky 2-Vinh Thang_Mau_bao_cao_XNT_NVTK_tai_NPP 3.7_1_PIT092008" xfId="1880"/>
    <cellStyle name="T_Danh sach KH trung bay MilkYomilk co ke chu ky 2-Vinh Thang_Mau_bao_cao_XNT_NVTK_tai_NPP 3.7_PIT092008" xfId="1881"/>
    <cellStyle name="T_Danh sach KH trung bay MilkYomilk co ke chu ky 2-Vinh Thang_PIT092008" xfId="1882"/>
    <cellStyle name="T_Danh sach MilkYomilk CK2 M.Bac cap nhat21-02-06 lai HANOI" xfId="1883"/>
    <cellStyle name="T_Danh sach MilkYomilk CK2 M.Bac cap nhat21-02-06 lai HANOI_PIT092008" xfId="1884"/>
    <cellStyle name="T_ĐƠN ĐẶT HÀNG VNM" xfId="1885"/>
    <cellStyle name="T_ĐƠN ĐẶT HÀNG VNM_PIT092008" xfId="1886"/>
    <cellStyle name="T_DS KH  CLB da nhan va chua nhan tien theo ket qua tra cua cty Chu ky 111213-Vinh Thang" xfId="1887"/>
    <cellStyle name="T_DS KH  CLB da nhan va chua nhan tien theo ket qua tra cua cty Chu ky 111213-Vinh Thang_PIT092008" xfId="1888"/>
    <cellStyle name="T_DSACH MILK YO MILK CK 2 M.BAC" xfId="1889"/>
    <cellStyle name="T_DSACH MILK YO MILK CK 2 M.BAC_Book1" xfId="1890"/>
    <cellStyle name="T_DSACH MILK YO MILK CK 2 M.BAC_Book1_F4_5_6__Bao_cao_tai_NPP BICH TIEN" xfId="1891"/>
    <cellStyle name="T_DSACH MILK YO MILK CK 2 M.BAC_Book1_F4_5_6__Bao_cao_tai_NPP BICH TIEN_PIT092008" xfId="1892"/>
    <cellStyle name="T_DSACH MILK YO MILK CK 2 M.BAC_Book1_Mau_bao_cao_XNT_NVTK_tai_NPP 21.7" xfId="1893"/>
    <cellStyle name="T_DSACH MILK YO MILK CK 2 M.BAC_Book1_Mau_bao_cao_XNT_NVTK_tai_NPP 21.7_PIT092008" xfId="1894"/>
    <cellStyle name="T_DSACH MILK YO MILK CK 2 M.BAC_Book1_PIT092008" xfId="1895"/>
    <cellStyle name="T_DSACH MILK YO MILK CK 2 M.BAC_Copy of Mau_bao_cao_XNT_NVTK_tai_NPP" xfId="1896"/>
    <cellStyle name="T_DSACH MILK YO MILK CK 2 M.BAC_Copy of Mau_bao_cao_XNT_NVTK_tai_NPP_PIT092008" xfId="1897"/>
    <cellStyle name="T_DSACH MILK YO MILK CK 2 M.BAC_ĐƠN ĐẶT HÀNG VNM" xfId="1898"/>
    <cellStyle name="T_DSACH MILK YO MILK CK 2 M.BAC_ĐƠN ĐẶT HÀNG VNM_PIT092008" xfId="1899"/>
    <cellStyle name="T_DSACH MILK YO MILK CK 2 M.BAC_F4_5_6__Bao_cao_tai_NPP BICH TIEN" xfId="1900"/>
    <cellStyle name="T_DSACH MILK YO MILK CK 2 M.BAC_F4_5_6__Bao_cao_tai_NPP BICH TIEN_PIT092008" xfId="1901"/>
    <cellStyle name="T_DSACH MILK YO MILK CK 2 M.BAC_form__moi__bao_cao_ngay_NEW_AGAIN" xfId="1902"/>
    <cellStyle name="T_DSACH MILK YO MILK CK 2 M.BAC_form__moi__bao_cao_ngay_NEW_AGAIN_PIT092008" xfId="1903"/>
    <cellStyle name="T_DSACH MILK YO MILK CK 2 M.BAC_Mau -bao_cao_XNT_NVTK_tai_NPP 19.7" xfId="1904"/>
    <cellStyle name="T_DSACH MILK YO MILK CK 2 M.BAC_Mau -bao_cao_XNT_NVTK_tai_NPP 19.7_PIT092008" xfId="1905"/>
    <cellStyle name="T_DSACH MILK YO MILK CK 2 M.BAC_Mau_bao_cao_XNT_NVTK_tai_NPP 21.7" xfId="1906"/>
    <cellStyle name="T_DSACH MILK YO MILK CK 2 M.BAC_Mau_bao_cao_XNT_NVTK_tai_NPP 21.7_PIT092008" xfId="1907"/>
    <cellStyle name="T_DSACH MILK YO MILK CK 2 M.BAC_Mau_bao_cao_XNT_NVTK_tai_NPP 3.7" xfId="1908"/>
    <cellStyle name="T_DSACH MILK YO MILK CK 2 M.BAC_Mau_bao_cao_XNT_NVTK_tai_NPP 3.7_1" xfId="1909"/>
    <cellStyle name="T_DSACH MILK YO MILK CK 2 M.BAC_Mau_bao_cao_XNT_NVTK_tai_NPP 3.7_1_PIT092008" xfId="1910"/>
    <cellStyle name="T_DSACH MILK YO MILK CK 2 M.BAC_Mau_bao_cao_XNT_NVTK_tai_NPP 3.7_PIT092008" xfId="1911"/>
    <cellStyle name="T_DSACH MILK YO MILK CK 2 M.BAC_PIT092008" xfId="1912"/>
    <cellStyle name="T_DSKH Tbay Milk , Yomilk CK 2 Vu Thi Hanh" xfId="1913"/>
    <cellStyle name="T_DSKH Tbay Milk , Yomilk CK 2 Vu Thi Hanh_Book1" xfId="1914"/>
    <cellStyle name="T_DSKH Tbay Milk , Yomilk CK 2 Vu Thi Hanh_Book1_F4_5_6__Bao_cao_tai_NPP BICH TIEN" xfId="1915"/>
    <cellStyle name="T_DSKH Tbay Milk , Yomilk CK 2 Vu Thi Hanh_Book1_F4_5_6__Bao_cao_tai_NPP BICH TIEN_PIT092008" xfId="1916"/>
    <cellStyle name="T_DSKH Tbay Milk , Yomilk CK 2 Vu Thi Hanh_Book1_Mau_bao_cao_XNT_NVTK_tai_NPP 21.7" xfId="1917"/>
    <cellStyle name="T_DSKH Tbay Milk , Yomilk CK 2 Vu Thi Hanh_Book1_Mau_bao_cao_XNT_NVTK_tai_NPP 21.7_PIT092008" xfId="1918"/>
    <cellStyle name="T_DSKH Tbay Milk , Yomilk CK 2 Vu Thi Hanh_Book1_PIT092008" xfId="1919"/>
    <cellStyle name="T_DSKH Tbay Milk , Yomilk CK 2 Vu Thi Hanh_Copy of Mau_bao_cao_XNT_NVTK_tai_NPP" xfId="1920"/>
    <cellStyle name="T_DSKH Tbay Milk , Yomilk CK 2 Vu Thi Hanh_Copy of Mau_bao_cao_XNT_NVTK_tai_NPP_PIT092008" xfId="1921"/>
    <cellStyle name="T_DSKH Tbay Milk , Yomilk CK 2 Vu Thi Hanh_ĐƠN ĐẶT HÀNG VNM" xfId="1922"/>
    <cellStyle name="T_DSKH Tbay Milk , Yomilk CK 2 Vu Thi Hanh_ĐƠN ĐẶT HÀNG VNM_PIT092008" xfId="1923"/>
    <cellStyle name="T_DSKH Tbay Milk , Yomilk CK 2 Vu Thi Hanh_F4_5_6__Bao_cao_tai_NPP BICH TIEN" xfId="1924"/>
    <cellStyle name="T_DSKH Tbay Milk , Yomilk CK 2 Vu Thi Hanh_F4_5_6__Bao_cao_tai_NPP BICH TIEN_PIT092008" xfId="1925"/>
    <cellStyle name="T_DSKH Tbay Milk , Yomilk CK 2 Vu Thi Hanh_form__moi__bao_cao_ngay_NEW_AGAIN" xfId="1926"/>
    <cellStyle name="T_DSKH Tbay Milk , Yomilk CK 2 Vu Thi Hanh_form__moi__bao_cao_ngay_NEW_AGAIN_PIT092008" xfId="1927"/>
    <cellStyle name="T_DSKH Tbay Milk , Yomilk CK 2 Vu Thi Hanh_Mau -bao_cao_XNT_NVTK_tai_NPP 19.7" xfId="1928"/>
    <cellStyle name="T_DSKH Tbay Milk , Yomilk CK 2 Vu Thi Hanh_Mau -bao_cao_XNT_NVTK_tai_NPP 19.7_PIT092008" xfId="1929"/>
    <cellStyle name="T_DSKH Tbay Milk , Yomilk CK 2 Vu Thi Hanh_Mau_bao_cao_XNT_NVTK_tai_NPP 21.7" xfId="1930"/>
    <cellStyle name="T_DSKH Tbay Milk , Yomilk CK 2 Vu Thi Hanh_Mau_bao_cao_XNT_NVTK_tai_NPP 21.7_PIT092008" xfId="1931"/>
    <cellStyle name="T_DSKH Tbay Milk , Yomilk CK 2 Vu Thi Hanh_Mau_bao_cao_XNT_NVTK_tai_NPP 3.7" xfId="1932"/>
    <cellStyle name="T_DSKH Tbay Milk , Yomilk CK 2 Vu Thi Hanh_Mau_bao_cao_XNT_NVTK_tai_NPP 3.7_1" xfId="1933"/>
    <cellStyle name="T_DSKH Tbay Milk , Yomilk CK 2 Vu Thi Hanh_Mau_bao_cao_XNT_NVTK_tai_NPP 3.7_1_PIT092008" xfId="1934"/>
    <cellStyle name="T_DSKH Tbay Milk , Yomilk CK 2 Vu Thi Hanh_Mau_bao_cao_XNT_NVTK_tai_NPP 3.7_PIT092008" xfId="1935"/>
    <cellStyle name="T_DSKH Tbay Milk , Yomilk CK 2 Vu Thi Hanh_PIT092008" xfId="1936"/>
    <cellStyle name="T_F4_5_6__Bao_cao_tai_NPP BICH TIEN" xfId="1937"/>
    <cellStyle name="T_F4_5_6__Bao_cao_tai_NPP BICH TIEN_PIT092008" xfId="1938"/>
    <cellStyle name="T_form ton kho CK 2 tuan 8" xfId="1939"/>
    <cellStyle name="T_form ton kho CK 2 tuan 8_Book1" xfId="1940"/>
    <cellStyle name="T_form ton kho CK 2 tuan 8_Book1_F4_5_6__Bao_cao_tai_NPP BICH TIEN" xfId="1941"/>
    <cellStyle name="T_form ton kho CK 2 tuan 8_Book1_F4_5_6__Bao_cao_tai_NPP BICH TIEN_PIT092008" xfId="1942"/>
    <cellStyle name="T_form ton kho CK 2 tuan 8_Book1_Mau_bao_cao_XNT_NVTK_tai_NPP 21.7" xfId="1943"/>
    <cellStyle name="T_form ton kho CK 2 tuan 8_Book1_Mau_bao_cao_XNT_NVTK_tai_NPP 21.7_PIT092008" xfId="1944"/>
    <cellStyle name="T_form ton kho CK 2 tuan 8_Book1_PIT092008" xfId="1945"/>
    <cellStyle name="T_form ton kho CK 2 tuan 8_Copy of Mau_bao_cao_XNT_NVTK_tai_NPP" xfId="1946"/>
    <cellStyle name="T_form ton kho CK 2 tuan 8_Copy of Mau_bao_cao_XNT_NVTK_tai_NPP_PIT092008" xfId="1947"/>
    <cellStyle name="T_form ton kho CK 2 tuan 8_ĐƠN ĐẶT HÀNG VNM" xfId="1948"/>
    <cellStyle name="T_form ton kho CK 2 tuan 8_ĐƠN ĐẶT HÀNG VNM_PIT092008" xfId="1949"/>
    <cellStyle name="T_form ton kho CK 2 tuan 8_F4_5_6__Bao_cao_tai_NPP BICH TIEN" xfId="1950"/>
    <cellStyle name="T_form ton kho CK 2 tuan 8_F4_5_6__Bao_cao_tai_NPP BICH TIEN_PIT092008" xfId="1951"/>
    <cellStyle name="T_form ton kho CK 2 tuan 8_form__moi__bao_cao_ngay_NEW_AGAIN" xfId="1952"/>
    <cellStyle name="T_form ton kho CK 2 tuan 8_form__moi__bao_cao_ngay_NEW_AGAIN_PIT092008" xfId="1953"/>
    <cellStyle name="T_form ton kho CK 2 tuan 8_Mau -bao_cao_XNT_NVTK_tai_NPP 19.7" xfId="1954"/>
    <cellStyle name="T_form ton kho CK 2 tuan 8_Mau -bao_cao_XNT_NVTK_tai_NPP 19.7_PIT092008" xfId="1955"/>
    <cellStyle name="T_form ton kho CK 2 tuan 8_Mau_bao_cao_XNT_NVTK_tai_NPP 21.7" xfId="1956"/>
    <cellStyle name="T_form ton kho CK 2 tuan 8_Mau_bao_cao_XNT_NVTK_tai_NPP 21.7_PIT092008" xfId="1957"/>
    <cellStyle name="T_form ton kho CK 2 tuan 8_Mau_bao_cao_XNT_NVTK_tai_NPP 3.7" xfId="1958"/>
    <cellStyle name="T_form ton kho CK 2 tuan 8_Mau_bao_cao_XNT_NVTK_tai_NPP 3.7_1" xfId="1959"/>
    <cellStyle name="T_form ton kho CK 2 tuan 8_Mau_bao_cao_XNT_NVTK_tai_NPP 3.7_1_PIT092008" xfId="1960"/>
    <cellStyle name="T_form ton kho CK 2 tuan 8_Mau_bao_cao_XNT_NVTK_tai_NPP 3.7_PIT092008" xfId="1961"/>
    <cellStyle name="T_form ton kho CK 2 tuan 8_PIT092008" xfId="1962"/>
    <cellStyle name="T_form__moi__bao_cao_ngay_NEW_AGAIN" xfId="1963"/>
    <cellStyle name="T_form__moi__bao_cao_ngay_NEW_AGAIN_PIT092008" xfId="1964"/>
    <cellStyle name="T_Form_thanh_toan_Ho_tro_CP_Ban_va_GT_SP_VNM" xfId="1965"/>
    <cellStyle name="T_Form_thanh_toan_Ho_tro_CP_Ban_va_GT_SP_VNM_PIT092008" xfId="1966"/>
    <cellStyle name="T_form_ton_kho_tu_ck_5" xfId="1967"/>
    <cellStyle name="T_form_ton_kho_tu_ck_5_PIT092008" xfId="1968"/>
    <cellStyle name="T_HAN SU DUNG" xfId="1969"/>
    <cellStyle name="T_HAN SU DUNG_PIT092008" xfId="1970"/>
    <cellStyle name="T_KD - Stock WPs - NTHH" xfId="1971"/>
    <cellStyle name="T_KD - Stock WPs - NTHH_PIT092008" xfId="1972"/>
    <cellStyle name="T_Mau -bao_cao_XNT_NVTK_tai_NPP 19.7" xfId="1973"/>
    <cellStyle name="T_Mau -bao_cao_XNT_NVTK_tai_NPP 19.7_PIT092008" xfId="1974"/>
    <cellStyle name="T_Mau_bao_cao_XNT_NVTK_tai_NPP 21.7" xfId="1975"/>
    <cellStyle name="T_Mau_bao_cao_XNT_NVTK_tai_NPP 21.7_PIT092008" xfId="1976"/>
    <cellStyle name="T_Mau_bao_cao_XNT_NVTK_tai_NPP 3.7" xfId="1977"/>
    <cellStyle name="T_Mau_bao_cao_XNT_NVTK_tai_NPP 3.7_1" xfId="1978"/>
    <cellStyle name="T_Mau_bao_cao_XNT_NVTK_tai_NPP 3.7_1_PIT092008" xfId="1979"/>
    <cellStyle name="T_Mau_bao_cao_XNT_NVTK_tai_NPP 3.7_PIT092008" xfId="1980"/>
    <cellStyle name="T_Mau_TONG_KET_chuong_trinh_be_milk" xfId="1981"/>
    <cellStyle name="T_Mau_TONG_KET_chuong_trinh_be_milk_PIT092008" xfId="1982"/>
    <cellStyle name="T_NPP Khanh Vinh Thai Nguyen - BC KTTB_CTrinh_TB__20_loc__Milk_Yomilk_CK1" xfId="1983"/>
    <cellStyle name="T_NPP Khanh Vinh Thai Nguyen - BC KTTB_CTrinh_TB__20_loc__Milk_Yomilk_CK1_Book1" xfId="1984"/>
    <cellStyle name="T_NPP Khanh Vinh Thai Nguyen - BC KTTB_CTrinh_TB__20_loc__Milk_Yomilk_CK1_Book1_F4_5_6__Bao_cao_tai_NPP BICH TIEN" xfId="1985"/>
    <cellStyle name="T_NPP Khanh Vinh Thai Nguyen - BC KTTB_CTrinh_TB__20_loc__Milk_Yomilk_CK1_Book1_F4_5_6__Bao_cao_tai_NPP BICH TIEN_PIT092008" xfId="1986"/>
    <cellStyle name="T_NPP Khanh Vinh Thai Nguyen - BC KTTB_CTrinh_TB__20_loc__Milk_Yomilk_CK1_Book1_Mau_bao_cao_XNT_NVTK_tai_NPP 21.7" xfId="1987"/>
    <cellStyle name="T_NPP Khanh Vinh Thai Nguyen - BC KTTB_CTrinh_TB__20_loc__Milk_Yomilk_CK1_Book1_Mau_bao_cao_XNT_NVTK_tai_NPP 21.7_PIT092008" xfId="1988"/>
    <cellStyle name="T_NPP Khanh Vinh Thai Nguyen - BC KTTB_CTrinh_TB__20_loc__Milk_Yomilk_CK1_Book1_PIT092008" xfId="1989"/>
    <cellStyle name="T_NPP Khanh Vinh Thai Nguyen - BC KTTB_CTrinh_TB__20_loc__Milk_Yomilk_CK1_Copy of Mau_bao_cao_XNT_NVTK_tai_NPP" xfId="1990"/>
    <cellStyle name="T_NPP Khanh Vinh Thai Nguyen - BC KTTB_CTrinh_TB__20_loc__Milk_Yomilk_CK1_Copy of Mau_bao_cao_XNT_NVTK_tai_NPP_PIT092008" xfId="1991"/>
    <cellStyle name="T_NPP Khanh Vinh Thai Nguyen - BC KTTB_CTrinh_TB__20_loc__Milk_Yomilk_CK1_ĐƠN ĐẶT HÀNG VNM" xfId="1992"/>
    <cellStyle name="T_NPP Khanh Vinh Thai Nguyen - BC KTTB_CTrinh_TB__20_loc__Milk_Yomilk_CK1_ĐƠN ĐẶT HÀNG VNM_PIT092008" xfId="1993"/>
    <cellStyle name="T_NPP Khanh Vinh Thai Nguyen - BC KTTB_CTrinh_TB__20_loc__Milk_Yomilk_CK1_F4_5_6__Bao_cao_tai_NPP BICH TIEN" xfId="1994"/>
    <cellStyle name="T_NPP Khanh Vinh Thai Nguyen - BC KTTB_CTrinh_TB__20_loc__Milk_Yomilk_CK1_F4_5_6__Bao_cao_tai_NPP BICH TIEN_PIT092008" xfId="1995"/>
    <cellStyle name="T_NPP Khanh Vinh Thai Nguyen - BC KTTB_CTrinh_TB__20_loc__Milk_Yomilk_CK1_form__moi__bao_cao_ngay_NEW_AGAIN" xfId="1996"/>
    <cellStyle name="T_NPP Khanh Vinh Thai Nguyen - BC KTTB_CTrinh_TB__20_loc__Milk_Yomilk_CK1_form__moi__bao_cao_ngay_NEW_AGAIN_PIT092008" xfId="1997"/>
    <cellStyle name="T_NPP Khanh Vinh Thai Nguyen - BC KTTB_CTrinh_TB__20_loc__Milk_Yomilk_CK1_Mau -bao_cao_XNT_NVTK_tai_NPP 19.7" xfId="1998"/>
    <cellStyle name="T_NPP Khanh Vinh Thai Nguyen - BC KTTB_CTrinh_TB__20_loc__Milk_Yomilk_CK1_Mau -bao_cao_XNT_NVTK_tai_NPP 19.7_PIT092008" xfId="1999"/>
    <cellStyle name="T_NPP Khanh Vinh Thai Nguyen - BC KTTB_CTrinh_TB__20_loc__Milk_Yomilk_CK1_Mau_bao_cao_XNT_NVTK_tai_NPP 21.7" xfId="2000"/>
    <cellStyle name="T_NPP Khanh Vinh Thai Nguyen - BC KTTB_CTrinh_TB__20_loc__Milk_Yomilk_CK1_Mau_bao_cao_XNT_NVTK_tai_NPP 21.7_PIT092008" xfId="2001"/>
    <cellStyle name="T_NPP Khanh Vinh Thai Nguyen - BC KTTB_CTrinh_TB__20_loc__Milk_Yomilk_CK1_Mau_bao_cao_XNT_NVTK_tai_NPP 3.7" xfId="2002"/>
    <cellStyle name="T_NPP Khanh Vinh Thai Nguyen - BC KTTB_CTrinh_TB__20_loc__Milk_Yomilk_CK1_Mau_bao_cao_XNT_NVTK_tai_NPP 3.7_1" xfId="2003"/>
    <cellStyle name="T_NPP Khanh Vinh Thai Nguyen - BC KTTB_CTrinh_TB__20_loc__Milk_Yomilk_CK1_Mau_bao_cao_XNT_NVTK_tai_NPP 3.7_1_PIT092008" xfId="2004"/>
    <cellStyle name="T_NPP Khanh Vinh Thai Nguyen - BC KTTB_CTrinh_TB__20_loc__Milk_Yomilk_CK1_Mau_bao_cao_XNT_NVTK_tai_NPP 3.7_PIT092008" xfId="2005"/>
    <cellStyle name="T_NPP Khanh Vinh Thai Nguyen - BC KTTB_CTrinh_TB__20_loc__Milk_Yomilk_CK1_PIT092008" xfId="2006"/>
    <cellStyle name="T_PIT092008" xfId="2007"/>
    <cellStyle name="T_Sheet1" xfId="2008"/>
    <cellStyle name="T_Sheet1_Book1" xfId="2009"/>
    <cellStyle name="T_Sheet1_Book1_F4_5_6__Bao_cao_tai_NPP BICH TIEN" xfId="2010"/>
    <cellStyle name="T_Sheet1_Book1_F4_5_6__Bao_cao_tai_NPP BICH TIEN_PIT092008" xfId="2011"/>
    <cellStyle name="T_Sheet1_Book1_Mau_bao_cao_XNT_NVTK_tai_NPP 21.7" xfId="2012"/>
    <cellStyle name="T_Sheet1_Book1_Mau_bao_cao_XNT_NVTK_tai_NPP 21.7_PIT092008" xfId="2013"/>
    <cellStyle name="T_Sheet1_Book1_PIT092008" xfId="2014"/>
    <cellStyle name="T_Sheet1_Copy of Mau_bao_cao_XNT_NVTK_tai_NPP" xfId="2015"/>
    <cellStyle name="T_Sheet1_Copy of Mau_bao_cao_XNT_NVTK_tai_NPP_PIT092008" xfId="2016"/>
    <cellStyle name="T_Sheet1_ĐƠN ĐẶT HÀNG VNM" xfId="2017"/>
    <cellStyle name="T_Sheet1_ĐƠN ĐẶT HÀNG VNM_PIT092008" xfId="2018"/>
    <cellStyle name="T_Sheet1_F4_5_6__Bao_cao_tai_NPP BICH TIEN" xfId="2019"/>
    <cellStyle name="T_Sheet1_F4_5_6__Bao_cao_tai_NPP BICH TIEN_PIT092008" xfId="2020"/>
    <cellStyle name="T_Sheet1_form__moi__bao_cao_ngay_NEW_AGAIN" xfId="2021"/>
    <cellStyle name="T_Sheet1_form__moi__bao_cao_ngay_NEW_AGAIN_PIT092008" xfId="2022"/>
    <cellStyle name="T_Sheet1_Mau -bao_cao_XNT_NVTK_tai_NPP 19.7" xfId="2023"/>
    <cellStyle name="T_Sheet1_Mau -bao_cao_XNT_NVTK_tai_NPP 19.7_PIT092008" xfId="2024"/>
    <cellStyle name="T_Sheet1_Mau_bao_cao_XNT_NVTK_tai_NPP 21.7" xfId="2025"/>
    <cellStyle name="T_Sheet1_Mau_bao_cao_XNT_NVTK_tai_NPP 21.7_PIT092008" xfId="2026"/>
    <cellStyle name="T_Sheet1_Mau_bao_cao_XNT_NVTK_tai_NPP 3.7" xfId="2027"/>
    <cellStyle name="T_Sheet1_Mau_bao_cao_XNT_NVTK_tai_NPP 3.7_1" xfId="2028"/>
    <cellStyle name="T_Sheet1_Mau_bao_cao_XNT_NVTK_tai_NPP 3.7_1_PIT092008" xfId="2029"/>
    <cellStyle name="T_Sheet1_Mau_bao_cao_XNT_NVTK_tai_NPP 3.7_PIT092008" xfId="2030"/>
    <cellStyle name="T_Sheet1_PIT092008" xfId="2031"/>
    <cellStyle name="T_sua chua cham trung bay  mien Bac" xfId="2032"/>
    <cellStyle name="T_sua chua cham trung bay  mien Bac_Book1" xfId="2033"/>
    <cellStyle name="T_sua chua cham trung bay  mien Bac_Book1_F4_5_6__Bao_cao_tai_NPP BICH TIEN" xfId="2034"/>
    <cellStyle name="T_sua chua cham trung bay  mien Bac_Book1_F4_5_6__Bao_cao_tai_NPP BICH TIEN_PIT092008" xfId="2035"/>
    <cellStyle name="T_sua chua cham trung bay  mien Bac_Book1_Mau_bao_cao_XNT_NVTK_tai_NPP 21.7" xfId="2036"/>
    <cellStyle name="T_sua chua cham trung bay  mien Bac_Book1_Mau_bao_cao_XNT_NVTK_tai_NPP 21.7_PIT092008" xfId="2037"/>
    <cellStyle name="T_sua chua cham trung bay  mien Bac_Book1_PIT092008" xfId="2038"/>
    <cellStyle name="T_sua chua cham trung bay  mien Bac_Copy of Mau_bao_cao_XNT_NVTK_tai_NPP" xfId="2039"/>
    <cellStyle name="T_sua chua cham trung bay  mien Bac_Copy of Mau_bao_cao_XNT_NVTK_tai_NPP_PIT092008" xfId="2040"/>
    <cellStyle name="T_sua chua cham trung bay  mien Bac_ĐƠN ĐẶT HÀNG VNM" xfId="2041"/>
    <cellStyle name="T_sua chua cham trung bay  mien Bac_ĐƠN ĐẶT HÀNG VNM_PIT092008" xfId="2042"/>
    <cellStyle name="T_sua chua cham trung bay  mien Bac_F4_5_6__Bao_cao_tai_NPP BICH TIEN" xfId="2043"/>
    <cellStyle name="T_sua chua cham trung bay  mien Bac_F4_5_6__Bao_cao_tai_NPP BICH TIEN_PIT092008" xfId="2044"/>
    <cellStyle name="T_sua chua cham trung bay  mien Bac_form__moi__bao_cao_ngay_NEW_AGAIN" xfId="2045"/>
    <cellStyle name="T_sua chua cham trung bay  mien Bac_form__moi__bao_cao_ngay_NEW_AGAIN_PIT092008" xfId="2046"/>
    <cellStyle name="T_sua chua cham trung bay  mien Bac_Mau -bao_cao_XNT_NVTK_tai_NPP 19.7" xfId="2047"/>
    <cellStyle name="T_sua chua cham trung bay  mien Bac_Mau -bao_cao_XNT_NVTK_tai_NPP 19.7_PIT092008" xfId="2048"/>
    <cellStyle name="T_sua chua cham trung bay  mien Bac_Mau_bao_cao_XNT_NVTK_tai_NPP 21.7" xfId="2049"/>
    <cellStyle name="T_sua chua cham trung bay  mien Bac_Mau_bao_cao_XNT_NVTK_tai_NPP 21.7_PIT092008" xfId="2050"/>
    <cellStyle name="T_sua chua cham trung bay  mien Bac_Mau_bao_cao_XNT_NVTK_tai_NPP 3.7" xfId="2051"/>
    <cellStyle name="T_sua chua cham trung bay  mien Bac_Mau_bao_cao_XNT_NVTK_tai_NPP 3.7_1" xfId="2052"/>
    <cellStyle name="T_sua chua cham trung bay  mien Bac_Mau_bao_cao_XNT_NVTK_tai_NPP 3.7_1_PIT092008" xfId="2053"/>
    <cellStyle name="T_sua chua cham trung bay  mien Bac_Mau_bao_cao_XNT_NVTK_tai_NPP 3.7_PIT092008" xfId="2054"/>
    <cellStyle name="T_sua chua cham trung bay  mien Bac_PIT092008" xfId="2055"/>
    <cellStyle name="T_tong kho 31.12.06" xfId="2056"/>
    <cellStyle name="T_tong kho 31.12.06_PIT092008" xfId="2057"/>
    <cellStyle name="T_Week21__Form_BCKM" xfId="2058"/>
    <cellStyle name="T_Week21__Form_BCKM_PIT092008" xfId="2059"/>
    <cellStyle name="Text" xfId="2060"/>
    <cellStyle name="Text Indent A" xfId="2061"/>
    <cellStyle name="Text Indent B" xfId="2062"/>
    <cellStyle name="Text Indent C" xfId="2063"/>
    <cellStyle name="th" xfId="2064"/>
    <cellStyle name="þ_x001d_" xfId="2065"/>
    <cellStyle name="th_Book1" xfId="2066"/>
    <cellStyle name="þ_x001d__Book1" xfId="2067"/>
    <cellStyle name="þ_Book1_1" xfId="2068"/>
    <cellStyle name="þ_Book1_1_PIT092008" xfId="2069"/>
    <cellStyle name="þ_Book1_bao cao ngay 26-10-2006_sb-sd" xfId="2070"/>
    <cellStyle name="þ_Book1_bao cao ngay 26-10-2006_sb-sd_PIT092008" xfId="2071"/>
    <cellStyle name="þ_Book1_BAO CAO TY LE THUC HIEN DEN NGAY 21-10" xfId="2072"/>
    <cellStyle name="þ_Book1_BAO CAO TY LE THUC HIEN DEN NGAY 21-10_PIT092008" xfId="2073"/>
    <cellStyle name="þ_Book1_BAO CAO TY LE THUC HIEN DEN NGAY 25-10" xfId="2074"/>
    <cellStyle name="þ_Book1_BAO CAO TY LE THUC HIEN DEN NGAY 25-10_PIT092008" xfId="2075"/>
    <cellStyle name="th_Book1_PIT092008" xfId="2076"/>
    <cellStyle name="þ_x001d__Book1_PIT092008" xfId="2077"/>
    <cellStyle name="þ_Copy of Mau_bao_cao_XNT_NVTK_tai_NPP" xfId="2078"/>
    <cellStyle name="th_Copy of Mau_bao_cao_XNT_NVTK_tai_NPP_1" xfId="2079"/>
    <cellStyle name="þ_Copy of Mau_bao_cao_XNT_NVTK_tai_NPP_PIT092008" xfId="2080"/>
    <cellStyle name="þ_DS Diem Le F6A 3-8" xfId="2081"/>
    <cellStyle name="þ_DS Diem Le F6A 3-8_PIT092008" xfId="2082"/>
    <cellStyle name="þ_gui DuongNXT" xfId="2083"/>
    <cellStyle name="þ_gui DuongNXT_PIT092008" xfId="2084"/>
    <cellStyle name="þ_Mau_bao_cao_XNT_NVTK_tai_NPP" xfId="2085"/>
    <cellStyle name="th_Mau_bao_cao_XNT_NVTK_tai_NPP 1.7" xfId="2086"/>
    <cellStyle name="þ_Mau_bao_cao_XNT_NVTK_tai_NPP 21.7_1" xfId="2087"/>
    <cellStyle name="þ_Mau_bao_cao_XNT_NVTK_tai_NPP 21.7_1_PIT092008" xfId="2088"/>
    <cellStyle name="th_Mau_bao_cao_XNT_NVTK_tai_NPP 3.7" xfId="2089"/>
    <cellStyle name="þ_Mau_bao_cao_XNT_NVTK_tai_NPP 3.7_1" xfId="2090"/>
    <cellStyle name="þ_Mau_bao_cao_XNT_NVTK_tai_NPP 3.7_1_PIT092008" xfId="2091"/>
    <cellStyle name="th_Mau_bao_cao_XNT_NVTK_tai_NPP 3.7_PIT092008" xfId="2092"/>
    <cellStyle name="þ_Mau_bao_cao_XNT_NVTK_tai_NPP_PIT092008" xfId="2093"/>
    <cellStyle name="th_PIT092008" xfId="2094"/>
    <cellStyle name="þ_x001d__PIT092008" xfId="2095"/>
    <cellStyle name="th_tong kho 31.12.06" xfId="2096"/>
    <cellStyle name="Thanh" xfId="2097"/>
    <cellStyle name="þ_x001d_ð" xfId="2098"/>
    <cellStyle name="þ_x001d_ð¤" xfId="2099"/>
    <cellStyle name="þ_x001d_ð¤_x000c_" xfId="2100"/>
    <cellStyle name="þ_x001d_ð¤_x000c_¯" xfId="2101"/>
    <cellStyle name="þ_x001d_ð¤_x000c_¯þ_x0014_" xfId="2102"/>
    <cellStyle name="þ_x001d_ð¤_x000c_¯þ_x0014__x000d_" xfId="2103"/>
    <cellStyle name="þ_x001d_ð¤_x000c_¯þ_x0014__x000d_¨" xfId="2104"/>
    <cellStyle name="þ_x001d_ð¤_x000c_¯þ_x0014__x000d_¨þ" xfId="2105"/>
    <cellStyle name="þ_x001d_ð¤_x000c_¯þ_x0014__x000d_¨þU" xfId="2106"/>
    <cellStyle name="þ_x001d_ð¤_x000c_¯þ_x0014__x000d_¨þU_x0001_" xfId="2107"/>
    <cellStyle name="þ_x001d_ð¤_x000c_¯þ_x0014__x000d_¨þU_PIT092008" xfId="2108"/>
    <cellStyle name="þ_x001d_ð¤_x000c_¯þ_x0014__x000d_¨þU_x0001__PIT092008" xfId="2109"/>
    <cellStyle name="þ_x001d_ð¤_x000c_¯þ_x0014__x000d_¨þU_x0001_À" xfId="2110"/>
    <cellStyle name="þ_x001d_ð¤_x000c_¯þ_x0014__x000d_¨þU_x0001_À_x0004_ " xfId="2111"/>
    <cellStyle name="þ_x001d_ð¤_x000c_¯þ_x0014__x000d_¨þU_x0001_À_x0004_ _x0015_" xfId="2112"/>
    <cellStyle name="þ_x001d_ð¤_x000c_¯þ_x0014__x000d_¨þU_x0001_À_x0004_ _x0015__x000f_" xfId="2113"/>
    <cellStyle name="þ_x001d_ð¤_x000c_¯þ_x0014__x000d_¨þU_x0001_À_x0004_ _x0015__x000f__x0001_" xfId="2114"/>
    <cellStyle name="þ_x001d_ð¤_x000c_¯þ_x0014__x000d_¨þU_x0001_À_x0004_ _x0015__x000f__x0001__x0001_" xfId="2115"/>
    <cellStyle name="þ_x001d_ð¤_x000c_¯þ_x0014__x000d_¨þU_x0001_À_x0004_ _x0015__x000f__x0001__x0001_?_x0002_" xfId="2116"/>
    <cellStyle name="þ_x001d_ð¤_x000c_¯þ_x0014__x000d_¨þU_x0001_À_x0004_ _x0015__x000f__x0001__x0001_?_x0002_ 1" xfId="2117"/>
    <cellStyle name="þ_x001d_ð¤_x000c_¯þ_x0014__x000d_¨þU_x0001_À_x0004_ _x0015__x000f__x0001__x0001_?_bao cao ngay 11-9" xfId="2118"/>
    <cellStyle name="þ_x001d_ð¤_x000c_¯þ_x0014__x000d_¨þU_x0001_À_x0004_ _x0015__x000f__x0001__x0001_?_x0002_ÿ" xfId="2119"/>
    <cellStyle name="þ_x001d_ð¤_x000c_¯þ_x0014__x000d_¨þU_x0001_À_x0004_ _x0015__x000f__x0001__x0001_?_x0002_ÿ 1" xfId="2120"/>
    <cellStyle name="þ_x001d_ð¤_x000c_¯þ_x0014__x000d_¨þU_x0001_À_x0004_ _x0015__x000f__x0001__x0001_?_x0002_ÿÿ" xfId="2121"/>
    <cellStyle name="þ_x001d_ð¤_x000c_¯þ_x0014__x000d_¨þU_x0001_À_x0004_ _x0015__x000f__x0001__x0001_?_x0002_ÿÿ 1" xfId="2122"/>
    <cellStyle name="þ_x001d_ð¤_x000c_¯þ_x0014__x000d_¨þU_x0001_À_x0004_ _x0015__x000f__x0001__x0001_?_x0002_ÿÿÿ" xfId="2123"/>
    <cellStyle name="þ_x001d_ð¤_x000c_¯þ_x0014__x000d_¨þU_x0001_À_x0004_ _x0015__x000f__x0001__x0001_?_x0002_ÿÿÿ 1" xfId="2124"/>
    <cellStyle name="þ_x001d_ð¤_x000c_¯þ_x0014__x000d_¨þU_x0001_À_x0004_ _x0015__x000f__x0001__x0001_?_x0002_ÿÿÿÿÿ" xfId="2125"/>
    <cellStyle name="þ_x001d_ð¤_x000c_¯þ_x0014__x000d_¨þU_x0001_À_x0004_ _x0015__x000f__x0001__x0001_?_x0002_ÿÿÿÿÿ 1" xfId="2126"/>
    <cellStyle name="þ_x001d_ð¤_x000c_¯þ_x0014__x000d_¨þU_x0001_À_x0004_ _x0015__x000f__x0001__x0001_?_x0002_ÿÿÿÿÿÿÿÿÿ" xfId="2127"/>
    <cellStyle name="þ_x001d_ð¤_x000c_¯þ_x0014__x000d_¨þU_x0001_À_x0004_ _x0015__x000f__x0001__x0001_?_x0002_ÿÿÿÿÿÿÿÿÿ 1" xfId="2128"/>
    <cellStyle name="þ_x001d_ð¤_x000c_¯þ_x0014__x000d_¨þU_x0001_À_x0004_ _x0015__x000f__x0001__x0001_?_x0002_ÿÿÿÿÿÿÿÿÿÿÿÿ" xfId="2129"/>
    <cellStyle name="þ_x001d_ð¤_x000c_¯þ_x0014__x000d_¨þU_x0001_À_x0004_ _x0015__x000f__x0001__x0001_?_x0002_ÿÿÿÿÿÿÿÿÿÿÿÿ 1" xfId="2130"/>
    <cellStyle name="þ_x001d_ð¤_x000c_¯þ_x0014__x000d_¨þU_x0001_À_x0004_ _x0015__x000f__x0001__x0001_?_x0002_ÿÿÿÿÿÿÿÿÿÿÿÿÿ" xfId="2131"/>
    <cellStyle name="þ_x001d_ð¤_x000c_¯þ_x0014__x000d_¨þU_x0001_À_x0004_ _x0015__x000f__x0001__x0001_?_x0002_ÿÿÿÿÿÿÿÿÿÿÿÿÿ 1" xfId="2132"/>
    <cellStyle name="þ_x001d_ð¤_x000c_¯þ_x0014__x000d_¨þU_x0001_À_x0004_ _x0015__x000f__x0001__x0001_?_x0002_ÿÿÿÿÿÿÿÿÿÿÿÿÿÿ" xfId="2133"/>
    <cellStyle name="þ_x001d_ð¤_x000c_¯þ_x0014__x000d_¨þU_x0001_À_x0004_ _x0015__x000f__x0001__x0001_?_x0002_ÿÿÿÿÿÿÿÿÿÿÿÿÿÿ 1" xfId="2134"/>
    <cellStyle name="þ_x001d_ð¤_x000c_¯þ_x0014__x000d_¨þU_x0001_À_x0004_ _x0015__x000f__x0001__x0001_?_x0002_ÿÿÿÿÿÿÿÿÿÿÿÿÿÿÿ¯?" xfId="2135"/>
    <cellStyle name="þ_x001d_ð¤_x000c_¯þ_x0014__x000d_¨þU_x0001_À_x0004_ _x0015__x000f__x0001__x0001_?_x0002_ÿÿÿÿÿÿÿÿÿÿÿÿÿÿÿ¯? 1" xfId="2136"/>
    <cellStyle name="þ_x001d_ð¤_x000c_¯þ_x0014__x000d_¨þU_x0001_À_x0004_ _x0015__x000f__x0001__x0001_?_x0002_ÿÿÿÿÿÿÿÿÿÿÿÿÿÿÿ¯?(_x0002_" xfId="2137"/>
    <cellStyle name="þ_x001d_ð¤_x000c_¯þ_x0014__x000d_¨þU_x0001_À_x0004_ _x0015__x000f__x0001__x0001_?_x0002_ÿÿÿÿÿÿÿÿÿÿÿÿÿÿÿ¯?(_x0002__x001d_" xfId="2138"/>
    <cellStyle name="þ_x001d_ð¤_x000c_¯þ_x0014__x000d_¨þU_x0001_À_x0004_ _x0015__x000f__x0001__x0001_?_x0002_ÿÿÿÿÿÿÿÿÿÿÿÿÿÿÿ¯?(_x0002__x001d__x0017_ ?" xfId="2139"/>
    <cellStyle name="þ_x001d_ð¤_x000c_¯þ_x0014__x000d_¨þU_x0001_À_x0004_ _x0015__x000f__x0001__x0001_?_x0002_ÿÿÿÿÿÿÿÿÿÿÿÿÿÿÿ¯?(_x0002__x001d__x0017_ ? 1" xfId="2140"/>
    <cellStyle name="þ_x001d_ð¤_x000c_¯þ_x0014__x000d_¨þU_x0001_À_x0004_ _x0015__x000f__x0001__x0001_?_x0002_ÿÿÿÿÿÿÿÿÿÿÿÿÿÿÿ¯?(_x0002__x001d__x0017_ ???º%ÿÿÿ" xfId="2141"/>
    <cellStyle name="þ_x001d_ð¤_x000c_¯þ_x0014__x000d_¨þU_x0001_À_x0004_ _x0015__x000f__x0001__x0001_?_x0002_ÿÿÿÿÿÿÿÿÿÿÿÿÿÿÿ¯?(_x0002__x001d__x0017_ ???º%ÿÿÿ 1" xfId="2142"/>
    <cellStyle name="þ_x001d_ð¤_x000c_¯þ_x0014__x000d_¨þU_x0001_À_x0004_ _x0015__x000f__x0001__x0001_?_x0002_ÿÿÿÿÿÿÿÿÿÿÿÿÿÿÿ¯?(_x0002__x001d__x0017_ ???º%ÿÿÿÿ????_x0006__x0016_??????????????Í!Ë??????????           ?????           ?????????_x000d__x000d_U_x000d_H\D2_x000d_D2\DEMO.MSC_x000d_S;C:\DOS;C:\HANH\D3;C:\HANH\D2;C:\NC_x000d_????????????????????????????????????????????????????????????" xfId="2143"/>
    <cellStyle name="þ_x001d_ð¤_x000c_¯þ_x0014__x000d_¨þU_x0001_À_x0004_ _x0015__x000f__x0001__x0001_?_x0002_ÿÿÿÿÿÿÿÿÿÿÿÿÿÿÿ¯?(_x0002__x001d__x0017_ ???º%ÿÿÿÿ????_x0006__x0016_??????????????Í!Ë??????????           ?????           ?????????_x000d__x000d_U_x000d_H\D2_x000d_D2\DEMO.MSC_x000d_S;C:\DOS;C:\HANH\D3;C:\HANH\D2;C:\NC_x000d_???????????????????????????????????????????????????????????? 1" xfId="2144"/>
    <cellStyle name="þ_x001d_ð¤_x000c_¯þ_x0014__x000d_¨þU_x0001_À_x0004_ _x0015__x000f__x0001__x0001_?_x0002_ÿÿÿÿÿÿÿÿÿÿÿÿÿÿÿ¯?(_x0002__x001d__x0017_ ???º%ÿÿÿÿ????_x0006__x0016_??????????????Í!Ë??????????           ?????           ?????????_x000d__x000d_U_x000d_H\D2_x000d_D2\DEMO.MSC_x000d_S;C:\DOS;C:\HANH\D3;C:\HANH\D2;C:\NC_x000d_????????????????????????????????????????????????????????????_02-08" xfId="2145"/>
    <cellStyle name="þ_x001d_ð¤_x000c_¯þ_x0014__x000d_¨þU_x0001_À_x0004_ _x0015__x000f__x0001__x0001_?_x0002_ÿÿÿÿÿÿÿÿÿÿÿÿÿÿÿ¯?(_x0002_ 1" xfId="2146"/>
    <cellStyle name="þ_x001d_ð¤_x000c_¯þ_x0014__x000d_¨þU_x0001_À_x0004_ _x0015__x000f__x0001__x0001_?_x0002_ÿÿÿÿÿÿÿÿÿÿÿÿÿÿÿ¯?(_x0002__x001d_ 1" xfId="2147"/>
    <cellStyle name="þ_x001d_ð¤_x000c_¯þ_x0014__x000d_¨þU_x0001_À_x0004_ _x0015__x000f__x0001__x0001__Bao cao cua NVTK tai NPP" xfId="2148"/>
    <cellStyle name="þ_x001d_ð¤_x000c_¯þ_x0014__x000d_¨þU_x0001_À_x0004_ _bao cao ngay 26-10-2006_sb-sd" xfId="2149"/>
    <cellStyle name="þ_x001d_ð¤_x000c_¯þ_x0014__x000d_¨þU_x0001_À_x0004_ _x0015__bao cao ngay 26-10-2006_sb-sd" xfId="2150"/>
    <cellStyle name="þ_x001d_ð¤_x000c_¯þ_x0014__x000d_¨þU_x0001_À_x0004_ _bao cao ngay 26-10-2006_sb-sd_PIT092008" xfId="2151"/>
    <cellStyle name="þ_x001d_ð¤_x000c_¯þ_x0014__x000d_¨þU_x0001_À_x0004_ _x0015__bao cao ngay 26-10-2006_sb-sd_PIT092008" xfId="2152"/>
    <cellStyle name="þ_x001d_ð¤_x000c_¯þ_x0014__x000d_¨þU_x0001_À_x0004_ _x0015__x000f__x0001__x0001__bao cao ngay 28-9" xfId="2153"/>
    <cellStyle name="þ_x001d_ð¤_x000c_¯þ_x0014__x000d_¨þU_x0001_À_x0004_ _Bao cao NVTK NPP Vinh Tuyen ngay 21-09 (2)" xfId="2154"/>
    <cellStyle name="þ_x001d_ð¤_x000c_¯þ_x0014__x000d_¨þU_x0001_À_x0004_ _x0015__x000f__x0001__x0001__Bao cao NVTK NPP Vinh Tuyen ngay 21-09 (2)" xfId="2155"/>
    <cellStyle name="þ_x001d_ð¤_x000c_¯þ_x0014__x000d_¨þU_x0001_À_x0004_ _Bao cao NVTK NPP Vinh Tuyen ngay 21-09 (2)_PIT092008" xfId="2156"/>
    <cellStyle name="þ_x001d_ð¤_x000c_¯þ_x0014__x000d_¨þU_x0001_À_x0004_ _x0015__x000f__x0001__x0001__Bao cao NVTK NPP Vinh Tuyen ngay 21-09 (2)_PIT092008" xfId="2157"/>
    <cellStyle name="þ_x001d_ð¤_x000c_¯þ_x0014__x000d_¨þU_x0001_À_x0004_ _x0015__BAO CAO TONG HOP TINH HINH DAT HANG  NPP (1)" xfId="2158"/>
    <cellStyle name="þ_x001d_ð¤_x000c_¯þ_x0014__x000d_¨þU_x0001_À_x0004_ _BAO CAO TY LE THUC HIEN DEN NGAY 21-10" xfId="2159"/>
    <cellStyle name="þ_x001d_ð¤_x000c_¯þ_x0014__x000d_¨þU_x0001_À_x0004_ _x0015__BAO CAO TY LE THUC HIEN DEN NGAY 21-10" xfId="2160"/>
    <cellStyle name="þ_x001d_ð¤_x000c_¯þ_x0014__x000d_¨þU_x0001_À_x0004_ _BAO CAO TY LE THUC HIEN DEN NGAY 21-10_PIT092008" xfId="2161"/>
    <cellStyle name="þ_x001d_ð¤_x000c_¯þ_x0014__x000d_¨þU_x0001_À_x0004_ _x0015__BAO CAO TY LE THUC HIEN DEN NGAY 21-10_PIT092008" xfId="2162"/>
    <cellStyle name="þ_x001d_ð¤_x000c_¯þ_x0014__x000d_¨þU_x0001_À_x0004_ _BAO CAO TY LE THUC HIEN DEN NGAY 25-10" xfId="2163"/>
    <cellStyle name="þ_x001d_ð¤_x000c_¯þ_x0014__x000d_¨þU_x0001_À_x0004_ _x0015__BAO CAO TY LE THUC HIEN DEN NGAY 25-10" xfId="2164"/>
    <cellStyle name="þ_x001d_ð¤_x000c_¯þ_x0014__x000d_¨þU_x0001_À_x0004_ _BAO CAO TY LE THUC HIEN DEN NGAY 25-10_PIT092008" xfId="2165"/>
    <cellStyle name="þ_x001d_ð¤_x000c_¯þ_x0014__x000d_¨þU_x0001_À_x0004_ _x0015__BAO CAO TY LE THUC HIEN DEN NGAY 25-10_PIT092008" xfId="2166"/>
    <cellStyle name="þ_x001d_ð¤_x000c_¯þ_x0014__x000d_¨þU_x0001_À_x0004_ _x0015__x000f__Book1" xfId="2167"/>
    <cellStyle name="þ_x001d_ð¤_x000c_¯þ_x0014__x000d_¨þU_x0001_À_x0004_ _PIT092008" xfId="2168"/>
    <cellStyle name="þ_x001d_ð¤_x000c_¯þ_x0014__x000d_¨þU_x0001_À_x0004_ _x0015__PIT092008" xfId="2169"/>
    <cellStyle name="þ_x001d_ð¤_x000c_¯þ_x0014__x000d_¨þU_x0001_À_x0004_ _x0015__x000f__PIT092008" xfId="2170"/>
    <cellStyle name="þ_x001d_ð¤_x000c_¯þ_x0014__x000d_¨þU_x0001_À_x0004_ _x0015__x000f__x0001__PIT092008" xfId="2171"/>
    <cellStyle name="þ_x001d_ð¤_x000c_¯þ_x0014__x000d_¨þU_x0001_À_x0004_ _x0015__x000f__x0001__x0001__PIT092008" xfId="2172"/>
    <cellStyle name="þ_x001d_ð¤_x000c_¯þ_x0014__x000d_¨þU_x0001_À_Bao cao F1_don dat hang 03.09.06 NPP Q.1" xfId="2173"/>
    <cellStyle name="þ_x001d_ð¤_x000c_¯þ_x0014__bao cao ngay 26-10-2006_sb-sd" xfId="2174"/>
    <cellStyle name="þ_x001d_ð¤_BC- HOANG GIA F1- 2- 06.07.06" xfId="2175"/>
    <cellStyle name="þ_x001d_ðK_x000c_Fý_x001b__x000d_9ýU_x0001_Ð_x0008_¦)_x0007__x0001__x0001_?_x0002_ÿÿÿÿÿÿÿÿÿÿÿÿÿÿÿ¯?(_x0002_$- ???&amp;&lt;ÿÿÿÿ??Î_x0005__x0006__x0014_??????????????Í!Ë??????????           ?????           ?????????_x000d_._x000d__DELL2\VOL1:NET_CONF\MESSAGE2.TXT_x000d_AMAMOTO_x000d_\HYPERION\HYPPROGS_x000d_??????????????????????????????????????????????????????" xfId="2176"/>
    <cellStyle name="Title" xfId="191"/>
    <cellStyle name="TitleCol" xfId="2177"/>
    <cellStyle name="TitleTme" xfId="2178"/>
    <cellStyle name="Total" xfId="192"/>
    <cellStyle name="Total 2" xfId="193"/>
    <cellStyle name="Total 2 2" xfId="194"/>
    <cellStyle name="Total 3" xfId="195"/>
    <cellStyle name="Total 3 2" xfId="196"/>
    <cellStyle name="Total 4" xfId="197"/>
    <cellStyle name="Total 5" xfId="198"/>
    <cellStyle name="Total 6" xfId="199"/>
    <cellStyle name="ts" xfId="2179"/>
    <cellStyle name="UNIDAGSCode" xfId="2180"/>
    <cellStyle name="UNIDAGSCode2" xfId="2181"/>
    <cellStyle name="UNIDAGSCurrency" xfId="2182"/>
    <cellStyle name="UNIDAGSDate" xfId="2183"/>
    <cellStyle name="UNIDAGSPercent" xfId="2184"/>
    <cellStyle name="UNIDAGSPercent2" xfId="2185"/>
    <cellStyle name="v" xfId="2186"/>
    <cellStyle name="v_PIT092008" xfId="2187"/>
    <cellStyle name="viet" xfId="2188"/>
    <cellStyle name="viet2" xfId="2189"/>
    <cellStyle name="VN new romanNormal" xfId="2190"/>
    <cellStyle name="VN time new roman" xfId="2191"/>
    <cellStyle name="vnbo" xfId="2192"/>
    <cellStyle name="vnhead1" xfId="2193"/>
    <cellStyle name="vnhead2" xfId="2194"/>
    <cellStyle name="vnhead3" xfId="2195"/>
    <cellStyle name="vnhead4" xfId="2196"/>
    <cellStyle name="vntxt1" xfId="2197"/>
    <cellStyle name="vntxt2" xfId="2198"/>
    <cellStyle name="Währung [0]_68574_Materialbedarfsliste" xfId="2199"/>
    <cellStyle name="Währung_68574_Materialbedarfsliste" xfId="2200"/>
    <cellStyle name="Warning Text" xfId="200"/>
    <cellStyle name="xuan" xfId="2201"/>
    <cellStyle name="เครื่องหมายสกุลเงิน [0]_FTC_OFFER" xfId="2202"/>
    <cellStyle name="เครื่องหมายสกุลเงิน_FTC_OFFER" xfId="2203"/>
    <cellStyle name="ปกติ_FTC_OFFER" xfId="2204"/>
    <cellStyle name=" [0.00]_ Att. 1- Cover" xfId="2205"/>
    <cellStyle name="_ Att. 1- Cover" xfId="2206"/>
    <cellStyle name="?_ Att. 1- Cover" xfId="2207"/>
    <cellStyle name="강조색1 2" xfId="201"/>
    <cellStyle name="강조색1 3" xfId="202"/>
    <cellStyle name="강조색1 4" xfId="203"/>
    <cellStyle name="강조색2 2" xfId="204"/>
    <cellStyle name="강조색2 3" xfId="205"/>
    <cellStyle name="강조색2 4" xfId="206"/>
    <cellStyle name="강조색3 2" xfId="207"/>
    <cellStyle name="강조색3 3" xfId="208"/>
    <cellStyle name="강조색3 4" xfId="209"/>
    <cellStyle name="강조색4 2" xfId="210"/>
    <cellStyle name="강조색4 3" xfId="211"/>
    <cellStyle name="강조색4 4" xfId="212"/>
    <cellStyle name="강조색5 2" xfId="213"/>
    <cellStyle name="강조색5 3" xfId="214"/>
    <cellStyle name="강조색5 4" xfId="215"/>
    <cellStyle name="강조색6 2" xfId="216"/>
    <cellStyle name="강조색6 3" xfId="217"/>
    <cellStyle name="강조색6 4" xfId="218"/>
    <cellStyle name="경고문 2" xfId="219"/>
    <cellStyle name="경고문 3" xfId="220"/>
    <cellStyle name="경고문 4" xfId="221"/>
    <cellStyle name="계산 2" xfId="23"/>
    <cellStyle name="계산 2 2" xfId="24"/>
    <cellStyle name="계산 2 2 2" xfId="222"/>
    <cellStyle name="계산 2 2 2 2" xfId="223"/>
    <cellStyle name="계산 2 2 3" xfId="224"/>
    <cellStyle name="계산 2 2 3 2" xfId="225"/>
    <cellStyle name="계산 2 2 4" xfId="226"/>
    <cellStyle name="계산 2 2 5" xfId="227"/>
    <cellStyle name="계산 2 2 6" xfId="228"/>
    <cellStyle name="계산 2 3" xfId="229"/>
    <cellStyle name="계산 2 3 2" xfId="230"/>
    <cellStyle name="계산 2 4" xfId="231"/>
    <cellStyle name="계산 2 4 2" xfId="232"/>
    <cellStyle name="계산 2 5" xfId="233"/>
    <cellStyle name="계산 2 6" xfId="234"/>
    <cellStyle name="계산 2 7" xfId="235"/>
    <cellStyle name="계산 3" xfId="236"/>
    <cellStyle name="계산 3 2" xfId="237"/>
    <cellStyle name="계산 4" xfId="238"/>
    <cellStyle name="계산 4 2" xfId="239"/>
    <cellStyle name="계산 5" xfId="240"/>
    <cellStyle name="계산 5 2" xfId="241"/>
    <cellStyle name="계산 6" xfId="242"/>
    <cellStyle name="계산 6 2" xfId="243"/>
    <cellStyle name="계산 7" xfId="244"/>
    <cellStyle name="계산 8" xfId="245"/>
    <cellStyle name="계산 9" xfId="246"/>
    <cellStyle name="고정소숫점" xfId="25"/>
    <cellStyle name="고정출력1" xfId="26"/>
    <cellStyle name="고정출력2" xfId="27"/>
    <cellStyle name="나쁨 2" xfId="247"/>
    <cellStyle name="나쁨 3" xfId="248"/>
    <cellStyle name="나쁨 4" xfId="249"/>
    <cellStyle name="날짜" xfId="28"/>
    <cellStyle name="달러" xfId="29"/>
    <cellStyle name="똿뗦먛귟 [0.00]_PRODUCT DETAIL Q1" xfId="2208"/>
    <cellStyle name="똿뗦먛귟_PRODUCT DETAIL Q1" xfId="2209"/>
    <cellStyle name="메모 2" xfId="30"/>
    <cellStyle name="메모 2 2" xfId="31"/>
    <cellStyle name="메모 2 2 2" xfId="250"/>
    <cellStyle name="메모 2 2 2 2" xfId="251"/>
    <cellStyle name="메모 2 2 3" xfId="252"/>
    <cellStyle name="메모 2 2 3 2" xfId="253"/>
    <cellStyle name="메모 2 2 4" xfId="254"/>
    <cellStyle name="메모 2 2 5" xfId="255"/>
    <cellStyle name="메모 2 2 6" xfId="256"/>
    <cellStyle name="메모 2 3" xfId="257"/>
    <cellStyle name="메모 2 3 2" xfId="258"/>
    <cellStyle name="메모 2 4" xfId="259"/>
    <cellStyle name="메모 2 4 2" xfId="260"/>
    <cellStyle name="메모 2 5" xfId="261"/>
    <cellStyle name="메모 2 6" xfId="262"/>
    <cellStyle name="메모 2 7" xfId="263"/>
    <cellStyle name="메모 3" xfId="264"/>
    <cellStyle name="메모 3 2" xfId="265"/>
    <cellStyle name="메모 4" xfId="266"/>
    <cellStyle name="메모 4 2" xfId="267"/>
    <cellStyle name="메모 5" xfId="268"/>
    <cellStyle name="메모 5 2" xfId="269"/>
    <cellStyle name="메모 6" xfId="270"/>
    <cellStyle name="메모 6 2" xfId="271"/>
    <cellStyle name="메모 7" xfId="272"/>
    <cellStyle name="메모 8" xfId="273"/>
    <cellStyle name="메모 9" xfId="274"/>
    <cellStyle name="믅됞 [0.00]_PRODUCT DETAIL Q1" xfId="2210"/>
    <cellStyle name="믅됞_PRODUCT DETAIL Q1" xfId="2211"/>
    <cellStyle name="백분율" xfId="3" builtinId="5"/>
    <cellStyle name="백분율 10" xfId="275"/>
    <cellStyle name="백분율 11" xfId="276"/>
    <cellStyle name="백분율 11 2" xfId="277"/>
    <cellStyle name="백분율 12" xfId="278"/>
    <cellStyle name="백분율 13" xfId="279"/>
    <cellStyle name="백분율 14" xfId="280"/>
    <cellStyle name="백분율 15" xfId="281"/>
    <cellStyle name="백분율 2" xfId="11"/>
    <cellStyle name="백분율 2 2" xfId="32"/>
    <cellStyle name="백분율 2 2 2" xfId="282"/>
    <cellStyle name="백분율 2 2 3" xfId="283"/>
    <cellStyle name="백분율 2 2 3 2" xfId="284"/>
    <cellStyle name="백분율 2 2 3 2 2" xfId="285"/>
    <cellStyle name="백분율 2 2 3 3" xfId="286"/>
    <cellStyle name="백분율 2 2 4" xfId="287"/>
    <cellStyle name="백분율 2 2 4 2" xfId="288"/>
    <cellStyle name="백분율 2 2 5" xfId="289"/>
    <cellStyle name="백분율 2 2 6" xfId="290"/>
    <cellStyle name="백분율 2 3" xfId="291"/>
    <cellStyle name="백분율 2 3 2" xfId="292"/>
    <cellStyle name="백분율 2 4" xfId="293"/>
    <cellStyle name="백분율 3" xfId="33"/>
    <cellStyle name="백분율 3 2" xfId="294"/>
    <cellStyle name="백분율 4" xfId="34"/>
    <cellStyle name="백분율 4 2" xfId="35"/>
    <cellStyle name="백분율 4 2 2" xfId="36"/>
    <cellStyle name="백분율 4 2 2 2" xfId="295"/>
    <cellStyle name="백분율 4 2 2 3" xfId="296"/>
    <cellStyle name="백분율 4 2 2 3 2" xfId="297"/>
    <cellStyle name="백분율 4 2 2 3 2 2" xfId="298"/>
    <cellStyle name="백분율 4 2 2 3 3" xfId="299"/>
    <cellStyle name="백분율 4 2 2 4" xfId="300"/>
    <cellStyle name="백분율 4 2 2 4 2" xfId="301"/>
    <cellStyle name="백분율 4 2 2 5" xfId="302"/>
    <cellStyle name="백분율 4 2 2 6" xfId="303"/>
    <cellStyle name="백분율 4 2 3" xfId="304"/>
    <cellStyle name="백분율 4 2 4" xfId="305"/>
    <cellStyle name="백분율 4 2 4 2" xfId="306"/>
    <cellStyle name="백분율 4 2 4 2 2" xfId="307"/>
    <cellStyle name="백분율 4 2 4 3" xfId="308"/>
    <cellStyle name="백분율 4 2 5" xfId="309"/>
    <cellStyle name="백분율 4 2 5 2" xfId="310"/>
    <cellStyle name="백분율 4 2 6" xfId="311"/>
    <cellStyle name="백분율 4 2 7" xfId="312"/>
    <cellStyle name="백분율 4 3" xfId="37"/>
    <cellStyle name="백분율 4 3 2" xfId="313"/>
    <cellStyle name="백분율 4 3 3" xfId="314"/>
    <cellStyle name="백분율 4 3 3 2" xfId="315"/>
    <cellStyle name="백분율 4 3 3 2 2" xfId="316"/>
    <cellStyle name="백분율 4 3 3 3" xfId="317"/>
    <cellStyle name="백분율 4 3 4" xfId="318"/>
    <cellStyle name="백분율 4 3 4 2" xfId="319"/>
    <cellStyle name="백분율 4 3 5" xfId="320"/>
    <cellStyle name="백분율 4 3 6" xfId="321"/>
    <cellStyle name="백분율 4 4" xfId="322"/>
    <cellStyle name="백분율 4 5" xfId="323"/>
    <cellStyle name="백분율 4 5 2" xfId="324"/>
    <cellStyle name="백분율 4 5 2 2" xfId="325"/>
    <cellStyle name="백분율 4 5 3" xfId="326"/>
    <cellStyle name="백분율 4 6" xfId="327"/>
    <cellStyle name="백분율 4 6 2" xfId="328"/>
    <cellStyle name="백분율 4 7" xfId="329"/>
    <cellStyle name="백분율 4 8" xfId="330"/>
    <cellStyle name="백분율 5" xfId="38"/>
    <cellStyle name="백분율 6" xfId="39"/>
    <cellStyle name="백분율 7" xfId="40"/>
    <cellStyle name="백분율 7 2" xfId="331"/>
    <cellStyle name="백분율 7 2 2" xfId="332"/>
    <cellStyle name="백분율 7 2 2 2" xfId="333"/>
    <cellStyle name="백분율 7 2 2 2 2" xfId="334"/>
    <cellStyle name="백분율 7 2 2 2 3" xfId="335"/>
    <cellStyle name="백분율 7 2 2 2 3 2" xfId="336"/>
    <cellStyle name="백분율 7 2 2 2 3 2 2" xfId="337"/>
    <cellStyle name="백분율 7 2 2 2 3 3" xfId="338"/>
    <cellStyle name="백분율 7 2 2 2 4" xfId="339"/>
    <cellStyle name="백분율 7 2 2 2 4 2" xfId="340"/>
    <cellStyle name="백분율 7 2 2 2 5" xfId="341"/>
    <cellStyle name="백분율 7 2 2 2 6" xfId="342"/>
    <cellStyle name="백분율 7 2 2 3" xfId="343"/>
    <cellStyle name="백분율 7 2 2 3 2" xfId="344"/>
    <cellStyle name="백분율 7 2 2 3 2 2" xfId="345"/>
    <cellStyle name="백분율 7 2 2 3 2 3" xfId="346"/>
    <cellStyle name="백분율 7 2 2 3 2 3 2" xfId="347"/>
    <cellStyle name="백분율 7 2 2 3 2 3 2 2" xfId="348"/>
    <cellStyle name="백분율 7 2 2 3 2 3 3" xfId="349"/>
    <cellStyle name="백분율 7 2 2 3 2 4" xfId="350"/>
    <cellStyle name="백분율 7 2 2 3 2 4 2" xfId="351"/>
    <cellStyle name="백분율 7 2 2 3 2 5" xfId="352"/>
    <cellStyle name="백분율 7 2 2 3 2 6" xfId="353"/>
    <cellStyle name="백분율 7 2 2 3 3" xfId="354"/>
    <cellStyle name="백분율 7 2 2 3 3 2" xfId="355"/>
    <cellStyle name="백분율 7 2 2 3 3 2 2" xfId="356"/>
    <cellStyle name="백분율 7 2 2 3 3 2 2 2" xfId="357"/>
    <cellStyle name="백분율 7 2 2 3 3 2 2 2 2" xfId="358"/>
    <cellStyle name="백분율 7 2 2 3 3 2 2 2 2 2" xfId="359"/>
    <cellStyle name="백분율 7 2 2 3 3 2 2 2 2 2 2" xfId="360"/>
    <cellStyle name="백분율 7 2 2 3 3 2 2 2 2 2 2 2" xfId="361"/>
    <cellStyle name="백분율 7 2 2 3 3 2 2 2 2 2 2 2 2" xfId="362"/>
    <cellStyle name="백분율 7 2 2 3 3 2 2 2 2 2 2 2 2 2" xfId="363"/>
    <cellStyle name="백분율 7 2 2 3 3 2 2 2 2 2 2 2 2 2 2" xfId="364"/>
    <cellStyle name="백분율 7 2 2 3 3 2 2 2 2 2 2 2 2 2 2 2" xfId="365"/>
    <cellStyle name="백분율 7 2 2 3 3 2 2 2 2 2 2 2 2 2 2 2 2" xfId="366"/>
    <cellStyle name="백분율 7 2 2 3 3 2 2 2 2 2 2 2 2 2 2 2 2 2" xfId="367"/>
    <cellStyle name="백분율 7 2 2 3 3 2 2 2 2 2 2 2 2 2 2 2 2 2 2" xfId="368"/>
    <cellStyle name="백분율 7 2 2 3 3 2 2 2 2 2 2 2 2 2 2 2 2 2 2 2" xfId="369"/>
    <cellStyle name="백분율 7 2 2 3 3 2 2 2 2 2 2 2 2 2 2 2 2 2 2 2 2" xfId="370"/>
    <cellStyle name="백분율 7 2 2 3 3 2 2 2 2 2 2 2 2 2 2 2 2 2 2 2 2 2" xfId="371"/>
    <cellStyle name="백분율 7 2 2 3 3 2 2 2 2 2 2 2 2 2 2 2 2 2 2 2 3" xfId="372"/>
    <cellStyle name="백분율 7 2 2 3 3 2 2 2 2 2 2 2 2 2 2 2 2 2 2 2 3 2" xfId="373"/>
    <cellStyle name="백분율 7 2 2 3 3 2 2 2 2 2 2 2 2 2 2 2 2 2 2 2 3 2 2" xfId="374"/>
    <cellStyle name="백분율 7 2 2 3 3 2 2 2 2 2 2 2 2 2 2 2 2 2 2 2 3 2 2 2" xfId="375"/>
    <cellStyle name="백분율 7 2 2 3 3 2 2 2 2 2 2 2 2 2 2 2 2 2 2 2 3 2 2 2 2" xfId="376"/>
    <cellStyle name="백분율 7 2 2 3 3 2 2 2 2 2 2 2 2 2 2 2 2 2 2 2 3 2 2 3" xfId="377"/>
    <cellStyle name="백분율 7 2 2 3 3 2 2 2 2 2 2 2 2 2 2 2 2 2 2 2 3 2 3" xfId="378"/>
    <cellStyle name="백분율 7 2 2 3 3 2 2 2 2 2 2 2 2 2 2 2 2 2 2 2 3 3" xfId="379"/>
    <cellStyle name="백분율 7 2 2 3 3 2 2 2 2 2 2 2 2 2 2 2 2 2 2 2 4" xfId="380"/>
    <cellStyle name="백분율 7 2 2 3 3 2 2 2 2 2 2 2 2 2 2 2 2 2 2 3" xfId="381"/>
    <cellStyle name="백분율 7 2 2 3 3 2 2 2 2 2 2 2 2 2 2 2 2 2 2 3 2" xfId="382"/>
    <cellStyle name="백분율 7 2 2 3 3 2 2 2 2 2 2 2 2 2 2 2 2 2 2 4" xfId="383"/>
    <cellStyle name="백분율 7 2 2 3 3 2 2 2 2 2 2 2 2 2 2 2 2 2 3" xfId="384"/>
    <cellStyle name="백분율 7 2 2 3 3 2 2 2 2 2 2 2 2 2 2 2 2 2 3 2" xfId="385"/>
    <cellStyle name="백분율 7 2 2 3 3 2 2 2 2 2 2 2 2 2 2 2 2 2 3 2 2" xfId="386"/>
    <cellStyle name="백분율 7 2 2 3 3 2 2 2 2 2 2 2 2 2 2 2 2 2 3 3" xfId="387"/>
    <cellStyle name="백분율 7 2 2 3 3 2 2 2 2 2 2 2 2 2 2 2 2 2 4" xfId="388"/>
    <cellStyle name="백분율 7 2 2 3 3 2 2 2 2 2 2 2 2 2 2 2 2 2 4 2" xfId="389"/>
    <cellStyle name="백분율 7 2 2 3 3 2 2 2 2 2 2 2 2 2 2 2 2 2 5" xfId="390"/>
    <cellStyle name="백분율 7 2 2 3 3 2 2 2 2 2 2 2 2 2 2 2 2 3" xfId="391"/>
    <cellStyle name="백분율 7 2 2 3 3 2 2 2 2 2 2 2 2 2 2 2 2 3 2" xfId="392"/>
    <cellStyle name="백분율 7 2 2 3 3 2 2 2 2 2 2 2 2 2 2 2 2 3 2 2" xfId="393"/>
    <cellStyle name="백분율 7 2 2 3 3 2 2 2 2 2 2 2 2 2 2 2 2 3 3" xfId="394"/>
    <cellStyle name="백분율 7 2 2 3 3 2 2 2 2 2 2 2 2 2 2 2 2 4" xfId="395"/>
    <cellStyle name="백분율 7 2 2 3 3 2 2 2 2 2 2 2 2 2 2 2 2 4 2" xfId="396"/>
    <cellStyle name="백분율 7 2 2 3 3 2 2 2 2 2 2 2 2 2 2 2 2 5" xfId="397"/>
    <cellStyle name="백분율 7 2 2 3 3 2 2 2 2 2 2 2 2 2 2 2 3" xfId="398"/>
    <cellStyle name="백분율 7 2 2 3 3 2 2 2 2 2 2 2 2 2 2 2 4" xfId="399"/>
    <cellStyle name="백분율 7 2 2 3 3 2 2 2 2 2 2 2 2 2 2 2 4 2" xfId="400"/>
    <cellStyle name="백분율 7 2 2 3 3 2 2 2 2 2 2 2 2 2 2 2 4 2 2" xfId="401"/>
    <cellStyle name="백분율 7 2 2 3 3 2 2 2 2 2 2 2 2 2 2 2 4 3" xfId="402"/>
    <cellStyle name="백분율 7 2 2 3 3 2 2 2 2 2 2 2 2 2 2 2 5" xfId="403"/>
    <cellStyle name="백분율 7 2 2 3 3 2 2 2 2 2 2 2 2 2 2 2 5 2" xfId="404"/>
    <cellStyle name="백분율 7 2 2 3 3 2 2 2 2 2 2 2 2 2 2 2 6" xfId="405"/>
    <cellStyle name="백분율 7 2 2 3 3 2 2 2 2 2 2 2 2 2 2 3" xfId="406"/>
    <cellStyle name="백분율 7 2 2 3 3 2 2 2 2 2 2 2 2 2 2 4" xfId="407"/>
    <cellStyle name="백분율 7 2 2 3 3 2 2 2 2 2 2 2 2 2 2 4 2" xfId="408"/>
    <cellStyle name="백분율 7 2 2 3 3 2 2 2 2 2 2 2 2 2 2 4 2 2" xfId="409"/>
    <cellStyle name="백분율 7 2 2 3 3 2 2 2 2 2 2 2 2 2 2 4 3" xfId="410"/>
    <cellStyle name="백분율 7 2 2 3 3 2 2 2 2 2 2 2 2 2 2 5" xfId="411"/>
    <cellStyle name="백분율 7 2 2 3 3 2 2 2 2 2 2 2 2 2 2 5 2" xfId="412"/>
    <cellStyle name="백분율 7 2 2 3 3 2 2 2 2 2 2 2 2 2 2 6" xfId="413"/>
    <cellStyle name="백분율 7 2 2 3 3 2 2 2 2 2 2 2 2 2 2 7" xfId="414"/>
    <cellStyle name="백분율 7 2 2 3 3 2 2 2 2 2 2 2 2 2 3" xfId="415"/>
    <cellStyle name="백분율 7 2 2 3 3 2 2 2 2 2 2 2 2 2 4" xfId="416"/>
    <cellStyle name="백분율 7 2 2 3 3 2 2 2 2 2 2 2 2 2 4 2" xfId="417"/>
    <cellStyle name="백분율 7 2 2 3 3 2 2 2 2 2 2 2 2 2 4 2 2" xfId="418"/>
    <cellStyle name="백분율 7 2 2 3 3 2 2 2 2 2 2 2 2 2 4 3" xfId="419"/>
    <cellStyle name="백분율 7 2 2 3 3 2 2 2 2 2 2 2 2 2 5" xfId="420"/>
    <cellStyle name="백분율 7 2 2 3 3 2 2 2 2 2 2 2 2 2 5 2" xfId="421"/>
    <cellStyle name="백분율 7 2 2 3 3 2 2 2 2 2 2 2 2 2 6" xfId="422"/>
    <cellStyle name="백분율 7 2 2 3 3 2 2 2 2 2 2 2 2 2 7" xfId="423"/>
    <cellStyle name="백분율 7 2 2 3 3 2 2 2 2 2 2 2 2 3" xfId="424"/>
    <cellStyle name="백분율 7 2 2 3 3 2 2 2 2 2 2 2 2 4" xfId="425"/>
    <cellStyle name="백분율 7 2 2 3 3 2 2 2 2 2 2 2 2 4 2" xfId="426"/>
    <cellStyle name="백분율 7 2 2 3 3 2 2 2 2 2 2 2 2 4 2 2" xfId="427"/>
    <cellStyle name="백분율 7 2 2 3 3 2 2 2 2 2 2 2 2 4 3" xfId="428"/>
    <cellStyle name="백분율 7 2 2 3 3 2 2 2 2 2 2 2 2 5" xfId="429"/>
    <cellStyle name="백분율 7 2 2 3 3 2 2 2 2 2 2 2 2 5 2" xfId="430"/>
    <cellStyle name="백분율 7 2 2 3 3 2 2 2 2 2 2 2 2 6" xfId="431"/>
    <cellStyle name="백분율 7 2 2 3 3 2 2 2 2 2 2 2 2 7" xfId="432"/>
    <cellStyle name="백분율 7 2 2 3 3 2 2 2 2 2 2 2 3" xfId="433"/>
    <cellStyle name="백분율 7 2 2 3 3 2 2 2 2 2 2 2 4" xfId="434"/>
    <cellStyle name="백분율 7 2 2 3 3 2 2 2 2 2 2 2 4 2" xfId="435"/>
    <cellStyle name="백분율 7 2 2 3 3 2 2 2 2 2 2 2 4 2 2" xfId="436"/>
    <cellStyle name="백분율 7 2 2 3 3 2 2 2 2 2 2 2 4 3" xfId="437"/>
    <cellStyle name="백분율 7 2 2 3 3 2 2 2 2 2 2 2 5" xfId="438"/>
    <cellStyle name="백분율 7 2 2 3 3 2 2 2 2 2 2 2 5 2" xfId="439"/>
    <cellStyle name="백분율 7 2 2 3 3 2 2 2 2 2 2 2 6" xfId="440"/>
    <cellStyle name="백분율 7 2 2 3 3 2 2 2 2 2 2 2 7" xfId="441"/>
    <cellStyle name="백분율 7 2 2 3 3 2 2 2 2 2 2 3" xfId="442"/>
    <cellStyle name="백분율 7 2 2 3 3 2 2 2 2 2 2 4" xfId="443"/>
    <cellStyle name="백분율 7 2 2 3 3 2 2 2 2 2 2 4 2" xfId="444"/>
    <cellStyle name="백분율 7 2 2 3 3 2 2 2 2 2 2 4 2 2" xfId="445"/>
    <cellStyle name="백분율 7 2 2 3 3 2 2 2 2 2 2 4 3" xfId="446"/>
    <cellStyle name="백분율 7 2 2 3 3 2 2 2 2 2 2 5" xfId="447"/>
    <cellStyle name="백분율 7 2 2 3 3 2 2 2 2 2 2 5 2" xfId="448"/>
    <cellStyle name="백분율 7 2 2 3 3 2 2 2 2 2 2 6" xfId="449"/>
    <cellStyle name="백분율 7 2 2 3 3 2 2 2 2 2 2 7" xfId="450"/>
    <cellStyle name="백분율 7 2 2 3 3 2 2 2 2 2 3" xfId="451"/>
    <cellStyle name="백분율 7 2 2 3 3 2 2 2 2 2 4" xfId="452"/>
    <cellStyle name="백분율 7 2 2 3 3 2 2 2 2 2 4 2" xfId="453"/>
    <cellStyle name="백분율 7 2 2 3 3 2 2 2 2 2 4 2 2" xfId="454"/>
    <cellStyle name="백분율 7 2 2 3 3 2 2 2 2 2 4 3" xfId="455"/>
    <cellStyle name="백분율 7 2 2 3 3 2 2 2 2 2 5" xfId="456"/>
    <cellStyle name="백분율 7 2 2 3 3 2 2 2 2 2 5 2" xfId="457"/>
    <cellStyle name="백분율 7 2 2 3 3 2 2 2 2 2 6" xfId="458"/>
    <cellStyle name="백분율 7 2 2 3 3 2 2 2 2 2 7" xfId="459"/>
    <cellStyle name="백분율 7 2 2 3 3 2 2 2 2 3" xfId="460"/>
    <cellStyle name="백분율 7 2 2 3 3 2 2 2 2 4" xfId="461"/>
    <cellStyle name="백분율 7 2 2 3 3 2 2 2 2 4 2" xfId="462"/>
    <cellStyle name="백분율 7 2 2 3 3 2 2 2 2 4 2 2" xfId="463"/>
    <cellStyle name="백분율 7 2 2 3 3 2 2 2 2 4 3" xfId="464"/>
    <cellStyle name="백분율 7 2 2 3 3 2 2 2 2 5" xfId="465"/>
    <cellStyle name="백분율 7 2 2 3 3 2 2 2 2 5 2" xfId="466"/>
    <cellStyle name="백분율 7 2 2 3 3 2 2 2 2 6" xfId="467"/>
    <cellStyle name="백분율 7 2 2 3 3 2 2 2 2 7" xfId="468"/>
    <cellStyle name="백분율 7 2 2 3 3 2 2 2 3" xfId="469"/>
    <cellStyle name="백분율 7 2 2 3 3 2 2 2 4" xfId="470"/>
    <cellStyle name="백분율 7 2 2 3 3 2 2 2 4 2" xfId="471"/>
    <cellStyle name="백분율 7 2 2 3 3 2 2 2 4 2 2" xfId="472"/>
    <cellStyle name="백분율 7 2 2 3 3 2 2 2 4 3" xfId="473"/>
    <cellStyle name="백분율 7 2 2 3 3 2 2 2 5" xfId="474"/>
    <cellStyle name="백분율 7 2 2 3 3 2 2 2 5 2" xfId="475"/>
    <cellStyle name="백분율 7 2 2 3 3 2 2 2 6" xfId="476"/>
    <cellStyle name="백분율 7 2 2 3 3 2 2 2 7" xfId="477"/>
    <cellStyle name="백분율 7 2 2 3 3 2 2 3" xfId="478"/>
    <cellStyle name="백분율 7 2 2 3 3 2 2 4" xfId="479"/>
    <cellStyle name="백분율 7 2 2 3 3 2 2 4 2" xfId="480"/>
    <cellStyle name="백분율 7 2 2 3 3 2 2 4 2 2" xfId="481"/>
    <cellStyle name="백분율 7 2 2 3 3 2 2 4 3" xfId="482"/>
    <cellStyle name="백분율 7 2 2 3 3 2 2 5" xfId="483"/>
    <cellStyle name="백분율 7 2 2 3 3 2 2 5 2" xfId="484"/>
    <cellStyle name="백분율 7 2 2 3 3 2 2 6" xfId="485"/>
    <cellStyle name="백분율 7 2 2 3 3 2 2 7" xfId="486"/>
    <cellStyle name="백분율 7 2 2 3 3 2 3" xfId="487"/>
    <cellStyle name="백분율 7 2 2 3 3 2 4" xfId="488"/>
    <cellStyle name="백분율 7 2 2 3 3 2 4 2" xfId="489"/>
    <cellStyle name="백분율 7 2 2 3 3 2 4 2 2" xfId="490"/>
    <cellStyle name="백분율 7 2 2 3 3 2 4 3" xfId="491"/>
    <cellStyle name="백분율 7 2 2 3 3 2 5" xfId="492"/>
    <cellStyle name="백분율 7 2 2 3 3 2 5 2" xfId="493"/>
    <cellStyle name="백분율 7 2 2 3 3 2 6" xfId="494"/>
    <cellStyle name="백분율 7 2 2 3 3 2 7" xfId="495"/>
    <cellStyle name="백분율 7 2 2 3 3 3" xfId="496"/>
    <cellStyle name="백분율 7 2 2 3 3 4" xfId="497"/>
    <cellStyle name="백분율 7 2 2 3 3 4 2" xfId="498"/>
    <cellStyle name="백분율 7 2 2 3 3 4 2 2" xfId="499"/>
    <cellStyle name="백분율 7 2 2 3 3 4 3" xfId="500"/>
    <cellStyle name="백분율 7 2 2 3 3 5" xfId="501"/>
    <cellStyle name="백분율 7 2 2 3 3 5 2" xfId="502"/>
    <cellStyle name="백분율 7 2 2 3 3 6" xfId="503"/>
    <cellStyle name="백분율 7 2 2 3 3 7" xfId="504"/>
    <cellStyle name="백분율 7 2 2 3 4" xfId="505"/>
    <cellStyle name="백분율 7 2 2 3 5" xfId="506"/>
    <cellStyle name="백분율 7 2 2 3 5 2" xfId="507"/>
    <cellStyle name="백분율 7 2 2 3 5 2 2" xfId="508"/>
    <cellStyle name="백분율 7 2 2 3 5 3" xfId="509"/>
    <cellStyle name="백분율 7 2 2 3 6" xfId="510"/>
    <cellStyle name="백분율 7 2 2 3 6 2" xfId="511"/>
    <cellStyle name="백분율 7 2 2 3 7" xfId="512"/>
    <cellStyle name="백분율 7 2 2 3 8" xfId="513"/>
    <cellStyle name="백분율 7 2 2 4" xfId="514"/>
    <cellStyle name="백분율 7 2 2 5" xfId="515"/>
    <cellStyle name="백분율 7 2 2 5 2" xfId="516"/>
    <cellStyle name="백분율 7 2 2 5 2 2" xfId="517"/>
    <cellStyle name="백분율 7 2 2 5 3" xfId="518"/>
    <cellStyle name="백분율 7 2 2 6" xfId="519"/>
    <cellStyle name="백분율 7 2 2 6 2" xfId="520"/>
    <cellStyle name="백분율 7 2 2 7" xfId="521"/>
    <cellStyle name="백분율 7 2 2 8" xfId="522"/>
    <cellStyle name="백분율 7 2 3" xfId="523"/>
    <cellStyle name="백분율 7 2 4" xfId="524"/>
    <cellStyle name="백분율 7 2 4 2" xfId="525"/>
    <cellStyle name="백분율 7 2 4 2 2" xfId="526"/>
    <cellStyle name="백분율 7 2 4 3" xfId="527"/>
    <cellStyle name="백분율 7 2 5" xfId="528"/>
    <cellStyle name="백분율 7 2 5 2" xfId="529"/>
    <cellStyle name="백분율 7 2 6" xfId="530"/>
    <cellStyle name="백분율 7 2 6 2" xfId="531"/>
    <cellStyle name="백분율 7 2 6 3" xfId="532"/>
    <cellStyle name="백분율 7 2 7" xfId="533"/>
    <cellStyle name="백분율 7 2 8" xfId="534"/>
    <cellStyle name="백분율 7 3" xfId="535"/>
    <cellStyle name="백분율 7 4" xfId="536"/>
    <cellStyle name="백분율 7 4 2" xfId="537"/>
    <cellStyle name="백분율 7 4 2 2" xfId="538"/>
    <cellStyle name="백분율 7 4 3" xfId="539"/>
    <cellStyle name="백분율 7 5" xfId="540"/>
    <cellStyle name="백분율 7 5 2" xfId="541"/>
    <cellStyle name="백분율 7 6" xfId="542"/>
    <cellStyle name="백분율 7 7" xfId="543"/>
    <cellStyle name="백분율 8" xfId="544"/>
    <cellStyle name="백분율 8 2" xfId="545"/>
    <cellStyle name="백분율 8 2 2" xfId="546"/>
    <cellStyle name="백분율 9" xfId="547"/>
    <cellStyle name="보통 2" xfId="548"/>
    <cellStyle name="보통 3" xfId="549"/>
    <cellStyle name="보통 4" xfId="550"/>
    <cellStyle name="뷭?_BOOKSHIP" xfId="2212"/>
    <cellStyle name="常规 2" xfId="551"/>
    <cellStyle name="常规 2 2" xfId="552"/>
    <cellStyle name="常规_업무협조전(제품재고)" xfId="2213"/>
    <cellStyle name="설명 텍스트 2" xfId="553"/>
    <cellStyle name="설명 텍스트 3" xfId="554"/>
    <cellStyle name="설명 텍스트 4" xfId="555"/>
    <cellStyle name="셀 확인 2" xfId="556"/>
    <cellStyle name="셀 확인 3" xfId="557"/>
    <cellStyle name="셀 확인 4" xfId="558"/>
    <cellStyle name="隨後的超連結_Book1" xfId="2214"/>
    <cellStyle name="쉼표 [0]" xfId="1" builtinId="6"/>
    <cellStyle name="쉼표 [0] 10" xfId="559"/>
    <cellStyle name="쉼표 [0] 10 2" xfId="560"/>
    <cellStyle name="쉼표 [0] 10 2 2" xfId="561"/>
    <cellStyle name="쉼표 [0] 10 2 2 2" xfId="562"/>
    <cellStyle name="쉼표 [0] 10 2 3" xfId="563"/>
    <cellStyle name="쉼표 [0] 10 3" xfId="564"/>
    <cellStyle name="쉼표 [0] 10 3 2" xfId="565"/>
    <cellStyle name="쉼표 [0] 10 4" xfId="566"/>
    <cellStyle name="쉼표 [0] 11" xfId="567"/>
    <cellStyle name="쉼표 [0] 12" xfId="568"/>
    <cellStyle name="쉼표 [0] 12 2" xfId="569"/>
    <cellStyle name="쉼표 [0] 12 2 2" xfId="570"/>
    <cellStyle name="쉼표 [0] 12 3" xfId="571"/>
    <cellStyle name="쉼표 [0] 13" xfId="572"/>
    <cellStyle name="쉼표 [0] 14" xfId="573"/>
    <cellStyle name="쉼표 [0] 14 2" xfId="574"/>
    <cellStyle name="쉼표 [0] 15" xfId="575"/>
    <cellStyle name="쉼표 [0] 16" xfId="576"/>
    <cellStyle name="쉼표 [0] 17" xfId="577"/>
    <cellStyle name="쉼표 [0] 18" xfId="1242"/>
    <cellStyle name="쉼표 [0] 2" xfId="6"/>
    <cellStyle name="쉼표 [0] 2 2" xfId="41"/>
    <cellStyle name="쉼표 [0] 2 2 2" xfId="578"/>
    <cellStyle name="쉼표 [0] 2 3" xfId="579"/>
    <cellStyle name="쉼표 [0] 3" xfId="10"/>
    <cellStyle name="쉼표 [0] 3 2" xfId="42"/>
    <cellStyle name="쉼표 [0] 4" xfId="43"/>
    <cellStyle name="쉼표 [0] 5" xfId="44"/>
    <cellStyle name="쉼표 [0] 5 2" xfId="2215"/>
    <cellStyle name="쉼표 [0] 5 2 2" xfId="580"/>
    <cellStyle name="쉼표 [0] 5 2 2 2" xfId="581"/>
    <cellStyle name="쉼표 [0] 6" xfId="582"/>
    <cellStyle name="쉼표 [0] 6 2" xfId="583"/>
    <cellStyle name="쉼표 [0] 6 2 2" xfId="584"/>
    <cellStyle name="쉼표 [0] 6 2 2 2" xfId="585"/>
    <cellStyle name="쉼표 [0] 6 2 2 2 2" xfId="586"/>
    <cellStyle name="쉼표 [0] 6 2 2 2 3" xfId="587"/>
    <cellStyle name="쉼표 [0] 6 2 2 2 3 2" xfId="588"/>
    <cellStyle name="쉼표 [0] 6 2 2 2 3 2 2" xfId="589"/>
    <cellStyle name="쉼표 [0] 6 2 2 2 3 3" xfId="590"/>
    <cellStyle name="쉼표 [0] 6 2 2 2 4" xfId="591"/>
    <cellStyle name="쉼표 [0] 6 2 2 2 4 2" xfId="592"/>
    <cellStyle name="쉼표 [0] 6 2 2 2 5" xfId="593"/>
    <cellStyle name="쉼표 [0] 6 2 2 2 6" xfId="594"/>
    <cellStyle name="쉼표 [0] 6 2 2 3" xfId="595"/>
    <cellStyle name="쉼표 [0] 6 2 2 3 2" xfId="596"/>
    <cellStyle name="쉼표 [0] 6 2 2 3 2 2" xfId="597"/>
    <cellStyle name="쉼표 [0] 6 2 2 3 2 3" xfId="598"/>
    <cellStyle name="쉼표 [0] 6 2 2 3 2 3 2" xfId="599"/>
    <cellStyle name="쉼표 [0] 6 2 2 3 2 3 2 2" xfId="600"/>
    <cellStyle name="쉼표 [0] 6 2 2 3 2 3 3" xfId="601"/>
    <cellStyle name="쉼표 [0] 6 2 2 3 2 4" xfId="602"/>
    <cellStyle name="쉼표 [0] 6 2 2 3 2 4 2" xfId="603"/>
    <cellStyle name="쉼표 [0] 6 2 2 3 2 5" xfId="604"/>
    <cellStyle name="쉼표 [0] 6 2 2 3 2 6" xfId="605"/>
    <cellStyle name="쉼표 [0] 6 2 2 3 3" xfId="606"/>
    <cellStyle name="쉼표 [0] 6 2 2 3 3 2" xfId="607"/>
    <cellStyle name="쉼표 [0] 6 2 2 3 3 2 2" xfId="608"/>
    <cellStyle name="쉼표 [0] 6 2 2 3 3 2 2 2" xfId="609"/>
    <cellStyle name="쉼표 [0] 6 2 2 3 3 2 2 2 2" xfId="610"/>
    <cellStyle name="쉼표 [0] 6 2 2 3 3 2 2 2 2 2" xfId="611"/>
    <cellStyle name="쉼표 [0] 6 2 2 3 3 2 2 2 2 2 2" xfId="612"/>
    <cellStyle name="쉼표 [0] 6 2 2 3 3 2 2 2 2 2 2 2" xfId="613"/>
    <cellStyle name="쉼표 [0] 6 2 2 3 3 2 2 2 2 2 2 2 2" xfId="614"/>
    <cellStyle name="쉼표 [0] 6 2 2 3 3 2 2 2 2 2 2 2 2 2" xfId="615"/>
    <cellStyle name="쉼표 [0] 6 2 2 3 3 2 2 2 2 2 2 2 2 2 2" xfId="616"/>
    <cellStyle name="쉼표 [0] 6 2 2 3 3 2 2 2 2 2 2 2 2 2 2 2" xfId="617"/>
    <cellStyle name="쉼표 [0] 6 2 2 3 3 2 2 2 2 2 2 2 2 2 2 2 2" xfId="618"/>
    <cellStyle name="쉼표 [0] 6 2 2 3 3 2 2 2 2 2 2 2 2 2 2 2 2 2" xfId="619"/>
    <cellStyle name="쉼표 [0] 6 2 2 3 3 2 2 2 2 2 2 2 2 2 2 2 2 2 2" xfId="620"/>
    <cellStyle name="쉼표 [0] 6 2 2 3 3 2 2 2 2 2 2 2 2 2 2 2 2 2 2 2" xfId="621"/>
    <cellStyle name="쉼표 [0] 6 2 2 3 3 2 2 2 2 2 2 2 2 2 2 2 2 2 2 2 2" xfId="622"/>
    <cellStyle name="쉼표 [0] 6 2 2 3 3 2 2 2 2 2 2 2 2 2 2 2 2 2 2 2 2 2" xfId="623"/>
    <cellStyle name="쉼표 [0] 6 2 2 3 3 2 2 2 2 2 2 2 2 2 2 2 2 2 2 2 3" xfId="624"/>
    <cellStyle name="쉼표 [0] 6 2 2 3 3 2 2 2 2 2 2 2 2 2 2 2 2 2 2 2 3 2" xfId="625"/>
    <cellStyle name="쉼표 [0] 6 2 2 3 3 2 2 2 2 2 2 2 2 2 2 2 2 2 2 2 3 2 2" xfId="626"/>
    <cellStyle name="쉼표 [0] 6 2 2 3 3 2 2 2 2 2 2 2 2 2 2 2 2 2 2 2 3 2 2 2" xfId="627"/>
    <cellStyle name="쉼표 [0] 6 2 2 3 3 2 2 2 2 2 2 2 2 2 2 2 2 2 2 2 3 2 2 2 2" xfId="628"/>
    <cellStyle name="쉼표 [0] 6 2 2 3 3 2 2 2 2 2 2 2 2 2 2 2 2 2 2 2 3 2 2 3" xfId="629"/>
    <cellStyle name="쉼표 [0] 6 2 2 3 3 2 2 2 2 2 2 2 2 2 2 2 2 2 2 2 3 2 3" xfId="630"/>
    <cellStyle name="쉼표 [0] 6 2 2 3 3 2 2 2 2 2 2 2 2 2 2 2 2 2 2 2 3 3" xfId="631"/>
    <cellStyle name="쉼표 [0] 6 2 2 3 3 2 2 2 2 2 2 2 2 2 2 2 2 2 2 2 4" xfId="632"/>
    <cellStyle name="쉼표 [0] 6 2 2 3 3 2 2 2 2 2 2 2 2 2 2 2 2 2 2 3" xfId="633"/>
    <cellStyle name="쉼표 [0] 6 2 2 3 3 2 2 2 2 2 2 2 2 2 2 2 2 2 2 3 2" xfId="634"/>
    <cellStyle name="쉼표 [0] 6 2 2 3 3 2 2 2 2 2 2 2 2 2 2 2 2 2 2 4" xfId="635"/>
    <cellStyle name="쉼표 [0] 6 2 2 3 3 2 2 2 2 2 2 2 2 2 2 2 2 2 3" xfId="636"/>
    <cellStyle name="쉼표 [0] 6 2 2 3 3 2 2 2 2 2 2 2 2 2 2 2 2 2 3 2" xfId="637"/>
    <cellStyle name="쉼표 [0] 6 2 2 3 3 2 2 2 2 2 2 2 2 2 2 2 2 2 3 2 2" xfId="638"/>
    <cellStyle name="쉼표 [0] 6 2 2 3 3 2 2 2 2 2 2 2 2 2 2 2 2 2 3 3" xfId="639"/>
    <cellStyle name="쉼표 [0] 6 2 2 3 3 2 2 2 2 2 2 2 2 2 2 2 2 2 4" xfId="640"/>
    <cellStyle name="쉼표 [0] 6 2 2 3 3 2 2 2 2 2 2 2 2 2 2 2 2 2 4 2" xfId="641"/>
    <cellStyle name="쉼표 [0] 6 2 2 3 3 2 2 2 2 2 2 2 2 2 2 2 2 2 5" xfId="642"/>
    <cellStyle name="쉼표 [0] 6 2 2 3 3 2 2 2 2 2 2 2 2 2 2 2 2 3" xfId="643"/>
    <cellStyle name="쉼표 [0] 6 2 2 3 3 2 2 2 2 2 2 2 2 2 2 2 2 3 2" xfId="644"/>
    <cellStyle name="쉼표 [0] 6 2 2 3 3 2 2 2 2 2 2 2 2 2 2 2 2 3 2 2" xfId="645"/>
    <cellStyle name="쉼표 [0] 6 2 2 3 3 2 2 2 2 2 2 2 2 2 2 2 2 3 3" xfId="646"/>
    <cellStyle name="쉼표 [0] 6 2 2 3 3 2 2 2 2 2 2 2 2 2 2 2 2 4" xfId="647"/>
    <cellStyle name="쉼표 [0] 6 2 2 3 3 2 2 2 2 2 2 2 2 2 2 2 2 4 2" xfId="648"/>
    <cellStyle name="쉼표 [0] 6 2 2 3 3 2 2 2 2 2 2 2 2 2 2 2 2 5" xfId="649"/>
    <cellStyle name="쉼표 [0] 6 2 2 3 3 2 2 2 2 2 2 2 2 2 2 2 3" xfId="650"/>
    <cellStyle name="쉼표 [0] 6 2 2 3 3 2 2 2 2 2 2 2 2 2 2 2 4" xfId="651"/>
    <cellStyle name="쉼표 [0] 6 2 2 3 3 2 2 2 2 2 2 2 2 2 2 2 4 2" xfId="652"/>
    <cellStyle name="쉼표 [0] 6 2 2 3 3 2 2 2 2 2 2 2 2 2 2 2 4 2 2" xfId="653"/>
    <cellStyle name="쉼표 [0] 6 2 2 3 3 2 2 2 2 2 2 2 2 2 2 2 4 3" xfId="654"/>
    <cellStyle name="쉼표 [0] 6 2 2 3 3 2 2 2 2 2 2 2 2 2 2 2 5" xfId="655"/>
    <cellStyle name="쉼표 [0] 6 2 2 3 3 2 2 2 2 2 2 2 2 2 2 2 5 2" xfId="656"/>
    <cellStyle name="쉼표 [0] 6 2 2 3 3 2 2 2 2 2 2 2 2 2 2 2 6" xfId="657"/>
    <cellStyle name="쉼표 [0] 6 2 2 3 3 2 2 2 2 2 2 2 2 2 2 3" xfId="658"/>
    <cellStyle name="쉼표 [0] 6 2 2 3 3 2 2 2 2 2 2 2 2 2 2 4" xfId="659"/>
    <cellStyle name="쉼표 [0] 6 2 2 3 3 2 2 2 2 2 2 2 2 2 2 4 2" xfId="660"/>
    <cellStyle name="쉼표 [0] 6 2 2 3 3 2 2 2 2 2 2 2 2 2 2 4 2 2" xfId="661"/>
    <cellStyle name="쉼표 [0] 6 2 2 3 3 2 2 2 2 2 2 2 2 2 2 4 3" xfId="662"/>
    <cellStyle name="쉼표 [0] 6 2 2 3 3 2 2 2 2 2 2 2 2 2 2 5" xfId="663"/>
    <cellStyle name="쉼표 [0] 6 2 2 3 3 2 2 2 2 2 2 2 2 2 2 5 2" xfId="664"/>
    <cellStyle name="쉼표 [0] 6 2 2 3 3 2 2 2 2 2 2 2 2 2 2 6" xfId="665"/>
    <cellStyle name="쉼표 [0] 6 2 2 3 3 2 2 2 2 2 2 2 2 2 2 7" xfId="666"/>
    <cellStyle name="쉼표 [0] 6 2 2 3 3 2 2 2 2 2 2 2 2 2 3" xfId="667"/>
    <cellStyle name="쉼표 [0] 6 2 2 3 3 2 2 2 2 2 2 2 2 2 4" xfId="668"/>
    <cellStyle name="쉼표 [0] 6 2 2 3 3 2 2 2 2 2 2 2 2 2 4 2" xfId="669"/>
    <cellStyle name="쉼표 [0] 6 2 2 3 3 2 2 2 2 2 2 2 2 2 4 2 2" xfId="670"/>
    <cellStyle name="쉼표 [0] 6 2 2 3 3 2 2 2 2 2 2 2 2 2 4 3" xfId="671"/>
    <cellStyle name="쉼표 [0] 6 2 2 3 3 2 2 2 2 2 2 2 2 2 5" xfId="672"/>
    <cellStyle name="쉼표 [0] 6 2 2 3 3 2 2 2 2 2 2 2 2 2 5 2" xfId="673"/>
    <cellStyle name="쉼표 [0] 6 2 2 3 3 2 2 2 2 2 2 2 2 2 6" xfId="674"/>
    <cellStyle name="쉼표 [0] 6 2 2 3 3 2 2 2 2 2 2 2 2 2 7" xfId="675"/>
    <cellStyle name="쉼표 [0] 6 2 2 3 3 2 2 2 2 2 2 2 2 3" xfId="676"/>
    <cellStyle name="쉼표 [0] 6 2 2 3 3 2 2 2 2 2 2 2 2 4" xfId="677"/>
    <cellStyle name="쉼표 [0] 6 2 2 3 3 2 2 2 2 2 2 2 2 4 2" xfId="678"/>
    <cellStyle name="쉼표 [0] 6 2 2 3 3 2 2 2 2 2 2 2 2 4 2 2" xfId="679"/>
    <cellStyle name="쉼표 [0] 6 2 2 3 3 2 2 2 2 2 2 2 2 4 3" xfId="680"/>
    <cellStyle name="쉼표 [0] 6 2 2 3 3 2 2 2 2 2 2 2 2 5" xfId="681"/>
    <cellStyle name="쉼표 [0] 6 2 2 3 3 2 2 2 2 2 2 2 2 5 2" xfId="682"/>
    <cellStyle name="쉼표 [0] 6 2 2 3 3 2 2 2 2 2 2 2 2 6" xfId="683"/>
    <cellStyle name="쉼표 [0] 6 2 2 3 3 2 2 2 2 2 2 2 2 7" xfId="684"/>
    <cellStyle name="쉼표 [0] 6 2 2 3 3 2 2 2 2 2 2 2 3" xfId="685"/>
    <cellStyle name="쉼표 [0] 6 2 2 3 3 2 2 2 2 2 2 2 4" xfId="686"/>
    <cellStyle name="쉼표 [0] 6 2 2 3 3 2 2 2 2 2 2 2 4 2" xfId="687"/>
    <cellStyle name="쉼표 [0] 6 2 2 3 3 2 2 2 2 2 2 2 4 2 2" xfId="688"/>
    <cellStyle name="쉼표 [0] 6 2 2 3 3 2 2 2 2 2 2 2 4 3" xfId="689"/>
    <cellStyle name="쉼표 [0] 6 2 2 3 3 2 2 2 2 2 2 2 5" xfId="690"/>
    <cellStyle name="쉼표 [0] 6 2 2 3 3 2 2 2 2 2 2 2 5 2" xfId="691"/>
    <cellStyle name="쉼표 [0] 6 2 2 3 3 2 2 2 2 2 2 2 6" xfId="692"/>
    <cellStyle name="쉼표 [0] 6 2 2 3 3 2 2 2 2 2 2 2 7" xfId="693"/>
    <cellStyle name="쉼표 [0] 6 2 2 3 3 2 2 2 2 2 2 3" xfId="694"/>
    <cellStyle name="쉼표 [0] 6 2 2 3 3 2 2 2 2 2 2 4" xfId="695"/>
    <cellStyle name="쉼표 [0] 6 2 2 3 3 2 2 2 2 2 2 4 2" xfId="696"/>
    <cellStyle name="쉼표 [0] 6 2 2 3 3 2 2 2 2 2 2 4 2 2" xfId="697"/>
    <cellStyle name="쉼표 [0] 6 2 2 3 3 2 2 2 2 2 2 4 3" xfId="698"/>
    <cellStyle name="쉼표 [0] 6 2 2 3 3 2 2 2 2 2 2 5" xfId="699"/>
    <cellStyle name="쉼표 [0] 6 2 2 3 3 2 2 2 2 2 2 5 2" xfId="700"/>
    <cellStyle name="쉼표 [0] 6 2 2 3 3 2 2 2 2 2 2 6" xfId="701"/>
    <cellStyle name="쉼표 [0] 6 2 2 3 3 2 2 2 2 2 2 7" xfId="702"/>
    <cellStyle name="쉼표 [0] 6 2 2 3 3 2 2 2 2 2 3" xfId="703"/>
    <cellStyle name="쉼표 [0] 6 2 2 3 3 2 2 2 2 2 4" xfId="704"/>
    <cellStyle name="쉼표 [0] 6 2 2 3 3 2 2 2 2 2 4 2" xfId="705"/>
    <cellStyle name="쉼표 [0] 6 2 2 3 3 2 2 2 2 2 4 2 2" xfId="706"/>
    <cellStyle name="쉼표 [0] 6 2 2 3 3 2 2 2 2 2 4 3" xfId="707"/>
    <cellStyle name="쉼표 [0] 6 2 2 3 3 2 2 2 2 2 5" xfId="708"/>
    <cellStyle name="쉼표 [0] 6 2 2 3 3 2 2 2 2 2 5 2" xfId="709"/>
    <cellStyle name="쉼표 [0] 6 2 2 3 3 2 2 2 2 2 6" xfId="710"/>
    <cellStyle name="쉼표 [0] 6 2 2 3 3 2 2 2 2 2 7" xfId="711"/>
    <cellStyle name="쉼표 [0] 6 2 2 3 3 2 2 2 2 3" xfId="712"/>
    <cellStyle name="쉼표 [0] 6 2 2 3 3 2 2 2 2 4" xfId="713"/>
    <cellStyle name="쉼표 [0] 6 2 2 3 3 2 2 2 2 4 2" xfId="714"/>
    <cellStyle name="쉼표 [0] 6 2 2 3 3 2 2 2 2 4 2 2" xfId="715"/>
    <cellStyle name="쉼표 [0] 6 2 2 3 3 2 2 2 2 4 3" xfId="716"/>
    <cellStyle name="쉼표 [0] 6 2 2 3 3 2 2 2 2 5" xfId="717"/>
    <cellStyle name="쉼표 [0] 6 2 2 3 3 2 2 2 2 5 2" xfId="718"/>
    <cellStyle name="쉼표 [0] 6 2 2 3 3 2 2 2 2 6" xfId="719"/>
    <cellStyle name="쉼표 [0] 6 2 2 3 3 2 2 2 2 7" xfId="720"/>
    <cellStyle name="쉼표 [0] 6 2 2 3 3 2 2 2 3" xfId="721"/>
    <cellStyle name="쉼표 [0] 6 2 2 3 3 2 2 2 4" xfId="722"/>
    <cellStyle name="쉼표 [0] 6 2 2 3 3 2 2 2 4 2" xfId="723"/>
    <cellStyle name="쉼표 [0] 6 2 2 3 3 2 2 2 4 2 2" xfId="724"/>
    <cellStyle name="쉼표 [0] 6 2 2 3 3 2 2 2 4 3" xfId="725"/>
    <cellStyle name="쉼표 [0] 6 2 2 3 3 2 2 2 5" xfId="726"/>
    <cellStyle name="쉼표 [0] 6 2 2 3 3 2 2 2 5 2" xfId="727"/>
    <cellStyle name="쉼표 [0] 6 2 2 3 3 2 2 2 6" xfId="728"/>
    <cellStyle name="쉼표 [0] 6 2 2 3 3 2 2 2 7" xfId="729"/>
    <cellStyle name="쉼표 [0] 6 2 2 3 3 2 2 3" xfId="730"/>
    <cellStyle name="쉼표 [0] 6 2 2 3 3 2 2 4" xfId="731"/>
    <cellStyle name="쉼표 [0] 6 2 2 3 3 2 2 4 2" xfId="732"/>
    <cellStyle name="쉼표 [0] 6 2 2 3 3 2 2 4 2 2" xfId="733"/>
    <cellStyle name="쉼표 [0] 6 2 2 3 3 2 2 4 3" xfId="734"/>
    <cellStyle name="쉼표 [0] 6 2 2 3 3 2 2 5" xfId="735"/>
    <cellStyle name="쉼표 [0] 6 2 2 3 3 2 2 5 2" xfId="736"/>
    <cellStyle name="쉼표 [0] 6 2 2 3 3 2 2 6" xfId="737"/>
    <cellStyle name="쉼표 [0] 6 2 2 3 3 2 2 7" xfId="738"/>
    <cellStyle name="쉼표 [0] 6 2 2 3 3 2 3" xfId="739"/>
    <cellStyle name="쉼표 [0] 6 2 2 3 3 2 4" xfId="740"/>
    <cellStyle name="쉼표 [0] 6 2 2 3 3 2 4 2" xfId="741"/>
    <cellStyle name="쉼표 [0] 6 2 2 3 3 2 4 2 2" xfId="742"/>
    <cellStyle name="쉼표 [0] 6 2 2 3 3 2 4 3" xfId="743"/>
    <cellStyle name="쉼표 [0] 6 2 2 3 3 2 5" xfId="744"/>
    <cellStyle name="쉼표 [0] 6 2 2 3 3 2 5 2" xfId="745"/>
    <cellStyle name="쉼표 [0] 6 2 2 3 3 2 6" xfId="746"/>
    <cellStyle name="쉼표 [0] 6 2 2 3 3 2 7" xfId="747"/>
    <cellStyle name="쉼표 [0] 6 2 2 3 3 3" xfId="748"/>
    <cellStyle name="쉼표 [0] 6 2 2 3 3 4" xfId="749"/>
    <cellStyle name="쉼표 [0] 6 2 2 3 3 4 2" xfId="750"/>
    <cellStyle name="쉼표 [0] 6 2 2 3 3 4 2 2" xfId="751"/>
    <cellStyle name="쉼표 [0] 6 2 2 3 3 4 3" xfId="752"/>
    <cellStyle name="쉼표 [0] 6 2 2 3 3 5" xfId="753"/>
    <cellStyle name="쉼표 [0] 6 2 2 3 3 5 2" xfId="754"/>
    <cellStyle name="쉼표 [0] 6 2 2 3 3 6" xfId="755"/>
    <cellStyle name="쉼표 [0] 6 2 2 3 3 7" xfId="756"/>
    <cellStyle name="쉼표 [0] 6 2 2 3 4" xfId="757"/>
    <cellStyle name="쉼표 [0] 6 2 2 3 5" xfId="758"/>
    <cellStyle name="쉼표 [0] 6 2 2 3 5 2" xfId="759"/>
    <cellStyle name="쉼표 [0] 6 2 2 3 5 2 2" xfId="760"/>
    <cellStyle name="쉼표 [0] 6 2 2 3 5 3" xfId="761"/>
    <cellStyle name="쉼표 [0] 6 2 2 3 6" xfId="762"/>
    <cellStyle name="쉼표 [0] 6 2 2 3 6 2" xfId="763"/>
    <cellStyle name="쉼표 [0] 6 2 2 3 7" xfId="764"/>
    <cellStyle name="쉼표 [0] 6 2 2 3 8" xfId="765"/>
    <cellStyle name="쉼표 [0] 6 2 2 4" xfId="766"/>
    <cellStyle name="쉼표 [0] 6 2 2 5" xfId="767"/>
    <cellStyle name="쉼표 [0] 6 2 2 5 2" xfId="768"/>
    <cellStyle name="쉼표 [0] 6 2 2 5 2 2" xfId="769"/>
    <cellStyle name="쉼표 [0] 6 2 2 5 3" xfId="770"/>
    <cellStyle name="쉼표 [0] 6 2 2 6" xfId="771"/>
    <cellStyle name="쉼표 [0] 6 2 2 6 2" xfId="772"/>
    <cellStyle name="쉼표 [0] 6 2 2 7" xfId="773"/>
    <cellStyle name="쉼표 [0] 6 2 2 8" xfId="774"/>
    <cellStyle name="쉼표 [0] 6 2 3" xfId="775"/>
    <cellStyle name="쉼표 [0] 6 2 4" xfId="776"/>
    <cellStyle name="쉼표 [0] 6 2 4 2" xfId="777"/>
    <cellStyle name="쉼표 [0] 6 2 4 2 2" xfId="778"/>
    <cellStyle name="쉼표 [0] 6 2 4 3" xfId="779"/>
    <cellStyle name="쉼표 [0] 6 2 5" xfId="780"/>
    <cellStyle name="쉼표 [0] 6 2 5 2" xfId="781"/>
    <cellStyle name="쉼표 [0] 6 2 6" xfId="782"/>
    <cellStyle name="쉼표 [0] 6 2 6 2" xfId="783"/>
    <cellStyle name="쉼표 [0] 6 2 6 3" xfId="784"/>
    <cellStyle name="쉼표 [0] 6 2 7" xfId="785"/>
    <cellStyle name="쉼표 [0] 6 2 8" xfId="786"/>
    <cellStyle name="쉼표 [0] 6 3" xfId="787"/>
    <cellStyle name="쉼표 [0] 6 4" xfId="788"/>
    <cellStyle name="쉼표 [0] 6 4 2" xfId="789"/>
    <cellStyle name="쉼표 [0] 6 4 2 2" xfId="790"/>
    <cellStyle name="쉼표 [0] 6 4 3" xfId="791"/>
    <cellStyle name="쉼표 [0] 6 5" xfId="792"/>
    <cellStyle name="쉼표 [0] 6 5 2" xfId="793"/>
    <cellStyle name="쉼표 [0] 6 6" xfId="794"/>
    <cellStyle name="쉼표 [0] 6 7" xfId="795"/>
    <cellStyle name="쉼표 [0] 7" xfId="796"/>
    <cellStyle name="쉼표 [0] 7 2" xfId="797"/>
    <cellStyle name="쉼표 [0] 8" xfId="798"/>
    <cellStyle name="쉼표 [0] 8 2" xfId="799"/>
    <cellStyle name="쉼표 [0] 8 3" xfId="800"/>
    <cellStyle name="쉼표 [0] 8 3 2" xfId="801"/>
    <cellStyle name="쉼표 [0] 8 3 2 2" xfId="802"/>
    <cellStyle name="쉼표 [0] 8 3 3" xfId="803"/>
    <cellStyle name="쉼표 [0] 8 4" xfId="804"/>
    <cellStyle name="쉼표 [0] 8 4 2" xfId="805"/>
    <cellStyle name="쉼표 [0] 8 5" xfId="806"/>
    <cellStyle name="쉼표 [0] 8 6" xfId="807"/>
    <cellStyle name="쉼표 [0] 9" xfId="808"/>
    <cellStyle name="쉼표 2" xfId="2216"/>
    <cellStyle name="쉼표 3" xfId="2217"/>
    <cellStyle name="쉼표 4" xfId="2218"/>
    <cellStyle name="쉼표 4 2" xfId="2219"/>
    <cellStyle name="연결된 셀 2" xfId="809"/>
    <cellStyle name="연결된 셀 3" xfId="810"/>
    <cellStyle name="연결된 셀 4" xfId="811"/>
    <cellStyle name="요약 2" xfId="45"/>
    <cellStyle name="요약 2 2" xfId="46"/>
    <cellStyle name="요약 2 2 2" xfId="812"/>
    <cellStyle name="요약 2 2 2 2" xfId="813"/>
    <cellStyle name="요약 2 2 3" xfId="814"/>
    <cellStyle name="요약 2 2 3 2" xfId="815"/>
    <cellStyle name="요약 2 2 4" xfId="816"/>
    <cellStyle name="요약 2 2 5" xfId="817"/>
    <cellStyle name="요약 2 2 6" xfId="818"/>
    <cellStyle name="요약 2 3" xfId="819"/>
    <cellStyle name="요약 2 3 2" xfId="820"/>
    <cellStyle name="요약 2 4" xfId="821"/>
    <cellStyle name="요약 2 4 2" xfId="822"/>
    <cellStyle name="요약 2 5" xfId="823"/>
    <cellStyle name="요약 2 6" xfId="824"/>
    <cellStyle name="요약 2 7" xfId="825"/>
    <cellStyle name="요약 3" xfId="826"/>
    <cellStyle name="요약 3 2" xfId="827"/>
    <cellStyle name="요약 4" xfId="828"/>
    <cellStyle name="요약 4 2" xfId="829"/>
    <cellStyle name="요약 5" xfId="830"/>
    <cellStyle name="요약 5 2" xfId="831"/>
    <cellStyle name="요약 6" xfId="832"/>
    <cellStyle name="요약 6 2" xfId="833"/>
    <cellStyle name="요약 7" xfId="834"/>
    <cellStyle name="요약 8" xfId="835"/>
    <cellStyle name="요약 9" xfId="836"/>
    <cellStyle name="一般_00Q3902REV.1" xfId="2220"/>
    <cellStyle name="입력 2" xfId="47"/>
    <cellStyle name="입력 2 2" xfId="48"/>
    <cellStyle name="입력 2 2 2" xfId="837"/>
    <cellStyle name="입력 2 2 2 2" xfId="838"/>
    <cellStyle name="입력 2 2 3" xfId="839"/>
    <cellStyle name="입력 2 2 3 2" xfId="840"/>
    <cellStyle name="입력 2 2 4" xfId="841"/>
    <cellStyle name="입력 2 2 5" xfId="842"/>
    <cellStyle name="입력 2 2 6" xfId="843"/>
    <cellStyle name="입력 2 3" xfId="844"/>
    <cellStyle name="입력 2 3 2" xfId="845"/>
    <cellStyle name="입력 2 4" xfId="846"/>
    <cellStyle name="입력 2 4 2" xfId="847"/>
    <cellStyle name="입력 2 5" xfId="848"/>
    <cellStyle name="입력 2 6" xfId="849"/>
    <cellStyle name="입력 2 7" xfId="850"/>
    <cellStyle name="입력 3" xfId="851"/>
    <cellStyle name="입력 3 2" xfId="852"/>
    <cellStyle name="입력 4" xfId="853"/>
    <cellStyle name="입력 4 2" xfId="854"/>
    <cellStyle name="입력 5" xfId="855"/>
    <cellStyle name="입력 5 2" xfId="856"/>
    <cellStyle name="입력 6" xfId="857"/>
    <cellStyle name="입력 6 2" xfId="858"/>
    <cellStyle name="입력 7" xfId="859"/>
    <cellStyle name="입력 8" xfId="860"/>
    <cellStyle name="입력 9" xfId="861"/>
    <cellStyle name="자리수" xfId="49"/>
    <cellStyle name="자리수0" xfId="50"/>
    <cellStyle name="제목 1 2" xfId="862"/>
    <cellStyle name="제목 1 3" xfId="863"/>
    <cellStyle name="제목 1 4" xfId="864"/>
    <cellStyle name="제목 2 2" xfId="865"/>
    <cellStyle name="제목 2 3" xfId="866"/>
    <cellStyle name="제목 2 4" xfId="867"/>
    <cellStyle name="제목 3 2" xfId="51"/>
    <cellStyle name="제목 3 2 2" xfId="868"/>
    <cellStyle name="제목 3 2 2 2" xfId="869"/>
    <cellStyle name="제목 3 2 3" xfId="870"/>
    <cellStyle name="제목 3 3" xfId="871"/>
    <cellStyle name="제목 3 3 2" xfId="872"/>
    <cellStyle name="제목 3 4" xfId="873"/>
    <cellStyle name="제목 3 4 2" xfId="874"/>
    <cellStyle name="제목 3 5" xfId="875"/>
    <cellStyle name="제목 3 5 2" xfId="876"/>
    <cellStyle name="제목 3 6" xfId="877"/>
    <cellStyle name="제목 4 2" xfId="878"/>
    <cellStyle name="제목 4 3" xfId="879"/>
    <cellStyle name="제목 4 4" xfId="880"/>
    <cellStyle name="제목 5" xfId="881"/>
    <cellStyle name="제목 6" xfId="882"/>
    <cellStyle name="제목 7" xfId="883"/>
    <cellStyle name="좋음 2" xfId="884"/>
    <cellStyle name="좋음 3" xfId="885"/>
    <cellStyle name="좋음 4" xfId="886"/>
    <cellStyle name="지정되지 않음" xfId="52"/>
    <cellStyle name="千分位[0]_00Q3902REV.1" xfId="2221"/>
    <cellStyle name="千分位_00Q3902REV.1" xfId="2222"/>
    <cellStyle name="千位分隔[0] 2" xfId="887"/>
    <cellStyle name="千位分隔[0] 2 2" xfId="888"/>
    <cellStyle name="超連結_Book1" xfId="2223"/>
    <cellStyle name="출력 2" xfId="53"/>
    <cellStyle name="출력 2 2" xfId="54"/>
    <cellStyle name="출력 2 2 2" xfId="889"/>
    <cellStyle name="출력 2 2 2 2" xfId="890"/>
    <cellStyle name="출력 2 2 3" xfId="891"/>
    <cellStyle name="출력 2 2 3 2" xfId="892"/>
    <cellStyle name="출력 2 2 4" xfId="893"/>
    <cellStyle name="출력 2 2 5" xfId="894"/>
    <cellStyle name="출력 2 2 6" xfId="895"/>
    <cellStyle name="출력 2 3" xfId="896"/>
    <cellStyle name="출력 2 3 2" xfId="897"/>
    <cellStyle name="출력 2 4" xfId="898"/>
    <cellStyle name="출력 2 4 2" xfId="899"/>
    <cellStyle name="출력 2 5" xfId="900"/>
    <cellStyle name="출력 2 6" xfId="901"/>
    <cellStyle name="출력 2 7" xfId="902"/>
    <cellStyle name="출력 3" xfId="903"/>
    <cellStyle name="출력 3 2" xfId="904"/>
    <cellStyle name="출력 4" xfId="905"/>
    <cellStyle name="출력 4 2" xfId="906"/>
    <cellStyle name="출력 5" xfId="907"/>
    <cellStyle name="출력 5 2" xfId="908"/>
    <cellStyle name="출력 6" xfId="909"/>
    <cellStyle name="출력 6 2" xfId="910"/>
    <cellStyle name="출력 7" xfId="911"/>
    <cellStyle name="출력 8" xfId="912"/>
    <cellStyle name="출력 9" xfId="913"/>
    <cellStyle name="콤마 [ - 유형1" xfId="2224"/>
    <cellStyle name="콤마 [ - 유형2" xfId="2225"/>
    <cellStyle name="콤마 [ - 유형3" xfId="2226"/>
    <cellStyle name="콤마 [ - 유형4" xfId="2227"/>
    <cellStyle name="콤마 [ - 유형5" xfId="2228"/>
    <cellStyle name="콤마 [ - 유형6" xfId="2229"/>
    <cellStyle name="콤마 [ - 유형7" xfId="2230"/>
    <cellStyle name="콤마 [ - 유형8" xfId="2231"/>
    <cellStyle name="콤마 [0]_ 비목별 월별기술 " xfId="2232"/>
    <cellStyle name="콤마_ 비목별 월별기술 " xfId="2233"/>
    <cellStyle name="通貨 [0.00]_List-dwgwg" xfId="2234"/>
    <cellStyle name="통화 [0]" xfId="2" builtinId="7"/>
    <cellStyle name="통화 [0] 4 2" xfId="8"/>
    <cellStyle name="通貨_List-dwgis" xfId="2235"/>
    <cellStyle name="퍼센트" xfId="55"/>
    <cellStyle name="표준" xfId="0" builtinId="0"/>
    <cellStyle name="표준 10" xfId="914"/>
    <cellStyle name="표준 10 2" xfId="915"/>
    <cellStyle name="표준 10 2 2" xfId="916"/>
    <cellStyle name="표준 10 2 2 2" xfId="917"/>
    <cellStyle name="표준 10 2 3" xfId="918"/>
    <cellStyle name="표준 10 3" xfId="919"/>
    <cellStyle name="표준 10 3 2" xfId="920"/>
    <cellStyle name="표준 10 4" xfId="921"/>
    <cellStyle name="표준 10 5" xfId="922"/>
    <cellStyle name="표준 11" xfId="923"/>
    <cellStyle name="표준 11 2" xfId="924"/>
    <cellStyle name="표준 12" xfId="925"/>
    <cellStyle name="표준 12 2" xfId="926"/>
    <cellStyle name="표준 12 2 2" xfId="927"/>
    <cellStyle name="표준 12 3" xfId="928"/>
    <cellStyle name="표준 12 4" xfId="929"/>
    <cellStyle name="표준 13" xfId="930"/>
    <cellStyle name="표준 13 2" xfId="931"/>
    <cellStyle name="표준 14" xfId="932"/>
    <cellStyle name="표준 14 2" xfId="933"/>
    <cellStyle name="표준 14 3" xfId="934"/>
    <cellStyle name="표준 15" xfId="935"/>
    <cellStyle name="표준 15 2" xfId="936"/>
    <cellStyle name="표준 16" xfId="937"/>
    <cellStyle name="표준 16 2" xfId="938"/>
    <cellStyle name="표준 16 3" xfId="939"/>
    <cellStyle name="표준 17" xfId="940"/>
    <cellStyle name="표준 18" xfId="941"/>
    <cellStyle name="표준 19" xfId="942"/>
    <cellStyle name="표준 2" xfId="4"/>
    <cellStyle name="표준 2 2" xfId="7"/>
    <cellStyle name="표준 2 2 2" xfId="56"/>
    <cellStyle name="표준 2 2 2 2" xfId="57"/>
    <cellStyle name="표준 2 2 3" xfId="943"/>
    <cellStyle name="표준 2 3" xfId="58"/>
    <cellStyle name="표준 2 3 2" xfId="2236"/>
    <cellStyle name="표준 2 3_A.TION HONDURAS 2009년도 사업 계획 (3)" xfId="2237"/>
    <cellStyle name="표준 2 4" xfId="944"/>
    <cellStyle name="표준 2 4 2" xfId="945"/>
    <cellStyle name="표준 2 5" xfId="946"/>
    <cellStyle name="표준 2 5 2" xfId="947"/>
    <cellStyle name="표준 2_2009년 사업계획(에이션)-수정" xfId="2238"/>
    <cellStyle name="표준 20" xfId="948"/>
    <cellStyle name="표준 21" xfId="949"/>
    <cellStyle name="표준 22" xfId="950"/>
    <cellStyle name="표준 23" xfId="951"/>
    <cellStyle name="표준 24" xfId="952"/>
    <cellStyle name="표준 25" xfId="953"/>
    <cellStyle name="표준 26" xfId="954"/>
    <cellStyle name="표준 27" xfId="955"/>
    <cellStyle name="표준 28" xfId="956"/>
    <cellStyle name="표준 29" xfId="957"/>
    <cellStyle name="표준 3" xfId="9"/>
    <cellStyle name="표준 3 2" xfId="958"/>
    <cellStyle name="표준 4" xfId="59"/>
    <cellStyle name="표준 4 2" xfId="60"/>
    <cellStyle name="표준 4 2 2" xfId="61"/>
    <cellStyle name="표준 4 2 2 2" xfId="959"/>
    <cellStyle name="표준 4 2 2 3" xfId="960"/>
    <cellStyle name="표준 4 2 2 3 2" xfId="961"/>
    <cellStyle name="표준 4 2 2 3 2 2" xfId="962"/>
    <cellStyle name="표준 4 2 2 3 3" xfId="963"/>
    <cellStyle name="표준 4 2 2 4" xfId="964"/>
    <cellStyle name="표준 4 2 2 4 2" xfId="965"/>
    <cellStyle name="표준 4 2 2 5" xfId="966"/>
    <cellStyle name="표준 4 2 2 6" xfId="967"/>
    <cellStyle name="표준 4 2 3" xfId="968"/>
    <cellStyle name="표준 4 2 4" xfId="969"/>
    <cellStyle name="표준 4 2 4 2" xfId="970"/>
    <cellStyle name="표준 4 2 4 2 2" xfId="971"/>
    <cellStyle name="표준 4 2 4 3" xfId="972"/>
    <cellStyle name="표준 4 2 5" xfId="973"/>
    <cellStyle name="표준 4 2 5 2" xfId="974"/>
    <cellStyle name="표준 4 2 6" xfId="975"/>
    <cellStyle name="표준 4 2 7" xfId="976"/>
    <cellStyle name="표준 4 3" xfId="977"/>
    <cellStyle name="표준 4 4" xfId="978"/>
    <cellStyle name="표준 4 4 2" xfId="979"/>
    <cellStyle name="표준 4 4 2 2" xfId="980"/>
    <cellStyle name="표준 4 4 3" xfId="981"/>
    <cellStyle name="표준 4 5" xfId="982"/>
    <cellStyle name="표준 4 5 2" xfId="983"/>
    <cellStyle name="표준 4 6" xfId="984"/>
    <cellStyle name="표준 4 7" xfId="985"/>
    <cellStyle name="표준 4 8" xfId="986"/>
    <cellStyle name="표준 5" xfId="62"/>
    <cellStyle name="표준 5 2" xfId="987"/>
    <cellStyle name="표준 5 2 2" xfId="988"/>
    <cellStyle name="표준 5 3" xfId="989"/>
    <cellStyle name="표준 6" xfId="63"/>
    <cellStyle name="표준 6 2" xfId="990"/>
    <cellStyle name="표준 6 3" xfId="991"/>
    <cellStyle name="표준 7" xfId="992"/>
    <cellStyle name="표준 7 2" xfId="993"/>
    <cellStyle name="표준 7 2 2" xfId="994"/>
    <cellStyle name="표준 7 2 2 2" xfId="995"/>
    <cellStyle name="표준 7 2 2 2 2" xfId="996"/>
    <cellStyle name="표준 7 2 2 2 3" xfId="997"/>
    <cellStyle name="표준 7 2 2 2 3 2" xfId="998"/>
    <cellStyle name="표준 7 2 2 2 3 2 2" xfId="999"/>
    <cellStyle name="표준 7 2 2 2 3 3" xfId="1000"/>
    <cellStyle name="표준 7 2 2 2 4" xfId="1001"/>
    <cellStyle name="표준 7 2 2 2 4 2" xfId="1002"/>
    <cellStyle name="표준 7 2 2 2 5" xfId="1003"/>
    <cellStyle name="표준 7 2 2 2 6" xfId="1004"/>
    <cellStyle name="표준 7 2 2 3" xfId="1005"/>
    <cellStyle name="표준 7 2 2 3 2" xfId="1006"/>
    <cellStyle name="표준 7 2 2 3 2 2" xfId="1007"/>
    <cellStyle name="표준 7 2 2 3 2 3" xfId="1008"/>
    <cellStyle name="표준 7 2 2 3 2 3 2" xfId="1009"/>
    <cellStyle name="표준 7 2 2 3 2 3 2 2" xfId="1010"/>
    <cellStyle name="표준 7 2 2 3 2 3 3" xfId="1011"/>
    <cellStyle name="표준 7 2 2 3 2 4" xfId="1012"/>
    <cellStyle name="표준 7 2 2 3 2 4 2" xfId="1013"/>
    <cellStyle name="표준 7 2 2 3 2 5" xfId="1014"/>
    <cellStyle name="표준 7 2 2 3 2 6" xfId="1015"/>
    <cellStyle name="표준 7 2 2 3 3" xfId="1016"/>
    <cellStyle name="표준 7 2 2 3 3 2" xfId="1017"/>
    <cellStyle name="표준 7 2 2 3 3 2 2" xfId="1018"/>
    <cellStyle name="표준 7 2 2 3 3 2 2 2" xfId="1019"/>
    <cellStyle name="표준 7 2 2 3 3 2 2 2 2" xfId="1020"/>
    <cellStyle name="표준 7 2 2 3 3 2 2 2 2 2" xfId="1021"/>
    <cellStyle name="표준 7 2 2 3 3 2 2 2 2 2 2" xfId="1022"/>
    <cellStyle name="표준 7 2 2 3 3 2 2 2 2 2 2 2" xfId="1023"/>
    <cellStyle name="표준 7 2 2 3 3 2 2 2 2 2 2 2 2" xfId="1024"/>
    <cellStyle name="표준 7 2 2 3 3 2 2 2 2 2 2 2 2 2" xfId="1025"/>
    <cellStyle name="표준 7 2 2 3 3 2 2 2 2 2 2 2 2 2 2" xfId="1026"/>
    <cellStyle name="표준 7 2 2 3 3 2 2 2 2 2 2 2 2 2 2 2" xfId="1027"/>
    <cellStyle name="표준 7 2 2 3 3 2 2 2 2 2 2 2 2 2 2 2 2" xfId="1028"/>
    <cellStyle name="표준 7 2 2 3 3 2 2 2 2 2 2 2 2 2 2 2 2 2" xfId="1029"/>
    <cellStyle name="표준 7 2 2 3 3 2 2 2 2 2 2 2 2 2 2 2 2 2 2" xfId="1030"/>
    <cellStyle name="표준 7 2 2 3 3 2 2 2 2 2 2 2 2 2 2 2 2 2 2 2" xfId="1031"/>
    <cellStyle name="표준 7 2 2 3 3 2 2 2 2 2 2 2 2 2 2 2 2 2 2 2 2" xfId="1032"/>
    <cellStyle name="표준 7 2 2 3 3 2 2 2 2 2 2 2 2 2 2 2 2 2 2 2 2 2" xfId="1033"/>
    <cellStyle name="표준 7 2 2 3 3 2 2 2 2 2 2 2 2 2 2 2 2 2 2 2 3" xfId="1034"/>
    <cellStyle name="표준 7 2 2 3 3 2 2 2 2 2 2 2 2 2 2 2 2 2 2 2 3 2" xfId="1035"/>
    <cellStyle name="표준 7 2 2 3 3 2 2 2 2 2 2 2 2 2 2 2 2 2 2 2 3 2 2" xfId="1036"/>
    <cellStyle name="표준 7 2 2 3 3 2 2 2 2 2 2 2 2 2 2 2 2 2 2 2 3 2 2 2" xfId="1037"/>
    <cellStyle name="표준 7 2 2 3 3 2 2 2 2 2 2 2 2 2 2 2 2 2 2 2 3 2 2 2 2" xfId="1038"/>
    <cellStyle name="표준 7 2 2 3 3 2 2 2 2 2 2 2 2 2 2 2 2 2 2 2 3 2 2 3" xfId="1039"/>
    <cellStyle name="표준 7 2 2 3 3 2 2 2 2 2 2 2 2 2 2 2 2 2 2 2 3 2 3" xfId="1040"/>
    <cellStyle name="표준 7 2 2 3 3 2 2 2 2 2 2 2 2 2 2 2 2 2 2 2 3 3" xfId="1041"/>
    <cellStyle name="표준 7 2 2 3 3 2 2 2 2 2 2 2 2 2 2 2 2 2 2 2 4" xfId="1042"/>
    <cellStyle name="표준 7 2 2 3 3 2 2 2 2 2 2 2 2 2 2 2 2 2 2 2 4 2" xfId="1043"/>
    <cellStyle name="표준 7 2 2 3 3 2 2 2 2 2 2 2 2 2 2 2 2 2 2 2 5" xfId="1044"/>
    <cellStyle name="표준 7 2 2 3 3 2 2 2 2 2 2 2 2 2 2 2 2 2 2 3" xfId="1045"/>
    <cellStyle name="표준 7 2 2 3 3 2 2 2 2 2 2 2 2 2 2 2 2 2 2 3 2" xfId="1046"/>
    <cellStyle name="표준 7 2 2 3 3 2 2 2 2 2 2 2 2 2 2 2 2 2 2 4" xfId="1047"/>
    <cellStyle name="표준 7 2 2 3 3 2 2 2 2 2 2 2 2 2 2 2 2 2 3" xfId="1048"/>
    <cellStyle name="표준 7 2 2 3 3 2 2 2 2 2 2 2 2 2 2 2 2 2 3 2" xfId="1049"/>
    <cellStyle name="표준 7 2 2 3 3 2 2 2 2 2 2 2 2 2 2 2 2 2 3 2 2" xfId="1050"/>
    <cellStyle name="표준 7 2 2 3 3 2 2 2 2 2 2 2 2 2 2 2 2 2 3 3" xfId="1051"/>
    <cellStyle name="표준 7 2 2 3 3 2 2 2 2 2 2 2 2 2 2 2 2 2 4" xfId="1052"/>
    <cellStyle name="표준 7 2 2 3 3 2 2 2 2 2 2 2 2 2 2 2 2 2 4 2" xfId="1053"/>
    <cellStyle name="표준 7 2 2 3 3 2 2 2 2 2 2 2 2 2 2 2 2 2 5" xfId="1054"/>
    <cellStyle name="표준 7 2 2 3 3 2 2 2 2 2 2 2 2 2 2 2 2 3" xfId="1055"/>
    <cellStyle name="표준 7 2 2 3 3 2 2 2 2 2 2 2 2 2 2 2 2 3 2" xfId="1056"/>
    <cellStyle name="표준 7 2 2 3 3 2 2 2 2 2 2 2 2 2 2 2 2 3 2 2" xfId="1057"/>
    <cellStyle name="표준 7 2 2 3 3 2 2 2 2 2 2 2 2 2 2 2 2 3 2 2 2" xfId="1058"/>
    <cellStyle name="표준 7 2 2 3 3 2 2 2 2 2 2 2 2 2 2 2 2 3 2 3" xfId="1059"/>
    <cellStyle name="표준 7 2 2 3 3 2 2 2 2 2 2 2 2 2 2 2 2 3 2 3 2" xfId="1060"/>
    <cellStyle name="표준 7 2 2 3 3 2 2 2 2 2 2 2 2 2 2 2 2 3 2 3 2 2" xfId="1061"/>
    <cellStyle name="표준 7 2 2 3 3 2 2 2 2 2 2 2 2 2 2 2 2 3 2 3 2 2 2" xfId="1062"/>
    <cellStyle name="표준 7 2 2 3 3 2 2 2 2 2 2 2 2 2 2 2 2 3 2 3 2 2 2 2" xfId="1063"/>
    <cellStyle name="표준 7 2 2 3 3 2 2 2 2 2 2 2 2 2 2 2 2 3 2 3 2 2 2 2 2" xfId="1064"/>
    <cellStyle name="표준 7 2 2 3 3 2 2 2 2 2 2 2 2 2 2 2 2 3 2 3 2 2 2 3" xfId="1065"/>
    <cellStyle name="표준 7 2 2 3 3 2 2 2 2 2 2 2 2 2 2 2 2 3 2 3 2 2 3" xfId="1066"/>
    <cellStyle name="표준 7 2 2 3 3 2 2 2 2 2 2 2 2 2 2 2 2 3 2 3 2 3" xfId="1067"/>
    <cellStyle name="표준 7 2 2 3 3 2 2 2 2 2 2 2 2 2 2 2 2 3 2 3 3" xfId="1068"/>
    <cellStyle name="표준 7 2 2 3 3 2 2 2 2 2 2 2 2 2 2 2 2 3 2 3 4" xfId="1069"/>
    <cellStyle name="표준 7 2 2 3 3 2 2 2 2 2 2 2 2 2 2 2 2 3 2 4" xfId="1070"/>
    <cellStyle name="표준 7 2 2 3 3 2 2 2 2 2 2 2 2 2 2 2 2 3 2 4 2" xfId="1071"/>
    <cellStyle name="표준 7 2 2 3 3 2 2 2 2 2 2 2 2 2 2 2 2 3 2 5" xfId="1072"/>
    <cellStyle name="표준 7 2 2 3 3 2 2 2 2 2 2 2 2 2 2 2 2 3 3" xfId="1073"/>
    <cellStyle name="표준 7 2 2 3 3 2 2 2 2 2 2 2 2 2 2 2 2 3 3 2" xfId="1074"/>
    <cellStyle name="표준 7 2 2 3 3 2 2 2 2 2 2 2 2 2 2 2 2 3 4" xfId="1075"/>
    <cellStyle name="표준 7 2 2 3 3 2 2 2 2 2 2 2 2 2 2 2 2 4" xfId="1076"/>
    <cellStyle name="표준 7 2 2 3 3 2 2 2 2 2 2 2 2 2 2 2 2 4 2" xfId="1077"/>
    <cellStyle name="표준 7 2 2 3 3 2 2 2 2 2 2 2 2 2 2 2 2 4 2 2" xfId="1078"/>
    <cellStyle name="표준 7 2 2 3 3 2 2 2 2 2 2 2 2 2 2 2 2 4 3" xfId="1079"/>
    <cellStyle name="표준 7 2 2 3 3 2 2 2 2 2 2 2 2 2 2 2 2 5" xfId="1080"/>
    <cellStyle name="표준 7 2 2 3 3 2 2 2 2 2 2 2 2 2 2 2 2 5 2" xfId="1081"/>
    <cellStyle name="표준 7 2 2 3 3 2 2 2 2 2 2 2 2 2 2 2 2 6" xfId="1082"/>
    <cellStyle name="표준 7 2 2 3 3 2 2 2 2 2 2 2 2 2 2 2 3" xfId="1083"/>
    <cellStyle name="표준 7 2 2 3 3 2 2 2 2 2 2 2 2 2 2 2 4" xfId="1084"/>
    <cellStyle name="표준 7 2 2 3 3 2 2 2 2 2 2 2 2 2 2 2 4 2" xfId="1085"/>
    <cellStyle name="표준 7 2 2 3 3 2 2 2 2 2 2 2 2 2 2 2 4 2 2" xfId="1086"/>
    <cellStyle name="표준 7 2 2 3 3 2 2 2 2 2 2 2 2 2 2 2 4 3" xfId="1087"/>
    <cellStyle name="표준 7 2 2 3 3 2 2 2 2 2 2 2 2 2 2 2 5" xfId="1088"/>
    <cellStyle name="표준 7 2 2 3 3 2 2 2 2 2 2 2 2 2 2 2 5 2" xfId="1089"/>
    <cellStyle name="표준 7 2 2 3 3 2 2 2 2 2 2 2 2 2 2 2 6" xfId="1090"/>
    <cellStyle name="표준 7 2 2 3 3 2 2 2 2 2 2 2 2 2 2 3" xfId="1091"/>
    <cellStyle name="표준 7 2 2 3 3 2 2 2 2 2 2 2 2 2 2 4" xfId="1092"/>
    <cellStyle name="표준 7 2 2 3 3 2 2 2 2 2 2 2 2 2 2 4 2" xfId="1093"/>
    <cellStyle name="표준 7 2 2 3 3 2 2 2 2 2 2 2 2 2 2 4 2 2" xfId="1094"/>
    <cellStyle name="표준 7 2 2 3 3 2 2 2 2 2 2 2 2 2 2 4 3" xfId="1095"/>
    <cellStyle name="표준 7 2 2 3 3 2 2 2 2 2 2 2 2 2 2 5" xfId="1096"/>
    <cellStyle name="표준 7 2 2 3 3 2 2 2 2 2 2 2 2 2 2 5 2" xfId="1097"/>
    <cellStyle name="표준 7 2 2 3 3 2 2 2 2 2 2 2 2 2 2 6" xfId="1098"/>
    <cellStyle name="표준 7 2 2 3 3 2 2 2 2 2 2 2 2 2 2 7" xfId="1099"/>
    <cellStyle name="표준 7 2 2 3 3 2 2 2 2 2 2 2 2 2 3" xfId="1100"/>
    <cellStyle name="표준 7 2 2 3 3 2 2 2 2 2 2 2 2 2 4" xfId="1101"/>
    <cellStyle name="표준 7 2 2 3 3 2 2 2 2 2 2 2 2 2 4 2" xfId="1102"/>
    <cellStyle name="표준 7 2 2 3 3 2 2 2 2 2 2 2 2 2 4 2 2" xfId="1103"/>
    <cellStyle name="표준 7 2 2 3 3 2 2 2 2 2 2 2 2 2 4 3" xfId="1104"/>
    <cellStyle name="표준 7 2 2 3 3 2 2 2 2 2 2 2 2 2 5" xfId="1105"/>
    <cellStyle name="표준 7 2 2 3 3 2 2 2 2 2 2 2 2 2 5 2" xfId="1106"/>
    <cellStyle name="표준 7 2 2 3 3 2 2 2 2 2 2 2 2 2 6" xfId="1107"/>
    <cellStyle name="표준 7 2 2 3 3 2 2 2 2 2 2 2 2 2 6 2" xfId="1108"/>
    <cellStyle name="표준 7 2 2 3 3 2 2 2 2 2 2 2 2 2 7" xfId="1109"/>
    <cellStyle name="표준 7 2 2 3 3 2 2 2 2 2 2 2 2 2 8" xfId="1110"/>
    <cellStyle name="표준 7 2 2 3 3 2 2 2 2 2 2 2 2 3" xfId="1111"/>
    <cellStyle name="표준 7 2 2 3 3 2 2 2 2 2 2 2 2 4" xfId="1112"/>
    <cellStyle name="표준 7 2 2 3 3 2 2 2 2 2 2 2 2 4 2" xfId="1113"/>
    <cellStyle name="표준 7 2 2 3 3 2 2 2 2 2 2 2 2 4 2 2" xfId="1114"/>
    <cellStyle name="표준 7 2 2 3 3 2 2 2 2 2 2 2 2 4 3" xfId="1115"/>
    <cellStyle name="표준 7 2 2 3 3 2 2 2 2 2 2 2 2 5" xfId="1116"/>
    <cellStyle name="표준 7 2 2 3 3 2 2 2 2 2 2 2 2 5 2" xfId="1117"/>
    <cellStyle name="표준 7 2 2 3 3 2 2 2 2 2 2 2 2 6" xfId="1118"/>
    <cellStyle name="표준 7 2 2 3 3 2 2 2 2 2 2 2 2 7" xfId="1119"/>
    <cellStyle name="표준 7 2 2 3 3 2 2 2 2 2 2 2 3" xfId="1120"/>
    <cellStyle name="표준 7 2 2 3 3 2 2 2 2 2 2 2 4" xfId="1121"/>
    <cellStyle name="표준 7 2 2 3 3 2 2 2 2 2 2 2 4 2" xfId="1122"/>
    <cellStyle name="표준 7 2 2 3 3 2 2 2 2 2 2 2 4 2 2" xfId="1123"/>
    <cellStyle name="표준 7 2 2 3 3 2 2 2 2 2 2 2 4 3" xfId="1124"/>
    <cellStyle name="표준 7 2 2 3 3 2 2 2 2 2 2 2 5" xfId="1125"/>
    <cellStyle name="표준 7 2 2 3 3 2 2 2 2 2 2 2 5 2" xfId="1126"/>
    <cellStyle name="표준 7 2 2 3 3 2 2 2 2 2 2 2 6" xfId="1127"/>
    <cellStyle name="표준 7 2 2 3 3 2 2 2 2 2 2 2 7" xfId="1128"/>
    <cellStyle name="표준 7 2 2 3 3 2 2 2 2 2 2 3" xfId="1129"/>
    <cellStyle name="표준 7 2 2 3 3 2 2 2 2 2 2 4" xfId="1130"/>
    <cellStyle name="표준 7 2 2 3 3 2 2 2 2 2 2 4 2" xfId="1131"/>
    <cellStyle name="표준 7 2 2 3 3 2 2 2 2 2 2 4 2 2" xfId="1132"/>
    <cellStyle name="표준 7 2 2 3 3 2 2 2 2 2 2 4 3" xfId="1133"/>
    <cellStyle name="표준 7 2 2 3 3 2 2 2 2 2 2 5" xfId="1134"/>
    <cellStyle name="표준 7 2 2 3 3 2 2 2 2 2 2 5 2" xfId="1135"/>
    <cellStyle name="표준 7 2 2 3 3 2 2 2 2 2 2 6" xfId="1136"/>
    <cellStyle name="표준 7 2 2 3 3 2 2 2 2 2 2 7" xfId="1137"/>
    <cellStyle name="표준 7 2 2 3 3 2 2 2 2 2 3" xfId="1138"/>
    <cellStyle name="표준 7 2 2 3 3 2 2 2 2 2 4" xfId="1139"/>
    <cellStyle name="표준 7 2 2 3 3 2 2 2 2 2 4 2" xfId="1140"/>
    <cellStyle name="표준 7 2 2 3 3 2 2 2 2 2 4 2 2" xfId="1141"/>
    <cellStyle name="표준 7 2 2 3 3 2 2 2 2 2 4 3" xfId="1142"/>
    <cellStyle name="표준 7 2 2 3 3 2 2 2 2 2 5" xfId="1143"/>
    <cellStyle name="표준 7 2 2 3 3 2 2 2 2 2 5 2" xfId="1144"/>
    <cellStyle name="표준 7 2 2 3 3 2 2 2 2 2 6" xfId="1145"/>
    <cellStyle name="표준 7 2 2 3 3 2 2 2 2 2 7" xfId="1146"/>
    <cellStyle name="표준 7 2 2 3 3 2 2 2 2 3" xfId="1147"/>
    <cellStyle name="표준 7 2 2 3 3 2 2 2 2 4" xfId="1148"/>
    <cellStyle name="표준 7 2 2 3 3 2 2 2 2 4 2" xfId="1149"/>
    <cellStyle name="표준 7 2 2 3 3 2 2 2 2 4 2 2" xfId="1150"/>
    <cellStyle name="표준 7 2 2 3 3 2 2 2 2 4 3" xfId="1151"/>
    <cellStyle name="표준 7 2 2 3 3 2 2 2 2 5" xfId="1152"/>
    <cellStyle name="표준 7 2 2 3 3 2 2 2 2 5 2" xfId="1153"/>
    <cellStyle name="표준 7 2 2 3 3 2 2 2 2 6" xfId="1154"/>
    <cellStyle name="표준 7 2 2 3 3 2 2 2 2 7" xfId="1155"/>
    <cellStyle name="표준 7 2 2 3 3 2 2 2 3" xfId="1156"/>
    <cellStyle name="표준 7 2 2 3 3 2 2 2 4" xfId="1157"/>
    <cellStyle name="표준 7 2 2 3 3 2 2 2 4 2" xfId="1158"/>
    <cellStyle name="표준 7 2 2 3 3 2 2 2 4 2 2" xfId="1159"/>
    <cellStyle name="표준 7 2 2 3 3 2 2 2 4 3" xfId="1160"/>
    <cellStyle name="표준 7 2 2 3 3 2 2 2 5" xfId="1161"/>
    <cellStyle name="표준 7 2 2 3 3 2 2 2 5 2" xfId="1162"/>
    <cellStyle name="표준 7 2 2 3 3 2 2 2 6" xfId="1163"/>
    <cellStyle name="표준 7 2 2 3 3 2 2 2 7" xfId="1164"/>
    <cellStyle name="표준 7 2 2 3 3 2 2 3" xfId="1165"/>
    <cellStyle name="표준 7 2 2 3 3 2 2 4" xfId="1166"/>
    <cellStyle name="표준 7 2 2 3 3 2 2 4 2" xfId="1167"/>
    <cellStyle name="표준 7 2 2 3 3 2 2 4 2 2" xfId="1168"/>
    <cellStyle name="표준 7 2 2 3 3 2 2 4 3" xfId="1169"/>
    <cellStyle name="표준 7 2 2 3 3 2 2 5" xfId="1170"/>
    <cellStyle name="표준 7 2 2 3 3 2 2 5 2" xfId="1171"/>
    <cellStyle name="표준 7 2 2 3 3 2 2 6" xfId="1172"/>
    <cellStyle name="표준 7 2 2 3 3 2 2 7" xfId="1173"/>
    <cellStyle name="표준 7 2 2 3 3 2 3" xfId="1174"/>
    <cellStyle name="표준 7 2 2 3 3 2 4" xfId="1175"/>
    <cellStyle name="표준 7 2 2 3 3 2 4 2" xfId="1176"/>
    <cellStyle name="표준 7 2 2 3 3 2 4 2 2" xfId="1177"/>
    <cellStyle name="표준 7 2 2 3 3 2 4 3" xfId="1178"/>
    <cellStyle name="표준 7 2 2 3 3 2 5" xfId="1179"/>
    <cellStyle name="표준 7 2 2 3 3 2 5 2" xfId="1180"/>
    <cellStyle name="표준 7 2 2 3 3 2 6" xfId="1181"/>
    <cellStyle name="표준 7 2 2 3 3 2 7" xfId="1182"/>
    <cellStyle name="표준 7 2 2 3 3 3" xfId="1183"/>
    <cellStyle name="표준 7 2 2 3 3 4" xfId="1184"/>
    <cellStyle name="표준 7 2 2 3 3 4 2" xfId="1185"/>
    <cellStyle name="표준 7 2 2 3 3 4 2 2" xfId="1186"/>
    <cellStyle name="표준 7 2 2 3 3 4 3" xfId="1187"/>
    <cellStyle name="표준 7 2 2 3 3 5" xfId="1188"/>
    <cellStyle name="표준 7 2 2 3 3 5 2" xfId="1189"/>
    <cellStyle name="표준 7 2 2 3 3 6" xfId="1190"/>
    <cellStyle name="표준 7 2 2 3 3 7" xfId="1191"/>
    <cellStyle name="표준 7 2 2 3 4" xfId="1192"/>
    <cellStyle name="표준 7 2 2 3 5" xfId="1193"/>
    <cellStyle name="표준 7 2 2 3 5 2" xfId="1194"/>
    <cellStyle name="표준 7 2 2 3 5 2 2" xfId="1195"/>
    <cellStyle name="표준 7 2 2 3 5 3" xfId="1196"/>
    <cellStyle name="표준 7 2 2 3 6" xfId="1197"/>
    <cellStyle name="표준 7 2 2 3 6 2" xfId="1198"/>
    <cellStyle name="표준 7 2 2 3 7" xfId="1199"/>
    <cellStyle name="표준 7 2 2 3 8" xfId="1200"/>
    <cellStyle name="표준 7 2 2 4" xfId="1201"/>
    <cellStyle name="표준 7 2 2 5" xfId="1202"/>
    <cellStyle name="표준 7 2 2 5 2" xfId="1203"/>
    <cellStyle name="표준 7 2 2 5 2 2" xfId="1204"/>
    <cellStyle name="표준 7 2 2 5 3" xfId="1205"/>
    <cellStyle name="표준 7 2 2 6" xfId="1206"/>
    <cellStyle name="표준 7 2 2 6 2" xfId="1207"/>
    <cellStyle name="표준 7 2 2 7" xfId="1208"/>
    <cellStyle name="표준 7 2 2 8" xfId="1209"/>
    <cellStyle name="표준 7 2 3" xfId="1210"/>
    <cellStyle name="표준 7 2 4" xfId="1211"/>
    <cellStyle name="표준 7 2 4 2" xfId="1212"/>
    <cellStyle name="표준 7 2 4 2 2" xfId="1213"/>
    <cellStyle name="표준 7 2 4 3" xfId="1214"/>
    <cellStyle name="표준 7 2 5" xfId="1215"/>
    <cellStyle name="표준 7 2 5 2" xfId="1216"/>
    <cellStyle name="표준 7 2 6" xfId="1217"/>
    <cellStyle name="표준 7 2 6 2" xfId="1218"/>
    <cellStyle name="표준 7 2 6 3" xfId="1219"/>
    <cellStyle name="표준 7 2 7" xfId="1220"/>
    <cellStyle name="표준 7 2 8" xfId="1221"/>
    <cellStyle name="표준 7 3" xfId="1222"/>
    <cellStyle name="표준 7 4" xfId="1223"/>
    <cellStyle name="표준 7 4 2" xfId="1224"/>
    <cellStyle name="표준 7 4 2 2" xfId="1225"/>
    <cellStyle name="표준 7 4 3" xfId="1226"/>
    <cellStyle name="표준 7 5" xfId="1227"/>
    <cellStyle name="표준 7 5 2" xfId="1228"/>
    <cellStyle name="표준 7 6" xfId="1229"/>
    <cellStyle name="표준 7 6 2" xfId="1230"/>
    <cellStyle name="표준 7 6 3" xfId="1231"/>
    <cellStyle name="표준 7 7" xfId="1232"/>
    <cellStyle name="표준 7 8" xfId="1233"/>
    <cellStyle name="표준 7 9" xfId="1234"/>
    <cellStyle name="표준 8" xfId="1235"/>
    <cellStyle name="표준 8 2" xfId="1236"/>
    <cellStyle name="표준 8 3" xfId="1237"/>
    <cellStyle name="표준 9" xfId="1238"/>
    <cellStyle name="표준 9 2" xfId="1239"/>
    <cellStyle name="표준 9 2 2" xfId="1240"/>
    <cellStyle name="표준 9 3" xfId="1241"/>
    <cellStyle name="標準_0101全社計" xfId="2239"/>
    <cellStyle name="표준_09SP진행안" xfId="5"/>
    <cellStyle name="하이퍼링크" xfId="67" builtinId="8"/>
    <cellStyle name="합산" xfId="64"/>
    <cellStyle name="桁区切り [0.00]_List-dwg瑩畳䵜楡" xfId="2240"/>
    <cellStyle name="桁区切り_List-dwgist-" xfId="2241"/>
    <cellStyle name="貨幣 [0]_00Q3902REV.1" xfId="2242"/>
    <cellStyle name="貨幣[0]_BRE" xfId="2243"/>
    <cellStyle name="貨幣_00Q3902REV.1" xfId="2244"/>
    <cellStyle name="화폐기호" xfId="65"/>
    <cellStyle name="화폐기호0" xfId="66"/>
  </cellStyles>
  <dxfs count="30">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3" tint="0.59996337778862885"/>
        </patternFill>
      </fill>
    </dxf>
    <dxf>
      <fill>
        <patternFill>
          <bgColor rgb="FFFFAFAF"/>
        </patternFill>
      </fill>
    </dxf>
    <dxf>
      <fill>
        <patternFill>
          <bgColor theme="0"/>
        </patternFill>
      </fill>
    </dxf>
    <dxf>
      <font>
        <color rgb="FFFF0000"/>
      </font>
    </dxf>
    <dxf>
      <font>
        <color rgb="FF0000FF"/>
      </font>
    </dxf>
    <dxf>
      <font>
        <color rgb="FFFF0000"/>
      </font>
    </dxf>
    <dxf>
      <font>
        <color rgb="FFFF0000"/>
      </font>
    </dxf>
    <dxf>
      <font>
        <color rgb="FFFF0000"/>
      </font>
    </dxf>
    <dxf>
      <font>
        <color rgb="FFFF0000"/>
      </font>
    </dxf>
    <dxf>
      <font>
        <color rgb="FFFF0000"/>
      </font>
    </dxf>
    <dxf>
      <fill>
        <patternFill>
          <bgColor theme="5" tint="0.59996337778862885"/>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0000FF"/>
      <color rgb="FFFF8181"/>
      <color rgb="FFFFAFAF"/>
      <color rgb="FFFDFDFD"/>
      <color rgb="FF80C535"/>
      <color rgb="FFFFE181"/>
      <color rgb="FFF9F9F9"/>
      <color rgb="FFFBFBFB"/>
      <color rgb="FFEAEAEA"/>
      <color rgb="FFFFB9B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3.jpeg"/><Relationship Id="rId3" Type="http://schemas.openxmlformats.org/officeDocument/2006/relationships/image" Target="../media/image8.jpeg"/><Relationship Id="rId7" Type="http://schemas.openxmlformats.org/officeDocument/2006/relationships/image" Target="../media/image12.jpe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jpeg"/><Relationship Id="rId5" Type="http://schemas.openxmlformats.org/officeDocument/2006/relationships/image" Target="../media/image10.jpeg"/><Relationship Id="rId10" Type="http://schemas.openxmlformats.org/officeDocument/2006/relationships/image" Target="../media/image15.png"/><Relationship Id="rId4" Type="http://schemas.openxmlformats.org/officeDocument/2006/relationships/image" Target="../media/image9.jpeg"/><Relationship Id="rId9" Type="http://schemas.openxmlformats.org/officeDocument/2006/relationships/image" Target="../media/image14.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1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8.emf"/></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jpg"/></Relationships>
</file>

<file path=xl/drawings/_rels/drawing1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43</xdr:col>
      <xdr:colOff>66675</xdr:colOff>
      <xdr:row>139</xdr:row>
      <xdr:rowOff>95250</xdr:rowOff>
    </xdr:from>
    <xdr:to>
      <xdr:col>49</xdr:col>
      <xdr:colOff>95250</xdr:colOff>
      <xdr:row>151</xdr:row>
      <xdr:rowOff>114300</xdr:rowOff>
    </xdr:to>
    <xdr:cxnSp macro="">
      <xdr:nvCxnSpPr>
        <xdr:cNvPr id="2" name="직선 화살표 연결선 1"/>
        <xdr:cNvCxnSpPr/>
      </xdr:nvCxnSpPr>
      <xdr:spPr>
        <a:xfrm flipH="1">
          <a:off x="11534775" y="30451425"/>
          <a:ext cx="1628775" cy="2305050"/>
        </a:xfrm>
        <a:prstGeom prst="straightConnector1">
          <a:avLst/>
        </a:prstGeom>
        <a:ln w="15875">
          <a:solidFill>
            <a:srgbClr val="0000CC"/>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57150</xdr:colOff>
      <xdr:row>139</xdr:row>
      <xdr:rowOff>104775</xdr:rowOff>
    </xdr:from>
    <xdr:to>
      <xdr:col>49</xdr:col>
      <xdr:colOff>104777</xdr:colOff>
      <xdr:row>159</xdr:row>
      <xdr:rowOff>0</xdr:rowOff>
    </xdr:to>
    <xdr:cxnSp macro="">
      <xdr:nvCxnSpPr>
        <xdr:cNvPr id="3" name="직선 화살표 연결선 2"/>
        <xdr:cNvCxnSpPr/>
      </xdr:nvCxnSpPr>
      <xdr:spPr>
        <a:xfrm flipH="1">
          <a:off x="11258550" y="30460950"/>
          <a:ext cx="1914527" cy="4105275"/>
        </a:xfrm>
        <a:prstGeom prst="straightConnector1">
          <a:avLst/>
        </a:prstGeom>
        <a:ln w="15875">
          <a:solidFill>
            <a:srgbClr val="0000CC"/>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114301</xdr:colOff>
      <xdr:row>126</xdr:row>
      <xdr:rowOff>114300</xdr:rowOff>
    </xdr:from>
    <xdr:to>
      <xdr:col>48</xdr:col>
      <xdr:colOff>161925</xdr:colOff>
      <xdr:row>126</xdr:row>
      <xdr:rowOff>114300</xdr:rowOff>
    </xdr:to>
    <xdr:cxnSp macro="">
      <xdr:nvCxnSpPr>
        <xdr:cNvPr id="4" name="직선 화살표 연결선 3"/>
        <xdr:cNvCxnSpPr/>
      </xdr:nvCxnSpPr>
      <xdr:spPr>
        <a:xfrm>
          <a:off x="11582401" y="27822525"/>
          <a:ext cx="1381124" cy="0"/>
        </a:xfrm>
        <a:prstGeom prst="straightConnector1">
          <a:avLst/>
        </a:prstGeom>
        <a:ln w="15875">
          <a:solidFill>
            <a:schemeClr val="tx1"/>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85725</xdr:colOff>
      <xdr:row>97</xdr:row>
      <xdr:rowOff>95250</xdr:rowOff>
    </xdr:from>
    <xdr:to>
      <xdr:col>54</xdr:col>
      <xdr:colOff>257175</xdr:colOff>
      <xdr:row>98</xdr:row>
      <xdr:rowOff>133350</xdr:rowOff>
    </xdr:to>
    <xdr:cxnSp macro="">
      <xdr:nvCxnSpPr>
        <xdr:cNvPr id="5" name="직선 화살표 연결선 4"/>
        <xdr:cNvCxnSpPr/>
      </xdr:nvCxnSpPr>
      <xdr:spPr>
        <a:xfrm flipH="1">
          <a:off x="7286625" y="21316950"/>
          <a:ext cx="7372350" cy="285750"/>
        </a:xfrm>
        <a:prstGeom prst="straightConnector1">
          <a:avLst/>
        </a:prstGeom>
        <a:ln w="15875">
          <a:solidFill>
            <a:schemeClr val="tx1"/>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142875</xdr:colOff>
      <xdr:row>32</xdr:row>
      <xdr:rowOff>85725</xdr:rowOff>
    </xdr:from>
    <xdr:to>
      <xdr:col>57</xdr:col>
      <xdr:colOff>114300</xdr:colOff>
      <xdr:row>33</xdr:row>
      <xdr:rowOff>104775</xdr:rowOff>
    </xdr:to>
    <xdr:sp macro="" textlink="">
      <xdr:nvSpPr>
        <xdr:cNvPr id="2" name="십자형 1"/>
        <xdr:cNvSpPr/>
      </xdr:nvSpPr>
      <xdr:spPr>
        <a:xfrm>
          <a:off x="14316075" y="6505575"/>
          <a:ext cx="266700" cy="266700"/>
        </a:xfrm>
        <a:prstGeom prst="plus">
          <a:avLst>
            <a:gd name="adj" fmla="val 39815"/>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80</xdr:col>
      <xdr:colOff>152400</xdr:colOff>
      <xdr:row>44</xdr:row>
      <xdr:rowOff>19050</xdr:rowOff>
    </xdr:from>
    <xdr:to>
      <xdr:col>81</xdr:col>
      <xdr:colOff>123825</xdr:colOff>
      <xdr:row>45</xdr:row>
      <xdr:rowOff>38100</xdr:rowOff>
    </xdr:to>
    <xdr:sp macro="" textlink="">
      <xdr:nvSpPr>
        <xdr:cNvPr id="3" name="십자형 2"/>
        <xdr:cNvSpPr/>
      </xdr:nvSpPr>
      <xdr:spPr>
        <a:xfrm>
          <a:off x="22888575" y="9486900"/>
          <a:ext cx="266700" cy="266700"/>
        </a:xfrm>
        <a:prstGeom prst="plus">
          <a:avLst>
            <a:gd name="adj" fmla="val 39815"/>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238124</xdr:colOff>
      <xdr:row>8</xdr:row>
      <xdr:rowOff>200025</xdr:rowOff>
    </xdr:from>
    <xdr:to>
      <xdr:col>25</xdr:col>
      <xdr:colOff>8174</xdr:colOff>
      <xdr:row>9</xdr:row>
      <xdr:rowOff>133350</xdr:rowOff>
    </xdr:to>
    <xdr:grpSp>
      <xdr:nvGrpSpPr>
        <xdr:cNvPr id="127" name="그룹 126"/>
        <xdr:cNvGrpSpPr/>
      </xdr:nvGrpSpPr>
      <xdr:grpSpPr>
        <a:xfrm>
          <a:off x="2590799" y="2143125"/>
          <a:ext cx="3484800" cy="171450"/>
          <a:chOff x="2714624" y="2038350"/>
          <a:chExt cx="3484800" cy="171450"/>
        </a:xfrm>
      </xdr:grpSpPr>
      <xdr:cxnSp macro="">
        <xdr:nvCxnSpPr>
          <xdr:cNvPr id="123" name="직선 연결선 122"/>
          <xdr:cNvCxnSpPr/>
        </xdr:nvCxnSpPr>
        <xdr:spPr>
          <a:xfrm>
            <a:off x="27241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5" name="직선 연결선 124"/>
          <xdr:cNvCxnSpPr/>
        </xdr:nvCxnSpPr>
        <xdr:spPr>
          <a:xfrm>
            <a:off x="2714624" y="2057400"/>
            <a:ext cx="3484800"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6" name="직선 연결선 125"/>
          <xdr:cNvCxnSpPr/>
        </xdr:nvCxnSpPr>
        <xdr:spPr>
          <a:xfrm>
            <a:off x="61912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171450</xdr:colOff>
      <xdr:row>14</xdr:row>
      <xdr:rowOff>0</xdr:rowOff>
    </xdr:from>
    <xdr:to>
      <xdr:col>8</xdr:col>
      <xdr:colOff>67800</xdr:colOff>
      <xdr:row>14</xdr:row>
      <xdr:rowOff>144000</xdr:rowOff>
    </xdr:to>
    <xdr:sp macro="" textlink="">
      <xdr:nvSpPr>
        <xdr:cNvPr id="21" name="순서도: 연결자 20">
          <a:extLst>
            <a:ext uri="{FF2B5EF4-FFF2-40B4-BE49-F238E27FC236}">
              <a16:creationId xmlns="" xmlns:a16="http://schemas.microsoft.com/office/drawing/2014/main" id="{00000000-0008-0000-0000-000016010000}"/>
            </a:ext>
          </a:extLst>
        </xdr:cNvPr>
        <xdr:cNvSpPr/>
      </xdr:nvSpPr>
      <xdr:spPr>
        <a:xfrm>
          <a:off x="1905000" y="1524000"/>
          <a:ext cx="144000" cy="144000"/>
        </a:xfrm>
        <a:prstGeom prst="flowChartConnector">
          <a:avLst/>
        </a:prstGeom>
        <a:solidFill>
          <a:schemeClr val="tx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6</xdr:col>
      <xdr:colOff>142875</xdr:colOff>
      <xdr:row>12</xdr:row>
      <xdr:rowOff>104775</xdr:rowOff>
    </xdr:from>
    <xdr:to>
      <xdr:col>9</xdr:col>
      <xdr:colOff>114300</xdr:colOff>
      <xdr:row>13</xdr:row>
      <xdr:rowOff>164467</xdr:rowOff>
    </xdr:to>
    <xdr:sp macro="" textlink="">
      <xdr:nvSpPr>
        <xdr:cNvPr id="22" name="직사각형 21">
          <a:extLst>
            <a:ext uri="{FF2B5EF4-FFF2-40B4-BE49-F238E27FC236}">
              <a16:creationId xmlns="" xmlns:a16="http://schemas.microsoft.com/office/drawing/2014/main" id="{00000000-0008-0000-0000-000017010000}"/>
            </a:ext>
          </a:extLst>
        </xdr:cNvPr>
        <xdr:cNvSpPr/>
      </xdr:nvSpPr>
      <xdr:spPr>
        <a:xfrm>
          <a:off x="1628775" y="2419350"/>
          <a:ext cx="714375" cy="297817"/>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Start</a:t>
          </a:r>
          <a:endParaRPr lang="ko-KR" altLang="en-US" sz="900" b="1">
            <a:solidFill>
              <a:schemeClr val="tx1"/>
            </a:solidFill>
            <a:latin typeface="+mn-ea"/>
            <a:ea typeface="+mn-ea"/>
            <a:cs typeface="JBold" pitchFamily="18" charset="-127"/>
          </a:endParaRPr>
        </a:p>
      </xdr:txBody>
    </xdr:sp>
    <xdr:clientData/>
  </xdr:twoCellAnchor>
  <xdr:twoCellAnchor>
    <xdr:from>
      <xdr:col>13</xdr:col>
      <xdr:colOff>171450</xdr:colOff>
      <xdr:row>14</xdr:row>
      <xdr:rowOff>0</xdr:rowOff>
    </xdr:from>
    <xdr:to>
      <xdr:col>14</xdr:col>
      <xdr:colOff>67800</xdr:colOff>
      <xdr:row>14</xdr:row>
      <xdr:rowOff>144000</xdr:rowOff>
    </xdr:to>
    <xdr:sp macro="" textlink="">
      <xdr:nvSpPr>
        <xdr:cNvPr id="30" name="순서도: 연결자 29">
          <a:extLst>
            <a:ext uri="{FF2B5EF4-FFF2-40B4-BE49-F238E27FC236}">
              <a16:creationId xmlns="" xmlns:a16="http://schemas.microsoft.com/office/drawing/2014/main" id="{00000000-0008-0000-0000-000016010000}"/>
            </a:ext>
          </a:extLst>
        </xdr:cNvPr>
        <xdr:cNvSpPr/>
      </xdr:nvSpPr>
      <xdr:spPr>
        <a:xfrm>
          <a:off x="4629150" y="152400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11</xdr:col>
      <xdr:colOff>209550</xdr:colOff>
      <xdr:row>11</xdr:row>
      <xdr:rowOff>152399</xdr:rowOff>
    </xdr:from>
    <xdr:to>
      <xdr:col>16</xdr:col>
      <xdr:colOff>51300</xdr:colOff>
      <xdr:row>13</xdr:row>
      <xdr:rowOff>180149</xdr:rowOff>
    </xdr:to>
    <xdr:sp macro="" textlink="">
      <xdr:nvSpPr>
        <xdr:cNvPr id="31" name="직사각형 30">
          <a:extLst>
            <a:ext uri="{FF2B5EF4-FFF2-40B4-BE49-F238E27FC236}">
              <a16:creationId xmlns="" xmlns:a16="http://schemas.microsoft.com/office/drawing/2014/main" id="{00000000-0008-0000-0000-000017010000}"/>
            </a:ext>
          </a:extLst>
        </xdr:cNvPr>
        <xdr:cNvSpPr/>
      </xdr:nvSpPr>
      <xdr:spPr>
        <a:xfrm>
          <a:off x="2933700" y="2466974"/>
          <a:ext cx="1080000"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M.W/H IN</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21</xdr:col>
      <xdr:colOff>171450</xdr:colOff>
      <xdr:row>14</xdr:row>
      <xdr:rowOff>0</xdr:rowOff>
    </xdr:from>
    <xdr:to>
      <xdr:col>22</xdr:col>
      <xdr:colOff>67800</xdr:colOff>
      <xdr:row>14</xdr:row>
      <xdr:rowOff>144000</xdr:rowOff>
    </xdr:to>
    <xdr:sp macro="" textlink="">
      <xdr:nvSpPr>
        <xdr:cNvPr id="33" name="순서도: 연결자 32">
          <a:extLst>
            <a:ext uri="{FF2B5EF4-FFF2-40B4-BE49-F238E27FC236}">
              <a16:creationId xmlns="" xmlns:a16="http://schemas.microsoft.com/office/drawing/2014/main" id="{00000000-0008-0000-0000-000016010000}"/>
            </a:ext>
          </a:extLst>
        </xdr:cNvPr>
        <xdr:cNvSpPr/>
      </xdr:nvSpPr>
      <xdr:spPr>
        <a:xfrm>
          <a:off x="6610350" y="152400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19</xdr:col>
      <xdr:colOff>209550</xdr:colOff>
      <xdr:row>11</xdr:row>
      <xdr:rowOff>152399</xdr:rowOff>
    </xdr:from>
    <xdr:to>
      <xdr:col>24</xdr:col>
      <xdr:colOff>51300</xdr:colOff>
      <xdr:row>13</xdr:row>
      <xdr:rowOff>180149</xdr:rowOff>
    </xdr:to>
    <xdr:sp macro="" textlink="">
      <xdr:nvSpPr>
        <xdr:cNvPr id="34" name="직사각형 33">
          <a:extLst>
            <a:ext uri="{FF2B5EF4-FFF2-40B4-BE49-F238E27FC236}">
              <a16:creationId xmlns="" xmlns:a16="http://schemas.microsoft.com/office/drawing/2014/main" id="{00000000-0008-0000-0000-000017010000}"/>
            </a:ext>
          </a:extLst>
        </xdr:cNvPr>
        <xdr:cNvSpPr/>
      </xdr:nvSpPr>
      <xdr:spPr>
        <a:xfrm>
          <a:off x="4914900" y="2466974"/>
          <a:ext cx="1080000"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M.W/H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16</xdr:col>
      <xdr:colOff>104775</xdr:colOff>
      <xdr:row>18</xdr:row>
      <xdr:rowOff>152400</xdr:rowOff>
    </xdr:from>
    <xdr:to>
      <xdr:col>17</xdr:col>
      <xdr:colOff>1125</xdr:colOff>
      <xdr:row>19</xdr:row>
      <xdr:rowOff>58275</xdr:rowOff>
    </xdr:to>
    <xdr:sp macro="" textlink="">
      <xdr:nvSpPr>
        <xdr:cNvPr id="43" name="순서도: 연결자 42">
          <a:extLst>
            <a:ext uri="{FF2B5EF4-FFF2-40B4-BE49-F238E27FC236}">
              <a16:creationId xmlns="" xmlns:a16="http://schemas.microsoft.com/office/drawing/2014/main" id="{00000000-0008-0000-0000-000016010000}"/>
            </a:ext>
          </a:extLst>
        </xdr:cNvPr>
        <xdr:cNvSpPr/>
      </xdr:nvSpPr>
      <xdr:spPr>
        <a:xfrm>
          <a:off x="3943350" y="4143375"/>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8</xdr:col>
      <xdr:colOff>67800</xdr:colOff>
      <xdr:row>14</xdr:row>
      <xdr:rowOff>72000</xdr:rowOff>
    </xdr:from>
    <xdr:to>
      <xdr:col>13</xdr:col>
      <xdr:colOff>171450</xdr:colOff>
      <xdr:row>14</xdr:row>
      <xdr:rowOff>72000</xdr:rowOff>
    </xdr:to>
    <xdr:cxnSp macro="">
      <xdr:nvCxnSpPr>
        <xdr:cNvPr id="49" name="직선 연결선 48">
          <a:extLst>
            <a:ext uri="{FF2B5EF4-FFF2-40B4-BE49-F238E27FC236}">
              <a16:creationId xmlns="" xmlns:a16="http://schemas.microsoft.com/office/drawing/2014/main" id="{00000000-0008-0000-0000-00000F010000}"/>
            </a:ext>
          </a:extLst>
        </xdr:cNvPr>
        <xdr:cNvCxnSpPr>
          <a:stCxn id="21" idx="6"/>
          <a:endCxn id="30" idx="2"/>
        </xdr:cNvCxnSpPr>
      </xdr:nvCxnSpPr>
      <xdr:spPr>
        <a:xfrm>
          <a:off x="2049000" y="1596000"/>
          <a:ext cx="258015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67800</xdr:colOff>
      <xdr:row>14</xdr:row>
      <xdr:rowOff>72000</xdr:rowOff>
    </xdr:from>
    <xdr:to>
      <xdr:col>21</xdr:col>
      <xdr:colOff>171450</xdr:colOff>
      <xdr:row>14</xdr:row>
      <xdr:rowOff>72000</xdr:rowOff>
    </xdr:to>
    <xdr:cxnSp macro="">
      <xdr:nvCxnSpPr>
        <xdr:cNvPr id="50" name="직선 연결선 49">
          <a:extLst>
            <a:ext uri="{FF2B5EF4-FFF2-40B4-BE49-F238E27FC236}">
              <a16:creationId xmlns="" xmlns:a16="http://schemas.microsoft.com/office/drawing/2014/main" id="{00000000-0008-0000-0000-00000F010000}"/>
            </a:ext>
          </a:extLst>
        </xdr:cNvPr>
        <xdr:cNvCxnSpPr>
          <a:stCxn id="30" idx="6"/>
          <a:endCxn id="33" idx="2"/>
        </xdr:cNvCxnSpPr>
      </xdr:nvCxnSpPr>
      <xdr:spPr>
        <a:xfrm>
          <a:off x="4773150" y="1596000"/>
          <a:ext cx="18372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171450</xdr:colOff>
      <xdr:row>14</xdr:row>
      <xdr:rowOff>0</xdr:rowOff>
    </xdr:from>
    <xdr:to>
      <xdr:col>31</xdr:col>
      <xdr:colOff>67800</xdr:colOff>
      <xdr:row>14</xdr:row>
      <xdr:rowOff>144000</xdr:rowOff>
    </xdr:to>
    <xdr:sp macro="" textlink="">
      <xdr:nvSpPr>
        <xdr:cNvPr id="52" name="순서도: 연결자 51">
          <a:extLst>
            <a:ext uri="{FF2B5EF4-FFF2-40B4-BE49-F238E27FC236}">
              <a16:creationId xmlns="" xmlns:a16="http://schemas.microsoft.com/office/drawing/2014/main" id="{00000000-0008-0000-0000-000016010000}"/>
            </a:ext>
          </a:extLst>
        </xdr:cNvPr>
        <xdr:cNvSpPr/>
      </xdr:nvSpPr>
      <xdr:spPr>
        <a:xfrm>
          <a:off x="8591550" y="152400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28</xdr:col>
      <xdr:colOff>209550</xdr:colOff>
      <xdr:row>11</xdr:row>
      <xdr:rowOff>152399</xdr:rowOff>
    </xdr:from>
    <xdr:to>
      <xdr:col>33</xdr:col>
      <xdr:colOff>51300</xdr:colOff>
      <xdr:row>13</xdr:row>
      <xdr:rowOff>180149</xdr:rowOff>
    </xdr:to>
    <xdr:sp macro="" textlink="">
      <xdr:nvSpPr>
        <xdr:cNvPr id="53" name="직사각형 52">
          <a:extLst>
            <a:ext uri="{FF2B5EF4-FFF2-40B4-BE49-F238E27FC236}">
              <a16:creationId xmlns="" xmlns:a16="http://schemas.microsoft.com/office/drawing/2014/main" id="{00000000-0008-0000-0000-000017010000}"/>
            </a:ext>
          </a:extLst>
        </xdr:cNvPr>
        <xdr:cNvSpPr/>
      </xdr:nvSpPr>
      <xdr:spPr>
        <a:xfrm>
          <a:off x="7143750" y="2466974"/>
          <a:ext cx="1080000"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C.Fabric W/H IN</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22</xdr:col>
      <xdr:colOff>67800</xdr:colOff>
      <xdr:row>14</xdr:row>
      <xdr:rowOff>72000</xdr:rowOff>
    </xdr:from>
    <xdr:to>
      <xdr:col>30</xdr:col>
      <xdr:colOff>171450</xdr:colOff>
      <xdr:row>14</xdr:row>
      <xdr:rowOff>72000</xdr:rowOff>
    </xdr:to>
    <xdr:cxnSp macro="">
      <xdr:nvCxnSpPr>
        <xdr:cNvPr id="54" name="직선 연결선 53">
          <a:extLst>
            <a:ext uri="{FF2B5EF4-FFF2-40B4-BE49-F238E27FC236}">
              <a16:creationId xmlns="" xmlns:a16="http://schemas.microsoft.com/office/drawing/2014/main" id="{00000000-0008-0000-0000-00000F010000}"/>
            </a:ext>
          </a:extLst>
        </xdr:cNvPr>
        <xdr:cNvCxnSpPr>
          <a:stCxn id="33" idx="6"/>
          <a:endCxn id="52" idx="2"/>
        </xdr:cNvCxnSpPr>
      </xdr:nvCxnSpPr>
      <xdr:spPr>
        <a:xfrm>
          <a:off x="6754350" y="1596000"/>
          <a:ext cx="18372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18</xdr:row>
      <xdr:rowOff>180975</xdr:rowOff>
    </xdr:from>
    <xdr:to>
      <xdr:col>33</xdr:col>
      <xdr:colOff>20175</xdr:colOff>
      <xdr:row>19</xdr:row>
      <xdr:rowOff>86850</xdr:rowOff>
    </xdr:to>
    <xdr:sp macro="" textlink="">
      <xdr:nvSpPr>
        <xdr:cNvPr id="57" name="순서도: 연결자 56">
          <a:extLst>
            <a:ext uri="{FF2B5EF4-FFF2-40B4-BE49-F238E27FC236}">
              <a16:creationId xmlns="" xmlns:a16="http://schemas.microsoft.com/office/drawing/2014/main" id="{00000000-0008-0000-0000-000016010000}"/>
            </a:ext>
          </a:extLst>
        </xdr:cNvPr>
        <xdr:cNvSpPr/>
      </xdr:nvSpPr>
      <xdr:spPr>
        <a:xfrm>
          <a:off x="7924800" y="4171950"/>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29</xdr:col>
      <xdr:colOff>228600</xdr:colOff>
      <xdr:row>16</xdr:row>
      <xdr:rowOff>19050</xdr:rowOff>
    </xdr:from>
    <xdr:to>
      <xdr:col>35</xdr:col>
      <xdr:colOff>171450</xdr:colOff>
      <xdr:row>18</xdr:row>
      <xdr:rowOff>107317</xdr:rowOff>
    </xdr:to>
    <xdr:sp macro="" textlink="">
      <xdr:nvSpPr>
        <xdr:cNvPr id="58" name="직사각형 57">
          <a:extLst>
            <a:ext uri="{FF2B5EF4-FFF2-40B4-BE49-F238E27FC236}">
              <a16:creationId xmlns="" xmlns:a16="http://schemas.microsoft.com/office/drawing/2014/main" id="{00000000-0008-0000-0000-000017010000}"/>
            </a:ext>
          </a:extLst>
        </xdr:cNvPr>
        <xdr:cNvSpPr/>
      </xdr:nvSpPr>
      <xdr:spPr>
        <a:xfrm>
          <a:off x="7286625" y="3533775"/>
          <a:ext cx="1428750" cy="564517"/>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Trans Location / SPEC</a:t>
          </a:r>
        </a:p>
        <a:p>
          <a:pPr marL="0" indent="0" algn="ctr"/>
          <a:r>
            <a:rPr lang="en-US" altLang="ko-KR" sz="900" b="0">
              <a:solidFill>
                <a:srgbClr val="0000FF"/>
              </a:solidFill>
              <a:latin typeface="+mn-ea"/>
              <a:ea typeface="+mn-ea"/>
              <a:cs typeface="JBold" pitchFamily="18" charset="-127"/>
            </a:rPr>
            <a:t>(File/Style,</a:t>
          </a:r>
          <a:r>
            <a:rPr lang="en-US" altLang="ko-KR" sz="900" b="0" baseline="0">
              <a:solidFill>
                <a:srgbClr val="0000FF"/>
              </a:solidFill>
              <a:latin typeface="+mn-ea"/>
              <a:ea typeface="+mn-ea"/>
              <a:cs typeface="JBold" pitchFamily="18" charset="-127"/>
            </a:rPr>
            <a:t> Location)</a:t>
          </a:r>
          <a:endParaRPr lang="ko-KR" altLang="en-US" sz="900" b="0">
            <a:solidFill>
              <a:srgbClr val="0000FF"/>
            </a:solidFill>
            <a:latin typeface="+mn-ea"/>
            <a:ea typeface="+mn-ea"/>
            <a:cs typeface="JBold" pitchFamily="18" charset="-127"/>
          </a:endParaRPr>
        </a:p>
      </xdr:txBody>
    </xdr:sp>
    <xdr:clientData/>
  </xdr:twoCellAnchor>
  <xdr:twoCellAnchor>
    <xdr:from>
      <xdr:col>38</xdr:col>
      <xdr:colOff>180975</xdr:colOff>
      <xdr:row>14</xdr:row>
      <xdr:rowOff>0</xdr:rowOff>
    </xdr:from>
    <xdr:to>
      <xdr:col>39</xdr:col>
      <xdr:colOff>77325</xdr:colOff>
      <xdr:row>14</xdr:row>
      <xdr:rowOff>144000</xdr:rowOff>
    </xdr:to>
    <xdr:sp macro="" textlink="">
      <xdr:nvSpPr>
        <xdr:cNvPr id="60" name="순서도: 연결자 59">
          <a:extLst>
            <a:ext uri="{FF2B5EF4-FFF2-40B4-BE49-F238E27FC236}">
              <a16:creationId xmlns="" xmlns:a16="http://schemas.microsoft.com/office/drawing/2014/main" id="{00000000-0008-0000-0000-000016010000}"/>
            </a:ext>
          </a:extLst>
        </xdr:cNvPr>
        <xdr:cNvSpPr/>
      </xdr:nvSpPr>
      <xdr:spPr>
        <a:xfrm>
          <a:off x="10582275" y="152400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36</xdr:col>
      <xdr:colOff>28574</xdr:colOff>
      <xdr:row>11</xdr:row>
      <xdr:rowOff>152399</xdr:rowOff>
    </xdr:from>
    <xdr:to>
      <xdr:col>41</xdr:col>
      <xdr:colOff>228599</xdr:colOff>
      <xdr:row>13</xdr:row>
      <xdr:rowOff>180149</xdr:rowOff>
    </xdr:to>
    <xdr:sp macro="" textlink="">
      <xdr:nvSpPr>
        <xdr:cNvPr id="61" name="직사각형 60">
          <a:extLst>
            <a:ext uri="{FF2B5EF4-FFF2-40B4-BE49-F238E27FC236}">
              <a16:creationId xmlns="" xmlns:a16="http://schemas.microsoft.com/office/drawing/2014/main" id="{00000000-0008-0000-0000-000017010000}"/>
            </a:ext>
          </a:extLst>
        </xdr:cNvPr>
        <xdr:cNvSpPr/>
      </xdr:nvSpPr>
      <xdr:spPr>
        <a:xfrm>
          <a:off x="8943974" y="2466974"/>
          <a:ext cx="143827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C.Fabric W/H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31</xdr:col>
      <xdr:colOff>67800</xdr:colOff>
      <xdr:row>14</xdr:row>
      <xdr:rowOff>72000</xdr:rowOff>
    </xdr:from>
    <xdr:to>
      <xdr:col>38</xdr:col>
      <xdr:colOff>180975</xdr:colOff>
      <xdr:row>14</xdr:row>
      <xdr:rowOff>72000</xdr:rowOff>
    </xdr:to>
    <xdr:cxnSp macro="">
      <xdr:nvCxnSpPr>
        <xdr:cNvPr id="62" name="직선 연결선 61">
          <a:extLst>
            <a:ext uri="{FF2B5EF4-FFF2-40B4-BE49-F238E27FC236}">
              <a16:creationId xmlns="" xmlns:a16="http://schemas.microsoft.com/office/drawing/2014/main" id="{00000000-0008-0000-0000-00000F010000}"/>
            </a:ext>
          </a:extLst>
        </xdr:cNvPr>
        <xdr:cNvCxnSpPr>
          <a:stCxn id="52" idx="6"/>
          <a:endCxn id="60" idx="2"/>
        </xdr:cNvCxnSpPr>
      </xdr:nvCxnSpPr>
      <xdr:spPr>
        <a:xfrm>
          <a:off x="8735550" y="1596000"/>
          <a:ext cx="1846725"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180975</xdr:colOff>
      <xdr:row>14</xdr:row>
      <xdr:rowOff>0</xdr:rowOff>
    </xdr:from>
    <xdr:to>
      <xdr:col>47</xdr:col>
      <xdr:colOff>77325</xdr:colOff>
      <xdr:row>14</xdr:row>
      <xdr:rowOff>144000</xdr:rowOff>
    </xdr:to>
    <xdr:sp macro="" textlink="">
      <xdr:nvSpPr>
        <xdr:cNvPr id="66" name="순서도: 연결자 65">
          <a:extLst>
            <a:ext uri="{FF2B5EF4-FFF2-40B4-BE49-F238E27FC236}">
              <a16:creationId xmlns="" xmlns:a16="http://schemas.microsoft.com/office/drawing/2014/main" id="{00000000-0008-0000-0000-000016010000}"/>
            </a:ext>
          </a:extLst>
        </xdr:cNvPr>
        <xdr:cNvSpPr/>
      </xdr:nvSpPr>
      <xdr:spPr>
        <a:xfrm>
          <a:off x="12563475" y="152400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44</xdr:col>
      <xdr:colOff>28574</xdr:colOff>
      <xdr:row>11</xdr:row>
      <xdr:rowOff>142875</xdr:rowOff>
    </xdr:from>
    <xdr:to>
      <xdr:col>49</xdr:col>
      <xdr:colOff>228599</xdr:colOff>
      <xdr:row>13</xdr:row>
      <xdr:rowOff>170625</xdr:rowOff>
    </xdr:to>
    <xdr:sp macro="" textlink="">
      <xdr:nvSpPr>
        <xdr:cNvPr id="67" name="직사각형 66">
          <a:extLst>
            <a:ext uri="{FF2B5EF4-FFF2-40B4-BE49-F238E27FC236}">
              <a16:creationId xmlns="" xmlns:a16="http://schemas.microsoft.com/office/drawing/2014/main" id="{00000000-0008-0000-0000-000017010000}"/>
            </a:ext>
          </a:extLst>
        </xdr:cNvPr>
        <xdr:cNvSpPr/>
      </xdr:nvSpPr>
      <xdr:spPr>
        <a:xfrm>
          <a:off x="10925174" y="2457450"/>
          <a:ext cx="143827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Spreading</a:t>
          </a:r>
          <a:r>
            <a:rPr lang="en-US" altLang="ko-KR" sz="900" b="1" baseline="0">
              <a:solidFill>
                <a:schemeClr val="tx1"/>
              </a:solidFill>
              <a:latin typeface="+mn-ea"/>
              <a:ea typeface="+mn-ea"/>
              <a:cs typeface="JBold" pitchFamily="18" charset="-127"/>
            </a:rPr>
            <a:t> &amp; Cutting</a:t>
          </a:r>
        </a:p>
        <a:p>
          <a:pPr marL="0" indent="0" algn="ctr"/>
          <a:r>
            <a:rPr lang="en-US" altLang="ko-KR" sz="900" b="1" baseline="0">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39</xdr:col>
      <xdr:colOff>77325</xdr:colOff>
      <xdr:row>14</xdr:row>
      <xdr:rowOff>72000</xdr:rowOff>
    </xdr:from>
    <xdr:to>
      <xdr:col>46</xdr:col>
      <xdr:colOff>180975</xdr:colOff>
      <xdr:row>14</xdr:row>
      <xdr:rowOff>72000</xdr:rowOff>
    </xdr:to>
    <xdr:cxnSp macro="">
      <xdr:nvCxnSpPr>
        <xdr:cNvPr id="68" name="직선 연결선 67">
          <a:extLst>
            <a:ext uri="{FF2B5EF4-FFF2-40B4-BE49-F238E27FC236}">
              <a16:creationId xmlns="" xmlns:a16="http://schemas.microsoft.com/office/drawing/2014/main" id="{00000000-0008-0000-0000-00000F010000}"/>
            </a:ext>
          </a:extLst>
        </xdr:cNvPr>
        <xdr:cNvCxnSpPr>
          <a:stCxn id="60" idx="6"/>
          <a:endCxn id="66" idx="2"/>
        </xdr:cNvCxnSpPr>
      </xdr:nvCxnSpPr>
      <xdr:spPr>
        <a:xfrm>
          <a:off x="10726275" y="1596000"/>
          <a:ext cx="18372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238125</xdr:colOff>
      <xdr:row>21</xdr:row>
      <xdr:rowOff>76200</xdr:rowOff>
    </xdr:from>
    <xdr:to>
      <xdr:col>44</xdr:col>
      <xdr:colOff>134475</xdr:colOff>
      <xdr:row>21</xdr:row>
      <xdr:rowOff>220200</xdr:rowOff>
    </xdr:to>
    <xdr:sp macro="" textlink="">
      <xdr:nvSpPr>
        <xdr:cNvPr id="73" name="순서도: 연결자 72">
          <a:extLst>
            <a:ext uri="{FF2B5EF4-FFF2-40B4-BE49-F238E27FC236}">
              <a16:creationId xmlns="" xmlns:a16="http://schemas.microsoft.com/office/drawing/2014/main" id="{00000000-0008-0000-0000-000016010000}"/>
            </a:ext>
          </a:extLst>
        </xdr:cNvPr>
        <xdr:cNvSpPr/>
      </xdr:nvSpPr>
      <xdr:spPr>
        <a:xfrm>
          <a:off x="10763250" y="5000625"/>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40</xdr:col>
      <xdr:colOff>228599</xdr:colOff>
      <xdr:row>18</xdr:row>
      <xdr:rowOff>180975</xdr:rowOff>
    </xdr:from>
    <xdr:to>
      <xdr:col>46</xdr:col>
      <xdr:colOff>180974</xdr:colOff>
      <xdr:row>21</xdr:row>
      <xdr:rowOff>2543</xdr:rowOff>
    </xdr:to>
    <xdr:sp macro="" textlink="">
      <xdr:nvSpPr>
        <xdr:cNvPr id="74" name="직사각형 73">
          <a:extLst>
            <a:ext uri="{FF2B5EF4-FFF2-40B4-BE49-F238E27FC236}">
              <a16:creationId xmlns="" xmlns:a16="http://schemas.microsoft.com/office/drawing/2014/main" id="{00000000-0008-0000-0000-000017010000}"/>
            </a:ext>
          </a:extLst>
        </xdr:cNvPr>
        <xdr:cNvSpPr/>
      </xdr:nvSpPr>
      <xdr:spPr>
        <a:xfrm>
          <a:off x="10010774" y="4391025"/>
          <a:ext cx="1438275" cy="53594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Size Ratio by Marker</a:t>
          </a:r>
        </a:p>
        <a:p>
          <a:pPr marL="0" indent="0" algn="ctr"/>
          <a:r>
            <a:rPr lang="en-US" altLang="ko-KR" sz="900" b="1">
              <a:solidFill>
                <a:srgbClr val="0000FF"/>
              </a:solidFill>
              <a:latin typeface="+mn-ea"/>
              <a:ea typeface="+mn-ea"/>
              <a:cs typeface="JBold" pitchFamily="18" charset="-127"/>
            </a:rPr>
            <a:t>Reg.</a:t>
          </a:r>
          <a:endParaRPr lang="ko-KR" altLang="en-US" sz="900" b="1">
            <a:solidFill>
              <a:srgbClr val="0000FF"/>
            </a:solidFill>
            <a:latin typeface="+mn-ea"/>
            <a:ea typeface="+mn-ea"/>
            <a:cs typeface="JBold" pitchFamily="18" charset="-127"/>
          </a:endParaRPr>
        </a:p>
      </xdr:txBody>
    </xdr:sp>
    <xdr:clientData/>
  </xdr:twoCellAnchor>
  <xdr:twoCellAnchor>
    <xdr:from>
      <xdr:col>44</xdr:col>
      <xdr:colOff>134475</xdr:colOff>
      <xdr:row>14</xdr:row>
      <xdr:rowOff>144000</xdr:rowOff>
    </xdr:from>
    <xdr:to>
      <xdr:col>47</xdr:col>
      <xdr:colOff>5325</xdr:colOff>
      <xdr:row>21</xdr:row>
      <xdr:rowOff>148200</xdr:rowOff>
    </xdr:to>
    <xdr:cxnSp macro="">
      <xdr:nvCxnSpPr>
        <xdr:cNvPr id="80" name="꺾인 연결선 79"/>
        <xdr:cNvCxnSpPr>
          <a:stCxn id="73" idx="6"/>
          <a:endCxn id="66" idx="4"/>
        </xdr:cNvCxnSpPr>
      </xdr:nvCxnSpPr>
      <xdr:spPr>
        <a:xfrm flipV="1">
          <a:off x="10907250" y="3401550"/>
          <a:ext cx="613800" cy="1671075"/>
        </a:xfrm>
        <a:prstGeom prst="bentConnector2">
          <a:avLst/>
        </a:prstGeom>
        <a:ln w="158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238125</xdr:colOff>
      <xdr:row>25</xdr:row>
      <xdr:rowOff>47625</xdr:rowOff>
    </xdr:from>
    <xdr:to>
      <xdr:col>44</xdr:col>
      <xdr:colOff>134475</xdr:colOff>
      <xdr:row>25</xdr:row>
      <xdr:rowOff>191625</xdr:rowOff>
    </xdr:to>
    <xdr:sp macro="" textlink="">
      <xdr:nvSpPr>
        <xdr:cNvPr id="82" name="순서도: 연결자 81">
          <a:extLst>
            <a:ext uri="{FF2B5EF4-FFF2-40B4-BE49-F238E27FC236}">
              <a16:creationId xmlns="" xmlns:a16="http://schemas.microsoft.com/office/drawing/2014/main" id="{00000000-0008-0000-0000-000016010000}"/>
            </a:ext>
          </a:extLst>
        </xdr:cNvPr>
        <xdr:cNvSpPr/>
      </xdr:nvSpPr>
      <xdr:spPr>
        <a:xfrm>
          <a:off x="10763250" y="5924550"/>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40</xdr:col>
      <xdr:colOff>228599</xdr:colOff>
      <xdr:row>22</xdr:row>
      <xdr:rowOff>152400</xdr:rowOff>
    </xdr:from>
    <xdr:to>
      <xdr:col>46</xdr:col>
      <xdr:colOff>180974</xdr:colOff>
      <xdr:row>24</xdr:row>
      <xdr:rowOff>212093</xdr:rowOff>
    </xdr:to>
    <xdr:sp macro="" textlink="">
      <xdr:nvSpPr>
        <xdr:cNvPr id="83" name="직사각형 82">
          <a:extLst>
            <a:ext uri="{FF2B5EF4-FFF2-40B4-BE49-F238E27FC236}">
              <a16:creationId xmlns="" xmlns:a16="http://schemas.microsoft.com/office/drawing/2014/main" id="{00000000-0008-0000-0000-000017010000}"/>
            </a:ext>
          </a:extLst>
        </xdr:cNvPr>
        <xdr:cNvSpPr/>
      </xdr:nvSpPr>
      <xdr:spPr>
        <a:xfrm>
          <a:off x="10010774" y="5314950"/>
          <a:ext cx="1438275" cy="53594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Sewing Process</a:t>
          </a:r>
        </a:p>
        <a:p>
          <a:pPr marL="0" indent="0" algn="ctr"/>
          <a:r>
            <a:rPr lang="en-US" altLang="ko-KR" sz="900" b="1">
              <a:solidFill>
                <a:srgbClr val="0000FF"/>
              </a:solidFill>
              <a:latin typeface="+mn-ea"/>
              <a:ea typeface="+mn-ea"/>
              <a:cs typeface="JBold" pitchFamily="18" charset="-127"/>
            </a:rPr>
            <a:t>Reg.</a:t>
          </a:r>
          <a:endParaRPr lang="ko-KR" altLang="en-US" sz="900" b="1">
            <a:solidFill>
              <a:srgbClr val="0000FF"/>
            </a:solidFill>
            <a:latin typeface="+mn-ea"/>
            <a:ea typeface="+mn-ea"/>
            <a:cs typeface="JBold" pitchFamily="18" charset="-127"/>
          </a:endParaRPr>
        </a:p>
      </xdr:txBody>
    </xdr:sp>
    <xdr:clientData/>
  </xdr:twoCellAnchor>
  <xdr:twoCellAnchor>
    <xdr:from>
      <xdr:col>44</xdr:col>
      <xdr:colOff>134475</xdr:colOff>
      <xdr:row>14</xdr:row>
      <xdr:rowOff>122912</xdr:rowOff>
    </xdr:from>
    <xdr:to>
      <xdr:col>47</xdr:col>
      <xdr:colOff>56237</xdr:colOff>
      <xdr:row>25</xdr:row>
      <xdr:rowOff>119625</xdr:rowOff>
    </xdr:to>
    <xdr:cxnSp macro="">
      <xdr:nvCxnSpPr>
        <xdr:cNvPr id="84" name="꺾인 연결선 83"/>
        <xdr:cNvCxnSpPr>
          <a:stCxn id="82" idx="6"/>
          <a:endCxn id="66" idx="5"/>
        </xdr:cNvCxnSpPr>
      </xdr:nvCxnSpPr>
      <xdr:spPr>
        <a:xfrm flipV="1">
          <a:off x="10907250" y="3380462"/>
          <a:ext cx="664712" cy="2616088"/>
        </a:xfrm>
        <a:prstGeom prst="bentConnector2">
          <a:avLst/>
        </a:prstGeom>
        <a:ln w="158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161925</xdr:colOff>
      <xdr:row>14</xdr:row>
      <xdr:rowOff>76200</xdr:rowOff>
    </xdr:from>
    <xdr:to>
      <xdr:col>16</xdr:col>
      <xdr:colOff>161925</xdr:colOff>
      <xdr:row>15</xdr:row>
      <xdr:rowOff>171450</xdr:rowOff>
    </xdr:to>
    <xdr:cxnSp macro="">
      <xdr:nvCxnSpPr>
        <xdr:cNvPr id="89" name="직선 화살표 연결선 88"/>
        <xdr:cNvCxnSpPr/>
      </xdr:nvCxnSpPr>
      <xdr:spPr>
        <a:xfrm>
          <a:off x="4000500" y="3114675"/>
          <a:ext cx="0" cy="333375"/>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190500</xdr:colOff>
      <xdr:row>14</xdr:row>
      <xdr:rowOff>104775</xdr:rowOff>
    </xdr:from>
    <xdr:to>
      <xdr:col>32</xdr:col>
      <xdr:colOff>190500</xdr:colOff>
      <xdr:row>15</xdr:row>
      <xdr:rowOff>200025</xdr:rowOff>
    </xdr:to>
    <xdr:cxnSp macro="">
      <xdr:nvCxnSpPr>
        <xdr:cNvPr id="90" name="직선 화살표 연결선 89"/>
        <xdr:cNvCxnSpPr/>
      </xdr:nvCxnSpPr>
      <xdr:spPr>
        <a:xfrm>
          <a:off x="7991475" y="3143250"/>
          <a:ext cx="0" cy="333375"/>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171450</xdr:colOff>
      <xdr:row>18</xdr:row>
      <xdr:rowOff>180975</xdr:rowOff>
    </xdr:from>
    <xdr:to>
      <xdr:col>11</xdr:col>
      <xdr:colOff>67800</xdr:colOff>
      <xdr:row>19</xdr:row>
      <xdr:rowOff>86850</xdr:rowOff>
    </xdr:to>
    <xdr:sp macro="" textlink="">
      <xdr:nvSpPr>
        <xdr:cNvPr id="94" name="순서도: 연결자 93">
          <a:extLst>
            <a:ext uri="{FF2B5EF4-FFF2-40B4-BE49-F238E27FC236}">
              <a16:creationId xmlns="" xmlns:a16="http://schemas.microsoft.com/office/drawing/2014/main" id="{00000000-0008-0000-0000-000016010000}"/>
            </a:ext>
          </a:extLst>
        </xdr:cNvPr>
        <xdr:cNvSpPr/>
      </xdr:nvSpPr>
      <xdr:spPr>
        <a:xfrm>
          <a:off x="2647950" y="3657600"/>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8</xdr:col>
      <xdr:colOff>28575</xdr:colOff>
      <xdr:row>16</xdr:row>
      <xdr:rowOff>19050</xdr:rowOff>
    </xdr:from>
    <xdr:to>
      <xdr:col>13</xdr:col>
      <xdr:colOff>219075</xdr:colOff>
      <xdr:row>18</xdr:row>
      <xdr:rowOff>107317</xdr:rowOff>
    </xdr:to>
    <xdr:sp macro="" textlink="">
      <xdr:nvSpPr>
        <xdr:cNvPr id="95" name="직사각형 94">
          <a:extLst>
            <a:ext uri="{FF2B5EF4-FFF2-40B4-BE49-F238E27FC236}">
              <a16:creationId xmlns="" xmlns:a16="http://schemas.microsoft.com/office/drawing/2014/main" id="{00000000-0008-0000-0000-000017010000}"/>
            </a:ext>
          </a:extLst>
        </xdr:cNvPr>
        <xdr:cNvSpPr/>
      </xdr:nvSpPr>
      <xdr:spPr>
        <a:xfrm>
          <a:off x="2009775" y="3019425"/>
          <a:ext cx="1428750" cy="564517"/>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M.W/H</a:t>
          </a:r>
          <a:r>
            <a:rPr lang="en-US" altLang="ko-KR" sz="900" b="1" baseline="0">
              <a:solidFill>
                <a:srgbClr val="0000FF"/>
              </a:solidFill>
              <a:latin typeface="+mn-ea"/>
              <a:ea typeface="+mn-ea"/>
              <a:cs typeface="JBold" pitchFamily="18" charset="-127"/>
            </a:rPr>
            <a:t> IN - Plan</a:t>
          </a:r>
        </a:p>
        <a:p>
          <a:pPr marL="0" indent="0" algn="ctr"/>
          <a:r>
            <a:rPr lang="en-US" altLang="ko-KR" sz="900" b="1" baseline="0">
              <a:solidFill>
                <a:srgbClr val="0000FF"/>
              </a:solidFill>
              <a:latin typeface="+mn-ea"/>
              <a:ea typeface="+mn-ea"/>
              <a:cs typeface="JBold" pitchFamily="18" charset="-127"/>
            </a:rPr>
            <a:t>Reg.</a:t>
          </a:r>
          <a:endParaRPr lang="ko-KR" altLang="en-US" sz="900" b="0">
            <a:solidFill>
              <a:srgbClr val="0000FF"/>
            </a:solidFill>
            <a:latin typeface="+mn-ea"/>
            <a:ea typeface="+mn-ea"/>
            <a:cs typeface="JBold" pitchFamily="18" charset="-127"/>
          </a:endParaRPr>
        </a:p>
      </xdr:txBody>
    </xdr:sp>
    <xdr:clientData/>
  </xdr:twoCellAnchor>
  <xdr:twoCellAnchor>
    <xdr:from>
      <xdr:col>11</xdr:col>
      <xdr:colOff>67800</xdr:colOff>
      <xdr:row>14</xdr:row>
      <xdr:rowOff>122912</xdr:rowOff>
    </xdr:from>
    <xdr:to>
      <xdr:col>13</xdr:col>
      <xdr:colOff>192538</xdr:colOff>
      <xdr:row>19</xdr:row>
      <xdr:rowOff>14850</xdr:rowOff>
    </xdr:to>
    <xdr:cxnSp macro="">
      <xdr:nvCxnSpPr>
        <xdr:cNvPr id="96" name="꺾인 연결선 95"/>
        <xdr:cNvCxnSpPr>
          <a:stCxn id="94" idx="6"/>
          <a:endCxn id="30" idx="3"/>
        </xdr:cNvCxnSpPr>
      </xdr:nvCxnSpPr>
      <xdr:spPr>
        <a:xfrm flipV="1">
          <a:off x="2791950" y="2675612"/>
          <a:ext cx="620038" cy="1082563"/>
        </a:xfrm>
        <a:prstGeom prst="bentConnector2">
          <a:avLst/>
        </a:prstGeom>
        <a:ln w="158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180975</xdr:colOff>
      <xdr:row>14</xdr:row>
      <xdr:rowOff>0</xdr:rowOff>
    </xdr:from>
    <xdr:to>
      <xdr:col>55</xdr:col>
      <xdr:colOff>77325</xdr:colOff>
      <xdr:row>14</xdr:row>
      <xdr:rowOff>144000</xdr:rowOff>
    </xdr:to>
    <xdr:sp macro="" textlink="">
      <xdr:nvSpPr>
        <xdr:cNvPr id="101" name="순서도: 연결자 100">
          <a:extLst>
            <a:ext uri="{FF2B5EF4-FFF2-40B4-BE49-F238E27FC236}">
              <a16:creationId xmlns="" xmlns:a16="http://schemas.microsoft.com/office/drawing/2014/main" id="{00000000-0008-0000-0000-000016010000}"/>
            </a:ext>
          </a:extLst>
        </xdr:cNvPr>
        <xdr:cNvSpPr/>
      </xdr:nvSpPr>
      <xdr:spPr>
        <a:xfrm>
          <a:off x="13306425" y="207645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52</xdr:col>
      <xdr:colOff>152400</xdr:colOff>
      <xdr:row>11</xdr:row>
      <xdr:rowOff>152399</xdr:rowOff>
    </xdr:from>
    <xdr:to>
      <xdr:col>57</xdr:col>
      <xdr:colOff>117975</xdr:colOff>
      <xdr:row>13</xdr:row>
      <xdr:rowOff>180149</xdr:rowOff>
    </xdr:to>
    <xdr:sp macro="" textlink="">
      <xdr:nvSpPr>
        <xdr:cNvPr id="102" name="직사각형 101">
          <a:extLst>
            <a:ext uri="{FF2B5EF4-FFF2-40B4-BE49-F238E27FC236}">
              <a16:creationId xmlns="" xmlns:a16="http://schemas.microsoft.com/office/drawing/2014/main" id="{00000000-0008-0000-0000-000017010000}"/>
            </a:ext>
          </a:extLst>
        </xdr:cNvPr>
        <xdr:cNvSpPr/>
      </xdr:nvSpPr>
      <xdr:spPr>
        <a:xfrm>
          <a:off x="13030200" y="2466974"/>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C.Bundle W/H IN</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70</xdr:col>
      <xdr:colOff>190500</xdr:colOff>
      <xdr:row>14</xdr:row>
      <xdr:rowOff>0</xdr:rowOff>
    </xdr:from>
    <xdr:to>
      <xdr:col>71</xdr:col>
      <xdr:colOff>86850</xdr:colOff>
      <xdr:row>14</xdr:row>
      <xdr:rowOff>144000</xdr:rowOff>
    </xdr:to>
    <xdr:sp macro="" textlink="">
      <xdr:nvSpPr>
        <xdr:cNvPr id="103" name="순서도: 연결자 102">
          <a:extLst>
            <a:ext uri="{FF2B5EF4-FFF2-40B4-BE49-F238E27FC236}">
              <a16:creationId xmlns="" xmlns:a16="http://schemas.microsoft.com/office/drawing/2014/main" id="{00000000-0008-0000-0000-000016010000}"/>
            </a:ext>
          </a:extLst>
        </xdr:cNvPr>
        <xdr:cNvSpPr/>
      </xdr:nvSpPr>
      <xdr:spPr>
        <a:xfrm>
          <a:off x="15297150" y="207645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68</xdr:col>
      <xdr:colOff>35122</xdr:colOff>
      <xdr:row>11</xdr:row>
      <xdr:rowOff>152399</xdr:rowOff>
    </xdr:from>
    <xdr:to>
      <xdr:col>73</xdr:col>
      <xdr:colOff>219075</xdr:colOff>
      <xdr:row>13</xdr:row>
      <xdr:rowOff>180149</xdr:rowOff>
    </xdr:to>
    <xdr:sp macro="" textlink="">
      <xdr:nvSpPr>
        <xdr:cNvPr id="104" name="직사각형 103">
          <a:extLst>
            <a:ext uri="{FF2B5EF4-FFF2-40B4-BE49-F238E27FC236}">
              <a16:creationId xmlns="" xmlns:a16="http://schemas.microsoft.com/office/drawing/2014/main" id="{00000000-0008-0000-0000-000017010000}"/>
            </a:ext>
          </a:extLst>
        </xdr:cNvPr>
        <xdr:cNvSpPr/>
      </xdr:nvSpPr>
      <xdr:spPr>
        <a:xfrm>
          <a:off x="14894122" y="2466974"/>
          <a:ext cx="1422203"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C.Bundle W/H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55</xdr:col>
      <xdr:colOff>77325</xdr:colOff>
      <xdr:row>14</xdr:row>
      <xdr:rowOff>72000</xdr:rowOff>
    </xdr:from>
    <xdr:to>
      <xdr:col>70</xdr:col>
      <xdr:colOff>190500</xdr:colOff>
      <xdr:row>14</xdr:row>
      <xdr:rowOff>72000</xdr:rowOff>
    </xdr:to>
    <xdr:cxnSp macro="">
      <xdr:nvCxnSpPr>
        <xdr:cNvPr id="105" name="직선 연결선 104">
          <a:extLst>
            <a:ext uri="{FF2B5EF4-FFF2-40B4-BE49-F238E27FC236}">
              <a16:creationId xmlns="" xmlns:a16="http://schemas.microsoft.com/office/drawing/2014/main" id="{00000000-0008-0000-0000-00000F010000}"/>
            </a:ext>
          </a:extLst>
        </xdr:cNvPr>
        <xdr:cNvCxnSpPr>
          <a:stCxn id="101" idx="6"/>
          <a:endCxn id="103" idx="2"/>
        </xdr:cNvCxnSpPr>
      </xdr:nvCxnSpPr>
      <xdr:spPr>
        <a:xfrm>
          <a:off x="13574250" y="3329550"/>
          <a:ext cx="3827925"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77325</xdr:colOff>
      <xdr:row>14</xdr:row>
      <xdr:rowOff>72000</xdr:rowOff>
    </xdr:from>
    <xdr:to>
      <xdr:col>54</xdr:col>
      <xdr:colOff>180975</xdr:colOff>
      <xdr:row>14</xdr:row>
      <xdr:rowOff>72000</xdr:rowOff>
    </xdr:to>
    <xdr:cxnSp macro="">
      <xdr:nvCxnSpPr>
        <xdr:cNvPr id="106" name="직선 연결선 105">
          <a:extLst>
            <a:ext uri="{FF2B5EF4-FFF2-40B4-BE49-F238E27FC236}">
              <a16:creationId xmlns="" xmlns:a16="http://schemas.microsoft.com/office/drawing/2014/main" id="{00000000-0008-0000-0000-00000F010000}"/>
            </a:ext>
          </a:extLst>
        </xdr:cNvPr>
        <xdr:cNvCxnSpPr>
          <a:stCxn id="66" idx="6"/>
          <a:endCxn id="101" idx="2"/>
        </xdr:cNvCxnSpPr>
      </xdr:nvCxnSpPr>
      <xdr:spPr>
        <a:xfrm>
          <a:off x="11469225" y="2148450"/>
          <a:ext cx="18372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180975</xdr:colOff>
      <xdr:row>22</xdr:row>
      <xdr:rowOff>171450</xdr:rowOff>
    </xdr:from>
    <xdr:to>
      <xdr:col>18</xdr:col>
      <xdr:colOff>77325</xdr:colOff>
      <xdr:row>23</xdr:row>
      <xdr:rowOff>77325</xdr:rowOff>
    </xdr:to>
    <xdr:sp macro="" textlink="">
      <xdr:nvSpPr>
        <xdr:cNvPr id="111" name="순서도: 연결자 110">
          <a:extLst>
            <a:ext uri="{FF2B5EF4-FFF2-40B4-BE49-F238E27FC236}">
              <a16:creationId xmlns="" xmlns:a16="http://schemas.microsoft.com/office/drawing/2014/main" id="{00000000-0008-0000-0000-000016010000}"/>
            </a:ext>
          </a:extLst>
        </xdr:cNvPr>
        <xdr:cNvSpPr/>
      </xdr:nvSpPr>
      <xdr:spPr>
        <a:xfrm>
          <a:off x="4391025" y="4629150"/>
          <a:ext cx="144000" cy="144000"/>
        </a:xfrm>
        <a:prstGeom prst="flowChartConnector">
          <a:avLst/>
        </a:prstGeom>
        <a:solidFill>
          <a:srgbClr val="FF0000"/>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15</xdr:col>
      <xdr:colOff>28574</xdr:colOff>
      <xdr:row>20</xdr:row>
      <xdr:rowOff>104774</xdr:rowOff>
    </xdr:from>
    <xdr:to>
      <xdr:col>20</xdr:col>
      <xdr:colOff>228599</xdr:colOff>
      <xdr:row>22</xdr:row>
      <xdr:rowOff>132524</xdr:rowOff>
    </xdr:to>
    <xdr:sp macro="" textlink="">
      <xdr:nvSpPr>
        <xdr:cNvPr id="112" name="직사각형 111">
          <a:extLst>
            <a:ext uri="{FF2B5EF4-FFF2-40B4-BE49-F238E27FC236}">
              <a16:creationId xmlns="" xmlns:a16="http://schemas.microsoft.com/office/drawing/2014/main" id="{00000000-0008-0000-0000-000017010000}"/>
            </a:ext>
          </a:extLst>
        </xdr:cNvPr>
        <xdr:cNvSpPr/>
      </xdr:nvSpPr>
      <xdr:spPr>
        <a:xfrm>
          <a:off x="3743324" y="4324349"/>
          <a:ext cx="143827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FF0000"/>
              </a:solidFill>
              <a:latin typeface="+mn-ea"/>
              <a:ea typeface="+mn-ea"/>
              <a:cs typeface="JBold" pitchFamily="18" charset="-127"/>
            </a:rPr>
            <a:t>Sub-processing</a:t>
          </a:r>
        </a:p>
        <a:p>
          <a:pPr marL="0" indent="0" algn="ctr"/>
          <a:r>
            <a:rPr lang="en-US" altLang="ko-KR" sz="900" b="0">
              <a:solidFill>
                <a:srgbClr val="FF0000"/>
              </a:solidFill>
              <a:latin typeface="+mn-ea"/>
              <a:ea typeface="+mn-ea"/>
              <a:cs typeface="JBold" pitchFamily="18" charset="-127"/>
            </a:rPr>
            <a:t>(Fabric Washing)</a:t>
          </a:r>
          <a:endParaRPr lang="ko-KR" altLang="en-US" sz="900" b="0">
            <a:solidFill>
              <a:srgbClr val="FF0000"/>
            </a:solidFill>
            <a:latin typeface="+mn-ea"/>
            <a:ea typeface="+mn-ea"/>
            <a:cs typeface="JBold" pitchFamily="18" charset="-127"/>
          </a:endParaRPr>
        </a:p>
      </xdr:txBody>
    </xdr:sp>
    <xdr:clientData/>
  </xdr:twoCellAnchor>
  <xdr:twoCellAnchor>
    <xdr:from>
      <xdr:col>18</xdr:col>
      <xdr:colOff>77325</xdr:colOff>
      <xdr:row>14</xdr:row>
      <xdr:rowOff>122913</xdr:rowOff>
    </xdr:from>
    <xdr:to>
      <xdr:col>21</xdr:col>
      <xdr:colOff>192538</xdr:colOff>
      <xdr:row>23</xdr:row>
      <xdr:rowOff>5326</xdr:rowOff>
    </xdr:to>
    <xdr:cxnSp macro="">
      <xdr:nvCxnSpPr>
        <xdr:cNvPr id="113" name="꺾인 연결선 112"/>
        <xdr:cNvCxnSpPr>
          <a:stCxn id="33" idx="3"/>
          <a:endCxn id="111" idx="6"/>
        </xdr:cNvCxnSpPr>
      </xdr:nvCxnSpPr>
      <xdr:spPr>
        <a:xfrm rot="5400000">
          <a:off x="3951338" y="3259300"/>
          <a:ext cx="2025538" cy="858163"/>
        </a:xfrm>
        <a:prstGeom prst="bentConnector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46713</xdr:colOff>
      <xdr:row>14</xdr:row>
      <xdr:rowOff>122912</xdr:rowOff>
    </xdr:from>
    <xdr:to>
      <xdr:col>17</xdr:col>
      <xdr:colOff>180976</xdr:colOff>
      <xdr:row>23</xdr:row>
      <xdr:rowOff>5325</xdr:rowOff>
    </xdr:to>
    <xdr:cxnSp macro="">
      <xdr:nvCxnSpPr>
        <xdr:cNvPr id="116" name="꺾인 연결선 115"/>
        <xdr:cNvCxnSpPr>
          <a:stCxn id="111" idx="2"/>
          <a:endCxn id="30" idx="5"/>
        </xdr:cNvCxnSpPr>
      </xdr:nvCxnSpPr>
      <xdr:spPr>
        <a:xfrm rot="10800000">
          <a:off x="3513813" y="2675612"/>
          <a:ext cx="877213" cy="2025538"/>
        </a:xfrm>
        <a:prstGeom prst="bentConnector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133350</xdr:colOff>
      <xdr:row>8</xdr:row>
      <xdr:rowOff>123825</xdr:rowOff>
    </xdr:from>
    <xdr:to>
      <xdr:col>18</xdr:col>
      <xdr:colOff>101700</xdr:colOff>
      <xdr:row>9</xdr:row>
      <xdr:rowOff>101700</xdr:rowOff>
    </xdr:to>
    <xdr:sp macro="" textlink="">
      <xdr:nvSpPr>
        <xdr:cNvPr id="120" name="순서도: 연결자 119">
          <a:extLst>
            <a:ext uri="{FF2B5EF4-FFF2-40B4-BE49-F238E27FC236}">
              <a16:creationId xmlns="" xmlns:a16="http://schemas.microsoft.com/office/drawing/2014/main" id="{00000000-0008-0000-0000-000016010000}"/>
            </a:ext>
          </a:extLst>
        </xdr:cNvPr>
        <xdr:cNvSpPr>
          <a:spLocks noChangeAspect="1"/>
        </xdr:cNvSpPr>
      </xdr:nvSpPr>
      <xdr:spPr>
        <a:xfrm>
          <a:off x="4343400" y="19621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15</xdr:col>
      <xdr:colOff>200025</xdr:colOff>
      <xdr:row>7</xdr:row>
      <xdr:rowOff>28575</xdr:rowOff>
    </xdr:from>
    <xdr:to>
      <xdr:col>20</xdr:col>
      <xdr:colOff>41775</xdr:colOff>
      <xdr:row>8</xdr:row>
      <xdr:rowOff>80023</xdr:rowOff>
    </xdr:to>
    <xdr:sp macro="" textlink="">
      <xdr:nvSpPr>
        <xdr:cNvPr id="121" name="직사각형 120">
          <a:extLst>
            <a:ext uri="{FF2B5EF4-FFF2-40B4-BE49-F238E27FC236}">
              <a16:creationId xmlns="" xmlns:a16="http://schemas.microsoft.com/office/drawing/2014/main" id="{00000000-0008-0000-0000-000017010000}"/>
            </a:ext>
          </a:extLst>
        </xdr:cNvPr>
        <xdr:cNvSpPr/>
      </xdr:nvSpPr>
      <xdr:spPr>
        <a:xfrm>
          <a:off x="3914775" y="1628775"/>
          <a:ext cx="1080000"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Material W/H</a:t>
          </a:r>
          <a:endParaRPr lang="ko-KR" altLang="en-US" sz="1000" b="1">
            <a:solidFill>
              <a:schemeClr val="tx1"/>
            </a:solidFill>
            <a:latin typeface="+mn-ea"/>
            <a:ea typeface="+mn-ea"/>
            <a:cs typeface="JBold" pitchFamily="18" charset="-127"/>
          </a:endParaRPr>
        </a:p>
      </xdr:txBody>
    </xdr:sp>
    <xdr:clientData/>
  </xdr:twoCellAnchor>
  <xdr:twoCellAnchor>
    <xdr:from>
      <xdr:col>21</xdr:col>
      <xdr:colOff>142875</xdr:colOff>
      <xdr:row>27</xdr:row>
      <xdr:rowOff>66675</xdr:rowOff>
    </xdr:from>
    <xdr:to>
      <xdr:col>22</xdr:col>
      <xdr:colOff>111225</xdr:colOff>
      <xdr:row>28</xdr:row>
      <xdr:rowOff>44550</xdr:rowOff>
    </xdr:to>
    <xdr:sp macro="" textlink="">
      <xdr:nvSpPr>
        <xdr:cNvPr id="128" name="순서도: 연결자 127">
          <a:extLst>
            <a:ext uri="{FF2B5EF4-FFF2-40B4-BE49-F238E27FC236}">
              <a16:creationId xmlns="" xmlns:a16="http://schemas.microsoft.com/office/drawing/2014/main" id="{00000000-0008-0000-0000-000016010000}"/>
            </a:ext>
          </a:extLst>
        </xdr:cNvPr>
        <xdr:cNvSpPr>
          <a:spLocks noChangeAspect="1"/>
        </xdr:cNvSpPr>
      </xdr:nvSpPr>
      <xdr:spPr>
        <a:xfrm>
          <a:off x="5219700" y="64198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19</xdr:col>
      <xdr:colOff>209550</xdr:colOff>
      <xdr:row>28</xdr:row>
      <xdr:rowOff>114300</xdr:rowOff>
    </xdr:from>
    <xdr:to>
      <xdr:col>24</xdr:col>
      <xdr:colOff>51300</xdr:colOff>
      <xdr:row>29</xdr:row>
      <xdr:rowOff>165748</xdr:rowOff>
    </xdr:to>
    <xdr:sp macro="" textlink="">
      <xdr:nvSpPr>
        <xdr:cNvPr id="129" name="직사각형 128">
          <a:extLst>
            <a:ext uri="{FF2B5EF4-FFF2-40B4-BE49-F238E27FC236}">
              <a16:creationId xmlns="" xmlns:a16="http://schemas.microsoft.com/office/drawing/2014/main" id="{00000000-0008-0000-0000-000017010000}"/>
            </a:ext>
          </a:extLst>
        </xdr:cNvPr>
        <xdr:cNvSpPr/>
      </xdr:nvSpPr>
      <xdr:spPr>
        <a:xfrm>
          <a:off x="4791075" y="6705600"/>
          <a:ext cx="1080000"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Subcontract</a:t>
          </a:r>
          <a:endParaRPr lang="ko-KR" altLang="en-US" sz="1000" b="1">
            <a:solidFill>
              <a:schemeClr val="tx1"/>
            </a:solidFill>
            <a:latin typeface="+mn-ea"/>
            <a:ea typeface="+mn-ea"/>
            <a:cs typeface="JBold" pitchFamily="18" charset="-127"/>
          </a:endParaRPr>
        </a:p>
      </xdr:txBody>
    </xdr:sp>
    <xdr:clientData/>
  </xdr:twoCellAnchor>
  <xdr:twoCellAnchor>
    <xdr:from>
      <xdr:col>21</xdr:col>
      <xdr:colOff>243450</xdr:colOff>
      <xdr:row>14</xdr:row>
      <xdr:rowOff>144000</xdr:rowOff>
    </xdr:from>
    <xdr:to>
      <xdr:col>22</xdr:col>
      <xdr:colOff>3225</xdr:colOff>
      <xdr:row>27</xdr:row>
      <xdr:rowOff>66675</xdr:rowOff>
    </xdr:to>
    <xdr:cxnSp macro="">
      <xdr:nvCxnSpPr>
        <xdr:cNvPr id="130" name="직선 연결선 129">
          <a:extLst>
            <a:ext uri="{FF2B5EF4-FFF2-40B4-BE49-F238E27FC236}">
              <a16:creationId xmlns="" xmlns:a16="http://schemas.microsoft.com/office/drawing/2014/main" id="{00000000-0008-0000-0000-00000F010000}"/>
            </a:ext>
          </a:extLst>
        </xdr:cNvPr>
        <xdr:cNvCxnSpPr>
          <a:stCxn id="33" idx="4"/>
          <a:endCxn id="128" idx="0"/>
        </xdr:cNvCxnSpPr>
      </xdr:nvCxnSpPr>
      <xdr:spPr>
        <a:xfrm>
          <a:off x="5320275" y="3401550"/>
          <a:ext cx="7425" cy="301830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200025</xdr:colOff>
      <xdr:row>18</xdr:row>
      <xdr:rowOff>85724</xdr:rowOff>
    </xdr:from>
    <xdr:to>
      <xdr:col>65</xdr:col>
      <xdr:colOff>171451</xdr:colOff>
      <xdr:row>20</xdr:row>
      <xdr:rowOff>113474</xdr:rowOff>
    </xdr:to>
    <xdr:sp macro="" textlink="">
      <xdr:nvSpPr>
        <xdr:cNvPr id="138" name="직사각형 137">
          <a:extLst>
            <a:ext uri="{FF2B5EF4-FFF2-40B4-BE49-F238E27FC236}">
              <a16:creationId xmlns="" xmlns:a16="http://schemas.microsoft.com/office/drawing/2014/main" id="{00000000-0008-0000-0000-000017010000}"/>
            </a:ext>
          </a:extLst>
        </xdr:cNvPr>
        <xdr:cNvSpPr/>
      </xdr:nvSpPr>
      <xdr:spPr>
        <a:xfrm>
          <a:off x="14439900" y="4295774"/>
          <a:ext cx="1704976"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FF0000"/>
              </a:solidFill>
              <a:latin typeface="+mn-ea"/>
              <a:ea typeface="+mn-ea"/>
              <a:cs typeface="JBold" pitchFamily="18" charset="-127"/>
            </a:rPr>
            <a:t>Sub-processing</a:t>
          </a:r>
        </a:p>
        <a:p>
          <a:pPr marL="0" indent="0" algn="ctr"/>
          <a:r>
            <a:rPr lang="en-US" altLang="ko-KR" sz="900" b="0">
              <a:solidFill>
                <a:srgbClr val="FF0000"/>
              </a:solidFill>
              <a:latin typeface="+mn-ea"/>
              <a:ea typeface="+mn-ea"/>
              <a:cs typeface="JBold" pitchFamily="18" charset="-127"/>
            </a:rPr>
            <a:t>(Print,</a:t>
          </a:r>
          <a:r>
            <a:rPr lang="en-US" altLang="ko-KR" sz="900" b="0" baseline="0">
              <a:solidFill>
                <a:srgbClr val="FF0000"/>
              </a:solidFill>
              <a:latin typeface="+mn-ea"/>
              <a:ea typeface="+mn-ea"/>
              <a:cs typeface="JBold" pitchFamily="18" charset="-127"/>
            </a:rPr>
            <a:t> EMB, etc.)</a:t>
          </a:r>
          <a:endParaRPr lang="ko-KR" altLang="en-US" sz="900" b="0">
            <a:solidFill>
              <a:srgbClr val="FF0000"/>
            </a:solidFill>
            <a:latin typeface="+mn-ea"/>
            <a:ea typeface="+mn-ea"/>
            <a:cs typeface="JBold" pitchFamily="18" charset="-127"/>
          </a:endParaRPr>
        </a:p>
      </xdr:txBody>
    </xdr:sp>
    <xdr:clientData/>
  </xdr:twoCellAnchor>
  <xdr:twoCellAnchor>
    <xdr:from>
      <xdr:col>27</xdr:col>
      <xdr:colOff>238124</xdr:colOff>
      <xdr:row>8</xdr:row>
      <xdr:rowOff>200025</xdr:rowOff>
    </xdr:from>
    <xdr:to>
      <xdr:col>42</xdr:col>
      <xdr:colOff>8174</xdr:colOff>
      <xdr:row>9</xdr:row>
      <xdr:rowOff>133350</xdr:rowOff>
    </xdr:to>
    <xdr:grpSp>
      <xdr:nvGrpSpPr>
        <xdr:cNvPr id="143" name="그룹 142"/>
        <xdr:cNvGrpSpPr/>
      </xdr:nvGrpSpPr>
      <xdr:grpSpPr>
        <a:xfrm>
          <a:off x="6800849" y="2143125"/>
          <a:ext cx="3484800" cy="171450"/>
          <a:chOff x="2714624" y="2038350"/>
          <a:chExt cx="3484800" cy="171450"/>
        </a:xfrm>
      </xdr:grpSpPr>
      <xdr:cxnSp macro="">
        <xdr:nvCxnSpPr>
          <xdr:cNvPr id="144" name="직선 연결선 143"/>
          <xdr:cNvCxnSpPr/>
        </xdr:nvCxnSpPr>
        <xdr:spPr>
          <a:xfrm>
            <a:off x="27241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5" name="직선 연결선 144"/>
          <xdr:cNvCxnSpPr/>
        </xdr:nvCxnSpPr>
        <xdr:spPr>
          <a:xfrm>
            <a:off x="2714624" y="2057400"/>
            <a:ext cx="3484800"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46" name="직선 연결선 145"/>
          <xdr:cNvCxnSpPr/>
        </xdr:nvCxnSpPr>
        <xdr:spPr>
          <a:xfrm>
            <a:off x="61912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34</xdr:col>
      <xdr:colOff>133350</xdr:colOff>
      <xdr:row>8</xdr:row>
      <xdr:rowOff>123825</xdr:rowOff>
    </xdr:from>
    <xdr:to>
      <xdr:col>35</xdr:col>
      <xdr:colOff>101700</xdr:colOff>
      <xdr:row>9</xdr:row>
      <xdr:rowOff>101700</xdr:rowOff>
    </xdr:to>
    <xdr:sp macro="" textlink="">
      <xdr:nvSpPr>
        <xdr:cNvPr id="147" name="순서도: 연결자 146">
          <a:extLst>
            <a:ext uri="{FF2B5EF4-FFF2-40B4-BE49-F238E27FC236}">
              <a16:creationId xmlns="" xmlns:a16="http://schemas.microsoft.com/office/drawing/2014/main" id="{00000000-0008-0000-0000-000016010000}"/>
            </a:ext>
          </a:extLst>
        </xdr:cNvPr>
        <xdr:cNvSpPr>
          <a:spLocks noChangeAspect="1"/>
        </xdr:cNvSpPr>
      </xdr:nvSpPr>
      <xdr:spPr>
        <a:xfrm>
          <a:off x="8553450" y="19621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32</xdr:col>
      <xdr:colOff>200025</xdr:colOff>
      <xdr:row>7</xdr:row>
      <xdr:rowOff>28575</xdr:rowOff>
    </xdr:from>
    <xdr:to>
      <xdr:col>37</xdr:col>
      <xdr:colOff>41775</xdr:colOff>
      <xdr:row>8</xdr:row>
      <xdr:rowOff>80023</xdr:rowOff>
    </xdr:to>
    <xdr:sp macro="" textlink="">
      <xdr:nvSpPr>
        <xdr:cNvPr id="148" name="직사각형 147">
          <a:extLst>
            <a:ext uri="{FF2B5EF4-FFF2-40B4-BE49-F238E27FC236}">
              <a16:creationId xmlns="" xmlns:a16="http://schemas.microsoft.com/office/drawing/2014/main" id="{00000000-0008-0000-0000-000017010000}"/>
            </a:ext>
          </a:extLst>
        </xdr:cNvPr>
        <xdr:cNvSpPr/>
      </xdr:nvSpPr>
      <xdr:spPr>
        <a:xfrm>
          <a:off x="8124825" y="1628775"/>
          <a:ext cx="1080000"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C.Fabric W/H</a:t>
          </a:r>
          <a:endParaRPr lang="ko-KR" altLang="en-US" sz="1000" b="1">
            <a:solidFill>
              <a:schemeClr val="tx1"/>
            </a:solidFill>
            <a:latin typeface="+mn-ea"/>
            <a:ea typeface="+mn-ea"/>
            <a:cs typeface="JBold" pitchFamily="18" charset="-127"/>
          </a:endParaRPr>
        </a:p>
      </xdr:txBody>
    </xdr:sp>
    <xdr:clientData/>
  </xdr:twoCellAnchor>
  <xdr:twoCellAnchor>
    <xdr:from>
      <xdr:col>51</xdr:col>
      <xdr:colOff>247649</xdr:colOff>
      <xdr:row>8</xdr:row>
      <xdr:rowOff>200025</xdr:rowOff>
    </xdr:from>
    <xdr:to>
      <xdr:col>74</xdr:col>
      <xdr:colOff>17699</xdr:colOff>
      <xdr:row>9</xdr:row>
      <xdr:rowOff>133350</xdr:rowOff>
    </xdr:to>
    <xdr:grpSp>
      <xdr:nvGrpSpPr>
        <xdr:cNvPr id="149" name="그룹 148"/>
        <xdr:cNvGrpSpPr/>
      </xdr:nvGrpSpPr>
      <xdr:grpSpPr>
        <a:xfrm>
          <a:off x="12753974" y="2143125"/>
          <a:ext cx="5466000" cy="171450"/>
          <a:chOff x="2714624" y="2038350"/>
          <a:chExt cx="3484800" cy="171450"/>
        </a:xfrm>
      </xdr:grpSpPr>
      <xdr:cxnSp macro="">
        <xdr:nvCxnSpPr>
          <xdr:cNvPr id="150" name="직선 연결선 149"/>
          <xdr:cNvCxnSpPr/>
        </xdr:nvCxnSpPr>
        <xdr:spPr>
          <a:xfrm>
            <a:off x="27241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1" name="직선 연결선 150"/>
          <xdr:cNvCxnSpPr/>
        </xdr:nvCxnSpPr>
        <xdr:spPr>
          <a:xfrm>
            <a:off x="2714624" y="2057400"/>
            <a:ext cx="3484800"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2" name="직선 연결선 151"/>
          <xdr:cNvCxnSpPr/>
        </xdr:nvCxnSpPr>
        <xdr:spPr>
          <a:xfrm>
            <a:off x="61912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62</xdr:col>
      <xdr:colOff>200025</xdr:colOff>
      <xdr:row>8</xdr:row>
      <xdr:rowOff>123825</xdr:rowOff>
    </xdr:from>
    <xdr:to>
      <xdr:col>63</xdr:col>
      <xdr:colOff>168375</xdr:colOff>
      <xdr:row>9</xdr:row>
      <xdr:rowOff>101700</xdr:rowOff>
    </xdr:to>
    <xdr:sp macro="" textlink="">
      <xdr:nvSpPr>
        <xdr:cNvPr id="153" name="순서도: 연결자 152">
          <a:extLst>
            <a:ext uri="{FF2B5EF4-FFF2-40B4-BE49-F238E27FC236}">
              <a16:creationId xmlns="" xmlns:a16="http://schemas.microsoft.com/office/drawing/2014/main" id="{00000000-0008-0000-0000-000016010000}"/>
            </a:ext>
          </a:extLst>
        </xdr:cNvPr>
        <xdr:cNvSpPr>
          <a:spLocks noChangeAspect="1"/>
        </xdr:cNvSpPr>
      </xdr:nvSpPr>
      <xdr:spPr>
        <a:xfrm>
          <a:off x="15430500" y="2066925"/>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56</xdr:col>
      <xdr:colOff>47624</xdr:colOff>
      <xdr:row>7</xdr:row>
      <xdr:rowOff>28575</xdr:rowOff>
    </xdr:from>
    <xdr:to>
      <xdr:col>69</xdr:col>
      <xdr:colOff>190499</xdr:colOff>
      <xdr:row>8</xdr:row>
      <xdr:rowOff>80023</xdr:rowOff>
    </xdr:to>
    <xdr:sp macro="" textlink="">
      <xdr:nvSpPr>
        <xdr:cNvPr id="154" name="직사각형 153">
          <a:extLst>
            <a:ext uri="{FF2B5EF4-FFF2-40B4-BE49-F238E27FC236}">
              <a16:creationId xmlns="" xmlns:a16="http://schemas.microsoft.com/office/drawing/2014/main" id="{00000000-0008-0000-0000-000017010000}"/>
            </a:ext>
          </a:extLst>
        </xdr:cNvPr>
        <xdr:cNvSpPr/>
      </xdr:nvSpPr>
      <xdr:spPr>
        <a:xfrm>
          <a:off x="13792199" y="1514475"/>
          <a:ext cx="1381125"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C.Bundle W/H</a:t>
          </a:r>
          <a:endParaRPr lang="ko-KR" altLang="en-US" sz="1000" b="1">
            <a:solidFill>
              <a:schemeClr val="tx1"/>
            </a:solidFill>
            <a:latin typeface="+mn-ea"/>
            <a:ea typeface="+mn-ea"/>
            <a:cs typeface="JBold" pitchFamily="18" charset="-127"/>
          </a:endParaRPr>
        </a:p>
      </xdr:txBody>
    </xdr:sp>
    <xdr:clientData/>
  </xdr:twoCellAnchor>
  <xdr:twoCellAnchor>
    <xdr:from>
      <xdr:col>42</xdr:col>
      <xdr:colOff>247649</xdr:colOff>
      <xdr:row>8</xdr:row>
      <xdr:rowOff>200025</xdr:rowOff>
    </xdr:from>
    <xdr:to>
      <xdr:col>51</xdr:col>
      <xdr:colOff>9525</xdr:colOff>
      <xdr:row>9</xdr:row>
      <xdr:rowOff>133350</xdr:rowOff>
    </xdr:to>
    <xdr:grpSp>
      <xdr:nvGrpSpPr>
        <xdr:cNvPr id="155" name="그룹 154"/>
        <xdr:cNvGrpSpPr/>
      </xdr:nvGrpSpPr>
      <xdr:grpSpPr>
        <a:xfrm>
          <a:off x="10525124" y="2143125"/>
          <a:ext cx="1990726" cy="171450"/>
          <a:chOff x="2714624" y="2038350"/>
          <a:chExt cx="1990726" cy="171450"/>
        </a:xfrm>
      </xdr:grpSpPr>
      <xdr:cxnSp macro="">
        <xdr:nvCxnSpPr>
          <xdr:cNvPr id="156" name="직선 연결선 155"/>
          <xdr:cNvCxnSpPr/>
        </xdr:nvCxnSpPr>
        <xdr:spPr>
          <a:xfrm>
            <a:off x="27241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7" name="직선 연결선 156"/>
          <xdr:cNvCxnSpPr/>
        </xdr:nvCxnSpPr>
        <xdr:spPr>
          <a:xfrm>
            <a:off x="2714624" y="2057400"/>
            <a:ext cx="1990726"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8" name="직선 연결선 157"/>
          <xdr:cNvCxnSpPr/>
        </xdr:nvCxnSpPr>
        <xdr:spPr>
          <a:xfrm>
            <a:off x="4695825"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46</xdr:col>
      <xdr:colOff>133350</xdr:colOff>
      <xdr:row>8</xdr:row>
      <xdr:rowOff>123825</xdr:rowOff>
    </xdr:from>
    <xdr:to>
      <xdr:col>47</xdr:col>
      <xdr:colOff>101700</xdr:colOff>
      <xdr:row>9</xdr:row>
      <xdr:rowOff>101700</xdr:rowOff>
    </xdr:to>
    <xdr:sp macro="" textlink="">
      <xdr:nvSpPr>
        <xdr:cNvPr id="161" name="순서도: 연결자 160">
          <a:extLst>
            <a:ext uri="{FF2B5EF4-FFF2-40B4-BE49-F238E27FC236}">
              <a16:creationId xmlns="" xmlns:a16="http://schemas.microsoft.com/office/drawing/2014/main" id="{00000000-0008-0000-0000-000016010000}"/>
            </a:ext>
          </a:extLst>
        </xdr:cNvPr>
        <xdr:cNvSpPr>
          <a:spLocks noChangeAspect="1"/>
        </xdr:cNvSpPr>
      </xdr:nvSpPr>
      <xdr:spPr>
        <a:xfrm>
          <a:off x="11525250" y="19621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43</xdr:col>
      <xdr:colOff>95250</xdr:colOff>
      <xdr:row>7</xdr:row>
      <xdr:rowOff>28575</xdr:rowOff>
    </xdr:from>
    <xdr:to>
      <xdr:col>50</xdr:col>
      <xdr:colOff>142875</xdr:colOff>
      <xdr:row>8</xdr:row>
      <xdr:rowOff>80023</xdr:rowOff>
    </xdr:to>
    <xdr:sp macro="" textlink="">
      <xdr:nvSpPr>
        <xdr:cNvPr id="162" name="직사각형 161">
          <a:extLst>
            <a:ext uri="{FF2B5EF4-FFF2-40B4-BE49-F238E27FC236}">
              <a16:creationId xmlns="" xmlns:a16="http://schemas.microsoft.com/office/drawing/2014/main" id="{00000000-0008-0000-0000-000017010000}"/>
            </a:ext>
          </a:extLst>
        </xdr:cNvPr>
        <xdr:cNvSpPr/>
      </xdr:nvSpPr>
      <xdr:spPr>
        <a:xfrm>
          <a:off x="10620375" y="1514475"/>
          <a:ext cx="1781175"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Spreading &amp; Cutting</a:t>
          </a:r>
          <a:endParaRPr lang="ko-KR" altLang="en-US" sz="1000" b="1">
            <a:solidFill>
              <a:schemeClr val="tx1"/>
            </a:solidFill>
            <a:latin typeface="+mn-ea"/>
            <a:ea typeface="+mn-ea"/>
            <a:cs typeface="JBold" pitchFamily="18" charset="-127"/>
          </a:endParaRPr>
        </a:p>
      </xdr:txBody>
    </xdr:sp>
    <xdr:clientData/>
  </xdr:twoCellAnchor>
  <xdr:twoCellAnchor>
    <xdr:from>
      <xdr:col>79</xdr:col>
      <xdr:colOff>171450</xdr:colOff>
      <xdr:row>14</xdr:row>
      <xdr:rowOff>0</xdr:rowOff>
    </xdr:from>
    <xdr:to>
      <xdr:col>80</xdr:col>
      <xdr:colOff>67800</xdr:colOff>
      <xdr:row>14</xdr:row>
      <xdr:rowOff>144000</xdr:rowOff>
    </xdr:to>
    <xdr:sp macro="" textlink="">
      <xdr:nvSpPr>
        <xdr:cNvPr id="180" name="순서도: 연결자 179">
          <a:extLst>
            <a:ext uri="{FF2B5EF4-FFF2-40B4-BE49-F238E27FC236}">
              <a16:creationId xmlns="" xmlns:a16="http://schemas.microsoft.com/office/drawing/2014/main" id="{00000000-0008-0000-0000-000016010000}"/>
            </a:ext>
          </a:extLst>
        </xdr:cNvPr>
        <xdr:cNvSpPr/>
      </xdr:nvSpPr>
      <xdr:spPr>
        <a:xfrm>
          <a:off x="17630775" y="30384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77</xdr:col>
      <xdr:colOff>142875</xdr:colOff>
      <xdr:row>11</xdr:row>
      <xdr:rowOff>152399</xdr:rowOff>
    </xdr:from>
    <xdr:to>
      <xdr:col>82</xdr:col>
      <xdr:colOff>108450</xdr:colOff>
      <xdr:row>13</xdr:row>
      <xdr:rowOff>180149</xdr:rowOff>
    </xdr:to>
    <xdr:sp macro="" textlink="">
      <xdr:nvSpPr>
        <xdr:cNvPr id="181" name="직사각형 180">
          <a:extLst>
            <a:ext uri="{FF2B5EF4-FFF2-40B4-BE49-F238E27FC236}">
              <a16:creationId xmlns="" xmlns:a16="http://schemas.microsoft.com/office/drawing/2014/main" id="{00000000-0008-0000-0000-000017010000}"/>
            </a:ext>
          </a:extLst>
        </xdr:cNvPr>
        <xdr:cNvSpPr/>
      </xdr:nvSpPr>
      <xdr:spPr>
        <a:xfrm>
          <a:off x="17106900" y="2476499"/>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S.Bundle W/H IN</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87</xdr:col>
      <xdr:colOff>180975</xdr:colOff>
      <xdr:row>14</xdr:row>
      <xdr:rowOff>0</xdr:rowOff>
    </xdr:from>
    <xdr:to>
      <xdr:col>88</xdr:col>
      <xdr:colOff>77325</xdr:colOff>
      <xdr:row>14</xdr:row>
      <xdr:rowOff>144000</xdr:rowOff>
    </xdr:to>
    <xdr:sp macro="" textlink="">
      <xdr:nvSpPr>
        <xdr:cNvPr id="182" name="순서도: 연결자 181">
          <a:extLst>
            <a:ext uri="{FF2B5EF4-FFF2-40B4-BE49-F238E27FC236}">
              <a16:creationId xmlns="" xmlns:a16="http://schemas.microsoft.com/office/drawing/2014/main" id="{00000000-0008-0000-0000-000016010000}"/>
            </a:ext>
          </a:extLst>
        </xdr:cNvPr>
        <xdr:cNvSpPr/>
      </xdr:nvSpPr>
      <xdr:spPr>
        <a:xfrm>
          <a:off x="19621500" y="30384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85</xdr:col>
      <xdr:colOff>25597</xdr:colOff>
      <xdr:row>11</xdr:row>
      <xdr:rowOff>152399</xdr:rowOff>
    </xdr:from>
    <xdr:to>
      <xdr:col>90</xdr:col>
      <xdr:colOff>209550</xdr:colOff>
      <xdr:row>13</xdr:row>
      <xdr:rowOff>180149</xdr:rowOff>
    </xdr:to>
    <xdr:sp macro="" textlink="">
      <xdr:nvSpPr>
        <xdr:cNvPr id="183" name="직사각형 182">
          <a:extLst>
            <a:ext uri="{FF2B5EF4-FFF2-40B4-BE49-F238E27FC236}">
              <a16:creationId xmlns="" xmlns:a16="http://schemas.microsoft.com/office/drawing/2014/main" id="{00000000-0008-0000-0000-000017010000}"/>
            </a:ext>
          </a:extLst>
        </xdr:cNvPr>
        <xdr:cNvSpPr/>
      </xdr:nvSpPr>
      <xdr:spPr>
        <a:xfrm>
          <a:off x="18970822" y="2476499"/>
          <a:ext cx="1422203"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S.Bundle W/H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80</xdr:col>
      <xdr:colOff>67800</xdr:colOff>
      <xdr:row>14</xdr:row>
      <xdr:rowOff>72000</xdr:rowOff>
    </xdr:from>
    <xdr:to>
      <xdr:col>87</xdr:col>
      <xdr:colOff>180975</xdr:colOff>
      <xdr:row>14</xdr:row>
      <xdr:rowOff>72000</xdr:rowOff>
    </xdr:to>
    <xdr:cxnSp macro="">
      <xdr:nvCxnSpPr>
        <xdr:cNvPr id="184" name="직선 연결선 183">
          <a:extLst>
            <a:ext uri="{FF2B5EF4-FFF2-40B4-BE49-F238E27FC236}">
              <a16:creationId xmlns="" xmlns:a16="http://schemas.microsoft.com/office/drawing/2014/main" id="{00000000-0008-0000-0000-00000F010000}"/>
            </a:ext>
          </a:extLst>
        </xdr:cNvPr>
        <xdr:cNvCxnSpPr>
          <a:stCxn id="180" idx="6"/>
          <a:endCxn id="182" idx="2"/>
        </xdr:cNvCxnSpPr>
      </xdr:nvCxnSpPr>
      <xdr:spPr>
        <a:xfrm>
          <a:off x="17774775" y="3110475"/>
          <a:ext cx="1846725"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238124</xdr:colOff>
      <xdr:row>8</xdr:row>
      <xdr:rowOff>200025</xdr:rowOff>
    </xdr:from>
    <xdr:to>
      <xdr:col>91</xdr:col>
      <xdr:colOff>8174</xdr:colOff>
      <xdr:row>9</xdr:row>
      <xdr:rowOff>133350</xdr:rowOff>
    </xdr:to>
    <xdr:grpSp>
      <xdr:nvGrpSpPr>
        <xdr:cNvPr id="185" name="그룹 184"/>
        <xdr:cNvGrpSpPr/>
      </xdr:nvGrpSpPr>
      <xdr:grpSpPr>
        <a:xfrm>
          <a:off x="18935699" y="2143125"/>
          <a:ext cx="3484800" cy="171450"/>
          <a:chOff x="2714624" y="2038350"/>
          <a:chExt cx="3484800" cy="171450"/>
        </a:xfrm>
      </xdr:grpSpPr>
      <xdr:cxnSp macro="">
        <xdr:nvCxnSpPr>
          <xdr:cNvPr id="186" name="직선 연결선 185"/>
          <xdr:cNvCxnSpPr/>
        </xdr:nvCxnSpPr>
        <xdr:spPr>
          <a:xfrm>
            <a:off x="27241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87" name="직선 연결선 186"/>
          <xdr:cNvCxnSpPr/>
        </xdr:nvCxnSpPr>
        <xdr:spPr>
          <a:xfrm>
            <a:off x="2714624" y="2057400"/>
            <a:ext cx="3484800"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88" name="직선 연결선 187"/>
          <xdr:cNvCxnSpPr/>
        </xdr:nvCxnSpPr>
        <xdr:spPr>
          <a:xfrm>
            <a:off x="61912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83</xdr:col>
      <xdr:colOff>133350</xdr:colOff>
      <xdr:row>8</xdr:row>
      <xdr:rowOff>123825</xdr:rowOff>
    </xdr:from>
    <xdr:to>
      <xdr:col>84</xdr:col>
      <xdr:colOff>101700</xdr:colOff>
      <xdr:row>9</xdr:row>
      <xdr:rowOff>101700</xdr:rowOff>
    </xdr:to>
    <xdr:sp macro="" textlink="">
      <xdr:nvSpPr>
        <xdr:cNvPr id="189" name="순서도: 연결자 188">
          <a:extLst>
            <a:ext uri="{FF2B5EF4-FFF2-40B4-BE49-F238E27FC236}">
              <a16:creationId xmlns="" xmlns:a16="http://schemas.microsoft.com/office/drawing/2014/main" id="{00000000-0008-0000-0000-000016010000}"/>
            </a:ext>
          </a:extLst>
        </xdr:cNvPr>
        <xdr:cNvSpPr>
          <a:spLocks noChangeAspect="1"/>
        </xdr:cNvSpPr>
      </xdr:nvSpPr>
      <xdr:spPr>
        <a:xfrm>
          <a:off x="18583275" y="18478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81</xdr:col>
      <xdr:colOff>38099</xdr:colOff>
      <xdr:row>7</xdr:row>
      <xdr:rowOff>28575</xdr:rowOff>
    </xdr:from>
    <xdr:to>
      <xdr:col>86</xdr:col>
      <xdr:colOff>180974</xdr:colOff>
      <xdr:row>8</xdr:row>
      <xdr:rowOff>80023</xdr:rowOff>
    </xdr:to>
    <xdr:sp macro="" textlink="">
      <xdr:nvSpPr>
        <xdr:cNvPr id="190" name="직사각형 189">
          <a:extLst>
            <a:ext uri="{FF2B5EF4-FFF2-40B4-BE49-F238E27FC236}">
              <a16:creationId xmlns="" xmlns:a16="http://schemas.microsoft.com/office/drawing/2014/main" id="{00000000-0008-0000-0000-000017010000}"/>
            </a:ext>
          </a:extLst>
        </xdr:cNvPr>
        <xdr:cNvSpPr/>
      </xdr:nvSpPr>
      <xdr:spPr>
        <a:xfrm>
          <a:off x="17992724" y="1514475"/>
          <a:ext cx="1381125"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S.Bundle W/H</a:t>
          </a:r>
          <a:endParaRPr lang="ko-KR" altLang="en-US" sz="1000" b="1">
            <a:solidFill>
              <a:schemeClr val="tx1"/>
            </a:solidFill>
            <a:latin typeface="+mn-ea"/>
            <a:ea typeface="+mn-ea"/>
            <a:cs typeface="JBold" pitchFamily="18" charset="-127"/>
          </a:endParaRPr>
        </a:p>
      </xdr:txBody>
    </xdr:sp>
    <xdr:clientData/>
  </xdr:twoCellAnchor>
  <xdr:twoCellAnchor>
    <xdr:from>
      <xdr:col>101</xdr:col>
      <xdr:colOff>161925</xdr:colOff>
      <xdr:row>14</xdr:row>
      <xdr:rowOff>0</xdr:rowOff>
    </xdr:from>
    <xdr:to>
      <xdr:col>102</xdr:col>
      <xdr:colOff>58275</xdr:colOff>
      <xdr:row>14</xdr:row>
      <xdr:rowOff>144000</xdr:rowOff>
    </xdr:to>
    <xdr:sp macro="" textlink="">
      <xdr:nvSpPr>
        <xdr:cNvPr id="192" name="순서도: 연결자 191">
          <a:extLst>
            <a:ext uri="{FF2B5EF4-FFF2-40B4-BE49-F238E27FC236}">
              <a16:creationId xmlns="" xmlns:a16="http://schemas.microsoft.com/office/drawing/2014/main" id="{00000000-0008-0000-0000-000016010000}"/>
            </a:ext>
          </a:extLst>
        </xdr:cNvPr>
        <xdr:cNvSpPr/>
      </xdr:nvSpPr>
      <xdr:spPr>
        <a:xfrm>
          <a:off x="23069550" y="3257550"/>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99</xdr:col>
      <xdr:colOff>0</xdr:colOff>
      <xdr:row>11</xdr:row>
      <xdr:rowOff>152399</xdr:rowOff>
    </xdr:from>
    <xdr:to>
      <xdr:col>105</xdr:col>
      <xdr:colOff>38100</xdr:colOff>
      <xdr:row>13</xdr:row>
      <xdr:rowOff>180149</xdr:rowOff>
    </xdr:to>
    <xdr:sp macro="" textlink="">
      <xdr:nvSpPr>
        <xdr:cNvPr id="193" name="직사각형 192">
          <a:extLst>
            <a:ext uri="{FF2B5EF4-FFF2-40B4-BE49-F238E27FC236}">
              <a16:creationId xmlns="" xmlns:a16="http://schemas.microsoft.com/office/drawing/2014/main" id="{00000000-0008-0000-0000-000017010000}"/>
            </a:ext>
          </a:extLst>
        </xdr:cNvPr>
        <xdr:cNvSpPr/>
      </xdr:nvSpPr>
      <xdr:spPr>
        <a:xfrm>
          <a:off x="22412325" y="2695574"/>
          <a:ext cx="1524000"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Daily</a:t>
          </a:r>
          <a:r>
            <a:rPr lang="en-US" altLang="ko-KR" sz="900" b="1" baseline="0">
              <a:solidFill>
                <a:schemeClr val="tx1"/>
              </a:solidFill>
              <a:latin typeface="+mn-ea"/>
              <a:ea typeface="+mn-ea"/>
              <a:cs typeface="JBold" pitchFamily="18" charset="-127"/>
            </a:rPr>
            <a:t> Sewing Record</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95</xdr:col>
      <xdr:colOff>238125</xdr:colOff>
      <xdr:row>18</xdr:row>
      <xdr:rowOff>152400</xdr:rowOff>
    </xdr:from>
    <xdr:to>
      <xdr:col>96</xdr:col>
      <xdr:colOff>134475</xdr:colOff>
      <xdr:row>19</xdr:row>
      <xdr:rowOff>58275</xdr:rowOff>
    </xdr:to>
    <xdr:sp macro="" textlink="">
      <xdr:nvSpPr>
        <xdr:cNvPr id="196" name="순서도: 연결자 195">
          <a:extLst>
            <a:ext uri="{FF2B5EF4-FFF2-40B4-BE49-F238E27FC236}">
              <a16:creationId xmlns="" xmlns:a16="http://schemas.microsoft.com/office/drawing/2014/main" id="{00000000-0008-0000-0000-000016010000}"/>
            </a:ext>
          </a:extLst>
        </xdr:cNvPr>
        <xdr:cNvSpPr/>
      </xdr:nvSpPr>
      <xdr:spPr>
        <a:xfrm>
          <a:off x="21659850" y="4362450"/>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93</xdr:col>
      <xdr:colOff>200024</xdr:colOff>
      <xdr:row>16</xdr:row>
      <xdr:rowOff>57150</xdr:rowOff>
    </xdr:from>
    <xdr:to>
      <xdr:col>99</xdr:col>
      <xdr:colOff>9525</xdr:colOff>
      <xdr:row>18</xdr:row>
      <xdr:rowOff>116843</xdr:rowOff>
    </xdr:to>
    <xdr:sp macro="" textlink="">
      <xdr:nvSpPr>
        <xdr:cNvPr id="197" name="직사각형 196">
          <a:extLst>
            <a:ext uri="{FF2B5EF4-FFF2-40B4-BE49-F238E27FC236}">
              <a16:creationId xmlns="" xmlns:a16="http://schemas.microsoft.com/office/drawing/2014/main" id="{00000000-0008-0000-0000-000017010000}"/>
            </a:ext>
          </a:extLst>
        </xdr:cNvPr>
        <xdr:cNvSpPr/>
      </xdr:nvSpPr>
      <xdr:spPr>
        <a:xfrm>
          <a:off x="21126449" y="3790950"/>
          <a:ext cx="1295401" cy="53594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Full</a:t>
          </a:r>
          <a:r>
            <a:rPr lang="en-US" altLang="ko-KR" sz="900" b="1" baseline="0">
              <a:solidFill>
                <a:srgbClr val="0000FF"/>
              </a:solidFill>
              <a:latin typeface="+mn-ea"/>
              <a:ea typeface="+mn-ea"/>
              <a:cs typeface="JBold" pitchFamily="18" charset="-127"/>
            </a:rPr>
            <a:t> Defect in Line</a:t>
          </a:r>
          <a:endParaRPr lang="en-US" altLang="ko-KR" sz="900" b="1">
            <a:solidFill>
              <a:srgbClr val="0000FF"/>
            </a:solidFill>
            <a:latin typeface="+mn-ea"/>
            <a:ea typeface="+mn-ea"/>
            <a:cs typeface="JBold" pitchFamily="18" charset="-127"/>
          </a:endParaRPr>
        </a:p>
        <a:p>
          <a:pPr marL="0" indent="0" algn="ctr"/>
          <a:r>
            <a:rPr lang="en-US" altLang="ko-KR" sz="900" b="1">
              <a:solidFill>
                <a:srgbClr val="0000FF"/>
              </a:solidFill>
              <a:latin typeface="+mn-ea"/>
              <a:ea typeface="+mn-ea"/>
              <a:cs typeface="JBold" pitchFamily="18" charset="-127"/>
            </a:rPr>
            <a:t>Reg.</a:t>
          </a:r>
          <a:endParaRPr lang="ko-KR" altLang="en-US" sz="900" b="1">
            <a:solidFill>
              <a:srgbClr val="0000FF"/>
            </a:solidFill>
            <a:latin typeface="+mn-ea"/>
            <a:ea typeface="+mn-ea"/>
            <a:cs typeface="JBold" pitchFamily="18" charset="-127"/>
          </a:endParaRPr>
        </a:p>
      </xdr:txBody>
    </xdr:sp>
    <xdr:clientData/>
  </xdr:twoCellAnchor>
  <xdr:twoCellAnchor>
    <xdr:from>
      <xdr:col>101</xdr:col>
      <xdr:colOff>209549</xdr:colOff>
      <xdr:row>15</xdr:row>
      <xdr:rowOff>190500</xdr:rowOff>
    </xdr:from>
    <xdr:to>
      <xdr:col>107</xdr:col>
      <xdr:colOff>161924</xdr:colOff>
      <xdr:row>18</xdr:row>
      <xdr:rowOff>12068</xdr:rowOff>
    </xdr:to>
    <xdr:sp macro="" textlink="">
      <xdr:nvSpPr>
        <xdr:cNvPr id="199" name="직사각형 198">
          <a:extLst>
            <a:ext uri="{FF2B5EF4-FFF2-40B4-BE49-F238E27FC236}">
              <a16:creationId xmlns="" xmlns:a16="http://schemas.microsoft.com/office/drawing/2014/main" id="{00000000-0008-0000-0000-000017010000}"/>
            </a:ext>
          </a:extLst>
        </xdr:cNvPr>
        <xdr:cNvSpPr/>
      </xdr:nvSpPr>
      <xdr:spPr>
        <a:xfrm>
          <a:off x="23117174" y="3686175"/>
          <a:ext cx="1438275" cy="53594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Return Defect to Line</a:t>
          </a:r>
        </a:p>
        <a:p>
          <a:pPr marL="0" indent="0" algn="ctr"/>
          <a:r>
            <a:rPr lang="en-US" altLang="ko-KR" sz="900" b="1">
              <a:solidFill>
                <a:srgbClr val="0000FF"/>
              </a:solidFill>
              <a:latin typeface="+mn-ea"/>
              <a:ea typeface="+mn-ea"/>
              <a:cs typeface="JBold" pitchFamily="18" charset="-127"/>
            </a:rPr>
            <a:t>Reg.</a:t>
          </a:r>
          <a:endParaRPr lang="ko-KR" altLang="en-US" sz="900" b="1">
            <a:solidFill>
              <a:srgbClr val="0000FF"/>
            </a:solidFill>
            <a:latin typeface="+mn-ea"/>
            <a:ea typeface="+mn-ea"/>
            <a:cs typeface="JBold" pitchFamily="18" charset="-127"/>
          </a:endParaRPr>
        </a:p>
      </xdr:txBody>
    </xdr:sp>
    <xdr:clientData/>
  </xdr:twoCellAnchor>
  <xdr:twoCellAnchor>
    <xdr:from>
      <xdr:col>93</xdr:col>
      <xdr:colOff>171450</xdr:colOff>
      <xdr:row>14</xdr:row>
      <xdr:rowOff>0</xdr:rowOff>
    </xdr:from>
    <xdr:to>
      <xdr:col>94</xdr:col>
      <xdr:colOff>67800</xdr:colOff>
      <xdr:row>14</xdr:row>
      <xdr:rowOff>144000</xdr:rowOff>
    </xdr:to>
    <xdr:sp macro="" textlink="">
      <xdr:nvSpPr>
        <xdr:cNvPr id="201" name="순서도: 연결자 200">
          <a:extLst>
            <a:ext uri="{FF2B5EF4-FFF2-40B4-BE49-F238E27FC236}">
              <a16:creationId xmlns="" xmlns:a16="http://schemas.microsoft.com/office/drawing/2014/main" id="{00000000-0008-0000-0000-000016010000}"/>
            </a:ext>
          </a:extLst>
        </xdr:cNvPr>
        <xdr:cNvSpPr/>
      </xdr:nvSpPr>
      <xdr:spPr>
        <a:xfrm>
          <a:off x="21097875" y="3038475"/>
          <a:ext cx="144000" cy="144000"/>
        </a:xfrm>
        <a:prstGeom prst="flowChartConnector">
          <a:avLst/>
        </a:prstGeom>
        <a:solidFill>
          <a:schemeClr val="bg1">
            <a:lumMod val="50000"/>
          </a:schemeClr>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88</xdr:col>
      <xdr:colOff>77325</xdr:colOff>
      <xdr:row>14</xdr:row>
      <xdr:rowOff>72000</xdr:rowOff>
    </xdr:from>
    <xdr:to>
      <xdr:col>93</xdr:col>
      <xdr:colOff>171450</xdr:colOff>
      <xdr:row>14</xdr:row>
      <xdr:rowOff>72000</xdr:rowOff>
    </xdr:to>
    <xdr:cxnSp macro="">
      <xdr:nvCxnSpPr>
        <xdr:cNvPr id="202" name="직선 연결선 201">
          <a:extLst>
            <a:ext uri="{FF2B5EF4-FFF2-40B4-BE49-F238E27FC236}">
              <a16:creationId xmlns="" xmlns:a16="http://schemas.microsoft.com/office/drawing/2014/main" id="{00000000-0008-0000-0000-00000F010000}"/>
            </a:ext>
          </a:extLst>
        </xdr:cNvPr>
        <xdr:cNvCxnSpPr>
          <a:stCxn id="182" idx="6"/>
          <a:endCxn id="201" idx="2"/>
        </xdr:cNvCxnSpPr>
      </xdr:nvCxnSpPr>
      <xdr:spPr>
        <a:xfrm>
          <a:off x="19765500" y="3110475"/>
          <a:ext cx="1332375"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149422</xdr:colOff>
      <xdr:row>12</xdr:row>
      <xdr:rowOff>161924</xdr:rowOff>
    </xdr:from>
    <xdr:to>
      <xdr:col>95</xdr:col>
      <xdr:colOff>104775</xdr:colOff>
      <xdr:row>13</xdr:row>
      <xdr:rowOff>180148</xdr:rowOff>
    </xdr:to>
    <xdr:sp macro="" textlink="">
      <xdr:nvSpPr>
        <xdr:cNvPr id="205" name="직사각형 204">
          <a:extLst>
            <a:ext uri="{FF2B5EF4-FFF2-40B4-BE49-F238E27FC236}">
              <a16:creationId xmlns="" xmlns:a16="http://schemas.microsoft.com/office/drawing/2014/main" id="{00000000-0008-0000-0000-000017010000}"/>
            </a:ext>
          </a:extLst>
        </xdr:cNvPr>
        <xdr:cNvSpPr/>
      </xdr:nvSpPr>
      <xdr:spPr>
        <a:xfrm>
          <a:off x="20828197" y="2724149"/>
          <a:ext cx="698303" cy="256349"/>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lumMod val="50000"/>
                  <a:lumOff val="50000"/>
                </a:schemeClr>
              </a:solidFill>
              <a:latin typeface="+mn-ea"/>
              <a:ea typeface="+mn-ea"/>
              <a:cs typeface="JBold" pitchFamily="18" charset="-127"/>
            </a:rPr>
            <a:t>In Line</a:t>
          </a:r>
          <a:endParaRPr lang="ko-KR" altLang="en-US" sz="900" b="1">
            <a:solidFill>
              <a:schemeClr val="tx1">
                <a:lumMod val="50000"/>
                <a:lumOff val="50000"/>
              </a:schemeClr>
            </a:solidFill>
            <a:latin typeface="+mn-ea"/>
            <a:ea typeface="+mn-ea"/>
            <a:cs typeface="JBold" pitchFamily="18" charset="-127"/>
          </a:endParaRPr>
        </a:p>
      </xdr:txBody>
    </xdr:sp>
    <xdr:clientData/>
  </xdr:twoCellAnchor>
  <xdr:twoCellAnchor>
    <xdr:from>
      <xdr:col>104</xdr:col>
      <xdr:colOff>228599</xdr:colOff>
      <xdr:row>18</xdr:row>
      <xdr:rowOff>219075</xdr:rowOff>
    </xdr:from>
    <xdr:to>
      <xdr:col>110</xdr:col>
      <xdr:colOff>180974</xdr:colOff>
      <xdr:row>21</xdr:row>
      <xdr:rowOff>40643</xdr:rowOff>
    </xdr:to>
    <xdr:sp macro="" textlink="">
      <xdr:nvSpPr>
        <xdr:cNvPr id="207" name="직사각형 206">
          <a:extLst>
            <a:ext uri="{FF2B5EF4-FFF2-40B4-BE49-F238E27FC236}">
              <a16:creationId xmlns="" xmlns:a16="http://schemas.microsoft.com/office/drawing/2014/main" id="{00000000-0008-0000-0000-000017010000}"/>
            </a:ext>
          </a:extLst>
        </xdr:cNvPr>
        <xdr:cNvSpPr/>
      </xdr:nvSpPr>
      <xdr:spPr>
        <a:xfrm>
          <a:off x="23879174" y="4429125"/>
          <a:ext cx="1438275" cy="53594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Full Defect Deduction</a:t>
          </a:r>
        </a:p>
        <a:p>
          <a:pPr marL="0" indent="0" algn="ctr"/>
          <a:r>
            <a:rPr lang="en-US" altLang="ko-KR" sz="900" b="1">
              <a:solidFill>
                <a:srgbClr val="0000FF"/>
              </a:solidFill>
              <a:latin typeface="+mn-ea"/>
              <a:ea typeface="+mn-ea"/>
              <a:cs typeface="JBold" pitchFamily="18" charset="-127"/>
            </a:rPr>
            <a:t>Reg.</a:t>
          </a:r>
          <a:endParaRPr lang="ko-KR" altLang="en-US" sz="900" b="1">
            <a:solidFill>
              <a:srgbClr val="0000FF"/>
            </a:solidFill>
            <a:latin typeface="+mn-ea"/>
            <a:ea typeface="+mn-ea"/>
            <a:cs typeface="JBold" pitchFamily="18" charset="-127"/>
          </a:endParaRPr>
        </a:p>
      </xdr:txBody>
    </xdr:sp>
    <xdr:clientData/>
  </xdr:twoCellAnchor>
  <xdr:twoCellAnchor>
    <xdr:from>
      <xdr:col>94</xdr:col>
      <xdr:colOff>67800</xdr:colOff>
      <xdr:row>14</xdr:row>
      <xdr:rowOff>72000</xdr:rowOff>
    </xdr:from>
    <xdr:to>
      <xdr:col>101</xdr:col>
      <xdr:colOff>161925</xdr:colOff>
      <xdr:row>14</xdr:row>
      <xdr:rowOff>72000</xdr:rowOff>
    </xdr:to>
    <xdr:cxnSp macro="">
      <xdr:nvCxnSpPr>
        <xdr:cNvPr id="208" name="직선 연결선 207">
          <a:extLst>
            <a:ext uri="{FF2B5EF4-FFF2-40B4-BE49-F238E27FC236}">
              <a16:creationId xmlns="" xmlns:a16="http://schemas.microsoft.com/office/drawing/2014/main" id="{00000000-0008-0000-0000-00000F010000}"/>
            </a:ext>
          </a:extLst>
        </xdr:cNvPr>
        <xdr:cNvCxnSpPr>
          <a:stCxn id="201" idx="6"/>
          <a:endCxn id="192" idx="2"/>
        </xdr:cNvCxnSpPr>
      </xdr:nvCxnSpPr>
      <xdr:spPr>
        <a:xfrm>
          <a:off x="21241875" y="3329550"/>
          <a:ext cx="1827675"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134475</xdr:colOff>
      <xdr:row>14</xdr:row>
      <xdr:rowOff>95251</xdr:rowOff>
    </xdr:from>
    <xdr:to>
      <xdr:col>99</xdr:col>
      <xdr:colOff>219076</xdr:colOff>
      <xdr:row>18</xdr:row>
      <xdr:rowOff>224400</xdr:rowOff>
    </xdr:to>
    <xdr:cxnSp macro="">
      <xdr:nvCxnSpPr>
        <xdr:cNvPr id="213" name="꺾인 연결선 212"/>
        <xdr:cNvCxnSpPr>
          <a:stCxn id="196" idx="6"/>
        </xdr:cNvCxnSpPr>
      </xdr:nvCxnSpPr>
      <xdr:spPr>
        <a:xfrm flipV="1">
          <a:off x="21803850" y="3352801"/>
          <a:ext cx="827551" cy="1081649"/>
        </a:xfrm>
        <a:prstGeom prst="bentConnector2">
          <a:avLst/>
        </a:prstGeom>
        <a:ln w="158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86850</xdr:colOff>
      <xdr:row>14</xdr:row>
      <xdr:rowOff>72000</xdr:rowOff>
    </xdr:from>
    <xdr:to>
      <xdr:col>79</xdr:col>
      <xdr:colOff>171450</xdr:colOff>
      <xdr:row>14</xdr:row>
      <xdr:rowOff>72000</xdr:rowOff>
    </xdr:to>
    <xdr:cxnSp macro="">
      <xdr:nvCxnSpPr>
        <xdr:cNvPr id="219" name="직선 연결선 218">
          <a:extLst>
            <a:ext uri="{FF2B5EF4-FFF2-40B4-BE49-F238E27FC236}">
              <a16:creationId xmlns="" xmlns:a16="http://schemas.microsoft.com/office/drawing/2014/main" id="{00000000-0008-0000-0000-00000F010000}"/>
            </a:ext>
          </a:extLst>
        </xdr:cNvPr>
        <xdr:cNvCxnSpPr>
          <a:stCxn id="103" idx="6"/>
          <a:endCxn id="180" idx="2"/>
        </xdr:cNvCxnSpPr>
      </xdr:nvCxnSpPr>
      <xdr:spPr>
        <a:xfrm>
          <a:off x="15564975" y="3110475"/>
          <a:ext cx="20658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112</xdr:col>
      <xdr:colOff>171450</xdr:colOff>
      <xdr:row>18</xdr:row>
      <xdr:rowOff>0</xdr:rowOff>
    </xdr:from>
    <xdr:to>
      <xdr:col>113</xdr:col>
      <xdr:colOff>67800</xdr:colOff>
      <xdr:row>18</xdr:row>
      <xdr:rowOff>144000</xdr:rowOff>
    </xdr:to>
    <xdr:sp macro="" textlink="">
      <xdr:nvSpPr>
        <xdr:cNvPr id="224" name="순서도: 연결자 223">
          <a:extLst>
            <a:ext uri="{FF2B5EF4-FFF2-40B4-BE49-F238E27FC236}">
              <a16:creationId xmlns="" xmlns:a16="http://schemas.microsoft.com/office/drawing/2014/main" id="{00000000-0008-0000-0000-000016010000}"/>
            </a:ext>
          </a:extLst>
        </xdr:cNvPr>
        <xdr:cNvSpPr/>
      </xdr:nvSpPr>
      <xdr:spPr>
        <a:xfrm>
          <a:off x="24564975" y="39909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110</xdr:col>
      <xdr:colOff>142875</xdr:colOff>
      <xdr:row>15</xdr:row>
      <xdr:rowOff>152399</xdr:rowOff>
    </xdr:from>
    <xdr:to>
      <xdr:col>115</xdr:col>
      <xdr:colOff>108450</xdr:colOff>
      <xdr:row>17</xdr:row>
      <xdr:rowOff>180149</xdr:rowOff>
    </xdr:to>
    <xdr:sp macro="" textlink="">
      <xdr:nvSpPr>
        <xdr:cNvPr id="225" name="직사각형 224">
          <a:extLst>
            <a:ext uri="{FF2B5EF4-FFF2-40B4-BE49-F238E27FC236}">
              <a16:creationId xmlns="" xmlns:a16="http://schemas.microsoft.com/office/drawing/2014/main" id="{00000000-0008-0000-0000-000017010000}"/>
            </a:ext>
          </a:extLst>
        </xdr:cNvPr>
        <xdr:cNvSpPr/>
      </xdr:nvSpPr>
      <xdr:spPr>
        <a:xfrm>
          <a:off x="24041100" y="3428999"/>
          <a:ext cx="1203825" cy="5040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Semi Product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120</xdr:col>
      <xdr:colOff>180975</xdr:colOff>
      <xdr:row>18</xdr:row>
      <xdr:rowOff>0</xdr:rowOff>
    </xdr:from>
    <xdr:to>
      <xdr:col>121</xdr:col>
      <xdr:colOff>77325</xdr:colOff>
      <xdr:row>18</xdr:row>
      <xdr:rowOff>144000</xdr:rowOff>
    </xdr:to>
    <xdr:sp macro="" textlink="">
      <xdr:nvSpPr>
        <xdr:cNvPr id="226" name="순서도: 연결자 225">
          <a:extLst>
            <a:ext uri="{FF2B5EF4-FFF2-40B4-BE49-F238E27FC236}">
              <a16:creationId xmlns="" xmlns:a16="http://schemas.microsoft.com/office/drawing/2014/main" id="{00000000-0008-0000-0000-000016010000}"/>
            </a:ext>
          </a:extLst>
        </xdr:cNvPr>
        <xdr:cNvSpPr/>
      </xdr:nvSpPr>
      <xdr:spPr>
        <a:xfrm>
          <a:off x="26555700" y="39909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118</xdr:col>
      <xdr:colOff>25597</xdr:colOff>
      <xdr:row>15</xdr:row>
      <xdr:rowOff>152399</xdr:rowOff>
    </xdr:from>
    <xdr:to>
      <xdr:col>123</xdr:col>
      <xdr:colOff>209550</xdr:colOff>
      <xdr:row>17</xdr:row>
      <xdr:rowOff>180149</xdr:rowOff>
    </xdr:to>
    <xdr:sp macro="" textlink="">
      <xdr:nvSpPr>
        <xdr:cNvPr id="227" name="직사각형 226">
          <a:extLst>
            <a:ext uri="{FF2B5EF4-FFF2-40B4-BE49-F238E27FC236}">
              <a16:creationId xmlns="" xmlns:a16="http://schemas.microsoft.com/office/drawing/2014/main" id="{00000000-0008-0000-0000-000017010000}"/>
            </a:ext>
          </a:extLst>
        </xdr:cNvPr>
        <xdr:cNvSpPr/>
      </xdr:nvSpPr>
      <xdr:spPr>
        <a:xfrm>
          <a:off x="25905022" y="3428999"/>
          <a:ext cx="1422203"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Semi Product IN</a:t>
          </a:r>
        </a:p>
        <a:p>
          <a:pPr marL="0" indent="0" algn="ctr"/>
          <a:r>
            <a:rPr lang="en-US" altLang="ko-KR" sz="900" b="1">
              <a:solidFill>
                <a:schemeClr val="tx1"/>
              </a:solidFill>
              <a:latin typeface="+mn-ea"/>
              <a:ea typeface="+mn-ea"/>
              <a:cs typeface="JBold" pitchFamily="18" charset="-127"/>
            </a:rPr>
            <a:t>Reg.</a:t>
          </a:r>
        </a:p>
      </xdr:txBody>
    </xdr:sp>
    <xdr:clientData/>
  </xdr:twoCellAnchor>
  <xdr:twoCellAnchor>
    <xdr:from>
      <xdr:col>102</xdr:col>
      <xdr:colOff>58275</xdr:colOff>
      <xdr:row>14</xdr:row>
      <xdr:rowOff>72000</xdr:rowOff>
    </xdr:from>
    <xdr:to>
      <xdr:col>112</xdr:col>
      <xdr:colOff>171450</xdr:colOff>
      <xdr:row>18</xdr:row>
      <xdr:rowOff>72000</xdr:rowOff>
    </xdr:to>
    <xdr:cxnSp macro="">
      <xdr:nvCxnSpPr>
        <xdr:cNvPr id="233" name="꺾인 연결선 232"/>
        <xdr:cNvCxnSpPr>
          <a:stCxn id="192" idx="6"/>
          <a:endCxn id="224" idx="2"/>
        </xdr:cNvCxnSpPr>
      </xdr:nvCxnSpPr>
      <xdr:spPr>
        <a:xfrm>
          <a:off x="23213550" y="3329550"/>
          <a:ext cx="2589675" cy="952500"/>
        </a:xfrm>
        <a:prstGeom prst="bentConnector3">
          <a:avLst>
            <a:gd name="adj1" fmla="val 7133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116</xdr:col>
      <xdr:colOff>180975</xdr:colOff>
      <xdr:row>22</xdr:row>
      <xdr:rowOff>171450</xdr:rowOff>
    </xdr:from>
    <xdr:to>
      <xdr:col>117</xdr:col>
      <xdr:colOff>77325</xdr:colOff>
      <xdr:row>23</xdr:row>
      <xdr:rowOff>77325</xdr:rowOff>
    </xdr:to>
    <xdr:sp macro="" textlink="">
      <xdr:nvSpPr>
        <xdr:cNvPr id="244" name="순서도: 연결자 243">
          <a:extLst>
            <a:ext uri="{FF2B5EF4-FFF2-40B4-BE49-F238E27FC236}">
              <a16:creationId xmlns="" xmlns:a16="http://schemas.microsoft.com/office/drawing/2014/main" id="{00000000-0008-0000-0000-000016010000}"/>
            </a:ext>
          </a:extLst>
        </xdr:cNvPr>
        <xdr:cNvSpPr/>
      </xdr:nvSpPr>
      <xdr:spPr>
        <a:xfrm>
          <a:off x="25812750" y="5114925"/>
          <a:ext cx="144000" cy="144000"/>
        </a:xfrm>
        <a:prstGeom prst="flowChartConnector">
          <a:avLst/>
        </a:prstGeom>
        <a:solidFill>
          <a:srgbClr val="FF0000"/>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114</xdr:col>
      <xdr:colOff>28574</xdr:colOff>
      <xdr:row>20</xdr:row>
      <xdr:rowOff>104774</xdr:rowOff>
    </xdr:from>
    <xdr:to>
      <xdr:col>119</xdr:col>
      <xdr:colOff>228599</xdr:colOff>
      <xdr:row>22</xdr:row>
      <xdr:rowOff>132524</xdr:rowOff>
    </xdr:to>
    <xdr:sp macro="" textlink="">
      <xdr:nvSpPr>
        <xdr:cNvPr id="245" name="직사각형 244">
          <a:extLst>
            <a:ext uri="{FF2B5EF4-FFF2-40B4-BE49-F238E27FC236}">
              <a16:creationId xmlns="" xmlns:a16="http://schemas.microsoft.com/office/drawing/2014/main" id="{00000000-0008-0000-0000-000017010000}"/>
            </a:ext>
          </a:extLst>
        </xdr:cNvPr>
        <xdr:cNvSpPr/>
      </xdr:nvSpPr>
      <xdr:spPr>
        <a:xfrm>
          <a:off x="25165049" y="4571999"/>
          <a:ext cx="143827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FF0000"/>
              </a:solidFill>
              <a:latin typeface="+mn-ea"/>
              <a:ea typeface="+mn-ea"/>
              <a:cs typeface="JBold" pitchFamily="18" charset="-127"/>
            </a:rPr>
            <a:t>Sub-processing</a:t>
          </a:r>
          <a:endParaRPr lang="ko-KR" altLang="en-US" sz="900" b="0">
            <a:solidFill>
              <a:srgbClr val="FF0000"/>
            </a:solidFill>
            <a:latin typeface="+mn-ea"/>
            <a:ea typeface="+mn-ea"/>
            <a:cs typeface="JBold" pitchFamily="18" charset="-127"/>
          </a:endParaRPr>
        </a:p>
      </xdr:txBody>
    </xdr:sp>
    <xdr:clientData/>
  </xdr:twoCellAnchor>
  <xdr:twoCellAnchor>
    <xdr:from>
      <xdr:col>112</xdr:col>
      <xdr:colOff>243449</xdr:colOff>
      <xdr:row>18</xdr:row>
      <xdr:rowOff>144000</xdr:rowOff>
    </xdr:from>
    <xdr:to>
      <xdr:col>116</xdr:col>
      <xdr:colOff>180974</xdr:colOff>
      <xdr:row>23</xdr:row>
      <xdr:rowOff>5325</xdr:rowOff>
    </xdr:to>
    <xdr:cxnSp macro="">
      <xdr:nvCxnSpPr>
        <xdr:cNvPr id="246" name="꺾인 연결선 245"/>
        <xdr:cNvCxnSpPr>
          <a:stCxn id="224" idx="4"/>
          <a:endCxn id="244" idx="2"/>
        </xdr:cNvCxnSpPr>
      </xdr:nvCxnSpPr>
      <xdr:spPr>
        <a:xfrm rot="16200000" flipH="1">
          <a:off x="24822712" y="4196887"/>
          <a:ext cx="1051950" cy="928125"/>
        </a:xfrm>
        <a:prstGeom prst="bentConnector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117</xdr:col>
      <xdr:colOff>77325</xdr:colOff>
      <xdr:row>18</xdr:row>
      <xdr:rowOff>144000</xdr:rowOff>
    </xdr:from>
    <xdr:to>
      <xdr:col>121</xdr:col>
      <xdr:colOff>5325</xdr:colOff>
      <xdr:row>23</xdr:row>
      <xdr:rowOff>5325</xdr:rowOff>
    </xdr:to>
    <xdr:cxnSp macro="">
      <xdr:nvCxnSpPr>
        <xdr:cNvPr id="249" name="꺾인 연결선 248"/>
        <xdr:cNvCxnSpPr>
          <a:stCxn id="244" idx="6"/>
          <a:endCxn id="226" idx="4"/>
        </xdr:cNvCxnSpPr>
      </xdr:nvCxnSpPr>
      <xdr:spPr>
        <a:xfrm flipV="1">
          <a:off x="25956750" y="4134975"/>
          <a:ext cx="918600" cy="1051950"/>
        </a:xfrm>
        <a:prstGeom prst="bentConnector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131</xdr:col>
      <xdr:colOff>9525</xdr:colOff>
      <xdr:row>12</xdr:row>
      <xdr:rowOff>228600</xdr:rowOff>
    </xdr:from>
    <xdr:to>
      <xdr:col>134</xdr:col>
      <xdr:colOff>171450</xdr:colOff>
      <xdr:row>15</xdr:row>
      <xdr:rowOff>142875</xdr:rowOff>
    </xdr:to>
    <xdr:sp macro="" textlink="">
      <xdr:nvSpPr>
        <xdr:cNvPr id="252" name="순서도: 문서 251"/>
        <xdr:cNvSpPr/>
      </xdr:nvSpPr>
      <xdr:spPr>
        <a:xfrm>
          <a:off x="27870150" y="2790825"/>
          <a:ext cx="904875" cy="628650"/>
        </a:xfrm>
        <a:prstGeom prst="flowChartDocument">
          <a:avLst/>
        </a:prstGeom>
        <a:solidFill>
          <a:schemeClr val="tx2">
            <a:lumMod val="20000"/>
            <a:lumOff val="8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Production</a:t>
          </a:r>
        </a:p>
        <a:p>
          <a:pPr algn="ctr"/>
          <a:r>
            <a:rPr lang="en-US" altLang="ko-KR" sz="1100" b="1">
              <a:solidFill>
                <a:sysClr val="windowText" lastClr="000000"/>
              </a:solidFill>
            </a:rPr>
            <a:t>Status</a:t>
          </a:r>
          <a:endParaRPr lang="ko-KR" altLang="en-US" sz="1100" b="1">
            <a:solidFill>
              <a:sysClr val="windowText" lastClr="000000"/>
            </a:solidFill>
          </a:endParaRPr>
        </a:p>
      </xdr:txBody>
    </xdr:sp>
    <xdr:clientData/>
  </xdr:twoCellAnchor>
  <xdr:twoCellAnchor>
    <xdr:from>
      <xdr:col>102</xdr:col>
      <xdr:colOff>58275</xdr:colOff>
      <xdr:row>14</xdr:row>
      <xdr:rowOff>66675</xdr:rowOff>
    </xdr:from>
    <xdr:to>
      <xdr:col>131</xdr:col>
      <xdr:colOff>9525</xdr:colOff>
      <xdr:row>14</xdr:row>
      <xdr:rowOff>72000</xdr:rowOff>
    </xdr:to>
    <xdr:cxnSp macro="">
      <xdr:nvCxnSpPr>
        <xdr:cNvPr id="253" name="직선 연결선 252">
          <a:extLst>
            <a:ext uri="{FF2B5EF4-FFF2-40B4-BE49-F238E27FC236}">
              <a16:creationId xmlns="" xmlns:a16="http://schemas.microsoft.com/office/drawing/2014/main" id="{00000000-0008-0000-0000-00000F010000}"/>
            </a:ext>
          </a:extLst>
        </xdr:cNvPr>
        <xdr:cNvCxnSpPr>
          <a:stCxn id="192" idx="6"/>
          <a:endCxn id="252" idx="1"/>
        </xdr:cNvCxnSpPr>
      </xdr:nvCxnSpPr>
      <xdr:spPr>
        <a:xfrm flipV="1">
          <a:off x="23213550" y="3324225"/>
          <a:ext cx="7133100" cy="5325"/>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91</xdr:col>
      <xdr:colOff>247649</xdr:colOff>
      <xdr:row>8</xdr:row>
      <xdr:rowOff>200025</xdr:rowOff>
    </xdr:from>
    <xdr:to>
      <xdr:col>143</xdr:col>
      <xdr:colOff>19050</xdr:colOff>
      <xdr:row>9</xdr:row>
      <xdr:rowOff>133350</xdr:rowOff>
    </xdr:to>
    <xdr:grpSp>
      <xdr:nvGrpSpPr>
        <xdr:cNvPr id="257" name="그룹 256"/>
        <xdr:cNvGrpSpPr/>
      </xdr:nvGrpSpPr>
      <xdr:grpSpPr>
        <a:xfrm>
          <a:off x="22659974" y="2143125"/>
          <a:ext cx="12649201" cy="171450"/>
          <a:chOff x="142874" y="2038350"/>
          <a:chExt cx="10172701" cy="171450"/>
        </a:xfrm>
      </xdr:grpSpPr>
      <xdr:cxnSp macro="">
        <xdr:nvCxnSpPr>
          <xdr:cNvPr id="258" name="직선 연결선 257"/>
          <xdr:cNvCxnSpPr/>
        </xdr:nvCxnSpPr>
        <xdr:spPr>
          <a:xfrm>
            <a:off x="15240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59" name="직선 연결선 258"/>
          <xdr:cNvCxnSpPr/>
        </xdr:nvCxnSpPr>
        <xdr:spPr>
          <a:xfrm>
            <a:off x="142874" y="2057400"/>
            <a:ext cx="10172701"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60" name="직선 연결선 259"/>
          <xdr:cNvCxnSpPr/>
        </xdr:nvCxnSpPr>
        <xdr:spPr>
          <a:xfrm>
            <a:off x="103060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116</xdr:col>
      <xdr:colOff>133350</xdr:colOff>
      <xdr:row>8</xdr:row>
      <xdr:rowOff>123825</xdr:rowOff>
    </xdr:from>
    <xdr:to>
      <xdr:col>117</xdr:col>
      <xdr:colOff>101700</xdr:colOff>
      <xdr:row>9</xdr:row>
      <xdr:rowOff>101700</xdr:rowOff>
    </xdr:to>
    <xdr:sp macro="" textlink="">
      <xdr:nvSpPr>
        <xdr:cNvPr id="261" name="순서도: 연결자 260">
          <a:extLst>
            <a:ext uri="{FF2B5EF4-FFF2-40B4-BE49-F238E27FC236}">
              <a16:creationId xmlns="" xmlns:a16="http://schemas.microsoft.com/office/drawing/2014/main" id="{00000000-0008-0000-0000-000016010000}"/>
            </a:ext>
          </a:extLst>
        </xdr:cNvPr>
        <xdr:cNvSpPr>
          <a:spLocks noChangeAspect="1"/>
        </xdr:cNvSpPr>
      </xdr:nvSpPr>
      <xdr:spPr>
        <a:xfrm>
          <a:off x="25765125" y="18478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114</xdr:col>
      <xdr:colOff>38100</xdr:colOff>
      <xdr:row>7</xdr:row>
      <xdr:rowOff>28575</xdr:rowOff>
    </xdr:from>
    <xdr:to>
      <xdr:col>119</xdr:col>
      <xdr:colOff>194175</xdr:colOff>
      <xdr:row>8</xdr:row>
      <xdr:rowOff>80023</xdr:rowOff>
    </xdr:to>
    <xdr:sp macro="" textlink="">
      <xdr:nvSpPr>
        <xdr:cNvPr id="262" name="직사각형 261">
          <a:extLst>
            <a:ext uri="{FF2B5EF4-FFF2-40B4-BE49-F238E27FC236}">
              <a16:creationId xmlns="" xmlns:a16="http://schemas.microsoft.com/office/drawing/2014/main" id="{00000000-0008-0000-0000-000017010000}"/>
            </a:ext>
          </a:extLst>
        </xdr:cNvPr>
        <xdr:cNvSpPr/>
      </xdr:nvSpPr>
      <xdr:spPr>
        <a:xfrm>
          <a:off x="25174575" y="1514475"/>
          <a:ext cx="1394325"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Sewing Line</a:t>
          </a:r>
          <a:endParaRPr lang="ko-KR" altLang="en-US" sz="1000" b="1">
            <a:solidFill>
              <a:schemeClr val="tx1"/>
            </a:solidFill>
            <a:latin typeface="+mn-ea"/>
            <a:ea typeface="+mn-ea"/>
            <a:cs typeface="JBold" pitchFamily="18" charset="-127"/>
          </a:endParaRPr>
        </a:p>
      </xdr:txBody>
    </xdr:sp>
    <xdr:clientData/>
  </xdr:twoCellAnchor>
  <xdr:twoCellAnchor>
    <xdr:from>
      <xdr:col>159</xdr:col>
      <xdr:colOff>171450</xdr:colOff>
      <xdr:row>18</xdr:row>
      <xdr:rowOff>0</xdr:rowOff>
    </xdr:from>
    <xdr:to>
      <xdr:col>160</xdr:col>
      <xdr:colOff>67800</xdr:colOff>
      <xdr:row>18</xdr:row>
      <xdr:rowOff>144000</xdr:rowOff>
    </xdr:to>
    <xdr:sp macro="" textlink="">
      <xdr:nvSpPr>
        <xdr:cNvPr id="280" name="순서도: 연결자 279">
          <a:extLst>
            <a:ext uri="{FF2B5EF4-FFF2-40B4-BE49-F238E27FC236}">
              <a16:creationId xmlns="" xmlns:a16="http://schemas.microsoft.com/office/drawing/2014/main" id="{00000000-0008-0000-0000-000016010000}"/>
            </a:ext>
          </a:extLst>
        </xdr:cNvPr>
        <xdr:cNvSpPr/>
      </xdr:nvSpPr>
      <xdr:spPr>
        <a:xfrm>
          <a:off x="31994475" y="39909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157</xdr:col>
      <xdr:colOff>142875</xdr:colOff>
      <xdr:row>15</xdr:row>
      <xdr:rowOff>152399</xdr:rowOff>
    </xdr:from>
    <xdr:to>
      <xdr:col>162</xdr:col>
      <xdr:colOff>108450</xdr:colOff>
      <xdr:row>17</xdr:row>
      <xdr:rowOff>180149</xdr:rowOff>
    </xdr:to>
    <xdr:sp macro="" textlink="">
      <xdr:nvSpPr>
        <xdr:cNvPr id="281" name="직사각형 280">
          <a:extLst>
            <a:ext uri="{FF2B5EF4-FFF2-40B4-BE49-F238E27FC236}">
              <a16:creationId xmlns="" xmlns:a16="http://schemas.microsoft.com/office/drawing/2014/main" id="{00000000-0008-0000-0000-000017010000}"/>
            </a:ext>
          </a:extLst>
        </xdr:cNvPr>
        <xdr:cNvSpPr/>
      </xdr:nvSpPr>
      <xdr:spPr>
        <a:xfrm>
          <a:off x="31470600" y="3428999"/>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G.Stock W/H IN</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165</xdr:col>
      <xdr:colOff>171450</xdr:colOff>
      <xdr:row>18</xdr:row>
      <xdr:rowOff>0</xdr:rowOff>
    </xdr:from>
    <xdr:to>
      <xdr:col>166</xdr:col>
      <xdr:colOff>67800</xdr:colOff>
      <xdr:row>18</xdr:row>
      <xdr:rowOff>144000</xdr:rowOff>
    </xdr:to>
    <xdr:sp macro="" textlink="">
      <xdr:nvSpPr>
        <xdr:cNvPr id="282" name="순서도: 연결자 281">
          <a:extLst>
            <a:ext uri="{FF2B5EF4-FFF2-40B4-BE49-F238E27FC236}">
              <a16:creationId xmlns="" xmlns:a16="http://schemas.microsoft.com/office/drawing/2014/main" id="{00000000-0008-0000-0000-000016010000}"/>
            </a:ext>
          </a:extLst>
        </xdr:cNvPr>
        <xdr:cNvSpPr/>
      </xdr:nvSpPr>
      <xdr:spPr>
        <a:xfrm>
          <a:off x="33728025" y="39909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163</xdr:col>
      <xdr:colOff>142875</xdr:colOff>
      <xdr:row>15</xdr:row>
      <xdr:rowOff>152399</xdr:rowOff>
    </xdr:from>
    <xdr:to>
      <xdr:col>168</xdr:col>
      <xdr:colOff>108450</xdr:colOff>
      <xdr:row>17</xdr:row>
      <xdr:rowOff>180149</xdr:rowOff>
    </xdr:to>
    <xdr:sp macro="" textlink="">
      <xdr:nvSpPr>
        <xdr:cNvPr id="284" name="직사각형 283">
          <a:extLst>
            <a:ext uri="{FF2B5EF4-FFF2-40B4-BE49-F238E27FC236}">
              <a16:creationId xmlns="" xmlns:a16="http://schemas.microsoft.com/office/drawing/2014/main" id="{00000000-0008-0000-0000-000017010000}"/>
            </a:ext>
          </a:extLst>
        </xdr:cNvPr>
        <xdr:cNvSpPr/>
      </xdr:nvSpPr>
      <xdr:spPr>
        <a:xfrm>
          <a:off x="33204150" y="3428999"/>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G.Stock W/H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139</xdr:col>
      <xdr:colOff>171450</xdr:colOff>
      <xdr:row>18</xdr:row>
      <xdr:rowOff>0</xdr:rowOff>
    </xdr:from>
    <xdr:to>
      <xdr:col>140</xdr:col>
      <xdr:colOff>67800</xdr:colOff>
      <xdr:row>18</xdr:row>
      <xdr:rowOff>144000</xdr:rowOff>
    </xdr:to>
    <xdr:sp macro="" textlink="">
      <xdr:nvSpPr>
        <xdr:cNvPr id="285" name="순서도: 연결자 284">
          <a:extLst>
            <a:ext uri="{FF2B5EF4-FFF2-40B4-BE49-F238E27FC236}">
              <a16:creationId xmlns="" xmlns:a16="http://schemas.microsoft.com/office/drawing/2014/main" id="{00000000-0008-0000-0000-000016010000}"/>
            </a:ext>
          </a:extLst>
        </xdr:cNvPr>
        <xdr:cNvSpPr/>
      </xdr:nvSpPr>
      <xdr:spPr>
        <a:xfrm>
          <a:off x="29765625" y="39909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137</xdr:col>
      <xdr:colOff>142875</xdr:colOff>
      <xdr:row>15</xdr:row>
      <xdr:rowOff>152399</xdr:rowOff>
    </xdr:from>
    <xdr:to>
      <xdr:col>142</xdr:col>
      <xdr:colOff>108450</xdr:colOff>
      <xdr:row>17</xdr:row>
      <xdr:rowOff>180149</xdr:rowOff>
    </xdr:to>
    <xdr:sp macro="" textlink="">
      <xdr:nvSpPr>
        <xdr:cNvPr id="286" name="직사각형 285">
          <a:extLst>
            <a:ext uri="{FF2B5EF4-FFF2-40B4-BE49-F238E27FC236}">
              <a16:creationId xmlns="" xmlns:a16="http://schemas.microsoft.com/office/drawing/2014/main" id="{00000000-0008-0000-0000-000017010000}"/>
            </a:ext>
          </a:extLst>
        </xdr:cNvPr>
        <xdr:cNvSpPr/>
      </xdr:nvSpPr>
      <xdr:spPr>
        <a:xfrm>
          <a:off x="29241750" y="3428999"/>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G.</a:t>
          </a:r>
          <a:r>
            <a:rPr lang="en-US" altLang="ko-KR" sz="900" b="1" baseline="0">
              <a:solidFill>
                <a:schemeClr val="tx1"/>
              </a:solidFill>
              <a:latin typeface="+mn-ea"/>
              <a:ea typeface="+mn-ea"/>
              <a:cs typeface="JBold" pitchFamily="18" charset="-127"/>
            </a:rPr>
            <a:t>Stock OUT</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132</xdr:col>
      <xdr:colOff>214313</xdr:colOff>
      <xdr:row>15</xdr:row>
      <xdr:rowOff>101313</xdr:rowOff>
    </xdr:from>
    <xdr:to>
      <xdr:col>139</xdr:col>
      <xdr:colOff>171450</xdr:colOff>
      <xdr:row>18</xdr:row>
      <xdr:rowOff>71999</xdr:rowOff>
    </xdr:to>
    <xdr:cxnSp macro="">
      <xdr:nvCxnSpPr>
        <xdr:cNvPr id="287" name="꺾인 연결선 286"/>
        <xdr:cNvCxnSpPr>
          <a:stCxn id="252" idx="2"/>
          <a:endCxn id="285" idx="2"/>
        </xdr:cNvCxnSpPr>
      </xdr:nvCxnSpPr>
      <xdr:spPr>
        <a:xfrm rot="16200000" flipH="1">
          <a:off x="28825401" y="2875100"/>
          <a:ext cx="685061" cy="1690687"/>
        </a:xfrm>
        <a:prstGeom prst="bentConnector2">
          <a:avLst/>
        </a:prstGeom>
        <a:ln w="15875">
          <a:solidFill>
            <a:schemeClr val="tx1"/>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127</xdr:col>
      <xdr:colOff>209550</xdr:colOff>
      <xdr:row>14</xdr:row>
      <xdr:rowOff>95250</xdr:rowOff>
    </xdr:from>
    <xdr:to>
      <xdr:col>129</xdr:col>
      <xdr:colOff>209550</xdr:colOff>
      <xdr:row>18</xdr:row>
      <xdr:rowOff>71104</xdr:rowOff>
    </xdr:to>
    <xdr:cxnSp macro="">
      <xdr:nvCxnSpPr>
        <xdr:cNvPr id="292" name="꺾인 연결선 291"/>
        <xdr:cNvCxnSpPr>
          <a:stCxn id="2" idx="3"/>
        </xdr:cNvCxnSpPr>
      </xdr:nvCxnSpPr>
      <xdr:spPr>
        <a:xfrm flipV="1">
          <a:off x="29556075" y="3352800"/>
          <a:ext cx="495300" cy="928354"/>
        </a:xfrm>
        <a:prstGeom prst="bentConnector2">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67800</xdr:colOff>
      <xdr:row>18</xdr:row>
      <xdr:rowOff>72000</xdr:rowOff>
    </xdr:from>
    <xdr:to>
      <xdr:col>159</xdr:col>
      <xdr:colOff>171450</xdr:colOff>
      <xdr:row>18</xdr:row>
      <xdr:rowOff>72000</xdr:rowOff>
    </xdr:to>
    <xdr:cxnSp macro="">
      <xdr:nvCxnSpPr>
        <xdr:cNvPr id="295" name="직선 연결선 294">
          <a:extLst>
            <a:ext uri="{FF2B5EF4-FFF2-40B4-BE49-F238E27FC236}">
              <a16:creationId xmlns="" xmlns:a16="http://schemas.microsoft.com/office/drawing/2014/main" id="{00000000-0008-0000-0000-00000F010000}"/>
            </a:ext>
          </a:extLst>
        </xdr:cNvPr>
        <xdr:cNvCxnSpPr>
          <a:stCxn id="285" idx="6"/>
          <a:endCxn id="280" idx="2"/>
        </xdr:cNvCxnSpPr>
      </xdr:nvCxnSpPr>
      <xdr:spPr>
        <a:xfrm>
          <a:off x="30157275" y="4062975"/>
          <a:ext cx="48090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160</xdr:col>
      <xdr:colOff>67800</xdr:colOff>
      <xdr:row>18</xdr:row>
      <xdr:rowOff>72000</xdr:rowOff>
    </xdr:from>
    <xdr:to>
      <xdr:col>165</xdr:col>
      <xdr:colOff>171450</xdr:colOff>
      <xdr:row>18</xdr:row>
      <xdr:rowOff>72000</xdr:rowOff>
    </xdr:to>
    <xdr:cxnSp macro="">
      <xdr:nvCxnSpPr>
        <xdr:cNvPr id="298" name="직선 연결선 297">
          <a:extLst>
            <a:ext uri="{FF2B5EF4-FFF2-40B4-BE49-F238E27FC236}">
              <a16:creationId xmlns="" xmlns:a16="http://schemas.microsoft.com/office/drawing/2014/main" id="{00000000-0008-0000-0000-00000F010000}"/>
            </a:ext>
          </a:extLst>
        </xdr:cNvPr>
        <xdr:cNvCxnSpPr>
          <a:stCxn id="280" idx="6"/>
          <a:endCxn id="282" idx="2"/>
        </xdr:cNvCxnSpPr>
      </xdr:nvCxnSpPr>
      <xdr:spPr>
        <a:xfrm>
          <a:off x="32386125" y="4062975"/>
          <a:ext cx="13419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149</xdr:col>
      <xdr:colOff>180975</xdr:colOff>
      <xdr:row>14</xdr:row>
      <xdr:rowOff>0</xdr:rowOff>
    </xdr:from>
    <xdr:to>
      <xdr:col>150</xdr:col>
      <xdr:colOff>77325</xdr:colOff>
      <xdr:row>14</xdr:row>
      <xdr:rowOff>144000</xdr:rowOff>
    </xdr:to>
    <xdr:sp macro="" textlink="">
      <xdr:nvSpPr>
        <xdr:cNvPr id="304" name="순서도: 연결자 303">
          <a:extLst>
            <a:ext uri="{FF2B5EF4-FFF2-40B4-BE49-F238E27FC236}">
              <a16:creationId xmlns="" xmlns:a16="http://schemas.microsoft.com/office/drawing/2014/main" id="{00000000-0008-0000-0000-000016010000}"/>
            </a:ext>
          </a:extLst>
        </xdr:cNvPr>
        <xdr:cNvSpPr/>
      </xdr:nvSpPr>
      <xdr:spPr>
        <a:xfrm>
          <a:off x="35966400" y="303847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146</xdr:col>
      <xdr:colOff>200025</xdr:colOff>
      <xdr:row>11</xdr:row>
      <xdr:rowOff>152399</xdr:rowOff>
    </xdr:from>
    <xdr:to>
      <xdr:col>153</xdr:col>
      <xdr:colOff>57150</xdr:colOff>
      <xdr:row>13</xdr:row>
      <xdr:rowOff>180149</xdr:rowOff>
    </xdr:to>
    <xdr:sp macro="" textlink="">
      <xdr:nvSpPr>
        <xdr:cNvPr id="305" name="직사각형 304">
          <a:extLst>
            <a:ext uri="{FF2B5EF4-FFF2-40B4-BE49-F238E27FC236}">
              <a16:creationId xmlns="" xmlns:a16="http://schemas.microsoft.com/office/drawing/2014/main" id="{00000000-0008-0000-0000-000017010000}"/>
            </a:ext>
          </a:extLst>
        </xdr:cNvPr>
        <xdr:cNvSpPr/>
      </xdr:nvSpPr>
      <xdr:spPr>
        <a:xfrm>
          <a:off x="35242500" y="2476499"/>
          <a:ext cx="159067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Ex-factory</a:t>
          </a:r>
          <a:endParaRPr lang="en-US" altLang="ko-KR" sz="900" b="1" baseline="0">
            <a:solidFill>
              <a:schemeClr val="tx1"/>
            </a:solidFill>
            <a:latin typeface="+mn-ea"/>
            <a:ea typeface="+mn-ea"/>
            <a:cs typeface="JBold" pitchFamily="18" charset="-127"/>
          </a:endParaRP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134</xdr:col>
      <xdr:colOff>171450</xdr:colOff>
      <xdr:row>14</xdr:row>
      <xdr:rowOff>66675</xdr:rowOff>
    </xdr:from>
    <xdr:to>
      <xdr:col>149</xdr:col>
      <xdr:colOff>180975</xdr:colOff>
      <xdr:row>14</xdr:row>
      <xdr:rowOff>72000</xdr:rowOff>
    </xdr:to>
    <xdr:cxnSp macro="">
      <xdr:nvCxnSpPr>
        <xdr:cNvPr id="306" name="직선 연결선 305">
          <a:extLst>
            <a:ext uri="{FF2B5EF4-FFF2-40B4-BE49-F238E27FC236}">
              <a16:creationId xmlns="" xmlns:a16="http://schemas.microsoft.com/office/drawing/2014/main" id="{00000000-0008-0000-0000-00000F010000}"/>
            </a:ext>
          </a:extLst>
        </xdr:cNvPr>
        <xdr:cNvCxnSpPr>
          <a:stCxn id="252" idx="3"/>
          <a:endCxn id="304" idx="2"/>
        </xdr:cNvCxnSpPr>
      </xdr:nvCxnSpPr>
      <xdr:spPr>
        <a:xfrm>
          <a:off x="28775025" y="3105150"/>
          <a:ext cx="7191375" cy="5325"/>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171</xdr:col>
      <xdr:colOff>28575</xdr:colOff>
      <xdr:row>14</xdr:row>
      <xdr:rowOff>0</xdr:rowOff>
    </xdr:from>
    <xdr:to>
      <xdr:col>171</xdr:col>
      <xdr:colOff>172575</xdr:colOff>
      <xdr:row>14</xdr:row>
      <xdr:rowOff>144000</xdr:rowOff>
    </xdr:to>
    <xdr:sp macro="" textlink="">
      <xdr:nvSpPr>
        <xdr:cNvPr id="310" name="순서도: 연결자 309">
          <a:extLst>
            <a:ext uri="{FF2B5EF4-FFF2-40B4-BE49-F238E27FC236}">
              <a16:creationId xmlns="" xmlns:a16="http://schemas.microsoft.com/office/drawing/2014/main" id="{00000000-0008-0000-0000-000016010000}"/>
            </a:ext>
          </a:extLst>
        </xdr:cNvPr>
        <xdr:cNvSpPr/>
      </xdr:nvSpPr>
      <xdr:spPr>
        <a:xfrm>
          <a:off x="37795200" y="3038475"/>
          <a:ext cx="144000" cy="144000"/>
        </a:xfrm>
        <a:prstGeom prst="flowChartConnector">
          <a:avLst/>
        </a:prstGeom>
        <a:solidFill>
          <a:schemeClr val="tx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170</xdr:col>
      <xdr:colOff>0</xdr:colOff>
      <xdr:row>12</xdr:row>
      <xdr:rowOff>104775</xdr:rowOff>
    </xdr:from>
    <xdr:to>
      <xdr:col>172</xdr:col>
      <xdr:colOff>219075</xdr:colOff>
      <xdr:row>13</xdr:row>
      <xdr:rowOff>164467</xdr:rowOff>
    </xdr:to>
    <xdr:sp macro="" textlink="">
      <xdr:nvSpPr>
        <xdr:cNvPr id="311" name="직사각형 310">
          <a:extLst>
            <a:ext uri="{FF2B5EF4-FFF2-40B4-BE49-F238E27FC236}">
              <a16:creationId xmlns="" xmlns:a16="http://schemas.microsoft.com/office/drawing/2014/main" id="{00000000-0008-0000-0000-000017010000}"/>
            </a:ext>
          </a:extLst>
        </xdr:cNvPr>
        <xdr:cNvSpPr/>
      </xdr:nvSpPr>
      <xdr:spPr>
        <a:xfrm>
          <a:off x="37518975" y="2667000"/>
          <a:ext cx="714375" cy="297817"/>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End</a:t>
          </a:r>
          <a:endParaRPr lang="ko-KR" altLang="en-US" sz="900" b="1">
            <a:solidFill>
              <a:schemeClr val="tx1"/>
            </a:solidFill>
            <a:latin typeface="+mn-ea"/>
            <a:ea typeface="+mn-ea"/>
            <a:cs typeface="JBold" pitchFamily="18" charset="-127"/>
          </a:endParaRPr>
        </a:p>
      </xdr:txBody>
    </xdr:sp>
    <xdr:clientData/>
  </xdr:twoCellAnchor>
  <xdr:twoCellAnchor>
    <xdr:from>
      <xdr:col>150</xdr:col>
      <xdr:colOff>77325</xdr:colOff>
      <xdr:row>14</xdr:row>
      <xdr:rowOff>72000</xdr:rowOff>
    </xdr:from>
    <xdr:to>
      <xdr:col>171</xdr:col>
      <xdr:colOff>28575</xdr:colOff>
      <xdr:row>14</xdr:row>
      <xdr:rowOff>72000</xdr:rowOff>
    </xdr:to>
    <xdr:cxnSp macro="">
      <xdr:nvCxnSpPr>
        <xdr:cNvPr id="312" name="직선 연결선 311">
          <a:extLst>
            <a:ext uri="{FF2B5EF4-FFF2-40B4-BE49-F238E27FC236}">
              <a16:creationId xmlns="" xmlns:a16="http://schemas.microsoft.com/office/drawing/2014/main" id="{00000000-0008-0000-0000-00000F010000}"/>
            </a:ext>
          </a:extLst>
        </xdr:cNvPr>
        <xdr:cNvCxnSpPr>
          <a:stCxn id="304" idx="6"/>
          <a:endCxn id="310" idx="2"/>
        </xdr:cNvCxnSpPr>
      </xdr:nvCxnSpPr>
      <xdr:spPr>
        <a:xfrm>
          <a:off x="36110400" y="3110475"/>
          <a:ext cx="1684800" cy="0"/>
        </a:xfrm>
        <a:prstGeom prst="line">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166</xdr:col>
      <xdr:colOff>67800</xdr:colOff>
      <xdr:row>14</xdr:row>
      <xdr:rowOff>144000</xdr:rowOff>
    </xdr:from>
    <xdr:to>
      <xdr:col>171</xdr:col>
      <xdr:colOff>100575</xdr:colOff>
      <xdr:row>18</xdr:row>
      <xdr:rowOff>72000</xdr:rowOff>
    </xdr:to>
    <xdr:cxnSp macro="">
      <xdr:nvCxnSpPr>
        <xdr:cNvPr id="316" name="꺾인 연결선 315"/>
        <xdr:cNvCxnSpPr>
          <a:stCxn id="282" idx="6"/>
          <a:endCxn id="310" idx="4"/>
        </xdr:cNvCxnSpPr>
      </xdr:nvCxnSpPr>
      <xdr:spPr>
        <a:xfrm flipV="1">
          <a:off x="36596175" y="3182475"/>
          <a:ext cx="1271025" cy="880500"/>
        </a:xfrm>
        <a:prstGeom prst="bentConnector2">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156</xdr:col>
      <xdr:colOff>247649</xdr:colOff>
      <xdr:row>8</xdr:row>
      <xdr:rowOff>200025</xdr:rowOff>
    </xdr:from>
    <xdr:to>
      <xdr:col>168</xdr:col>
      <xdr:colOff>9525</xdr:colOff>
      <xdr:row>9</xdr:row>
      <xdr:rowOff>133350</xdr:rowOff>
    </xdr:to>
    <xdr:grpSp>
      <xdr:nvGrpSpPr>
        <xdr:cNvPr id="320" name="그룹 319"/>
        <xdr:cNvGrpSpPr/>
      </xdr:nvGrpSpPr>
      <xdr:grpSpPr>
        <a:xfrm>
          <a:off x="38757224" y="2143125"/>
          <a:ext cx="2733676" cy="171450"/>
          <a:chOff x="2714624" y="2038350"/>
          <a:chExt cx="2733676" cy="171450"/>
        </a:xfrm>
      </xdr:grpSpPr>
      <xdr:cxnSp macro="">
        <xdr:nvCxnSpPr>
          <xdr:cNvPr id="321" name="직선 연결선 320"/>
          <xdr:cNvCxnSpPr/>
        </xdr:nvCxnSpPr>
        <xdr:spPr>
          <a:xfrm>
            <a:off x="2724150"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22" name="직선 연결선 321"/>
          <xdr:cNvCxnSpPr/>
        </xdr:nvCxnSpPr>
        <xdr:spPr>
          <a:xfrm>
            <a:off x="2714624" y="2057400"/>
            <a:ext cx="2733676" cy="0"/>
          </a:xfrm>
          <a:prstGeom prst="line">
            <a:avLst/>
          </a:prstGeom>
          <a:ln w="635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23" name="직선 연결선 322"/>
          <xdr:cNvCxnSpPr/>
        </xdr:nvCxnSpPr>
        <xdr:spPr>
          <a:xfrm>
            <a:off x="5438775" y="2038350"/>
            <a:ext cx="0" cy="17145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162</xdr:col>
      <xdr:colOff>142875</xdr:colOff>
      <xdr:row>8</xdr:row>
      <xdr:rowOff>123825</xdr:rowOff>
    </xdr:from>
    <xdr:to>
      <xdr:col>163</xdr:col>
      <xdr:colOff>111225</xdr:colOff>
      <xdr:row>9</xdr:row>
      <xdr:rowOff>101700</xdr:rowOff>
    </xdr:to>
    <xdr:sp macro="" textlink="">
      <xdr:nvSpPr>
        <xdr:cNvPr id="324" name="순서도: 연결자 323">
          <a:extLst>
            <a:ext uri="{FF2B5EF4-FFF2-40B4-BE49-F238E27FC236}">
              <a16:creationId xmlns="" xmlns:a16="http://schemas.microsoft.com/office/drawing/2014/main" id="{00000000-0008-0000-0000-000016010000}"/>
            </a:ext>
          </a:extLst>
        </xdr:cNvPr>
        <xdr:cNvSpPr>
          <a:spLocks noChangeAspect="1"/>
        </xdr:cNvSpPr>
      </xdr:nvSpPr>
      <xdr:spPr>
        <a:xfrm>
          <a:off x="32956500" y="1847850"/>
          <a:ext cx="216000" cy="216000"/>
        </a:xfrm>
        <a:prstGeom prst="flowChartConnector">
          <a:avLst/>
        </a:prstGeom>
        <a:solidFill>
          <a:srgbClr val="FFFF00"/>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158</xdr:col>
      <xdr:colOff>180975</xdr:colOff>
      <xdr:row>7</xdr:row>
      <xdr:rowOff>28575</xdr:rowOff>
    </xdr:from>
    <xdr:to>
      <xdr:col>167</xdr:col>
      <xdr:colOff>76200</xdr:colOff>
      <xdr:row>8</xdr:row>
      <xdr:rowOff>80023</xdr:rowOff>
    </xdr:to>
    <xdr:sp macro="" textlink="">
      <xdr:nvSpPr>
        <xdr:cNvPr id="325" name="직사각형 324">
          <a:extLst>
            <a:ext uri="{FF2B5EF4-FFF2-40B4-BE49-F238E27FC236}">
              <a16:creationId xmlns="" xmlns:a16="http://schemas.microsoft.com/office/drawing/2014/main" id="{00000000-0008-0000-0000-000017010000}"/>
            </a:ext>
          </a:extLst>
        </xdr:cNvPr>
        <xdr:cNvSpPr/>
      </xdr:nvSpPr>
      <xdr:spPr>
        <a:xfrm>
          <a:off x="32004000" y="1514475"/>
          <a:ext cx="2124075" cy="28957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1000" b="1">
              <a:solidFill>
                <a:schemeClr val="tx1"/>
              </a:solidFill>
              <a:latin typeface="+mn-ea"/>
              <a:ea typeface="+mn-ea"/>
              <a:cs typeface="JBold" pitchFamily="18" charset="-127"/>
            </a:rPr>
            <a:t>Garment Stock Warehouse</a:t>
          </a:r>
          <a:endParaRPr lang="ko-KR" altLang="en-US" sz="1000" b="1">
            <a:solidFill>
              <a:schemeClr val="tx1"/>
            </a:solidFill>
            <a:latin typeface="+mn-ea"/>
            <a:ea typeface="+mn-ea"/>
            <a:cs typeface="JBold" pitchFamily="18" charset="-127"/>
          </a:endParaRPr>
        </a:p>
      </xdr:txBody>
    </xdr:sp>
    <xdr:clientData/>
  </xdr:twoCellAnchor>
  <xdr:twoCellAnchor>
    <xdr:from>
      <xdr:col>22</xdr:col>
      <xdr:colOff>111225</xdr:colOff>
      <xdr:row>14</xdr:row>
      <xdr:rowOff>144000</xdr:rowOff>
    </xdr:from>
    <xdr:to>
      <xdr:col>150</xdr:col>
      <xdr:colOff>5325</xdr:colOff>
      <xdr:row>27</xdr:row>
      <xdr:rowOff>174675</xdr:rowOff>
    </xdr:to>
    <xdr:cxnSp macro="">
      <xdr:nvCxnSpPr>
        <xdr:cNvPr id="335" name="꺾인 연결선 334"/>
        <xdr:cNvCxnSpPr>
          <a:stCxn id="128" idx="6"/>
          <a:endCxn id="304" idx="4"/>
        </xdr:cNvCxnSpPr>
      </xdr:nvCxnSpPr>
      <xdr:spPr>
        <a:xfrm flipV="1">
          <a:off x="5435700" y="3401550"/>
          <a:ext cx="28126200" cy="3126300"/>
        </a:xfrm>
        <a:prstGeom prst="bentConnector2">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190500</xdr:colOff>
      <xdr:row>18</xdr:row>
      <xdr:rowOff>152400</xdr:rowOff>
    </xdr:from>
    <xdr:to>
      <xdr:col>20</xdr:col>
      <xdr:colOff>86850</xdr:colOff>
      <xdr:row>19</xdr:row>
      <xdr:rowOff>58275</xdr:rowOff>
    </xdr:to>
    <xdr:sp macro="" textlink="">
      <xdr:nvSpPr>
        <xdr:cNvPr id="159" name="순서도: 연결자 158">
          <a:extLst>
            <a:ext uri="{FF2B5EF4-FFF2-40B4-BE49-F238E27FC236}">
              <a16:creationId xmlns="" xmlns:a16="http://schemas.microsoft.com/office/drawing/2014/main" id="{00000000-0008-0000-0000-000016010000}"/>
            </a:ext>
          </a:extLst>
        </xdr:cNvPr>
        <xdr:cNvSpPr/>
      </xdr:nvSpPr>
      <xdr:spPr>
        <a:xfrm>
          <a:off x="4772025" y="4143375"/>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18</xdr:col>
      <xdr:colOff>47625</xdr:colOff>
      <xdr:row>15</xdr:row>
      <xdr:rowOff>228601</xdr:rowOff>
    </xdr:from>
    <xdr:to>
      <xdr:col>21</xdr:col>
      <xdr:colOff>190500</xdr:colOff>
      <xdr:row>17</xdr:row>
      <xdr:rowOff>123825</xdr:rowOff>
    </xdr:to>
    <xdr:sp macro="" textlink="">
      <xdr:nvSpPr>
        <xdr:cNvPr id="160" name="직사각형 159">
          <a:extLst>
            <a:ext uri="{FF2B5EF4-FFF2-40B4-BE49-F238E27FC236}">
              <a16:creationId xmlns="" xmlns:a16="http://schemas.microsoft.com/office/drawing/2014/main" id="{00000000-0008-0000-0000-000017010000}"/>
            </a:ext>
          </a:extLst>
        </xdr:cNvPr>
        <xdr:cNvSpPr/>
      </xdr:nvSpPr>
      <xdr:spPr>
        <a:xfrm>
          <a:off x="4381500" y="3505201"/>
          <a:ext cx="885825" cy="371474"/>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Split</a:t>
          </a:r>
        </a:p>
      </xdr:txBody>
    </xdr:sp>
    <xdr:clientData/>
  </xdr:twoCellAnchor>
  <xdr:twoCellAnchor>
    <xdr:from>
      <xdr:col>20</xdr:col>
      <xdr:colOff>0</xdr:colOff>
      <xdr:row>14</xdr:row>
      <xdr:rowOff>76200</xdr:rowOff>
    </xdr:from>
    <xdr:to>
      <xdr:col>20</xdr:col>
      <xdr:colOff>0</xdr:colOff>
      <xdr:row>15</xdr:row>
      <xdr:rowOff>171450</xdr:rowOff>
    </xdr:to>
    <xdr:cxnSp macro="">
      <xdr:nvCxnSpPr>
        <xdr:cNvPr id="163" name="직선 화살표 연결선 162"/>
        <xdr:cNvCxnSpPr/>
      </xdr:nvCxnSpPr>
      <xdr:spPr>
        <a:xfrm>
          <a:off x="4829175" y="3114675"/>
          <a:ext cx="0" cy="333375"/>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76200</xdr:colOff>
      <xdr:row>18</xdr:row>
      <xdr:rowOff>152400</xdr:rowOff>
    </xdr:from>
    <xdr:to>
      <xdr:col>36</xdr:col>
      <xdr:colOff>220200</xdr:colOff>
      <xdr:row>19</xdr:row>
      <xdr:rowOff>58275</xdr:rowOff>
    </xdr:to>
    <xdr:sp macro="" textlink="">
      <xdr:nvSpPr>
        <xdr:cNvPr id="164" name="순서도: 연결자 163">
          <a:extLst>
            <a:ext uri="{FF2B5EF4-FFF2-40B4-BE49-F238E27FC236}">
              <a16:creationId xmlns="" xmlns:a16="http://schemas.microsoft.com/office/drawing/2014/main" id="{00000000-0008-0000-0000-000016010000}"/>
            </a:ext>
          </a:extLst>
        </xdr:cNvPr>
        <xdr:cNvSpPr/>
      </xdr:nvSpPr>
      <xdr:spPr>
        <a:xfrm>
          <a:off x="8867775" y="4143375"/>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34</xdr:col>
      <xdr:colOff>180975</xdr:colOff>
      <xdr:row>15</xdr:row>
      <xdr:rowOff>228601</xdr:rowOff>
    </xdr:from>
    <xdr:to>
      <xdr:col>38</xdr:col>
      <xdr:colOff>76200</xdr:colOff>
      <xdr:row>17</xdr:row>
      <xdr:rowOff>123825</xdr:rowOff>
    </xdr:to>
    <xdr:sp macro="" textlink="">
      <xdr:nvSpPr>
        <xdr:cNvPr id="165" name="직사각형 164">
          <a:extLst>
            <a:ext uri="{FF2B5EF4-FFF2-40B4-BE49-F238E27FC236}">
              <a16:creationId xmlns="" xmlns:a16="http://schemas.microsoft.com/office/drawing/2014/main" id="{00000000-0008-0000-0000-000017010000}"/>
            </a:ext>
          </a:extLst>
        </xdr:cNvPr>
        <xdr:cNvSpPr/>
      </xdr:nvSpPr>
      <xdr:spPr>
        <a:xfrm>
          <a:off x="8477250" y="3505201"/>
          <a:ext cx="885825" cy="371474"/>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Split</a:t>
          </a:r>
        </a:p>
      </xdr:txBody>
    </xdr:sp>
    <xdr:clientData/>
  </xdr:twoCellAnchor>
  <xdr:twoCellAnchor>
    <xdr:from>
      <xdr:col>36</xdr:col>
      <xdr:colOff>133350</xdr:colOff>
      <xdr:row>14</xdr:row>
      <xdr:rowOff>76200</xdr:rowOff>
    </xdr:from>
    <xdr:to>
      <xdr:col>36</xdr:col>
      <xdr:colOff>133350</xdr:colOff>
      <xdr:row>15</xdr:row>
      <xdr:rowOff>171450</xdr:rowOff>
    </xdr:to>
    <xdr:cxnSp macro="">
      <xdr:nvCxnSpPr>
        <xdr:cNvPr id="166" name="직선 화살표 연결선 165"/>
        <xdr:cNvCxnSpPr/>
      </xdr:nvCxnSpPr>
      <xdr:spPr>
        <a:xfrm>
          <a:off x="8924925" y="3114675"/>
          <a:ext cx="0" cy="333375"/>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190500</xdr:colOff>
      <xdr:row>15</xdr:row>
      <xdr:rowOff>228600</xdr:rowOff>
    </xdr:from>
    <xdr:to>
      <xdr:col>19</xdr:col>
      <xdr:colOff>133350</xdr:colOff>
      <xdr:row>18</xdr:row>
      <xdr:rowOff>78742</xdr:rowOff>
    </xdr:to>
    <xdr:sp macro="" textlink="">
      <xdr:nvSpPr>
        <xdr:cNvPr id="44" name="직사각형 43">
          <a:extLst>
            <a:ext uri="{FF2B5EF4-FFF2-40B4-BE49-F238E27FC236}">
              <a16:creationId xmlns="" xmlns:a16="http://schemas.microsoft.com/office/drawing/2014/main" id="{00000000-0008-0000-0000-000017010000}"/>
            </a:ext>
          </a:extLst>
        </xdr:cNvPr>
        <xdr:cNvSpPr/>
      </xdr:nvSpPr>
      <xdr:spPr>
        <a:xfrm>
          <a:off x="3286125" y="3505200"/>
          <a:ext cx="1428750" cy="564517"/>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Trans Location / SPEC</a:t>
          </a:r>
        </a:p>
        <a:p>
          <a:pPr marL="0" indent="0" algn="ctr"/>
          <a:r>
            <a:rPr lang="en-US" altLang="ko-KR" sz="900" b="0">
              <a:solidFill>
                <a:srgbClr val="0000FF"/>
              </a:solidFill>
              <a:latin typeface="+mn-ea"/>
              <a:ea typeface="+mn-ea"/>
              <a:cs typeface="JBold" pitchFamily="18" charset="-127"/>
            </a:rPr>
            <a:t>(</a:t>
          </a:r>
          <a:r>
            <a:rPr lang="en-US" altLang="ko-KR" sz="900" b="0" baseline="0">
              <a:solidFill>
                <a:srgbClr val="0000FF"/>
              </a:solidFill>
              <a:latin typeface="+mn-ea"/>
              <a:ea typeface="+mn-ea"/>
              <a:cs typeface="JBold" pitchFamily="18" charset="-127"/>
            </a:rPr>
            <a:t>Location, File/Style)</a:t>
          </a:r>
          <a:endParaRPr lang="ko-KR" altLang="en-US" sz="900" b="0">
            <a:solidFill>
              <a:srgbClr val="0000FF"/>
            </a:solidFill>
            <a:latin typeface="+mn-ea"/>
            <a:ea typeface="+mn-ea"/>
            <a:cs typeface="JBold" pitchFamily="18" charset="-127"/>
          </a:endParaRPr>
        </a:p>
      </xdr:txBody>
    </xdr:sp>
    <xdr:clientData/>
  </xdr:twoCellAnchor>
  <xdr:twoCellAnchor>
    <xdr:from>
      <xdr:col>46</xdr:col>
      <xdr:colOff>142875</xdr:colOff>
      <xdr:row>15</xdr:row>
      <xdr:rowOff>209550</xdr:rowOff>
    </xdr:from>
    <xdr:to>
      <xdr:col>51</xdr:col>
      <xdr:colOff>152399</xdr:colOff>
      <xdr:row>18</xdr:row>
      <xdr:rowOff>59694</xdr:rowOff>
    </xdr:to>
    <xdr:sp macro="" textlink="">
      <xdr:nvSpPr>
        <xdr:cNvPr id="168" name="직사각형 167">
          <a:extLst>
            <a:ext uri="{FF2B5EF4-FFF2-40B4-BE49-F238E27FC236}">
              <a16:creationId xmlns="" xmlns:a16="http://schemas.microsoft.com/office/drawing/2014/main" id="{00000000-0008-0000-0000-000017010000}"/>
            </a:ext>
          </a:extLst>
        </xdr:cNvPr>
        <xdr:cNvSpPr/>
      </xdr:nvSpPr>
      <xdr:spPr>
        <a:xfrm>
          <a:off x="11410950" y="3486150"/>
          <a:ext cx="1247774" cy="564519"/>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C. Bundle PKG</a:t>
          </a:r>
        </a:p>
        <a:p>
          <a:pPr marL="0" indent="0" algn="ctr"/>
          <a:r>
            <a:rPr lang="en-US" altLang="ko-KR" sz="900" b="1">
              <a:solidFill>
                <a:srgbClr val="0000FF"/>
              </a:solidFill>
              <a:latin typeface="+mn-ea"/>
              <a:ea typeface="+mn-ea"/>
              <a:cs typeface="JBold" pitchFamily="18" charset="-127"/>
            </a:rPr>
            <a:t>Reg.</a:t>
          </a:r>
          <a:endParaRPr lang="ko-KR" altLang="en-US" sz="900" b="1">
            <a:solidFill>
              <a:srgbClr val="0000FF"/>
            </a:solidFill>
            <a:latin typeface="+mn-ea"/>
            <a:ea typeface="+mn-ea"/>
            <a:cs typeface="JBold" pitchFamily="18" charset="-127"/>
          </a:endParaRPr>
        </a:p>
      </xdr:txBody>
    </xdr:sp>
    <xdr:clientData/>
  </xdr:twoCellAnchor>
  <xdr:twoCellAnchor>
    <xdr:from>
      <xdr:col>48</xdr:col>
      <xdr:colOff>219075</xdr:colOff>
      <xdr:row>18</xdr:row>
      <xdr:rowOff>152400</xdr:rowOff>
    </xdr:from>
    <xdr:to>
      <xdr:col>49</xdr:col>
      <xdr:colOff>115425</xdr:colOff>
      <xdr:row>19</xdr:row>
      <xdr:rowOff>58275</xdr:rowOff>
    </xdr:to>
    <xdr:sp macro="" textlink="">
      <xdr:nvSpPr>
        <xdr:cNvPr id="170" name="순서도: 연결자 169">
          <a:extLst>
            <a:ext uri="{FF2B5EF4-FFF2-40B4-BE49-F238E27FC236}">
              <a16:creationId xmlns="" xmlns:a16="http://schemas.microsoft.com/office/drawing/2014/main" id="{00000000-0008-0000-0000-000016010000}"/>
            </a:ext>
          </a:extLst>
        </xdr:cNvPr>
        <xdr:cNvSpPr/>
      </xdr:nvSpPr>
      <xdr:spPr>
        <a:xfrm>
          <a:off x="11982450" y="4143375"/>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49</xdr:col>
      <xdr:colOff>28575</xdr:colOff>
      <xdr:row>14</xdr:row>
      <xdr:rowOff>76200</xdr:rowOff>
    </xdr:from>
    <xdr:to>
      <xdr:col>49</xdr:col>
      <xdr:colOff>28575</xdr:colOff>
      <xdr:row>15</xdr:row>
      <xdr:rowOff>171450</xdr:rowOff>
    </xdr:to>
    <xdr:cxnSp macro="">
      <xdr:nvCxnSpPr>
        <xdr:cNvPr id="171" name="직선 화살표 연결선 170"/>
        <xdr:cNvCxnSpPr/>
      </xdr:nvCxnSpPr>
      <xdr:spPr>
        <a:xfrm>
          <a:off x="12039600" y="3114675"/>
          <a:ext cx="0" cy="333375"/>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101</xdr:col>
      <xdr:colOff>161925</xdr:colOff>
      <xdr:row>21</xdr:row>
      <xdr:rowOff>38100</xdr:rowOff>
    </xdr:from>
    <xdr:to>
      <xdr:col>102</xdr:col>
      <xdr:colOff>58275</xdr:colOff>
      <xdr:row>21</xdr:row>
      <xdr:rowOff>182100</xdr:rowOff>
    </xdr:to>
    <xdr:sp macro="" textlink="">
      <xdr:nvSpPr>
        <xdr:cNvPr id="172" name="순서도: 연결자 171">
          <a:extLst>
            <a:ext uri="{FF2B5EF4-FFF2-40B4-BE49-F238E27FC236}">
              <a16:creationId xmlns="" xmlns:a16="http://schemas.microsoft.com/office/drawing/2014/main" id="{00000000-0008-0000-0000-000016010000}"/>
            </a:ext>
          </a:extLst>
        </xdr:cNvPr>
        <xdr:cNvSpPr/>
      </xdr:nvSpPr>
      <xdr:spPr>
        <a:xfrm>
          <a:off x="23069550" y="4962525"/>
          <a:ext cx="144000" cy="144000"/>
        </a:xfrm>
        <a:prstGeom prst="flowChartConnector">
          <a:avLst/>
        </a:prstGeom>
        <a:solidFill>
          <a:schemeClr val="bg1"/>
        </a:solidFill>
        <a:ln w="2540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98</xdr:col>
      <xdr:colOff>219074</xdr:colOff>
      <xdr:row>21</xdr:row>
      <xdr:rowOff>190499</xdr:rowOff>
    </xdr:from>
    <xdr:to>
      <xdr:col>105</xdr:col>
      <xdr:colOff>38099</xdr:colOff>
      <xdr:row>23</xdr:row>
      <xdr:rowOff>218249</xdr:rowOff>
    </xdr:to>
    <xdr:sp macro="" textlink="">
      <xdr:nvSpPr>
        <xdr:cNvPr id="173" name="직사각형 172">
          <a:extLst>
            <a:ext uri="{FF2B5EF4-FFF2-40B4-BE49-F238E27FC236}">
              <a16:creationId xmlns="" xmlns:a16="http://schemas.microsoft.com/office/drawing/2014/main" id="{00000000-0008-0000-0000-000017010000}"/>
            </a:ext>
          </a:extLst>
        </xdr:cNvPr>
        <xdr:cNvSpPr/>
      </xdr:nvSpPr>
      <xdr:spPr>
        <a:xfrm>
          <a:off x="22383749" y="5114924"/>
          <a:ext cx="1552575" cy="5040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Hourly </a:t>
          </a:r>
          <a:r>
            <a:rPr lang="en-US" altLang="ko-KR" sz="900" b="1" baseline="0">
              <a:solidFill>
                <a:schemeClr val="tx1"/>
              </a:solidFill>
              <a:latin typeface="+mn-ea"/>
              <a:ea typeface="+mn-ea"/>
              <a:cs typeface="JBold" pitchFamily="18" charset="-127"/>
            </a:rPr>
            <a:t>Sewing Record</a:t>
          </a:r>
        </a:p>
        <a:p>
          <a:pPr marL="0" indent="0" algn="ctr"/>
          <a:r>
            <a:rPr lang="en-US" altLang="ko-KR" sz="900" b="1">
              <a:solidFill>
                <a:schemeClr val="tx1"/>
              </a:solidFill>
              <a:latin typeface="+mn-ea"/>
              <a:ea typeface="+mn-ea"/>
              <a:cs typeface="JBold" pitchFamily="18" charset="-127"/>
            </a:rPr>
            <a:t>Reg.</a:t>
          </a:r>
          <a:endParaRPr lang="ko-KR" altLang="en-US" sz="900" b="1">
            <a:solidFill>
              <a:schemeClr val="tx1"/>
            </a:solidFill>
            <a:latin typeface="+mn-ea"/>
            <a:ea typeface="+mn-ea"/>
            <a:cs typeface="JBold" pitchFamily="18" charset="-127"/>
          </a:endParaRPr>
        </a:p>
      </xdr:txBody>
    </xdr:sp>
    <xdr:clientData/>
  </xdr:twoCellAnchor>
  <xdr:twoCellAnchor>
    <xdr:from>
      <xdr:col>107</xdr:col>
      <xdr:colOff>204787</xdr:colOff>
      <xdr:row>14</xdr:row>
      <xdr:rowOff>85725</xdr:rowOff>
    </xdr:from>
    <xdr:to>
      <xdr:col>107</xdr:col>
      <xdr:colOff>204787</xdr:colOff>
      <xdr:row>18</xdr:row>
      <xdr:rowOff>219075</xdr:rowOff>
    </xdr:to>
    <xdr:cxnSp macro="">
      <xdr:nvCxnSpPr>
        <xdr:cNvPr id="174" name="직선 화살표 연결선 173"/>
        <xdr:cNvCxnSpPr>
          <a:endCxn id="207" idx="0"/>
        </xdr:cNvCxnSpPr>
      </xdr:nvCxnSpPr>
      <xdr:spPr>
        <a:xfrm>
          <a:off x="24598312" y="3343275"/>
          <a:ext cx="0" cy="1085850"/>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107</xdr:col>
      <xdr:colOff>142875</xdr:colOff>
      <xdr:row>21</xdr:row>
      <xdr:rowOff>57150</xdr:rowOff>
    </xdr:from>
    <xdr:to>
      <xdr:col>108</xdr:col>
      <xdr:colOff>39225</xdr:colOff>
      <xdr:row>21</xdr:row>
      <xdr:rowOff>201150</xdr:rowOff>
    </xdr:to>
    <xdr:sp macro="" textlink="">
      <xdr:nvSpPr>
        <xdr:cNvPr id="175" name="순서도: 연결자 174">
          <a:extLst>
            <a:ext uri="{FF2B5EF4-FFF2-40B4-BE49-F238E27FC236}">
              <a16:creationId xmlns="" xmlns:a16="http://schemas.microsoft.com/office/drawing/2014/main" id="{00000000-0008-0000-0000-000016010000}"/>
            </a:ext>
          </a:extLst>
        </xdr:cNvPr>
        <xdr:cNvSpPr/>
      </xdr:nvSpPr>
      <xdr:spPr>
        <a:xfrm>
          <a:off x="24536400" y="4981575"/>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800" b="1">
            <a:latin typeface="돋움" pitchFamily="50" charset="-127"/>
            <a:ea typeface="돋움" pitchFamily="50" charset="-127"/>
          </a:endParaRPr>
        </a:p>
      </xdr:txBody>
    </xdr:sp>
    <xdr:clientData/>
  </xdr:twoCellAnchor>
  <xdr:twoCellAnchor>
    <xdr:from>
      <xdr:col>104</xdr:col>
      <xdr:colOff>114300</xdr:colOff>
      <xdr:row>18</xdr:row>
      <xdr:rowOff>38100</xdr:rowOff>
    </xdr:from>
    <xdr:to>
      <xdr:col>105</xdr:col>
      <xdr:colOff>10650</xdr:colOff>
      <xdr:row>18</xdr:row>
      <xdr:rowOff>182100</xdr:rowOff>
    </xdr:to>
    <xdr:sp macro="" textlink="">
      <xdr:nvSpPr>
        <xdr:cNvPr id="176" name="순서도: 연결자 175">
          <a:extLst>
            <a:ext uri="{FF2B5EF4-FFF2-40B4-BE49-F238E27FC236}">
              <a16:creationId xmlns="" xmlns:a16="http://schemas.microsoft.com/office/drawing/2014/main" id="{00000000-0008-0000-0000-000016010000}"/>
            </a:ext>
          </a:extLst>
        </xdr:cNvPr>
        <xdr:cNvSpPr/>
      </xdr:nvSpPr>
      <xdr:spPr>
        <a:xfrm>
          <a:off x="23764875" y="4248150"/>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104</xdr:col>
      <xdr:colOff>190500</xdr:colOff>
      <xdr:row>14</xdr:row>
      <xdr:rowOff>76200</xdr:rowOff>
    </xdr:from>
    <xdr:to>
      <xdr:col>104</xdr:col>
      <xdr:colOff>190500</xdr:colOff>
      <xdr:row>15</xdr:row>
      <xdr:rowOff>190500</xdr:rowOff>
    </xdr:to>
    <xdr:cxnSp macro="">
      <xdr:nvCxnSpPr>
        <xdr:cNvPr id="177" name="직선 화살표 연결선 176"/>
        <xdr:cNvCxnSpPr/>
      </xdr:nvCxnSpPr>
      <xdr:spPr>
        <a:xfrm>
          <a:off x="23841075" y="3333750"/>
          <a:ext cx="0" cy="352425"/>
        </a:xfrm>
        <a:prstGeom prst="straightConnector1">
          <a:avLst/>
        </a:prstGeom>
        <a:ln w="15875">
          <a:solidFill>
            <a:srgbClr val="0000FF"/>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124</xdr:col>
      <xdr:colOff>200025</xdr:colOff>
      <xdr:row>17</xdr:row>
      <xdr:rowOff>57149</xdr:rowOff>
    </xdr:from>
    <xdr:to>
      <xdr:col>127</xdr:col>
      <xdr:colOff>209550</xdr:colOff>
      <xdr:row>19</xdr:row>
      <xdr:rowOff>85058</xdr:rowOff>
    </xdr:to>
    <xdr:grpSp>
      <xdr:nvGrpSpPr>
        <xdr:cNvPr id="3" name="그룹 2"/>
        <xdr:cNvGrpSpPr/>
      </xdr:nvGrpSpPr>
      <xdr:grpSpPr>
        <a:xfrm>
          <a:off x="30784800" y="4029074"/>
          <a:ext cx="752475" cy="504159"/>
          <a:chOff x="28698825" y="4124324"/>
          <a:chExt cx="752475" cy="504159"/>
        </a:xfrm>
      </xdr:grpSpPr>
      <xdr:sp macro="" textlink="">
        <xdr:nvSpPr>
          <xdr:cNvPr id="2" name="순서도: 판단 1"/>
          <xdr:cNvSpPr/>
        </xdr:nvSpPr>
        <xdr:spPr>
          <a:xfrm>
            <a:off x="28698825" y="4124325"/>
            <a:ext cx="752475" cy="504158"/>
          </a:xfrm>
          <a:prstGeom prst="flowChartDecision">
            <a:avLst/>
          </a:prstGeom>
          <a:solidFill>
            <a:schemeClr val="bg1"/>
          </a:solid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sp macro="" textlink="">
        <xdr:nvSpPr>
          <xdr:cNvPr id="167" name="직사각형 166">
            <a:extLst>
              <a:ext uri="{FF2B5EF4-FFF2-40B4-BE49-F238E27FC236}">
                <a16:creationId xmlns="" xmlns:a16="http://schemas.microsoft.com/office/drawing/2014/main" id="{00000000-0008-0000-0000-000017010000}"/>
              </a:ext>
            </a:extLst>
          </xdr:cNvPr>
          <xdr:cNvSpPr/>
        </xdr:nvSpPr>
        <xdr:spPr>
          <a:xfrm>
            <a:off x="28765500" y="4124324"/>
            <a:ext cx="619125" cy="50400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marL="0" indent="0" algn="ctr"/>
            <a:r>
              <a:rPr lang="en-US" altLang="ko-KR" sz="800" b="0">
                <a:solidFill>
                  <a:srgbClr val="0000FF"/>
                </a:solidFill>
                <a:latin typeface="+mn-ea"/>
                <a:ea typeface="+mn-ea"/>
                <a:cs typeface="JBold" pitchFamily="18" charset="-127"/>
              </a:rPr>
              <a:t>Return</a:t>
            </a:r>
          </a:p>
          <a:p>
            <a:pPr marL="0" indent="0" algn="ctr"/>
            <a:r>
              <a:rPr lang="en-US" altLang="ko-KR" sz="800" b="0">
                <a:solidFill>
                  <a:srgbClr val="0000FF"/>
                </a:solidFill>
                <a:latin typeface="+mn-ea"/>
                <a:ea typeface="+mn-ea"/>
                <a:cs typeface="JBold" pitchFamily="18" charset="-127"/>
              </a:rPr>
              <a:t>to line</a:t>
            </a:r>
          </a:p>
        </xdr:txBody>
      </xdr:sp>
    </xdr:grpSp>
    <xdr:clientData/>
  </xdr:twoCellAnchor>
  <xdr:twoCellAnchor>
    <xdr:from>
      <xdr:col>93</xdr:col>
      <xdr:colOff>243450</xdr:colOff>
      <xdr:row>14</xdr:row>
      <xdr:rowOff>144001</xdr:rowOff>
    </xdr:from>
    <xdr:to>
      <xdr:col>126</xdr:col>
      <xdr:colOff>80963</xdr:colOff>
      <xdr:row>19</xdr:row>
      <xdr:rowOff>85059</xdr:rowOff>
    </xdr:to>
    <xdr:cxnSp macro="">
      <xdr:nvCxnSpPr>
        <xdr:cNvPr id="179" name="꺾인 연결선 178"/>
        <xdr:cNvCxnSpPr>
          <a:stCxn id="2" idx="2"/>
          <a:endCxn id="201" idx="4"/>
        </xdr:cNvCxnSpPr>
      </xdr:nvCxnSpPr>
      <xdr:spPr>
        <a:xfrm rot="5400000" flipH="1">
          <a:off x="24609015" y="-37589"/>
          <a:ext cx="1131683" cy="8009963"/>
        </a:xfrm>
        <a:prstGeom prst="bentConnector3">
          <a:avLst>
            <a:gd name="adj1" fmla="val -1414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121</xdr:col>
      <xdr:colOff>77325</xdr:colOff>
      <xdr:row>18</xdr:row>
      <xdr:rowOff>71104</xdr:rowOff>
    </xdr:from>
    <xdr:to>
      <xdr:col>124</xdr:col>
      <xdr:colOff>200025</xdr:colOff>
      <xdr:row>18</xdr:row>
      <xdr:rowOff>72000</xdr:rowOff>
    </xdr:to>
    <xdr:cxnSp macro="">
      <xdr:nvCxnSpPr>
        <xdr:cNvPr id="191" name="직선 화살표 연결선 190"/>
        <xdr:cNvCxnSpPr>
          <a:stCxn id="226" idx="6"/>
          <a:endCxn id="2" idx="1"/>
        </xdr:cNvCxnSpPr>
      </xdr:nvCxnSpPr>
      <xdr:spPr>
        <a:xfrm flipV="1">
          <a:off x="27937950" y="4281154"/>
          <a:ext cx="865650" cy="89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19051</xdr:colOff>
      <xdr:row>19</xdr:row>
      <xdr:rowOff>95250</xdr:rowOff>
    </xdr:from>
    <xdr:to>
      <xdr:col>128</xdr:col>
      <xdr:colOff>1</xdr:colOff>
      <xdr:row>20</xdr:row>
      <xdr:rowOff>76200</xdr:rowOff>
    </xdr:to>
    <xdr:sp macro="" textlink="">
      <xdr:nvSpPr>
        <xdr:cNvPr id="194" name="직사각형 193">
          <a:extLst>
            <a:ext uri="{FF2B5EF4-FFF2-40B4-BE49-F238E27FC236}">
              <a16:creationId xmlns="" xmlns:a16="http://schemas.microsoft.com/office/drawing/2014/main" id="{00000000-0008-0000-0000-000017010000}"/>
            </a:ext>
          </a:extLst>
        </xdr:cNvPr>
        <xdr:cNvSpPr/>
      </xdr:nvSpPr>
      <xdr:spPr>
        <a:xfrm>
          <a:off x="29117926" y="4543425"/>
          <a:ext cx="476250" cy="2190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marL="0" indent="0" algn="ctr"/>
          <a:r>
            <a:rPr lang="en-US" altLang="ko-KR" sz="800" b="0">
              <a:solidFill>
                <a:srgbClr val="0000FF"/>
              </a:solidFill>
              <a:latin typeface="+mn-ea"/>
              <a:ea typeface="+mn-ea"/>
              <a:cs typeface="JBold" pitchFamily="18" charset="-127"/>
            </a:rPr>
            <a:t>Yes</a:t>
          </a:r>
        </a:p>
      </xdr:txBody>
    </xdr:sp>
    <xdr:clientData/>
  </xdr:twoCellAnchor>
  <xdr:twoCellAnchor>
    <xdr:from>
      <xdr:col>127</xdr:col>
      <xdr:colOff>76201</xdr:colOff>
      <xdr:row>17</xdr:row>
      <xdr:rowOff>38100</xdr:rowOff>
    </xdr:from>
    <xdr:to>
      <xdr:col>129</xdr:col>
      <xdr:colOff>57151</xdr:colOff>
      <xdr:row>18</xdr:row>
      <xdr:rowOff>19050</xdr:rowOff>
    </xdr:to>
    <xdr:sp macro="" textlink="">
      <xdr:nvSpPr>
        <xdr:cNvPr id="195" name="직사각형 194">
          <a:extLst>
            <a:ext uri="{FF2B5EF4-FFF2-40B4-BE49-F238E27FC236}">
              <a16:creationId xmlns="" xmlns:a16="http://schemas.microsoft.com/office/drawing/2014/main" id="{00000000-0008-0000-0000-000017010000}"/>
            </a:ext>
          </a:extLst>
        </xdr:cNvPr>
        <xdr:cNvSpPr/>
      </xdr:nvSpPr>
      <xdr:spPr>
        <a:xfrm>
          <a:off x="29422726" y="4010025"/>
          <a:ext cx="476250" cy="21907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marL="0" indent="0" algn="ctr"/>
          <a:r>
            <a:rPr lang="en-US" altLang="ko-KR" sz="800" b="0">
              <a:solidFill>
                <a:srgbClr val="0000FF"/>
              </a:solidFill>
              <a:latin typeface="+mn-ea"/>
              <a:ea typeface="+mn-ea"/>
              <a:cs typeface="JBold" pitchFamily="18" charset="-127"/>
            </a:rPr>
            <a:t>No</a:t>
          </a:r>
        </a:p>
      </xdr:txBody>
    </xdr:sp>
    <xdr:clientData/>
  </xdr:twoCellAnchor>
  <xdr:twoCellAnchor>
    <xdr:from>
      <xdr:col>101</xdr:col>
      <xdr:colOff>233925</xdr:colOff>
      <xdr:row>14</xdr:row>
      <xdr:rowOff>144000</xdr:rowOff>
    </xdr:from>
    <xdr:to>
      <xdr:col>101</xdr:col>
      <xdr:colOff>233925</xdr:colOff>
      <xdr:row>21</xdr:row>
      <xdr:rowOff>38100</xdr:rowOff>
    </xdr:to>
    <xdr:cxnSp macro="">
      <xdr:nvCxnSpPr>
        <xdr:cNvPr id="198" name="직선 연결선 197">
          <a:extLst>
            <a:ext uri="{FF2B5EF4-FFF2-40B4-BE49-F238E27FC236}">
              <a16:creationId xmlns="" xmlns:a16="http://schemas.microsoft.com/office/drawing/2014/main" id="{00000000-0008-0000-0000-00000F010000}"/>
            </a:ext>
          </a:extLst>
        </xdr:cNvPr>
        <xdr:cNvCxnSpPr>
          <a:stCxn id="172" idx="0"/>
          <a:endCxn id="192" idx="4"/>
        </xdr:cNvCxnSpPr>
      </xdr:nvCxnSpPr>
      <xdr:spPr>
        <a:xfrm flipV="1">
          <a:off x="23141550" y="3401550"/>
          <a:ext cx="0" cy="1560975"/>
        </a:xfrm>
        <a:prstGeom prst="line">
          <a:avLst/>
        </a:prstGeom>
        <a:ln w="158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238125</xdr:colOff>
      <xdr:row>18</xdr:row>
      <xdr:rowOff>38100</xdr:rowOff>
    </xdr:from>
    <xdr:to>
      <xdr:col>44</xdr:col>
      <xdr:colOff>134475</xdr:colOff>
      <xdr:row>18</xdr:row>
      <xdr:rowOff>182100</xdr:rowOff>
    </xdr:to>
    <xdr:sp macro="" textlink="">
      <xdr:nvSpPr>
        <xdr:cNvPr id="169" name="순서도: 연결자 168">
          <a:extLst>
            <a:ext uri="{FF2B5EF4-FFF2-40B4-BE49-F238E27FC236}">
              <a16:creationId xmlns="" xmlns:a16="http://schemas.microsoft.com/office/drawing/2014/main" id="{00000000-0008-0000-0000-000016010000}"/>
            </a:ext>
          </a:extLst>
        </xdr:cNvPr>
        <xdr:cNvSpPr/>
      </xdr:nvSpPr>
      <xdr:spPr>
        <a:xfrm>
          <a:off x="10763250" y="4248150"/>
          <a:ext cx="144000" cy="144000"/>
        </a:xfrm>
        <a:prstGeom prst="flowChartConnector">
          <a:avLst/>
        </a:prstGeom>
        <a:solidFill>
          <a:srgbClr val="0000FF"/>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40</xdr:col>
      <xdr:colOff>228599</xdr:colOff>
      <xdr:row>15</xdr:row>
      <xdr:rowOff>142875</xdr:rowOff>
    </xdr:from>
    <xdr:to>
      <xdr:col>46</xdr:col>
      <xdr:colOff>180974</xdr:colOff>
      <xdr:row>17</xdr:row>
      <xdr:rowOff>202568</xdr:rowOff>
    </xdr:to>
    <xdr:sp macro="" textlink="">
      <xdr:nvSpPr>
        <xdr:cNvPr id="178" name="직사각형 177">
          <a:extLst>
            <a:ext uri="{FF2B5EF4-FFF2-40B4-BE49-F238E27FC236}">
              <a16:creationId xmlns="" xmlns:a16="http://schemas.microsoft.com/office/drawing/2014/main" id="{00000000-0008-0000-0000-000017010000}"/>
            </a:ext>
          </a:extLst>
        </xdr:cNvPr>
        <xdr:cNvSpPr/>
      </xdr:nvSpPr>
      <xdr:spPr>
        <a:xfrm>
          <a:off x="10010774" y="3638550"/>
          <a:ext cx="1438275" cy="535943"/>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rgbClr val="0000FF"/>
              </a:solidFill>
              <a:latin typeface="+mn-ea"/>
              <a:ea typeface="+mn-ea"/>
              <a:cs typeface="JBold" pitchFamily="18" charset="-127"/>
            </a:rPr>
            <a:t>Sub-processing Plan - Reg (by</a:t>
          </a:r>
          <a:r>
            <a:rPr lang="en-US" altLang="ko-KR" sz="900" b="1" baseline="0">
              <a:solidFill>
                <a:srgbClr val="0000FF"/>
              </a:solidFill>
              <a:latin typeface="+mn-ea"/>
              <a:ea typeface="+mn-ea"/>
              <a:cs typeface="JBold" pitchFamily="18" charset="-127"/>
            </a:rPr>
            <a:t> C.Part)</a:t>
          </a:r>
          <a:endParaRPr lang="ko-KR" altLang="en-US" sz="900" b="1">
            <a:solidFill>
              <a:srgbClr val="0000FF"/>
            </a:solidFill>
            <a:latin typeface="+mn-ea"/>
            <a:ea typeface="+mn-ea"/>
            <a:cs typeface="JBold" pitchFamily="18" charset="-127"/>
          </a:endParaRPr>
        </a:p>
      </xdr:txBody>
    </xdr:sp>
    <xdr:clientData/>
  </xdr:twoCellAnchor>
  <xdr:twoCellAnchor>
    <xdr:from>
      <xdr:col>44</xdr:col>
      <xdr:colOff>134475</xdr:colOff>
      <xdr:row>14</xdr:row>
      <xdr:rowOff>122912</xdr:rowOff>
    </xdr:from>
    <xdr:to>
      <xdr:col>46</xdr:col>
      <xdr:colOff>202063</xdr:colOff>
      <xdr:row>18</xdr:row>
      <xdr:rowOff>110100</xdr:rowOff>
    </xdr:to>
    <xdr:cxnSp macro="">
      <xdr:nvCxnSpPr>
        <xdr:cNvPr id="200" name="꺾인 연결선 199"/>
        <xdr:cNvCxnSpPr>
          <a:stCxn id="169" idx="6"/>
          <a:endCxn id="66" idx="3"/>
        </xdr:cNvCxnSpPr>
      </xdr:nvCxnSpPr>
      <xdr:spPr>
        <a:xfrm flipV="1">
          <a:off x="10907250" y="3380462"/>
          <a:ext cx="562888" cy="939688"/>
        </a:xfrm>
        <a:prstGeom prst="bentConnector2">
          <a:avLst/>
        </a:prstGeom>
        <a:ln w="158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9525</xdr:colOff>
      <xdr:row>17</xdr:row>
      <xdr:rowOff>180975</xdr:rowOff>
    </xdr:from>
    <xdr:to>
      <xdr:col>59</xdr:col>
      <xdr:colOff>153525</xdr:colOff>
      <xdr:row>18</xdr:row>
      <xdr:rowOff>86850</xdr:rowOff>
    </xdr:to>
    <xdr:sp macro="" textlink="">
      <xdr:nvSpPr>
        <xdr:cNvPr id="203" name="순서도: 연결자 202">
          <a:extLst>
            <a:ext uri="{FF2B5EF4-FFF2-40B4-BE49-F238E27FC236}">
              <a16:creationId xmlns="" xmlns:a16="http://schemas.microsoft.com/office/drawing/2014/main" id="{00000000-0008-0000-0000-000016010000}"/>
            </a:ext>
          </a:extLst>
        </xdr:cNvPr>
        <xdr:cNvSpPr/>
      </xdr:nvSpPr>
      <xdr:spPr>
        <a:xfrm>
          <a:off x="14497050" y="4152900"/>
          <a:ext cx="144000" cy="144000"/>
        </a:xfrm>
        <a:prstGeom prst="flowChartConnector">
          <a:avLst/>
        </a:prstGeom>
        <a:solidFill>
          <a:srgbClr val="FF0000"/>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56</xdr:col>
      <xdr:colOff>219075</xdr:colOff>
      <xdr:row>15</xdr:row>
      <xdr:rowOff>95249</xdr:rowOff>
    </xdr:from>
    <xdr:to>
      <xdr:col>61</xdr:col>
      <xdr:colOff>184650</xdr:colOff>
      <xdr:row>17</xdr:row>
      <xdr:rowOff>122999</xdr:rowOff>
    </xdr:to>
    <xdr:sp macro="" textlink="">
      <xdr:nvSpPr>
        <xdr:cNvPr id="204" name="직사각형 203">
          <a:extLst>
            <a:ext uri="{FF2B5EF4-FFF2-40B4-BE49-F238E27FC236}">
              <a16:creationId xmlns="" xmlns:a16="http://schemas.microsoft.com/office/drawing/2014/main" id="{00000000-0008-0000-0000-000017010000}"/>
            </a:ext>
          </a:extLst>
        </xdr:cNvPr>
        <xdr:cNvSpPr/>
      </xdr:nvSpPr>
      <xdr:spPr>
        <a:xfrm>
          <a:off x="13963650" y="3590924"/>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Sub-Processing OUT Reg.</a:t>
          </a:r>
          <a:endParaRPr lang="ko-KR" altLang="en-US" sz="900" b="1">
            <a:solidFill>
              <a:schemeClr val="tx1"/>
            </a:solidFill>
            <a:latin typeface="+mn-ea"/>
            <a:ea typeface="+mn-ea"/>
            <a:cs typeface="JBold" pitchFamily="18" charset="-127"/>
          </a:endParaRPr>
        </a:p>
      </xdr:txBody>
    </xdr:sp>
    <xdr:clientData/>
  </xdr:twoCellAnchor>
  <xdr:twoCellAnchor>
    <xdr:from>
      <xdr:col>64</xdr:col>
      <xdr:colOff>228600</xdr:colOff>
      <xdr:row>17</xdr:row>
      <xdr:rowOff>180975</xdr:rowOff>
    </xdr:from>
    <xdr:to>
      <xdr:col>65</xdr:col>
      <xdr:colOff>124950</xdr:colOff>
      <xdr:row>18</xdr:row>
      <xdr:rowOff>86850</xdr:rowOff>
    </xdr:to>
    <xdr:sp macro="" textlink="">
      <xdr:nvSpPr>
        <xdr:cNvPr id="206" name="순서도: 연결자 205">
          <a:extLst>
            <a:ext uri="{FF2B5EF4-FFF2-40B4-BE49-F238E27FC236}">
              <a16:creationId xmlns="" xmlns:a16="http://schemas.microsoft.com/office/drawing/2014/main" id="{00000000-0008-0000-0000-000016010000}"/>
            </a:ext>
          </a:extLst>
        </xdr:cNvPr>
        <xdr:cNvSpPr/>
      </xdr:nvSpPr>
      <xdr:spPr>
        <a:xfrm>
          <a:off x="15954375" y="4152900"/>
          <a:ext cx="144000" cy="144000"/>
        </a:xfrm>
        <a:prstGeom prst="flowChartConnector">
          <a:avLst/>
        </a:prstGeom>
        <a:solidFill>
          <a:srgbClr val="FF0000"/>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62</xdr:col>
      <xdr:colOff>209550</xdr:colOff>
      <xdr:row>15</xdr:row>
      <xdr:rowOff>95249</xdr:rowOff>
    </xdr:from>
    <xdr:to>
      <xdr:col>67</xdr:col>
      <xdr:colOff>175125</xdr:colOff>
      <xdr:row>17</xdr:row>
      <xdr:rowOff>122999</xdr:rowOff>
    </xdr:to>
    <xdr:sp macro="" textlink="">
      <xdr:nvSpPr>
        <xdr:cNvPr id="210" name="직사각형 209">
          <a:extLst>
            <a:ext uri="{FF2B5EF4-FFF2-40B4-BE49-F238E27FC236}">
              <a16:creationId xmlns="" xmlns:a16="http://schemas.microsoft.com/office/drawing/2014/main" id="{00000000-0008-0000-0000-000017010000}"/>
            </a:ext>
          </a:extLst>
        </xdr:cNvPr>
        <xdr:cNvSpPr/>
      </xdr:nvSpPr>
      <xdr:spPr>
        <a:xfrm>
          <a:off x="15440025" y="3590924"/>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Sub-Processing</a:t>
          </a:r>
        </a:p>
        <a:p>
          <a:pPr marL="0" indent="0" algn="ctr"/>
          <a:r>
            <a:rPr lang="en-US" altLang="ko-KR" sz="900" b="1">
              <a:solidFill>
                <a:schemeClr val="tx1"/>
              </a:solidFill>
              <a:latin typeface="+mn-ea"/>
              <a:ea typeface="+mn-ea"/>
              <a:cs typeface="JBold" pitchFamily="18" charset="-127"/>
            </a:rPr>
            <a:t>IN Reg.</a:t>
          </a:r>
          <a:endParaRPr lang="ko-KR" altLang="en-US" sz="900" b="1">
            <a:solidFill>
              <a:schemeClr val="tx1"/>
            </a:solidFill>
            <a:latin typeface="+mn-ea"/>
            <a:ea typeface="+mn-ea"/>
            <a:cs typeface="JBold" pitchFamily="18" charset="-127"/>
          </a:endParaRPr>
        </a:p>
      </xdr:txBody>
    </xdr:sp>
    <xdr:clientData/>
  </xdr:twoCellAnchor>
  <xdr:twoCellAnchor>
    <xdr:from>
      <xdr:col>55</xdr:col>
      <xdr:colOff>5325</xdr:colOff>
      <xdr:row>14</xdr:row>
      <xdr:rowOff>144000</xdr:rowOff>
    </xdr:from>
    <xdr:to>
      <xdr:col>59</xdr:col>
      <xdr:colOff>9525</xdr:colOff>
      <xdr:row>18</xdr:row>
      <xdr:rowOff>14850</xdr:rowOff>
    </xdr:to>
    <xdr:cxnSp macro="">
      <xdr:nvCxnSpPr>
        <xdr:cNvPr id="211" name="꺾인 연결선 210"/>
        <xdr:cNvCxnSpPr>
          <a:stCxn id="101" idx="4"/>
          <a:endCxn id="203" idx="2"/>
        </xdr:cNvCxnSpPr>
      </xdr:nvCxnSpPr>
      <xdr:spPr>
        <a:xfrm rot="16200000" flipH="1">
          <a:off x="13587975" y="3315825"/>
          <a:ext cx="823350" cy="994800"/>
        </a:xfrm>
        <a:prstGeom prst="bentConnector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124950</xdr:colOff>
      <xdr:row>14</xdr:row>
      <xdr:rowOff>144000</xdr:rowOff>
    </xdr:from>
    <xdr:to>
      <xdr:col>71</xdr:col>
      <xdr:colOff>14850</xdr:colOff>
      <xdr:row>18</xdr:row>
      <xdr:rowOff>14850</xdr:rowOff>
    </xdr:to>
    <xdr:cxnSp macro="">
      <xdr:nvCxnSpPr>
        <xdr:cNvPr id="212" name="꺾인 연결선 211"/>
        <xdr:cNvCxnSpPr>
          <a:stCxn id="206" idx="6"/>
          <a:endCxn id="103" idx="4"/>
        </xdr:cNvCxnSpPr>
      </xdr:nvCxnSpPr>
      <xdr:spPr>
        <a:xfrm flipV="1">
          <a:off x="16098375" y="3401550"/>
          <a:ext cx="1375800" cy="823350"/>
        </a:xfrm>
        <a:prstGeom prst="bentConnector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47625</xdr:colOff>
      <xdr:row>20</xdr:row>
      <xdr:rowOff>47625</xdr:rowOff>
    </xdr:from>
    <xdr:to>
      <xdr:col>68</xdr:col>
      <xdr:colOff>191625</xdr:colOff>
      <xdr:row>20</xdr:row>
      <xdr:rowOff>191625</xdr:rowOff>
    </xdr:to>
    <xdr:sp macro="" textlink="">
      <xdr:nvSpPr>
        <xdr:cNvPr id="214" name="순서도: 연결자 213">
          <a:extLst>
            <a:ext uri="{FF2B5EF4-FFF2-40B4-BE49-F238E27FC236}">
              <a16:creationId xmlns="" xmlns:a16="http://schemas.microsoft.com/office/drawing/2014/main" id="{00000000-0008-0000-0000-000016010000}"/>
            </a:ext>
          </a:extLst>
        </xdr:cNvPr>
        <xdr:cNvSpPr/>
      </xdr:nvSpPr>
      <xdr:spPr>
        <a:xfrm>
          <a:off x="16764000" y="4733925"/>
          <a:ext cx="144000" cy="144000"/>
        </a:xfrm>
        <a:prstGeom prst="flowChartConnector">
          <a:avLst/>
        </a:prstGeom>
        <a:solidFill>
          <a:srgbClr val="FF0000"/>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endParaRPr lang="ko-KR" altLang="en-US" sz="800" b="1">
            <a:solidFill>
              <a:schemeClr val="lt1"/>
            </a:solidFill>
            <a:latin typeface="돋움" pitchFamily="50" charset="-127"/>
            <a:ea typeface="돋움" pitchFamily="50" charset="-127"/>
            <a:cs typeface="+mn-cs"/>
          </a:endParaRPr>
        </a:p>
      </xdr:txBody>
    </xdr:sp>
    <xdr:clientData/>
  </xdr:twoCellAnchor>
  <xdr:twoCellAnchor>
    <xdr:from>
      <xdr:col>66</xdr:col>
      <xdr:colOff>19050</xdr:colOff>
      <xdr:row>21</xdr:row>
      <xdr:rowOff>28574</xdr:rowOff>
    </xdr:from>
    <xdr:to>
      <xdr:col>70</xdr:col>
      <xdr:colOff>232275</xdr:colOff>
      <xdr:row>23</xdr:row>
      <xdr:rowOff>56324</xdr:rowOff>
    </xdr:to>
    <xdr:sp macro="" textlink="">
      <xdr:nvSpPr>
        <xdr:cNvPr id="215" name="직사각형 214">
          <a:extLst>
            <a:ext uri="{FF2B5EF4-FFF2-40B4-BE49-F238E27FC236}">
              <a16:creationId xmlns="" xmlns:a16="http://schemas.microsoft.com/office/drawing/2014/main" id="{00000000-0008-0000-0000-000017010000}"/>
            </a:ext>
          </a:extLst>
        </xdr:cNvPr>
        <xdr:cNvSpPr/>
      </xdr:nvSpPr>
      <xdr:spPr>
        <a:xfrm>
          <a:off x="16240125" y="4952999"/>
          <a:ext cx="1203825" cy="504000"/>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ko-KR" sz="900" b="1">
              <a:solidFill>
                <a:schemeClr val="tx1"/>
              </a:solidFill>
              <a:latin typeface="+mn-ea"/>
              <a:ea typeface="+mn-ea"/>
              <a:cs typeface="JBold" pitchFamily="18" charset="-127"/>
            </a:rPr>
            <a:t>Sub-Processing</a:t>
          </a:r>
        </a:p>
        <a:p>
          <a:pPr marL="0" indent="0" algn="ctr"/>
          <a:r>
            <a:rPr lang="en-US" altLang="ko-KR" sz="900" b="1">
              <a:solidFill>
                <a:schemeClr val="tx1"/>
              </a:solidFill>
              <a:latin typeface="+mn-ea"/>
              <a:ea typeface="+mn-ea"/>
              <a:cs typeface="JBold" pitchFamily="18" charset="-127"/>
            </a:rPr>
            <a:t>Retiurn</a:t>
          </a:r>
          <a:r>
            <a:rPr lang="en-US" altLang="ko-KR" sz="900" b="1" baseline="0">
              <a:solidFill>
                <a:schemeClr val="tx1"/>
              </a:solidFill>
              <a:latin typeface="+mn-ea"/>
              <a:ea typeface="+mn-ea"/>
              <a:cs typeface="JBold" pitchFamily="18" charset="-127"/>
            </a:rPr>
            <a:t> OUT</a:t>
          </a:r>
          <a:r>
            <a:rPr lang="en-US" altLang="ko-KR" sz="900" b="1">
              <a:solidFill>
                <a:schemeClr val="tx1"/>
              </a:solidFill>
              <a:latin typeface="+mn-ea"/>
              <a:ea typeface="+mn-ea"/>
              <a:cs typeface="JBold" pitchFamily="18" charset="-127"/>
            </a:rPr>
            <a:t> Reg.</a:t>
          </a:r>
          <a:endParaRPr lang="ko-KR" altLang="en-US" sz="900" b="1">
            <a:solidFill>
              <a:schemeClr val="tx1"/>
            </a:solidFill>
            <a:latin typeface="+mn-ea"/>
            <a:ea typeface="+mn-ea"/>
            <a:cs typeface="JBold" pitchFamily="18" charset="-127"/>
          </a:endParaRPr>
        </a:p>
      </xdr:txBody>
    </xdr:sp>
    <xdr:clientData/>
  </xdr:twoCellAnchor>
  <xdr:twoCellAnchor>
    <xdr:from>
      <xdr:col>65</xdr:col>
      <xdr:colOff>52951</xdr:colOff>
      <xdr:row>18</xdr:row>
      <xdr:rowOff>86850</xdr:rowOff>
    </xdr:from>
    <xdr:to>
      <xdr:col>68</xdr:col>
      <xdr:colOff>119626</xdr:colOff>
      <xdr:row>20</xdr:row>
      <xdr:rowOff>47625</xdr:rowOff>
    </xdr:to>
    <xdr:cxnSp macro="">
      <xdr:nvCxnSpPr>
        <xdr:cNvPr id="216" name="꺾인 연결선 215"/>
        <xdr:cNvCxnSpPr>
          <a:stCxn id="214" idx="0"/>
          <a:endCxn id="206" idx="4"/>
        </xdr:cNvCxnSpPr>
      </xdr:nvCxnSpPr>
      <xdr:spPr>
        <a:xfrm rot="16200000" flipV="1">
          <a:off x="16212676" y="4110600"/>
          <a:ext cx="437025" cy="809625"/>
        </a:xfrm>
        <a:prstGeom prst="bentConnector3">
          <a:avLst>
            <a:gd name="adj1" fmla="val 50000"/>
          </a:avLst>
        </a:prstGeom>
        <a:ln w="15875">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2038</xdr:colOff>
      <xdr:row>18</xdr:row>
      <xdr:rowOff>65761</xdr:rowOff>
    </xdr:from>
    <xdr:to>
      <xdr:col>68</xdr:col>
      <xdr:colOff>47625</xdr:colOff>
      <xdr:row>20</xdr:row>
      <xdr:rowOff>119624</xdr:rowOff>
    </xdr:to>
    <xdr:cxnSp macro="">
      <xdr:nvCxnSpPr>
        <xdr:cNvPr id="217" name="꺾인 연결선 216"/>
        <xdr:cNvCxnSpPr>
          <a:stCxn id="206" idx="3"/>
          <a:endCxn id="214" idx="2"/>
        </xdr:cNvCxnSpPr>
      </xdr:nvCxnSpPr>
      <xdr:spPr>
        <a:xfrm rot="16200000" flipH="1">
          <a:off x="16104675" y="4146599"/>
          <a:ext cx="530113" cy="788537"/>
        </a:xfrm>
        <a:prstGeom prst="bentConnector2">
          <a:avLst/>
        </a:prstGeom>
        <a:ln w="15875">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153525</xdr:colOff>
      <xdr:row>18</xdr:row>
      <xdr:rowOff>14850</xdr:rowOff>
    </xdr:from>
    <xdr:to>
      <xdr:col>64</xdr:col>
      <xdr:colOff>228600</xdr:colOff>
      <xdr:row>18</xdr:row>
      <xdr:rowOff>14850</xdr:rowOff>
    </xdr:to>
    <xdr:cxnSp macro="">
      <xdr:nvCxnSpPr>
        <xdr:cNvPr id="222" name="직선 연결선 221">
          <a:extLst>
            <a:ext uri="{FF2B5EF4-FFF2-40B4-BE49-F238E27FC236}">
              <a16:creationId xmlns="" xmlns:a16="http://schemas.microsoft.com/office/drawing/2014/main" id="{00000000-0008-0000-0000-00000F010000}"/>
            </a:ext>
          </a:extLst>
        </xdr:cNvPr>
        <xdr:cNvCxnSpPr>
          <a:stCxn id="203" idx="6"/>
          <a:endCxn id="206" idx="2"/>
        </xdr:cNvCxnSpPr>
      </xdr:nvCxnSpPr>
      <xdr:spPr>
        <a:xfrm>
          <a:off x="14641050" y="4224900"/>
          <a:ext cx="1313325" cy="0"/>
        </a:xfrm>
        <a:prstGeom prst="line">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174625</xdr:colOff>
      <xdr:row>5</xdr:row>
      <xdr:rowOff>60325</xdr:rowOff>
    </xdr:from>
    <xdr:to>
      <xdr:col>31</xdr:col>
      <xdr:colOff>88900</xdr:colOff>
      <xdr:row>34</xdr:row>
      <xdr:rowOff>211179</xdr:rowOff>
    </xdr:to>
    <xdr:pic>
      <xdr:nvPicPr>
        <xdr:cNvPr id="3" name="그림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5" y="1346200"/>
          <a:ext cx="6600825" cy="7056479"/>
        </a:xfrm>
        <a:prstGeom prst="rect">
          <a:avLst/>
        </a:prstGeom>
      </xdr:spPr>
    </xdr:pic>
    <xdr:clientData/>
  </xdr:twoCellAnchor>
  <xdr:twoCellAnchor editAs="oneCell">
    <xdr:from>
      <xdr:col>31</xdr:col>
      <xdr:colOff>95250</xdr:colOff>
      <xdr:row>5</xdr:row>
      <xdr:rowOff>57151</xdr:rowOff>
    </xdr:from>
    <xdr:to>
      <xdr:col>56</xdr:col>
      <xdr:colOff>209549</xdr:colOff>
      <xdr:row>35</xdr:row>
      <xdr:rowOff>44101</xdr:rowOff>
    </xdr:to>
    <xdr:pic>
      <xdr:nvPicPr>
        <xdr:cNvPr id="2" name="그림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2400" y="1343026"/>
          <a:ext cx="6305549" cy="7130700"/>
        </a:xfrm>
        <a:prstGeom prst="rect">
          <a:avLst/>
        </a:prstGeom>
      </xdr:spPr>
    </xdr:pic>
    <xdr:clientData/>
  </xdr:twoCellAnchor>
  <xdr:twoCellAnchor>
    <xdr:from>
      <xdr:col>31</xdr:col>
      <xdr:colOff>38100</xdr:colOff>
      <xdr:row>9</xdr:row>
      <xdr:rowOff>142875</xdr:rowOff>
    </xdr:from>
    <xdr:to>
      <xdr:col>31</xdr:col>
      <xdr:colOff>38100</xdr:colOff>
      <xdr:row>32</xdr:row>
      <xdr:rowOff>152400</xdr:rowOff>
    </xdr:to>
    <xdr:cxnSp macro="">
      <xdr:nvCxnSpPr>
        <xdr:cNvPr id="5" name="직선 연결선 4"/>
        <xdr:cNvCxnSpPr/>
      </xdr:nvCxnSpPr>
      <xdr:spPr>
        <a:xfrm>
          <a:off x="7715250" y="2381250"/>
          <a:ext cx="0" cy="548640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32</xdr:col>
      <xdr:colOff>171450</xdr:colOff>
      <xdr:row>265</xdr:row>
      <xdr:rowOff>114300</xdr:rowOff>
    </xdr:from>
    <xdr:to>
      <xdr:col>38</xdr:col>
      <xdr:colOff>0</xdr:colOff>
      <xdr:row>270</xdr:row>
      <xdr:rowOff>200025</xdr:rowOff>
    </xdr:to>
    <xdr:cxnSp macro="">
      <xdr:nvCxnSpPr>
        <xdr:cNvPr id="3" name="직선 화살표 연결선 2"/>
        <xdr:cNvCxnSpPr/>
      </xdr:nvCxnSpPr>
      <xdr:spPr>
        <a:xfrm flipH="1">
          <a:off x="8096250" y="51015900"/>
          <a:ext cx="1314450" cy="1057275"/>
        </a:xfrm>
        <a:prstGeom prst="straightConnector1">
          <a:avLst/>
        </a:prstGeom>
        <a:ln>
          <a:solidFill>
            <a:srgbClr val="0000FF"/>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104775</xdr:colOff>
      <xdr:row>323</xdr:row>
      <xdr:rowOff>95250</xdr:rowOff>
    </xdr:from>
    <xdr:to>
      <xdr:col>36</xdr:col>
      <xdr:colOff>180975</xdr:colOff>
      <xdr:row>328</xdr:row>
      <xdr:rowOff>180975</xdr:rowOff>
    </xdr:to>
    <xdr:cxnSp macro="">
      <xdr:nvCxnSpPr>
        <xdr:cNvPr id="4" name="직선 화살표 연결선 3"/>
        <xdr:cNvCxnSpPr/>
      </xdr:nvCxnSpPr>
      <xdr:spPr>
        <a:xfrm flipH="1">
          <a:off x="7781925" y="61722000"/>
          <a:ext cx="1314450" cy="1057275"/>
        </a:xfrm>
        <a:prstGeom prst="straightConnector1">
          <a:avLst/>
        </a:prstGeom>
        <a:ln>
          <a:solidFill>
            <a:srgbClr val="0000FF"/>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38</xdr:col>
      <xdr:colOff>152400</xdr:colOff>
      <xdr:row>512</xdr:row>
      <xdr:rowOff>57150</xdr:rowOff>
    </xdr:from>
    <xdr:to>
      <xdr:col>51</xdr:col>
      <xdr:colOff>152400</xdr:colOff>
      <xdr:row>515</xdr:row>
      <xdr:rowOff>171450</xdr:rowOff>
    </xdr:to>
    <xdr:grpSp>
      <xdr:nvGrpSpPr>
        <xdr:cNvPr id="14" name="그룹 13"/>
        <xdr:cNvGrpSpPr/>
      </xdr:nvGrpSpPr>
      <xdr:grpSpPr>
        <a:xfrm>
          <a:off x="9563100" y="98031300"/>
          <a:ext cx="3219450" cy="828675"/>
          <a:chOff x="9810750" y="59121675"/>
          <a:chExt cx="3219450" cy="828675"/>
        </a:xfrm>
      </xdr:grpSpPr>
      <xdr:cxnSp macro="">
        <xdr:nvCxnSpPr>
          <xdr:cNvPr id="9" name="직선 연결선 8"/>
          <xdr:cNvCxnSpPr/>
        </xdr:nvCxnSpPr>
        <xdr:spPr>
          <a:xfrm>
            <a:off x="9810750" y="59436000"/>
            <a:ext cx="3219450" cy="0"/>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cxnSp macro="">
        <xdr:nvCxnSpPr>
          <xdr:cNvPr id="11" name="직선 화살표 연결선 10"/>
          <xdr:cNvCxnSpPr/>
        </xdr:nvCxnSpPr>
        <xdr:spPr>
          <a:xfrm flipV="1">
            <a:off x="13030200" y="59121675"/>
            <a:ext cx="0" cy="314325"/>
          </a:xfrm>
          <a:prstGeom prst="straightConnector1">
            <a:avLst/>
          </a:prstGeom>
          <a:ln>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 name="직선 연결선 12"/>
          <xdr:cNvCxnSpPr/>
        </xdr:nvCxnSpPr>
        <xdr:spPr>
          <a:xfrm>
            <a:off x="9810750" y="59436000"/>
            <a:ext cx="0" cy="514350"/>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8</xdr:col>
      <xdr:colOff>238125</xdr:colOff>
      <xdr:row>545</xdr:row>
      <xdr:rowOff>171450</xdr:rowOff>
    </xdr:from>
    <xdr:to>
      <xdr:col>49</xdr:col>
      <xdr:colOff>142875</xdr:colOff>
      <xdr:row>556</xdr:row>
      <xdr:rowOff>144075</xdr:rowOff>
    </xdr:to>
    <xdr:pic>
      <xdr:nvPicPr>
        <xdr:cNvPr id="15" name="그림 14"/>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0" b="55791"/>
        <a:stretch/>
      </xdr:blipFill>
      <xdr:spPr>
        <a:xfrm>
          <a:off x="2219325" y="66398775"/>
          <a:ext cx="10058400" cy="2592000"/>
        </a:xfrm>
        <a:prstGeom prst="rect">
          <a:avLst/>
        </a:prstGeom>
        <a:ln>
          <a:solidFill>
            <a:srgbClr val="0000FF"/>
          </a:solidFill>
        </a:ln>
      </xdr:spPr>
    </xdr:pic>
    <xdr:clientData/>
  </xdr:twoCellAnchor>
  <xdr:twoCellAnchor>
    <xdr:from>
      <xdr:col>33</xdr:col>
      <xdr:colOff>38100</xdr:colOff>
      <xdr:row>169</xdr:row>
      <xdr:rowOff>104775</xdr:rowOff>
    </xdr:from>
    <xdr:to>
      <xdr:col>38</xdr:col>
      <xdr:colOff>114300</xdr:colOff>
      <xdr:row>174</xdr:row>
      <xdr:rowOff>190500</xdr:rowOff>
    </xdr:to>
    <xdr:cxnSp macro="">
      <xdr:nvCxnSpPr>
        <xdr:cNvPr id="7" name="직선 화살표 연결선 6"/>
        <xdr:cNvCxnSpPr/>
      </xdr:nvCxnSpPr>
      <xdr:spPr>
        <a:xfrm flipH="1">
          <a:off x="8210550" y="29994225"/>
          <a:ext cx="1314450" cy="1057275"/>
        </a:xfrm>
        <a:prstGeom prst="straightConnector1">
          <a:avLst/>
        </a:prstGeom>
        <a:ln>
          <a:solidFill>
            <a:srgbClr val="0000FF"/>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133351</xdr:colOff>
      <xdr:row>659</xdr:row>
      <xdr:rowOff>0</xdr:rowOff>
    </xdr:from>
    <xdr:to>
      <xdr:col>37</xdr:col>
      <xdr:colOff>142875</xdr:colOff>
      <xdr:row>661</xdr:row>
      <xdr:rowOff>85725</xdr:rowOff>
    </xdr:to>
    <xdr:cxnSp macro="">
      <xdr:nvCxnSpPr>
        <xdr:cNvPr id="5" name="직선 화살표 연결선 4"/>
        <xdr:cNvCxnSpPr/>
      </xdr:nvCxnSpPr>
      <xdr:spPr>
        <a:xfrm flipH="1">
          <a:off x="10534651" y="119319675"/>
          <a:ext cx="9524" cy="5619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219075</xdr:colOff>
      <xdr:row>991</xdr:row>
      <xdr:rowOff>47625</xdr:rowOff>
    </xdr:from>
    <xdr:to>
      <xdr:col>31</xdr:col>
      <xdr:colOff>238125</xdr:colOff>
      <xdr:row>994</xdr:row>
      <xdr:rowOff>57150</xdr:rowOff>
    </xdr:to>
    <xdr:cxnSp macro="">
      <xdr:nvCxnSpPr>
        <xdr:cNvPr id="8" name="직선 화살표 연결선 7"/>
        <xdr:cNvCxnSpPr/>
      </xdr:nvCxnSpPr>
      <xdr:spPr>
        <a:xfrm flipH="1">
          <a:off x="7896225" y="180698775"/>
          <a:ext cx="19050" cy="723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219075</xdr:colOff>
      <xdr:row>851</xdr:row>
      <xdr:rowOff>114300</xdr:rowOff>
    </xdr:from>
    <xdr:to>
      <xdr:col>31</xdr:col>
      <xdr:colOff>9525</xdr:colOff>
      <xdr:row>853</xdr:row>
      <xdr:rowOff>209550</xdr:rowOff>
    </xdr:to>
    <xdr:cxnSp macro="">
      <xdr:nvCxnSpPr>
        <xdr:cNvPr id="12" name="직선 화살표 연결선 11"/>
        <xdr:cNvCxnSpPr/>
      </xdr:nvCxnSpPr>
      <xdr:spPr>
        <a:xfrm flipH="1">
          <a:off x="7896225" y="198510525"/>
          <a:ext cx="38100" cy="571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219075</xdr:colOff>
      <xdr:row>907</xdr:row>
      <xdr:rowOff>114300</xdr:rowOff>
    </xdr:from>
    <xdr:to>
      <xdr:col>31</xdr:col>
      <xdr:colOff>9525</xdr:colOff>
      <xdr:row>909</xdr:row>
      <xdr:rowOff>209550</xdr:rowOff>
    </xdr:to>
    <xdr:cxnSp macro="">
      <xdr:nvCxnSpPr>
        <xdr:cNvPr id="16" name="직선 화살표 연결선 15"/>
        <xdr:cNvCxnSpPr/>
      </xdr:nvCxnSpPr>
      <xdr:spPr>
        <a:xfrm flipH="1">
          <a:off x="7896225" y="208330800"/>
          <a:ext cx="38100" cy="571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66673</xdr:colOff>
      <xdr:row>442</xdr:row>
      <xdr:rowOff>114298</xdr:rowOff>
    </xdr:from>
    <xdr:to>
      <xdr:col>53</xdr:col>
      <xdr:colOff>220436</xdr:colOff>
      <xdr:row>465</xdr:row>
      <xdr:rowOff>66674</xdr:rowOff>
    </xdr:to>
    <xdr:pic>
      <xdr:nvPicPr>
        <xdr:cNvPr id="2" name="그림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7873" y="83019898"/>
          <a:ext cx="11298013" cy="5429251"/>
        </a:xfrm>
        <a:prstGeom prst="rect">
          <a:avLst/>
        </a:prstGeom>
      </xdr:spPr>
    </xdr:pic>
    <xdr:clientData/>
  </xdr:twoCellAnchor>
  <xdr:twoCellAnchor editAs="oneCell">
    <xdr:from>
      <xdr:col>7</xdr:col>
      <xdr:colOff>104775</xdr:colOff>
      <xdr:row>471</xdr:row>
      <xdr:rowOff>57150</xdr:rowOff>
    </xdr:from>
    <xdr:to>
      <xdr:col>48</xdr:col>
      <xdr:colOff>19050</xdr:colOff>
      <xdr:row>504</xdr:row>
      <xdr:rowOff>19050</xdr:rowOff>
    </xdr:to>
    <xdr:pic>
      <xdr:nvPicPr>
        <xdr:cNvPr id="4" name="그림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8325" y="81457800"/>
          <a:ext cx="10067925" cy="7820025"/>
        </a:xfrm>
        <a:prstGeom prst="rect">
          <a:avLst/>
        </a:prstGeom>
      </xdr:spPr>
    </xdr:pic>
    <xdr:clientData/>
  </xdr:twoCellAnchor>
  <xdr:twoCellAnchor>
    <xdr:from>
      <xdr:col>31</xdr:col>
      <xdr:colOff>95250</xdr:colOff>
      <xdr:row>72</xdr:row>
      <xdr:rowOff>85725</xdr:rowOff>
    </xdr:from>
    <xdr:to>
      <xdr:col>32</xdr:col>
      <xdr:colOff>0</xdr:colOff>
      <xdr:row>75</xdr:row>
      <xdr:rowOff>9525</xdr:rowOff>
    </xdr:to>
    <xdr:cxnSp macro="">
      <xdr:nvCxnSpPr>
        <xdr:cNvPr id="5" name="직선 화살표 연결선 4"/>
        <xdr:cNvCxnSpPr/>
      </xdr:nvCxnSpPr>
      <xdr:spPr>
        <a:xfrm flipH="1">
          <a:off x="7772400" y="13611225"/>
          <a:ext cx="152400" cy="638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123825</xdr:colOff>
      <xdr:row>1028</xdr:row>
      <xdr:rowOff>228600</xdr:rowOff>
    </xdr:from>
    <xdr:to>
      <xdr:col>50</xdr:col>
      <xdr:colOff>190500</xdr:colOff>
      <xdr:row>1036</xdr:row>
      <xdr:rowOff>123825</xdr:rowOff>
    </xdr:to>
    <xdr:cxnSp macro="">
      <xdr:nvCxnSpPr>
        <xdr:cNvPr id="9" name="직선 화살표 연결선 8"/>
        <xdr:cNvCxnSpPr/>
      </xdr:nvCxnSpPr>
      <xdr:spPr>
        <a:xfrm>
          <a:off x="11763375" y="192081150"/>
          <a:ext cx="809625" cy="11430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52</xdr:col>
      <xdr:colOff>9525</xdr:colOff>
      <xdr:row>104</xdr:row>
      <xdr:rowOff>9525</xdr:rowOff>
    </xdr:from>
    <xdr:to>
      <xdr:col>82</xdr:col>
      <xdr:colOff>9525</xdr:colOff>
      <xdr:row>107</xdr:row>
      <xdr:rowOff>106050</xdr:rowOff>
    </xdr:to>
    <xdr:sp macro="" textlink="">
      <xdr:nvSpPr>
        <xdr:cNvPr id="12" name="모서리가 둥근 직사각형 11"/>
        <xdr:cNvSpPr/>
      </xdr:nvSpPr>
      <xdr:spPr>
        <a:xfrm>
          <a:off x="5953125" y="3105150"/>
          <a:ext cx="3429000" cy="468000"/>
        </a:xfrm>
        <a:prstGeom prst="roundRect">
          <a:avLst/>
        </a:prstGeom>
        <a:solidFill>
          <a:schemeClr val="accent1">
            <a:lumMod val="60000"/>
            <a:lumOff val="40000"/>
          </a:schemeClr>
        </a:solidFill>
        <a:ln w="254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                    TY20OK7030 </a:t>
          </a:r>
          <a:r>
            <a:rPr lang="en-US" altLang="ko-KR" sz="800" b="0" baseline="0">
              <a:solidFill>
                <a:schemeClr val="tx1"/>
              </a:solidFill>
              <a:latin typeface="+mn-lt"/>
              <a:ea typeface="+mn-ea"/>
            </a:rPr>
            <a:t> :  1J6941 2J6941 3J6941 3J6942 </a:t>
          </a:r>
        </a:p>
        <a:p>
          <a:pPr algn="l"/>
          <a:r>
            <a:rPr lang="en-US" altLang="ko-KR" sz="800" b="0" baseline="0">
              <a:solidFill>
                <a:schemeClr val="tx1"/>
              </a:solidFill>
              <a:latin typeface="+mn-lt"/>
              <a:ea typeface="+mn-ea"/>
            </a:rPr>
            <a:t>                                                 Qty : 19,724  @X,XXX</a:t>
          </a:r>
          <a:endParaRPr lang="ko-KR" altLang="en-US" sz="800" b="0">
            <a:solidFill>
              <a:schemeClr val="tx1"/>
            </a:solidFill>
            <a:latin typeface="+mn-lt"/>
            <a:ea typeface="+mn-ea"/>
          </a:endParaRPr>
        </a:p>
      </xdr:txBody>
    </xdr:sp>
    <xdr:clientData/>
  </xdr:twoCellAnchor>
  <xdr:twoCellAnchor>
    <xdr:from>
      <xdr:col>57</xdr:col>
      <xdr:colOff>104774</xdr:colOff>
      <xdr:row>99</xdr:row>
      <xdr:rowOff>9525</xdr:rowOff>
    </xdr:from>
    <xdr:to>
      <xdr:col>89</xdr:col>
      <xdr:colOff>114299</xdr:colOff>
      <xdr:row>102</xdr:row>
      <xdr:rowOff>106050</xdr:rowOff>
    </xdr:to>
    <xdr:sp macro="" textlink="">
      <xdr:nvSpPr>
        <xdr:cNvPr id="13" name="모서리가 둥근 직사각형 12"/>
        <xdr:cNvSpPr/>
      </xdr:nvSpPr>
      <xdr:spPr>
        <a:xfrm>
          <a:off x="6619874" y="2486025"/>
          <a:ext cx="3667125" cy="468000"/>
        </a:xfrm>
        <a:prstGeom prst="roundRect">
          <a:avLst/>
        </a:prstGeom>
        <a:solidFill>
          <a:srgbClr val="FFE18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                      TY20PR7030 </a:t>
          </a:r>
          <a:r>
            <a:rPr lang="en-US" altLang="ko-KR" sz="800" b="0" baseline="0">
              <a:solidFill>
                <a:schemeClr val="tx1"/>
              </a:solidFill>
              <a:latin typeface="+mn-lt"/>
              <a:ea typeface="+mn-ea"/>
            </a:rPr>
            <a:t> :  1J6941 2J6941 3J6941 3J6942</a:t>
          </a:r>
        </a:p>
        <a:p>
          <a:pPr algn="l"/>
          <a:r>
            <a:rPr lang="en-US" altLang="ko-KR" sz="800" b="0" baseline="0">
              <a:solidFill>
                <a:schemeClr val="tx1"/>
              </a:solidFill>
              <a:latin typeface="+mn-lt"/>
              <a:ea typeface="+mn-ea"/>
            </a:rPr>
            <a:t>                                                  Qty : 25,000  @X,XXX</a:t>
          </a:r>
          <a:endParaRPr lang="ko-KR" altLang="en-US" sz="800" b="0">
            <a:solidFill>
              <a:schemeClr val="tx1"/>
            </a:solidFill>
            <a:latin typeface="+mn-lt"/>
            <a:ea typeface="+mn-ea"/>
          </a:endParaRPr>
        </a:p>
      </xdr:txBody>
    </xdr:sp>
    <xdr:clientData/>
  </xdr:twoCellAnchor>
  <xdr:twoCellAnchor>
    <xdr:from>
      <xdr:col>63</xdr:col>
      <xdr:colOff>0</xdr:colOff>
      <xdr:row>109</xdr:row>
      <xdr:rowOff>0</xdr:rowOff>
    </xdr:from>
    <xdr:to>
      <xdr:col>90</xdr:col>
      <xdr:colOff>0</xdr:colOff>
      <xdr:row>112</xdr:row>
      <xdr:rowOff>96525</xdr:rowOff>
    </xdr:to>
    <xdr:sp macro="" textlink="">
      <xdr:nvSpPr>
        <xdr:cNvPr id="14" name="모서리가 둥근 직사각형 13"/>
        <xdr:cNvSpPr/>
      </xdr:nvSpPr>
      <xdr:spPr>
        <a:xfrm>
          <a:off x="7200900" y="3714750"/>
          <a:ext cx="3086100" cy="468000"/>
        </a:xfrm>
        <a:prstGeom prst="roundRect">
          <a:avLst/>
        </a:prstGeom>
        <a:solidFill>
          <a:srgbClr val="FFE18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                    TY20PR7030 </a:t>
          </a:r>
          <a:r>
            <a:rPr lang="en-US" altLang="ko-KR" sz="800" b="0" baseline="0">
              <a:solidFill>
                <a:schemeClr val="tx1"/>
              </a:solidFill>
              <a:latin typeface="+mn-lt"/>
              <a:ea typeface="+mn-ea"/>
            </a:rPr>
            <a:t> :  1J6941 2J6941 3J6941 3J6942</a:t>
          </a:r>
        </a:p>
        <a:p>
          <a:pPr algn="l"/>
          <a:r>
            <a:rPr lang="en-US" altLang="ko-KR" sz="800" b="0" baseline="0">
              <a:solidFill>
                <a:schemeClr val="tx1"/>
              </a:solidFill>
              <a:latin typeface="+mn-lt"/>
              <a:ea typeface="+mn-ea"/>
            </a:rPr>
            <a:t>                                                Qty : 25,000  ...</a:t>
          </a:r>
          <a:endParaRPr lang="ko-KR" altLang="en-US" sz="800" b="0">
            <a:solidFill>
              <a:schemeClr val="tx1"/>
            </a:solidFill>
            <a:latin typeface="+mn-lt"/>
            <a:ea typeface="+mn-ea"/>
          </a:endParaRPr>
        </a:p>
      </xdr:txBody>
    </xdr:sp>
    <xdr:clientData/>
  </xdr:twoCellAnchor>
  <xdr:twoCellAnchor>
    <xdr:from>
      <xdr:col>80</xdr:col>
      <xdr:colOff>9525</xdr:colOff>
      <xdr:row>114</xdr:row>
      <xdr:rowOff>9525</xdr:rowOff>
    </xdr:from>
    <xdr:to>
      <xdr:col>112</xdr:col>
      <xdr:colOff>0</xdr:colOff>
      <xdr:row>117</xdr:row>
      <xdr:rowOff>106050</xdr:rowOff>
    </xdr:to>
    <xdr:sp macro="" textlink="">
      <xdr:nvSpPr>
        <xdr:cNvPr id="15" name="모서리가 둥근 직사각형 14"/>
        <xdr:cNvSpPr/>
      </xdr:nvSpPr>
      <xdr:spPr>
        <a:xfrm>
          <a:off x="9153525" y="4343400"/>
          <a:ext cx="3648075" cy="468000"/>
        </a:xfrm>
        <a:prstGeom prst="roundRect">
          <a:avLst/>
        </a:prstGeom>
        <a:solidFill>
          <a:schemeClr val="accent3">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                     TY20WM7030</a:t>
          </a:r>
          <a:r>
            <a:rPr lang="en-US" altLang="ko-KR" sz="800" b="0">
              <a:solidFill>
                <a:schemeClr val="tx1"/>
              </a:solidFill>
              <a:latin typeface="+mn-lt"/>
              <a:ea typeface="+mn-ea"/>
            </a:rPr>
            <a:t> </a:t>
          </a:r>
          <a:r>
            <a:rPr lang="en-US" altLang="ko-KR" sz="800" b="0" baseline="0">
              <a:solidFill>
                <a:schemeClr val="tx1"/>
              </a:solidFill>
              <a:latin typeface="+mn-lt"/>
              <a:ea typeface="+mn-ea"/>
            </a:rPr>
            <a:t> :  1J6941 2J6941 3J6941 3J6942</a:t>
          </a:r>
        </a:p>
        <a:p>
          <a:pPr algn="l"/>
          <a:r>
            <a:rPr lang="en-US" altLang="ko-KR" sz="800" b="0" baseline="0">
              <a:solidFill>
                <a:schemeClr val="tx1"/>
              </a:solidFill>
              <a:latin typeface="+mn-lt"/>
              <a:ea typeface="+mn-ea"/>
            </a:rPr>
            <a:t>                                                     Qty : 100,000  @X,XXX</a:t>
          </a:r>
          <a:endParaRPr lang="ko-KR" altLang="en-US" sz="800" b="0">
            <a:solidFill>
              <a:schemeClr val="tx1"/>
            </a:solidFill>
            <a:latin typeface="+mn-lt"/>
            <a:ea typeface="+mn-ea"/>
          </a:endParaRPr>
        </a:p>
      </xdr:txBody>
    </xdr:sp>
    <xdr:clientData/>
  </xdr:twoCellAnchor>
  <xdr:twoCellAnchor>
    <xdr:from>
      <xdr:col>90</xdr:col>
      <xdr:colOff>0</xdr:colOff>
      <xdr:row>99</xdr:row>
      <xdr:rowOff>9525</xdr:rowOff>
    </xdr:from>
    <xdr:to>
      <xdr:col>112</xdr:col>
      <xdr:colOff>9525</xdr:colOff>
      <xdr:row>102</xdr:row>
      <xdr:rowOff>106050</xdr:rowOff>
    </xdr:to>
    <xdr:sp macro="" textlink="">
      <xdr:nvSpPr>
        <xdr:cNvPr id="16" name="모서리가 둥근 직사각형 15"/>
        <xdr:cNvSpPr/>
      </xdr:nvSpPr>
      <xdr:spPr>
        <a:xfrm>
          <a:off x="10287000" y="2486025"/>
          <a:ext cx="2524125" cy="468000"/>
        </a:xfrm>
        <a:prstGeom prst="roundRect">
          <a:avLst/>
        </a:prstGeom>
        <a:solidFill>
          <a:schemeClr val="accent3">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                  TY20WM7030</a:t>
          </a:r>
        </a:p>
        <a:p>
          <a:pPr algn="l"/>
          <a:r>
            <a:rPr lang="en-US" altLang="ko-KR" sz="800" b="1">
              <a:solidFill>
                <a:schemeClr val="tx1"/>
              </a:solidFill>
              <a:latin typeface="+mn-lt"/>
              <a:ea typeface="+mn-ea"/>
            </a:rPr>
            <a:t>                 </a:t>
          </a:r>
          <a:r>
            <a:rPr lang="en-US" altLang="ko-KR" sz="800" b="1" baseline="0">
              <a:solidFill>
                <a:schemeClr val="tx1"/>
              </a:solidFill>
              <a:latin typeface="+mn-lt"/>
              <a:ea typeface="+mn-ea"/>
            </a:rPr>
            <a:t> </a:t>
          </a:r>
          <a:r>
            <a:rPr lang="en-US" altLang="ko-KR" sz="800" b="0" baseline="0">
              <a:solidFill>
                <a:schemeClr val="tx1"/>
              </a:solidFill>
              <a:latin typeface="+mn-lt"/>
              <a:ea typeface="+mn-ea"/>
            </a:rPr>
            <a:t>:  1J6941 2J6941 3J6941 3J6942 ....</a:t>
          </a:r>
          <a:endParaRPr lang="ko-KR" altLang="en-US" sz="800" b="0">
            <a:solidFill>
              <a:schemeClr val="tx1"/>
            </a:solidFill>
            <a:latin typeface="+mn-lt"/>
            <a:ea typeface="+mn-ea"/>
          </a:endParaRPr>
        </a:p>
      </xdr:txBody>
    </xdr:sp>
    <xdr:clientData/>
  </xdr:twoCellAnchor>
  <xdr:twoCellAnchor>
    <xdr:from>
      <xdr:col>82</xdr:col>
      <xdr:colOff>19050</xdr:colOff>
      <xdr:row>104</xdr:row>
      <xdr:rowOff>9525</xdr:rowOff>
    </xdr:from>
    <xdr:to>
      <xdr:col>112</xdr:col>
      <xdr:colOff>0</xdr:colOff>
      <xdr:row>107</xdr:row>
      <xdr:rowOff>106050</xdr:rowOff>
    </xdr:to>
    <xdr:sp macro="" textlink="">
      <xdr:nvSpPr>
        <xdr:cNvPr id="17" name="모서리가 둥근 직사각형 16"/>
        <xdr:cNvSpPr/>
      </xdr:nvSpPr>
      <xdr:spPr>
        <a:xfrm>
          <a:off x="9391650" y="3105150"/>
          <a:ext cx="3409950" cy="468000"/>
        </a:xfrm>
        <a:prstGeom prst="roundRect">
          <a:avLst/>
        </a:prstGeom>
        <a:solidFill>
          <a:schemeClr val="accent3">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                      TY20WM7030 </a:t>
          </a:r>
          <a:r>
            <a:rPr lang="en-US" altLang="ko-KR" sz="800" b="0" baseline="0">
              <a:solidFill>
                <a:schemeClr val="tx1"/>
              </a:solidFill>
              <a:latin typeface="+mn-lt"/>
              <a:ea typeface="+mn-ea"/>
            </a:rPr>
            <a:t> :  1J6941 2J6941 3J6941 3J6942</a:t>
          </a:r>
        </a:p>
        <a:p>
          <a:pPr algn="l"/>
          <a:r>
            <a:rPr lang="en-US" altLang="ko-KR" sz="800" b="0" baseline="0">
              <a:solidFill>
                <a:schemeClr val="tx1"/>
              </a:solidFill>
              <a:latin typeface="+mn-lt"/>
              <a:ea typeface="+mn-ea"/>
            </a:rPr>
            <a:t>                                                     Qty : 100,000  @X,XXX</a:t>
          </a:r>
          <a:endParaRPr lang="ko-KR" altLang="en-US" sz="800" b="0">
            <a:solidFill>
              <a:schemeClr val="tx1"/>
            </a:solidFill>
            <a:latin typeface="+mn-lt"/>
            <a:ea typeface="+mn-ea"/>
          </a:endParaRPr>
        </a:p>
      </xdr:txBody>
    </xdr:sp>
    <xdr:clientData/>
  </xdr:twoCellAnchor>
  <xdr:twoCellAnchor>
    <xdr:from>
      <xdr:col>88</xdr:col>
      <xdr:colOff>19049</xdr:colOff>
      <xdr:row>98</xdr:row>
      <xdr:rowOff>114300</xdr:rowOff>
    </xdr:from>
    <xdr:to>
      <xdr:col>89</xdr:col>
      <xdr:colOff>114299</xdr:colOff>
      <xdr:row>100</xdr:row>
      <xdr:rowOff>114300</xdr:rowOff>
    </xdr:to>
    <xdr:grpSp>
      <xdr:nvGrpSpPr>
        <xdr:cNvPr id="18" name="그룹 17"/>
        <xdr:cNvGrpSpPr/>
      </xdr:nvGrpSpPr>
      <xdr:grpSpPr>
        <a:xfrm>
          <a:off x="10077449" y="15449550"/>
          <a:ext cx="209550" cy="247650"/>
          <a:chOff x="8105774" y="4638675"/>
          <a:chExt cx="209550" cy="247650"/>
        </a:xfrm>
      </xdr:grpSpPr>
      <xdr:sp macro="" textlink="">
        <xdr:nvSpPr>
          <xdr:cNvPr id="19" name="TextBox 18"/>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20" name="TextBox 19"/>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109</xdr:col>
      <xdr:colOff>114299</xdr:colOff>
      <xdr:row>98</xdr:row>
      <xdr:rowOff>114300</xdr:rowOff>
    </xdr:from>
    <xdr:to>
      <xdr:col>111</xdr:col>
      <xdr:colOff>95249</xdr:colOff>
      <xdr:row>100</xdr:row>
      <xdr:rowOff>114300</xdr:rowOff>
    </xdr:to>
    <xdr:grpSp>
      <xdr:nvGrpSpPr>
        <xdr:cNvPr id="21" name="그룹 20"/>
        <xdr:cNvGrpSpPr/>
      </xdr:nvGrpSpPr>
      <xdr:grpSpPr>
        <a:xfrm>
          <a:off x="12572999" y="15449550"/>
          <a:ext cx="209550" cy="247650"/>
          <a:chOff x="8105774" y="4638675"/>
          <a:chExt cx="209550" cy="247650"/>
        </a:xfrm>
      </xdr:grpSpPr>
      <xdr:sp macro="" textlink="">
        <xdr:nvSpPr>
          <xdr:cNvPr id="22" name="TextBox 21"/>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23" name="TextBox 22"/>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109</xdr:col>
      <xdr:colOff>95249</xdr:colOff>
      <xdr:row>104</xdr:row>
      <xdr:rowOff>0</xdr:rowOff>
    </xdr:from>
    <xdr:to>
      <xdr:col>111</xdr:col>
      <xdr:colOff>76199</xdr:colOff>
      <xdr:row>106</xdr:row>
      <xdr:rowOff>0</xdr:rowOff>
    </xdr:to>
    <xdr:grpSp>
      <xdr:nvGrpSpPr>
        <xdr:cNvPr id="24" name="그룹 23"/>
        <xdr:cNvGrpSpPr/>
      </xdr:nvGrpSpPr>
      <xdr:grpSpPr>
        <a:xfrm>
          <a:off x="12553949" y="16078200"/>
          <a:ext cx="209550" cy="247650"/>
          <a:chOff x="8105774" y="4638675"/>
          <a:chExt cx="209550" cy="247650"/>
        </a:xfrm>
      </xdr:grpSpPr>
      <xdr:sp macro="" textlink="">
        <xdr:nvSpPr>
          <xdr:cNvPr id="25" name="TextBox 24"/>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26" name="TextBox 25"/>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80</xdr:col>
      <xdr:colOff>28574</xdr:colOff>
      <xdr:row>104</xdr:row>
      <xdr:rowOff>0</xdr:rowOff>
    </xdr:from>
    <xdr:to>
      <xdr:col>82</xdr:col>
      <xdr:colOff>9524</xdr:colOff>
      <xdr:row>106</xdr:row>
      <xdr:rowOff>0</xdr:rowOff>
    </xdr:to>
    <xdr:grpSp>
      <xdr:nvGrpSpPr>
        <xdr:cNvPr id="27" name="그룹 26"/>
        <xdr:cNvGrpSpPr/>
      </xdr:nvGrpSpPr>
      <xdr:grpSpPr>
        <a:xfrm>
          <a:off x="9172574" y="16078200"/>
          <a:ext cx="209550" cy="247650"/>
          <a:chOff x="8105774" y="4638675"/>
          <a:chExt cx="209550" cy="247650"/>
        </a:xfrm>
      </xdr:grpSpPr>
      <xdr:sp macro="" textlink="">
        <xdr:nvSpPr>
          <xdr:cNvPr id="28" name="TextBox 27"/>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29" name="TextBox 28"/>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88</xdr:col>
      <xdr:colOff>19049</xdr:colOff>
      <xdr:row>108</xdr:row>
      <xdr:rowOff>95250</xdr:rowOff>
    </xdr:from>
    <xdr:to>
      <xdr:col>89</xdr:col>
      <xdr:colOff>114299</xdr:colOff>
      <xdr:row>110</xdr:row>
      <xdr:rowOff>95250</xdr:rowOff>
    </xdr:to>
    <xdr:grpSp>
      <xdr:nvGrpSpPr>
        <xdr:cNvPr id="30" name="그룹 29"/>
        <xdr:cNvGrpSpPr/>
      </xdr:nvGrpSpPr>
      <xdr:grpSpPr>
        <a:xfrm>
          <a:off x="10077449" y="16668750"/>
          <a:ext cx="209550" cy="247650"/>
          <a:chOff x="8105774" y="4638675"/>
          <a:chExt cx="209550" cy="247650"/>
        </a:xfrm>
      </xdr:grpSpPr>
      <xdr:sp macro="" textlink="">
        <xdr:nvSpPr>
          <xdr:cNvPr id="31" name="TextBox 30"/>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32" name="TextBox 31"/>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110</xdr:col>
      <xdr:colOff>9524</xdr:colOff>
      <xdr:row>113</xdr:row>
      <xdr:rowOff>104775</xdr:rowOff>
    </xdr:from>
    <xdr:to>
      <xdr:col>111</xdr:col>
      <xdr:colOff>104774</xdr:colOff>
      <xdr:row>115</xdr:row>
      <xdr:rowOff>104775</xdr:rowOff>
    </xdr:to>
    <xdr:grpSp>
      <xdr:nvGrpSpPr>
        <xdr:cNvPr id="33" name="그룹 32"/>
        <xdr:cNvGrpSpPr/>
      </xdr:nvGrpSpPr>
      <xdr:grpSpPr>
        <a:xfrm>
          <a:off x="12582524" y="17297400"/>
          <a:ext cx="209550" cy="247650"/>
          <a:chOff x="8105774" y="4638675"/>
          <a:chExt cx="209550" cy="247650"/>
        </a:xfrm>
      </xdr:grpSpPr>
      <xdr:sp macro="" textlink="">
        <xdr:nvSpPr>
          <xdr:cNvPr id="34" name="TextBox 33"/>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35" name="TextBox 34"/>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90</xdr:col>
      <xdr:colOff>9525</xdr:colOff>
      <xdr:row>109</xdr:row>
      <xdr:rowOff>0</xdr:rowOff>
    </xdr:from>
    <xdr:to>
      <xdr:col>109</xdr:col>
      <xdr:colOff>0</xdr:colOff>
      <xdr:row>112</xdr:row>
      <xdr:rowOff>96525</xdr:rowOff>
    </xdr:to>
    <xdr:sp macro="" textlink="">
      <xdr:nvSpPr>
        <xdr:cNvPr id="36" name="모서리가 둥근 직사각형 35"/>
        <xdr:cNvSpPr/>
      </xdr:nvSpPr>
      <xdr:spPr>
        <a:xfrm>
          <a:off x="10296525" y="3714750"/>
          <a:ext cx="2162175" cy="468000"/>
        </a:xfrm>
        <a:prstGeom prst="roundRect">
          <a:avLst/>
        </a:prstGeom>
        <a:pattFill prst="ltUpDiag">
          <a:fgClr>
            <a:srgbClr val="FF0000"/>
          </a:fgClr>
          <a:bgClr>
            <a:schemeClr val="bg1"/>
          </a:bgClr>
        </a:patt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ko-KR" altLang="en-US" sz="800" b="0">
            <a:solidFill>
              <a:schemeClr val="tx1"/>
            </a:solidFill>
            <a:latin typeface="+mn-lt"/>
            <a:ea typeface="+mn-ea"/>
          </a:endParaRPr>
        </a:p>
      </xdr:txBody>
    </xdr:sp>
    <xdr:clientData/>
  </xdr:twoCellAnchor>
  <xdr:twoCellAnchor>
    <xdr:from>
      <xdr:col>107</xdr:col>
      <xdr:colOff>28574</xdr:colOff>
      <xdr:row>108</xdr:row>
      <xdr:rowOff>104775</xdr:rowOff>
    </xdr:from>
    <xdr:to>
      <xdr:col>109</xdr:col>
      <xdr:colOff>9524</xdr:colOff>
      <xdr:row>110</xdr:row>
      <xdr:rowOff>104775</xdr:rowOff>
    </xdr:to>
    <xdr:grpSp>
      <xdr:nvGrpSpPr>
        <xdr:cNvPr id="37" name="그룹 36"/>
        <xdr:cNvGrpSpPr/>
      </xdr:nvGrpSpPr>
      <xdr:grpSpPr>
        <a:xfrm>
          <a:off x="12258674" y="16678275"/>
          <a:ext cx="209550" cy="247650"/>
          <a:chOff x="8105774" y="4638675"/>
          <a:chExt cx="209550" cy="247650"/>
        </a:xfrm>
      </xdr:grpSpPr>
      <xdr:sp macro="" textlink="">
        <xdr:nvSpPr>
          <xdr:cNvPr id="38" name="TextBox 37"/>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39" name="TextBox 38"/>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55</xdr:col>
      <xdr:colOff>104775</xdr:colOff>
      <xdr:row>124</xdr:row>
      <xdr:rowOff>9525</xdr:rowOff>
    </xdr:from>
    <xdr:to>
      <xdr:col>82</xdr:col>
      <xdr:colOff>9524</xdr:colOff>
      <xdr:row>126</xdr:row>
      <xdr:rowOff>13875</xdr:rowOff>
    </xdr:to>
    <xdr:sp macro="" textlink="">
      <xdr:nvSpPr>
        <xdr:cNvPr id="40" name="모서리가 둥근 직사각형 39"/>
        <xdr:cNvSpPr/>
      </xdr:nvSpPr>
      <xdr:spPr>
        <a:xfrm>
          <a:off x="6391275" y="5581650"/>
          <a:ext cx="2990849" cy="252000"/>
        </a:xfrm>
        <a:prstGeom prst="roundRect">
          <a:avLst/>
        </a:prstGeom>
        <a:solidFill>
          <a:schemeClr val="accent1">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OSHIKOSH</a:t>
          </a:r>
          <a:endParaRPr lang="ko-KR" altLang="en-US" sz="800" b="1">
            <a:solidFill>
              <a:schemeClr val="tx1"/>
            </a:solidFill>
            <a:latin typeface="+mn-lt"/>
            <a:ea typeface="+mn-ea"/>
          </a:endParaRPr>
        </a:p>
      </xdr:txBody>
    </xdr:sp>
    <xdr:clientData/>
  </xdr:twoCellAnchor>
  <xdr:twoCellAnchor>
    <xdr:from>
      <xdr:col>57</xdr:col>
      <xdr:colOff>104775</xdr:colOff>
      <xdr:row>119</xdr:row>
      <xdr:rowOff>9525</xdr:rowOff>
    </xdr:from>
    <xdr:to>
      <xdr:col>85</xdr:col>
      <xdr:colOff>28575</xdr:colOff>
      <xdr:row>121</xdr:row>
      <xdr:rowOff>13875</xdr:rowOff>
    </xdr:to>
    <xdr:sp macro="" textlink="">
      <xdr:nvSpPr>
        <xdr:cNvPr id="41" name="모서리가 둥근 직사각형 40"/>
        <xdr:cNvSpPr/>
      </xdr:nvSpPr>
      <xdr:spPr>
        <a:xfrm>
          <a:off x="6619875" y="4962525"/>
          <a:ext cx="3124200" cy="252000"/>
        </a:xfrm>
        <a:prstGeom prst="roundRect">
          <a:avLst/>
        </a:prstGeom>
        <a:solidFill>
          <a:schemeClr val="accent2">
            <a:lumMod val="40000"/>
            <a:lumOff val="6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ANF</a:t>
          </a:r>
          <a:endParaRPr lang="ko-KR" altLang="en-US" sz="800" b="1">
            <a:solidFill>
              <a:schemeClr val="tx1"/>
            </a:solidFill>
            <a:latin typeface="+mn-lt"/>
            <a:ea typeface="+mn-ea"/>
          </a:endParaRPr>
        </a:p>
      </xdr:txBody>
    </xdr:sp>
    <xdr:clientData/>
  </xdr:twoCellAnchor>
  <xdr:twoCellAnchor>
    <xdr:from>
      <xdr:col>53</xdr:col>
      <xdr:colOff>95250</xdr:colOff>
      <xdr:row>129</xdr:row>
      <xdr:rowOff>0</xdr:rowOff>
    </xdr:from>
    <xdr:to>
      <xdr:col>90</xdr:col>
      <xdr:colOff>0</xdr:colOff>
      <xdr:row>131</xdr:row>
      <xdr:rowOff>4350</xdr:rowOff>
    </xdr:to>
    <xdr:sp macro="" textlink="">
      <xdr:nvSpPr>
        <xdr:cNvPr id="42" name="모서리가 둥근 직사각형 41"/>
        <xdr:cNvSpPr/>
      </xdr:nvSpPr>
      <xdr:spPr>
        <a:xfrm>
          <a:off x="6153150" y="6191250"/>
          <a:ext cx="4133850" cy="252000"/>
        </a:xfrm>
        <a:prstGeom prst="roundRect">
          <a:avLst/>
        </a:prstGeom>
        <a:solidFill>
          <a:srgbClr val="FFFFC9"/>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TARGET</a:t>
          </a:r>
          <a:endParaRPr lang="ko-KR" altLang="en-US" sz="800" b="1">
            <a:solidFill>
              <a:schemeClr val="tx1"/>
            </a:solidFill>
            <a:latin typeface="+mn-lt"/>
            <a:ea typeface="+mn-ea"/>
          </a:endParaRPr>
        </a:p>
      </xdr:txBody>
    </xdr:sp>
    <xdr:clientData/>
  </xdr:twoCellAnchor>
  <xdr:twoCellAnchor>
    <xdr:from>
      <xdr:col>59</xdr:col>
      <xdr:colOff>1</xdr:colOff>
      <xdr:row>134</xdr:row>
      <xdr:rowOff>9525</xdr:rowOff>
    </xdr:from>
    <xdr:to>
      <xdr:col>112</xdr:col>
      <xdr:colOff>1</xdr:colOff>
      <xdr:row>136</xdr:row>
      <xdr:rowOff>13875</xdr:rowOff>
    </xdr:to>
    <xdr:sp macro="" textlink="">
      <xdr:nvSpPr>
        <xdr:cNvPr id="43" name="모서리가 둥근 직사각형 42"/>
        <xdr:cNvSpPr/>
      </xdr:nvSpPr>
      <xdr:spPr>
        <a:xfrm>
          <a:off x="6743701" y="6819900"/>
          <a:ext cx="6057900" cy="252000"/>
        </a:xfrm>
        <a:prstGeom prst="roundRect">
          <a:avLst/>
        </a:prstGeom>
        <a:solidFill>
          <a:schemeClr val="accent3">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WALMART</a:t>
          </a:r>
          <a:endParaRPr lang="ko-KR" altLang="en-US" sz="800" b="1">
            <a:solidFill>
              <a:schemeClr val="tx1"/>
            </a:solidFill>
            <a:latin typeface="+mn-lt"/>
            <a:ea typeface="+mn-ea"/>
          </a:endParaRPr>
        </a:p>
      </xdr:txBody>
    </xdr:sp>
    <xdr:clientData/>
  </xdr:twoCellAnchor>
  <xdr:twoCellAnchor>
    <xdr:from>
      <xdr:col>90</xdr:col>
      <xdr:colOff>0</xdr:colOff>
      <xdr:row>119</xdr:row>
      <xdr:rowOff>9525</xdr:rowOff>
    </xdr:from>
    <xdr:to>
      <xdr:col>112</xdr:col>
      <xdr:colOff>9525</xdr:colOff>
      <xdr:row>121</xdr:row>
      <xdr:rowOff>13875</xdr:rowOff>
    </xdr:to>
    <xdr:sp macro="" textlink="">
      <xdr:nvSpPr>
        <xdr:cNvPr id="44" name="모서리가 둥근 직사각형 43"/>
        <xdr:cNvSpPr/>
      </xdr:nvSpPr>
      <xdr:spPr>
        <a:xfrm>
          <a:off x="10287000" y="4962525"/>
          <a:ext cx="2524125" cy="252000"/>
        </a:xfrm>
        <a:prstGeom prst="roundRect">
          <a:avLst/>
        </a:prstGeom>
        <a:solidFill>
          <a:schemeClr val="accent3">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WALMART</a:t>
          </a:r>
          <a:endParaRPr lang="ko-KR" altLang="en-US" sz="800" b="1">
            <a:solidFill>
              <a:schemeClr val="tx1"/>
            </a:solidFill>
            <a:latin typeface="+mn-lt"/>
            <a:ea typeface="+mn-ea"/>
          </a:endParaRPr>
        </a:p>
      </xdr:txBody>
    </xdr:sp>
    <xdr:clientData/>
  </xdr:twoCellAnchor>
  <xdr:twoCellAnchor>
    <xdr:from>
      <xdr:col>82</xdr:col>
      <xdr:colOff>19050</xdr:colOff>
      <xdr:row>124</xdr:row>
      <xdr:rowOff>9525</xdr:rowOff>
    </xdr:from>
    <xdr:to>
      <xdr:col>112</xdr:col>
      <xdr:colOff>0</xdr:colOff>
      <xdr:row>126</xdr:row>
      <xdr:rowOff>13875</xdr:rowOff>
    </xdr:to>
    <xdr:sp macro="" textlink="">
      <xdr:nvSpPr>
        <xdr:cNvPr id="45" name="모서리가 둥근 직사각형 44"/>
        <xdr:cNvSpPr/>
      </xdr:nvSpPr>
      <xdr:spPr>
        <a:xfrm>
          <a:off x="9391650" y="5581650"/>
          <a:ext cx="3409950" cy="252000"/>
        </a:xfrm>
        <a:prstGeom prst="roundRect">
          <a:avLst/>
        </a:prstGeom>
        <a:solidFill>
          <a:schemeClr val="accent3">
            <a:lumMod val="60000"/>
            <a:lumOff val="4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WALMART</a:t>
          </a:r>
          <a:endParaRPr lang="ko-KR" altLang="en-US" sz="800" b="1">
            <a:solidFill>
              <a:schemeClr val="tx1"/>
            </a:solidFill>
            <a:latin typeface="+mn-lt"/>
            <a:ea typeface="+mn-ea"/>
          </a:endParaRPr>
        </a:p>
      </xdr:txBody>
    </xdr:sp>
    <xdr:clientData/>
  </xdr:twoCellAnchor>
  <xdr:twoCellAnchor>
    <xdr:from>
      <xdr:col>83</xdr:col>
      <xdr:colOff>19049</xdr:colOff>
      <xdr:row>118</xdr:row>
      <xdr:rowOff>114300</xdr:rowOff>
    </xdr:from>
    <xdr:to>
      <xdr:col>84</xdr:col>
      <xdr:colOff>114299</xdr:colOff>
      <xdr:row>120</xdr:row>
      <xdr:rowOff>114300</xdr:rowOff>
    </xdr:to>
    <xdr:grpSp>
      <xdr:nvGrpSpPr>
        <xdr:cNvPr id="46" name="그룹 45"/>
        <xdr:cNvGrpSpPr/>
      </xdr:nvGrpSpPr>
      <xdr:grpSpPr>
        <a:xfrm>
          <a:off x="9505949" y="17926050"/>
          <a:ext cx="209550" cy="247650"/>
          <a:chOff x="8105774" y="4638675"/>
          <a:chExt cx="209550" cy="247650"/>
        </a:xfrm>
      </xdr:grpSpPr>
      <xdr:sp macro="" textlink="">
        <xdr:nvSpPr>
          <xdr:cNvPr id="47" name="TextBox 46"/>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48" name="TextBox 47"/>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109</xdr:col>
      <xdr:colOff>114299</xdr:colOff>
      <xdr:row>118</xdr:row>
      <xdr:rowOff>114300</xdr:rowOff>
    </xdr:from>
    <xdr:to>
      <xdr:col>111</xdr:col>
      <xdr:colOff>95249</xdr:colOff>
      <xdr:row>120</xdr:row>
      <xdr:rowOff>114300</xdr:rowOff>
    </xdr:to>
    <xdr:grpSp>
      <xdr:nvGrpSpPr>
        <xdr:cNvPr id="49" name="그룹 48"/>
        <xdr:cNvGrpSpPr/>
      </xdr:nvGrpSpPr>
      <xdr:grpSpPr>
        <a:xfrm>
          <a:off x="12572999" y="17926050"/>
          <a:ext cx="209550" cy="247650"/>
          <a:chOff x="8105774" y="4638675"/>
          <a:chExt cx="209550" cy="247650"/>
        </a:xfrm>
      </xdr:grpSpPr>
      <xdr:sp macro="" textlink="">
        <xdr:nvSpPr>
          <xdr:cNvPr id="50" name="TextBox 49"/>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51" name="TextBox 50"/>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109</xdr:col>
      <xdr:colOff>95249</xdr:colOff>
      <xdr:row>124</xdr:row>
      <xdr:rowOff>0</xdr:rowOff>
    </xdr:from>
    <xdr:to>
      <xdr:col>111</xdr:col>
      <xdr:colOff>76199</xdr:colOff>
      <xdr:row>126</xdr:row>
      <xdr:rowOff>0</xdr:rowOff>
    </xdr:to>
    <xdr:grpSp>
      <xdr:nvGrpSpPr>
        <xdr:cNvPr id="52" name="그룹 51"/>
        <xdr:cNvGrpSpPr/>
      </xdr:nvGrpSpPr>
      <xdr:grpSpPr>
        <a:xfrm>
          <a:off x="12553949" y="18554700"/>
          <a:ext cx="209550" cy="247650"/>
          <a:chOff x="8105774" y="4638675"/>
          <a:chExt cx="209550" cy="247650"/>
        </a:xfrm>
      </xdr:grpSpPr>
      <xdr:sp macro="" textlink="">
        <xdr:nvSpPr>
          <xdr:cNvPr id="53" name="TextBox 52"/>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54" name="TextBox 53"/>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80</xdr:col>
      <xdr:colOff>28574</xdr:colOff>
      <xdr:row>124</xdr:row>
      <xdr:rowOff>0</xdr:rowOff>
    </xdr:from>
    <xdr:to>
      <xdr:col>82</xdr:col>
      <xdr:colOff>9524</xdr:colOff>
      <xdr:row>126</xdr:row>
      <xdr:rowOff>0</xdr:rowOff>
    </xdr:to>
    <xdr:grpSp>
      <xdr:nvGrpSpPr>
        <xdr:cNvPr id="55" name="그룹 54"/>
        <xdr:cNvGrpSpPr/>
      </xdr:nvGrpSpPr>
      <xdr:grpSpPr>
        <a:xfrm>
          <a:off x="9172574" y="18554700"/>
          <a:ext cx="209550" cy="247650"/>
          <a:chOff x="8105774" y="4638675"/>
          <a:chExt cx="209550" cy="247650"/>
        </a:xfrm>
      </xdr:grpSpPr>
      <xdr:sp macro="" textlink="">
        <xdr:nvSpPr>
          <xdr:cNvPr id="56" name="TextBox 55"/>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57" name="TextBox 56"/>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88</xdr:col>
      <xdr:colOff>19049</xdr:colOff>
      <xdr:row>128</xdr:row>
      <xdr:rowOff>95250</xdr:rowOff>
    </xdr:from>
    <xdr:to>
      <xdr:col>89</xdr:col>
      <xdr:colOff>114299</xdr:colOff>
      <xdr:row>130</xdr:row>
      <xdr:rowOff>95250</xdr:rowOff>
    </xdr:to>
    <xdr:grpSp>
      <xdr:nvGrpSpPr>
        <xdr:cNvPr id="58" name="그룹 57"/>
        <xdr:cNvGrpSpPr/>
      </xdr:nvGrpSpPr>
      <xdr:grpSpPr>
        <a:xfrm>
          <a:off x="10077449" y="19145250"/>
          <a:ext cx="209550" cy="247650"/>
          <a:chOff x="8105774" y="4638675"/>
          <a:chExt cx="209550" cy="247650"/>
        </a:xfrm>
      </xdr:grpSpPr>
      <xdr:sp macro="" textlink="">
        <xdr:nvSpPr>
          <xdr:cNvPr id="59" name="TextBox 58"/>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60" name="TextBox 59"/>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110</xdr:col>
      <xdr:colOff>9524</xdr:colOff>
      <xdr:row>133</xdr:row>
      <xdr:rowOff>104775</xdr:rowOff>
    </xdr:from>
    <xdr:to>
      <xdr:col>111</xdr:col>
      <xdr:colOff>104774</xdr:colOff>
      <xdr:row>135</xdr:row>
      <xdr:rowOff>104775</xdr:rowOff>
    </xdr:to>
    <xdr:grpSp>
      <xdr:nvGrpSpPr>
        <xdr:cNvPr id="61" name="그룹 60"/>
        <xdr:cNvGrpSpPr/>
      </xdr:nvGrpSpPr>
      <xdr:grpSpPr>
        <a:xfrm>
          <a:off x="12582524" y="19773900"/>
          <a:ext cx="209550" cy="247650"/>
          <a:chOff x="8105774" y="4638675"/>
          <a:chExt cx="209550" cy="247650"/>
        </a:xfrm>
      </xdr:grpSpPr>
      <xdr:sp macro="" textlink="">
        <xdr:nvSpPr>
          <xdr:cNvPr id="62" name="TextBox 61"/>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63" name="TextBox 62"/>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90</xdr:col>
      <xdr:colOff>9525</xdr:colOff>
      <xdr:row>129</xdr:row>
      <xdr:rowOff>0</xdr:rowOff>
    </xdr:from>
    <xdr:to>
      <xdr:col>109</xdr:col>
      <xdr:colOff>0</xdr:colOff>
      <xdr:row>131</xdr:row>
      <xdr:rowOff>4350</xdr:rowOff>
    </xdr:to>
    <xdr:sp macro="" textlink="">
      <xdr:nvSpPr>
        <xdr:cNvPr id="64" name="모서리가 둥근 직사각형 63"/>
        <xdr:cNvSpPr/>
      </xdr:nvSpPr>
      <xdr:spPr>
        <a:xfrm>
          <a:off x="10296525" y="6191250"/>
          <a:ext cx="2162175" cy="252000"/>
        </a:xfrm>
        <a:prstGeom prst="roundRect">
          <a:avLst/>
        </a:prstGeom>
        <a:pattFill prst="ltUpDiag">
          <a:fgClr>
            <a:srgbClr val="FF0000"/>
          </a:fgClr>
          <a:bgClr>
            <a:schemeClr val="bg1"/>
          </a:bgClr>
        </a:patt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ko-KR" altLang="en-US" sz="800" b="0">
            <a:solidFill>
              <a:schemeClr val="tx1"/>
            </a:solidFill>
            <a:latin typeface="+mn-lt"/>
            <a:ea typeface="+mn-ea"/>
          </a:endParaRPr>
        </a:p>
      </xdr:txBody>
    </xdr:sp>
    <xdr:clientData/>
  </xdr:twoCellAnchor>
  <xdr:twoCellAnchor>
    <xdr:from>
      <xdr:col>107</xdr:col>
      <xdr:colOff>28574</xdr:colOff>
      <xdr:row>128</xdr:row>
      <xdr:rowOff>104775</xdr:rowOff>
    </xdr:from>
    <xdr:to>
      <xdr:col>109</xdr:col>
      <xdr:colOff>9524</xdr:colOff>
      <xdr:row>130</xdr:row>
      <xdr:rowOff>104775</xdr:rowOff>
    </xdr:to>
    <xdr:grpSp>
      <xdr:nvGrpSpPr>
        <xdr:cNvPr id="65" name="그룹 64"/>
        <xdr:cNvGrpSpPr/>
      </xdr:nvGrpSpPr>
      <xdr:grpSpPr>
        <a:xfrm>
          <a:off x="12258674" y="19154775"/>
          <a:ext cx="209550" cy="247650"/>
          <a:chOff x="8105774" y="4638675"/>
          <a:chExt cx="209550" cy="247650"/>
        </a:xfrm>
      </xdr:grpSpPr>
      <xdr:sp macro="" textlink="">
        <xdr:nvSpPr>
          <xdr:cNvPr id="66" name="TextBox 65"/>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67" name="TextBox 66"/>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85</xdr:col>
      <xdr:colOff>28575</xdr:colOff>
      <xdr:row>119</xdr:row>
      <xdr:rowOff>9525</xdr:rowOff>
    </xdr:from>
    <xdr:to>
      <xdr:col>90</xdr:col>
      <xdr:colOff>0</xdr:colOff>
      <xdr:row>121</xdr:row>
      <xdr:rowOff>13875</xdr:rowOff>
    </xdr:to>
    <xdr:sp macro="" textlink="">
      <xdr:nvSpPr>
        <xdr:cNvPr id="68" name="모서리가 둥근 직사각형 67"/>
        <xdr:cNvSpPr/>
      </xdr:nvSpPr>
      <xdr:spPr>
        <a:xfrm>
          <a:off x="9744075" y="4962525"/>
          <a:ext cx="542925" cy="252000"/>
        </a:xfrm>
        <a:prstGeom prst="roundRect">
          <a:avLst/>
        </a:prstGeom>
        <a:pattFill prst="ltUpDiag">
          <a:fgClr>
            <a:srgbClr val="FF0000"/>
          </a:fgClr>
          <a:bgClr>
            <a:schemeClr val="bg1"/>
          </a:bgClr>
        </a:patt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ko-KR" altLang="en-US" sz="800" b="0">
            <a:solidFill>
              <a:schemeClr val="tx1"/>
            </a:solidFill>
            <a:latin typeface="+mn-lt"/>
            <a:ea typeface="+mn-ea"/>
          </a:endParaRPr>
        </a:p>
      </xdr:txBody>
    </xdr:sp>
    <xdr:clientData/>
  </xdr:twoCellAnchor>
  <xdr:twoCellAnchor>
    <xdr:from>
      <xdr:col>88</xdr:col>
      <xdr:colOff>38099</xdr:colOff>
      <xdr:row>118</xdr:row>
      <xdr:rowOff>114300</xdr:rowOff>
    </xdr:from>
    <xdr:to>
      <xdr:col>90</xdr:col>
      <xdr:colOff>19049</xdr:colOff>
      <xdr:row>120</xdr:row>
      <xdr:rowOff>114300</xdr:rowOff>
    </xdr:to>
    <xdr:grpSp>
      <xdr:nvGrpSpPr>
        <xdr:cNvPr id="69" name="그룹 68"/>
        <xdr:cNvGrpSpPr/>
      </xdr:nvGrpSpPr>
      <xdr:grpSpPr>
        <a:xfrm>
          <a:off x="10096499" y="17926050"/>
          <a:ext cx="209550" cy="247650"/>
          <a:chOff x="8105774" y="4638675"/>
          <a:chExt cx="209550" cy="247650"/>
        </a:xfrm>
      </xdr:grpSpPr>
      <xdr:sp macro="" textlink="">
        <xdr:nvSpPr>
          <xdr:cNvPr id="70" name="TextBox 69"/>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71" name="TextBox 70"/>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109</xdr:col>
      <xdr:colOff>0</xdr:colOff>
      <xdr:row>109</xdr:row>
      <xdr:rowOff>0</xdr:rowOff>
    </xdr:from>
    <xdr:to>
      <xdr:col>123</xdr:col>
      <xdr:colOff>76200</xdr:colOff>
      <xdr:row>112</xdr:row>
      <xdr:rowOff>96525</xdr:rowOff>
    </xdr:to>
    <xdr:sp macro="" textlink="">
      <xdr:nvSpPr>
        <xdr:cNvPr id="72" name="모서리가 둥근 직사각형 71"/>
        <xdr:cNvSpPr/>
      </xdr:nvSpPr>
      <xdr:spPr>
        <a:xfrm>
          <a:off x="12458700" y="3714750"/>
          <a:ext cx="1676400" cy="468000"/>
        </a:xfrm>
        <a:prstGeom prst="roundRect">
          <a:avLst/>
        </a:prstGeom>
        <a:solidFill>
          <a:srgbClr val="FFFFC9"/>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TARGET</a:t>
          </a:r>
          <a:endParaRPr lang="ko-KR" altLang="en-US" sz="800" b="1">
            <a:solidFill>
              <a:schemeClr val="tx1"/>
            </a:solidFill>
            <a:latin typeface="+mn-lt"/>
            <a:ea typeface="+mn-ea"/>
          </a:endParaRPr>
        </a:p>
      </xdr:txBody>
    </xdr:sp>
    <xdr:clientData/>
  </xdr:twoCellAnchor>
  <xdr:twoCellAnchor>
    <xdr:from>
      <xdr:col>121</xdr:col>
      <xdr:colOff>104774</xdr:colOff>
      <xdr:row>108</xdr:row>
      <xdr:rowOff>95250</xdr:rowOff>
    </xdr:from>
    <xdr:to>
      <xdr:col>123</xdr:col>
      <xdr:colOff>85724</xdr:colOff>
      <xdr:row>110</xdr:row>
      <xdr:rowOff>95250</xdr:rowOff>
    </xdr:to>
    <xdr:grpSp>
      <xdr:nvGrpSpPr>
        <xdr:cNvPr id="73" name="그룹 72"/>
        <xdr:cNvGrpSpPr/>
      </xdr:nvGrpSpPr>
      <xdr:grpSpPr>
        <a:xfrm>
          <a:off x="13935074" y="16668750"/>
          <a:ext cx="209550" cy="247650"/>
          <a:chOff x="8105774" y="4638675"/>
          <a:chExt cx="209550" cy="247650"/>
        </a:xfrm>
      </xdr:grpSpPr>
      <xdr:sp macro="" textlink="">
        <xdr:nvSpPr>
          <xdr:cNvPr id="74" name="TextBox 73"/>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75" name="TextBox 74"/>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76</xdr:col>
      <xdr:colOff>76200</xdr:colOff>
      <xdr:row>138</xdr:row>
      <xdr:rowOff>114300</xdr:rowOff>
    </xdr:from>
    <xdr:to>
      <xdr:col>112</xdr:col>
      <xdr:colOff>95250</xdr:colOff>
      <xdr:row>140</xdr:row>
      <xdr:rowOff>118650</xdr:rowOff>
    </xdr:to>
    <xdr:sp macro="" textlink="">
      <xdr:nvSpPr>
        <xdr:cNvPr id="76" name="모서리가 둥근 직사각형 75"/>
        <xdr:cNvSpPr/>
      </xdr:nvSpPr>
      <xdr:spPr>
        <a:xfrm>
          <a:off x="8763000" y="7419975"/>
          <a:ext cx="4133850" cy="252000"/>
        </a:xfrm>
        <a:prstGeom prst="roundRect">
          <a:avLst/>
        </a:prstGeom>
        <a:solidFill>
          <a:srgbClr val="FFFFC9"/>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en-US" altLang="ko-KR" sz="800" b="1">
              <a:solidFill>
                <a:schemeClr val="tx1"/>
              </a:solidFill>
              <a:latin typeface="+mn-lt"/>
              <a:ea typeface="+mn-ea"/>
            </a:rPr>
            <a:t>TARGET</a:t>
          </a:r>
          <a:endParaRPr lang="ko-KR" altLang="en-US" sz="800" b="1">
            <a:solidFill>
              <a:schemeClr val="tx1"/>
            </a:solidFill>
            <a:latin typeface="+mn-lt"/>
            <a:ea typeface="+mn-ea"/>
          </a:endParaRPr>
        </a:p>
      </xdr:txBody>
    </xdr:sp>
    <xdr:clientData/>
  </xdr:twoCellAnchor>
  <xdr:twoCellAnchor>
    <xdr:from>
      <xdr:col>110</xdr:col>
      <xdr:colOff>114299</xdr:colOff>
      <xdr:row>138</xdr:row>
      <xdr:rowOff>85725</xdr:rowOff>
    </xdr:from>
    <xdr:to>
      <xdr:col>112</xdr:col>
      <xdr:colOff>95249</xdr:colOff>
      <xdr:row>140</xdr:row>
      <xdr:rowOff>85725</xdr:rowOff>
    </xdr:to>
    <xdr:grpSp>
      <xdr:nvGrpSpPr>
        <xdr:cNvPr id="77" name="그룹 76"/>
        <xdr:cNvGrpSpPr/>
      </xdr:nvGrpSpPr>
      <xdr:grpSpPr>
        <a:xfrm>
          <a:off x="12687299" y="20373975"/>
          <a:ext cx="209550" cy="247650"/>
          <a:chOff x="8105774" y="4638675"/>
          <a:chExt cx="209550" cy="247650"/>
        </a:xfrm>
      </xdr:grpSpPr>
      <xdr:sp macro="" textlink="">
        <xdr:nvSpPr>
          <xdr:cNvPr id="78" name="TextBox 77"/>
          <xdr:cNvSpPr txBox="1"/>
        </xdr:nvSpPr>
        <xdr:spPr>
          <a:xfrm>
            <a:off x="8105774" y="465772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1100"/>
              <a:t>○</a:t>
            </a:r>
          </a:p>
        </xdr:txBody>
      </xdr:sp>
      <xdr:sp macro="" textlink="">
        <xdr:nvSpPr>
          <xdr:cNvPr id="79" name="TextBox 78"/>
          <xdr:cNvSpPr txBox="1"/>
        </xdr:nvSpPr>
        <xdr:spPr>
          <a:xfrm>
            <a:off x="8115299" y="4638675"/>
            <a:ext cx="2000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a:t>-</a:t>
            </a:r>
            <a:endParaRPr lang="ko-KR" altLang="en-US" sz="1100"/>
          </a:p>
        </xdr:txBody>
      </xdr:sp>
    </xdr:grpSp>
    <xdr:clientData/>
  </xdr:twoCellAnchor>
  <xdr:twoCellAnchor>
    <xdr:from>
      <xdr:col>58</xdr:col>
      <xdr:colOff>85725</xdr:colOff>
      <xdr:row>99</xdr:row>
      <xdr:rowOff>47625</xdr:rowOff>
    </xdr:from>
    <xdr:to>
      <xdr:col>62</xdr:col>
      <xdr:colOff>9525</xdr:colOff>
      <xdr:row>102</xdr:row>
      <xdr:rowOff>62345</xdr:rowOff>
    </xdr:to>
    <xdr:pic>
      <xdr:nvPicPr>
        <xdr:cNvPr id="80" name="그림 79">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15125" y="2524125"/>
          <a:ext cx="381000" cy="386195"/>
        </a:xfrm>
        <a:prstGeom prst="rect">
          <a:avLst/>
        </a:prstGeom>
      </xdr:spPr>
    </xdr:pic>
    <xdr:clientData/>
  </xdr:twoCellAnchor>
  <xdr:twoCellAnchor>
    <xdr:from>
      <xdr:col>90</xdr:col>
      <xdr:colOff>76200</xdr:colOff>
      <xdr:row>99</xdr:row>
      <xdr:rowOff>57150</xdr:rowOff>
    </xdr:from>
    <xdr:to>
      <xdr:col>93</xdr:col>
      <xdr:colOff>114299</xdr:colOff>
      <xdr:row>102</xdr:row>
      <xdr:rowOff>66674</xdr:rowOff>
    </xdr:to>
    <xdr:pic>
      <xdr:nvPicPr>
        <xdr:cNvPr id="81" name="그림 80">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363200" y="2533650"/>
          <a:ext cx="380999" cy="380999"/>
        </a:xfrm>
        <a:prstGeom prst="rect">
          <a:avLst/>
        </a:prstGeom>
      </xdr:spPr>
    </xdr:pic>
    <xdr:clientData/>
  </xdr:twoCellAnchor>
  <xdr:twoCellAnchor>
    <xdr:from>
      <xdr:col>52</xdr:col>
      <xdr:colOff>104776</xdr:colOff>
      <xdr:row>104</xdr:row>
      <xdr:rowOff>38101</xdr:rowOff>
    </xdr:from>
    <xdr:to>
      <xdr:col>56</xdr:col>
      <xdr:colOff>66675</xdr:colOff>
      <xdr:row>107</xdr:row>
      <xdr:rowOff>74623</xdr:rowOff>
    </xdr:to>
    <xdr:grpSp>
      <xdr:nvGrpSpPr>
        <xdr:cNvPr id="82" name="그룹 81"/>
        <xdr:cNvGrpSpPr/>
      </xdr:nvGrpSpPr>
      <xdr:grpSpPr>
        <a:xfrm>
          <a:off x="6048376" y="16116301"/>
          <a:ext cx="419099" cy="407997"/>
          <a:chOff x="138546" y="25059409"/>
          <a:chExt cx="2234043" cy="744682"/>
        </a:xfrm>
      </xdr:grpSpPr>
      <xdr:pic>
        <xdr:nvPicPr>
          <xdr:cNvPr id="83" name="Picture 1155"/>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38546" y="25059409"/>
            <a:ext cx="692727" cy="72736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84" name="Picture 1157"/>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31274" y="25073480"/>
            <a:ext cx="779318" cy="7306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85" name="Picture 1159"/>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645228" y="25076729"/>
            <a:ext cx="727361" cy="7273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xdr:from>
      <xdr:col>83</xdr:col>
      <xdr:colOff>0</xdr:colOff>
      <xdr:row>104</xdr:row>
      <xdr:rowOff>57150</xdr:rowOff>
    </xdr:from>
    <xdr:to>
      <xdr:col>86</xdr:col>
      <xdr:colOff>38099</xdr:colOff>
      <xdr:row>107</xdr:row>
      <xdr:rowOff>66674</xdr:rowOff>
    </xdr:to>
    <xdr:pic>
      <xdr:nvPicPr>
        <xdr:cNvPr id="86" name="그림 85">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486900" y="3152775"/>
          <a:ext cx="380999" cy="380999"/>
        </a:xfrm>
        <a:prstGeom prst="rect">
          <a:avLst/>
        </a:prstGeom>
      </xdr:spPr>
    </xdr:pic>
    <xdr:clientData/>
  </xdr:twoCellAnchor>
  <xdr:twoCellAnchor>
    <xdr:from>
      <xdr:col>63</xdr:col>
      <xdr:colOff>76200</xdr:colOff>
      <xdr:row>109</xdr:row>
      <xdr:rowOff>38100</xdr:rowOff>
    </xdr:from>
    <xdr:to>
      <xdr:col>67</xdr:col>
      <xdr:colOff>0</xdr:colOff>
      <xdr:row>112</xdr:row>
      <xdr:rowOff>52820</xdr:rowOff>
    </xdr:to>
    <xdr:pic>
      <xdr:nvPicPr>
        <xdr:cNvPr id="87" name="그림 86">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7277100" y="3752850"/>
          <a:ext cx="381000" cy="386195"/>
        </a:xfrm>
        <a:prstGeom prst="rect">
          <a:avLst/>
        </a:prstGeom>
      </xdr:spPr>
    </xdr:pic>
    <xdr:clientData/>
  </xdr:twoCellAnchor>
  <xdr:twoCellAnchor>
    <xdr:from>
      <xdr:col>80</xdr:col>
      <xdr:colOff>95250</xdr:colOff>
      <xdr:row>114</xdr:row>
      <xdr:rowOff>47625</xdr:rowOff>
    </xdr:from>
    <xdr:to>
      <xdr:col>84</xdr:col>
      <xdr:colOff>19049</xdr:colOff>
      <xdr:row>117</xdr:row>
      <xdr:rowOff>57149</xdr:rowOff>
    </xdr:to>
    <xdr:pic>
      <xdr:nvPicPr>
        <xdr:cNvPr id="88" name="그림 87">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239250" y="4381500"/>
          <a:ext cx="380999" cy="380999"/>
        </a:xfrm>
        <a:prstGeom prst="rect">
          <a:avLst/>
        </a:prstGeom>
      </xdr:spPr>
    </xdr:pic>
    <xdr:clientData/>
  </xdr:twoCellAnchor>
  <xdr:twoCellAnchor>
    <xdr:from>
      <xdr:col>123</xdr:col>
      <xdr:colOff>57150</xdr:colOff>
      <xdr:row>99</xdr:row>
      <xdr:rowOff>66675</xdr:rowOff>
    </xdr:from>
    <xdr:to>
      <xdr:col>126</xdr:col>
      <xdr:colOff>19050</xdr:colOff>
      <xdr:row>117</xdr:row>
      <xdr:rowOff>66675</xdr:rowOff>
    </xdr:to>
    <xdr:sp macro="" textlink="">
      <xdr:nvSpPr>
        <xdr:cNvPr id="89" name="오른쪽 중괄호 88"/>
        <xdr:cNvSpPr/>
      </xdr:nvSpPr>
      <xdr:spPr>
        <a:xfrm>
          <a:off x="14116050" y="2543175"/>
          <a:ext cx="304800" cy="2228850"/>
        </a:xfrm>
        <a:prstGeom prst="rightBrace">
          <a:avLst>
            <a:gd name="adj1" fmla="val 8333"/>
            <a:gd name="adj2" fmla="val 49573"/>
          </a:avLst>
        </a:prstGeom>
        <a:ln>
          <a:solidFill>
            <a:srgbClr val="0000FF"/>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ko-KR" altLang="en-US" sz="1100"/>
        </a:p>
      </xdr:txBody>
    </xdr:sp>
    <xdr:clientData/>
  </xdr:twoCellAnchor>
  <xdr:twoCellAnchor>
    <xdr:from>
      <xdr:col>123</xdr:col>
      <xdr:colOff>57150</xdr:colOff>
      <xdr:row>118</xdr:row>
      <xdr:rowOff>85724</xdr:rowOff>
    </xdr:from>
    <xdr:to>
      <xdr:col>126</xdr:col>
      <xdr:colOff>19050</xdr:colOff>
      <xdr:row>141</xdr:row>
      <xdr:rowOff>9524</xdr:rowOff>
    </xdr:to>
    <xdr:sp macro="" textlink="">
      <xdr:nvSpPr>
        <xdr:cNvPr id="90" name="오른쪽 중괄호 89"/>
        <xdr:cNvSpPr/>
      </xdr:nvSpPr>
      <xdr:spPr>
        <a:xfrm>
          <a:off x="14116050" y="4914899"/>
          <a:ext cx="304800" cy="2771775"/>
        </a:xfrm>
        <a:prstGeom prst="rightBrace">
          <a:avLst>
            <a:gd name="adj1" fmla="val 8333"/>
            <a:gd name="adj2" fmla="val 49573"/>
          </a:avLst>
        </a:prstGeom>
        <a:ln>
          <a:solidFill>
            <a:srgbClr val="0000FF"/>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ko-KR" altLang="en-US" sz="1100"/>
        </a:p>
      </xdr:txBody>
    </xdr:sp>
    <xdr:clientData/>
  </xdr:twoCellAnchor>
  <xdr:twoCellAnchor>
    <xdr:from>
      <xdr:col>127</xdr:col>
      <xdr:colOff>9525</xdr:colOff>
      <xdr:row>106</xdr:row>
      <xdr:rowOff>85725</xdr:rowOff>
    </xdr:from>
    <xdr:to>
      <xdr:col>139</xdr:col>
      <xdr:colOff>57150</xdr:colOff>
      <xdr:row>110</xdr:row>
      <xdr:rowOff>9525</xdr:rowOff>
    </xdr:to>
    <xdr:sp macro="" textlink="">
      <xdr:nvSpPr>
        <xdr:cNvPr id="91" name="TextBox 90"/>
        <xdr:cNvSpPr txBox="1"/>
      </xdr:nvSpPr>
      <xdr:spPr>
        <a:xfrm>
          <a:off x="14525625" y="3429000"/>
          <a:ext cx="1419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altLang="ko-KR" sz="900" b="1">
              <a:solidFill>
                <a:srgbClr val="0000FF"/>
              </a:solidFill>
              <a:latin typeface="+mn-ea"/>
              <a:ea typeface="+mn-ea"/>
            </a:rPr>
            <a:t>* Sketch</a:t>
          </a:r>
          <a:r>
            <a:rPr lang="en-US" altLang="ko-KR" sz="900" b="1" baseline="0">
              <a:solidFill>
                <a:srgbClr val="0000FF"/>
              </a:solidFill>
              <a:latin typeface="+mn-ea"/>
              <a:ea typeface="+mn-ea"/>
            </a:rPr>
            <a:t> </a:t>
          </a:r>
          <a:r>
            <a:rPr lang="ko-KR" altLang="en-US" sz="900" b="1" baseline="0">
              <a:solidFill>
                <a:srgbClr val="0000FF"/>
              </a:solidFill>
              <a:latin typeface="+mn-ea"/>
              <a:ea typeface="+mn-ea"/>
            </a:rPr>
            <a:t>옵션 선택시</a:t>
          </a:r>
          <a:endParaRPr lang="ko-KR" altLang="en-US" sz="900" b="1">
            <a:solidFill>
              <a:srgbClr val="0000FF"/>
            </a:solidFill>
            <a:latin typeface="+mn-ea"/>
            <a:ea typeface="+mn-ea"/>
          </a:endParaRPr>
        </a:p>
      </xdr:txBody>
    </xdr:sp>
    <xdr:clientData/>
  </xdr:twoCellAnchor>
  <xdr:twoCellAnchor>
    <xdr:from>
      <xdr:col>127</xdr:col>
      <xdr:colOff>9525</xdr:colOff>
      <xdr:row>127</xdr:row>
      <xdr:rowOff>114300</xdr:rowOff>
    </xdr:from>
    <xdr:to>
      <xdr:col>139</xdr:col>
      <xdr:colOff>57150</xdr:colOff>
      <xdr:row>131</xdr:row>
      <xdr:rowOff>38100</xdr:rowOff>
    </xdr:to>
    <xdr:sp macro="" textlink="">
      <xdr:nvSpPr>
        <xdr:cNvPr id="92" name="TextBox 91"/>
        <xdr:cNvSpPr txBox="1"/>
      </xdr:nvSpPr>
      <xdr:spPr>
        <a:xfrm>
          <a:off x="14525625" y="6057900"/>
          <a:ext cx="1419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altLang="ko-KR" sz="900" b="1">
              <a:solidFill>
                <a:srgbClr val="0000FF"/>
              </a:solidFill>
              <a:latin typeface="+mn-ea"/>
              <a:ea typeface="+mn-ea"/>
            </a:rPr>
            <a:t>* Sketch</a:t>
          </a:r>
          <a:r>
            <a:rPr lang="en-US" altLang="ko-KR" sz="900" b="1" baseline="0">
              <a:solidFill>
                <a:srgbClr val="0000FF"/>
              </a:solidFill>
              <a:latin typeface="+mn-ea"/>
              <a:ea typeface="+mn-ea"/>
            </a:rPr>
            <a:t> </a:t>
          </a:r>
          <a:r>
            <a:rPr lang="ko-KR" altLang="en-US" sz="900" b="1" baseline="0">
              <a:solidFill>
                <a:srgbClr val="0000FF"/>
              </a:solidFill>
              <a:latin typeface="+mn-ea"/>
              <a:ea typeface="+mn-ea"/>
            </a:rPr>
            <a:t>옵션 미선택시</a:t>
          </a:r>
          <a:endParaRPr lang="ko-KR" altLang="en-US" sz="900" b="1">
            <a:solidFill>
              <a:srgbClr val="0000FF"/>
            </a:solidFill>
            <a:latin typeface="+mn-ea"/>
            <a:ea typeface="+mn-ea"/>
          </a:endParaRPr>
        </a:p>
      </xdr:txBody>
    </xdr:sp>
    <xdr:clientData/>
  </xdr:twoCellAnchor>
  <xdr:twoCellAnchor>
    <xdr:from>
      <xdr:col>37</xdr:col>
      <xdr:colOff>66673</xdr:colOff>
      <xdr:row>117</xdr:row>
      <xdr:rowOff>57150</xdr:rowOff>
    </xdr:from>
    <xdr:to>
      <xdr:col>39</xdr:col>
      <xdr:colOff>85724</xdr:colOff>
      <xdr:row>119</xdr:row>
      <xdr:rowOff>81216</xdr:rowOff>
    </xdr:to>
    <xdr:grpSp>
      <xdr:nvGrpSpPr>
        <xdr:cNvPr id="95" name="그룹 94"/>
        <xdr:cNvGrpSpPr/>
      </xdr:nvGrpSpPr>
      <xdr:grpSpPr>
        <a:xfrm>
          <a:off x="4295773" y="17745075"/>
          <a:ext cx="247651" cy="271716"/>
          <a:chOff x="4476749" y="4705350"/>
          <a:chExt cx="219076" cy="443166"/>
        </a:xfrm>
      </xdr:grpSpPr>
      <xdr:sp macro="" textlink="">
        <xdr:nvSpPr>
          <xdr:cNvPr id="93" name="갈매기형 수장 92"/>
          <xdr:cNvSpPr/>
        </xdr:nvSpPr>
        <xdr:spPr>
          <a:xfrm rot="10800000">
            <a:off x="4476749" y="4705350"/>
            <a:ext cx="114301" cy="443166"/>
          </a:xfrm>
          <a:prstGeom prst="chevron">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ko-KR" altLang="en-US" sz="1100">
              <a:solidFill>
                <a:schemeClr val="tx1"/>
              </a:solidFill>
            </a:endParaRPr>
          </a:p>
        </xdr:txBody>
      </xdr:sp>
      <xdr:sp macro="" textlink="">
        <xdr:nvSpPr>
          <xdr:cNvPr id="94" name="갈매기형 수장 93"/>
          <xdr:cNvSpPr/>
        </xdr:nvSpPr>
        <xdr:spPr>
          <a:xfrm rot="10800000">
            <a:off x="4581524" y="4705350"/>
            <a:ext cx="114301" cy="443166"/>
          </a:xfrm>
          <a:prstGeom prst="chevron">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ko-KR" altLang="en-US" sz="1100">
              <a:solidFill>
                <a:schemeClr val="tx1"/>
              </a:solidFill>
            </a:endParaRPr>
          </a:p>
        </xdr:txBody>
      </xdr:sp>
    </xdr:grpSp>
    <xdr:clientData/>
  </xdr:twoCellAnchor>
  <xdr:twoCellAnchor>
    <xdr:from>
      <xdr:col>11</xdr:col>
      <xdr:colOff>66674</xdr:colOff>
      <xdr:row>26</xdr:row>
      <xdr:rowOff>0</xdr:rowOff>
    </xdr:from>
    <xdr:to>
      <xdr:col>25</xdr:col>
      <xdr:colOff>101529</xdr:colOff>
      <xdr:row>39</xdr:row>
      <xdr:rowOff>47625</xdr:rowOff>
    </xdr:to>
    <xdr:pic>
      <xdr:nvPicPr>
        <xdr:cNvPr id="96" name="그림 95">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8174" y="2895600"/>
          <a:ext cx="1635055" cy="1533525"/>
        </a:xfrm>
        <a:prstGeom prst="rect">
          <a:avLst/>
        </a:prstGeom>
      </xdr:spPr>
    </xdr:pic>
    <xdr:clientData/>
  </xdr:twoCellAnchor>
  <xdr:twoCellAnchor>
    <xdr:from>
      <xdr:col>22</xdr:col>
      <xdr:colOff>57149</xdr:colOff>
      <xdr:row>73</xdr:row>
      <xdr:rowOff>28575</xdr:rowOff>
    </xdr:from>
    <xdr:to>
      <xdr:col>26</xdr:col>
      <xdr:colOff>67107</xdr:colOff>
      <xdr:row>73</xdr:row>
      <xdr:rowOff>466724</xdr:rowOff>
    </xdr:to>
    <xdr:pic>
      <xdr:nvPicPr>
        <xdr:cNvPr id="97" name="그림 96">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885949" y="9620250"/>
          <a:ext cx="467158" cy="438149"/>
        </a:xfrm>
        <a:prstGeom prst="rect">
          <a:avLst/>
        </a:prstGeom>
      </xdr:spPr>
    </xdr:pic>
    <xdr:clientData/>
  </xdr:twoCellAnchor>
  <xdr:twoCellAnchor>
    <xdr:from>
      <xdr:col>22</xdr:col>
      <xdr:colOff>66675</xdr:colOff>
      <xdr:row>74</xdr:row>
      <xdr:rowOff>38100</xdr:rowOff>
    </xdr:from>
    <xdr:to>
      <xdr:col>26</xdr:col>
      <xdr:colOff>57150</xdr:colOff>
      <xdr:row>74</xdr:row>
      <xdr:rowOff>485775</xdr:rowOff>
    </xdr:to>
    <xdr:pic>
      <xdr:nvPicPr>
        <xdr:cNvPr id="98" name="그림 97">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895475" y="10134600"/>
          <a:ext cx="447675" cy="447675"/>
        </a:xfrm>
        <a:prstGeom prst="rect">
          <a:avLst/>
        </a:prstGeom>
      </xdr:spPr>
    </xdr:pic>
    <xdr:clientData/>
  </xdr:twoCellAnchor>
  <xdr:twoCellAnchor>
    <xdr:from>
      <xdr:col>22</xdr:col>
      <xdr:colOff>95250</xdr:colOff>
      <xdr:row>75</xdr:row>
      <xdr:rowOff>38100</xdr:rowOff>
    </xdr:from>
    <xdr:to>
      <xdr:col>26</xdr:col>
      <xdr:colOff>47625</xdr:colOff>
      <xdr:row>75</xdr:row>
      <xdr:rowOff>487658</xdr:rowOff>
    </xdr:to>
    <xdr:pic>
      <xdr:nvPicPr>
        <xdr:cNvPr id="99" name="그림 98">
          <a:extLst>
            <a:ext uri="{FF2B5EF4-FFF2-40B4-BE49-F238E27FC236}">
              <a16:creationId xmlns="" xmlns:a16="http://schemas.microsoft.com/office/drawing/2014/main" id="{C3705788-1908-4095-99FB-E75499F6EEE2}"/>
            </a:ext>
          </a:extLst>
        </xdr:cNvPr>
        <xdr:cNvPicPr preferRelativeResize="0">
          <a:picLocks/>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924050" y="10639425"/>
          <a:ext cx="409575" cy="449558"/>
        </a:xfrm>
        <a:prstGeom prst="rect">
          <a:avLst/>
        </a:prstGeom>
      </xdr:spPr>
    </xdr:pic>
    <xdr:clientData/>
  </xdr:twoCellAnchor>
  <xdr:twoCellAnchor editAs="oneCell">
    <xdr:from>
      <xdr:col>22</xdr:col>
      <xdr:colOff>76200</xdr:colOff>
      <xdr:row>76</xdr:row>
      <xdr:rowOff>38100</xdr:rowOff>
    </xdr:from>
    <xdr:to>
      <xdr:col>26</xdr:col>
      <xdr:colOff>47625</xdr:colOff>
      <xdr:row>77</xdr:row>
      <xdr:rowOff>0</xdr:rowOff>
    </xdr:to>
    <xdr:pic>
      <xdr:nvPicPr>
        <xdr:cNvPr id="100" name="그림 99"/>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00" y="11144250"/>
          <a:ext cx="428625" cy="428625"/>
        </a:xfrm>
        <a:prstGeom prst="rect">
          <a:avLst/>
        </a:prstGeom>
      </xdr:spPr>
    </xdr:pic>
    <xdr:clientData/>
  </xdr:twoCellAnchor>
  <xdr:oneCellAnchor>
    <xdr:from>
      <xdr:col>4</xdr:col>
      <xdr:colOff>57150</xdr:colOff>
      <xdr:row>242</xdr:row>
      <xdr:rowOff>9525</xdr:rowOff>
    </xdr:from>
    <xdr:ext cx="466725" cy="466725"/>
    <xdr:pic>
      <xdr:nvPicPr>
        <xdr:cNvPr id="105" name="그림 104"/>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4350" y="33089850"/>
          <a:ext cx="466725" cy="466725"/>
        </a:xfrm>
        <a:prstGeom prst="rect">
          <a:avLst/>
        </a:prstGeom>
      </xdr:spPr>
    </xdr:pic>
    <xdr:clientData/>
  </xdr:oneCellAnchor>
  <xdr:oneCellAnchor>
    <xdr:from>
      <xdr:col>4</xdr:col>
      <xdr:colOff>57150</xdr:colOff>
      <xdr:row>246</xdr:row>
      <xdr:rowOff>57150</xdr:rowOff>
    </xdr:from>
    <xdr:ext cx="495300" cy="495300"/>
    <xdr:pic>
      <xdr:nvPicPr>
        <xdr:cNvPr id="106" name="그림 10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8650" y="17535525"/>
          <a:ext cx="495300" cy="495300"/>
        </a:xfrm>
        <a:prstGeom prst="rect">
          <a:avLst/>
        </a:prstGeom>
      </xdr:spPr>
    </xdr:pic>
    <xdr:clientData/>
  </xdr:oneCellAnchor>
  <xdr:twoCellAnchor>
    <xdr:from>
      <xdr:col>4</xdr:col>
      <xdr:colOff>38100</xdr:colOff>
      <xdr:row>251</xdr:row>
      <xdr:rowOff>38100</xdr:rowOff>
    </xdr:from>
    <xdr:to>
      <xdr:col>9</xdr:col>
      <xdr:colOff>11618</xdr:colOff>
      <xdr:row>255</xdr:row>
      <xdr:rowOff>95250</xdr:rowOff>
    </xdr:to>
    <xdr:pic>
      <xdr:nvPicPr>
        <xdr:cNvPr id="107" name="그림 106">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09600" y="18135600"/>
          <a:ext cx="545018" cy="552450"/>
        </a:xfrm>
        <a:prstGeom prst="rect">
          <a:avLst/>
        </a:prstGeom>
      </xdr:spPr>
    </xdr:pic>
    <xdr:clientData/>
  </xdr:twoCellAnchor>
  <xdr:twoCellAnchor>
    <xdr:from>
      <xdr:col>4</xdr:col>
      <xdr:colOff>38100</xdr:colOff>
      <xdr:row>256</xdr:row>
      <xdr:rowOff>47625</xdr:rowOff>
    </xdr:from>
    <xdr:to>
      <xdr:col>8</xdr:col>
      <xdr:colOff>104775</xdr:colOff>
      <xdr:row>260</xdr:row>
      <xdr:rowOff>76200</xdr:rowOff>
    </xdr:to>
    <xdr:pic>
      <xdr:nvPicPr>
        <xdr:cNvPr id="108" name="그림 107">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609600" y="18764250"/>
          <a:ext cx="523875" cy="523875"/>
        </a:xfrm>
        <a:prstGeom prst="rect">
          <a:avLst/>
        </a:prstGeom>
      </xdr:spPr>
    </xdr:pic>
    <xdr:clientData/>
  </xdr:twoCellAnchor>
  <xdr:twoCellAnchor>
    <xdr:from>
      <xdr:col>4</xdr:col>
      <xdr:colOff>57150</xdr:colOff>
      <xdr:row>261</xdr:row>
      <xdr:rowOff>44450</xdr:rowOff>
    </xdr:from>
    <xdr:to>
      <xdr:col>8</xdr:col>
      <xdr:colOff>87185</xdr:colOff>
      <xdr:row>265</xdr:row>
      <xdr:rowOff>85725</xdr:rowOff>
    </xdr:to>
    <xdr:pic>
      <xdr:nvPicPr>
        <xdr:cNvPr id="109" name="그림 108">
          <a:extLst>
            <a:ext uri="{FF2B5EF4-FFF2-40B4-BE49-F238E27FC236}">
              <a16:creationId xmlns="" xmlns:a16="http://schemas.microsoft.com/office/drawing/2014/main" id="{77163B46-7D24-456D-A095-951B624B0B76}"/>
            </a:ext>
          </a:extLst>
        </xdr:cNvPr>
        <xdr:cNvPicPr preferRelativeResize="0">
          <a:picLocks/>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628650" y="19380200"/>
          <a:ext cx="487235" cy="536575"/>
        </a:xfrm>
        <a:prstGeom prst="rect">
          <a:avLst/>
        </a:prstGeom>
      </xdr:spPr>
    </xdr:pic>
    <xdr:clientData/>
  </xdr:twoCellAnchor>
  <xdr:twoCellAnchor>
    <xdr:from>
      <xdr:col>4</xdr:col>
      <xdr:colOff>44450</xdr:colOff>
      <xdr:row>266</xdr:row>
      <xdr:rowOff>47626</xdr:rowOff>
    </xdr:from>
    <xdr:to>
      <xdr:col>8</xdr:col>
      <xdr:colOff>85725</xdr:colOff>
      <xdr:row>270</xdr:row>
      <xdr:rowOff>99462</xdr:rowOff>
    </xdr:to>
    <xdr:pic>
      <xdr:nvPicPr>
        <xdr:cNvPr id="110" name="그림 109">
          <a:extLst>
            <a:ext uri="{FF2B5EF4-FFF2-40B4-BE49-F238E27FC236}">
              <a16:creationId xmlns="" xmlns:a16="http://schemas.microsoft.com/office/drawing/2014/main" id="{C3705788-1908-4095-99FB-E75499F6EEE2}"/>
            </a:ext>
          </a:extLst>
        </xdr:cNvPr>
        <xdr:cNvPicPr preferRelativeResize="0">
          <a:picLocks/>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615950" y="20002501"/>
          <a:ext cx="498475" cy="547136"/>
        </a:xfrm>
        <a:prstGeom prst="rect">
          <a:avLst/>
        </a:prstGeom>
      </xdr:spPr>
    </xdr:pic>
    <xdr:clientData/>
  </xdr:twoCellAnchor>
  <xdr:twoCellAnchor>
    <xdr:from>
      <xdr:col>5</xdr:col>
      <xdr:colOff>66676</xdr:colOff>
      <xdr:row>167</xdr:row>
      <xdr:rowOff>51966</xdr:rowOff>
    </xdr:from>
    <xdr:to>
      <xdr:col>10</xdr:col>
      <xdr:colOff>19050</xdr:colOff>
      <xdr:row>171</xdr:row>
      <xdr:rowOff>66675</xdr:rowOff>
    </xdr:to>
    <xdr:grpSp>
      <xdr:nvGrpSpPr>
        <xdr:cNvPr id="111" name="그룹 110"/>
        <xdr:cNvGrpSpPr/>
      </xdr:nvGrpSpPr>
      <xdr:grpSpPr>
        <a:xfrm>
          <a:off x="638176" y="23931141"/>
          <a:ext cx="523874" cy="510009"/>
          <a:chOff x="138546" y="25059390"/>
          <a:chExt cx="2234043" cy="744701"/>
        </a:xfrm>
      </xdr:grpSpPr>
      <xdr:pic>
        <xdr:nvPicPr>
          <xdr:cNvPr id="112" name="Picture 1155"/>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38546" y="25059390"/>
            <a:ext cx="692729" cy="72736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13" name="Picture 1157"/>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31275" y="25073467"/>
            <a:ext cx="779316" cy="730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14" name="Picture 1159"/>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645230" y="25076729"/>
            <a:ext cx="727359" cy="7273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oneCellAnchor>
    <xdr:from>
      <xdr:col>5</xdr:col>
      <xdr:colOff>57150</xdr:colOff>
      <xdr:row>172</xdr:row>
      <xdr:rowOff>66675</xdr:rowOff>
    </xdr:from>
    <xdr:ext cx="504825" cy="504825"/>
    <xdr:pic>
      <xdr:nvPicPr>
        <xdr:cNvPr id="115" name="그림 114"/>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28650" y="25841325"/>
          <a:ext cx="504825" cy="504825"/>
        </a:xfrm>
        <a:prstGeom prst="rect">
          <a:avLst/>
        </a:prstGeom>
      </xdr:spPr>
    </xdr:pic>
    <xdr:clientData/>
  </xdr:oneCellAnchor>
  <xdr:oneCellAnchor>
    <xdr:from>
      <xdr:col>5</xdr:col>
      <xdr:colOff>57150</xdr:colOff>
      <xdr:row>177</xdr:row>
      <xdr:rowOff>57150</xdr:rowOff>
    </xdr:from>
    <xdr:ext cx="495300" cy="495300"/>
    <xdr:pic>
      <xdr:nvPicPr>
        <xdr:cNvPr id="116" name="그림 11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8650" y="26450925"/>
          <a:ext cx="495300" cy="495300"/>
        </a:xfrm>
        <a:prstGeom prst="rect">
          <a:avLst/>
        </a:prstGeom>
      </xdr:spPr>
    </xdr:pic>
    <xdr:clientData/>
  </xdr:oneCellAnchor>
  <xdr:twoCellAnchor>
    <xdr:from>
      <xdr:col>5</xdr:col>
      <xdr:colOff>38100</xdr:colOff>
      <xdr:row>182</xdr:row>
      <xdr:rowOff>38100</xdr:rowOff>
    </xdr:from>
    <xdr:to>
      <xdr:col>10</xdr:col>
      <xdr:colOff>11618</xdr:colOff>
      <xdr:row>186</xdr:row>
      <xdr:rowOff>95250</xdr:rowOff>
    </xdr:to>
    <xdr:pic>
      <xdr:nvPicPr>
        <xdr:cNvPr id="117" name="그림 116">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09600" y="27051000"/>
          <a:ext cx="545018" cy="552450"/>
        </a:xfrm>
        <a:prstGeom prst="rect">
          <a:avLst/>
        </a:prstGeom>
      </xdr:spPr>
    </xdr:pic>
    <xdr:clientData/>
  </xdr:twoCellAnchor>
  <xdr:twoCellAnchor>
    <xdr:from>
      <xdr:col>5</xdr:col>
      <xdr:colOff>38100</xdr:colOff>
      <xdr:row>187</xdr:row>
      <xdr:rowOff>47625</xdr:rowOff>
    </xdr:from>
    <xdr:to>
      <xdr:col>9</xdr:col>
      <xdr:colOff>104775</xdr:colOff>
      <xdr:row>191</xdr:row>
      <xdr:rowOff>76200</xdr:rowOff>
    </xdr:to>
    <xdr:pic>
      <xdr:nvPicPr>
        <xdr:cNvPr id="118" name="그림 117">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609600" y="27679650"/>
          <a:ext cx="523875" cy="523875"/>
        </a:xfrm>
        <a:prstGeom prst="rect">
          <a:avLst/>
        </a:prstGeom>
      </xdr:spPr>
    </xdr:pic>
    <xdr:clientData/>
  </xdr:twoCellAnchor>
  <xdr:twoCellAnchor>
    <xdr:from>
      <xdr:col>5</xdr:col>
      <xdr:colOff>57150</xdr:colOff>
      <xdr:row>192</xdr:row>
      <xdr:rowOff>44450</xdr:rowOff>
    </xdr:from>
    <xdr:to>
      <xdr:col>9</xdr:col>
      <xdr:colOff>87185</xdr:colOff>
      <xdr:row>196</xdr:row>
      <xdr:rowOff>85725</xdr:rowOff>
    </xdr:to>
    <xdr:pic>
      <xdr:nvPicPr>
        <xdr:cNvPr id="119" name="그림 118">
          <a:extLst>
            <a:ext uri="{FF2B5EF4-FFF2-40B4-BE49-F238E27FC236}">
              <a16:creationId xmlns="" xmlns:a16="http://schemas.microsoft.com/office/drawing/2014/main" id="{77163B46-7D24-456D-A095-951B624B0B76}"/>
            </a:ext>
          </a:extLst>
        </xdr:cNvPr>
        <xdr:cNvPicPr preferRelativeResize="0">
          <a:picLocks/>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628650" y="28295600"/>
          <a:ext cx="487235" cy="536575"/>
        </a:xfrm>
        <a:prstGeom prst="rect">
          <a:avLst/>
        </a:prstGeom>
      </xdr:spPr>
    </xdr:pic>
    <xdr:clientData/>
  </xdr:twoCellAnchor>
  <xdr:twoCellAnchor>
    <xdr:from>
      <xdr:col>5</xdr:col>
      <xdr:colOff>44450</xdr:colOff>
      <xdr:row>197</xdr:row>
      <xdr:rowOff>47626</xdr:rowOff>
    </xdr:from>
    <xdr:to>
      <xdr:col>9</xdr:col>
      <xdr:colOff>85725</xdr:colOff>
      <xdr:row>201</xdr:row>
      <xdr:rowOff>99462</xdr:rowOff>
    </xdr:to>
    <xdr:pic>
      <xdr:nvPicPr>
        <xdr:cNvPr id="120" name="그림 119">
          <a:extLst>
            <a:ext uri="{FF2B5EF4-FFF2-40B4-BE49-F238E27FC236}">
              <a16:creationId xmlns="" xmlns:a16="http://schemas.microsoft.com/office/drawing/2014/main" id="{C3705788-1908-4095-99FB-E75499F6EEE2}"/>
            </a:ext>
          </a:extLst>
        </xdr:cNvPr>
        <xdr:cNvPicPr preferRelativeResize="0">
          <a:picLocks/>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615950" y="28917901"/>
          <a:ext cx="498475" cy="547136"/>
        </a:xfrm>
        <a:prstGeom prst="rect">
          <a:avLst/>
        </a:prstGeom>
      </xdr:spPr>
    </xdr:pic>
    <xdr:clientData/>
  </xdr:twoCellAnchor>
  <xdr:twoCellAnchor>
    <xdr:from>
      <xdr:col>4</xdr:col>
      <xdr:colOff>76201</xdr:colOff>
      <xdr:row>237</xdr:row>
      <xdr:rowOff>9534</xdr:rowOff>
    </xdr:from>
    <xdr:to>
      <xdr:col>8</xdr:col>
      <xdr:colOff>88621</xdr:colOff>
      <xdr:row>240</xdr:row>
      <xdr:rowOff>95250</xdr:rowOff>
    </xdr:to>
    <xdr:grpSp>
      <xdr:nvGrpSpPr>
        <xdr:cNvPr id="121" name="그룹 120"/>
        <xdr:cNvGrpSpPr/>
      </xdr:nvGrpSpPr>
      <xdr:grpSpPr>
        <a:xfrm>
          <a:off x="533401" y="32556459"/>
          <a:ext cx="469620" cy="457191"/>
          <a:chOff x="138546" y="25059390"/>
          <a:chExt cx="2234043" cy="744701"/>
        </a:xfrm>
      </xdr:grpSpPr>
      <xdr:pic>
        <xdr:nvPicPr>
          <xdr:cNvPr id="122" name="Picture 1155"/>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38546" y="25059390"/>
            <a:ext cx="692729" cy="72736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23" name="Picture 1157"/>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31275" y="25073467"/>
            <a:ext cx="779316" cy="730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24" name="Picture 1159"/>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645230" y="25076729"/>
            <a:ext cx="727359" cy="7273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xdr:from>
      <xdr:col>47</xdr:col>
      <xdr:colOff>1</xdr:colOff>
      <xdr:row>194</xdr:row>
      <xdr:rowOff>4341</xdr:rowOff>
    </xdr:from>
    <xdr:to>
      <xdr:col>62</xdr:col>
      <xdr:colOff>9525</xdr:colOff>
      <xdr:row>207</xdr:row>
      <xdr:rowOff>73011</xdr:rowOff>
    </xdr:to>
    <xdr:grpSp>
      <xdr:nvGrpSpPr>
        <xdr:cNvPr id="126" name="그룹 125"/>
        <xdr:cNvGrpSpPr/>
      </xdr:nvGrpSpPr>
      <xdr:grpSpPr>
        <a:xfrm>
          <a:off x="5372101" y="27226791"/>
          <a:ext cx="1724024" cy="1678395"/>
          <a:chOff x="138546" y="25059390"/>
          <a:chExt cx="2234043" cy="744701"/>
        </a:xfrm>
      </xdr:grpSpPr>
      <xdr:pic>
        <xdr:nvPicPr>
          <xdr:cNvPr id="127" name="Picture 1155"/>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38546" y="25059390"/>
            <a:ext cx="692729" cy="72736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28" name="Picture 1157"/>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31275" y="25073467"/>
            <a:ext cx="779316" cy="730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29" name="Picture 1159"/>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645230" y="25076729"/>
            <a:ext cx="727359" cy="7273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xdr:from>
      <xdr:col>40</xdr:col>
      <xdr:colOff>76200</xdr:colOff>
      <xdr:row>172</xdr:row>
      <xdr:rowOff>85725</xdr:rowOff>
    </xdr:from>
    <xdr:to>
      <xdr:col>44</xdr:col>
      <xdr:colOff>47625</xdr:colOff>
      <xdr:row>175</xdr:row>
      <xdr:rowOff>85725</xdr:rowOff>
    </xdr:to>
    <xdr:sp macro="" textlink="">
      <xdr:nvSpPr>
        <xdr:cNvPr id="131" name="오른쪽 화살표 130"/>
        <xdr:cNvSpPr/>
      </xdr:nvSpPr>
      <xdr:spPr>
        <a:xfrm>
          <a:off x="4533900" y="25241250"/>
          <a:ext cx="428625" cy="3714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39</xdr:col>
      <xdr:colOff>76200</xdr:colOff>
      <xdr:row>236</xdr:row>
      <xdr:rowOff>85725</xdr:rowOff>
    </xdr:from>
    <xdr:to>
      <xdr:col>43</xdr:col>
      <xdr:colOff>47625</xdr:colOff>
      <xdr:row>239</xdr:row>
      <xdr:rowOff>85725</xdr:rowOff>
    </xdr:to>
    <xdr:sp macro="" textlink="">
      <xdr:nvSpPr>
        <xdr:cNvPr id="136" name="오른쪽 화살표 135"/>
        <xdr:cNvSpPr/>
      </xdr:nvSpPr>
      <xdr:spPr>
        <a:xfrm>
          <a:off x="4533900" y="24745950"/>
          <a:ext cx="428625" cy="3714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45</xdr:col>
      <xdr:colOff>104775</xdr:colOff>
      <xdr:row>259</xdr:row>
      <xdr:rowOff>28575</xdr:rowOff>
    </xdr:from>
    <xdr:to>
      <xdr:col>60</xdr:col>
      <xdr:colOff>114299</xdr:colOff>
      <xdr:row>272</xdr:row>
      <xdr:rowOff>97245</xdr:rowOff>
    </xdr:to>
    <xdr:grpSp>
      <xdr:nvGrpSpPr>
        <xdr:cNvPr id="142" name="그룹 141"/>
        <xdr:cNvGrpSpPr/>
      </xdr:nvGrpSpPr>
      <xdr:grpSpPr>
        <a:xfrm>
          <a:off x="5248275" y="35299650"/>
          <a:ext cx="1724024" cy="1678395"/>
          <a:chOff x="138546" y="25059390"/>
          <a:chExt cx="2234043" cy="744701"/>
        </a:xfrm>
      </xdr:grpSpPr>
      <xdr:pic>
        <xdr:nvPicPr>
          <xdr:cNvPr id="143" name="Picture 1155"/>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38546" y="25059390"/>
            <a:ext cx="692729" cy="72736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44" name="Picture 1157"/>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31275" y="25073467"/>
            <a:ext cx="779316" cy="730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45" name="Picture 1159"/>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645230" y="25076729"/>
            <a:ext cx="727359" cy="7273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oneCellAnchor>
    <xdr:from>
      <xdr:col>5</xdr:col>
      <xdr:colOff>57150</xdr:colOff>
      <xdr:row>112</xdr:row>
      <xdr:rowOff>9525</xdr:rowOff>
    </xdr:from>
    <xdr:ext cx="466725" cy="466725"/>
    <xdr:pic>
      <xdr:nvPicPr>
        <xdr:cNvPr id="146" name="그림 145"/>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4350" y="33337500"/>
          <a:ext cx="466725" cy="466725"/>
        </a:xfrm>
        <a:prstGeom prst="rect">
          <a:avLst/>
        </a:prstGeom>
      </xdr:spPr>
    </xdr:pic>
    <xdr:clientData/>
  </xdr:oneCellAnchor>
  <xdr:oneCellAnchor>
    <xdr:from>
      <xdr:col>5</xdr:col>
      <xdr:colOff>57150</xdr:colOff>
      <xdr:row>116</xdr:row>
      <xdr:rowOff>57150</xdr:rowOff>
    </xdr:from>
    <xdr:ext cx="495300" cy="495300"/>
    <xdr:pic>
      <xdr:nvPicPr>
        <xdr:cNvPr id="147" name="그림 146"/>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4350" y="33880425"/>
          <a:ext cx="495300" cy="495300"/>
        </a:xfrm>
        <a:prstGeom prst="rect">
          <a:avLst/>
        </a:prstGeom>
      </xdr:spPr>
    </xdr:pic>
    <xdr:clientData/>
  </xdr:oneCellAnchor>
  <xdr:twoCellAnchor>
    <xdr:from>
      <xdr:col>5</xdr:col>
      <xdr:colOff>38100</xdr:colOff>
      <xdr:row>121</xdr:row>
      <xdr:rowOff>38100</xdr:rowOff>
    </xdr:from>
    <xdr:to>
      <xdr:col>10</xdr:col>
      <xdr:colOff>11618</xdr:colOff>
      <xdr:row>125</xdr:row>
      <xdr:rowOff>95250</xdr:rowOff>
    </xdr:to>
    <xdr:pic>
      <xdr:nvPicPr>
        <xdr:cNvPr id="148" name="그림 147">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495300" y="34480500"/>
          <a:ext cx="545018" cy="552450"/>
        </a:xfrm>
        <a:prstGeom prst="rect">
          <a:avLst/>
        </a:prstGeom>
      </xdr:spPr>
    </xdr:pic>
    <xdr:clientData/>
  </xdr:twoCellAnchor>
  <xdr:twoCellAnchor>
    <xdr:from>
      <xdr:col>5</xdr:col>
      <xdr:colOff>38100</xdr:colOff>
      <xdr:row>126</xdr:row>
      <xdr:rowOff>47625</xdr:rowOff>
    </xdr:from>
    <xdr:to>
      <xdr:col>9</xdr:col>
      <xdr:colOff>104775</xdr:colOff>
      <xdr:row>130</xdr:row>
      <xdr:rowOff>76200</xdr:rowOff>
    </xdr:to>
    <xdr:pic>
      <xdr:nvPicPr>
        <xdr:cNvPr id="149" name="그림 148">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495300" y="35109150"/>
          <a:ext cx="523875" cy="523875"/>
        </a:xfrm>
        <a:prstGeom prst="rect">
          <a:avLst/>
        </a:prstGeom>
      </xdr:spPr>
    </xdr:pic>
    <xdr:clientData/>
  </xdr:twoCellAnchor>
  <xdr:twoCellAnchor>
    <xdr:from>
      <xdr:col>5</xdr:col>
      <xdr:colOff>57150</xdr:colOff>
      <xdr:row>131</xdr:row>
      <xdr:rowOff>44450</xdr:rowOff>
    </xdr:from>
    <xdr:to>
      <xdr:col>9</xdr:col>
      <xdr:colOff>87185</xdr:colOff>
      <xdr:row>135</xdr:row>
      <xdr:rowOff>85725</xdr:rowOff>
    </xdr:to>
    <xdr:pic>
      <xdr:nvPicPr>
        <xdr:cNvPr id="150" name="그림 149">
          <a:extLst>
            <a:ext uri="{FF2B5EF4-FFF2-40B4-BE49-F238E27FC236}">
              <a16:creationId xmlns="" xmlns:a16="http://schemas.microsoft.com/office/drawing/2014/main" id="{77163B46-7D24-456D-A095-951B624B0B76}"/>
            </a:ext>
          </a:extLst>
        </xdr:cNvPr>
        <xdr:cNvPicPr preferRelativeResize="0">
          <a:picLocks/>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514350" y="35725100"/>
          <a:ext cx="487235" cy="536575"/>
        </a:xfrm>
        <a:prstGeom prst="rect">
          <a:avLst/>
        </a:prstGeom>
      </xdr:spPr>
    </xdr:pic>
    <xdr:clientData/>
  </xdr:twoCellAnchor>
  <xdr:twoCellAnchor>
    <xdr:from>
      <xdr:col>5</xdr:col>
      <xdr:colOff>44450</xdr:colOff>
      <xdr:row>136</xdr:row>
      <xdr:rowOff>47626</xdr:rowOff>
    </xdr:from>
    <xdr:to>
      <xdr:col>9</xdr:col>
      <xdr:colOff>85725</xdr:colOff>
      <xdr:row>140</xdr:row>
      <xdr:rowOff>99462</xdr:rowOff>
    </xdr:to>
    <xdr:pic>
      <xdr:nvPicPr>
        <xdr:cNvPr id="151" name="그림 150">
          <a:extLst>
            <a:ext uri="{FF2B5EF4-FFF2-40B4-BE49-F238E27FC236}">
              <a16:creationId xmlns="" xmlns:a16="http://schemas.microsoft.com/office/drawing/2014/main" id="{C3705788-1908-4095-99FB-E75499F6EEE2}"/>
            </a:ext>
          </a:extLst>
        </xdr:cNvPr>
        <xdr:cNvPicPr preferRelativeResize="0">
          <a:picLocks/>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01650" y="36347401"/>
          <a:ext cx="498475" cy="547136"/>
        </a:xfrm>
        <a:prstGeom prst="rect">
          <a:avLst/>
        </a:prstGeom>
      </xdr:spPr>
    </xdr:pic>
    <xdr:clientData/>
  </xdr:twoCellAnchor>
  <xdr:twoCellAnchor>
    <xdr:from>
      <xdr:col>5</xdr:col>
      <xdr:colOff>76201</xdr:colOff>
      <xdr:row>107</xdr:row>
      <xdr:rowOff>9534</xdr:rowOff>
    </xdr:from>
    <xdr:to>
      <xdr:col>9</xdr:col>
      <xdr:colOff>88621</xdr:colOff>
      <xdr:row>110</xdr:row>
      <xdr:rowOff>95250</xdr:rowOff>
    </xdr:to>
    <xdr:grpSp>
      <xdr:nvGrpSpPr>
        <xdr:cNvPr id="152" name="그룹 151"/>
        <xdr:cNvGrpSpPr/>
      </xdr:nvGrpSpPr>
      <xdr:grpSpPr>
        <a:xfrm>
          <a:off x="647701" y="16459209"/>
          <a:ext cx="469620" cy="457191"/>
          <a:chOff x="138546" y="25059390"/>
          <a:chExt cx="2234043" cy="744701"/>
        </a:xfrm>
      </xdr:grpSpPr>
      <xdr:pic>
        <xdr:nvPicPr>
          <xdr:cNvPr id="153" name="Picture 1155"/>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38546" y="25059390"/>
            <a:ext cx="692729" cy="72736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54" name="Picture 1157"/>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831275" y="25073467"/>
            <a:ext cx="779316" cy="730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pic>
        <xdr:nvPicPr>
          <xdr:cNvPr id="155" name="Picture 1159"/>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645230" y="25076729"/>
            <a:ext cx="727359" cy="72736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xdr:from>
      <xdr:col>3</xdr:col>
      <xdr:colOff>0</xdr:colOff>
      <xdr:row>235</xdr:row>
      <xdr:rowOff>47625</xdr:rowOff>
    </xdr:from>
    <xdr:to>
      <xdr:col>9</xdr:col>
      <xdr:colOff>95250</xdr:colOff>
      <xdr:row>241</xdr:row>
      <xdr:rowOff>85725</xdr:rowOff>
    </xdr:to>
    <xdr:sp macro="" textlink="">
      <xdr:nvSpPr>
        <xdr:cNvPr id="156" name="타원 155"/>
        <xdr:cNvSpPr/>
      </xdr:nvSpPr>
      <xdr:spPr>
        <a:xfrm>
          <a:off x="342900" y="32508825"/>
          <a:ext cx="781050" cy="781050"/>
        </a:xfrm>
        <a:prstGeom prst="ellipse">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73</xdr:col>
      <xdr:colOff>28575</xdr:colOff>
      <xdr:row>256</xdr:row>
      <xdr:rowOff>66674</xdr:rowOff>
    </xdr:from>
    <xdr:to>
      <xdr:col>92</xdr:col>
      <xdr:colOff>47625</xdr:colOff>
      <xdr:row>276</xdr:row>
      <xdr:rowOff>95249</xdr:rowOff>
    </xdr:to>
    <xdr:sp macro="" textlink="">
      <xdr:nvSpPr>
        <xdr:cNvPr id="157" name="타원 156"/>
        <xdr:cNvSpPr/>
      </xdr:nvSpPr>
      <xdr:spPr>
        <a:xfrm>
          <a:off x="8372475" y="35128199"/>
          <a:ext cx="2190750" cy="2505075"/>
        </a:xfrm>
        <a:prstGeom prst="ellipse">
          <a:avLst/>
        </a:prstGeom>
        <a:no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66674</xdr:colOff>
      <xdr:row>22</xdr:row>
      <xdr:rowOff>0</xdr:rowOff>
    </xdr:from>
    <xdr:to>
      <xdr:col>19</xdr:col>
      <xdr:colOff>101529</xdr:colOff>
      <xdr:row>35</xdr:row>
      <xdr:rowOff>47625</xdr:rowOff>
    </xdr:to>
    <xdr:pic>
      <xdr:nvPicPr>
        <xdr:cNvPr id="8" name="그림 7">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8174" y="2228850"/>
          <a:ext cx="1635055" cy="1657350"/>
        </a:xfrm>
        <a:prstGeom prst="rect">
          <a:avLst/>
        </a:prstGeom>
      </xdr:spPr>
    </xdr:pic>
    <xdr:clientData/>
  </xdr:twoCellAnchor>
  <xdr:twoCellAnchor>
    <xdr:from>
      <xdr:col>16</xdr:col>
      <xdr:colOff>57149</xdr:colOff>
      <xdr:row>70</xdr:row>
      <xdr:rowOff>28575</xdr:rowOff>
    </xdr:from>
    <xdr:to>
      <xdr:col>20</xdr:col>
      <xdr:colOff>67107</xdr:colOff>
      <xdr:row>70</xdr:row>
      <xdr:rowOff>466724</xdr:rowOff>
    </xdr:to>
    <xdr:pic>
      <xdr:nvPicPr>
        <xdr:cNvPr id="3" name="그림 2">
          <a:extLst>
            <a:ext uri="{FF2B5EF4-FFF2-40B4-BE49-F238E27FC236}">
              <a16:creationId xmlns="" xmlns:a16="http://schemas.microsoft.com/office/drawing/2014/main" id="{858102E9-7FB6-4844-A32B-DC0466B3ED80}"/>
            </a:ext>
          </a:extLst>
        </xdr:cNvPr>
        <xdr:cNvPicPr preferRelativeResize="0">
          <a:picLocks/>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885949" y="8591550"/>
          <a:ext cx="467158" cy="438149"/>
        </a:xfrm>
        <a:prstGeom prst="rect">
          <a:avLst/>
        </a:prstGeom>
      </xdr:spPr>
    </xdr:pic>
    <xdr:clientData/>
  </xdr:twoCellAnchor>
  <xdr:twoCellAnchor>
    <xdr:from>
      <xdr:col>16</xdr:col>
      <xdr:colOff>66675</xdr:colOff>
      <xdr:row>71</xdr:row>
      <xdr:rowOff>38100</xdr:rowOff>
    </xdr:from>
    <xdr:to>
      <xdr:col>20</xdr:col>
      <xdr:colOff>57150</xdr:colOff>
      <xdr:row>71</xdr:row>
      <xdr:rowOff>485775</xdr:rowOff>
    </xdr:to>
    <xdr:pic>
      <xdr:nvPicPr>
        <xdr:cNvPr id="7" name="그림 6">
          <a:extLst>
            <a:ext uri="{FF2B5EF4-FFF2-40B4-BE49-F238E27FC236}">
              <a16:creationId xmlns="" xmlns:a16="http://schemas.microsoft.com/office/drawing/2014/main" id="{8F65FFF5-F579-4E06-9B77-AA8303CBE47F}"/>
            </a:ext>
          </a:extLst>
        </xdr:cNvPr>
        <xdr:cNvPicPr preferRelativeResize="0">
          <a:picLocks/>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895475" y="9467850"/>
          <a:ext cx="447675" cy="447675"/>
        </a:xfrm>
        <a:prstGeom prst="rect">
          <a:avLst/>
        </a:prstGeom>
      </xdr:spPr>
    </xdr:pic>
    <xdr:clientData/>
  </xdr:twoCellAnchor>
  <xdr:twoCellAnchor>
    <xdr:from>
      <xdr:col>16</xdr:col>
      <xdr:colOff>95250</xdr:colOff>
      <xdr:row>72</xdr:row>
      <xdr:rowOff>38100</xdr:rowOff>
    </xdr:from>
    <xdr:to>
      <xdr:col>20</xdr:col>
      <xdr:colOff>47625</xdr:colOff>
      <xdr:row>72</xdr:row>
      <xdr:rowOff>487658</xdr:rowOff>
    </xdr:to>
    <xdr:pic>
      <xdr:nvPicPr>
        <xdr:cNvPr id="9" name="그림 8">
          <a:extLst>
            <a:ext uri="{FF2B5EF4-FFF2-40B4-BE49-F238E27FC236}">
              <a16:creationId xmlns="" xmlns:a16="http://schemas.microsoft.com/office/drawing/2014/main" id="{C3705788-1908-4095-99FB-E75499F6EEE2}"/>
            </a:ext>
          </a:extLst>
        </xdr:cNvPr>
        <xdr:cNvPicPr preferRelativeResize="0">
          <a:picLocks/>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924050" y="9972675"/>
          <a:ext cx="409575" cy="449558"/>
        </a:xfrm>
        <a:prstGeom prst="rect">
          <a:avLst/>
        </a:prstGeom>
      </xdr:spPr>
    </xdr:pic>
    <xdr:clientData/>
  </xdr:twoCellAnchor>
  <xdr:twoCellAnchor editAs="oneCell">
    <xdr:from>
      <xdr:col>16</xdr:col>
      <xdr:colOff>76200</xdr:colOff>
      <xdr:row>73</xdr:row>
      <xdr:rowOff>38100</xdr:rowOff>
    </xdr:from>
    <xdr:to>
      <xdr:col>20</xdr:col>
      <xdr:colOff>47625</xdr:colOff>
      <xdr:row>73</xdr:row>
      <xdr:rowOff>466725</xdr:rowOff>
    </xdr:to>
    <xdr:pic>
      <xdr:nvPicPr>
        <xdr:cNvPr id="10" name="그림 9"/>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05000" y="10477500"/>
          <a:ext cx="428625" cy="4286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40</xdr:col>
      <xdr:colOff>85725</xdr:colOff>
      <xdr:row>22</xdr:row>
      <xdr:rowOff>190500</xdr:rowOff>
    </xdr:from>
    <xdr:to>
      <xdr:col>43</xdr:col>
      <xdr:colOff>1</xdr:colOff>
      <xdr:row>24</xdr:row>
      <xdr:rowOff>128841</xdr:rowOff>
    </xdr:to>
    <xdr:grpSp>
      <xdr:nvGrpSpPr>
        <xdr:cNvPr id="2" name="그룹 1"/>
        <xdr:cNvGrpSpPr/>
      </xdr:nvGrpSpPr>
      <xdr:grpSpPr>
        <a:xfrm>
          <a:off x="8734425" y="3781425"/>
          <a:ext cx="247651" cy="271716"/>
          <a:chOff x="4476749" y="4705350"/>
          <a:chExt cx="219076" cy="443166"/>
        </a:xfrm>
      </xdr:grpSpPr>
      <xdr:sp macro="" textlink="">
        <xdr:nvSpPr>
          <xdr:cNvPr id="3" name="갈매기형 수장 2"/>
          <xdr:cNvSpPr/>
        </xdr:nvSpPr>
        <xdr:spPr>
          <a:xfrm rot="10800000">
            <a:off x="4476749" y="4705350"/>
            <a:ext cx="114301" cy="443166"/>
          </a:xfrm>
          <a:prstGeom prst="chevron">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ko-KR" altLang="en-US" sz="1100">
              <a:solidFill>
                <a:schemeClr val="tx1"/>
              </a:solidFill>
            </a:endParaRPr>
          </a:p>
        </xdr:txBody>
      </xdr:sp>
      <xdr:sp macro="" textlink="">
        <xdr:nvSpPr>
          <xdr:cNvPr id="4" name="갈매기형 수장 3"/>
          <xdr:cNvSpPr/>
        </xdr:nvSpPr>
        <xdr:spPr>
          <a:xfrm rot="10800000">
            <a:off x="4581524" y="4705350"/>
            <a:ext cx="114301" cy="443166"/>
          </a:xfrm>
          <a:prstGeom prst="chevron">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ko-KR" altLang="en-US" sz="1100">
              <a:solidFill>
                <a:schemeClr val="tx1"/>
              </a:solidFill>
            </a:endParaRPr>
          </a:p>
        </xdr:txBody>
      </xdr:sp>
    </xdr:grpSp>
    <xdr:clientData/>
  </xdr:twoCellAnchor>
  <mc:AlternateContent xmlns:mc="http://schemas.openxmlformats.org/markup-compatibility/2006">
    <mc:Choice xmlns:a14="http://schemas.microsoft.com/office/drawing/2010/main" Requires="a14">
      <xdr:twoCellAnchor editAs="oneCell">
        <xdr:from>
          <xdr:col>6</xdr:col>
          <xdr:colOff>28575</xdr:colOff>
          <xdr:row>39</xdr:row>
          <xdr:rowOff>76200</xdr:rowOff>
        </xdr:from>
        <xdr:to>
          <xdr:col>34</xdr:col>
          <xdr:colOff>104775</xdr:colOff>
          <xdr:row>60</xdr:row>
          <xdr:rowOff>85725</xdr:rowOff>
        </xdr:to>
        <xdr:pic>
          <xdr:nvPicPr>
            <xdr:cNvPr id="5" name="그림 4"/>
            <xdr:cNvPicPr>
              <a:picLocks noChangeAspect="1" noChangeArrowheads="1"/>
              <a:extLst>
                <a:ext uri="{84589F7E-364E-4C9E-8A38-B11213B215E9}">
                  <a14:cameraTool cellRange="'3-2-1'!$I$4:$BI$43" spid="_x0000_s9397"/>
                </a:ext>
              </a:extLst>
            </xdr:cNvPicPr>
          </xdr:nvPicPr>
          <xdr:blipFill>
            <a:blip xmlns:r="http://schemas.openxmlformats.org/officeDocument/2006/relationships" r:embed="rId1"/>
            <a:srcRect/>
            <a:stretch>
              <a:fillRect/>
            </a:stretch>
          </xdr:blipFill>
          <xdr:spPr bwMode="auto">
            <a:xfrm>
              <a:off x="1514475" y="6429375"/>
              <a:ext cx="6057900" cy="5010150"/>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8</xdr:col>
      <xdr:colOff>171450</xdr:colOff>
      <xdr:row>35</xdr:row>
      <xdr:rowOff>28575</xdr:rowOff>
    </xdr:from>
    <xdr:to>
      <xdr:col>30</xdr:col>
      <xdr:colOff>85725</xdr:colOff>
      <xdr:row>39</xdr:row>
      <xdr:rowOff>171450</xdr:rowOff>
    </xdr:to>
    <xdr:grpSp>
      <xdr:nvGrpSpPr>
        <xdr:cNvPr id="17" name="그룹 16"/>
        <xdr:cNvGrpSpPr/>
      </xdr:nvGrpSpPr>
      <xdr:grpSpPr>
        <a:xfrm>
          <a:off x="2085975" y="5905500"/>
          <a:ext cx="4476750" cy="619125"/>
          <a:chOff x="2085975" y="5848350"/>
          <a:chExt cx="4476750" cy="619125"/>
        </a:xfrm>
      </xdr:grpSpPr>
      <xdr:cxnSp macro="">
        <xdr:nvCxnSpPr>
          <xdr:cNvPr id="10" name="직선 연결선 9"/>
          <xdr:cNvCxnSpPr/>
        </xdr:nvCxnSpPr>
        <xdr:spPr>
          <a:xfrm>
            <a:off x="2085975" y="5848350"/>
            <a:ext cx="0" cy="333375"/>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xdr:cNvCxnSpPr/>
        </xdr:nvCxnSpPr>
        <xdr:spPr>
          <a:xfrm>
            <a:off x="2085975" y="6181725"/>
            <a:ext cx="4476750" cy="0"/>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cxnSp macro="">
        <xdr:nvCxnSpPr>
          <xdr:cNvPr id="16" name="직선 화살표 연결선 15"/>
          <xdr:cNvCxnSpPr/>
        </xdr:nvCxnSpPr>
        <xdr:spPr>
          <a:xfrm>
            <a:off x="6562725" y="6181725"/>
            <a:ext cx="0" cy="285750"/>
          </a:xfrm>
          <a:prstGeom prst="straightConnector1">
            <a:avLst/>
          </a:prstGeom>
          <a:ln>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0</xdr:colOff>
      <xdr:row>25</xdr:row>
      <xdr:rowOff>9525</xdr:rowOff>
    </xdr:from>
    <xdr:to>
      <xdr:col>49</xdr:col>
      <xdr:colOff>0</xdr:colOff>
      <xdr:row>25</xdr:row>
      <xdr:rowOff>9525</xdr:rowOff>
    </xdr:to>
    <xdr:cxnSp macro="">
      <xdr:nvCxnSpPr>
        <xdr:cNvPr id="134" name="직선 연결선 133"/>
        <xdr:cNvCxnSpPr/>
      </xdr:nvCxnSpPr>
      <xdr:spPr>
        <a:xfrm>
          <a:off x="1943100" y="3990975"/>
          <a:ext cx="4000500" cy="0"/>
        </a:xfrm>
        <a:prstGeom prst="line">
          <a:avLst/>
        </a:prstGeom>
        <a:ln w="15875">
          <a:solidFill>
            <a:srgbClr val="0000FF"/>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66675</xdr:colOff>
      <xdr:row>35</xdr:row>
      <xdr:rowOff>104775</xdr:rowOff>
    </xdr:from>
    <xdr:to>
      <xdr:col>35</xdr:col>
      <xdr:colOff>66675</xdr:colOff>
      <xdr:row>39</xdr:row>
      <xdr:rowOff>0</xdr:rowOff>
    </xdr:to>
    <xdr:sp macro="" textlink="">
      <xdr:nvSpPr>
        <xdr:cNvPr id="137" name="자유형 136"/>
        <xdr:cNvSpPr/>
      </xdr:nvSpPr>
      <xdr:spPr>
        <a:xfrm>
          <a:off x="2124075" y="5324475"/>
          <a:ext cx="2286000" cy="390525"/>
        </a:xfrm>
        <a:custGeom>
          <a:avLst/>
          <a:gdLst>
            <a:gd name="connsiteX0" fmla="*/ 0 w 2286000"/>
            <a:gd name="connsiteY0" fmla="*/ 390525 h 390525"/>
            <a:gd name="connsiteX1" fmla="*/ 219075 w 2286000"/>
            <a:gd name="connsiteY1" fmla="*/ 304800 h 390525"/>
            <a:gd name="connsiteX2" fmla="*/ 457200 w 2286000"/>
            <a:gd name="connsiteY2" fmla="*/ 295275 h 390525"/>
            <a:gd name="connsiteX3" fmla="*/ 685800 w 2286000"/>
            <a:gd name="connsiteY3" fmla="*/ 314325 h 390525"/>
            <a:gd name="connsiteX4" fmla="*/ 895350 w 2286000"/>
            <a:gd name="connsiteY4" fmla="*/ 238125 h 390525"/>
            <a:gd name="connsiteX5" fmla="*/ 1133475 w 2286000"/>
            <a:gd name="connsiteY5" fmla="*/ 257175 h 390525"/>
            <a:gd name="connsiteX6" fmla="*/ 1381125 w 2286000"/>
            <a:gd name="connsiteY6" fmla="*/ 219075 h 390525"/>
            <a:gd name="connsiteX7" fmla="*/ 1600200 w 2286000"/>
            <a:gd name="connsiteY7" fmla="*/ 247650 h 390525"/>
            <a:gd name="connsiteX8" fmla="*/ 1838325 w 2286000"/>
            <a:gd name="connsiteY8" fmla="*/ 266700 h 390525"/>
            <a:gd name="connsiteX9" fmla="*/ 2019300 w 2286000"/>
            <a:gd name="connsiteY9" fmla="*/ 0 h 390525"/>
            <a:gd name="connsiteX10" fmla="*/ 2286000 w 2286000"/>
            <a:gd name="connsiteY10" fmla="*/ 142875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286000" h="390525">
              <a:moveTo>
                <a:pt x="0" y="390525"/>
              </a:moveTo>
              <a:lnTo>
                <a:pt x="219075" y="304800"/>
              </a:lnTo>
              <a:lnTo>
                <a:pt x="457200" y="295275"/>
              </a:lnTo>
              <a:lnTo>
                <a:pt x="685800" y="314325"/>
              </a:lnTo>
              <a:lnTo>
                <a:pt x="895350" y="238125"/>
              </a:lnTo>
              <a:lnTo>
                <a:pt x="1133475" y="257175"/>
              </a:lnTo>
              <a:lnTo>
                <a:pt x="1381125" y="219075"/>
              </a:lnTo>
              <a:lnTo>
                <a:pt x="1600200" y="247650"/>
              </a:lnTo>
              <a:lnTo>
                <a:pt x="1838325" y="266700"/>
              </a:lnTo>
              <a:lnTo>
                <a:pt x="2019300" y="0"/>
              </a:lnTo>
              <a:lnTo>
                <a:pt x="2286000" y="142875"/>
              </a:ln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36</xdr:col>
      <xdr:colOff>19050</xdr:colOff>
      <xdr:row>36</xdr:row>
      <xdr:rowOff>71309</xdr:rowOff>
    </xdr:from>
    <xdr:to>
      <xdr:col>42</xdr:col>
      <xdr:colOff>104775</xdr:colOff>
      <xdr:row>38</xdr:row>
      <xdr:rowOff>47624</xdr:rowOff>
    </xdr:to>
    <xdr:sp macro="" textlink="">
      <xdr:nvSpPr>
        <xdr:cNvPr id="138" name="TextBox 137"/>
        <xdr:cNvSpPr txBox="1"/>
      </xdr:nvSpPr>
      <xdr:spPr>
        <a:xfrm>
          <a:off x="4133850" y="4490909"/>
          <a:ext cx="771525" cy="223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altLang="ko-KR" sz="750">
              <a:latin typeface="+mn-ea"/>
              <a:ea typeface="+mn-ea"/>
            </a:rPr>
            <a:t>Defect %</a:t>
          </a:r>
          <a:endParaRPr lang="ko-KR" altLang="en-US" sz="750">
            <a:latin typeface="+mn-ea"/>
            <a:ea typeface="+mn-ea"/>
          </a:endParaRPr>
        </a:p>
      </xdr:txBody>
    </xdr:sp>
    <xdr:clientData/>
  </xdr:twoCellAnchor>
  <xdr:twoCellAnchor>
    <xdr:from>
      <xdr:col>23</xdr:col>
      <xdr:colOff>47626</xdr:colOff>
      <xdr:row>20</xdr:row>
      <xdr:rowOff>104774</xdr:rowOff>
    </xdr:from>
    <xdr:to>
      <xdr:col>28</xdr:col>
      <xdr:colOff>85726</xdr:colOff>
      <xdr:row>25</xdr:row>
      <xdr:rowOff>85724</xdr:rowOff>
    </xdr:to>
    <xdr:sp macro="" textlink="">
      <xdr:nvSpPr>
        <xdr:cNvPr id="139" name="TextBox 138"/>
        <xdr:cNvSpPr txBox="1"/>
      </xdr:nvSpPr>
      <xdr:spPr>
        <a:xfrm>
          <a:off x="2676526" y="2666999"/>
          <a:ext cx="6096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750" baseline="0">
              <a:latin typeface="+mn-ea"/>
              <a:ea typeface="+mn-ea"/>
            </a:rPr>
            <a:t>생산액</a:t>
          </a:r>
          <a:endParaRPr lang="en-US" altLang="ko-KR" sz="750" baseline="0">
            <a:latin typeface="+mn-ea"/>
            <a:ea typeface="+mn-ea"/>
          </a:endParaRPr>
        </a:p>
        <a:p>
          <a:pPr algn="ctr"/>
          <a:r>
            <a:rPr lang="en-US" altLang="ko-KR" sz="750">
              <a:latin typeface="+mn-ea"/>
              <a:ea typeface="+mn-ea"/>
            </a:rPr>
            <a:t>(Q'ty)</a:t>
          </a:r>
          <a:endParaRPr lang="ko-KR" altLang="en-US" sz="750">
            <a:latin typeface="+mn-ea"/>
            <a:ea typeface="+mn-ea"/>
          </a:endParaRPr>
        </a:p>
      </xdr:txBody>
    </xdr:sp>
    <xdr:clientData/>
  </xdr:twoCellAnchor>
  <xdr:twoCellAnchor>
    <xdr:from>
      <xdr:col>12</xdr:col>
      <xdr:colOff>38100</xdr:colOff>
      <xdr:row>22</xdr:row>
      <xdr:rowOff>95250</xdr:rowOff>
    </xdr:from>
    <xdr:to>
      <xdr:col>18</xdr:col>
      <xdr:colOff>47625</xdr:colOff>
      <xdr:row>24</xdr:row>
      <xdr:rowOff>123824</xdr:rowOff>
    </xdr:to>
    <xdr:sp macro="" textlink="">
      <xdr:nvSpPr>
        <xdr:cNvPr id="140" name="TextBox 139"/>
        <xdr:cNvSpPr txBox="1"/>
      </xdr:nvSpPr>
      <xdr:spPr>
        <a:xfrm>
          <a:off x="1409700" y="2781300"/>
          <a:ext cx="69532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altLang="ko-KR" sz="900" b="1" baseline="0">
              <a:solidFill>
                <a:srgbClr val="0000FF"/>
              </a:solidFill>
            </a:rPr>
            <a:t>BEP</a:t>
          </a:r>
        </a:p>
        <a:p>
          <a:pPr algn="ctr"/>
          <a:endParaRPr lang="ko-KR" altLang="en-US" sz="900" b="1">
            <a:solidFill>
              <a:srgbClr val="0000FF"/>
            </a:solidFill>
          </a:endParaRPr>
        </a:p>
      </xdr:txBody>
    </xdr:sp>
    <xdr:clientData/>
  </xdr:twoCellAnchor>
  <xdr:twoCellAnchor>
    <xdr:from>
      <xdr:col>50</xdr:col>
      <xdr:colOff>104776</xdr:colOff>
      <xdr:row>21</xdr:row>
      <xdr:rowOff>66674</xdr:rowOff>
    </xdr:from>
    <xdr:to>
      <xdr:col>56</xdr:col>
      <xdr:colOff>28576</xdr:colOff>
      <xdr:row>26</xdr:row>
      <xdr:rowOff>47624</xdr:rowOff>
    </xdr:to>
    <xdr:sp macro="" textlink="">
      <xdr:nvSpPr>
        <xdr:cNvPr id="141" name="TextBox 140"/>
        <xdr:cNvSpPr txBox="1"/>
      </xdr:nvSpPr>
      <xdr:spPr>
        <a:xfrm>
          <a:off x="5819776" y="2752724"/>
          <a:ext cx="6096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ko-KR" altLang="en-US" sz="750" baseline="0">
              <a:latin typeface="+mn-ea"/>
              <a:ea typeface="+mn-ea"/>
            </a:rPr>
            <a:t>생산액</a:t>
          </a:r>
          <a:endParaRPr lang="en-US" altLang="ko-KR" sz="750" baseline="0">
            <a:latin typeface="+mn-ea"/>
            <a:ea typeface="+mn-ea"/>
          </a:endParaRPr>
        </a:p>
        <a:p>
          <a:pPr algn="ctr"/>
          <a:r>
            <a:rPr lang="en-US" altLang="ko-KR" sz="750">
              <a:latin typeface="+mn-ea"/>
              <a:ea typeface="+mn-ea"/>
            </a:rPr>
            <a:t>(Q'ty)</a:t>
          </a:r>
          <a:endParaRPr lang="ko-KR" altLang="en-US" sz="750">
            <a:latin typeface="+mn-ea"/>
            <a:ea typeface="+mn-ea"/>
          </a:endParaRPr>
        </a:p>
      </xdr:txBody>
    </xdr:sp>
    <xdr:clientData/>
  </xdr:twoCellAnchor>
  <xdr:twoCellAnchor>
    <xdr:from>
      <xdr:col>54</xdr:col>
      <xdr:colOff>38100</xdr:colOff>
      <xdr:row>35</xdr:row>
      <xdr:rowOff>71309</xdr:rowOff>
    </xdr:from>
    <xdr:to>
      <xdr:col>60</xdr:col>
      <xdr:colOff>19049</xdr:colOff>
      <xdr:row>37</xdr:row>
      <xdr:rowOff>104775</xdr:rowOff>
    </xdr:to>
    <xdr:sp macro="" textlink="">
      <xdr:nvSpPr>
        <xdr:cNvPr id="142" name="TextBox 141"/>
        <xdr:cNvSpPr txBox="1"/>
      </xdr:nvSpPr>
      <xdr:spPr>
        <a:xfrm>
          <a:off x="6210300" y="4490909"/>
          <a:ext cx="666749" cy="281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altLang="ko-KR" sz="750">
              <a:latin typeface="+mn-ea"/>
              <a:ea typeface="+mn-ea"/>
            </a:rPr>
            <a:t>Defect %</a:t>
          </a:r>
          <a:endParaRPr lang="ko-KR" altLang="en-US" sz="750">
            <a:latin typeface="+mn-ea"/>
            <a:ea typeface="+mn-ea"/>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76200</xdr:colOff>
      <xdr:row>81</xdr:row>
      <xdr:rowOff>95250</xdr:rowOff>
    </xdr:from>
    <xdr:to>
      <xdr:col>42</xdr:col>
      <xdr:colOff>57150</xdr:colOff>
      <xdr:row>103</xdr:row>
      <xdr:rowOff>129417</xdr:rowOff>
    </xdr:to>
    <xdr:pic>
      <xdr:nvPicPr>
        <xdr:cNvPr id="2" name="그림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7400" y="2333625"/>
          <a:ext cx="8401050" cy="5272917"/>
        </a:xfrm>
        <a:prstGeom prst="rect">
          <a:avLst/>
        </a:prstGeom>
        <a:ln>
          <a:solidFill>
            <a:schemeClr val="accent1"/>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28575</xdr:colOff>
      <xdr:row>15</xdr:row>
      <xdr:rowOff>38100</xdr:rowOff>
    </xdr:from>
    <xdr:to>
      <xdr:col>13</xdr:col>
      <xdr:colOff>219075</xdr:colOff>
      <xdr:row>22</xdr:row>
      <xdr:rowOff>219548</xdr:rowOff>
    </xdr:to>
    <xdr:pic>
      <xdr:nvPicPr>
        <xdr:cNvPr id="2" name="그림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9775" y="3295650"/>
          <a:ext cx="1428750" cy="150542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76202</xdr:colOff>
      <xdr:row>5</xdr:row>
      <xdr:rowOff>114304</xdr:rowOff>
    </xdr:from>
    <xdr:to>
      <xdr:col>41</xdr:col>
      <xdr:colOff>192883</xdr:colOff>
      <xdr:row>28</xdr:row>
      <xdr:rowOff>150975</xdr:rowOff>
    </xdr:to>
    <xdr:pic>
      <xdr:nvPicPr>
        <xdr:cNvPr id="2" name="그림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2102" y="1162054"/>
          <a:ext cx="8784431" cy="5513546"/>
        </a:xfrm>
        <a:prstGeom prst="rect">
          <a:avLst/>
        </a:prstGeom>
        <a:ln>
          <a:solidFill>
            <a:schemeClr val="accent1"/>
          </a:solidFill>
        </a:ln>
      </xdr:spPr>
    </xdr:pic>
    <xdr:clientData/>
  </xdr:twoCellAnchor>
  <xdr:twoCellAnchor editAs="oneCell">
    <xdr:from>
      <xdr:col>6</xdr:col>
      <xdr:colOff>73802</xdr:colOff>
      <xdr:row>30</xdr:row>
      <xdr:rowOff>45229</xdr:rowOff>
    </xdr:from>
    <xdr:to>
      <xdr:col>41</xdr:col>
      <xdr:colOff>190483</xdr:colOff>
      <xdr:row>53</xdr:row>
      <xdr:rowOff>81900</xdr:rowOff>
    </xdr:to>
    <xdr:pic>
      <xdr:nvPicPr>
        <xdr:cNvPr id="3" name="그림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9702" y="7046104"/>
          <a:ext cx="8784431" cy="5513546"/>
        </a:xfrm>
        <a:prstGeom prst="rect">
          <a:avLst/>
        </a:prstGeom>
        <a:ln>
          <a:solidFill>
            <a:schemeClr val="accent1"/>
          </a:solid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38</xdr:col>
      <xdr:colOff>152400</xdr:colOff>
      <xdr:row>510</xdr:row>
      <xdr:rowOff>57150</xdr:rowOff>
    </xdr:from>
    <xdr:to>
      <xdr:col>51</xdr:col>
      <xdr:colOff>152400</xdr:colOff>
      <xdr:row>513</xdr:row>
      <xdr:rowOff>171450</xdr:rowOff>
    </xdr:to>
    <xdr:grpSp>
      <xdr:nvGrpSpPr>
        <xdr:cNvPr id="2" name="그룹 1"/>
        <xdr:cNvGrpSpPr/>
      </xdr:nvGrpSpPr>
      <xdr:grpSpPr>
        <a:xfrm>
          <a:off x="9563100" y="97669350"/>
          <a:ext cx="3219450" cy="828675"/>
          <a:chOff x="9810750" y="59121675"/>
          <a:chExt cx="3219450" cy="828675"/>
        </a:xfrm>
      </xdr:grpSpPr>
      <xdr:cxnSp macro="">
        <xdr:nvCxnSpPr>
          <xdr:cNvPr id="3" name="직선 연결선 2"/>
          <xdr:cNvCxnSpPr/>
        </xdr:nvCxnSpPr>
        <xdr:spPr>
          <a:xfrm>
            <a:off x="9810750" y="59436000"/>
            <a:ext cx="3219450" cy="0"/>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cxnSp macro="">
        <xdr:nvCxnSpPr>
          <xdr:cNvPr id="4" name="직선 화살표 연결선 3"/>
          <xdr:cNvCxnSpPr/>
        </xdr:nvCxnSpPr>
        <xdr:spPr>
          <a:xfrm flipV="1">
            <a:off x="13030200" y="59121675"/>
            <a:ext cx="0" cy="314325"/>
          </a:xfrm>
          <a:prstGeom prst="straightConnector1">
            <a:avLst/>
          </a:prstGeom>
          <a:ln>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 name="직선 연결선 4"/>
          <xdr:cNvCxnSpPr/>
        </xdr:nvCxnSpPr>
        <xdr:spPr>
          <a:xfrm>
            <a:off x="9810750" y="59436000"/>
            <a:ext cx="0" cy="514350"/>
          </a:xfrm>
          <a:prstGeom prst="line">
            <a:avLst/>
          </a:prstGeom>
          <a:ln>
            <a:solidFill>
              <a:srgbClr val="0000FF"/>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8</xdr:col>
      <xdr:colOff>238125</xdr:colOff>
      <xdr:row>543</xdr:row>
      <xdr:rowOff>171450</xdr:rowOff>
    </xdr:from>
    <xdr:to>
      <xdr:col>49</xdr:col>
      <xdr:colOff>142875</xdr:colOff>
      <xdr:row>554</xdr:row>
      <xdr:rowOff>144075</xdr:rowOff>
    </xdr:to>
    <xdr:pic>
      <xdr:nvPicPr>
        <xdr:cNvPr id="6" name="그림 5"/>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0" b="55791"/>
        <a:stretch/>
      </xdr:blipFill>
      <xdr:spPr>
        <a:xfrm>
          <a:off x="2219325" y="104517825"/>
          <a:ext cx="10058400" cy="2592000"/>
        </a:xfrm>
        <a:prstGeom prst="rect">
          <a:avLst/>
        </a:prstGeom>
        <a:ln>
          <a:solidFill>
            <a:srgbClr val="0000FF"/>
          </a:solidFill>
        </a:ln>
      </xdr:spPr>
    </xdr:pic>
    <xdr:clientData/>
  </xdr:twoCellAnchor>
  <xdr:twoCellAnchor>
    <xdr:from>
      <xdr:col>33</xdr:col>
      <xdr:colOff>38100</xdr:colOff>
      <xdr:row>168</xdr:row>
      <xdr:rowOff>104775</xdr:rowOff>
    </xdr:from>
    <xdr:to>
      <xdr:col>38</xdr:col>
      <xdr:colOff>114300</xdr:colOff>
      <xdr:row>173</xdr:row>
      <xdr:rowOff>190500</xdr:rowOff>
    </xdr:to>
    <xdr:cxnSp macro="">
      <xdr:nvCxnSpPr>
        <xdr:cNvPr id="7" name="직선 화살표 연결선 6"/>
        <xdr:cNvCxnSpPr/>
      </xdr:nvCxnSpPr>
      <xdr:spPr>
        <a:xfrm flipH="1">
          <a:off x="8210550" y="32261175"/>
          <a:ext cx="1314450" cy="1057275"/>
        </a:xfrm>
        <a:prstGeom prst="straightConnector1">
          <a:avLst/>
        </a:prstGeom>
        <a:ln>
          <a:solidFill>
            <a:srgbClr val="0000FF"/>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219075</xdr:colOff>
      <xdr:row>1072</xdr:row>
      <xdr:rowOff>114300</xdr:rowOff>
    </xdr:from>
    <xdr:to>
      <xdr:col>32</xdr:col>
      <xdr:colOff>9525</xdr:colOff>
      <xdr:row>1074</xdr:row>
      <xdr:rowOff>209550</xdr:rowOff>
    </xdr:to>
    <xdr:cxnSp macro="">
      <xdr:nvCxnSpPr>
        <xdr:cNvPr id="8" name="직선 화살표 연결선 7"/>
        <xdr:cNvCxnSpPr/>
      </xdr:nvCxnSpPr>
      <xdr:spPr>
        <a:xfrm flipH="1">
          <a:off x="7896225" y="214293450"/>
          <a:ext cx="38100" cy="571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133351</xdr:colOff>
      <xdr:row>657</xdr:row>
      <xdr:rowOff>0</xdr:rowOff>
    </xdr:from>
    <xdr:to>
      <xdr:col>37</xdr:col>
      <xdr:colOff>142875</xdr:colOff>
      <xdr:row>659</xdr:row>
      <xdr:rowOff>85725</xdr:rowOff>
    </xdr:to>
    <xdr:cxnSp macro="">
      <xdr:nvCxnSpPr>
        <xdr:cNvPr id="9" name="직선 화살표 연결선 8"/>
        <xdr:cNvCxnSpPr/>
      </xdr:nvCxnSpPr>
      <xdr:spPr>
        <a:xfrm flipH="1">
          <a:off x="9296401" y="128168400"/>
          <a:ext cx="9524" cy="5619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219075</xdr:colOff>
      <xdr:row>1206</xdr:row>
      <xdr:rowOff>47625</xdr:rowOff>
    </xdr:from>
    <xdr:to>
      <xdr:col>31</xdr:col>
      <xdr:colOff>238125</xdr:colOff>
      <xdr:row>1209</xdr:row>
      <xdr:rowOff>57150</xdr:rowOff>
    </xdr:to>
    <xdr:cxnSp macro="">
      <xdr:nvCxnSpPr>
        <xdr:cNvPr id="10" name="직선 화살표 연결선 9"/>
        <xdr:cNvCxnSpPr/>
      </xdr:nvCxnSpPr>
      <xdr:spPr>
        <a:xfrm flipH="1">
          <a:off x="7896225" y="238972725"/>
          <a:ext cx="19050" cy="723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219075</xdr:colOff>
      <xdr:row>832</xdr:row>
      <xdr:rowOff>114300</xdr:rowOff>
    </xdr:from>
    <xdr:to>
      <xdr:col>31</xdr:col>
      <xdr:colOff>9525</xdr:colOff>
      <xdr:row>834</xdr:row>
      <xdr:rowOff>209550</xdr:rowOff>
    </xdr:to>
    <xdr:cxnSp macro="">
      <xdr:nvCxnSpPr>
        <xdr:cNvPr id="11" name="직선 화살표 연결선 10"/>
        <xdr:cNvCxnSpPr/>
      </xdr:nvCxnSpPr>
      <xdr:spPr>
        <a:xfrm flipH="1">
          <a:off x="7648575" y="164582475"/>
          <a:ext cx="38100" cy="571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219075</xdr:colOff>
      <xdr:row>888</xdr:row>
      <xdr:rowOff>114300</xdr:rowOff>
    </xdr:from>
    <xdr:to>
      <xdr:col>31</xdr:col>
      <xdr:colOff>9525</xdr:colOff>
      <xdr:row>890</xdr:row>
      <xdr:rowOff>209550</xdr:rowOff>
    </xdr:to>
    <xdr:cxnSp macro="">
      <xdr:nvCxnSpPr>
        <xdr:cNvPr id="12" name="직선 화살표 연결선 11"/>
        <xdr:cNvCxnSpPr/>
      </xdr:nvCxnSpPr>
      <xdr:spPr>
        <a:xfrm flipH="1">
          <a:off x="7648575" y="174879000"/>
          <a:ext cx="38100" cy="5715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0.&#50629;&#47924;&#54028;&#51068;/00.&#50900;&#48324;%20&#49373;&#49328;&#54788;&#54889;%20&#51665;&#44228;/1907/00.&#49688;&#52636;Biz%20Monthly%20&#49373;&#49328;&#51648;&#54364;%20&#54788;&#548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해외-본공장손익"/>
      <sheetName val="해외-본공장운영"/>
      <sheetName val="해외-생산성지표"/>
      <sheetName val="해외-비용효율지표"/>
      <sheetName val="해외-비용분석"/>
      <sheetName val="해외-BS현황"/>
      <sheetName val="니카라과"/>
    </sheetNames>
    <sheetDataSet>
      <sheetData sheetId="0" refreshError="1"/>
      <sheetData sheetId="1">
        <row r="11">
          <cell r="M11">
            <v>3145852</v>
          </cell>
          <cell r="N11">
            <v>689310</v>
          </cell>
        </row>
        <row r="13">
          <cell r="M13">
            <v>1573745.83</v>
          </cell>
          <cell r="N13">
            <v>165434.4</v>
          </cell>
        </row>
        <row r="28">
          <cell r="M28">
            <v>7592043.5</v>
          </cell>
        </row>
        <row r="30">
          <cell r="M30">
            <v>1915288.58</v>
          </cell>
        </row>
        <row r="35">
          <cell r="M35">
            <v>227551.19</v>
          </cell>
        </row>
      </sheetData>
      <sheetData sheetId="2"/>
      <sheetData sheetId="3"/>
      <sheetData sheetId="4"/>
      <sheetData sheetId="5"/>
      <sheetData sheetId="6" refreshError="1"/>
      <sheetData sheetId="7">
        <row r="6">
          <cell r="O6">
            <v>22</v>
          </cell>
        </row>
        <row r="7">
          <cell r="O7">
            <v>1266</v>
          </cell>
        </row>
        <row r="8">
          <cell r="O8">
            <v>33344</v>
          </cell>
        </row>
        <row r="11">
          <cell r="O11">
            <v>754</v>
          </cell>
        </row>
        <row r="12">
          <cell r="O12">
            <v>5246</v>
          </cell>
        </row>
        <row r="13">
          <cell r="O13">
            <v>45681</v>
          </cell>
        </row>
        <row r="14">
          <cell r="O14">
            <v>11421</v>
          </cell>
        </row>
        <row r="15">
          <cell r="O15">
            <v>814</v>
          </cell>
        </row>
        <row r="16">
          <cell r="O16">
            <v>10430</v>
          </cell>
        </row>
        <row r="17">
          <cell r="O17">
            <v>2643</v>
          </cell>
        </row>
        <row r="18">
          <cell r="O18">
            <v>6122</v>
          </cell>
        </row>
        <row r="19">
          <cell r="O19">
            <v>286</v>
          </cell>
        </row>
        <row r="20">
          <cell r="O20">
            <v>0</v>
          </cell>
        </row>
        <row r="21">
          <cell r="O21">
            <v>130</v>
          </cell>
        </row>
        <row r="22">
          <cell r="O22">
            <v>614</v>
          </cell>
        </row>
        <row r="26">
          <cell r="O26">
            <v>5734.6699999999992</v>
          </cell>
        </row>
        <row r="27">
          <cell r="O27">
            <v>39962.660000000003</v>
          </cell>
        </row>
        <row r="28">
          <cell r="O28">
            <v>360515.7700000006</v>
          </cell>
        </row>
        <row r="29">
          <cell r="O29">
            <v>90947.489999999991</v>
          </cell>
        </row>
        <row r="30">
          <cell r="O30">
            <v>6357.62</v>
          </cell>
        </row>
        <row r="31">
          <cell r="O31">
            <v>79471.720000000016</v>
          </cell>
        </row>
        <row r="32">
          <cell r="O32">
            <v>21071.040000000001</v>
          </cell>
        </row>
        <row r="33">
          <cell r="O33">
            <v>36710.209999999992</v>
          </cell>
        </row>
        <row r="39">
          <cell r="O39">
            <v>603</v>
          </cell>
        </row>
        <row r="40">
          <cell r="O40">
            <v>2518</v>
          </cell>
        </row>
        <row r="41">
          <cell r="O41">
            <v>8877.5</v>
          </cell>
        </row>
        <row r="42">
          <cell r="O42">
            <v>10652.5</v>
          </cell>
        </row>
        <row r="43">
          <cell r="O43">
            <v>270</v>
          </cell>
        </row>
        <row r="44">
          <cell r="O44">
            <v>4700.5</v>
          </cell>
        </row>
        <row r="45">
          <cell r="O45">
            <v>2810</v>
          </cell>
        </row>
        <row r="46">
          <cell r="O46">
            <v>5864.5</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1.bin"/><Relationship Id="rId1" Type="http://schemas.openxmlformats.org/officeDocument/2006/relationships/hyperlink" Target="mailto:jokkagoo@naver.com"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CL218"/>
  <sheetViews>
    <sheetView workbookViewId="0"/>
  </sheetViews>
  <sheetFormatPr defaultColWidth="4" defaultRowHeight="20.100000000000001" customHeight="1"/>
  <cols>
    <col min="1" max="51" width="4" style="585"/>
    <col min="52" max="52" width="4" style="585" customWidth="1"/>
    <col min="53" max="16384" width="4" style="585"/>
  </cols>
  <sheetData>
    <row r="1" spans="5:67" ht="20.100000000000001" customHeight="1">
      <c r="R1" s="586"/>
    </row>
    <row r="4" spans="5:67" s="587" customFormat="1" ht="30" customHeight="1">
      <c r="E4" s="587" t="s">
        <v>898</v>
      </c>
    </row>
    <row r="6" spans="5:67" s="588" customFormat="1" ht="20.100000000000001" customHeight="1">
      <c r="F6" s="589" t="s">
        <v>899</v>
      </c>
      <c r="G6" s="590" t="s">
        <v>900</v>
      </c>
      <c r="I6" s="591"/>
      <c r="J6" s="591"/>
      <c r="K6" s="591"/>
      <c r="L6" s="591"/>
      <c r="M6" s="591"/>
    </row>
    <row r="8" spans="5:67" ht="5.0999999999999996" customHeight="1" thickBot="1">
      <c r="H8" s="592"/>
      <c r="I8" s="593"/>
      <c r="J8" s="593"/>
      <c r="K8" s="593"/>
      <c r="L8" s="593"/>
      <c r="M8" s="594"/>
    </row>
    <row r="9" spans="5:67" ht="20.100000000000001" customHeight="1">
      <c r="H9" s="595" t="s">
        <v>901</v>
      </c>
      <c r="I9" s="596"/>
      <c r="J9" s="596"/>
      <c r="K9" s="596"/>
      <c r="L9" s="596"/>
      <c r="M9" s="597"/>
      <c r="N9" s="598" t="s">
        <v>902</v>
      </c>
      <c r="O9" s="599"/>
      <c r="P9" s="599"/>
      <c r="Q9" s="599"/>
      <c r="R9" s="599"/>
      <c r="S9" s="600"/>
      <c r="T9" s="598" t="s">
        <v>903</v>
      </c>
      <c r="U9" s="599"/>
      <c r="V9" s="599"/>
      <c r="W9" s="599"/>
      <c r="X9" s="599"/>
      <c r="Y9" s="600"/>
      <c r="Z9" s="598" t="s">
        <v>904</v>
      </c>
      <c r="AA9" s="599"/>
      <c r="AB9" s="599"/>
      <c r="AC9" s="599"/>
      <c r="AD9" s="599"/>
      <c r="AE9" s="600"/>
      <c r="AF9" s="598" t="s">
        <v>905</v>
      </c>
      <c r="AG9" s="599"/>
      <c r="AH9" s="599"/>
      <c r="AI9" s="599"/>
      <c r="AJ9" s="599"/>
      <c r="AK9" s="600"/>
      <c r="AL9" s="598" t="s">
        <v>906</v>
      </c>
      <c r="AM9" s="599"/>
      <c r="AN9" s="599"/>
      <c r="AO9" s="599"/>
      <c r="AP9" s="599"/>
      <c r="AQ9" s="600"/>
      <c r="AR9" s="601" t="s">
        <v>907</v>
      </c>
      <c r="AS9" s="602"/>
      <c r="AT9" s="602"/>
      <c r="AU9" s="602"/>
      <c r="AV9" s="602"/>
      <c r="AW9" s="602"/>
    </row>
    <row r="10" spans="5:67" ht="9.9499999999999993" customHeight="1">
      <c r="G10" s="592"/>
      <c r="H10" s="603"/>
      <c r="I10" s="603"/>
      <c r="J10" s="603"/>
      <c r="K10" s="603"/>
      <c r="L10" s="603"/>
      <c r="M10" s="603"/>
      <c r="N10" s="593"/>
      <c r="O10" s="593"/>
      <c r="P10" s="593"/>
      <c r="Q10" s="593"/>
      <c r="R10" s="593"/>
      <c r="S10" s="593"/>
      <c r="T10" s="593"/>
      <c r="U10" s="593"/>
      <c r="V10" s="593"/>
      <c r="W10" s="593"/>
      <c r="X10" s="593"/>
      <c r="Y10" s="593"/>
      <c r="Z10" s="593"/>
      <c r="AA10" s="593"/>
      <c r="AB10" s="593"/>
      <c r="AC10" s="593"/>
      <c r="AD10" s="593"/>
      <c r="AE10" s="593"/>
      <c r="AF10" s="593"/>
      <c r="AG10" s="593"/>
      <c r="AH10" s="593"/>
      <c r="AI10" s="593"/>
      <c r="AJ10" s="593"/>
      <c r="AK10" s="593"/>
      <c r="AL10" s="593"/>
      <c r="AM10" s="593"/>
      <c r="AN10" s="593"/>
      <c r="AO10" s="593"/>
      <c r="AP10" s="593"/>
      <c r="AQ10" s="593"/>
      <c r="AR10" s="593"/>
      <c r="AS10" s="593"/>
      <c r="AT10" s="593"/>
      <c r="AU10" s="593"/>
      <c r="AV10" s="593"/>
      <c r="AW10" s="593"/>
      <c r="AX10" s="593"/>
      <c r="AY10" s="593"/>
      <c r="AZ10" s="593"/>
      <c r="BA10" s="593"/>
      <c r="BB10" s="593"/>
      <c r="BC10" s="593"/>
      <c r="BD10" s="593"/>
      <c r="BE10" s="593"/>
      <c r="BF10" s="593"/>
      <c r="BG10" s="593"/>
      <c r="BH10" s="593"/>
      <c r="BI10" s="593"/>
      <c r="BJ10" s="593"/>
      <c r="BK10" s="593"/>
      <c r="BL10" s="593"/>
      <c r="BM10" s="593"/>
      <c r="BN10" s="593"/>
      <c r="BO10" s="594"/>
    </row>
    <row r="11" spans="5:67" ht="20.100000000000001" customHeight="1">
      <c r="G11" s="604"/>
      <c r="H11" s="605" t="s">
        <v>908</v>
      </c>
      <c r="I11" s="596"/>
      <c r="J11" s="596"/>
      <c r="K11" s="2453" t="s">
        <v>909</v>
      </c>
      <c r="L11" s="2454"/>
      <c r="M11" s="2455"/>
      <c r="N11" s="603"/>
      <c r="O11" s="605" t="s">
        <v>910</v>
      </c>
      <c r="P11" s="596"/>
      <c r="Q11" s="596"/>
      <c r="R11" s="2492" t="s">
        <v>911</v>
      </c>
      <c r="S11" s="2493"/>
      <c r="T11" s="2494"/>
      <c r="U11" s="606" t="s">
        <v>912</v>
      </c>
      <c r="V11" s="607" t="s">
        <v>913</v>
      </c>
      <c r="W11" s="608"/>
      <c r="X11" s="608"/>
      <c r="Y11" s="608"/>
      <c r="Z11" s="608"/>
      <c r="AA11" s="609"/>
      <c r="AB11" s="603"/>
      <c r="AC11" s="610" t="s">
        <v>914</v>
      </c>
      <c r="AD11" s="611"/>
      <c r="AE11" s="612"/>
      <c r="AF11" s="610" t="s">
        <v>915</v>
      </c>
      <c r="AG11" s="611"/>
      <c r="AH11" s="612"/>
      <c r="AI11" s="585" t="s">
        <v>916</v>
      </c>
      <c r="AL11" s="613"/>
      <c r="AM11" s="603"/>
      <c r="AN11" s="603"/>
      <c r="AO11" s="603"/>
      <c r="AP11" s="603"/>
      <c r="AQ11" s="603"/>
      <c r="AR11" s="603"/>
      <c r="AS11" s="603"/>
      <c r="AT11" s="603"/>
      <c r="AU11" s="603"/>
      <c r="AV11" s="603"/>
      <c r="AW11" s="603"/>
      <c r="AX11" s="603"/>
      <c r="AY11" s="603"/>
      <c r="AZ11" s="603"/>
      <c r="BA11" s="603"/>
      <c r="BB11" s="603"/>
      <c r="BC11" s="603"/>
      <c r="BD11" s="603"/>
      <c r="BE11" s="603"/>
      <c r="BF11" s="603"/>
      <c r="BG11" s="603"/>
      <c r="BH11" s="603"/>
      <c r="BI11" s="603"/>
      <c r="BJ11" s="603"/>
      <c r="BK11" s="603"/>
      <c r="BL11" s="603"/>
      <c r="BM11" s="603"/>
      <c r="BN11" s="603"/>
      <c r="BO11" s="614"/>
    </row>
    <row r="12" spans="5:67" ht="5.0999999999999996" customHeight="1">
      <c r="G12" s="604"/>
      <c r="H12" s="603"/>
      <c r="I12" s="603"/>
      <c r="J12" s="603"/>
      <c r="K12" s="603"/>
      <c r="L12" s="603"/>
      <c r="M12" s="603"/>
      <c r="N12" s="603"/>
      <c r="O12" s="603"/>
      <c r="P12" s="603"/>
      <c r="Q12" s="603"/>
      <c r="R12" s="603"/>
      <c r="S12" s="603"/>
      <c r="T12" s="603"/>
      <c r="U12" s="603"/>
      <c r="V12" s="603"/>
      <c r="W12" s="603"/>
      <c r="X12" s="603"/>
      <c r="Y12" s="603"/>
      <c r="Z12" s="603"/>
      <c r="AA12" s="603"/>
      <c r="AB12" s="603"/>
      <c r="AC12" s="603"/>
      <c r="AD12" s="603"/>
      <c r="AE12" s="603"/>
      <c r="AF12" s="603"/>
      <c r="AG12" s="603"/>
      <c r="AH12" s="603"/>
      <c r="AI12" s="603"/>
      <c r="AJ12" s="603"/>
      <c r="AK12" s="603"/>
      <c r="AL12" s="603"/>
      <c r="AM12" s="603"/>
      <c r="AN12" s="603"/>
      <c r="AO12" s="603"/>
      <c r="AP12" s="603"/>
      <c r="AQ12" s="603"/>
      <c r="AR12" s="603"/>
      <c r="AS12" s="603"/>
      <c r="AT12" s="603"/>
      <c r="AU12" s="603"/>
      <c r="AV12" s="603"/>
      <c r="AW12" s="603"/>
      <c r="AX12" s="603"/>
      <c r="AY12" s="603"/>
      <c r="AZ12" s="603"/>
      <c r="BA12" s="603"/>
      <c r="BB12" s="603"/>
      <c r="BC12" s="603"/>
      <c r="BD12" s="603"/>
      <c r="BE12" s="603"/>
      <c r="BF12" s="603"/>
      <c r="BG12" s="603"/>
      <c r="BH12" s="603"/>
      <c r="BI12" s="603"/>
      <c r="BJ12" s="603"/>
      <c r="BK12" s="603"/>
      <c r="BL12" s="603"/>
      <c r="BM12" s="603"/>
      <c r="BN12" s="603"/>
      <c r="BO12" s="614"/>
    </row>
    <row r="13" spans="5:67" ht="5.0999999999999996" customHeight="1" thickBot="1">
      <c r="G13" s="604"/>
      <c r="H13" s="603"/>
      <c r="I13" s="603"/>
      <c r="J13" s="603"/>
      <c r="K13" s="603"/>
      <c r="L13" s="603"/>
      <c r="M13" s="603"/>
      <c r="N13" s="603"/>
      <c r="O13" s="603"/>
      <c r="P13" s="603"/>
      <c r="Q13" s="603"/>
      <c r="R13" s="603"/>
      <c r="S13" s="603"/>
      <c r="T13" s="603"/>
      <c r="U13" s="603"/>
      <c r="V13" s="603"/>
      <c r="W13" s="603"/>
      <c r="X13" s="603"/>
      <c r="Y13" s="603"/>
      <c r="Z13" s="603"/>
      <c r="AA13" s="603"/>
      <c r="AB13" s="603"/>
      <c r="AC13" s="603"/>
      <c r="AD13" s="603"/>
      <c r="AE13" s="603"/>
      <c r="AF13" s="603"/>
      <c r="AG13" s="603"/>
      <c r="AH13" s="603"/>
      <c r="AI13" s="603"/>
      <c r="AJ13" s="603"/>
      <c r="AK13" s="603"/>
      <c r="AL13" s="603"/>
      <c r="AM13" s="603"/>
      <c r="AN13" s="603"/>
      <c r="AO13" s="603"/>
      <c r="AP13" s="603"/>
      <c r="AQ13" s="603"/>
      <c r="AR13" s="603"/>
      <c r="AS13" s="603"/>
      <c r="AT13" s="603"/>
      <c r="AU13" s="603"/>
      <c r="AV13" s="603"/>
      <c r="AW13" s="603"/>
      <c r="AX13" s="603"/>
      <c r="AY13" s="603"/>
      <c r="AZ13" s="603"/>
      <c r="BA13" s="603"/>
      <c r="BB13" s="603"/>
      <c r="BC13" s="603"/>
      <c r="BD13" s="603"/>
      <c r="BE13" s="603"/>
      <c r="BF13" s="603"/>
      <c r="BG13" s="603"/>
      <c r="BH13" s="603"/>
      <c r="BI13" s="603"/>
      <c r="BJ13" s="603"/>
      <c r="BK13" s="603"/>
      <c r="BL13" s="603"/>
      <c r="BM13" s="603"/>
      <c r="BN13" s="603"/>
      <c r="BO13" s="614"/>
    </row>
    <row r="14" spans="5:67" ht="20.100000000000001" customHeight="1" thickBot="1">
      <c r="G14" s="604"/>
      <c r="H14" s="615" t="s">
        <v>917</v>
      </c>
      <c r="I14" s="616"/>
      <c r="J14" s="617"/>
      <c r="K14" s="616"/>
      <c r="L14" s="616"/>
      <c r="M14" s="616"/>
      <c r="N14" s="618"/>
      <c r="P14" s="619"/>
      <c r="Q14" s="2608" t="s">
        <v>918</v>
      </c>
      <c r="R14" s="2609"/>
      <c r="S14" s="2609"/>
      <c r="T14" s="2609"/>
      <c r="U14" s="2609"/>
      <c r="V14" s="2609"/>
      <c r="W14" s="2609"/>
      <c r="X14" s="2609"/>
      <c r="Y14" s="2609"/>
      <c r="Z14" s="2609"/>
      <c r="AA14" s="2610"/>
      <c r="AB14" s="620" t="s">
        <v>919</v>
      </c>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1"/>
      <c r="BD14" s="621"/>
      <c r="BE14" s="621"/>
      <c r="BF14" s="621"/>
      <c r="BG14" s="621"/>
      <c r="BH14" s="621"/>
      <c r="BI14" s="621"/>
      <c r="BJ14" s="621"/>
      <c r="BK14" s="622"/>
      <c r="BL14" s="621"/>
      <c r="BM14" s="621"/>
      <c r="BN14" s="623"/>
      <c r="BO14" s="614"/>
    </row>
    <row r="15" spans="5:67" ht="20.100000000000001" customHeight="1" thickBot="1">
      <c r="G15" s="604"/>
      <c r="H15" s="624" t="s">
        <v>920</v>
      </c>
      <c r="I15" s="625"/>
      <c r="J15" s="626" t="s">
        <v>921</v>
      </c>
      <c r="K15" s="627"/>
      <c r="L15" s="627"/>
      <c r="M15" s="627"/>
      <c r="N15" s="628" t="s">
        <v>922</v>
      </c>
      <c r="P15" s="629"/>
      <c r="Q15" s="630" t="s">
        <v>923</v>
      </c>
      <c r="R15" s="630"/>
      <c r="S15" s="631"/>
      <c r="T15" s="632" t="s">
        <v>924</v>
      </c>
      <c r="U15" s="630"/>
      <c r="V15" s="630"/>
      <c r="W15" s="630"/>
      <c r="X15" s="630"/>
      <c r="Y15" s="630"/>
      <c r="Z15" s="630"/>
      <c r="AA15" s="633"/>
      <c r="AB15" s="2555" t="s">
        <v>925</v>
      </c>
      <c r="AC15" s="2556"/>
      <c r="AD15" s="2556"/>
      <c r="AE15" s="2556" t="s">
        <v>926</v>
      </c>
      <c r="AF15" s="2556"/>
      <c r="AG15" s="2556"/>
      <c r="AH15" s="2556" t="s">
        <v>927</v>
      </c>
      <c r="AI15" s="2556"/>
      <c r="AJ15" s="2556"/>
      <c r="AK15" s="2556" t="s">
        <v>928</v>
      </c>
      <c r="AL15" s="2556"/>
      <c r="AM15" s="2556"/>
      <c r="AN15" s="2556" t="s">
        <v>929</v>
      </c>
      <c r="AO15" s="2556"/>
      <c r="AP15" s="2556"/>
      <c r="AQ15" s="2556" t="s">
        <v>930</v>
      </c>
      <c r="AR15" s="2556"/>
      <c r="AS15" s="2556"/>
      <c r="AT15" s="2556" t="s">
        <v>931</v>
      </c>
      <c r="AU15" s="2556"/>
      <c r="AV15" s="2556"/>
      <c r="AW15" s="2556" t="s">
        <v>932</v>
      </c>
      <c r="AX15" s="2556"/>
      <c r="AY15" s="2556"/>
      <c r="AZ15" s="2556" t="s">
        <v>933</v>
      </c>
      <c r="BA15" s="2556"/>
      <c r="BB15" s="2556"/>
      <c r="BC15" s="2556" t="s">
        <v>934</v>
      </c>
      <c r="BD15" s="2556"/>
      <c r="BE15" s="2556"/>
      <c r="BF15" s="2556" t="s">
        <v>935</v>
      </c>
      <c r="BG15" s="2556"/>
      <c r="BH15" s="2556"/>
      <c r="BI15" s="2556" t="s">
        <v>936</v>
      </c>
      <c r="BJ15" s="2556"/>
      <c r="BK15" s="2556"/>
      <c r="BL15" s="634" t="s">
        <v>937</v>
      </c>
      <c r="BM15" s="634"/>
      <c r="BN15" s="635"/>
      <c r="BO15" s="614"/>
    </row>
    <row r="16" spans="5:67" ht="20.100000000000001" customHeight="1">
      <c r="G16" s="604"/>
      <c r="H16" s="636" t="s">
        <v>938</v>
      </c>
      <c r="I16" s="637"/>
      <c r="J16" s="638" t="s">
        <v>939</v>
      </c>
      <c r="K16" s="639"/>
      <c r="L16" s="639"/>
      <c r="M16" s="639"/>
      <c r="N16" s="628"/>
      <c r="P16" s="640" t="s">
        <v>940</v>
      </c>
      <c r="Q16" s="641" t="s">
        <v>941</v>
      </c>
      <c r="R16" s="642"/>
      <c r="S16" s="643"/>
      <c r="T16" s="644" t="s">
        <v>942</v>
      </c>
      <c r="U16" s="645"/>
      <c r="V16" s="645"/>
      <c r="W16" s="645"/>
      <c r="X16" s="645"/>
      <c r="Y16" s="645"/>
      <c r="Z16" s="642"/>
      <c r="AA16" s="646"/>
      <c r="AB16" s="2591"/>
      <c r="AC16" s="2592"/>
      <c r="AD16" s="2592"/>
      <c r="AE16" s="2592"/>
      <c r="AF16" s="2592"/>
      <c r="AG16" s="2592"/>
      <c r="AH16" s="2592"/>
      <c r="AI16" s="2592"/>
      <c r="AJ16" s="2592"/>
      <c r="AK16" s="2592"/>
      <c r="AL16" s="2592"/>
      <c r="AM16" s="2592"/>
      <c r="AN16" s="2592"/>
      <c r="AO16" s="2592"/>
      <c r="AP16" s="2592"/>
      <c r="AQ16" s="2592"/>
      <c r="AR16" s="2592"/>
      <c r="AS16" s="2592"/>
      <c r="AT16" s="2592"/>
      <c r="AU16" s="2592"/>
      <c r="AV16" s="2592"/>
      <c r="AW16" s="2592"/>
      <c r="AX16" s="2592"/>
      <c r="AY16" s="2592"/>
      <c r="AZ16" s="2592"/>
      <c r="BA16" s="2592"/>
      <c r="BB16" s="2592"/>
      <c r="BC16" s="2592"/>
      <c r="BD16" s="2592"/>
      <c r="BE16" s="2592"/>
      <c r="BF16" s="2592"/>
      <c r="BG16" s="2592"/>
      <c r="BH16" s="2592"/>
      <c r="BI16" s="2592"/>
      <c r="BJ16" s="2592"/>
      <c r="BK16" s="2592"/>
      <c r="BL16" s="2588"/>
      <c r="BM16" s="2588"/>
      <c r="BN16" s="2590"/>
      <c r="BO16" s="614"/>
    </row>
    <row r="17" spans="7:68" ht="20.100000000000001" customHeight="1">
      <c r="G17" s="604"/>
      <c r="H17" s="647" t="s">
        <v>938</v>
      </c>
      <c r="I17" s="648"/>
      <c r="J17" s="649" t="s">
        <v>943</v>
      </c>
      <c r="K17" s="650"/>
      <c r="L17" s="650"/>
      <c r="M17" s="650"/>
      <c r="N17" s="651"/>
      <c r="P17" s="628" t="s">
        <v>940</v>
      </c>
      <c r="Q17" s="652" t="s">
        <v>941</v>
      </c>
      <c r="R17" s="596"/>
      <c r="S17" s="653"/>
      <c r="T17" s="654" t="s">
        <v>944</v>
      </c>
      <c r="U17" s="603"/>
      <c r="V17" s="603"/>
      <c r="W17" s="603"/>
      <c r="X17" s="603"/>
      <c r="Y17" s="603"/>
      <c r="Z17" s="596"/>
      <c r="AA17" s="655"/>
      <c r="AB17" s="2567"/>
      <c r="AC17" s="2568"/>
      <c r="AD17" s="2568"/>
      <c r="AE17" s="2568"/>
      <c r="AF17" s="2568"/>
      <c r="AG17" s="2568"/>
      <c r="AH17" s="2568"/>
      <c r="AI17" s="2568"/>
      <c r="AJ17" s="2568"/>
      <c r="AK17" s="2568"/>
      <c r="AL17" s="2568"/>
      <c r="AM17" s="2568"/>
      <c r="AN17" s="2568"/>
      <c r="AO17" s="2568"/>
      <c r="AP17" s="2568"/>
      <c r="AQ17" s="2568"/>
      <c r="AR17" s="2568"/>
      <c r="AS17" s="2568"/>
      <c r="AT17" s="2568"/>
      <c r="AU17" s="2568"/>
      <c r="AV17" s="2568"/>
      <c r="AW17" s="2568"/>
      <c r="AX17" s="2568"/>
      <c r="AY17" s="2568"/>
      <c r="AZ17" s="2568"/>
      <c r="BA17" s="2568"/>
      <c r="BB17" s="2568"/>
      <c r="BC17" s="2568"/>
      <c r="BD17" s="2568"/>
      <c r="BE17" s="2568"/>
      <c r="BF17" s="2568"/>
      <c r="BG17" s="2568"/>
      <c r="BH17" s="2568"/>
      <c r="BI17" s="2568"/>
      <c r="BJ17" s="2568"/>
      <c r="BK17" s="2568"/>
      <c r="BL17" s="2558"/>
      <c r="BM17" s="2558"/>
      <c r="BN17" s="2559"/>
      <c r="BO17" s="614"/>
    </row>
    <row r="18" spans="7:68" ht="20.100000000000001" customHeight="1">
      <c r="G18" s="604"/>
      <c r="H18" s="647" t="s">
        <v>938</v>
      </c>
      <c r="I18" s="648"/>
      <c r="J18" s="649" t="s">
        <v>945</v>
      </c>
      <c r="K18" s="650"/>
      <c r="L18" s="650"/>
      <c r="M18" s="650"/>
      <c r="N18" s="651"/>
      <c r="P18" s="628" t="s">
        <v>940</v>
      </c>
      <c r="Q18" s="652" t="s">
        <v>941</v>
      </c>
      <c r="R18" s="596"/>
      <c r="S18" s="653"/>
      <c r="T18" s="654" t="s">
        <v>946</v>
      </c>
      <c r="U18" s="603"/>
      <c r="V18" s="603"/>
      <c r="W18" s="603"/>
      <c r="X18" s="603"/>
      <c r="Y18" s="603"/>
      <c r="Z18" s="596"/>
      <c r="AA18" s="655"/>
      <c r="AB18" s="2567"/>
      <c r="AC18" s="2568"/>
      <c r="AD18" s="2568"/>
      <c r="AE18" s="2568"/>
      <c r="AF18" s="2568"/>
      <c r="AG18" s="2568"/>
      <c r="AH18" s="2568"/>
      <c r="AI18" s="2568"/>
      <c r="AJ18" s="2568"/>
      <c r="AK18" s="2568"/>
      <c r="AL18" s="2568"/>
      <c r="AM18" s="2568"/>
      <c r="AN18" s="2568"/>
      <c r="AO18" s="2568"/>
      <c r="AP18" s="2568"/>
      <c r="AQ18" s="2568"/>
      <c r="AR18" s="2568"/>
      <c r="AS18" s="2568"/>
      <c r="AT18" s="2568"/>
      <c r="AU18" s="2568"/>
      <c r="AV18" s="2568"/>
      <c r="AW18" s="2568"/>
      <c r="AX18" s="2568"/>
      <c r="AY18" s="2568"/>
      <c r="AZ18" s="2568"/>
      <c r="BA18" s="2568"/>
      <c r="BB18" s="2568"/>
      <c r="BC18" s="2568"/>
      <c r="BD18" s="2568"/>
      <c r="BE18" s="2568"/>
      <c r="BF18" s="2568"/>
      <c r="BG18" s="2568"/>
      <c r="BH18" s="2568"/>
      <c r="BI18" s="2568"/>
      <c r="BJ18" s="2568"/>
      <c r="BK18" s="2568"/>
      <c r="BL18" s="2558"/>
      <c r="BM18" s="2558"/>
      <c r="BN18" s="2559"/>
      <c r="BO18" s="614"/>
    </row>
    <row r="19" spans="7:68" ht="20.100000000000001" customHeight="1">
      <c r="G19" s="604"/>
      <c r="H19" s="647" t="s">
        <v>938</v>
      </c>
      <c r="I19" s="648"/>
      <c r="J19" s="649" t="s">
        <v>947</v>
      </c>
      <c r="K19" s="650"/>
      <c r="L19" s="650"/>
      <c r="M19" s="650"/>
      <c r="N19" s="651"/>
      <c r="P19" s="628" t="s">
        <v>940</v>
      </c>
      <c r="Q19" s="652" t="s">
        <v>941</v>
      </c>
      <c r="R19" s="596"/>
      <c r="S19" s="653"/>
      <c r="T19" s="654" t="s">
        <v>948</v>
      </c>
      <c r="U19" s="603"/>
      <c r="V19" s="603"/>
      <c r="W19" s="603"/>
      <c r="X19" s="603"/>
      <c r="Y19" s="603"/>
      <c r="Z19" s="596"/>
      <c r="AA19" s="655"/>
      <c r="AB19" s="2567"/>
      <c r="AC19" s="2568"/>
      <c r="AD19" s="2568"/>
      <c r="AE19" s="2568"/>
      <c r="AF19" s="2568"/>
      <c r="AG19" s="2568"/>
      <c r="AH19" s="2568"/>
      <c r="AI19" s="2568"/>
      <c r="AJ19" s="2568"/>
      <c r="AK19" s="2568"/>
      <c r="AL19" s="2568"/>
      <c r="AM19" s="2568"/>
      <c r="AN19" s="2568"/>
      <c r="AO19" s="2568"/>
      <c r="AP19" s="2568"/>
      <c r="AQ19" s="2568"/>
      <c r="AR19" s="2568"/>
      <c r="AS19" s="2568"/>
      <c r="AT19" s="2568"/>
      <c r="AU19" s="2568"/>
      <c r="AV19" s="2568"/>
      <c r="AW19" s="2568"/>
      <c r="AX19" s="2568"/>
      <c r="AY19" s="2568"/>
      <c r="AZ19" s="2568"/>
      <c r="BA19" s="2568"/>
      <c r="BB19" s="2568"/>
      <c r="BC19" s="2568"/>
      <c r="BD19" s="2568"/>
      <c r="BE19" s="2568"/>
      <c r="BF19" s="2568"/>
      <c r="BG19" s="2568"/>
      <c r="BH19" s="2568"/>
      <c r="BI19" s="2568"/>
      <c r="BJ19" s="2568"/>
      <c r="BK19" s="2568"/>
      <c r="BL19" s="2558"/>
      <c r="BM19" s="2558"/>
      <c r="BN19" s="2559"/>
      <c r="BO19" s="614"/>
    </row>
    <row r="20" spans="7:68" ht="20.100000000000001" customHeight="1">
      <c r="G20" s="604"/>
      <c r="H20" s="647" t="s">
        <v>938</v>
      </c>
      <c r="I20" s="648"/>
      <c r="J20" s="649" t="s">
        <v>949</v>
      </c>
      <c r="K20" s="650"/>
      <c r="L20" s="650"/>
      <c r="M20" s="650"/>
      <c r="N20" s="651"/>
      <c r="P20" s="628" t="s">
        <v>940</v>
      </c>
      <c r="Q20" s="652" t="s">
        <v>941</v>
      </c>
      <c r="R20" s="596"/>
      <c r="S20" s="653"/>
      <c r="T20" s="654" t="s">
        <v>950</v>
      </c>
      <c r="U20" s="603"/>
      <c r="V20" s="603"/>
      <c r="W20" s="603"/>
      <c r="X20" s="603"/>
      <c r="Y20" s="603"/>
      <c r="Z20" s="596"/>
      <c r="AA20" s="655"/>
      <c r="AB20" s="2567"/>
      <c r="AC20" s="2568"/>
      <c r="AD20" s="2568"/>
      <c r="AE20" s="2568"/>
      <c r="AF20" s="2568"/>
      <c r="AG20" s="2568"/>
      <c r="AH20" s="2568"/>
      <c r="AI20" s="2568"/>
      <c r="AJ20" s="2568"/>
      <c r="AK20" s="2568"/>
      <c r="AL20" s="2568"/>
      <c r="AM20" s="2568"/>
      <c r="AN20" s="2568"/>
      <c r="AO20" s="2568"/>
      <c r="AP20" s="2568"/>
      <c r="AQ20" s="2568"/>
      <c r="AR20" s="2568"/>
      <c r="AS20" s="2568"/>
      <c r="AT20" s="2568"/>
      <c r="AU20" s="2568"/>
      <c r="AV20" s="2568"/>
      <c r="AW20" s="2568"/>
      <c r="AX20" s="2568"/>
      <c r="AY20" s="2568"/>
      <c r="AZ20" s="2568"/>
      <c r="BA20" s="2568"/>
      <c r="BB20" s="2568"/>
      <c r="BC20" s="2568"/>
      <c r="BD20" s="2568"/>
      <c r="BE20" s="2568"/>
      <c r="BF20" s="2568"/>
      <c r="BG20" s="2568"/>
      <c r="BH20" s="2568"/>
      <c r="BI20" s="2568"/>
      <c r="BJ20" s="2568"/>
      <c r="BK20" s="2568"/>
      <c r="BL20" s="2558"/>
      <c r="BM20" s="2558"/>
      <c r="BN20" s="2559"/>
      <c r="BO20" s="614"/>
    </row>
    <row r="21" spans="7:68" ht="20.100000000000001" customHeight="1">
      <c r="G21" s="604"/>
      <c r="H21" s="647"/>
      <c r="I21" s="648"/>
      <c r="J21" s="649"/>
      <c r="K21" s="650"/>
      <c r="L21" s="650"/>
      <c r="M21" s="650"/>
      <c r="N21" s="651"/>
      <c r="P21" s="628" t="s">
        <v>940</v>
      </c>
      <c r="Q21" s="652" t="s">
        <v>941</v>
      </c>
      <c r="R21" s="596"/>
      <c r="S21" s="653"/>
      <c r="T21" s="654" t="s">
        <v>951</v>
      </c>
      <c r="U21" s="603"/>
      <c r="V21" s="603"/>
      <c r="W21" s="603"/>
      <c r="X21" s="603"/>
      <c r="Y21" s="603"/>
      <c r="Z21" s="596"/>
      <c r="AA21" s="655"/>
      <c r="AB21" s="2567"/>
      <c r="AC21" s="2568"/>
      <c r="AD21" s="2568"/>
      <c r="AE21" s="2568"/>
      <c r="AF21" s="2568"/>
      <c r="AG21" s="2568"/>
      <c r="AH21" s="2568"/>
      <c r="AI21" s="2568"/>
      <c r="AJ21" s="2568"/>
      <c r="AK21" s="2568"/>
      <c r="AL21" s="2568"/>
      <c r="AM21" s="2568"/>
      <c r="AN21" s="2568"/>
      <c r="AO21" s="2568"/>
      <c r="AP21" s="2568"/>
      <c r="AQ21" s="2568"/>
      <c r="AR21" s="2568"/>
      <c r="AS21" s="2568"/>
      <c r="AT21" s="2568"/>
      <c r="AU21" s="2568"/>
      <c r="AV21" s="2568"/>
      <c r="AW21" s="2568"/>
      <c r="AX21" s="2568"/>
      <c r="AY21" s="2568"/>
      <c r="AZ21" s="2568"/>
      <c r="BA21" s="2568"/>
      <c r="BB21" s="2568"/>
      <c r="BC21" s="2568"/>
      <c r="BD21" s="2568"/>
      <c r="BE21" s="2568"/>
      <c r="BF21" s="2568"/>
      <c r="BG21" s="2568"/>
      <c r="BH21" s="2568"/>
      <c r="BI21" s="2568"/>
      <c r="BJ21" s="2568"/>
      <c r="BK21" s="2568"/>
      <c r="BL21" s="2558"/>
      <c r="BM21" s="2558"/>
      <c r="BN21" s="2559"/>
      <c r="BO21" s="614"/>
    </row>
    <row r="22" spans="7:68" ht="20.100000000000001" customHeight="1">
      <c r="G22" s="604"/>
      <c r="H22" s="647"/>
      <c r="I22" s="648"/>
      <c r="J22" s="649"/>
      <c r="K22" s="650"/>
      <c r="L22" s="650"/>
      <c r="M22" s="650"/>
      <c r="N22" s="651"/>
      <c r="P22" s="628" t="s">
        <v>940</v>
      </c>
      <c r="Q22" s="652" t="s">
        <v>941</v>
      </c>
      <c r="R22" s="596"/>
      <c r="S22" s="653"/>
      <c r="T22" s="654" t="s">
        <v>952</v>
      </c>
      <c r="U22" s="603"/>
      <c r="V22" s="603"/>
      <c r="W22" s="603"/>
      <c r="X22" s="603"/>
      <c r="Y22" s="603"/>
      <c r="Z22" s="596"/>
      <c r="AA22" s="655"/>
      <c r="AB22" s="2567"/>
      <c r="AC22" s="2568"/>
      <c r="AD22" s="2568"/>
      <c r="AE22" s="2568"/>
      <c r="AF22" s="2568"/>
      <c r="AG22" s="2568"/>
      <c r="AH22" s="2568"/>
      <c r="AI22" s="2568"/>
      <c r="AJ22" s="2568"/>
      <c r="AK22" s="2568"/>
      <c r="AL22" s="2568"/>
      <c r="AM22" s="2568"/>
      <c r="AN22" s="2568"/>
      <c r="AO22" s="2568"/>
      <c r="AP22" s="2568"/>
      <c r="AQ22" s="2568"/>
      <c r="AR22" s="2568"/>
      <c r="AS22" s="2568"/>
      <c r="AT22" s="2568"/>
      <c r="AU22" s="2568"/>
      <c r="AV22" s="2568"/>
      <c r="AW22" s="2568"/>
      <c r="AX22" s="2568"/>
      <c r="AY22" s="2568"/>
      <c r="AZ22" s="2568"/>
      <c r="BA22" s="2568"/>
      <c r="BB22" s="2568"/>
      <c r="BC22" s="2568"/>
      <c r="BD22" s="2568"/>
      <c r="BE22" s="2568"/>
      <c r="BF22" s="2568"/>
      <c r="BG22" s="2568"/>
      <c r="BH22" s="2568"/>
      <c r="BI22" s="2568"/>
      <c r="BJ22" s="2568"/>
      <c r="BK22" s="2568"/>
      <c r="BL22" s="2558"/>
      <c r="BM22" s="2558"/>
      <c r="BN22" s="2559"/>
      <c r="BO22" s="614"/>
    </row>
    <row r="23" spans="7:68" ht="20.100000000000001" customHeight="1">
      <c r="G23" s="604"/>
      <c r="H23" s="647"/>
      <c r="I23" s="648"/>
      <c r="J23" s="649"/>
      <c r="K23" s="650"/>
      <c r="L23" s="650"/>
      <c r="M23" s="650"/>
      <c r="N23" s="651"/>
      <c r="P23" s="628" t="s">
        <v>940</v>
      </c>
      <c r="Q23" s="652" t="s">
        <v>941</v>
      </c>
      <c r="R23" s="596"/>
      <c r="S23" s="653"/>
      <c r="T23" s="654" t="s">
        <v>953</v>
      </c>
      <c r="U23" s="603"/>
      <c r="V23" s="603"/>
      <c r="W23" s="603"/>
      <c r="X23" s="603"/>
      <c r="Y23" s="603"/>
      <c r="Z23" s="596"/>
      <c r="AA23" s="655"/>
      <c r="AB23" s="2567"/>
      <c r="AC23" s="2568"/>
      <c r="AD23" s="2568"/>
      <c r="AE23" s="2568"/>
      <c r="AF23" s="2568"/>
      <c r="AG23" s="2568"/>
      <c r="AH23" s="2568"/>
      <c r="AI23" s="2568"/>
      <c r="AJ23" s="2568"/>
      <c r="AK23" s="2568"/>
      <c r="AL23" s="2568"/>
      <c r="AM23" s="2568"/>
      <c r="AN23" s="2568"/>
      <c r="AO23" s="2568"/>
      <c r="AP23" s="2568"/>
      <c r="AQ23" s="2568"/>
      <c r="AR23" s="2568"/>
      <c r="AS23" s="2568"/>
      <c r="AT23" s="2568"/>
      <c r="AU23" s="2568"/>
      <c r="AV23" s="2568"/>
      <c r="AW23" s="2568"/>
      <c r="AX23" s="2568"/>
      <c r="AY23" s="2568"/>
      <c r="AZ23" s="2568"/>
      <c r="BA23" s="2568"/>
      <c r="BB23" s="2568"/>
      <c r="BC23" s="2568"/>
      <c r="BD23" s="2568"/>
      <c r="BE23" s="2568"/>
      <c r="BF23" s="2568"/>
      <c r="BG23" s="2568"/>
      <c r="BH23" s="2568"/>
      <c r="BI23" s="2568"/>
      <c r="BJ23" s="2568"/>
      <c r="BK23" s="2568"/>
      <c r="BL23" s="2558"/>
      <c r="BM23" s="2558"/>
      <c r="BN23" s="2559"/>
      <c r="BO23" s="614"/>
    </row>
    <row r="24" spans="7:68" ht="20.100000000000001" customHeight="1" thickBot="1">
      <c r="G24" s="604"/>
      <c r="H24" s="656"/>
      <c r="I24" s="657"/>
      <c r="J24" s="658"/>
      <c r="K24" s="659"/>
      <c r="L24" s="659"/>
      <c r="M24" s="659"/>
      <c r="N24" s="660"/>
      <c r="P24" s="661" t="s">
        <v>940</v>
      </c>
      <c r="Q24" s="662" t="s">
        <v>941</v>
      </c>
      <c r="R24" s="663"/>
      <c r="S24" s="664"/>
      <c r="T24" s="665" t="s">
        <v>954</v>
      </c>
      <c r="U24" s="666"/>
      <c r="V24" s="666"/>
      <c r="W24" s="666"/>
      <c r="X24" s="666"/>
      <c r="Y24" s="666"/>
      <c r="Z24" s="663"/>
      <c r="AA24" s="667"/>
      <c r="AB24" s="2562"/>
      <c r="AC24" s="2563"/>
      <c r="AD24" s="2563"/>
      <c r="AE24" s="2563"/>
      <c r="AF24" s="2563"/>
      <c r="AG24" s="2563"/>
      <c r="AH24" s="2563"/>
      <c r="AI24" s="2563"/>
      <c r="AJ24" s="2563"/>
      <c r="AK24" s="2563"/>
      <c r="AL24" s="2563"/>
      <c r="AM24" s="2563"/>
      <c r="AN24" s="2563"/>
      <c r="AO24" s="2563"/>
      <c r="AP24" s="2563"/>
      <c r="AQ24" s="2563"/>
      <c r="AR24" s="2563"/>
      <c r="AS24" s="2563"/>
      <c r="AT24" s="2563"/>
      <c r="AU24" s="2563"/>
      <c r="AV24" s="2563"/>
      <c r="AW24" s="2563"/>
      <c r="AX24" s="2563"/>
      <c r="AY24" s="2563"/>
      <c r="AZ24" s="2563"/>
      <c r="BA24" s="2563"/>
      <c r="BB24" s="2563"/>
      <c r="BC24" s="2563"/>
      <c r="BD24" s="2563"/>
      <c r="BE24" s="2563"/>
      <c r="BF24" s="2563"/>
      <c r="BG24" s="2563"/>
      <c r="BH24" s="2563"/>
      <c r="BI24" s="2563"/>
      <c r="BJ24" s="2563"/>
      <c r="BK24" s="2563"/>
      <c r="BL24" s="2545"/>
      <c r="BM24" s="2545"/>
      <c r="BN24" s="2546"/>
      <c r="BO24" s="614"/>
    </row>
    <row r="25" spans="7:68" ht="9.9499999999999993" customHeight="1">
      <c r="G25" s="668"/>
      <c r="H25" s="669"/>
      <c r="I25" s="669"/>
      <c r="J25" s="669"/>
      <c r="K25" s="669"/>
      <c r="L25" s="669"/>
      <c r="M25" s="669"/>
      <c r="N25" s="669"/>
      <c r="O25" s="669"/>
      <c r="P25" s="669"/>
      <c r="Q25" s="669"/>
      <c r="R25" s="669"/>
      <c r="S25" s="669"/>
      <c r="T25" s="669"/>
      <c r="U25" s="669"/>
      <c r="V25" s="669"/>
      <c r="W25" s="669"/>
      <c r="X25" s="669"/>
      <c r="Y25" s="669"/>
      <c r="Z25" s="669"/>
      <c r="AA25" s="669"/>
      <c r="AB25" s="669"/>
      <c r="AC25" s="669"/>
      <c r="AD25" s="669"/>
      <c r="AE25" s="669"/>
      <c r="AF25" s="669"/>
      <c r="AG25" s="669"/>
      <c r="AH25" s="669"/>
      <c r="AI25" s="669"/>
      <c r="AJ25" s="669"/>
      <c r="AK25" s="669"/>
      <c r="AL25" s="669"/>
      <c r="AM25" s="669"/>
      <c r="AN25" s="669"/>
      <c r="AO25" s="669"/>
      <c r="AP25" s="669"/>
      <c r="AQ25" s="669"/>
      <c r="AR25" s="669"/>
      <c r="AS25" s="669"/>
      <c r="AT25" s="669"/>
      <c r="AU25" s="669"/>
      <c r="AV25" s="669"/>
      <c r="AW25" s="669"/>
      <c r="AX25" s="669"/>
      <c r="AY25" s="669"/>
      <c r="AZ25" s="669"/>
      <c r="BA25" s="669"/>
      <c r="BB25" s="669"/>
      <c r="BC25" s="669"/>
      <c r="BD25" s="669"/>
      <c r="BE25" s="669"/>
      <c r="BF25" s="669"/>
      <c r="BG25" s="669"/>
      <c r="BH25" s="669"/>
      <c r="BI25" s="669"/>
      <c r="BJ25" s="669"/>
      <c r="BK25" s="669"/>
      <c r="BL25" s="669"/>
      <c r="BM25" s="669"/>
      <c r="BN25" s="669"/>
      <c r="BO25" s="670"/>
    </row>
    <row r="26" spans="7:68" ht="20.100000000000001" customHeight="1">
      <c r="G26" s="585" t="s">
        <v>955</v>
      </c>
    </row>
    <row r="27" spans="7:68" ht="20.100000000000001" customHeight="1">
      <c r="G27" s="585" t="s">
        <v>956</v>
      </c>
    </row>
    <row r="29" spans="7:68" ht="5.0999999999999996" customHeight="1" thickBot="1">
      <c r="N29" s="592"/>
      <c r="O29" s="593"/>
      <c r="P29" s="593"/>
      <c r="Q29" s="593"/>
      <c r="R29" s="593"/>
      <c r="S29" s="594"/>
    </row>
    <row r="30" spans="7:68" ht="20.100000000000001" customHeight="1" thickBot="1">
      <c r="H30" s="598" t="s">
        <v>957</v>
      </c>
      <c r="I30" s="599"/>
      <c r="J30" s="599"/>
      <c r="K30" s="599"/>
      <c r="L30" s="599"/>
      <c r="M30" s="600"/>
      <c r="N30" s="671" t="s">
        <v>958</v>
      </c>
      <c r="O30" s="672"/>
      <c r="P30" s="672"/>
      <c r="Q30" s="672"/>
      <c r="R30" s="672"/>
      <c r="S30" s="673"/>
      <c r="T30" s="598" t="s">
        <v>959</v>
      </c>
      <c r="U30" s="599"/>
      <c r="V30" s="599"/>
      <c r="W30" s="599"/>
      <c r="X30" s="599"/>
      <c r="Y30" s="600"/>
      <c r="Z30" s="598" t="s">
        <v>904</v>
      </c>
      <c r="AA30" s="599"/>
      <c r="AB30" s="599"/>
      <c r="AC30" s="599"/>
      <c r="AD30" s="599"/>
      <c r="AE30" s="600"/>
      <c r="AF30" s="598" t="s">
        <v>905</v>
      </c>
      <c r="AG30" s="599"/>
      <c r="AH30" s="599"/>
      <c r="AI30" s="599"/>
      <c r="AJ30" s="599"/>
      <c r="AK30" s="600"/>
      <c r="AL30" s="598" t="s">
        <v>906</v>
      </c>
      <c r="AM30" s="599"/>
      <c r="AN30" s="599"/>
      <c r="AO30" s="599"/>
      <c r="AP30" s="599"/>
      <c r="AQ30" s="600"/>
      <c r="AR30" s="601" t="s">
        <v>907</v>
      </c>
      <c r="AS30" s="602"/>
      <c r="AT30" s="602"/>
      <c r="AU30" s="602"/>
      <c r="AV30" s="602"/>
      <c r="AW30" s="602"/>
    </row>
    <row r="31" spans="7:68" ht="9.9499999999999993" customHeight="1">
      <c r="G31" s="592"/>
      <c r="H31" s="603"/>
      <c r="I31" s="603"/>
      <c r="J31" s="603"/>
      <c r="K31" s="603"/>
      <c r="L31" s="603"/>
      <c r="M31" s="603"/>
      <c r="N31" s="603"/>
      <c r="O31" s="603"/>
      <c r="P31" s="603"/>
      <c r="Q31" s="603"/>
      <c r="R31" s="603"/>
      <c r="S31" s="603"/>
      <c r="T31" s="593"/>
      <c r="U31" s="593"/>
      <c r="V31" s="593"/>
      <c r="W31" s="593"/>
      <c r="X31" s="593"/>
      <c r="Y31" s="593"/>
      <c r="Z31" s="593"/>
      <c r="AA31" s="593"/>
      <c r="AB31" s="593"/>
      <c r="AC31" s="593"/>
      <c r="AD31" s="593"/>
      <c r="AE31" s="593"/>
      <c r="AF31" s="593"/>
      <c r="AG31" s="593"/>
      <c r="AH31" s="593"/>
      <c r="AI31" s="593"/>
      <c r="AJ31" s="593"/>
      <c r="AK31" s="593"/>
      <c r="AL31" s="593"/>
      <c r="AM31" s="593"/>
      <c r="AN31" s="593"/>
      <c r="AO31" s="593"/>
      <c r="AP31" s="593"/>
      <c r="AQ31" s="593"/>
      <c r="AR31" s="593"/>
      <c r="AS31" s="593"/>
      <c r="AT31" s="593"/>
      <c r="AU31" s="593"/>
      <c r="AV31" s="593"/>
      <c r="AW31" s="593"/>
      <c r="AX31" s="593"/>
      <c r="AY31" s="593"/>
      <c r="AZ31" s="593"/>
      <c r="BA31" s="593"/>
      <c r="BB31" s="593"/>
      <c r="BC31" s="593"/>
      <c r="BD31" s="593"/>
      <c r="BE31" s="593"/>
      <c r="BF31" s="593"/>
      <c r="BG31" s="593"/>
      <c r="BH31" s="593"/>
      <c r="BI31" s="593"/>
      <c r="BJ31" s="593"/>
      <c r="BK31" s="593"/>
      <c r="BL31" s="593"/>
      <c r="BM31" s="593"/>
      <c r="BN31" s="593"/>
      <c r="BO31" s="593"/>
      <c r="BP31" s="594"/>
    </row>
    <row r="32" spans="7:68" ht="20.100000000000001" customHeight="1">
      <c r="G32" s="604"/>
      <c r="H32" s="605" t="s">
        <v>960</v>
      </c>
      <c r="I32" s="596"/>
      <c r="J32" s="596"/>
      <c r="K32" s="2453" t="s">
        <v>961</v>
      </c>
      <c r="L32" s="2454"/>
      <c r="M32" s="2455"/>
      <c r="N32" s="603"/>
      <c r="O32" s="605" t="s">
        <v>962</v>
      </c>
      <c r="P32" s="596"/>
      <c r="Q32" s="596"/>
      <c r="R32" s="2492" t="s">
        <v>963</v>
      </c>
      <c r="S32" s="2493"/>
      <c r="T32" s="2494"/>
      <c r="U32" s="606" t="s">
        <v>964</v>
      </c>
      <c r="V32" s="607" t="s">
        <v>965</v>
      </c>
      <c r="W32" s="608"/>
      <c r="X32" s="608"/>
      <c r="Y32" s="608"/>
      <c r="Z32" s="608"/>
      <c r="AA32" s="609"/>
      <c r="AB32" s="603"/>
      <c r="AC32" s="610" t="s">
        <v>966</v>
      </c>
      <c r="AD32" s="611"/>
      <c r="AE32" s="612"/>
      <c r="AF32" s="610" t="s">
        <v>967</v>
      </c>
      <c r="AG32" s="611"/>
      <c r="AH32" s="611"/>
      <c r="AI32" s="611"/>
      <c r="AJ32" s="612"/>
      <c r="AL32" s="613"/>
      <c r="AM32" s="603"/>
      <c r="AN32" s="603"/>
      <c r="AO32" s="603"/>
      <c r="AP32" s="603"/>
      <c r="AQ32" s="603"/>
      <c r="AR32" s="603"/>
      <c r="AS32" s="603"/>
      <c r="AT32" s="603"/>
      <c r="AU32" s="603"/>
      <c r="AV32" s="603"/>
      <c r="AW32" s="603"/>
      <c r="AX32" s="603"/>
      <c r="AY32" s="603"/>
      <c r="AZ32" s="603"/>
      <c r="BA32" s="603"/>
      <c r="BB32" s="603"/>
      <c r="BC32" s="603"/>
      <c r="BD32" s="603"/>
      <c r="BE32" s="603"/>
      <c r="BF32" s="603"/>
      <c r="BG32" s="603"/>
      <c r="BH32" s="603"/>
      <c r="BI32" s="603"/>
      <c r="BJ32" s="603"/>
      <c r="BK32" s="603"/>
      <c r="BL32" s="603"/>
      <c r="BM32" s="603"/>
      <c r="BN32" s="603"/>
      <c r="BO32" s="603"/>
      <c r="BP32" s="614"/>
    </row>
    <row r="33" spans="7:68" ht="5.0999999999999996" customHeight="1">
      <c r="G33" s="604"/>
      <c r="H33" s="603"/>
      <c r="I33" s="603"/>
      <c r="J33" s="603"/>
      <c r="K33" s="603"/>
      <c r="L33" s="603"/>
      <c r="M33" s="603"/>
      <c r="N33" s="603"/>
      <c r="O33" s="603"/>
      <c r="P33" s="603"/>
      <c r="Q33" s="603"/>
      <c r="R33" s="603"/>
      <c r="S33" s="603"/>
      <c r="T33" s="603"/>
      <c r="U33" s="603"/>
      <c r="V33" s="603"/>
      <c r="W33" s="603"/>
      <c r="X33" s="603"/>
      <c r="Y33" s="603"/>
      <c r="Z33" s="603"/>
      <c r="AA33" s="603"/>
      <c r="AB33" s="603"/>
      <c r="AC33" s="603"/>
      <c r="AD33" s="603"/>
      <c r="AE33" s="603"/>
      <c r="AF33" s="603"/>
      <c r="AG33" s="603"/>
      <c r="AH33" s="603"/>
      <c r="AI33" s="603"/>
      <c r="AJ33" s="603"/>
      <c r="AK33" s="603"/>
      <c r="AL33" s="603"/>
      <c r="AM33" s="603"/>
      <c r="AN33" s="603"/>
      <c r="AO33" s="603"/>
      <c r="AP33" s="603"/>
      <c r="AQ33" s="603"/>
      <c r="AR33" s="603"/>
      <c r="AS33" s="603"/>
      <c r="AT33" s="603"/>
      <c r="AU33" s="603"/>
      <c r="AV33" s="603"/>
      <c r="AW33" s="603"/>
      <c r="AX33" s="603"/>
      <c r="AY33" s="603"/>
      <c r="AZ33" s="603"/>
      <c r="BA33" s="603"/>
      <c r="BB33" s="603"/>
      <c r="BC33" s="603"/>
      <c r="BD33" s="603"/>
      <c r="BE33" s="603"/>
      <c r="BF33" s="603"/>
      <c r="BG33" s="603"/>
      <c r="BH33" s="603"/>
      <c r="BI33" s="603"/>
      <c r="BJ33" s="603"/>
      <c r="BK33" s="603"/>
      <c r="BL33" s="603"/>
      <c r="BM33" s="603"/>
      <c r="BN33" s="603"/>
      <c r="BO33" s="603"/>
      <c r="BP33" s="614"/>
    </row>
    <row r="34" spans="7:68" ht="5.0999999999999996" customHeight="1" thickBot="1">
      <c r="G34" s="604"/>
      <c r="H34" s="603"/>
      <c r="I34" s="603"/>
      <c r="J34" s="603"/>
      <c r="K34" s="603"/>
      <c r="L34" s="603"/>
      <c r="M34" s="603"/>
      <c r="N34" s="603"/>
      <c r="O34" s="603"/>
      <c r="P34" s="603"/>
      <c r="Q34" s="603"/>
      <c r="R34" s="603"/>
      <c r="S34" s="603"/>
      <c r="T34" s="603"/>
      <c r="U34" s="603"/>
      <c r="V34" s="603"/>
      <c r="W34" s="603"/>
      <c r="X34" s="603"/>
      <c r="Y34" s="603"/>
      <c r="Z34" s="603"/>
      <c r="AA34" s="603"/>
      <c r="AB34" s="603"/>
      <c r="AC34" s="603"/>
      <c r="AD34" s="603"/>
      <c r="AE34" s="603"/>
      <c r="AF34" s="603"/>
      <c r="AG34" s="603"/>
      <c r="AH34" s="603"/>
      <c r="AI34" s="603"/>
      <c r="AJ34" s="603"/>
      <c r="AK34" s="603"/>
      <c r="AL34" s="603"/>
      <c r="AM34" s="603"/>
      <c r="AN34" s="603"/>
      <c r="AO34" s="603"/>
      <c r="AP34" s="603"/>
      <c r="AQ34" s="603"/>
      <c r="AR34" s="603"/>
      <c r="AS34" s="603"/>
      <c r="AT34" s="603"/>
      <c r="AU34" s="603"/>
      <c r="AV34" s="603"/>
      <c r="AW34" s="603"/>
      <c r="AX34" s="603"/>
      <c r="AY34" s="603"/>
      <c r="AZ34" s="603"/>
      <c r="BA34" s="603"/>
      <c r="BB34" s="603"/>
      <c r="BC34" s="603"/>
      <c r="BD34" s="603"/>
      <c r="BE34" s="603"/>
      <c r="BF34" s="603"/>
      <c r="BG34" s="603"/>
      <c r="BH34" s="603"/>
      <c r="BI34" s="603"/>
      <c r="BJ34" s="603"/>
      <c r="BK34" s="603"/>
      <c r="BL34" s="603"/>
      <c r="BM34" s="603"/>
      <c r="BN34" s="603"/>
      <c r="BO34" s="603"/>
      <c r="BP34" s="614"/>
    </row>
    <row r="35" spans="7:68" ht="20.100000000000001" customHeight="1" thickBot="1">
      <c r="G35" s="604"/>
      <c r="H35" s="615" t="s">
        <v>962</v>
      </c>
      <c r="I35" s="616"/>
      <c r="J35" s="617"/>
      <c r="K35" s="616"/>
      <c r="L35" s="616"/>
      <c r="M35" s="616"/>
      <c r="N35" s="618"/>
      <c r="P35" s="619"/>
      <c r="Q35" s="2608" t="s">
        <v>968</v>
      </c>
      <c r="R35" s="2609"/>
      <c r="S35" s="2609"/>
      <c r="T35" s="2609"/>
      <c r="U35" s="2609"/>
      <c r="V35" s="2609"/>
      <c r="W35" s="2609"/>
      <c r="X35" s="2609"/>
      <c r="Y35" s="2609"/>
      <c r="Z35" s="2476" t="s">
        <v>969</v>
      </c>
      <c r="AA35" s="2595"/>
      <c r="AB35" s="620" t="s">
        <v>970</v>
      </c>
      <c r="AC35" s="621"/>
      <c r="AD35" s="621"/>
      <c r="AE35" s="621"/>
      <c r="AF35" s="621"/>
      <c r="AG35" s="621"/>
      <c r="AH35" s="621"/>
      <c r="AI35" s="621"/>
      <c r="AJ35" s="621"/>
      <c r="AK35" s="621"/>
      <c r="AL35" s="621"/>
      <c r="AM35" s="621"/>
      <c r="AN35" s="621"/>
      <c r="AO35" s="621"/>
      <c r="AP35" s="621"/>
      <c r="AQ35" s="621"/>
      <c r="AR35" s="621"/>
      <c r="AS35" s="621"/>
      <c r="AT35" s="621"/>
      <c r="AU35" s="621"/>
      <c r="AV35" s="621"/>
      <c r="AW35" s="621"/>
      <c r="AX35" s="621"/>
      <c r="AY35" s="621"/>
      <c r="AZ35" s="621"/>
      <c r="BA35" s="621"/>
      <c r="BB35" s="621"/>
      <c r="BC35" s="621"/>
      <c r="BD35" s="621"/>
      <c r="BE35" s="621"/>
      <c r="BF35" s="621"/>
      <c r="BG35" s="621"/>
      <c r="BH35" s="621"/>
      <c r="BI35" s="621"/>
      <c r="BJ35" s="621"/>
      <c r="BK35" s="622"/>
      <c r="BL35" s="621"/>
      <c r="BM35" s="621"/>
      <c r="BN35" s="623"/>
      <c r="BO35" s="618"/>
      <c r="BP35" s="614"/>
    </row>
    <row r="36" spans="7:68" ht="20.100000000000001" customHeight="1" thickBot="1">
      <c r="G36" s="604"/>
      <c r="H36" s="624" t="s">
        <v>971</v>
      </c>
      <c r="I36" s="625"/>
      <c r="J36" s="626" t="s">
        <v>939</v>
      </c>
      <c r="K36" s="627"/>
      <c r="L36" s="627"/>
      <c r="M36" s="627"/>
      <c r="N36" s="628" t="s">
        <v>922</v>
      </c>
      <c r="P36" s="629"/>
      <c r="Q36" s="630" t="s">
        <v>972</v>
      </c>
      <c r="R36" s="630"/>
      <c r="S36" s="631"/>
      <c r="T36" s="632" t="s">
        <v>973</v>
      </c>
      <c r="U36" s="630"/>
      <c r="V36" s="630"/>
      <c r="W36" s="630"/>
      <c r="X36" s="630"/>
      <c r="Y36" s="630"/>
      <c r="Z36" s="2478"/>
      <c r="AA36" s="2600"/>
      <c r="AB36" s="2555" t="s">
        <v>974</v>
      </c>
      <c r="AC36" s="2556"/>
      <c r="AD36" s="2556"/>
      <c r="AE36" s="2556" t="s">
        <v>975</v>
      </c>
      <c r="AF36" s="2556"/>
      <c r="AG36" s="2556"/>
      <c r="AH36" s="2556" t="s">
        <v>927</v>
      </c>
      <c r="AI36" s="2556"/>
      <c r="AJ36" s="2556"/>
      <c r="AK36" s="2556" t="s">
        <v>928</v>
      </c>
      <c r="AL36" s="2556"/>
      <c r="AM36" s="2556"/>
      <c r="AN36" s="2556" t="s">
        <v>929</v>
      </c>
      <c r="AO36" s="2556"/>
      <c r="AP36" s="2556"/>
      <c r="AQ36" s="2556" t="s">
        <v>930</v>
      </c>
      <c r="AR36" s="2556"/>
      <c r="AS36" s="2556"/>
      <c r="AT36" s="2556" t="s">
        <v>931</v>
      </c>
      <c r="AU36" s="2556"/>
      <c r="AV36" s="2556"/>
      <c r="AW36" s="2556" t="s">
        <v>932</v>
      </c>
      <c r="AX36" s="2556"/>
      <c r="AY36" s="2556"/>
      <c r="AZ36" s="2556" t="s">
        <v>933</v>
      </c>
      <c r="BA36" s="2556"/>
      <c r="BB36" s="2556"/>
      <c r="BC36" s="2556" t="s">
        <v>934</v>
      </c>
      <c r="BD36" s="2556"/>
      <c r="BE36" s="2556"/>
      <c r="BF36" s="2556" t="s">
        <v>935</v>
      </c>
      <c r="BG36" s="2556"/>
      <c r="BH36" s="2556"/>
      <c r="BI36" s="2556" t="s">
        <v>936</v>
      </c>
      <c r="BJ36" s="2556"/>
      <c r="BK36" s="2556"/>
      <c r="BL36" s="634" t="s">
        <v>976</v>
      </c>
      <c r="BM36" s="634"/>
      <c r="BN36" s="635"/>
      <c r="BO36" s="628" t="s">
        <v>922</v>
      </c>
      <c r="BP36" s="614"/>
    </row>
    <row r="37" spans="7:68" ht="20.100000000000001" customHeight="1">
      <c r="G37" s="604"/>
      <c r="H37" s="636" t="s">
        <v>938</v>
      </c>
      <c r="I37" s="637"/>
      <c r="J37" s="638" t="s">
        <v>939</v>
      </c>
      <c r="K37" s="639"/>
      <c r="L37" s="639"/>
      <c r="M37" s="639"/>
      <c r="N37" s="628"/>
      <c r="P37" s="640" t="s">
        <v>940</v>
      </c>
      <c r="Q37" s="641" t="s">
        <v>941</v>
      </c>
      <c r="R37" s="642"/>
      <c r="S37" s="643"/>
      <c r="T37" s="644" t="s">
        <v>942</v>
      </c>
      <c r="U37" s="645"/>
      <c r="V37" s="645"/>
      <c r="W37" s="645"/>
      <c r="X37" s="645"/>
      <c r="Y37" s="645"/>
      <c r="Z37" s="674" t="s">
        <v>977</v>
      </c>
      <c r="AA37" s="646"/>
      <c r="AB37" s="2591"/>
      <c r="AC37" s="2592"/>
      <c r="AD37" s="2592"/>
      <c r="AE37" s="2592"/>
      <c r="AF37" s="2592"/>
      <c r="AG37" s="2592"/>
      <c r="AH37" s="2592"/>
      <c r="AI37" s="2592"/>
      <c r="AJ37" s="2592"/>
      <c r="AK37" s="2592"/>
      <c r="AL37" s="2592"/>
      <c r="AM37" s="2592"/>
      <c r="AN37" s="2592"/>
      <c r="AO37" s="2592"/>
      <c r="AP37" s="2592"/>
      <c r="AQ37" s="2592"/>
      <c r="AR37" s="2592"/>
      <c r="AS37" s="2592"/>
      <c r="AT37" s="2592"/>
      <c r="AU37" s="2592"/>
      <c r="AV37" s="2592"/>
      <c r="AW37" s="2592"/>
      <c r="AX37" s="2592"/>
      <c r="AY37" s="2592"/>
      <c r="AZ37" s="2592"/>
      <c r="BA37" s="2592"/>
      <c r="BB37" s="2592"/>
      <c r="BC37" s="2592"/>
      <c r="BD37" s="2592"/>
      <c r="BE37" s="2592"/>
      <c r="BF37" s="2592"/>
      <c r="BG37" s="2592"/>
      <c r="BH37" s="2592"/>
      <c r="BI37" s="2592"/>
      <c r="BJ37" s="2592"/>
      <c r="BK37" s="2592"/>
      <c r="BL37" s="2588"/>
      <c r="BM37" s="2588"/>
      <c r="BN37" s="2590"/>
      <c r="BO37" s="628"/>
      <c r="BP37" s="614"/>
    </row>
    <row r="38" spans="7:68" ht="20.100000000000001" customHeight="1">
      <c r="G38" s="604"/>
      <c r="H38" s="647" t="s">
        <v>938</v>
      </c>
      <c r="I38" s="648"/>
      <c r="J38" s="649" t="s">
        <v>943</v>
      </c>
      <c r="K38" s="650"/>
      <c r="L38" s="650"/>
      <c r="M38" s="650"/>
      <c r="N38" s="651"/>
      <c r="P38" s="628"/>
      <c r="Q38" s="652"/>
      <c r="R38" s="596"/>
      <c r="S38" s="653"/>
      <c r="T38" s="654"/>
      <c r="U38" s="603"/>
      <c r="V38" s="603"/>
      <c r="W38" s="603"/>
      <c r="X38" s="603"/>
      <c r="Y38" s="603"/>
      <c r="Z38" s="675" t="s">
        <v>978</v>
      </c>
      <c r="AA38" s="655"/>
      <c r="AB38" s="2567"/>
      <c r="AC38" s="2568"/>
      <c r="AD38" s="2568"/>
      <c r="AE38" s="2568"/>
      <c r="AF38" s="2568"/>
      <c r="AG38" s="2568"/>
      <c r="AH38" s="2568"/>
      <c r="AI38" s="2568"/>
      <c r="AJ38" s="2568"/>
      <c r="AK38" s="2568"/>
      <c r="AL38" s="2568"/>
      <c r="AM38" s="2568"/>
      <c r="AN38" s="2568"/>
      <c r="AO38" s="2568"/>
      <c r="AP38" s="2568"/>
      <c r="AQ38" s="2568"/>
      <c r="AR38" s="2568"/>
      <c r="AS38" s="2568"/>
      <c r="AT38" s="2568"/>
      <c r="AU38" s="2568"/>
      <c r="AV38" s="2568"/>
      <c r="AW38" s="2568"/>
      <c r="AX38" s="2568"/>
      <c r="AY38" s="2568"/>
      <c r="AZ38" s="2568"/>
      <c r="BA38" s="2568"/>
      <c r="BB38" s="2568"/>
      <c r="BC38" s="2568"/>
      <c r="BD38" s="2568"/>
      <c r="BE38" s="2568"/>
      <c r="BF38" s="2568"/>
      <c r="BG38" s="2568"/>
      <c r="BH38" s="2568"/>
      <c r="BI38" s="2568"/>
      <c r="BJ38" s="2568"/>
      <c r="BK38" s="2568"/>
      <c r="BL38" s="2558"/>
      <c r="BM38" s="2558"/>
      <c r="BN38" s="2559"/>
      <c r="BO38" s="651"/>
      <c r="BP38" s="614"/>
    </row>
    <row r="39" spans="7:68" ht="20.100000000000001" customHeight="1">
      <c r="G39" s="604"/>
      <c r="H39" s="647" t="s">
        <v>938</v>
      </c>
      <c r="I39" s="648"/>
      <c r="J39" s="649" t="s">
        <v>945</v>
      </c>
      <c r="K39" s="650"/>
      <c r="L39" s="650"/>
      <c r="M39" s="650"/>
      <c r="N39" s="651"/>
      <c r="P39" s="628"/>
      <c r="Q39" s="652"/>
      <c r="R39" s="596"/>
      <c r="S39" s="653"/>
      <c r="T39" s="654"/>
      <c r="U39" s="603"/>
      <c r="V39" s="603"/>
      <c r="W39" s="603"/>
      <c r="X39" s="603"/>
      <c r="Y39" s="603"/>
      <c r="Z39" s="675" t="s">
        <v>979</v>
      </c>
      <c r="AA39" s="655"/>
      <c r="AB39" s="2603"/>
      <c r="AC39" s="2602"/>
      <c r="AD39" s="2602"/>
      <c r="AE39" s="2602"/>
      <c r="AF39" s="2602"/>
      <c r="AG39" s="2602"/>
      <c r="AH39" s="2602"/>
      <c r="AI39" s="2602"/>
      <c r="AJ39" s="2602"/>
      <c r="AK39" s="2602"/>
      <c r="AL39" s="2602"/>
      <c r="AM39" s="2602"/>
      <c r="AN39" s="2602"/>
      <c r="AO39" s="2602"/>
      <c r="AP39" s="2602"/>
      <c r="AQ39" s="2602"/>
      <c r="AR39" s="2602"/>
      <c r="AS39" s="2602"/>
      <c r="AT39" s="2602"/>
      <c r="AU39" s="2602"/>
      <c r="AV39" s="2602"/>
      <c r="AW39" s="2602"/>
      <c r="AX39" s="2602"/>
      <c r="AY39" s="2602"/>
      <c r="AZ39" s="2602"/>
      <c r="BA39" s="2602"/>
      <c r="BB39" s="2602"/>
      <c r="BC39" s="2602"/>
      <c r="BD39" s="2602"/>
      <c r="BE39" s="2602"/>
      <c r="BF39" s="2602"/>
      <c r="BG39" s="2602"/>
      <c r="BH39" s="2602"/>
      <c r="BI39" s="2602"/>
      <c r="BJ39" s="2602"/>
      <c r="BK39" s="2602"/>
      <c r="BL39" s="2558"/>
      <c r="BM39" s="2558"/>
      <c r="BN39" s="2559"/>
      <c r="BO39" s="651"/>
      <c r="BP39" s="614"/>
    </row>
    <row r="40" spans="7:68" ht="20.100000000000001" customHeight="1">
      <c r="G40" s="604"/>
      <c r="H40" s="647" t="s">
        <v>938</v>
      </c>
      <c r="I40" s="648"/>
      <c r="J40" s="649" t="s">
        <v>947</v>
      </c>
      <c r="K40" s="650"/>
      <c r="L40" s="650"/>
      <c r="M40" s="650"/>
      <c r="N40" s="651"/>
      <c r="P40" s="628"/>
      <c r="Q40" s="652"/>
      <c r="R40" s="596"/>
      <c r="S40" s="653"/>
      <c r="T40" s="654"/>
      <c r="U40" s="603"/>
      <c r="V40" s="603"/>
      <c r="W40" s="603"/>
      <c r="X40" s="603"/>
      <c r="Y40" s="603"/>
      <c r="Z40" s="676" t="s">
        <v>980</v>
      </c>
      <c r="AA40" s="677"/>
      <c r="AB40" s="2607"/>
      <c r="AC40" s="2604"/>
      <c r="AD40" s="2604"/>
      <c r="AE40" s="2604"/>
      <c r="AF40" s="2604"/>
      <c r="AG40" s="2604"/>
      <c r="AH40" s="2604"/>
      <c r="AI40" s="2604"/>
      <c r="AJ40" s="2604"/>
      <c r="AK40" s="2604"/>
      <c r="AL40" s="2604"/>
      <c r="AM40" s="2604"/>
      <c r="AN40" s="2604"/>
      <c r="AO40" s="2604"/>
      <c r="AP40" s="2604"/>
      <c r="AQ40" s="2604"/>
      <c r="AR40" s="2604"/>
      <c r="AS40" s="2604"/>
      <c r="AT40" s="2604"/>
      <c r="AU40" s="2604"/>
      <c r="AV40" s="2604"/>
      <c r="AW40" s="2604"/>
      <c r="AX40" s="2604"/>
      <c r="AY40" s="2604"/>
      <c r="AZ40" s="2604"/>
      <c r="BA40" s="2604"/>
      <c r="BB40" s="2604"/>
      <c r="BC40" s="2604"/>
      <c r="BD40" s="2604"/>
      <c r="BE40" s="2604"/>
      <c r="BF40" s="2604"/>
      <c r="BG40" s="2604"/>
      <c r="BH40" s="2604"/>
      <c r="BI40" s="2604"/>
      <c r="BJ40" s="2604"/>
      <c r="BK40" s="2604"/>
      <c r="BL40" s="2605"/>
      <c r="BM40" s="2605"/>
      <c r="BN40" s="2606"/>
      <c r="BO40" s="651"/>
      <c r="BP40" s="614"/>
    </row>
    <row r="41" spans="7:68" ht="20.100000000000001" customHeight="1">
      <c r="G41" s="604"/>
      <c r="H41" s="647" t="s">
        <v>938</v>
      </c>
      <c r="I41" s="648"/>
      <c r="J41" s="649" t="s">
        <v>949</v>
      </c>
      <c r="K41" s="650"/>
      <c r="L41" s="650"/>
      <c r="M41" s="650"/>
      <c r="N41" s="651"/>
      <c r="P41" s="678" t="s">
        <v>940</v>
      </c>
      <c r="Q41" s="679" t="s">
        <v>941</v>
      </c>
      <c r="R41" s="680"/>
      <c r="S41" s="681"/>
      <c r="T41" s="682" t="s">
        <v>981</v>
      </c>
      <c r="U41" s="683"/>
      <c r="V41" s="683"/>
      <c r="W41" s="683"/>
      <c r="X41" s="683"/>
      <c r="Y41" s="683"/>
      <c r="Z41" s="676" t="s">
        <v>977</v>
      </c>
      <c r="AA41" s="677"/>
      <c r="AB41" s="2607"/>
      <c r="AC41" s="2604"/>
      <c r="AD41" s="2604"/>
      <c r="AE41" s="2604"/>
      <c r="AF41" s="2604"/>
      <c r="AG41" s="2604"/>
      <c r="AH41" s="2604"/>
      <c r="AI41" s="2604"/>
      <c r="AJ41" s="2604"/>
      <c r="AK41" s="2604"/>
      <c r="AL41" s="2604"/>
      <c r="AM41" s="2604"/>
      <c r="AN41" s="2604"/>
      <c r="AO41" s="2604"/>
      <c r="AP41" s="2604"/>
      <c r="AQ41" s="2604"/>
      <c r="AR41" s="2604"/>
      <c r="AS41" s="2604"/>
      <c r="AT41" s="2604"/>
      <c r="AU41" s="2604"/>
      <c r="AV41" s="2604"/>
      <c r="AW41" s="2604"/>
      <c r="AX41" s="2604"/>
      <c r="AY41" s="2604"/>
      <c r="AZ41" s="2604"/>
      <c r="BA41" s="2604"/>
      <c r="BB41" s="2604"/>
      <c r="BC41" s="2604"/>
      <c r="BD41" s="2604"/>
      <c r="BE41" s="2604"/>
      <c r="BF41" s="2604"/>
      <c r="BG41" s="2604"/>
      <c r="BH41" s="2604"/>
      <c r="BI41" s="2604"/>
      <c r="BJ41" s="2604"/>
      <c r="BK41" s="2604"/>
      <c r="BL41" s="2605"/>
      <c r="BM41" s="2605"/>
      <c r="BN41" s="2606"/>
      <c r="BO41" s="651"/>
      <c r="BP41" s="614"/>
    </row>
    <row r="42" spans="7:68" ht="20.100000000000001" customHeight="1">
      <c r="G42" s="604"/>
      <c r="H42" s="647"/>
      <c r="I42" s="648"/>
      <c r="J42" s="649"/>
      <c r="K42" s="650"/>
      <c r="L42" s="650"/>
      <c r="M42" s="650"/>
      <c r="N42" s="651"/>
      <c r="P42" s="628"/>
      <c r="Q42" s="652"/>
      <c r="R42" s="596"/>
      <c r="S42" s="653"/>
      <c r="T42" s="654"/>
      <c r="U42" s="603"/>
      <c r="V42" s="603"/>
      <c r="W42" s="603"/>
      <c r="X42" s="603"/>
      <c r="Y42" s="603"/>
      <c r="Z42" s="675" t="s">
        <v>978</v>
      </c>
      <c r="AA42" s="655"/>
      <c r="AB42" s="2567"/>
      <c r="AC42" s="2568"/>
      <c r="AD42" s="2568"/>
      <c r="AE42" s="2568"/>
      <c r="AF42" s="2568"/>
      <c r="AG42" s="2568"/>
      <c r="AH42" s="2568"/>
      <c r="AI42" s="2568"/>
      <c r="AJ42" s="2568"/>
      <c r="AK42" s="2568"/>
      <c r="AL42" s="2568"/>
      <c r="AM42" s="2568"/>
      <c r="AN42" s="2568"/>
      <c r="AO42" s="2568"/>
      <c r="AP42" s="2568"/>
      <c r="AQ42" s="2568"/>
      <c r="AR42" s="2568"/>
      <c r="AS42" s="2568"/>
      <c r="AT42" s="2568"/>
      <c r="AU42" s="2568"/>
      <c r="AV42" s="2568"/>
      <c r="AW42" s="2568"/>
      <c r="AX42" s="2568"/>
      <c r="AY42" s="2568"/>
      <c r="AZ42" s="2568"/>
      <c r="BA42" s="2568"/>
      <c r="BB42" s="2568"/>
      <c r="BC42" s="2568"/>
      <c r="BD42" s="2568"/>
      <c r="BE42" s="2568"/>
      <c r="BF42" s="2568"/>
      <c r="BG42" s="2568"/>
      <c r="BH42" s="2568"/>
      <c r="BI42" s="2568"/>
      <c r="BJ42" s="2568"/>
      <c r="BK42" s="2568"/>
      <c r="BL42" s="2558"/>
      <c r="BM42" s="2558"/>
      <c r="BN42" s="2559"/>
      <c r="BO42" s="651"/>
      <c r="BP42" s="614"/>
    </row>
    <row r="43" spans="7:68" ht="20.100000000000001" customHeight="1">
      <c r="G43" s="604"/>
      <c r="H43" s="647"/>
      <c r="I43" s="648"/>
      <c r="J43" s="649"/>
      <c r="K43" s="650"/>
      <c r="L43" s="650"/>
      <c r="M43" s="650"/>
      <c r="N43" s="651"/>
      <c r="P43" s="628"/>
      <c r="Q43" s="652"/>
      <c r="R43" s="596"/>
      <c r="S43" s="653"/>
      <c r="T43" s="654"/>
      <c r="U43" s="603"/>
      <c r="V43" s="603"/>
      <c r="W43" s="603"/>
      <c r="X43" s="603"/>
      <c r="Y43" s="603"/>
      <c r="Z43" s="675" t="s">
        <v>979</v>
      </c>
      <c r="AA43" s="655"/>
      <c r="AB43" s="2603"/>
      <c r="AC43" s="2602"/>
      <c r="AD43" s="2602"/>
      <c r="AE43" s="2602"/>
      <c r="AF43" s="2602"/>
      <c r="AG43" s="2602"/>
      <c r="AH43" s="2602"/>
      <c r="AI43" s="2602"/>
      <c r="AJ43" s="2602"/>
      <c r="AK43" s="2602"/>
      <c r="AL43" s="2602"/>
      <c r="AM43" s="2602"/>
      <c r="AN43" s="2602"/>
      <c r="AO43" s="2602"/>
      <c r="AP43" s="2602"/>
      <c r="AQ43" s="2602"/>
      <c r="AR43" s="2602"/>
      <c r="AS43" s="2602"/>
      <c r="AT43" s="2602"/>
      <c r="AU43" s="2602"/>
      <c r="AV43" s="2602"/>
      <c r="AW43" s="2602"/>
      <c r="AX43" s="2602"/>
      <c r="AY43" s="2602"/>
      <c r="AZ43" s="2602"/>
      <c r="BA43" s="2602"/>
      <c r="BB43" s="2602"/>
      <c r="BC43" s="2602"/>
      <c r="BD43" s="2602"/>
      <c r="BE43" s="2602"/>
      <c r="BF43" s="2602"/>
      <c r="BG43" s="2602"/>
      <c r="BH43" s="2602"/>
      <c r="BI43" s="2602"/>
      <c r="BJ43" s="2602"/>
      <c r="BK43" s="2602"/>
      <c r="BL43" s="2558"/>
      <c r="BM43" s="2558"/>
      <c r="BN43" s="2559"/>
      <c r="BO43" s="651"/>
      <c r="BP43" s="614"/>
    </row>
    <row r="44" spans="7:68" ht="20.100000000000001" customHeight="1">
      <c r="G44" s="604"/>
      <c r="H44" s="647"/>
      <c r="I44" s="648"/>
      <c r="J44" s="649"/>
      <c r="K44" s="650"/>
      <c r="L44" s="650"/>
      <c r="M44" s="650"/>
      <c r="N44" s="651"/>
      <c r="P44" s="684"/>
      <c r="Q44" s="685"/>
      <c r="R44" s="686"/>
      <c r="S44" s="687"/>
      <c r="T44" s="688"/>
      <c r="U44" s="689"/>
      <c r="V44" s="689"/>
      <c r="W44" s="689"/>
      <c r="X44" s="689"/>
      <c r="Y44" s="689"/>
      <c r="Z44" s="690" t="s">
        <v>980</v>
      </c>
      <c r="AA44" s="691"/>
      <c r="AB44" s="2523"/>
      <c r="AC44" s="2524"/>
      <c r="AD44" s="2524"/>
      <c r="AE44" s="2524"/>
      <c r="AF44" s="2524"/>
      <c r="AG44" s="2524"/>
      <c r="AH44" s="2524"/>
      <c r="AI44" s="2524"/>
      <c r="AJ44" s="2524"/>
      <c r="AK44" s="2524"/>
      <c r="AL44" s="2524"/>
      <c r="AM44" s="2524"/>
      <c r="AN44" s="2524"/>
      <c r="AO44" s="2524"/>
      <c r="AP44" s="2524"/>
      <c r="AQ44" s="2524"/>
      <c r="AR44" s="2524"/>
      <c r="AS44" s="2524"/>
      <c r="AT44" s="2524"/>
      <c r="AU44" s="2524"/>
      <c r="AV44" s="2524"/>
      <c r="AW44" s="2524"/>
      <c r="AX44" s="2524"/>
      <c r="AY44" s="2524"/>
      <c r="AZ44" s="2524"/>
      <c r="BA44" s="2524"/>
      <c r="BB44" s="2524"/>
      <c r="BC44" s="2524"/>
      <c r="BD44" s="2524"/>
      <c r="BE44" s="2524"/>
      <c r="BF44" s="2524"/>
      <c r="BG44" s="2524"/>
      <c r="BH44" s="2524"/>
      <c r="BI44" s="2524"/>
      <c r="BJ44" s="2524"/>
      <c r="BK44" s="2524"/>
      <c r="BL44" s="2511"/>
      <c r="BM44" s="2511"/>
      <c r="BN44" s="2513"/>
      <c r="BO44" s="651"/>
      <c r="BP44" s="614"/>
    </row>
    <row r="45" spans="7:68" ht="20.100000000000001" customHeight="1">
      <c r="G45" s="604"/>
      <c r="H45" s="647"/>
      <c r="I45" s="648"/>
      <c r="J45" s="649"/>
      <c r="K45" s="650"/>
      <c r="L45" s="650"/>
      <c r="M45" s="650"/>
      <c r="N45" s="651"/>
      <c r="P45" s="678" t="s">
        <v>940</v>
      </c>
      <c r="Q45" s="679" t="s">
        <v>941</v>
      </c>
      <c r="R45" s="680"/>
      <c r="S45" s="681"/>
      <c r="T45" s="682" t="s">
        <v>946</v>
      </c>
      <c r="U45" s="683"/>
      <c r="V45" s="683"/>
      <c r="W45" s="683"/>
      <c r="X45" s="683"/>
      <c r="Y45" s="683"/>
      <c r="Z45" s="676" t="s">
        <v>977</v>
      </c>
      <c r="AA45" s="677"/>
      <c r="AB45" s="2607"/>
      <c r="AC45" s="2604"/>
      <c r="AD45" s="2604"/>
      <c r="AE45" s="2604"/>
      <c r="AF45" s="2604"/>
      <c r="AG45" s="2604"/>
      <c r="AH45" s="2604"/>
      <c r="AI45" s="2604"/>
      <c r="AJ45" s="2604"/>
      <c r="AK45" s="2604"/>
      <c r="AL45" s="2604"/>
      <c r="AM45" s="2604"/>
      <c r="AN45" s="2604"/>
      <c r="AO45" s="2604"/>
      <c r="AP45" s="2604"/>
      <c r="AQ45" s="2604"/>
      <c r="AR45" s="2604"/>
      <c r="AS45" s="2604"/>
      <c r="AT45" s="2604"/>
      <c r="AU45" s="2604"/>
      <c r="AV45" s="2604"/>
      <c r="AW45" s="2604"/>
      <c r="AX45" s="2604"/>
      <c r="AY45" s="2604"/>
      <c r="AZ45" s="2604"/>
      <c r="BA45" s="2604"/>
      <c r="BB45" s="2604"/>
      <c r="BC45" s="2604"/>
      <c r="BD45" s="2604"/>
      <c r="BE45" s="2604"/>
      <c r="BF45" s="2604"/>
      <c r="BG45" s="2604"/>
      <c r="BH45" s="2604"/>
      <c r="BI45" s="2604"/>
      <c r="BJ45" s="2604"/>
      <c r="BK45" s="2604"/>
      <c r="BL45" s="2605"/>
      <c r="BM45" s="2605"/>
      <c r="BN45" s="2606"/>
      <c r="BO45" s="651"/>
      <c r="BP45" s="614"/>
    </row>
    <row r="46" spans="7:68" ht="20.100000000000001" customHeight="1">
      <c r="G46" s="604"/>
      <c r="H46" s="647"/>
      <c r="I46" s="648"/>
      <c r="J46" s="649"/>
      <c r="K46" s="650"/>
      <c r="L46" s="650"/>
      <c r="M46" s="650"/>
      <c r="N46" s="651"/>
      <c r="P46" s="628"/>
      <c r="Q46" s="652"/>
      <c r="R46" s="596"/>
      <c r="S46" s="653"/>
      <c r="T46" s="654"/>
      <c r="U46" s="603"/>
      <c r="V46" s="603"/>
      <c r="W46" s="603"/>
      <c r="X46" s="603"/>
      <c r="Y46" s="603"/>
      <c r="Z46" s="675" t="s">
        <v>978</v>
      </c>
      <c r="AA46" s="655"/>
      <c r="AB46" s="2567"/>
      <c r="AC46" s="2568"/>
      <c r="AD46" s="2568"/>
      <c r="AE46" s="2568"/>
      <c r="AF46" s="2568"/>
      <c r="AG46" s="2568"/>
      <c r="AH46" s="2568"/>
      <c r="AI46" s="2568"/>
      <c r="AJ46" s="2568"/>
      <c r="AK46" s="2568"/>
      <c r="AL46" s="2568"/>
      <c r="AM46" s="2568"/>
      <c r="AN46" s="2568"/>
      <c r="AO46" s="2568"/>
      <c r="AP46" s="2568"/>
      <c r="AQ46" s="2568"/>
      <c r="AR46" s="2568"/>
      <c r="AS46" s="2568"/>
      <c r="AT46" s="2568"/>
      <c r="AU46" s="2568"/>
      <c r="AV46" s="2568"/>
      <c r="AW46" s="2568"/>
      <c r="AX46" s="2568"/>
      <c r="AY46" s="2568"/>
      <c r="AZ46" s="2568"/>
      <c r="BA46" s="2568"/>
      <c r="BB46" s="2568"/>
      <c r="BC46" s="2568"/>
      <c r="BD46" s="2568"/>
      <c r="BE46" s="2568"/>
      <c r="BF46" s="2568"/>
      <c r="BG46" s="2568"/>
      <c r="BH46" s="2568"/>
      <c r="BI46" s="2568"/>
      <c r="BJ46" s="2568"/>
      <c r="BK46" s="2568"/>
      <c r="BL46" s="2558"/>
      <c r="BM46" s="2558"/>
      <c r="BN46" s="2559"/>
      <c r="BO46" s="651"/>
      <c r="BP46" s="614"/>
    </row>
    <row r="47" spans="7:68" ht="20.100000000000001" customHeight="1">
      <c r="G47" s="604"/>
      <c r="H47" s="647"/>
      <c r="I47" s="648"/>
      <c r="J47" s="649"/>
      <c r="K47" s="650"/>
      <c r="L47" s="650"/>
      <c r="M47" s="650"/>
      <c r="N47" s="651"/>
      <c r="P47" s="628"/>
      <c r="Q47" s="652"/>
      <c r="R47" s="596"/>
      <c r="S47" s="653"/>
      <c r="T47" s="654"/>
      <c r="U47" s="603"/>
      <c r="V47" s="603"/>
      <c r="W47" s="603"/>
      <c r="X47" s="603"/>
      <c r="Y47" s="603"/>
      <c r="Z47" s="675" t="s">
        <v>979</v>
      </c>
      <c r="AA47" s="655"/>
      <c r="AB47" s="2603"/>
      <c r="AC47" s="2602"/>
      <c r="AD47" s="2602"/>
      <c r="AE47" s="2602"/>
      <c r="AF47" s="2602"/>
      <c r="AG47" s="2602"/>
      <c r="AH47" s="2602"/>
      <c r="AI47" s="2602"/>
      <c r="AJ47" s="2602"/>
      <c r="AK47" s="2602"/>
      <c r="AL47" s="2602"/>
      <c r="AM47" s="2602"/>
      <c r="AN47" s="2602"/>
      <c r="AO47" s="2602"/>
      <c r="AP47" s="2602"/>
      <c r="AQ47" s="2602"/>
      <c r="AR47" s="2602"/>
      <c r="AS47" s="2602"/>
      <c r="AT47" s="2602"/>
      <c r="AU47" s="2602"/>
      <c r="AV47" s="2602"/>
      <c r="AW47" s="2602"/>
      <c r="AX47" s="2602"/>
      <c r="AY47" s="2602"/>
      <c r="AZ47" s="2602"/>
      <c r="BA47" s="2602"/>
      <c r="BB47" s="2602"/>
      <c r="BC47" s="2602"/>
      <c r="BD47" s="2602"/>
      <c r="BE47" s="2602"/>
      <c r="BF47" s="2602"/>
      <c r="BG47" s="2602"/>
      <c r="BH47" s="2602"/>
      <c r="BI47" s="2602"/>
      <c r="BJ47" s="2602"/>
      <c r="BK47" s="2602"/>
      <c r="BL47" s="2558"/>
      <c r="BM47" s="2558"/>
      <c r="BN47" s="2559"/>
      <c r="BO47" s="651"/>
      <c r="BP47" s="614"/>
    </row>
    <row r="48" spans="7:68" ht="20.100000000000001" customHeight="1" thickBot="1">
      <c r="G48" s="604"/>
      <c r="H48" s="656"/>
      <c r="I48" s="657"/>
      <c r="J48" s="658"/>
      <c r="K48" s="659"/>
      <c r="L48" s="659"/>
      <c r="M48" s="659"/>
      <c r="N48" s="660"/>
      <c r="P48" s="661"/>
      <c r="Q48" s="662"/>
      <c r="R48" s="663"/>
      <c r="S48" s="664"/>
      <c r="T48" s="665"/>
      <c r="U48" s="666"/>
      <c r="V48" s="666"/>
      <c r="W48" s="666"/>
      <c r="X48" s="666"/>
      <c r="Y48" s="666"/>
      <c r="Z48" s="692" t="s">
        <v>980</v>
      </c>
      <c r="AA48" s="693"/>
      <c r="AB48" s="2519"/>
      <c r="AC48" s="2520"/>
      <c r="AD48" s="2520"/>
      <c r="AE48" s="2520"/>
      <c r="AF48" s="2520"/>
      <c r="AG48" s="2520"/>
      <c r="AH48" s="2520"/>
      <c r="AI48" s="2520"/>
      <c r="AJ48" s="2520"/>
      <c r="AK48" s="2520"/>
      <c r="AL48" s="2520"/>
      <c r="AM48" s="2520"/>
      <c r="AN48" s="2520"/>
      <c r="AO48" s="2520"/>
      <c r="AP48" s="2520"/>
      <c r="AQ48" s="2520"/>
      <c r="AR48" s="2520"/>
      <c r="AS48" s="2520"/>
      <c r="AT48" s="2520"/>
      <c r="AU48" s="2520"/>
      <c r="AV48" s="2520"/>
      <c r="AW48" s="2520"/>
      <c r="AX48" s="2520"/>
      <c r="AY48" s="2520"/>
      <c r="AZ48" s="2520"/>
      <c r="BA48" s="2520"/>
      <c r="BB48" s="2520"/>
      <c r="BC48" s="2520"/>
      <c r="BD48" s="2520"/>
      <c r="BE48" s="2520"/>
      <c r="BF48" s="2520"/>
      <c r="BG48" s="2520"/>
      <c r="BH48" s="2520"/>
      <c r="BI48" s="2520"/>
      <c r="BJ48" s="2520"/>
      <c r="BK48" s="2520"/>
      <c r="BL48" s="2515"/>
      <c r="BM48" s="2515"/>
      <c r="BN48" s="2517"/>
      <c r="BO48" s="660"/>
      <c r="BP48" s="614"/>
    </row>
    <row r="49" spans="6:90" ht="9.9499999999999993" customHeight="1">
      <c r="G49" s="668"/>
      <c r="H49" s="669"/>
      <c r="I49" s="669"/>
      <c r="J49" s="669"/>
      <c r="K49" s="669"/>
      <c r="L49" s="669"/>
      <c r="M49" s="669"/>
      <c r="N49" s="669"/>
      <c r="O49" s="669"/>
      <c r="P49" s="669"/>
      <c r="Q49" s="669"/>
      <c r="R49" s="669"/>
      <c r="S49" s="669"/>
      <c r="T49" s="669"/>
      <c r="U49" s="669"/>
      <c r="V49" s="669"/>
      <c r="W49" s="669"/>
      <c r="X49" s="669"/>
      <c r="Y49" s="669"/>
      <c r="Z49" s="669"/>
      <c r="AA49" s="669"/>
      <c r="AB49" s="669"/>
      <c r="AC49" s="669"/>
      <c r="AD49" s="669"/>
      <c r="AE49" s="669"/>
      <c r="AF49" s="669"/>
      <c r="AG49" s="669"/>
      <c r="AH49" s="669"/>
      <c r="AI49" s="669"/>
      <c r="AJ49" s="669"/>
      <c r="AK49" s="669"/>
      <c r="AL49" s="669"/>
      <c r="AM49" s="669"/>
      <c r="AN49" s="669"/>
      <c r="AO49" s="669"/>
      <c r="AP49" s="669"/>
      <c r="AQ49" s="669"/>
      <c r="AR49" s="669"/>
      <c r="AS49" s="669"/>
      <c r="AT49" s="669"/>
      <c r="AU49" s="669"/>
      <c r="AV49" s="669"/>
      <c r="AW49" s="669"/>
      <c r="AX49" s="669"/>
      <c r="AY49" s="669"/>
      <c r="AZ49" s="669"/>
      <c r="BA49" s="669"/>
      <c r="BB49" s="669"/>
      <c r="BC49" s="669"/>
      <c r="BD49" s="669"/>
      <c r="BE49" s="669"/>
      <c r="BF49" s="669"/>
      <c r="BG49" s="669"/>
      <c r="BH49" s="669"/>
      <c r="BI49" s="669"/>
      <c r="BJ49" s="669"/>
      <c r="BK49" s="669"/>
      <c r="BL49" s="669"/>
      <c r="BM49" s="669"/>
      <c r="BN49" s="669"/>
      <c r="BO49" s="669"/>
      <c r="BP49" s="670"/>
    </row>
    <row r="50" spans="6:90" ht="20.100000000000001" customHeight="1">
      <c r="G50" s="585" t="s">
        <v>982</v>
      </c>
    </row>
    <row r="51" spans="6:90" ht="20.100000000000001" customHeight="1">
      <c r="G51" s="694" t="s">
        <v>983</v>
      </c>
    </row>
    <row r="52" spans="6:90" ht="20.100000000000001" customHeight="1">
      <c r="G52" s="585" t="s">
        <v>984</v>
      </c>
    </row>
    <row r="53" spans="6:90" ht="20.100000000000001" customHeight="1">
      <c r="G53" s="585" t="s">
        <v>985</v>
      </c>
    </row>
    <row r="54" spans="6:90" ht="20.100000000000001" customHeight="1">
      <c r="G54" s="585" t="s">
        <v>986</v>
      </c>
    </row>
    <row r="57" spans="6:90" s="588" customFormat="1" ht="20.100000000000001" customHeight="1">
      <c r="F57" s="589" t="s">
        <v>987</v>
      </c>
      <c r="G57" s="590" t="s">
        <v>988</v>
      </c>
      <c r="I57" s="591"/>
      <c r="J57" s="591"/>
      <c r="K57" s="591"/>
      <c r="L57" s="591"/>
      <c r="M57" s="695"/>
    </row>
    <row r="59" spans="6:90" ht="5.0999999999999996" customHeight="1" thickBot="1">
      <c r="T59" s="592"/>
      <c r="U59" s="593"/>
      <c r="V59" s="593"/>
      <c r="W59" s="593"/>
      <c r="X59" s="593"/>
      <c r="Y59" s="594"/>
    </row>
    <row r="60" spans="6:90" ht="20.100000000000001" customHeight="1" thickBot="1">
      <c r="H60" s="598" t="s">
        <v>957</v>
      </c>
      <c r="I60" s="599"/>
      <c r="J60" s="599"/>
      <c r="K60" s="599"/>
      <c r="L60" s="599"/>
      <c r="M60" s="600"/>
      <c r="N60" s="598" t="s">
        <v>958</v>
      </c>
      <c r="O60" s="599"/>
      <c r="P60" s="599"/>
      <c r="Q60" s="599"/>
      <c r="R60" s="599"/>
      <c r="S60" s="600"/>
      <c r="T60" s="671" t="s">
        <v>959</v>
      </c>
      <c r="U60" s="672"/>
      <c r="V60" s="672"/>
      <c r="W60" s="672"/>
      <c r="X60" s="672"/>
      <c r="Y60" s="673"/>
      <c r="Z60" s="598" t="s">
        <v>904</v>
      </c>
      <c r="AA60" s="599"/>
      <c r="AB60" s="599"/>
      <c r="AC60" s="599"/>
      <c r="AD60" s="599"/>
      <c r="AE60" s="600"/>
      <c r="AF60" s="598" t="s">
        <v>905</v>
      </c>
      <c r="AG60" s="599"/>
      <c r="AH60" s="599"/>
      <c r="AI60" s="599"/>
      <c r="AJ60" s="599"/>
      <c r="AK60" s="600"/>
      <c r="AL60" s="598" t="s">
        <v>906</v>
      </c>
      <c r="AM60" s="599"/>
      <c r="AN60" s="599"/>
      <c r="AO60" s="599"/>
      <c r="AP60" s="599"/>
      <c r="AQ60" s="600"/>
      <c r="AR60" s="601" t="s">
        <v>907</v>
      </c>
      <c r="AS60" s="602"/>
      <c r="AT60" s="602"/>
      <c r="AU60" s="602"/>
      <c r="AV60" s="602"/>
      <c r="AW60" s="602"/>
    </row>
    <row r="61" spans="6:90" ht="9.9499999999999993" customHeight="1">
      <c r="G61" s="592"/>
      <c r="H61" s="603"/>
      <c r="I61" s="603"/>
      <c r="J61" s="603"/>
      <c r="K61" s="603"/>
      <c r="L61" s="603"/>
      <c r="M61" s="603"/>
      <c r="N61" s="593"/>
      <c r="O61" s="593"/>
      <c r="P61" s="593"/>
      <c r="Q61" s="593"/>
      <c r="R61" s="593"/>
      <c r="S61" s="593"/>
      <c r="T61" s="603"/>
      <c r="U61" s="603"/>
      <c r="V61" s="603"/>
      <c r="W61" s="603"/>
      <c r="X61" s="603"/>
      <c r="Y61" s="603"/>
      <c r="Z61" s="593"/>
      <c r="AA61" s="593"/>
      <c r="AB61" s="593"/>
      <c r="AC61" s="593"/>
      <c r="AD61" s="593"/>
      <c r="AE61" s="593"/>
      <c r="AF61" s="593"/>
      <c r="AG61" s="593"/>
      <c r="AH61" s="593"/>
      <c r="AI61" s="593"/>
      <c r="AJ61" s="593"/>
      <c r="AK61" s="593"/>
      <c r="AL61" s="593"/>
      <c r="AM61" s="593"/>
      <c r="AN61" s="593"/>
      <c r="AO61" s="593"/>
      <c r="AP61" s="593"/>
      <c r="AQ61" s="593"/>
      <c r="AR61" s="593"/>
      <c r="AS61" s="593"/>
      <c r="AT61" s="593"/>
      <c r="AU61" s="593"/>
      <c r="AV61" s="593"/>
      <c r="AW61" s="593"/>
      <c r="AX61" s="593"/>
      <c r="AY61" s="593"/>
      <c r="AZ61" s="593"/>
      <c r="BA61" s="593"/>
      <c r="BB61" s="593"/>
      <c r="BC61" s="593"/>
      <c r="BD61" s="593"/>
      <c r="BE61" s="593"/>
      <c r="BF61" s="593"/>
      <c r="BG61" s="593"/>
      <c r="BH61" s="593"/>
      <c r="BI61" s="593"/>
      <c r="BJ61" s="593"/>
      <c r="BK61" s="593"/>
      <c r="BL61" s="593"/>
      <c r="BM61" s="593"/>
      <c r="BN61" s="593"/>
      <c r="BO61" s="593"/>
      <c r="BP61" s="593"/>
      <c r="BQ61" s="593"/>
      <c r="BR61" s="593"/>
      <c r="BS61" s="593"/>
      <c r="BT61" s="593"/>
      <c r="BU61" s="593"/>
      <c r="BV61" s="593"/>
      <c r="BW61" s="593"/>
      <c r="BX61" s="593"/>
      <c r="BY61" s="593"/>
      <c r="BZ61" s="593"/>
      <c r="CA61" s="593"/>
      <c r="CB61" s="593"/>
      <c r="CC61" s="593"/>
      <c r="CD61" s="593"/>
      <c r="CE61" s="593"/>
      <c r="CF61" s="593"/>
      <c r="CG61" s="593"/>
      <c r="CH61" s="593"/>
      <c r="CI61" s="593"/>
      <c r="CJ61" s="593"/>
      <c r="CK61" s="593"/>
      <c r="CL61" s="594"/>
    </row>
    <row r="62" spans="6:90" ht="20.100000000000001" customHeight="1">
      <c r="G62" s="604"/>
      <c r="H62" s="605" t="s">
        <v>989</v>
      </c>
      <c r="I62" s="596"/>
      <c r="J62" s="596"/>
      <c r="K62" s="2453" t="s">
        <v>990</v>
      </c>
      <c r="L62" s="2454"/>
      <c r="M62" s="2455"/>
      <c r="N62" s="603"/>
      <c r="O62" s="605" t="s">
        <v>962</v>
      </c>
      <c r="P62" s="596"/>
      <c r="Q62" s="596"/>
      <c r="R62" s="2492" t="s">
        <v>963</v>
      </c>
      <c r="S62" s="2493"/>
      <c r="T62" s="2494"/>
      <c r="U62" s="606" t="s">
        <v>964</v>
      </c>
      <c r="V62" s="607" t="s">
        <v>965</v>
      </c>
      <c r="W62" s="608"/>
      <c r="X62" s="608"/>
      <c r="Y62" s="608"/>
      <c r="Z62" s="608"/>
      <c r="AA62" s="609"/>
      <c r="AB62" s="603"/>
      <c r="AC62" s="610" t="s">
        <v>966</v>
      </c>
      <c r="AD62" s="611"/>
      <c r="AE62" s="612"/>
      <c r="AF62" s="610" t="s">
        <v>991</v>
      </c>
      <c r="AG62" s="611"/>
      <c r="AH62" s="612"/>
      <c r="AJ62" s="610" t="s">
        <v>992</v>
      </c>
      <c r="AK62" s="611"/>
      <c r="AL62" s="612"/>
      <c r="AU62" s="603"/>
      <c r="AV62" s="603"/>
      <c r="AZ62" s="603"/>
      <c r="BA62" s="603"/>
      <c r="BB62" s="603"/>
      <c r="BC62" s="603"/>
      <c r="BD62" s="603"/>
      <c r="BE62" s="603"/>
      <c r="BF62" s="603"/>
      <c r="BG62" s="603"/>
      <c r="BH62" s="603"/>
      <c r="BI62" s="603"/>
      <c r="BJ62" s="603"/>
      <c r="BK62" s="603"/>
      <c r="BL62" s="603"/>
      <c r="BM62" s="603"/>
      <c r="BN62" s="603"/>
      <c r="BO62" s="603"/>
      <c r="BP62" s="603"/>
      <c r="BQ62" s="603"/>
      <c r="BR62" s="603"/>
      <c r="BS62" s="603"/>
      <c r="BT62" s="603"/>
      <c r="BU62" s="603"/>
      <c r="BV62" s="603"/>
      <c r="BW62" s="603"/>
      <c r="BX62" s="603"/>
      <c r="BY62" s="603"/>
      <c r="BZ62" s="603"/>
      <c r="CA62" s="603"/>
      <c r="CB62" s="603"/>
      <c r="CC62" s="603"/>
      <c r="CD62" s="603"/>
      <c r="CE62" s="603"/>
      <c r="CF62" s="603"/>
      <c r="CG62" s="603"/>
      <c r="CH62" s="603"/>
      <c r="CI62" s="603"/>
      <c r="CJ62" s="603"/>
      <c r="CK62" s="603"/>
      <c r="CL62" s="614"/>
    </row>
    <row r="63" spans="6:90" ht="5.0999999999999996" customHeight="1">
      <c r="G63" s="604"/>
      <c r="H63" s="603"/>
      <c r="I63" s="603"/>
      <c r="J63" s="603"/>
      <c r="K63" s="603"/>
      <c r="L63" s="603"/>
      <c r="M63" s="603"/>
      <c r="N63" s="603"/>
      <c r="O63" s="603"/>
      <c r="P63" s="603"/>
      <c r="Q63" s="603"/>
      <c r="R63" s="603"/>
      <c r="S63" s="603"/>
      <c r="T63" s="603"/>
      <c r="U63" s="603"/>
      <c r="V63" s="603"/>
      <c r="W63" s="603"/>
      <c r="X63" s="603"/>
      <c r="Y63" s="603"/>
      <c r="Z63" s="603"/>
      <c r="AA63" s="603"/>
      <c r="AB63" s="603"/>
      <c r="AC63" s="603"/>
      <c r="AD63" s="603"/>
      <c r="AE63" s="603"/>
      <c r="AF63" s="603"/>
      <c r="AG63" s="603"/>
      <c r="AH63" s="603"/>
      <c r="AI63" s="603"/>
      <c r="AJ63" s="603"/>
      <c r="AK63" s="603"/>
      <c r="AL63" s="603"/>
      <c r="AM63" s="603"/>
      <c r="AN63" s="603"/>
      <c r="AO63" s="603"/>
      <c r="AP63" s="603"/>
      <c r="AQ63" s="603"/>
      <c r="AR63" s="603"/>
      <c r="AS63" s="603"/>
      <c r="AT63" s="603"/>
      <c r="AU63" s="603"/>
      <c r="AV63" s="603"/>
      <c r="AW63" s="603"/>
      <c r="AX63" s="603"/>
      <c r="AY63" s="603"/>
      <c r="AZ63" s="603"/>
      <c r="BA63" s="603"/>
      <c r="BB63" s="603"/>
      <c r="BC63" s="603"/>
      <c r="BD63" s="603"/>
      <c r="BE63" s="603"/>
      <c r="BF63" s="603"/>
      <c r="BG63" s="603"/>
      <c r="BH63" s="603"/>
      <c r="BI63" s="603"/>
      <c r="BJ63" s="603"/>
      <c r="BK63" s="603"/>
      <c r="BL63" s="603"/>
      <c r="BM63" s="603"/>
      <c r="BN63" s="603"/>
      <c r="BO63" s="603"/>
      <c r="BP63" s="603"/>
      <c r="BQ63" s="603"/>
      <c r="BR63" s="603"/>
      <c r="BS63" s="603"/>
      <c r="BT63" s="603"/>
      <c r="BU63" s="603"/>
      <c r="BV63" s="603"/>
      <c r="BW63" s="603"/>
      <c r="BX63" s="603"/>
      <c r="BY63" s="603"/>
      <c r="BZ63" s="603"/>
      <c r="CA63" s="603"/>
      <c r="CB63" s="603"/>
      <c r="CC63" s="603"/>
      <c r="CD63" s="603"/>
      <c r="CE63" s="603"/>
      <c r="CF63" s="603"/>
      <c r="CG63" s="603"/>
      <c r="CH63" s="603"/>
      <c r="CI63" s="603"/>
      <c r="CJ63" s="603"/>
      <c r="CK63" s="603"/>
      <c r="CL63" s="614"/>
    </row>
    <row r="64" spans="6:90" ht="5.0999999999999996" customHeight="1" thickBot="1">
      <c r="G64" s="604"/>
      <c r="H64" s="603"/>
      <c r="I64" s="603"/>
      <c r="J64" s="603"/>
      <c r="K64" s="603"/>
      <c r="L64" s="603"/>
      <c r="M64" s="603"/>
      <c r="N64" s="603"/>
      <c r="O64" s="603"/>
      <c r="P64" s="603"/>
      <c r="Q64" s="603"/>
      <c r="R64" s="603"/>
      <c r="S64" s="603"/>
      <c r="T64" s="603"/>
      <c r="U64" s="603"/>
      <c r="V64" s="603"/>
      <c r="W64" s="603"/>
      <c r="X64" s="603"/>
      <c r="Y64" s="603"/>
      <c r="Z64" s="603"/>
      <c r="AA64" s="603"/>
      <c r="AB64" s="603"/>
      <c r="AC64" s="603"/>
      <c r="AD64" s="603"/>
      <c r="AE64" s="603"/>
      <c r="AF64" s="603"/>
      <c r="AG64" s="603"/>
      <c r="AH64" s="603"/>
      <c r="AI64" s="603"/>
      <c r="AJ64" s="603"/>
      <c r="AK64" s="603"/>
      <c r="AL64" s="603"/>
      <c r="AM64" s="603"/>
      <c r="AN64" s="603"/>
      <c r="AO64" s="603"/>
      <c r="AP64" s="603"/>
      <c r="AQ64" s="603"/>
      <c r="AR64" s="603"/>
      <c r="AS64" s="603"/>
      <c r="AT64" s="603"/>
      <c r="AU64" s="603"/>
      <c r="AV64" s="603"/>
      <c r="AW64" s="603"/>
      <c r="AX64" s="603"/>
      <c r="AY64" s="603"/>
      <c r="AZ64" s="603"/>
      <c r="BA64" s="603"/>
      <c r="BB64" s="603"/>
      <c r="BC64" s="603"/>
      <c r="BD64" s="603"/>
      <c r="BE64" s="603"/>
      <c r="BF64" s="603"/>
      <c r="BG64" s="603"/>
      <c r="BH64" s="603"/>
      <c r="BI64" s="603"/>
      <c r="BJ64" s="603"/>
      <c r="BK64" s="603"/>
      <c r="BL64" s="603"/>
      <c r="BM64" s="603"/>
      <c r="BN64" s="603"/>
      <c r="BO64" s="603"/>
      <c r="BP64" s="603"/>
      <c r="BQ64" s="603"/>
      <c r="BR64" s="603"/>
      <c r="BS64" s="603"/>
      <c r="BT64" s="603"/>
      <c r="BU64" s="603"/>
      <c r="BV64" s="603"/>
      <c r="BW64" s="603"/>
      <c r="BX64" s="603"/>
      <c r="BY64" s="603"/>
      <c r="BZ64" s="603"/>
      <c r="CA64" s="603"/>
      <c r="CB64" s="603"/>
      <c r="CC64" s="603"/>
      <c r="CD64" s="603"/>
      <c r="CE64" s="603"/>
      <c r="CF64" s="603"/>
      <c r="CG64" s="603"/>
      <c r="CH64" s="603"/>
      <c r="CI64" s="603"/>
      <c r="CJ64" s="603"/>
      <c r="CK64" s="603"/>
      <c r="CL64" s="614"/>
    </row>
    <row r="65" spans="7:90" ht="20.100000000000001" customHeight="1" thickBot="1">
      <c r="G65" s="604"/>
      <c r="H65" s="615" t="s">
        <v>962</v>
      </c>
      <c r="I65" s="616"/>
      <c r="J65" s="617"/>
      <c r="K65" s="616"/>
      <c r="L65" s="616"/>
      <c r="M65" s="616"/>
      <c r="N65" s="618"/>
      <c r="P65" s="619"/>
      <c r="Q65" s="2457" t="s">
        <v>968</v>
      </c>
      <c r="R65" s="2457"/>
      <c r="S65" s="2457"/>
      <c r="T65" s="2457"/>
      <c r="U65" s="2457"/>
      <c r="V65" s="2457"/>
      <c r="W65" s="2457"/>
      <c r="X65" s="2457"/>
      <c r="Y65" s="2457"/>
      <c r="Z65" s="2457"/>
      <c r="AA65" s="2595"/>
      <c r="AB65" s="620" t="s">
        <v>993</v>
      </c>
      <c r="AC65" s="621"/>
      <c r="AD65" s="621"/>
      <c r="AE65" s="621"/>
      <c r="AF65" s="621"/>
      <c r="AG65" s="621"/>
      <c r="AH65" s="621"/>
      <c r="AI65" s="621"/>
      <c r="AJ65" s="621"/>
      <c r="AK65" s="621"/>
      <c r="AL65" s="621"/>
      <c r="AM65" s="621"/>
      <c r="AN65" s="621"/>
      <c r="AO65" s="621"/>
      <c r="AP65" s="621"/>
      <c r="AQ65" s="621"/>
      <c r="AR65" s="621"/>
      <c r="AS65" s="621"/>
      <c r="AT65" s="621"/>
      <c r="AU65" s="621"/>
      <c r="AV65" s="621"/>
      <c r="AW65" s="621"/>
      <c r="AX65" s="621"/>
      <c r="AY65" s="621"/>
      <c r="AZ65" s="621"/>
      <c r="BA65" s="621"/>
      <c r="BB65" s="621"/>
      <c r="BC65" s="621"/>
      <c r="BD65" s="621"/>
      <c r="BE65" s="621"/>
      <c r="BF65" s="621"/>
      <c r="BG65" s="621"/>
      <c r="BH65" s="622"/>
      <c r="BI65" s="621"/>
      <c r="BJ65" s="621"/>
      <c r="BK65" s="622"/>
      <c r="BL65" s="621"/>
      <c r="BM65" s="621"/>
      <c r="BN65" s="622"/>
      <c r="BP65" s="2597" t="s">
        <v>994</v>
      </c>
      <c r="BQ65" s="2457"/>
      <c r="BR65" s="2595"/>
      <c r="BT65" s="696" t="s">
        <v>995</v>
      </c>
      <c r="BU65" s="697"/>
      <c r="BV65" s="697"/>
      <c r="BW65" s="697"/>
      <c r="BX65" s="697"/>
      <c r="BY65" s="697"/>
      <c r="BZ65" s="697"/>
      <c r="CA65" s="697"/>
      <c r="CB65" s="697"/>
      <c r="CC65" s="697"/>
      <c r="CD65" s="697"/>
      <c r="CE65" s="697"/>
      <c r="CF65" s="697"/>
      <c r="CG65" s="697"/>
      <c r="CH65" s="697"/>
      <c r="CI65" s="697"/>
      <c r="CJ65" s="697"/>
      <c r="CK65" s="698"/>
      <c r="CL65" s="614"/>
    </row>
    <row r="66" spans="7:90" ht="20.100000000000001" customHeight="1" thickBot="1">
      <c r="G66" s="604"/>
      <c r="H66" s="624" t="s">
        <v>971</v>
      </c>
      <c r="I66" s="625"/>
      <c r="J66" s="626" t="s">
        <v>939</v>
      </c>
      <c r="K66" s="627"/>
      <c r="L66" s="627"/>
      <c r="M66" s="627"/>
      <c r="N66" s="628" t="s">
        <v>922</v>
      </c>
      <c r="P66" s="699" t="s">
        <v>996</v>
      </c>
      <c r="Q66" s="2551"/>
      <c r="R66" s="2551"/>
      <c r="S66" s="2551"/>
      <c r="T66" s="2551"/>
      <c r="U66" s="2551"/>
      <c r="V66" s="2551"/>
      <c r="W66" s="2551"/>
      <c r="X66" s="2551"/>
      <c r="Y66" s="2551"/>
      <c r="Z66" s="2551"/>
      <c r="AA66" s="2596"/>
      <c r="AB66" s="700" t="s">
        <v>997</v>
      </c>
      <c r="AC66" s="701"/>
      <c r="AD66" s="701"/>
      <c r="AE66" s="701"/>
      <c r="AF66" s="701"/>
      <c r="AG66" s="701"/>
      <c r="AH66" s="701"/>
      <c r="AI66" s="701"/>
      <c r="AJ66" s="701"/>
      <c r="AK66" s="701"/>
      <c r="AL66" s="701"/>
      <c r="AM66" s="702"/>
      <c r="AN66" s="703" t="s">
        <v>998</v>
      </c>
      <c r="AO66" s="701"/>
      <c r="AP66" s="701"/>
      <c r="AQ66" s="701"/>
      <c r="AR66" s="701"/>
      <c r="AS66" s="701"/>
      <c r="AT66" s="703" t="s">
        <v>999</v>
      </c>
      <c r="AU66" s="701"/>
      <c r="AV66" s="701"/>
      <c r="AW66" s="701"/>
      <c r="AX66" s="701"/>
      <c r="AY66" s="701"/>
      <c r="AZ66" s="701"/>
      <c r="BA66" s="701"/>
      <c r="BB66" s="704"/>
      <c r="BC66" s="2553" t="s">
        <v>1000</v>
      </c>
      <c r="BD66" s="2553"/>
      <c r="BE66" s="2554"/>
      <c r="BF66" s="703" t="s">
        <v>1001</v>
      </c>
      <c r="BG66" s="701"/>
      <c r="BH66" s="701"/>
      <c r="BI66" s="701"/>
      <c r="BJ66" s="701"/>
      <c r="BK66" s="701"/>
      <c r="BL66" s="701"/>
      <c r="BM66" s="701"/>
      <c r="BN66" s="705"/>
      <c r="BP66" s="2598"/>
      <c r="BQ66" s="2551"/>
      <c r="BR66" s="2596"/>
      <c r="BT66" s="700" t="s">
        <v>1002</v>
      </c>
      <c r="BU66" s="701"/>
      <c r="BV66" s="701"/>
      <c r="BW66" s="701"/>
      <c r="BX66" s="701"/>
      <c r="BY66" s="701"/>
      <c r="BZ66" s="703" t="s">
        <v>1003</v>
      </c>
      <c r="CA66" s="701"/>
      <c r="CB66" s="701"/>
      <c r="CC66" s="701"/>
      <c r="CD66" s="701"/>
      <c r="CE66" s="704"/>
      <c r="CF66" s="701" t="s">
        <v>1004</v>
      </c>
      <c r="CG66" s="701"/>
      <c r="CH66" s="701"/>
      <c r="CI66" s="701"/>
      <c r="CJ66" s="701"/>
      <c r="CK66" s="704"/>
      <c r="CL66" s="614"/>
    </row>
    <row r="67" spans="7:90" ht="20.100000000000001" customHeight="1" thickBot="1">
      <c r="G67" s="604"/>
      <c r="H67" s="636" t="s">
        <v>938</v>
      </c>
      <c r="I67" s="637"/>
      <c r="J67" s="638" t="s">
        <v>1005</v>
      </c>
      <c r="K67" s="639"/>
      <c r="L67" s="639"/>
      <c r="M67" s="639"/>
      <c r="N67" s="628"/>
      <c r="P67" s="629"/>
      <c r="Q67" s="630" t="s">
        <v>1006</v>
      </c>
      <c r="R67" s="630"/>
      <c r="S67" s="631"/>
      <c r="T67" s="632" t="s">
        <v>1007</v>
      </c>
      <c r="U67" s="630"/>
      <c r="V67" s="630"/>
      <c r="W67" s="630"/>
      <c r="X67" s="630"/>
      <c r="Y67" s="630"/>
      <c r="Z67" s="630"/>
      <c r="AA67" s="633"/>
      <c r="AB67" s="2555" t="s">
        <v>1008</v>
      </c>
      <c r="AC67" s="2556"/>
      <c r="AD67" s="2556"/>
      <c r="AE67" s="2556" t="s">
        <v>1009</v>
      </c>
      <c r="AF67" s="2556"/>
      <c r="AG67" s="2556"/>
      <c r="AH67" s="2556" t="s">
        <v>1010</v>
      </c>
      <c r="AI67" s="2556"/>
      <c r="AJ67" s="2537"/>
      <c r="AK67" s="2539" t="s">
        <v>1011</v>
      </c>
      <c r="AL67" s="2540"/>
      <c r="AM67" s="2541"/>
      <c r="AN67" s="2537" t="s">
        <v>1010</v>
      </c>
      <c r="AO67" s="2538"/>
      <c r="AP67" s="2538"/>
      <c r="AQ67" s="2537" t="s">
        <v>1012</v>
      </c>
      <c r="AR67" s="2538"/>
      <c r="AS67" s="2538"/>
      <c r="AT67" s="2537" t="s">
        <v>1010</v>
      </c>
      <c r="AU67" s="2538"/>
      <c r="AV67" s="2538"/>
      <c r="AW67" s="2537" t="s">
        <v>1012</v>
      </c>
      <c r="AX67" s="2538"/>
      <c r="AY67" s="2538"/>
      <c r="AZ67" s="2539" t="s">
        <v>1013</v>
      </c>
      <c r="BA67" s="2540"/>
      <c r="BB67" s="2541"/>
      <c r="BC67" s="2543"/>
      <c r="BD67" s="2543"/>
      <c r="BE67" s="2601"/>
      <c r="BF67" s="706" t="s">
        <v>1014</v>
      </c>
      <c r="BG67" s="707"/>
      <c r="BH67" s="707"/>
      <c r="BI67" s="706" t="s">
        <v>1015</v>
      </c>
      <c r="BJ67" s="707"/>
      <c r="BK67" s="708"/>
      <c r="BL67" s="709" t="s">
        <v>1016</v>
      </c>
      <c r="BM67" s="709"/>
      <c r="BN67" s="710"/>
      <c r="BP67" s="2599"/>
      <c r="BQ67" s="2479"/>
      <c r="BR67" s="2600"/>
      <c r="BT67" s="711" t="s">
        <v>1017</v>
      </c>
      <c r="BU67" s="712"/>
      <c r="BV67" s="712"/>
      <c r="BW67" s="712" t="s">
        <v>1018</v>
      </c>
      <c r="BX67" s="712"/>
      <c r="BY67" s="712"/>
      <c r="BZ67" s="2542" t="s">
        <v>1017</v>
      </c>
      <c r="CA67" s="2543"/>
      <c r="CB67" s="2543"/>
      <c r="CC67" s="2530" t="s">
        <v>1019</v>
      </c>
      <c r="CD67" s="2531"/>
      <c r="CE67" s="2532"/>
      <c r="CF67" s="2543" t="s">
        <v>1020</v>
      </c>
      <c r="CG67" s="2543"/>
      <c r="CH67" s="2543"/>
      <c r="CI67" s="2530" t="s">
        <v>1021</v>
      </c>
      <c r="CJ67" s="2531"/>
      <c r="CK67" s="2532"/>
      <c r="CL67" s="614"/>
    </row>
    <row r="68" spans="7:90" ht="20.100000000000001" customHeight="1">
      <c r="G68" s="604"/>
      <c r="H68" s="647" t="s">
        <v>938</v>
      </c>
      <c r="I68" s="648"/>
      <c r="J68" s="649" t="s">
        <v>1022</v>
      </c>
      <c r="K68" s="650"/>
      <c r="L68" s="650"/>
      <c r="M68" s="650"/>
      <c r="N68" s="651"/>
      <c r="P68" s="640" t="s">
        <v>1023</v>
      </c>
      <c r="Q68" s="652" t="s">
        <v>1024</v>
      </c>
      <c r="R68" s="596"/>
      <c r="S68" s="653"/>
      <c r="T68" s="644" t="s">
        <v>942</v>
      </c>
      <c r="U68" s="645"/>
      <c r="V68" s="645"/>
      <c r="W68" s="645"/>
      <c r="X68" s="645"/>
      <c r="Y68" s="645"/>
      <c r="Z68" s="645"/>
      <c r="AA68" s="713"/>
      <c r="AB68" s="2591"/>
      <c r="AC68" s="2592"/>
      <c r="AD68" s="2592"/>
      <c r="AE68" s="2592"/>
      <c r="AF68" s="2592"/>
      <c r="AG68" s="2592"/>
      <c r="AH68" s="2592"/>
      <c r="AI68" s="2592"/>
      <c r="AJ68" s="2593"/>
      <c r="AK68" s="2587"/>
      <c r="AL68" s="2588"/>
      <c r="AM68" s="2589"/>
      <c r="AN68" s="2593"/>
      <c r="AO68" s="2588"/>
      <c r="AP68" s="2588"/>
      <c r="AQ68" s="2593"/>
      <c r="AR68" s="2588"/>
      <c r="AS68" s="2588"/>
      <c r="AT68" s="2593"/>
      <c r="AU68" s="2588"/>
      <c r="AV68" s="2588"/>
      <c r="AW68" s="2593"/>
      <c r="AX68" s="2588"/>
      <c r="AY68" s="2588"/>
      <c r="AZ68" s="2587"/>
      <c r="BA68" s="2588"/>
      <c r="BB68" s="2589"/>
      <c r="BC68" s="2588"/>
      <c r="BD68" s="2588"/>
      <c r="BE68" s="2590"/>
      <c r="BF68" s="714"/>
      <c r="BG68" s="714"/>
      <c r="BH68" s="714"/>
      <c r="BI68" s="715"/>
      <c r="BJ68" s="714"/>
      <c r="BK68" s="716"/>
      <c r="BL68" s="2588"/>
      <c r="BM68" s="2588"/>
      <c r="BN68" s="2589"/>
      <c r="BP68" s="2587"/>
      <c r="BQ68" s="2588"/>
      <c r="BR68" s="2589"/>
      <c r="BT68" s="2591"/>
      <c r="BU68" s="2592"/>
      <c r="BV68" s="2592"/>
      <c r="BW68" s="2592"/>
      <c r="BX68" s="2592"/>
      <c r="BY68" s="2592"/>
      <c r="BZ68" s="2593"/>
      <c r="CA68" s="2588"/>
      <c r="CB68" s="2588"/>
      <c r="CC68" s="2594"/>
      <c r="CD68" s="2588"/>
      <c r="CE68" s="2590"/>
      <c r="CF68" s="2593"/>
      <c r="CG68" s="2588"/>
      <c r="CH68" s="2588"/>
      <c r="CI68" s="2594"/>
      <c r="CJ68" s="2588"/>
      <c r="CK68" s="2590"/>
      <c r="CL68" s="614"/>
    </row>
    <row r="69" spans="7:90" ht="20.100000000000001" customHeight="1">
      <c r="G69" s="604"/>
      <c r="H69" s="647" t="s">
        <v>938</v>
      </c>
      <c r="I69" s="648"/>
      <c r="J69" s="649" t="s">
        <v>1025</v>
      </c>
      <c r="K69" s="650"/>
      <c r="L69" s="650"/>
      <c r="M69" s="650"/>
      <c r="N69" s="651"/>
      <c r="P69" s="628" t="s">
        <v>1026</v>
      </c>
      <c r="Q69" s="652" t="s">
        <v>1024</v>
      </c>
      <c r="R69" s="596"/>
      <c r="S69" s="653"/>
      <c r="T69" s="654" t="s">
        <v>944</v>
      </c>
      <c r="U69" s="603"/>
      <c r="V69" s="603"/>
      <c r="W69" s="603"/>
      <c r="X69" s="603"/>
      <c r="Y69" s="603"/>
      <c r="Z69" s="603"/>
      <c r="AA69" s="717"/>
      <c r="AB69" s="2567"/>
      <c r="AC69" s="2568"/>
      <c r="AD69" s="2568"/>
      <c r="AE69" s="2568"/>
      <c r="AF69" s="2568"/>
      <c r="AG69" s="2568"/>
      <c r="AH69" s="2568"/>
      <c r="AI69" s="2568"/>
      <c r="AJ69" s="2560"/>
      <c r="AK69" s="2565"/>
      <c r="AL69" s="2558"/>
      <c r="AM69" s="2566"/>
      <c r="AN69" s="2560"/>
      <c r="AO69" s="2558"/>
      <c r="AP69" s="2558"/>
      <c r="AQ69" s="2560"/>
      <c r="AR69" s="2558"/>
      <c r="AS69" s="2558"/>
      <c r="AT69" s="2560"/>
      <c r="AU69" s="2558"/>
      <c r="AV69" s="2558"/>
      <c r="AW69" s="2560"/>
      <c r="AX69" s="2558"/>
      <c r="AY69" s="2558"/>
      <c r="AZ69" s="2565"/>
      <c r="BA69" s="2558"/>
      <c r="BB69" s="2566"/>
      <c r="BC69" s="2558"/>
      <c r="BD69" s="2558"/>
      <c r="BE69" s="2559"/>
      <c r="BF69" s="718"/>
      <c r="BG69" s="718"/>
      <c r="BH69" s="718"/>
      <c r="BI69" s="719"/>
      <c r="BJ69" s="718"/>
      <c r="BK69" s="720"/>
      <c r="BL69" s="2558"/>
      <c r="BM69" s="2558"/>
      <c r="BN69" s="2566"/>
      <c r="BP69" s="2565"/>
      <c r="BQ69" s="2558"/>
      <c r="BR69" s="2566"/>
      <c r="BT69" s="2567"/>
      <c r="BU69" s="2568"/>
      <c r="BV69" s="2568"/>
      <c r="BW69" s="2568"/>
      <c r="BX69" s="2568"/>
      <c r="BY69" s="2568"/>
      <c r="BZ69" s="2560"/>
      <c r="CA69" s="2558"/>
      <c r="CB69" s="2561"/>
      <c r="CC69" s="2557"/>
      <c r="CD69" s="2558"/>
      <c r="CE69" s="2559"/>
      <c r="CF69" s="2560"/>
      <c r="CG69" s="2558"/>
      <c r="CH69" s="2561"/>
      <c r="CI69" s="2557"/>
      <c r="CJ69" s="2558"/>
      <c r="CK69" s="2559"/>
      <c r="CL69" s="614"/>
    </row>
    <row r="70" spans="7:90" ht="20.100000000000001" customHeight="1">
      <c r="G70" s="604"/>
      <c r="H70" s="647" t="s">
        <v>938</v>
      </c>
      <c r="I70" s="648"/>
      <c r="J70" s="649" t="s">
        <v>1027</v>
      </c>
      <c r="K70" s="650"/>
      <c r="L70" s="650"/>
      <c r="M70" s="650"/>
      <c r="N70" s="651"/>
      <c r="P70" s="628" t="s">
        <v>940</v>
      </c>
      <c r="Q70" s="652" t="s">
        <v>1024</v>
      </c>
      <c r="R70" s="596"/>
      <c r="S70" s="653"/>
      <c r="T70" s="654" t="s">
        <v>1028</v>
      </c>
      <c r="U70" s="603"/>
      <c r="V70" s="603"/>
      <c r="W70" s="603"/>
      <c r="X70" s="603"/>
      <c r="Y70" s="603"/>
      <c r="Z70" s="603"/>
      <c r="AA70" s="717"/>
      <c r="AB70" s="2567"/>
      <c r="AC70" s="2568"/>
      <c r="AD70" s="2568"/>
      <c r="AE70" s="2568"/>
      <c r="AF70" s="2568"/>
      <c r="AG70" s="2568"/>
      <c r="AH70" s="2568"/>
      <c r="AI70" s="2568"/>
      <c r="AJ70" s="2560"/>
      <c r="AK70" s="2565"/>
      <c r="AL70" s="2558"/>
      <c r="AM70" s="2566"/>
      <c r="AN70" s="2560"/>
      <c r="AO70" s="2558"/>
      <c r="AP70" s="2558"/>
      <c r="AQ70" s="2560"/>
      <c r="AR70" s="2558"/>
      <c r="AS70" s="2558"/>
      <c r="AT70" s="2560"/>
      <c r="AU70" s="2558"/>
      <c r="AV70" s="2558"/>
      <c r="AW70" s="2560"/>
      <c r="AX70" s="2558"/>
      <c r="AY70" s="2558"/>
      <c r="AZ70" s="2565"/>
      <c r="BA70" s="2558"/>
      <c r="BB70" s="2566"/>
      <c r="BC70" s="2558"/>
      <c r="BD70" s="2558"/>
      <c r="BE70" s="2559"/>
      <c r="BF70" s="718"/>
      <c r="BG70" s="718"/>
      <c r="BH70" s="718"/>
      <c r="BI70" s="719"/>
      <c r="BJ70" s="718"/>
      <c r="BK70" s="720"/>
      <c r="BL70" s="2558"/>
      <c r="BM70" s="2558"/>
      <c r="BN70" s="2566"/>
      <c r="BP70" s="2565"/>
      <c r="BQ70" s="2558"/>
      <c r="BR70" s="2566"/>
      <c r="BT70" s="2567"/>
      <c r="BU70" s="2568"/>
      <c r="BV70" s="2568"/>
      <c r="BW70" s="2568"/>
      <c r="BX70" s="2568"/>
      <c r="BY70" s="2568"/>
      <c r="BZ70" s="2560"/>
      <c r="CA70" s="2558"/>
      <c r="CB70" s="2561"/>
      <c r="CC70" s="2557"/>
      <c r="CD70" s="2558"/>
      <c r="CE70" s="2559"/>
      <c r="CF70" s="2560"/>
      <c r="CG70" s="2558"/>
      <c r="CH70" s="2561"/>
      <c r="CI70" s="2557"/>
      <c r="CJ70" s="2558"/>
      <c r="CK70" s="2559"/>
      <c r="CL70" s="614"/>
    </row>
    <row r="71" spans="7:90" ht="20.100000000000001" customHeight="1">
      <c r="G71" s="604"/>
      <c r="H71" s="647" t="s">
        <v>938</v>
      </c>
      <c r="I71" s="648"/>
      <c r="J71" s="649" t="s">
        <v>1029</v>
      </c>
      <c r="K71" s="650"/>
      <c r="L71" s="650"/>
      <c r="M71" s="650"/>
      <c r="N71" s="651"/>
      <c r="P71" s="628" t="s">
        <v>940</v>
      </c>
      <c r="Q71" s="652" t="s">
        <v>1024</v>
      </c>
      <c r="R71" s="596"/>
      <c r="S71" s="653"/>
      <c r="T71" s="654" t="s">
        <v>1030</v>
      </c>
      <c r="U71" s="603"/>
      <c r="V71" s="603"/>
      <c r="W71" s="603"/>
      <c r="X71" s="603"/>
      <c r="Y71" s="603"/>
      <c r="Z71" s="603"/>
      <c r="AA71" s="717"/>
      <c r="AB71" s="2567"/>
      <c r="AC71" s="2568"/>
      <c r="AD71" s="2568"/>
      <c r="AE71" s="2568"/>
      <c r="AF71" s="2568"/>
      <c r="AG71" s="2568"/>
      <c r="AH71" s="2568"/>
      <c r="AI71" s="2568"/>
      <c r="AJ71" s="2560"/>
      <c r="AK71" s="2565"/>
      <c r="AL71" s="2558"/>
      <c r="AM71" s="2566"/>
      <c r="AN71" s="2560"/>
      <c r="AO71" s="2558"/>
      <c r="AP71" s="2558"/>
      <c r="AQ71" s="2560"/>
      <c r="AR71" s="2558"/>
      <c r="AS71" s="2558"/>
      <c r="AT71" s="2560"/>
      <c r="AU71" s="2558"/>
      <c r="AV71" s="2558"/>
      <c r="AW71" s="2560"/>
      <c r="AX71" s="2558"/>
      <c r="AY71" s="2558"/>
      <c r="AZ71" s="2565"/>
      <c r="BA71" s="2558"/>
      <c r="BB71" s="2566"/>
      <c r="BC71" s="2558"/>
      <c r="BD71" s="2558"/>
      <c r="BE71" s="2559"/>
      <c r="BF71" s="718"/>
      <c r="BG71" s="718"/>
      <c r="BH71" s="718"/>
      <c r="BI71" s="719"/>
      <c r="BJ71" s="718"/>
      <c r="BK71" s="720"/>
      <c r="BL71" s="2558"/>
      <c r="BM71" s="2558"/>
      <c r="BN71" s="2566"/>
      <c r="BP71" s="2565"/>
      <c r="BQ71" s="2558"/>
      <c r="BR71" s="2566"/>
      <c r="BT71" s="2567"/>
      <c r="BU71" s="2568"/>
      <c r="BV71" s="2568"/>
      <c r="BW71" s="2568"/>
      <c r="BX71" s="2568"/>
      <c r="BY71" s="2568"/>
      <c r="BZ71" s="2560"/>
      <c r="CA71" s="2558"/>
      <c r="CB71" s="2561"/>
      <c r="CC71" s="2557"/>
      <c r="CD71" s="2558"/>
      <c r="CE71" s="2559"/>
      <c r="CF71" s="2560"/>
      <c r="CG71" s="2558"/>
      <c r="CH71" s="2561"/>
      <c r="CI71" s="2557"/>
      <c r="CJ71" s="2558"/>
      <c r="CK71" s="2559"/>
      <c r="CL71" s="614"/>
    </row>
    <row r="72" spans="7:90" ht="20.100000000000001" customHeight="1">
      <c r="G72" s="604"/>
      <c r="H72" s="647"/>
      <c r="I72" s="648"/>
      <c r="J72" s="649"/>
      <c r="K72" s="650"/>
      <c r="L72" s="650"/>
      <c r="M72" s="650"/>
      <c r="N72" s="651"/>
      <c r="P72" s="628" t="s">
        <v>940</v>
      </c>
      <c r="Q72" s="652" t="s">
        <v>1024</v>
      </c>
      <c r="R72" s="596"/>
      <c r="S72" s="653"/>
      <c r="T72" s="654" t="s">
        <v>1031</v>
      </c>
      <c r="U72" s="603"/>
      <c r="V72" s="603"/>
      <c r="W72" s="603"/>
      <c r="X72" s="603"/>
      <c r="Y72" s="603"/>
      <c r="Z72" s="603"/>
      <c r="AA72" s="717"/>
      <c r="AB72" s="2567"/>
      <c r="AC72" s="2568"/>
      <c r="AD72" s="2568"/>
      <c r="AE72" s="2568"/>
      <c r="AF72" s="2568"/>
      <c r="AG72" s="2568"/>
      <c r="AH72" s="2568"/>
      <c r="AI72" s="2568"/>
      <c r="AJ72" s="2560"/>
      <c r="AK72" s="2565"/>
      <c r="AL72" s="2558"/>
      <c r="AM72" s="2566"/>
      <c r="AN72" s="2560"/>
      <c r="AO72" s="2558"/>
      <c r="AP72" s="2558"/>
      <c r="AQ72" s="2560"/>
      <c r="AR72" s="2558"/>
      <c r="AS72" s="2558"/>
      <c r="AT72" s="2560"/>
      <c r="AU72" s="2558"/>
      <c r="AV72" s="2558"/>
      <c r="AW72" s="2560"/>
      <c r="AX72" s="2558"/>
      <c r="AY72" s="2558"/>
      <c r="AZ72" s="2565"/>
      <c r="BA72" s="2558"/>
      <c r="BB72" s="2566"/>
      <c r="BC72" s="2558"/>
      <c r="BD72" s="2558"/>
      <c r="BE72" s="2559"/>
      <c r="BF72" s="718"/>
      <c r="BG72" s="718"/>
      <c r="BH72" s="718"/>
      <c r="BI72" s="719"/>
      <c r="BJ72" s="718"/>
      <c r="BK72" s="720"/>
      <c r="BL72" s="2558"/>
      <c r="BM72" s="2558"/>
      <c r="BN72" s="2566"/>
      <c r="BP72" s="2565"/>
      <c r="BQ72" s="2558"/>
      <c r="BR72" s="2566"/>
      <c r="BT72" s="2567"/>
      <c r="BU72" s="2568"/>
      <c r="BV72" s="2568"/>
      <c r="BW72" s="2568"/>
      <c r="BX72" s="2568"/>
      <c r="BY72" s="2568"/>
      <c r="BZ72" s="2560"/>
      <c r="CA72" s="2558"/>
      <c r="CB72" s="2561"/>
      <c r="CC72" s="2557"/>
      <c r="CD72" s="2558"/>
      <c r="CE72" s="2559"/>
      <c r="CF72" s="2560"/>
      <c r="CG72" s="2558"/>
      <c r="CH72" s="2561"/>
      <c r="CI72" s="2557"/>
      <c r="CJ72" s="2558"/>
      <c r="CK72" s="2559"/>
      <c r="CL72" s="614"/>
    </row>
    <row r="73" spans="7:90" ht="20.100000000000001" customHeight="1">
      <c r="G73" s="604"/>
      <c r="H73" s="647"/>
      <c r="I73" s="648"/>
      <c r="J73" s="649"/>
      <c r="K73" s="650"/>
      <c r="L73" s="650"/>
      <c r="M73" s="650"/>
      <c r="N73" s="651"/>
      <c r="P73" s="628" t="s">
        <v>940</v>
      </c>
      <c r="Q73" s="652" t="s">
        <v>1024</v>
      </c>
      <c r="R73" s="596"/>
      <c r="S73" s="653"/>
      <c r="T73" s="654" t="s">
        <v>1032</v>
      </c>
      <c r="U73" s="603"/>
      <c r="V73" s="603"/>
      <c r="W73" s="603"/>
      <c r="X73" s="603"/>
      <c r="Y73" s="603"/>
      <c r="Z73" s="603"/>
      <c r="AA73" s="717"/>
      <c r="AB73" s="2567"/>
      <c r="AC73" s="2568"/>
      <c r="AD73" s="2568"/>
      <c r="AE73" s="2568"/>
      <c r="AF73" s="2568"/>
      <c r="AG73" s="2568"/>
      <c r="AH73" s="2568"/>
      <c r="AI73" s="2568"/>
      <c r="AJ73" s="2560"/>
      <c r="AK73" s="2565"/>
      <c r="AL73" s="2558"/>
      <c r="AM73" s="2566"/>
      <c r="AN73" s="2560"/>
      <c r="AO73" s="2558"/>
      <c r="AP73" s="2558"/>
      <c r="AQ73" s="2560"/>
      <c r="AR73" s="2558"/>
      <c r="AS73" s="2558"/>
      <c r="AT73" s="2560"/>
      <c r="AU73" s="2558"/>
      <c r="AV73" s="2558"/>
      <c r="AW73" s="2560"/>
      <c r="AX73" s="2558"/>
      <c r="AY73" s="2558"/>
      <c r="AZ73" s="2565"/>
      <c r="BA73" s="2558"/>
      <c r="BB73" s="2566"/>
      <c r="BC73" s="2558"/>
      <c r="BD73" s="2558"/>
      <c r="BE73" s="2559"/>
      <c r="BF73" s="718"/>
      <c r="BG73" s="718"/>
      <c r="BH73" s="718"/>
      <c r="BI73" s="719"/>
      <c r="BJ73" s="718"/>
      <c r="BK73" s="720"/>
      <c r="BL73" s="2558"/>
      <c r="BM73" s="2558"/>
      <c r="BN73" s="2566"/>
      <c r="BP73" s="2565"/>
      <c r="BQ73" s="2558"/>
      <c r="BR73" s="2566"/>
      <c r="BT73" s="2567"/>
      <c r="BU73" s="2568"/>
      <c r="BV73" s="2568"/>
      <c r="BW73" s="2568"/>
      <c r="BX73" s="2568"/>
      <c r="BY73" s="2568"/>
      <c r="BZ73" s="2560"/>
      <c r="CA73" s="2558"/>
      <c r="CB73" s="2561"/>
      <c r="CC73" s="2557"/>
      <c r="CD73" s="2558"/>
      <c r="CE73" s="2559"/>
      <c r="CF73" s="2560"/>
      <c r="CG73" s="2558"/>
      <c r="CH73" s="2561"/>
      <c r="CI73" s="2557"/>
      <c r="CJ73" s="2558"/>
      <c r="CK73" s="2559"/>
      <c r="CL73" s="614"/>
    </row>
    <row r="74" spans="7:90" ht="20.100000000000001" customHeight="1">
      <c r="G74" s="604"/>
      <c r="H74" s="647"/>
      <c r="I74" s="648"/>
      <c r="J74" s="649"/>
      <c r="K74" s="650"/>
      <c r="L74" s="650"/>
      <c r="M74" s="650"/>
      <c r="N74" s="651"/>
      <c r="P74" s="628" t="s">
        <v>940</v>
      </c>
      <c r="Q74" s="652" t="s">
        <v>1024</v>
      </c>
      <c r="R74" s="596"/>
      <c r="S74" s="653"/>
      <c r="T74" s="654" t="s">
        <v>1033</v>
      </c>
      <c r="U74" s="603"/>
      <c r="V74" s="603"/>
      <c r="W74" s="603"/>
      <c r="X74" s="603"/>
      <c r="Y74" s="603"/>
      <c r="Z74" s="603"/>
      <c r="AA74" s="717"/>
      <c r="AB74" s="2567"/>
      <c r="AC74" s="2568"/>
      <c r="AD74" s="2568"/>
      <c r="AE74" s="2568"/>
      <c r="AF74" s="2568"/>
      <c r="AG74" s="2568"/>
      <c r="AH74" s="2568"/>
      <c r="AI74" s="2568"/>
      <c r="AJ74" s="2560"/>
      <c r="AK74" s="2565"/>
      <c r="AL74" s="2558"/>
      <c r="AM74" s="2566"/>
      <c r="AN74" s="2560"/>
      <c r="AO74" s="2558"/>
      <c r="AP74" s="2558"/>
      <c r="AQ74" s="2560"/>
      <c r="AR74" s="2558"/>
      <c r="AS74" s="2558"/>
      <c r="AT74" s="2560"/>
      <c r="AU74" s="2558"/>
      <c r="AV74" s="2558"/>
      <c r="AW74" s="2560"/>
      <c r="AX74" s="2558"/>
      <c r="AY74" s="2558"/>
      <c r="AZ74" s="2565"/>
      <c r="BA74" s="2558"/>
      <c r="BB74" s="2566"/>
      <c r="BC74" s="2558"/>
      <c r="BD74" s="2558"/>
      <c r="BE74" s="2559"/>
      <c r="BF74" s="718"/>
      <c r="BG74" s="718"/>
      <c r="BH74" s="718"/>
      <c r="BI74" s="719"/>
      <c r="BJ74" s="718"/>
      <c r="BK74" s="720"/>
      <c r="BL74" s="2558"/>
      <c r="BM74" s="2558"/>
      <c r="BN74" s="2566"/>
      <c r="BP74" s="2565"/>
      <c r="BQ74" s="2558"/>
      <c r="BR74" s="2566"/>
      <c r="BT74" s="2567"/>
      <c r="BU74" s="2568"/>
      <c r="BV74" s="2568"/>
      <c r="BW74" s="2568"/>
      <c r="BX74" s="2568"/>
      <c r="BY74" s="2568"/>
      <c r="BZ74" s="2560"/>
      <c r="CA74" s="2558"/>
      <c r="CB74" s="2561"/>
      <c r="CC74" s="2557"/>
      <c r="CD74" s="2558"/>
      <c r="CE74" s="2559"/>
      <c r="CF74" s="2560"/>
      <c r="CG74" s="2558"/>
      <c r="CH74" s="2561"/>
      <c r="CI74" s="2557"/>
      <c r="CJ74" s="2558"/>
      <c r="CK74" s="2559"/>
      <c r="CL74" s="614"/>
    </row>
    <row r="75" spans="7:90" ht="20.100000000000001" customHeight="1">
      <c r="G75" s="604"/>
      <c r="H75" s="647"/>
      <c r="I75" s="648"/>
      <c r="J75" s="649"/>
      <c r="K75" s="650"/>
      <c r="L75" s="650"/>
      <c r="M75" s="650"/>
      <c r="N75" s="651"/>
      <c r="P75" s="628" t="s">
        <v>940</v>
      </c>
      <c r="Q75" s="652" t="s">
        <v>1024</v>
      </c>
      <c r="R75" s="596"/>
      <c r="S75" s="653"/>
      <c r="T75" s="654" t="s">
        <v>1034</v>
      </c>
      <c r="U75" s="603"/>
      <c r="V75" s="603"/>
      <c r="W75" s="603"/>
      <c r="X75" s="603"/>
      <c r="Y75" s="603"/>
      <c r="Z75" s="603"/>
      <c r="AA75" s="717"/>
      <c r="AB75" s="2567"/>
      <c r="AC75" s="2568"/>
      <c r="AD75" s="2568"/>
      <c r="AE75" s="2568"/>
      <c r="AF75" s="2568"/>
      <c r="AG75" s="2568"/>
      <c r="AH75" s="2568"/>
      <c r="AI75" s="2568"/>
      <c r="AJ75" s="2560"/>
      <c r="AK75" s="2565"/>
      <c r="AL75" s="2558"/>
      <c r="AM75" s="2566"/>
      <c r="AN75" s="2560"/>
      <c r="AO75" s="2558"/>
      <c r="AP75" s="2558"/>
      <c r="AQ75" s="2560"/>
      <c r="AR75" s="2558"/>
      <c r="AS75" s="2558"/>
      <c r="AT75" s="2560"/>
      <c r="AU75" s="2558"/>
      <c r="AV75" s="2558"/>
      <c r="AW75" s="2560"/>
      <c r="AX75" s="2558"/>
      <c r="AY75" s="2558"/>
      <c r="AZ75" s="2565"/>
      <c r="BA75" s="2558"/>
      <c r="BB75" s="2566"/>
      <c r="BC75" s="2558"/>
      <c r="BD75" s="2558"/>
      <c r="BE75" s="2559"/>
      <c r="BF75" s="718"/>
      <c r="BG75" s="718"/>
      <c r="BH75" s="718"/>
      <c r="BI75" s="719"/>
      <c r="BJ75" s="718"/>
      <c r="BK75" s="720"/>
      <c r="BL75" s="2558"/>
      <c r="BM75" s="2558"/>
      <c r="BN75" s="2566"/>
      <c r="BP75" s="2565"/>
      <c r="BQ75" s="2558"/>
      <c r="BR75" s="2566"/>
      <c r="BT75" s="2567"/>
      <c r="BU75" s="2568"/>
      <c r="BV75" s="2568"/>
      <c r="BW75" s="2568"/>
      <c r="BX75" s="2568"/>
      <c r="BY75" s="2568"/>
      <c r="BZ75" s="2560"/>
      <c r="CA75" s="2558"/>
      <c r="CB75" s="2561"/>
      <c r="CC75" s="2557"/>
      <c r="CD75" s="2558"/>
      <c r="CE75" s="2559"/>
      <c r="CF75" s="2560"/>
      <c r="CG75" s="2558"/>
      <c r="CH75" s="2561"/>
      <c r="CI75" s="2557"/>
      <c r="CJ75" s="2558"/>
      <c r="CK75" s="2559"/>
      <c r="CL75" s="614"/>
    </row>
    <row r="76" spans="7:90" ht="20.100000000000001" customHeight="1">
      <c r="G76" s="604"/>
      <c r="H76" s="647"/>
      <c r="I76" s="648"/>
      <c r="J76" s="649"/>
      <c r="K76" s="650"/>
      <c r="L76" s="650"/>
      <c r="M76" s="650"/>
      <c r="N76" s="651"/>
      <c r="P76" s="721" t="s">
        <v>940</v>
      </c>
      <c r="Q76" s="722" t="s">
        <v>1024</v>
      </c>
      <c r="R76" s="723"/>
      <c r="S76" s="724"/>
      <c r="T76" s="725" t="s">
        <v>1035</v>
      </c>
      <c r="U76" s="726"/>
      <c r="V76" s="726"/>
      <c r="W76" s="726"/>
      <c r="X76" s="726"/>
      <c r="Y76" s="726"/>
      <c r="Z76" s="726"/>
      <c r="AA76" s="727"/>
      <c r="AB76" s="2576">
        <v>1200000</v>
      </c>
      <c r="AC76" s="2577"/>
      <c r="AD76" s="2577"/>
      <c r="AE76" s="2577">
        <v>50000</v>
      </c>
      <c r="AF76" s="2577"/>
      <c r="AG76" s="2577"/>
      <c r="AH76" s="2577">
        <v>-200000</v>
      </c>
      <c r="AI76" s="2577"/>
      <c r="AJ76" s="2578"/>
      <c r="AK76" s="2575">
        <f>AB76+AE76+AH76</f>
        <v>1050000</v>
      </c>
      <c r="AL76" s="2572"/>
      <c r="AM76" s="2574"/>
      <c r="AN76" s="2583" t="s">
        <v>1036</v>
      </c>
      <c r="AO76" s="2584"/>
      <c r="AP76" s="2585"/>
      <c r="AQ76" s="2586" t="s">
        <v>1037</v>
      </c>
      <c r="AR76" s="2584"/>
      <c r="AS76" s="2585"/>
      <c r="AT76" s="2578"/>
      <c r="AU76" s="2572"/>
      <c r="AV76" s="2572"/>
      <c r="AW76" s="2578"/>
      <c r="AX76" s="2572"/>
      <c r="AY76" s="2572"/>
      <c r="AZ76" s="2575">
        <f>AT76+AW76</f>
        <v>0</v>
      </c>
      <c r="BA76" s="2572"/>
      <c r="BB76" s="2574"/>
      <c r="BC76" s="2572">
        <v>1200000</v>
      </c>
      <c r="BD76" s="2572"/>
      <c r="BE76" s="2573"/>
      <c r="BF76" s="2578">
        <f>AK76+AZ76-BC76</f>
        <v>-150000</v>
      </c>
      <c r="BG76" s="2572"/>
      <c r="BH76" s="2573"/>
      <c r="BI76" s="2578"/>
      <c r="BJ76" s="2572"/>
      <c r="BK76" s="2573"/>
      <c r="BL76" s="2572">
        <f>BF76+BI76</f>
        <v>-150000</v>
      </c>
      <c r="BM76" s="2572"/>
      <c r="BN76" s="2574"/>
      <c r="BO76" s="728"/>
      <c r="BP76" s="2575"/>
      <c r="BQ76" s="2572"/>
      <c r="BR76" s="2574"/>
      <c r="BT76" s="2576">
        <v>6000000</v>
      </c>
      <c r="BU76" s="2577"/>
      <c r="BV76" s="2577"/>
      <c r="BW76" s="2577">
        <v>5000000</v>
      </c>
      <c r="BX76" s="2577"/>
      <c r="BY76" s="2577"/>
      <c r="BZ76" s="2578">
        <v>5500000</v>
      </c>
      <c r="CA76" s="2572"/>
      <c r="CB76" s="2579"/>
      <c r="CC76" s="2580">
        <f>BZ76/BW76</f>
        <v>1.1000000000000001</v>
      </c>
      <c r="CD76" s="2581"/>
      <c r="CE76" s="2582"/>
      <c r="CF76" s="2578">
        <f>BT76-BZ76</f>
        <v>500000</v>
      </c>
      <c r="CG76" s="2572"/>
      <c r="CH76" s="2579"/>
      <c r="CI76" s="2571">
        <f>CF76/2</f>
        <v>250000</v>
      </c>
      <c r="CJ76" s="2572"/>
      <c r="CK76" s="2573"/>
      <c r="CL76" s="614"/>
    </row>
    <row r="77" spans="7:90" ht="20.100000000000001" customHeight="1">
      <c r="G77" s="604"/>
      <c r="H77" s="647"/>
      <c r="I77" s="648"/>
      <c r="J77" s="649"/>
      <c r="K77" s="650"/>
      <c r="L77" s="650"/>
      <c r="M77" s="650"/>
      <c r="N77" s="651"/>
      <c r="P77" s="628" t="s">
        <v>940</v>
      </c>
      <c r="Q77" s="652" t="s">
        <v>1024</v>
      </c>
      <c r="R77" s="596"/>
      <c r="S77" s="653"/>
      <c r="T77" s="654" t="s">
        <v>1038</v>
      </c>
      <c r="U77" s="603"/>
      <c r="V77" s="603"/>
      <c r="W77" s="603"/>
      <c r="X77" s="603"/>
      <c r="Y77" s="603"/>
      <c r="Z77" s="603"/>
      <c r="AA77" s="717"/>
      <c r="AB77" s="2567"/>
      <c r="AC77" s="2568"/>
      <c r="AD77" s="2568"/>
      <c r="AE77" s="2568"/>
      <c r="AF77" s="2568"/>
      <c r="AG77" s="2568"/>
      <c r="AH77" s="2568"/>
      <c r="AI77" s="2568"/>
      <c r="AJ77" s="2560"/>
      <c r="AK77" s="2565"/>
      <c r="AL77" s="2558"/>
      <c r="AM77" s="2566"/>
      <c r="AN77" s="2560"/>
      <c r="AO77" s="2558"/>
      <c r="AP77" s="2558"/>
      <c r="AQ77" s="2560"/>
      <c r="AR77" s="2558"/>
      <c r="AS77" s="2558"/>
      <c r="AT77" s="2560"/>
      <c r="AU77" s="2558"/>
      <c r="AV77" s="2558"/>
      <c r="AW77" s="2560"/>
      <c r="AX77" s="2558"/>
      <c r="AY77" s="2558"/>
      <c r="AZ77" s="2565"/>
      <c r="BA77" s="2558"/>
      <c r="BB77" s="2566"/>
      <c r="BC77" s="2558"/>
      <c r="BD77" s="2558"/>
      <c r="BE77" s="2559"/>
      <c r="BF77" s="718"/>
      <c r="BG77" s="718"/>
      <c r="BH77" s="718"/>
      <c r="BI77" s="719"/>
      <c r="BJ77" s="718"/>
      <c r="BK77" s="720"/>
      <c r="BL77" s="2558"/>
      <c r="BM77" s="2558"/>
      <c r="BN77" s="2566"/>
      <c r="BP77" s="2565"/>
      <c r="BQ77" s="2558"/>
      <c r="BR77" s="2566"/>
      <c r="BT77" s="2567"/>
      <c r="BU77" s="2568"/>
      <c r="BV77" s="2568"/>
      <c r="BW77" s="2568"/>
      <c r="BX77" s="2568"/>
      <c r="BY77" s="2568"/>
      <c r="BZ77" s="2560"/>
      <c r="CA77" s="2558"/>
      <c r="CB77" s="2561"/>
      <c r="CC77" s="2557"/>
      <c r="CD77" s="2558"/>
      <c r="CE77" s="2559"/>
      <c r="CF77" s="2560"/>
      <c r="CG77" s="2558"/>
      <c r="CH77" s="2561"/>
      <c r="CI77" s="2557"/>
      <c r="CJ77" s="2558"/>
      <c r="CK77" s="2559"/>
      <c r="CL77" s="614"/>
    </row>
    <row r="78" spans="7:90" ht="20.100000000000001" customHeight="1" thickBot="1">
      <c r="G78" s="604"/>
      <c r="H78" s="656"/>
      <c r="I78" s="657"/>
      <c r="J78" s="658"/>
      <c r="K78" s="659"/>
      <c r="L78" s="659"/>
      <c r="M78" s="659"/>
      <c r="N78" s="660"/>
      <c r="P78" s="661" t="s">
        <v>940</v>
      </c>
      <c r="Q78" s="662" t="s">
        <v>1024</v>
      </c>
      <c r="R78" s="663"/>
      <c r="S78" s="664"/>
      <c r="T78" s="665" t="s">
        <v>1039</v>
      </c>
      <c r="U78" s="666"/>
      <c r="V78" s="666"/>
      <c r="W78" s="666"/>
      <c r="X78" s="666"/>
      <c r="Y78" s="666"/>
      <c r="Z78" s="666"/>
      <c r="AA78" s="729"/>
      <c r="AB78" s="2562"/>
      <c r="AC78" s="2563"/>
      <c r="AD78" s="2563"/>
      <c r="AE78" s="2563"/>
      <c r="AF78" s="2563"/>
      <c r="AG78" s="2563"/>
      <c r="AH78" s="2563"/>
      <c r="AI78" s="2563"/>
      <c r="AJ78" s="2564"/>
      <c r="AK78" s="2548"/>
      <c r="AL78" s="2545"/>
      <c r="AM78" s="2547"/>
      <c r="AN78" s="2564"/>
      <c r="AO78" s="2545"/>
      <c r="AP78" s="2545"/>
      <c r="AQ78" s="2564"/>
      <c r="AR78" s="2545"/>
      <c r="AS78" s="2545"/>
      <c r="AT78" s="2564"/>
      <c r="AU78" s="2545"/>
      <c r="AV78" s="2545"/>
      <c r="AW78" s="2564"/>
      <c r="AX78" s="2545"/>
      <c r="AY78" s="2545"/>
      <c r="AZ78" s="2548"/>
      <c r="BA78" s="2545"/>
      <c r="BB78" s="2547"/>
      <c r="BC78" s="2545"/>
      <c r="BD78" s="2545"/>
      <c r="BE78" s="2546"/>
      <c r="BF78" s="730"/>
      <c r="BG78" s="730"/>
      <c r="BH78" s="730"/>
      <c r="BI78" s="731"/>
      <c r="BJ78" s="730"/>
      <c r="BK78" s="732"/>
      <c r="BL78" s="2545"/>
      <c r="BM78" s="2545"/>
      <c r="BN78" s="2547"/>
      <c r="BP78" s="2548"/>
      <c r="BQ78" s="2545"/>
      <c r="BR78" s="2547"/>
      <c r="BT78" s="2562"/>
      <c r="BU78" s="2563"/>
      <c r="BV78" s="2563"/>
      <c r="BW78" s="2563"/>
      <c r="BX78" s="2563"/>
      <c r="BY78" s="2563"/>
      <c r="BZ78" s="2564"/>
      <c r="CA78" s="2545"/>
      <c r="CB78" s="2569"/>
      <c r="CC78" s="2570"/>
      <c r="CD78" s="2545"/>
      <c r="CE78" s="2546"/>
      <c r="CF78" s="2564"/>
      <c r="CG78" s="2545"/>
      <c r="CH78" s="2569"/>
      <c r="CI78" s="2570"/>
      <c r="CJ78" s="2545"/>
      <c r="CK78" s="2546"/>
      <c r="CL78" s="614"/>
    </row>
    <row r="79" spans="7:90" ht="12" customHeight="1">
      <c r="G79" s="604"/>
      <c r="H79" s="603"/>
      <c r="I79" s="603"/>
      <c r="J79" s="603"/>
      <c r="K79" s="603"/>
      <c r="L79" s="603"/>
      <c r="M79" s="603"/>
      <c r="N79" s="603"/>
      <c r="O79" s="603"/>
      <c r="P79" s="603"/>
      <c r="Q79" s="603"/>
      <c r="R79" s="603"/>
      <c r="S79" s="603"/>
      <c r="T79" s="603"/>
      <c r="U79" s="603"/>
      <c r="V79" s="603"/>
      <c r="W79" s="603"/>
      <c r="X79" s="603"/>
      <c r="Y79" s="603"/>
      <c r="Z79" s="603"/>
      <c r="AA79" s="603"/>
      <c r="AB79" s="603"/>
      <c r="AC79" s="603"/>
      <c r="AD79" s="603"/>
      <c r="AE79" s="603"/>
      <c r="AF79" s="603"/>
      <c r="AG79" s="603"/>
      <c r="AH79" s="603"/>
      <c r="AI79" s="603"/>
      <c r="AJ79" s="603"/>
      <c r="AK79" s="603"/>
      <c r="AL79" s="603"/>
      <c r="AM79" s="603"/>
      <c r="AN79" s="603"/>
      <c r="AO79" s="603"/>
      <c r="AP79" s="603"/>
      <c r="AQ79" s="603"/>
      <c r="AR79" s="603"/>
      <c r="AS79" s="603"/>
      <c r="AT79" s="603"/>
      <c r="AU79" s="603"/>
      <c r="AV79" s="603"/>
      <c r="AW79" s="603"/>
      <c r="AX79" s="603"/>
      <c r="AY79" s="603"/>
      <c r="AZ79" s="603"/>
      <c r="BA79" s="603"/>
      <c r="BB79" s="603"/>
      <c r="BC79" s="603"/>
      <c r="BD79" s="603"/>
      <c r="BE79" s="603"/>
      <c r="BF79" s="603"/>
      <c r="BG79" s="603"/>
      <c r="BH79" s="603"/>
      <c r="BI79" s="603"/>
      <c r="BJ79" s="603"/>
      <c r="BK79" s="603"/>
      <c r="BL79" s="603"/>
      <c r="BM79" s="603"/>
      <c r="BN79" s="603"/>
      <c r="BO79" s="603"/>
      <c r="BP79" s="603"/>
      <c r="BQ79" s="603"/>
      <c r="BR79" s="603"/>
      <c r="BS79" s="603"/>
      <c r="BT79" s="603"/>
      <c r="BU79" s="603"/>
      <c r="BV79" s="603"/>
      <c r="BW79" s="603"/>
      <c r="BX79" s="603"/>
      <c r="BY79" s="603"/>
      <c r="BZ79" s="603"/>
      <c r="CA79" s="603"/>
      <c r="CB79" s="603"/>
      <c r="CC79" s="603"/>
      <c r="CD79" s="603"/>
      <c r="CE79" s="603"/>
      <c r="CF79" s="603"/>
      <c r="CG79" s="603"/>
      <c r="CH79" s="603"/>
      <c r="CI79" s="603"/>
      <c r="CJ79" s="603"/>
      <c r="CK79" s="603"/>
      <c r="CL79" s="614"/>
    </row>
    <row r="80" spans="7:90" ht="20.100000000000001" customHeight="1">
      <c r="G80" s="604"/>
      <c r="H80" s="733" t="s">
        <v>1040</v>
      </c>
      <c r="I80" s="734"/>
      <c r="J80" s="734"/>
      <c r="K80" s="734"/>
      <c r="L80" s="734"/>
      <c r="M80" s="734"/>
      <c r="N80" s="734"/>
      <c r="O80" s="734"/>
      <c r="P80" s="734"/>
      <c r="Q80" s="734"/>
      <c r="R80" s="734"/>
      <c r="S80" s="734"/>
      <c r="T80" s="734"/>
      <c r="U80" s="734"/>
      <c r="V80" s="734"/>
      <c r="W80" s="734"/>
      <c r="X80" s="734"/>
      <c r="Y80" s="734"/>
      <c r="Z80" s="734"/>
      <c r="AA80" s="734"/>
      <c r="AB80" s="734"/>
      <c r="AC80" s="734"/>
      <c r="AD80" s="734"/>
      <c r="AE80" s="734"/>
      <c r="AF80" s="734"/>
      <c r="AG80" s="734"/>
      <c r="AH80" s="734"/>
      <c r="AI80" s="734"/>
      <c r="AJ80" s="734"/>
      <c r="AK80" s="734"/>
      <c r="AL80" s="734"/>
      <c r="AM80" s="734"/>
      <c r="AN80" s="734"/>
      <c r="AO80" s="734"/>
      <c r="AP80" s="734"/>
      <c r="AQ80" s="734"/>
      <c r="AR80" s="734"/>
      <c r="AS80" s="734"/>
      <c r="AT80" s="734"/>
      <c r="AU80" s="735"/>
      <c r="AV80" s="603"/>
      <c r="AW80" s="603"/>
      <c r="AX80" s="603"/>
      <c r="AY80" s="603"/>
      <c r="AZ80" s="603"/>
      <c r="BA80" s="603"/>
      <c r="BB80" s="603"/>
      <c r="BC80" s="603"/>
      <c r="BD80" s="603"/>
      <c r="BE80" s="603"/>
      <c r="BF80" s="603"/>
      <c r="BG80" s="603"/>
      <c r="BH80" s="603"/>
      <c r="BI80" s="603"/>
      <c r="BJ80" s="603"/>
      <c r="BK80" s="603"/>
      <c r="BL80" s="603"/>
      <c r="BM80" s="603"/>
      <c r="BN80" s="603"/>
      <c r="BO80" s="603"/>
      <c r="BP80" s="603"/>
      <c r="BQ80" s="603"/>
      <c r="BR80" s="603"/>
      <c r="BS80" s="603"/>
      <c r="BT80" s="603"/>
      <c r="BU80" s="603"/>
      <c r="BV80" s="603"/>
      <c r="BW80" s="603"/>
      <c r="BX80" s="603"/>
      <c r="BY80" s="603"/>
      <c r="BZ80" s="603"/>
      <c r="CA80" s="603"/>
      <c r="CB80" s="603"/>
      <c r="CC80" s="603"/>
      <c r="CD80" s="603"/>
      <c r="CE80" s="603"/>
      <c r="CF80" s="603"/>
      <c r="CG80" s="603"/>
      <c r="CH80" s="603"/>
      <c r="CI80" s="603"/>
      <c r="CJ80" s="603"/>
      <c r="CK80" s="603"/>
      <c r="CL80" s="614"/>
    </row>
    <row r="81" spans="6:90" ht="20.100000000000001" customHeight="1">
      <c r="G81" s="604"/>
      <c r="H81" s="736"/>
      <c r="I81" s="737"/>
      <c r="J81" s="737"/>
      <c r="K81" s="737"/>
      <c r="L81" s="737"/>
      <c r="M81" s="737"/>
      <c r="N81" s="737"/>
      <c r="O81" s="737"/>
      <c r="P81" s="737"/>
      <c r="Q81" s="737"/>
      <c r="R81" s="737"/>
      <c r="S81" s="737"/>
      <c r="T81" s="737"/>
      <c r="U81" s="737"/>
      <c r="V81" s="737"/>
      <c r="W81" s="737"/>
      <c r="X81" s="737"/>
      <c r="Y81" s="737"/>
      <c r="Z81" s="737"/>
      <c r="AA81" s="737"/>
      <c r="AB81" s="737"/>
      <c r="AC81" s="737"/>
      <c r="AD81" s="737"/>
      <c r="AE81" s="737"/>
      <c r="AF81" s="737"/>
      <c r="AG81" s="737"/>
      <c r="AH81" s="737"/>
      <c r="AI81" s="737"/>
      <c r="AJ81" s="737"/>
      <c r="AK81" s="737"/>
      <c r="AL81" s="737"/>
      <c r="AM81" s="737"/>
      <c r="AN81" s="737"/>
      <c r="AO81" s="737"/>
      <c r="AP81" s="737"/>
      <c r="AQ81" s="737"/>
      <c r="AR81" s="737"/>
      <c r="AS81" s="737"/>
      <c r="AT81" s="737"/>
      <c r="AU81" s="738"/>
      <c r="AV81" s="603"/>
      <c r="AW81" s="603"/>
      <c r="AX81" s="603"/>
      <c r="AY81" s="603"/>
      <c r="AZ81" s="603"/>
      <c r="BA81" s="603"/>
      <c r="BB81" s="603"/>
      <c r="BC81" s="603"/>
      <c r="BD81" s="603"/>
      <c r="BE81" s="603"/>
      <c r="BF81" s="603"/>
      <c r="BG81" s="603"/>
      <c r="BH81" s="603"/>
      <c r="BI81" s="603"/>
      <c r="BJ81" s="603"/>
      <c r="BK81" s="603"/>
      <c r="BL81" s="603"/>
      <c r="BM81" s="603"/>
      <c r="BN81" s="603"/>
      <c r="BO81" s="603"/>
      <c r="BP81" s="603"/>
      <c r="BQ81" s="603"/>
      <c r="BR81" s="603"/>
      <c r="BS81" s="603"/>
      <c r="BT81" s="603"/>
      <c r="BU81" s="603"/>
      <c r="BV81" s="603"/>
      <c r="BW81" s="603"/>
      <c r="BX81" s="603"/>
      <c r="BY81" s="603"/>
      <c r="BZ81" s="603"/>
      <c r="CA81" s="603"/>
      <c r="CB81" s="603"/>
      <c r="CC81" s="603"/>
      <c r="CD81" s="603"/>
      <c r="CE81" s="603"/>
      <c r="CF81" s="603"/>
      <c r="CG81" s="603"/>
      <c r="CH81" s="603"/>
      <c r="CI81" s="603"/>
      <c r="CJ81" s="603"/>
      <c r="CK81" s="603"/>
      <c r="CL81" s="614"/>
    </row>
    <row r="82" spans="6:90" ht="20.100000000000001" customHeight="1">
      <c r="G82" s="604"/>
      <c r="H82" s="736"/>
      <c r="I82" s="737" t="s">
        <v>1041</v>
      </c>
      <c r="J82" s="737"/>
      <c r="K82" s="737"/>
      <c r="L82" s="737"/>
      <c r="M82" s="737"/>
      <c r="N82" s="737"/>
      <c r="O82" s="737"/>
      <c r="P82" s="737"/>
      <c r="Q82" s="737"/>
      <c r="R82" s="737"/>
      <c r="S82" s="737"/>
      <c r="T82" s="737"/>
      <c r="U82" s="737"/>
      <c r="V82" s="737"/>
      <c r="W82" s="737"/>
      <c r="X82" s="737"/>
      <c r="Y82" s="737"/>
      <c r="Z82" s="737"/>
      <c r="AA82" s="737"/>
      <c r="AB82" s="737"/>
      <c r="AC82" s="737"/>
      <c r="AD82" s="737"/>
      <c r="AE82" s="737"/>
      <c r="AF82" s="737"/>
      <c r="AG82" s="737"/>
      <c r="AH82" s="737"/>
      <c r="AI82" s="737"/>
      <c r="AJ82" s="737"/>
      <c r="AK82" s="737"/>
      <c r="AL82" s="737"/>
      <c r="AM82" s="737"/>
      <c r="AN82" s="737"/>
      <c r="AO82" s="737"/>
      <c r="AP82" s="737"/>
      <c r="AQ82" s="737"/>
      <c r="AR82" s="737"/>
      <c r="AS82" s="737"/>
      <c r="AT82" s="737"/>
      <c r="AU82" s="738"/>
      <c r="AV82" s="603"/>
      <c r="AW82" s="603"/>
      <c r="AX82" s="603"/>
      <c r="AY82" s="603"/>
      <c r="AZ82" s="603"/>
      <c r="BA82" s="603"/>
      <c r="BB82" s="603"/>
      <c r="BC82" s="603"/>
      <c r="BD82" s="603"/>
      <c r="BE82" s="603"/>
      <c r="BF82" s="603"/>
      <c r="BG82" s="603"/>
      <c r="BH82" s="603"/>
      <c r="BI82" s="603"/>
      <c r="BJ82" s="603"/>
      <c r="BK82" s="603"/>
      <c r="BL82" s="603"/>
      <c r="BM82" s="603"/>
      <c r="BN82" s="603"/>
      <c r="BO82" s="603"/>
      <c r="BP82" s="603"/>
      <c r="BQ82" s="603"/>
      <c r="BR82" s="603"/>
      <c r="BS82" s="603"/>
      <c r="BT82" s="603"/>
      <c r="BU82" s="603"/>
      <c r="BV82" s="603"/>
      <c r="BW82" s="603"/>
      <c r="BX82" s="603"/>
      <c r="BY82" s="603"/>
      <c r="BZ82" s="603"/>
      <c r="CA82" s="603"/>
      <c r="CB82" s="603"/>
      <c r="CC82" s="603"/>
      <c r="CD82" s="603"/>
      <c r="CE82" s="603"/>
      <c r="CF82" s="603"/>
      <c r="CG82" s="603"/>
      <c r="CH82" s="603"/>
      <c r="CI82" s="603"/>
      <c r="CJ82" s="603"/>
      <c r="CK82" s="603"/>
      <c r="CL82" s="614"/>
    </row>
    <row r="83" spans="6:90" ht="20.100000000000001" customHeight="1">
      <c r="G83" s="604"/>
      <c r="H83" s="736"/>
      <c r="I83" s="737"/>
      <c r="J83" s="737"/>
      <c r="K83" s="737"/>
      <c r="L83" s="737"/>
      <c r="M83" s="737"/>
      <c r="N83" s="737"/>
      <c r="O83" s="737"/>
      <c r="P83" s="737"/>
      <c r="Q83" s="737"/>
      <c r="R83" s="737"/>
      <c r="S83" s="737"/>
      <c r="T83" s="737"/>
      <c r="U83" s="737"/>
      <c r="V83" s="737"/>
      <c r="W83" s="737"/>
      <c r="X83" s="737"/>
      <c r="Y83" s="737"/>
      <c r="Z83" s="737"/>
      <c r="AA83" s="737"/>
      <c r="AB83" s="737"/>
      <c r="AC83" s="737"/>
      <c r="AD83" s="737"/>
      <c r="AE83" s="737"/>
      <c r="AF83" s="737"/>
      <c r="AG83" s="737"/>
      <c r="AH83" s="737"/>
      <c r="AI83" s="737"/>
      <c r="AJ83" s="737"/>
      <c r="AK83" s="737"/>
      <c r="AL83" s="737"/>
      <c r="AM83" s="737"/>
      <c r="AN83" s="737"/>
      <c r="AO83" s="737"/>
      <c r="AP83" s="737"/>
      <c r="AQ83" s="737"/>
      <c r="AR83" s="737"/>
      <c r="AS83" s="737"/>
      <c r="AT83" s="737"/>
      <c r="AU83" s="738"/>
      <c r="AV83" s="603"/>
      <c r="AW83" s="603"/>
      <c r="AX83" s="603"/>
      <c r="AY83" s="603"/>
      <c r="AZ83" s="603"/>
      <c r="BA83" s="603"/>
      <c r="BB83" s="603"/>
      <c r="BC83" s="603"/>
      <c r="BD83" s="603"/>
      <c r="BE83" s="603"/>
      <c r="BF83" s="603"/>
      <c r="BG83" s="603"/>
      <c r="BH83" s="603"/>
      <c r="BI83" s="603"/>
      <c r="BJ83" s="603"/>
      <c r="BK83" s="603"/>
      <c r="BL83" s="603"/>
      <c r="BM83" s="603"/>
      <c r="BN83" s="603"/>
      <c r="BO83" s="603"/>
      <c r="BP83" s="603"/>
      <c r="BQ83" s="603"/>
      <c r="BR83" s="603"/>
      <c r="BS83" s="603"/>
      <c r="BT83" s="603"/>
      <c r="BU83" s="603"/>
      <c r="BV83" s="603"/>
      <c r="BW83" s="603"/>
      <c r="BX83" s="603"/>
      <c r="BY83" s="603"/>
      <c r="BZ83" s="603"/>
      <c r="CA83" s="603"/>
      <c r="CB83" s="603"/>
      <c r="CC83" s="603"/>
      <c r="CD83" s="603"/>
      <c r="CE83" s="603"/>
      <c r="CF83" s="603"/>
      <c r="CG83" s="603"/>
      <c r="CH83" s="603"/>
      <c r="CI83" s="603"/>
      <c r="CJ83" s="603"/>
      <c r="CK83" s="603"/>
      <c r="CL83" s="614"/>
    </row>
    <row r="84" spans="6:90" ht="20.100000000000001" customHeight="1">
      <c r="G84" s="604"/>
      <c r="H84" s="736"/>
      <c r="I84" s="737"/>
      <c r="J84" s="737"/>
      <c r="K84" s="737"/>
      <c r="L84" s="737"/>
      <c r="M84" s="737"/>
      <c r="N84" s="737"/>
      <c r="O84" s="737"/>
      <c r="P84" s="737"/>
      <c r="Q84" s="737"/>
      <c r="R84" s="737"/>
      <c r="S84" s="737"/>
      <c r="T84" s="737"/>
      <c r="U84" s="737"/>
      <c r="V84" s="737"/>
      <c r="W84" s="737"/>
      <c r="X84" s="737"/>
      <c r="Y84" s="737"/>
      <c r="Z84" s="737"/>
      <c r="AA84" s="737"/>
      <c r="AB84" s="737"/>
      <c r="AC84" s="737"/>
      <c r="AD84" s="737"/>
      <c r="AE84" s="737"/>
      <c r="AF84" s="737"/>
      <c r="AG84" s="737"/>
      <c r="AH84" s="737"/>
      <c r="AI84" s="737"/>
      <c r="AJ84" s="737"/>
      <c r="AK84" s="737"/>
      <c r="AL84" s="737"/>
      <c r="AM84" s="737"/>
      <c r="AN84" s="737"/>
      <c r="AO84" s="737"/>
      <c r="AP84" s="737"/>
      <c r="AQ84" s="737"/>
      <c r="AR84" s="737"/>
      <c r="AS84" s="737"/>
      <c r="AT84" s="737"/>
      <c r="AU84" s="738"/>
      <c r="AV84" s="603"/>
      <c r="AW84" s="603"/>
      <c r="AX84" s="603"/>
      <c r="AY84" s="603"/>
      <c r="AZ84" s="603"/>
      <c r="BA84" s="603"/>
      <c r="BB84" s="603"/>
      <c r="BC84" s="603"/>
      <c r="BD84" s="603"/>
      <c r="BE84" s="603"/>
      <c r="BF84" s="603"/>
      <c r="BG84" s="603"/>
      <c r="BH84" s="603"/>
      <c r="BI84" s="603"/>
      <c r="BJ84" s="603"/>
      <c r="BK84" s="603"/>
      <c r="BL84" s="603"/>
      <c r="BM84" s="603"/>
      <c r="BN84" s="603"/>
      <c r="BO84" s="603"/>
      <c r="BP84" s="603"/>
      <c r="BQ84" s="603"/>
      <c r="BR84" s="603"/>
      <c r="BS84" s="603"/>
      <c r="BT84" s="603"/>
      <c r="BU84" s="603"/>
      <c r="BV84" s="603"/>
      <c r="BW84" s="603"/>
      <c r="BX84" s="603"/>
      <c r="BY84" s="603"/>
      <c r="BZ84" s="603"/>
      <c r="CA84" s="603"/>
      <c r="CB84" s="603"/>
      <c r="CC84" s="603"/>
      <c r="CD84" s="603"/>
      <c r="CE84" s="603"/>
      <c r="CF84" s="603"/>
      <c r="CG84" s="603"/>
      <c r="CH84" s="603"/>
      <c r="CI84" s="603"/>
      <c r="CJ84" s="603"/>
      <c r="CK84" s="603"/>
      <c r="CL84" s="614"/>
    </row>
    <row r="85" spans="6:90" ht="20.100000000000001" customHeight="1">
      <c r="G85" s="604"/>
      <c r="H85" s="736"/>
      <c r="I85" s="737"/>
      <c r="J85" s="737"/>
      <c r="K85" s="737"/>
      <c r="L85" s="737"/>
      <c r="M85" s="737"/>
      <c r="N85" s="737"/>
      <c r="O85" s="737"/>
      <c r="P85" s="737"/>
      <c r="Q85" s="737"/>
      <c r="R85" s="737"/>
      <c r="S85" s="737"/>
      <c r="T85" s="737"/>
      <c r="U85" s="737"/>
      <c r="V85" s="737"/>
      <c r="W85" s="737"/>
      <c r="X85" s="737"/>
      <c r="Y85" s="737"/>
      <c r="Z85" s="737"/>
      <c r="AA85" s="737"/>
      <c r="AB85" s="737"/>
      <c r="AC85" s="737"/>
      <c r="AD85" s="737"/>
      <c r="AE85" s="737"/>
      <c r="AF85" s="737"/>
      <c r="AG85" s="737"/>
      <c r="AH85" s="737"/>
      <c r="AI85" s="737"/>
      <c r="AJ85" s="737"/>
      <c r="AK85" s="737"/>
      <c r="AL85" s="737"/>
      <c r="AM85" s="737"/>
      <c r="AN85" s="737"/>
      <c r="AO85" s="737"/>
      <c r="AP85" s="737"/>
      <c r="AQ85" s="737"/>
      <c r="AR85" s="737"/>
      <c r="AS85" s="737"/>
      <c r="AT85" s="737"/>
      <c r="AU85" s="738"/>
      <c r="AV85" s="603"/>
      <c r="AW85" s="603"/>
      <c r="AX85" s="603"/>
      <c r="AY85" s="603"/>
      <c r="AZ85" s="603"/>
      <c r="BA85" s="603"/>
      <c r="BB85" s="603"/>
      <c r="BC85" s="603"/>
      <c r="BD85" s="603"/>
      <c r="BE85" s="603"/>
      <c r="BF85" s="603"/>
      <c r="BG85" s="603"/>
      <c r="BH85" s="603"/>
      <c r="BI85" s="603"/>
      <c r="BJ85" s="603"/>
      <c r="BK85" s="603"/>
      <c r="BL85" s="603"/>
      <c r="BM85" s="603"/>
      <c r="BN85" s="603"/>
      <c r="BO85" s="603"/>
      <c r="BP85" s="603"/>
      <c r="BQ85" s="603"/>
      <c r="BR85" s="603"/>
      <c r="BS85" s="603"/>
      <c r="BT85" s="603"/>
      <c r="BU85" s="603"/>
      <c r="BV85" s="603"/>
      <c r="BW85" s="603"/>
      <c r="BX85" s="603"/>
      <c r="BY85" s="603"/>
      <c r="BZ85" s="603"/>
      <c r="CA85" s="603"/>
      <c r="CB85" s="603"/>
      <c r="CC85" s="603"/>
      <c r="CD85" s="603"/>
      <c r="CE85" s="603"/>
      <c r="CF85" s="603"/>
      <c r="CG85" s="603"/>
      <c r="CH85" s="603"/>
      <c r="CI85" s="603"/>
      <c r="CJ85" s="603"/>
      <c r="CK85" s="603"/>
      <c r="CL85" s="614"/>
    </row>
    <row r="86" spans="6:90" ht="20.100000000000001" customHeight="1">
      <c r="G86" s="604"/>
      <c r="H86" s="739"/>
      <c r="I86" s="740"/>
      <c r="J86" s="740"/>
      <c r="K86" s="740"/>
      <c r="L86" s="740"/>
      <c r="M86" s="740"/>
      <c r="N86" s="740"/>
      <c r="O86" s="740"/>
      <c r="P86" s="740"/>
      <c r="Q86" s="740"/>
      <c r="R86" s="740"/>
      <c r="S86" s="740"/>
      <c r="T86" s="740"/>
      <c r="U86" s="740"/>
      <c r="V86" s="740"/>
      <c r="W86" s="740"/>
      <c r="X86" s="740"/>
      <c r="Y86" s="740"/>
      <c r="Z86" s="740"/>
      <c r="AA86" s="740"/>
      <c r="AB86" s="740"/>
      <c r="AC86" s="740"/>
      <c r="AD86" s="740"/>
      <c r="AE86" s="740"/>
      <c r="AF86" s="740"/>
      <c r="AG86" s="740"/>
      <c r="AH86" s="740"/>
      <c r="AI86" s="740"/>
      <c r="AJ86" s="740"/>
      <c r="AK86" s="740"/>
      <c r="AL86" s="740"/>
      <c r="AM86" s="740"/>
      <c r="AN86" s="740"/>
      <c r="AO86" s="740"/>
      <c r="AP86" s="740"/>
      <c r="AQ86" s="740"/>
      <c r="AR86" s="740"/>
      <c r="AS86" s="740"/>
      <c r="AT86" s="740"/>
      <c r="AU86" s="741"/>
      <c r="AV86" s="603"/>
      <c r="AW86" s="603"/>
      <c r="AX86" s="603"/>
      <c r="AY86" s="603"/>
      <c r="AZ86" s="603"/>
      <c r="BA86" s="603"/>
      <c r="BB86" s="603"/>
      <c r="BC86" s="603"/>
      <c r="BD86" s="603"/>
      <c r="BE86" s="603"/>
      <c r="BF86" s="603"/>
      <c r="BG86" s="603"/>
      <c r="BH86" s="603"/>
      <c r="BI86" s="603"/>
      <c r="BJ86" s="603"/>
      <c r="BK86" s="603"/>
      <c r="BL86" s="603"/>
      <c r="BM86" s="603"/>
      <c r="BN86" s="603"/>
      <c r="BO86" s="603"/>
      <c r="BP86" s="603"/>
      <c r="BQ86" s="603"/>
      <c r="BR86" s="603"/>
      <c r="BS86" s="603"/>
      <c r="BT86" s="603"/>
      <c r="BU86" s="603"/>
      <c r="BV86" s="603"/>
      <c r="BW86" s="603"/>
      <c r="BX86" s="603"/>
      <c r="BY86" s="603"/>
      <c r="BZ86" s="603"/>
      <c r="CA86" s="603"/>
      <c r="CB86" s="603"/>
      <c r="CC86" s="603"/>
      <c r="CD86" s="603"/>
      <c r="CE86" s="603"/>
      <c r="CF86" s="603"/>
      <c r="CG86" s="603"/>
      <c r="CH86" s="603"/>
      <c r="CI86" s="603"/>
      <c r="CJ86" s="603"/>
      <c r="CK86" s="603"/>
      <c r="CL86" s="614"/>
    </row>
    <row r="87" spans="6:90" ht="20.100000000000001" customHeight="1">
      <c r="G87" s="668"/>
      <c r="H87" s="669"/>
      <c r="I87" s="669"/>
      <c r="J87" s="669"/>
      <c r="K87" s="669"/>
      <c r="L87" s="669"/>
      <c r="M87" s="669"/>
      <c r="N87" s="669"/>
      <c r="O87" s="669"/>
      <c r="P87" s="669"/>
      <c r="Q87" s="669"/>
      <c r="R87" s="669"/>
      <c r="S87" s="669"/>
      <c r="T87" s="669"/>
      <c r="U87" s="669"/>
      <c r="V87" s="669"/>
      <c r="W87" s="669"/>
      <c r="X87" s="669"/>
      <c r="Y87" s="669"/>
      <c r="Z87" s="669"/>
      <c r="AA87" s="669"/>
      <c r="AB87" s="669"/>
      <c r="AC87" s="669"/>
      <c r="AD87" s="669"/>
      <c r="AE87" s="669"/>
      <c r="AF87" s="669"/>
      <c r="AG87" s="669"/>
      <c r="AH87" s="669"/>
      <c r="AI87" s="669"/>
      <c r="AJ87" s="669"/>
      <c r="AK87" s="669"/>
      <c r="AL87" s="669"/>
      <c r="AM87" s="669"/>
      <c r="AN87" s="669"/>
      <c r="AO87" s="669"/>
      <c r="AP87" s="669"/>
      <c r="AQ87" s="669"/>
      <c r="AR87" s="669"/>
      <c r="AS87" s="669"/>
      <c r="AT87" s="669"/>
      <c r="AU87" s="669"/>
      <c r="AV87" s="669"/>
      <c r="AW87" s="669"/>
      <c r="AX87" s="669"/>
      <c r="AY87" s="669"/>
      <c r="AZ87" s="669"/>
      <c r="BA87" s="669"/>
      <c r="BB87" s="669"/>
      <c r="BC87" s="669"/>
      <c r="BD87" s="669"/>
      <c r="BE87" s="669"/>
      <c r="BF87" s="669"/>
      <c r="BG87" s="669"/>
      <c r="BH87" s="669"/>
      <c r="BI87" s="669"/>
      <c r="BJ87" s="669"/>
      <c r="BK87" s="669"/>
      <c r="BL87" s="669"/>
      <c r="BM87" s="669"/>
      <c r="BN87" s="669"/>
      <c r="BO87" s="669"/>
      <c r="BP87" s="669"/>
      <c r="BQ87" s="669"/>
      <c r="BR87" s="669"/>
      <c r="BS87" s="669"/>
      <c r="BT87" s="669"/>
      <c r="BU87" s="669"/>
      <c r="BV87" s="669"/>
      <c r="BW87" s="669"/>
      <c r="BX87" s="669"/>
      <c r="BY87" s="669"/>
      <c r="BZ87" s="669"/>
      <c r="CA87" s="669"/>
      <c r="CB87" s="669"/>
      <c r="CC87" s="669"/>
      <c r="CD87" s="669"/>
      <c r="CE87" s="669"/>
      <c r="CF87" s="669"/>
      <c r="CG87" s="669"/>
      <c r="CH87" s="669"/>
      <c r="CI87" s="669"/>
      <c r="CJ87" s="669"/>
      <c r="CK87" s="669"/>
      <c r="CL87" s="670"/>
    </row>
    <row r="88" spans="6:90" s="603" customFormat="1" ht="20.100000000000001" customHeight="1">
      <c r="F88" s="585"/>
      <c r="G88" s="742"/>
    </row>
    <row r="89" spans="6:90" s="603" customFormat="1" ht="20.100000000000001" customHeight="1">
      <c r="F89" s="585"/>
      <c r="G89" s="743"/>
    </row>
    <row r="90" spans="6:90" ht="5.0999999999999996" customHeight="1" thickBot="1">
      <c r="Z90" s="592"/>
      <c r="AA90" s="593"/>
      <c r="AB90" s="593"/>
      <c r="AC90" s="593"/>
      <c r="AD90" s="593"/>
      <c r="AE90" s="594"/>
    </row>
    <row r="91" spans="6:90" ht="20.100000000000001" customHeight="1" thickBot="1">
      <c r="H91" s="598" t="s">
        <v>957</v>
      </c>
      <c r="I91" s="599"/>
      <c r="J91" s="599"/>
      <c r="K91" s="599"/>
      <c r="L91" s="599"/>
      <c r="M91" s="600"/>
      <c r="N91" s="598" t="s">
        <v>1042</v>
      </c>
      <c r="O91" s="599"/>
      <c r="P91" s="599"/>
      <c r="Q91" s="599"/>
      <c r="R91" s="599"/>
      <c r="S91" s="600"/>
      <c r="T91" s="598" t="s">
        <v>1043</v>
      </c>
      <c r="U91" s="599"/>
      <c r="V91" s="599"/>
      <c r="W91" s="599"/>
      <c r="X91" s="599"/>
      <c r="Y91" s="600"/>
      <c r="Z91" s="671" t="s">
        <v>1044</v>
      </c>
      <c r="AA91" s="672"/>
      <c r="AB91" s="672"/>
      <c r="AC91" s="672"/>
      <c r="AD91" s="672"/>
      <c r="AE91" s="673"/>
      <c r="AF91" s="598" t="s">
        <v>905</v>
      </c>
      <c r="AG91" s="599"/>
      <c r="AH91" s="599"/>
      <c r="AI91" s="599"/>
      <c r="AJ91" s="599"/>
      <c r="AK91" s="600"/>
      <c r="AL91" s="598" t="s">
        <v>906</v>
      </c>
      <c r="AM91" s="599"/>
      <c r="AN91" s="599"/>
      <c r="AO91" s="599"/>
      <c r="AP91" s="599"/>
      <c r="AQ91" s="600"/>
      <c r="AR91" s="601" t="s">
        <v>907</v>
      </c>
      <c r="AS91" s="602"/>
      <c r="AT91" s="602"/>
      <c r="AU91" s="602"/>
      <c r="AV91" s="602"/>
      <c r="AW91" s="602"/>
    </row>
    <row r="92" spans="6:90" ht="9.9499999999999993" customHeight="1">
      <c r="G92" s="592"/>
      <c r="H92" s="593"/>
      <c r="I92" s="593"/>
      <c r="J92" s="593"/>
      <c r="K92" s="593"/>
      <c r="L92" s="593"/>
      <c r="M92" s="593"/>
      <c r="N92" s="603"/>
      <c r="O92" s="603"/>
      <c r="P92" s="603"/>
      <c r="Q92" s="603"/>
      <c r="R92" s="603"/>
      <c r="S92" s="603"/>
      <c r="T92" s="593"/>
      <c r="U92" s="593"/>
      <c r="V92" s="593"/>
      <c r="W92" s="593"/>
      <c r="X92" s="593"/>
      <c r="Y92" s="593"/>
      <c r="Z92" s="593"/>
      <c r="AA92" s="593"/>
      <c r="AB92" s="593"/>
      <c r="AC92" s="593"/>
      <c r="AD92" s="593"/>
      <c r="AE92" s="593"/>
      <c r="AF92" s="593"/>
      <c r="AG92" s="593"/>
      <c r="AH92" s="593"/>
      <c r="AI92" s="593"/>
      <c r="AJ92" s="593"/>
      <c r="AK92" s="593"/>
      <c r="AL92" s="593"/>
      <c r="AM92" s="593"/>
      <c r="AN92" s="593"/>
      <c r="AO92" s="593"/>
      <c r="AP92" s="593"/>
      <c r="AQ92" s="593"/>
      <c r="AR92" s="593"/>
      <c r="AS92" s="593"/>
      <c r="AT92" s="593"/>
      <c r="AU92" s="593"/>
      <c r="AV92" s="593"/>
      <c r="AW92" s="593"/>
      <c r="AX92" s="593"/>
      <c r="AY92" s="593"/>
      <c r="AZ92" s="593"/>
      <c r="BA92" s="593"/>
      <c r="BB92" s="593"/>
      <c r="BC92" s="593"/>
      <c r="BD92" s="593"/>
      <c r="BE92" s="593"/>
      <c r="BF92" s="593"/>
      <c r="BG92" s="593"/>
      <c r="BH92" s="593"/>
      <c r="BI92" s="593"/>
      <c r="BJ92" s="593"/>
      <c r="BK92" s="593"/>
      <c r="BL92" s="593"/>
      <c r="BM92" s="593"/>
      <c r="BN92" s="593"/>
      <c r="BO92" s="593"/>
      <c r="BP92" s="593"/>
      <c r="BQ92" s="593"/>
      <c r="BR92" s="593"/>
      <c r="BS92" s="593"/>
      <c r="BT92" s="593"/>
      <c r="BU92" s="593"/>
      <c r="BV92" s="593"/>
      <c r="BW92" s="593"/>
      <c r="BX92" s="593"/>
      <c r="BY92" s="593"/>
      <c r="BZ92" s="593"/>
      <c r="CA92" s="594"/>
    </row>
    <row r="93" spans="6:90" ht="20.100000000000001" customHeight="1">
      <c r="G93" s="604"/>
      <c r="H93" s="605" t="s">
        <v>1045</v>
      </c>
      <c r="I93" s="596"/>
      <c r="J93" s="596"/>
      <c r="K93" s="2453" t="s">
        <v>1046</v>
      </c>
      <c r="L93" s="2454"/>
      <c r="M93" s="2455"/>
      <c r="N93" s="603"/>
      <c r="O93" s="605" t="s">
        <v>1047</v>
      </c>
      <c r="P93" s="596"/>
      <c r="Q93" s="596"/>
      <c r="R93" s="2492" t="s">
        <v>1048</v>
      </c>
      <c r="S93" s="2493"/>
      <c r="T93" s="2494"/>
      <c r="U93" s="606" t="s">
        <v>1049</v>
      </c>
      <c r="V93" s="607" t="s">
        <v>1050</v>
      </c>
      <c r="W93" s="608"/>
      <c r="X93" s="608"/>
      <c r="Y93" s="608"/>
      <c r="Z93" s="608"/>
      <c r="AA93" s="609"/>
      <c r="AB93" s="603"/>
      <c r="AC93" s="610" t="s">
        <v>1051</v>
      </c>
      <c r="AD93" s="611"/>
      <c r="AE93" s="612"/>
      <c r="AF93" s="610" t="s">
        <v>1052</v>
      </c>
      <c r="AG93" s="611"/>
      <c r="AH93" s="612"/>
      <c r="AJ93" s="610" t="s">
        <v>1053</v>
      </c>
      <c r="AK93" s="611"/>
      <c r="AL93" s="612"/>
      <c r="AN93" s="603"/>
      <c r="AP93" s="603"/>
      <c r="AQ93" s="603"/>
      <c r="AR93" s="603"/>
      <c r="AS93" s="603"/>
      <c r="AT93" s="603"/>
      <c r="AU93" s="603"/>
      <c r="AV93" s="603"/>
      <c r="AW93" s="603"/>
      <c r="AX93" s="603"/>
      <c r="AY93" s="603"/>
      <c r="AZ93" s="603"/>
      <c r="BA93" s="603"/>
      <c r="BB93" s="603"/>
      <c r="BC93" s="603"/>
      <c r="BD93" s="603"/>
      <c r="BE93" s="603"/>
      <c r="BF93" s="603"/>
      <c r="BG93" s="603"/>
      <c r="BH93" s="603"/>
      <c r="BI93" s="603"/>
      <c r="BJ93" s="603"/>
      <c r="BK93" s="603"/>
      <c r="BL93" s="603"/>
      <c r="BM93" s="603"/>
      <c r="BN93" s="603"/>
      <c r="BO93" s="603"/>
      <c r="BP93" s="603"/>
      <c r="BQ93" s="603"/>
      <c r="BR93" s="603"/>
      <c r="BS93" s="603"/>
      <c r="BT93" s="603"/>
      <c r="BU93" s="603"/>
      <c r="BV93" s="603"/>
      <c r="BW93" s="603"/>
      <c r="BX93" s="603"/>
      <c r="BY93" s="603"/>
      <c r="BZ93" s="603"/>
      <c r="CA93" s="614"/>
    </row>
    <row r="94" spans="6:90" ht="5.0999999999999996" customHeight="1" thickBot="1">
      <c r="G94" s="604"/>
      <c r="H94" s="744"/>
      <c r="I94" s="603"/>
      <c r="J94" s="603"/>
      <c r="K94" s="603"/>
      <c r="L94" s="603"/>
      <c r="M94" s="603"/>
      <c r="N94" s="603"/>
      <c r="O94" s="603"/>
      <c r="P94" s="603"/>
      <c r="Q94" s="603"/>
      <c r="R94" s="603"/>
      <c r="S94" s="745"/>
      <c r="T94" s="603"/>
      <c r="U94" s="603"/>
      <c r="V94" s="603"/>
      <c r="W94" s="603"/>
      <c r="X94" s="603"/>
      <c r="Y94" s="603"/>
      <c r="Z94" s="603"/>
      <c r="AA94" s="603"/>
      <c r="AB94" s="603"/>
      <c r="AC94" s="603"/>
      <c r="AD94" s="603"/>
      <c r="AE94" s="603"/>
      <c r="AF94" s="603"/>
      <c r="AG94" s="603"/>
      <c r="AH94" s="603"/>
      <c r="AI94" s="603"/>
      <c r="AJ94" s="603"/>
      <c r="AK94" s="603"/>
      <c r="AL94" s="603"/>
      <c r="AM94" s="603"/>
      <c r="AN94" s="603"/>
      <c r="AO94" s="603"/>
      <c r="AP94" s="603"/>
      <c r="AQ94" s="603"/>
      <c r="AR94" s="603"/>
      <c r="AS94" s="603"/>
      <c r="AT94" s="603"/>
      <c r="AU94" s="603"/>
      <c r="AV94" s="603"/>
      <c r="AW94" s="603"/>
      <c r="AX94" s="603"/>
      <c r="AY94" s="603"/>
      <c r="AZ94" s="603"/>
      <c r="BA94" s="603"/>
      <c r="BB94" s="603"/>
      <c r="BC94" s="603"/>
      <c r="BD94" s="603"/>
      <c r="BE94" s="603"/>
      <c r="BF94" s="603"/>
      <c r="BG94" s="603"/>
      <c r="BH94" s="603"/>
      <c r="BI94" s="603"/>
      <c r="BJ94" s="603"/>
      <c r="BK94" s="603"/>
      <c r="BL94" s="603"/>
      <c r="BM94" s="603"/>
      <c r="BN94" s="603"/>
      <c r="BO94" s="603"/>
      <c r="BP94" s="603"/>
      <c r="BQ94" s="603"/>
      <c r="BR94" s="603"/>
      <c r="BS94" s="603"/>
      <c r="BT94" s="603"/>
      <c r="BU94" s="603"/>
      <c r="BV94" s="603"/>
      <c r="BW94" s="603"/>
      <c r="BX94" s="603"/>
      <c r="BY94" s="603"/>
      <c r="BZ94" s="603"/>
      <c r="CA94" s="614"/>
    </row>
    <row r="95" spans="6:90" ht="20.100000000000001" customHeight="1">
      <c r="G95" s="604"/>
      <c r="H95" s="2456" t="s">
        <v>1054</v>
      </c>
      <c r="I95" s="2457"/>
      <c r="J95" s="2457"/>
      <c r="K95" s="2457"/>
      <c r="L95" s="2457"/>
      <c r="M95" s="2457"/>
      <c r="N95" s="2457"/>
      <c r="O95" s="2457"/>
      <c r="P95" s="2457"/>
      <c r="Q95" s="2457"/>
      <c r="R95" s="2549"/>
      <c r="S95" s="746" t="s">
        <v>1055</v>
      </c>
      <c r="T95" s="747"/>
      <c r="U95" s="748"/>
      <c r="V95" s="620" t="s">
        <v>1056</v>
      </c>
      <c r="W95" s="621"/>
      <c r="X95" s="621"/>
      <c r="Y95" s="621"/>
      <c r="Z95" s="621"/>
      <c r="AA95" s="621"/>
      <c r="AB95" s="621"/>
      <c r="AC95" s="621"/>
      <c r="AD95" s="621"/>
      <c r="AE95" s="621"/>
      <c r="AF95" s="621"/>
      <c r="AG95" s="621"/>
      <c r="AH95" s="621"/>
      <c r="AI95" s="621"/>
      <c r="AJ95" s="621"/>
      <c r="AK95" s="621"/>
      <c r="AL95" s="621"/>
      <c r="AM95" s="621"/>
      <c r="AN95" s="621"/>
      <c r="AO95" s="621"/>
      <c r="AP95" s="621"/>
      <c r="AQ95" s="621"/>
      <c r="AR95" s="621"/>
      <c r="AS95" s="621"/>
      <c r="AT95" s="621"/>
      <c r="AU95" s="621"/>
      <c r="AV95" s="621"/>
      <c r="AW95" s="621"/>
      <c r="AX95" s="621"/>
      <c r="AY95" s="621"/>
      <c r="AZ95" s="621"/>
      <c r="BA95" s="621"/>
      <c r="BB95" s="622"/>
      <c r="BC95" s="621"/>
      <c r="BD95" s="621"/>
      <c r="BE95" s="622"/>
      <c r="BF95" s="621"/>
      <c r="BG95" s="621"/>
      <c r="BH95" s="622"/>
      <c r="BI95" s="696" t="s">
        <v>1057</v>
      </c>
      <c r="BJ95" s="697"/>
      <c r="BK95" s="697"/>
      <c r="BL95" s="697"/>
      <c r="BM95" s="697"/>
      <c r="BN95" s="697"/>
      <c r="BO95" s="697"/>
      <c r="BP95" s="697"/>
      <c r="BQ95" s="697"/>
      <c r="BR95" s="697"/>
      <c r="BS95" s="697"/>
      <c r="BT95" s="697"/>
      <c r="BU95" s="697"/>
      <c r="BV95" s="697"/>
      <c r="BW95" s="697"/>
      <c r="BX95" s="697"/>
      <c r="BY95" s="697"/>
      <c r="BZ95" s="698"/>
      <c r="CA95" s="614"/>
    </row>
    <row r="96" spans="6:90" ht="20.100000000000001" customHeight="1" thickBot="1">
      <c r="G96" s="604"/>
      <c r="H96" s="2550"/>
      <c r="I96" s="2551"/>
      <c r="J96" s="2551"/>
      <c r="K96" s="2551"/>
      <c r="L96" s="2551"/>
      <c r="M96" s="2551"/>
      <c r="N96" s="2551"/>
      <c r="O96" s="2551"/>
      <c r="P96" s="2551"/>
      <c r="Q96" s="2551"/>
      <c r="R96" s="2552"/>
      <c r="S96" s="746" t="s">
        <v>1055</v>
      </c>
      <c r="T96" s="749" t="s">
        <v>1058</v>
      </c>
      <c r="U96" s="750"/>
      <c r="V96" s="700" t="s">
        <v>1002</v>
      </c>
      <c r="W96" s="701"/>
      <c r="X96" s="701"/>
      <c r="Y96" s="701"/>
      <c r="Z96" s="701"/>
      <c r="AA96" s="701"/>
      <c r="AB96" s="701"/>
      <c r="AC96" s="701"/>
      <c r="AD96" s="701"/>
      <c r="AE96" s="701"/>
      <c r="AF96" s="701"/>
      <c r="AG96" s="702"/>
      <c r="AH96" s="703" t="s">
        <v>1059</v>
      </c>
      <c r="AI96" s="701"/>
      <c r="AJ96" s="701"/>
      <c r="AK96" s="701"/>
      <c r="AL96" s="701"/>
      <c r="AM96" s="701"/>
      <c r="AN96" s="703" t="s">
        <v>1060</v>
      </c>
      <c r="AO96" s="701"/>
      <c r="AP96" s="701"/>
      <c r="AQ96" s="701"/>
      <c r="AR96" s="701"/>
      <c r="AS96" s="701"/>
      <c r="AT96" s="701"/>
      <c r="AU96" s="701"/>
      <c r="AV96" s="704"/>
      <c r="AW96" s="2553" t="s">
        <v>1003</v>
      </c>
      <c r="AX96" s="2553"/>
      <c r="AY96" s="2554"/>
      <c r="AZ96" s="703" t="s">
        <v>1061</v>
      </c>
      <c r="BA96" s="701"/>
      <c r="BB96" s="701"/>
      <c r="BC96" s="701"/>
      <c r="BD96" s="701"/>
      <c r="BE96" s="701"/>
      <c r="BF96" s="701"/>
      <c r="BG96" s="701"/>
      <c r="BH96" s="705"/>
      <c r="BI96" s="700" t="s">
        <v>1002</v>
      </c>
      <c r="BJ96" s="701"/>
      <c r="BK96" s="701"/>
      <c r="BL96" s="701"/>
      <c r="BM96" s="701"/>
      <c r="BN96" s="701"/>
      <c r="BO96" s="703" t="s">
        <v>1003</v>
      </c>
      <c r="BP96" s="701"/>
      <c r="BQ96" s="701"/>
      <c r="BR96" s="701"/>
      <c r="BS96" s="701"/>
      <c r="BT96" s="704"/>
      <c r="BU96" s="701" t="s">
        <v>1004</v>
      </c>
      <c r="BV96" s="701"/>
      <c r="BW96" s="701"/>
      <c r="BX96" s="701"/>
      <c r="BY96" s="701"/>
      <c r="BZ96" s="704"/>
      <c r="CA96" s="614"/>
    </row>
    <row r="97" spans="7:79" ht="20.100000000000001" customHeight="1" thickBot="1">
      <c r="G97" s="604"/>
      <c r="H97" s="632" t="s">
        <v>1006</v>
      </c>
      <c r="I97" s="630"/>
      <c r="J97" s="631"/>
      <c r="K97" s="632" t="s">
        <v>1007</v>
      </c>
      <c r="L97" s="630"/>
      <c r="M97" s="630"/>
      <c r="N97" s="630"/>
      <c r="O97" s="630"/>
      <c r="P97" s="630"/>
      <c r="Q97" s="630"/>
      <c r="R97" s="751"/>
      <c r="S97" s="752" t="s">
        <v>1055</v>
      </c>
      <c r="T97" s="753"/>
      <c r="U97" s="754"/>
      <c r="V97" s="2555" t="s">
        <v>1008</v>
      </c>
      <c r="W97" s="2556"/>
      <c r="X97" s="2556"/>
      <c r="Y97" s="2556" t="s">
        <v>1009</v>
      </c>
      <c r="Z97" s="2556"/>
      <c r="AA97" s="2556"/>
      <c r="AB97" s="2556" t="s">
        <v>1010</v>
      </c>
      <c r="AC97" s="2556"/>
      <c r="AD97" s="2537"/>
      <c r="AE97" s="2539" t="s">
        <v>1011</v>
      </c>
      <c r="AF97" s="2540"/>
      <c r="AG97" s="2541"/>
      <c r="AH97" s="2537" t="s">
        <v>1010</v>
      </c>
      <c r="AI97" s="2538"/>
      <c r="AJ97" s="2538"/>
      <c r="AK97" s="2537" t="s">
        <v>1012</v>
      </c>
      <c r="AL97" s="2538"/>
      <c r="AM97" s="2538"/>
      <c r="AN97" s="2537" t="s">
        <v>1010</v>
      </c>
      <c r="AO97" s="2538"/>
      <c r="AP97" s="2538"/>
      <c r="AQ97" s="2537" t="s">
        <v>1012</v>
      </c>
      <c r="AR97" s="2538"/>
      <c r="AS97" s="2538"/>
      <c r="AT97" s="2539" t="s">
        <v>1013</v>
      </c>
      <c r="AU97" s="2540"/>
      <c r="AV97" s="2541"/>
      <c r="AW97" s="2543"/>
      <c r="AX97" s="2543"/>
      <c r="AY97" s="2543"/>
      <c r="AZ97" s="706" t="s">
        <v>1014</v>
      </c>
      <c r="BA97" s="707"/>
      <c r="BB97" s="708"/>
      <c r="BC97" s="706" t="s">
        <v>1015</v>
      </c>
      <c r="BD97" s="707"/>
      <c r="BE97" s="708"/>
      <c r="BF97" s="709" t="s">
        <v>1016</v>
      </c>
      <c r="BG97" s="709"/>
      <c r="BH97" s="710"/>
      <c r="BI97" s="711" t="s">
        <v>1062</v>
      </c>
      <c r="BJ97" s="712"/>
      <c r="BK97" s="712"/>
      <c r="BL97" s="712" t="s">
        <v>1017</v>
      </c>
      <c r="BM97" s="712"/>
      <c r="BN97" s="712"/>
      <c r="BO97" s="2542" t="s">
        <v>1017</v>
      </c>
      <c r="BP97" s="2543"/>
      <c r="BQ97" s="2543"/>
      <c r="BR97" s="2530" t="s">
        <v>1019</v>
      </c>
      <c r="BS97" s="2531"/>
      <c r="BT97" s="2532"/>
      <c r="BU97" s="2543" t="s">
        <v>1020</v>
      </c>
      <c r="BV97" s="2543"/>
      <c r="BW97" s="2543"/>
      <c r="BX97" s="2530" t="s">
        <v>1021</v>
      </c>
      <c r="BY97" s="2531"/>
      <c r="BZ97" s="2532"/>
      <c r="CA97" s="614"/>
    </row>
    <row r="98" spans="7:79" ht="20.100000000000001" customHeight="1">
      <c r="G98" s="604"/>
      <c r="H98" s="755" t="s">
        <v>1024</v>
      </c>
      <c r="I98" s="756"/>
      <c r="J98" s="757"/>
      <c r="K98" s="758" t="s">
        <v>942</v>
      </c>
      <c r="L98" s="759"/>
      <c r="M98" s="759"/>
      <c r="N98" s="759"/>
      <c r="O98" s="759"/>
      <c r="P98" s="759"/>
      <c r="Q98" s="759"/>
      <c r="R98" s="760"/>
      <c r="S98" s="761" t="s">
        <v>1055</v>
      </c>
      <c r="T98" s="762" t="s">
        <v>1063</v>
      </c>
      <c r="U98" s="763"/>
      <c r="V98" s="2533"/>
      <c r="W98" s="2534"/>
      <c r="X98" s="2534"/>
      <c r="Y98" s="2534"/>
      <c r="Z98" s="2534"/>
      <c r="AA98" s="2534"/>
      <c r="AB98" s="2534"/>
      <c r="AC98" s="2534"/>
      <c r="AD98" s="2528"/>
      <c r="AE98" s="2535"/>
      <c r="AF98" s="2527"/>
      <c r="AG98" s="2536"/>
      <c r="AH98" s="2528"/>
      <c r="AI98" s="2527"/>
      <c r="AJ98" s="2527"/>
      <c r="AK98" s="2528"/>
      <c r="AL98" s="2527"/>
      <c r="AM98" s="2527"/>
      <c r="AN98" s="2528"/>
      <c r="AO98" s="2527"/>
      <c r="AP98" s="2527"/>
      <c r="AQ98" s="2528"/>
      <c r="AR98" s="2527"/>
      <c r="AS98" s="2527"/>
      <c r="AT98" s="2535"/>
      <c r="AU98" s="2527"/>
      <c r="AV98" s="2536"/>
      <c r="AW98" s="2527"/>
      <c r="AX98" s="2527"/>
      <c r="AY98" s="2527"/>
      <c r="AZ98" s="2528"/>
      <c r="BA98" s="2527"/>
      <c r="BB98" s="2529"/>
      <c r="BC98" s="2528">
        <v>1000</v>
      </c>
      <c r="BD98" s="2527"/>
      <c r="BE98" s="2529"/>
      <c r="BF98" s="2527"/>
      <c r="BG98" s="2527"/>
      <c r="BH98" s="2536"/>
      <c r="BI98" s="2533"/>
      <c r="BJ98" s="2534"/>
      <c r="BK98" s="2534"/>
      <c r="BL98" s="2534"/>
      <c r="BM98" s="2534"/>
      <c r="BN98" s="2534"/>
      <c r="BO98" s="2528"/>
      <c r="BP98" s="2527"/>
      <c r="BQ98" s="2527"/>
      <c r="BR98" s="2544"/>
      <c r="BS98" s="2527"/>
      <c r="BT98" s="2529"/>
      <c r="BU98" s="2528"/>
      <c r="BV98" s="2527"/>
      <c r="BW98" s="2527"/>
      <c r="BX98" s="2544"/>
      <c r="BY98" s="2527"/>
      <c r="BZ98" s="2529"/>
      <c r="CA98" s="614"/>
    </row>
    <row r="99" spans="7:79" ht="20.100000000000001" customHeight="1">
      <c r="G99" s="604"/>
      <c r="H99" s="764" t="s">
        <v>1064</v>
      </c>
      <c r="I99" s="596"/>
      <c r="J99" s="653"/>
      <c r="K99" s="654" t="s">
        <v>944</v>
      </c>
      <c r="L99" s="603"/>
      <c r="M99" s="603"/>
      <c r="N99" s="603"/>
      <c r="O99" s="603"/>
      <c r="P99" s="603"/>
      <c r="Q99" s="603"/>
      <c r="R99" s="765"/>
      <c r="S99" s="761" t="s">
        <v>1065</v>
      </c>
      <c r="T99" s="766" t="s">
        <v>1066</v>
      </c>
      <c r="U99" s="691"/>
      <c r="V99" s="2523"/>
      <c r="W99" s="2524"/>
      <c r="X99" s="2524"/>
      <c r="Y99" s="2524">
        <v>1000</v>
      </c>
      <c r="Z99" s="2524"/>
      <c r="AA99" s="2524"/>
      <c r="AB99" s="2524"/>
      <c r="AC99" s="2524"/>
      <c r="AD99" s="2512"/>
      <c r="AE99" s="2525"/>
      <c r="AF99" s="2511"/>
      <c r="AG99" s="2526"/>
      <c r="AH99" s="2512"/>
      <c r="AI99" s="2511"/>
      <c r="AJ99" s="2511"/>
      <c r="AK99" s="2512"/>
      <c r="AL99" s="2511"/>
      <c r="AM99" s="2511"/>
      <c r="AN99" s="2512"/>
      <c r="AO99" s="2511"/>
      <c r="AP99" s="2511"/>
      <c r="AQ99" s="2512"/>
      <c r="AR99" s="2511"/>
      <c r="AS99" s="2511"/>
      <c r="AT99" s="2525"/>
      <c r="AU99" s="2511"/>
      <c r="AV99" s="2526"/>
      <c r="AW99" s="2511"/>
      <c r="AX99" s="2511"/>
      <c r="AY99" s="2511"/>
      <c r="AZ99" s="2512"/>
      <c r="BA99" s="2511"/>
      <c r="BB99" s="2513"/>
      <c r="BC99" s="2512"/>
      <c r="BD99" s="2511"/>
      <c r="BE99" s="2513"/>
      <c r="BF99" s="2511"/>
      <c r="BG99" s="2511"/>
      <c r="BH99" s="2526"/>
      <c r="BI99" s="2523"/>
      <c r="BJ99" s="2524"/>
      <c r="BK99" s="2524"/>
      <c r="BL99" s="2524"/>
      <c r="BM99" s="2524"/>
      <c r="BN99" s="2524"/>
      <c r="BO99" s="2512"/>
      <c r="BP99" s="2511"/>
      <c r="BQ99" s="2511"/>
      <c r="BR99" s="2522"/>
      <c r="BS99" s="2511"/>
      <c r="BT99" s="2513"/>
      <c r="BU99" s="2512"/>
      <c r="BV99" s="2511"/>
      <c r="BW99" s="2511"/>
      <c r="BX99" s="2522"/>
      <c r="BY99" s="2511"/>
      <c r="BZ99" s="2513"/>
      <c r="CA99" s="614"/>
    </row>
    <row r="100" spans="7:79" ht="20.100000000000001" customHeight="1">
      <c r="G100" s="604"/>
      <c r="H100" s="764" t="s">
        <v>1064</v>
      </c>
      <c r="I100" s="596"/>
      <c r="J100" s="653"/>
      <c r="K100" s="654" t="s">
        <v>1028</v>
      </c>
      <c r="L100" s="603"/>
      <c r="M100" s="603"/>
      <c r="N100" s="603"/>
      <c r="O100" s="603"/>
      <c r="P100" s="603"/>
      <c r="Q100" s="603"/>
      <c r="R100" s="765"/>
      <c r="S100" s="761" t="s">
        <v>1065</v>
      </c>
      <c r="T100" s="766" t="s">
        <v>1067</v>
      </c>
      <c r="U100" s="691"/>
      <c r="V100" s="2523"/>
      <c r="W100" s="2524"/>
      <c r="X100" s="2524"/>
      <c r="Y100" s="2524"/>
      <c r="Z100" s="2524"/>
      <c r="AA100" s="2524"/>
      <c r="AB100" s="2524"/>
      <c r="AC100" s="2524"/>
      <c r="AD100" s="2512"/>
      <c r="AE100" s="2525"/>
      <c r="AF100" s="2511"/>
      <c r="AG100" s="2526"/>
      <c r="AH100" s="2512"/>
      <c r="AI100" s="2511"/>
      <c r="AJ100" s="2511"/>
      <c r="AK100" s="2512"/>
      <c r="AL100" s="2511"/>
      <c r="AM100" s="2511"/>
      <c r="AN100" s="2512"/>
      <c r="AO100" s="2511"/>
      <c r="AP100" s="2511"/>
      <c r="AQ100" s="2512"/>
      <c r="AR100" s="2511"/>
      <c r="AS100" s="2511"/>
      <c r="AT100" s="2525"/>
      <c r="AU100" s="2511"/>
      <c r="AV100" s="2526"/>
      <c r="AW100" s="2511"/>
      <c r="AX100" s="2511"/>
      <c r="AY100" s="2511"/>
      <c r="AZ100" s="2512"/>
      <c r="BA100" s="2511"/>
      <c r="BB100" s="2513"/>
      <c r="BC100" s="2512"/>
      <c r="BD100" s="2511"/>
      <c r="BE100" s="2513"/>
      <c r="BF100" s="2511"/>
      <c r="BG100" s="2511"/>
      <c r="BH100" s="2526"/>
      <c r="BI100" s="2523"/>
      <c r="BJ100" s="2524"/>
      <c r="BK100" s="2524"/>
      <c r="BL100" s="2524"/>
      <c r="BM100" s="2524"/>
      <c r="BN100" s="2524"/>
      <c r="BO100" s="2512"/>
      <c r="BP100" s="2511"/>
      <c r="BQ100" s="2511"/>
      <c r="BR100" s="2522"/>
      <c r="BS100" s="2511"/>
      <c r="BT100" s="2513"/>
      <c r="BU100" s="2512"/>
      <c r="BV100" s="2511"/>
      <c r="BW100" s="2511"/>
      <c r="BX100" s="2522"/>
      <c r="BY100" s="2511"/>
      <c r="BZ100" s="2513"/>
      <c r="CA100" s="614"/>
    </row>
    <row r="101" spans="7:79" ht="20.100000000000001" customHeight="1">
      <c r="G101" s="604"/>
      <c r="H101" s="764" t="s">
        <v>1064</v>
      </c>
      <c r="I101" s="596"/>
      <c r="J101" s="653"/>
      <c r="K101" s="654" t="s">
        <v>1068</v>
      </c>
      <c r="L101" s="603"/>
      <c r="M101" s="603"/>
      <c r="N101" s="603"/>
      <c r="O101" s="603"/>
      <c r="P101" s="603"/>
      <c r="Q101" s="603"/>
      <c r="R101" s="765"/>
      <c r="S101" s="761" t="s">
        <v>1065</v>
      </c>
      <c r="T101" s="766" t="s">
        <v>1069</v>
      </c>
      <c r="U101" s="691"/>
      <c r="V101" s="2523"/>
      <c r="W101" s="2524"/>
      <c r="X101" s="2524"/>
      <c r="Y101" s="2524"/>
      <c r="Z101" s="2524"/>
      <c r="AA101" s="2524"/>
      <c r="AB101" s="2524"/>
      <c r="AC101" s="2524"/>
      <c r="AD101" s="2512"/>
      <c r="AE101" s="2525"/>
      <c r="AF101" s="2511"/>
      <c r="AG101" s="2526"/>
      <c r="AH101" s="2512"/>
      <c r="AI101" s="2511"/>
      <c r="AJ101" s="2511"/>
      <c r="AK101" s="2512"/>
      <c r="AL101" s="2511"/>
      <c r="AM101" s="2511"/>
      <c r="AN101" s="2512"/>
      <c r="AO101" s="2511"/>
      <c r="AP101" s="2511"/>
      <c r="AQ101" s="2512"/>
      <c r="AR101" s="2511"/>
      <c r="AS101" s="2511"/>
      <c r="AT101" s="2525"/>
      <c r="AU101" s="2511"/>
      <c r="AV101" s="2526"/>
      <c r="AW101" s="2511"/>
      <c r="AX101" s="2511"/>
      <c r="AY101" s="2511"/>
      <c r="AZ101" s="2512"/>
      <c r="BA101" s="2511"/>
      <c r="BB101" s="2513"/>
      <c r="BC101" s="2512"/>
      <c r="BD101" s="2511"/>
      <c r="BE101" s="2513"/>
      <c r="BF101" s="2511"/>
      <c r="BG101" s="2511"/>
      <c r="BH101" s="2526"/>
      <c r="BI101" s="2523"/>
      <c r="BJ101" s="2524"/>
      <c r="BK101" s="2524"/>
      <c r="BL101" s="2524"/>
      <c r="BM101" s="2524"/>
      <c r="BN101" s="2524"/>
      <c r="BO101" s="2512"/>
      <c r="BP101" s="2511"/>
      <c r="BQ101" s="2511"/>
      <c r="BR101" s="2522"/>
      <c r="BS101" s="2511"/>
      <c r="BT101" s="2513"/>
      <c r="BU101" s="2512"/>
      <c r="BV101" s="2511"/>
      <c r="BW101" s="2511"/>
      <c r="BX101" s="2522"/>
      <c r="BY101" s="2511"/>
      <c r="BZ101" s="2513"/>
      <c r="CA101" s="614"/>
    </row>
    <row r="102" spans="7:79" ht="20.100000000000001" customHeight="1" thickBot="1">
      <c r="G102" s="604"/>
      <c r="H102" s="767" t="s">
        <v>1064</v>
      </c>
      <c r="I102" s="663"/>
      <c r="J102" s="664"/>
      <c r="K102" s="665" t="s">
        <v>1070</v>
      </c>
      <c r="L102" s="666"/>
      <c r="M102" s="666"/>
      <c r="N102" s="666"/>
      <c r="O102" s="666"/>
      <c r="P102" s="666"/>
      <c r="Q102" s="666"/>
      <c r="R102" s="768"/>
      <c r="S102" s="761" t="s">
        <v>1071</v>
      </c>
      <c r="T102" s="769" t="s">
        <v>1072</v>
      </c>
      <c r="U102" s="693"/>
      <c r="V102" s="2519"/>
      <c r="W102" s="2520"/>
      <c r="X102" s="2520"/>
      <c r="Y102" s="2520"/>
      <c r="Z102" s="2520"/>
      <c r="AA102" s="2520"/>
      <c r="AB102" s="2520"/>
      <c r="AC102" s="2520"/>
      <c r="AD102" s="2514"/>
      <c r="AE102" s="2521"/>
      <c r="AF102" s="2515"/>
      <c r="AG102" s="2518"/>
      <c r="AH102" s="2514"/>
      <c r="AI102" s="2515"/>
      <c r="AJ102" s="2515"/>
      <c r="AK102" s="2514"/>
      <c r="AL102" s="2515"/>
      <c r="AM102" s="2515"/>
      <c r="AN102" s="2514"/>
      <c r="AO102" s="2515"/>
      <c r="AP102" s="2515"/>
      <c r="AQ102" s="2514"/>
      <c r="AR102" s="2515"/>
      <c r="AS102" s="2515"/>
      <c r="AT102" s="2521"/>
      <c r="AU102" s="2515"/>
      <c r="AV102" s="2518"/>
      <c r="AW102" s="2515"/>
      <c r="AX102" s="2515"/>
      <c r="AY102" s="2515"/>
      <c r="AZ102" s="2514"/>
      <c r="BA102" s="2515"/>
      <c r="BB102" s="2517"/>
      <c r="BC102" s="2514"/>
      <c r="BD102" s="2515"/>
      <c r="BE102" s="2517"/>
      <c r="BF102" s="2515"/>
      <c r="BG102" s="2515"/>
      <c r="BH102" s="2518"/>
      <c r="BI102" s="2519"/>
      <c r="BJ102" s="2520"/>
      <c r="BK102" s="2520"/>
      <c r="BL102" s="2520"/>
      <c r="BM102" s="2520"/>
      <c r="BN102" s="2520"/>
      <c r="BO102" s="2514"/>
      <c r="BP102" s="2515"/>
      <c r="BQ102" s="2515"/>
      <c r="BR102" s="2516"/>
      <c r="BS102" s="2515"/>
      <c r="BT102" s="2517"/>
      <c r="BU102" s="2514"/>
      <c r="BV102" s="2515"/>
      <c r="BW102" s="2515"/>
      <c r="BX102" s="2516"/>
      <c r="BY102" s="2515"/>
      <c r="BZ102" s="2517"/>
      <c r="CA102" s="614"/>
    </row>
    <row r="103" spans="7:79" ht="12" customHeight="1">
      <c r="G103" s="604"/>
      <c r="H103" s="603"/>
      <c r="I103" s="603"/>
      <c r="J103" s="603"/>
      <c r="K103" s="603"/>
      <c r="L103" s="603"/>
      <c r="M103" s="603"/>
      <c r="N103" s="603"/>
      <c r="O103" s="603"/>
      <c r="P103" s="603"/>
      <c r="Q103" s="603"/>
      <c r="R103" s="603"/>
      <c r="S103" s="770"/>
      <c r="T103" s="603"/>
      <c r="U103" s="603"/>
      <c r="V103" s="603"/>
      <c r="W103" s="603"/>
      <c r="X103" s="603"/>
      <c r="Y103" s="603"/>
      <c r="Z103" s="603"/>
      <c r="AA103" s="603"/>
      <c r="AB103" s="603"/>
      <c r="AC103" s="603"/>
      <c r="AD103" s="603"/>
      <c r="AE103" s="603"/>
      <c r="AF103" s="603"/>
      <c r="AG103" s="603"/>
      <c r="AH103" s="603"/>
      <c r="AI103" s="603"/>
      <c r="AJ103" s="603"/>
      <c r="AK103" s="603"/>
      <c r="AL103" s="603"/>
      <c r="AM103" s="603"/>
      <c r="AN103" s="603"/>
      <c r="AO103" s="603"/>
      <c r="AP103" s="603"/>
      <c r="AQ103" s="603"/>
      <c r="AR103" s="603"/>
      <c r="AS103" s="603"/>
      <c r="AT103" s="603"/>
      <c r="AU103" s="603"/>
      <c r="AV103" s="603"/>
      <c r="AW103" s="603"/>
      <c r="AX103" s="603"/>
      <c r="AY103" s="603"/>
      <c r="AZ103" s="603"/>
      <c r="BA103" s="603"/>
      <c r="BB103" s="603"/>
      <c r="BC103" s="603"/>
      <c r="BD103" s="603"/>
      <c r="BE103" s="603"/>
      <c r="BF103" s="603"/>
      <c r="BG103" s="603"/>
      <c r="BH103" s="603"/>
      <c r="BI103" s="603"/>
      <c r="BJ103" s="603"/>
      <c r="BK103" s="603"/>
      <c r="BL103" s="603"/>
      <c r="BM103" s="603"/>
      <c r="BN103" s="603"/>
      <c r="BO103" s="603"/>
      <c r="BP103" s="603"/>
      <c r="BQ103" s="603"/>
      <c r="BR103" s="603"/>
      <c r="BS103" s="603"/>
      <c r="BT103" s="603"/>
      <c r="BU103" s="603"/>
      <c r="BV103" s="603"/>
      <c r="BW103" s="603"/>
      <c r="BX103" s="603"/>
      <c r="BY103" s="603"/>
      <c r="BZ103" s="603"/>
      <c r="CA103" s="614"/>
    </row>
    <row r="104" spans="7:79" ht="20.100000000000001" customHeight="1">
      <c r="G104" s="604"/>
      <c r="H104" s="733" t="s">
        <v>1073</v>
      </c>
      <c r="I104" s="734"/>
      <c r="J104" s="734"/>
      <c r="K104" s="734"/>
      <c r="L104" s="734"/>
      <c r="M104" s="734"/>
      <c r="N104" s="734"/>
      <c r="O104" s="734"/>
      <c r="P104" s="734"/>
      <c r="Q104" s="734"/>
      <c r="R104" s="734"/>
      <c r="S104" s="734"/>
      <c r="T104" s="734"/>
      <c r="U104" s="734"/>
      <c r="V104" s="734"/>
      <c r="W104" s="734"/>
      <c r="X104" s="734"/>
      <c r="Y104" s="734"/>
      <c r="Z104" s="734"/>
      <c r="AA104" s="734"/>
      <c r="AB104" s="734"/>
      <c r="AC104" s="734"/>
      <c r="AD104" s="734"/>
      <c r="AE104" s="734"/>
      <c r="AF104" s="734"/>
      <c r="AG104" s="734"/>
      <c r="AH104" s="734"/>
      <c r="AI104" s="734"/>
      <c r="AJ104" s="734"/>
      <c r="AK104" s="734"/>
      <c r="AL104" s="734"/>
      <c r="AM104" s="734"/>
      <c r="AN104" s="734"/>
      <c r="AO104" s="734"/>
      <c r="AP104" s="734"/>
      <c r="AQ104" s="734"/>
      <c r="AR104" s="734"/>
      <c r="AS104" s="734"/>
      <c r="AT104" s="734"/>
      <c r="AU104" s="735"/>
      <c r="AV104" s="603"/>
      <c r="AW104" s="603"/>
      <c r="AX104" s="603"/>
      <c r="AY104" s="603"/>
      <c r="AZ104" s="603"/>
      <c r="BA104" s="603"/>
      <c r="BB104" s="603"/>
      <c r="BC104" s="603"/>
      <c r="BD104" s="603"/>
      <c r="BE104" s="603"/>
      <c r="BF104" s="603"/>
      <c r="BG104" s="603"/>
      <c r="BH104" s="603"/>
      <c r="BI104" s="603"/>
      <c r="BJ104" s="603"/>
      <c r="BK104" s="603"/>
      <c r="BL104" s="603"/>
      <c r="BM104" s="603"/>
      <c r="BN104" s="603"/>
      <c r="BO104" s="603"/>
      <c r="BP104" s="603"/>
      <c r="BQ104" s="603"/>
      <c r="BR104" s="603"/>
      <c r="BS104" s="603"/>
      <c r="BT104" s="603"/>
      <c r="BU104" s="603"/>
      <c r="BV104" s="603"/>
      <c r="BW104" s="603"/>
      <c r="BX104" s="603"/>
      <c r="BY104" s="603"/>
      <c r="BZ104" s="603"/>
      <c r="CA104" s="614"/>
    </row>
    <row r="105" spans="7:79" ht="20.100000000000001" customHeight="1">
      <c r="G105" s="604"/>
      <c r="H105" s="736"/>
      <c r="I105" s="737"/>
      <c r="J105" s="737"/>
      <c r="K105" s="737"/>
      <c r="L105" s="737"/>
      <c r="M105" s="737"/>
      <c r="N105" s="737"/>
      <c r="O105" s="737"/>
      <c r="P105" s="737"/>
      <c r="Q105" s="737"/>
      <c r="R105" s="737"/>
      <c r="S105" s="737"/>
      <c r="T105" s="737"/>
      <c r="U105" s="737"/>
      <c r="V105" s="737"/>
      <c r="W105" s="737"/>
      <c r="X105" s="737"/>
      <c r="Y105" s="737"/>
      <c r="Z105" s="737"/>
      <c r="AA105" s="737"/>
      <c r="AB105" s="737"/>
      <c r="AC105" s="737"/>
      <c r="AD105" s="737"/>
      <c r="AE105" s="737"/>
      <c r="AF105" s="737"/>
      <c r="AG105" s="737"/>
      <c r="AH105" s="737"/>
      <c r="AI105" s="737"/>
      <c r="AJ105" s="737"/>
      <c r="AK105" s="737"/>
      <c r="AL105" s="737"/>
      <c r="AM105" s="737"/>
      <c r="AN105" s="737"/>
      <c r="AO105" s="737"/>
      <c r="AP105" s="737"/>
      <c r="AQ105" s="737"/>
      <c r="AR105" s="737"/>
      <c r="AS105" s="737"/>
      <c r="AT105" s="737"/>
      <c r="AU105" s="738"/>
      <c r="AV105" s="603"/>
      <c r="AW105" s="603"/>
      <c r="AX105" s="603"/>
      <c r="AY105" s="603"/>
      <c r="AZ105" s="603"/>
      <c r="BA105" s="603"/>
      <c r="BB105" s="603"/>
      <c r="BC105" s="603"/>
      <c r="BD105" s="603"/>
      <c r="BE105" s="603"/>
      <c r="BF105" s="603"/>
      <c r="BG105" s="603"/>
      <c r="BH105" s="603"/>
      <c r="BI105" s="603"/>
      <c r="BJ105" s="603"/>
      <c r="BK105" s="603"/>
      <c r="BL105" s="603"/>
      <c r="BM105" s="603"/>
      <c r="BN105" s="603"/>
      <c r="BO105" s="603"/>
      <c r="BP105" s="603"/>
      <c r="BQ105" s="603"/>
      <c r="BR105" s="603"/>
      <c r="BS105" s="603"/>
      <c r="BT105" s="603"/>
      <c r="BU105" s="603"/>
      <c r="BV105" s="603"/>
      <c r="BW105" s="603"/>
      <c r="BX105" s="603"/>
      <c r="BY105" s="603"/>
      <c r="BZ105" s="603"/>
      <c r="CA105" s="614"/>
    </row>
    <row r="106" spans="7:79" ht="20.100000000000001" customHeight="1">
      <c r="G106" s="604"/>
      <c r="H106" s="736"/>
      <c r="I106" s="737"/>
      <c r="J106" s="737"/>
      <c r="K106" s="737"/>
      <c r="L106" s="737"/>
      <c r="M106" s="737"/>
      <c r="N106" s="737"/>
      <c r="O106" s="737"/>
      <c r="P106" s="737"/>
      <c r="Q106" s="737"/>
      <c r="R106" s="737"/>
      <c r="S106" s="737"/>
      <c r="T106" s="737"/>
      <c r="U106" s="737"/>
      <c r="V106" s="737"/>
      <c r="W106" s="737"/>
      <c r="X106" s="737"/>
      <c r="Y106" s="737"/>
      <c r="Z106" s="737"/>
      <c r="AA106" s="737"/>
      <c r="AB106" s="737"/>
      <c r="AC106" s="737"/>
      <c r="AD106" s="737"/>
      <c r="AE106" s="737"/>
      <c r="AF106" s="737"/>
      <c r="AG106" s="737"/>
      <c r="AH106" s="737"/>
      <c r="AI106" s="737"/>
      <c r="AJ106" s="737"/>
      <c r="AK106" s="737"/>
      <c r="AL106" s="737"/>
      <c r="AM106" s="737"/>
      <c r="AN106" s="737"/>
      <c r="AO106" s="737"/>
      <c r="AP106" s="737"/>
      <c r="AQ106" s="737"/>
      <c r="AR106" s="737"/>
      <c r="AS106" s="737"/>
      <c r="AT106" s="737"/>
      <c r="AU106" s="738"/>
      <c r="AV106" s="603"/>
      <c r="AW106" s="603"/>
      <c r="AX106" s="603"/>
      <c r="AY106" s="603"/>
      <c r="AZ106" s="603"/>
      <c r="BA106" s="603"/>
      <c r="BB106" s="603"/>
      <c r="BC106" s="603"/>
      <c r="BD106" s="603"/>
      <c r="BE106" s="603"/>
      <c r="BF106" s="603"/>
      <c r="BG106" s="603"/>
      <c r="BH106" s="603"/>
      <c r="BI106" s="603"/>
      <c r="BJ106" s="603"/>
      <c r="BK106" s="603"/>
      <c r="BL106" s="603"/>
      <c r="BM106" s="603"/>
      <c r="BN106" s="603"/>
      <c r="BO106" s="603"/>
      <c r="BP106" s="603"/>
      <c r="BQ106" s="603"/>
      <c r="BR106" s="603"/>
      <c r="BS106" s="603"/>
      <c r="BT106" s="603"/>
      <c r="BU106" s="603"/>
      <c r="BV106" s="603"/>
      <c r="BW106" s="603"/>
      <c r="BX106" s="603"/>
      <c r="BY106" s="603"/>
      <c r="BZ106" s="603"/>
      <c r="CA106" s="614"/>
    </row>
    <row r="107" spans="7:79" ht="20.100000000000001" customHeight="1">
      <c r="G107" s="604"/>
      <c r="H107" s="736"/>
      <c r="I107" s="737" t="s">
        <v>1074</v>
      </c>
      <c r="J107" s="737"/>
      <c r="K107" s="737"/>
      <c r="L107" s="737"/>
      <c r="M107" s="737"/>
      <c r="N107" s="737"/>
      <c r="O107" s="737"/>
      <c r="P107" s="737"/>
      <c r="Q107" s="737"/>
      <c r="R107" s="737"/>
      <c r="S107" s="737"/>
      <c r="T107" s="737"/>
      <c r="U107" s="737"/>
      <c r="V107" s="737"/>
      <c r="W107" s="737"/>
      <c r="X107" s="737"/>
      <c r="Y107" s="737"/>
      <c r="Z107" s="737"/>
      <c r="AA107" s="737"/>
      <c r="AB107" s="737"/>
      <c r="AC107" s="737"/>
      <c r="AD107" s="737"/>
      <c r="AE107" s="737"/>
      <c r="AF107" s="737"/>
      <c r="AG107" s="737"/>
      <c r="AH107" s="737"/>
      <c r="AI107" s="737"/>
      <c r="AJ107" s="737"/>
      <c r="AK107" s="737"/>
      <c r="AL107" s="737"/>
      <c r="AM107" s="737"/>
      <c r="AN107" s="737"/>
      <c r="AO107" s="737"/>
      <c r="AP107" s="737"/>
      <c r="AQ107" s="737"/>
      <c r="AR107" s="737"/>
      <c r="AS107" s="737"/>
      <c r="AT107" s="737"/>
      <c r="AU107" s="738"/>
      <c r="AV107" s="603"/>
      <c r="AW107" s="603"/>
      <c r="AX107" s="603"/>
      <c r="AY107" s="603"/>
      <c r="AZ107" s="603"/>
      <c r="BA107" s="603"/>
      <c r="BB107" s="603"/>
      <c r="BC107" s="603"/>
      <c r="BD107" s="603"/>
      <c r="BE107" s="603"/>
      <c r="BF107" s="603"/>
      <c r="BG107" s="603"/>
      <c r="BH107" s="603"/>
      <c r="BI107" s="603"/>
      <c r="BJ107" s="603"/>
      <c r="BK107" s="603"/>
      <c r="BL107" s="603"/>
      <c r="BM107" s="603"/>
      <c r="BN107" s="603"/>
      <c r="BO107" s="603"/>
      <c r="BP107" s="603"/>
      <c r="BQ107" s="603"/>
      <c r="BR107" s="603"/>
      <c r="BS107" s="603"/>
      <c r="BT107" s="603"/>
      <c r="BU107" s="603"/>
      <c r="BV107" s="603"/>
      <c r="BW107" s="603"/>
      <c r="BX107" s="603"/>
      <c r="BY107" s="603"/>
      <c r="BZ107" s="603"/>
      <c r="CA107" s="614"/>
    </row>
    <row r="108" spans="7:79" ht="20.100000000000001" customHeight="1">
      <c r="G108" s="604"/>
      <c r="H108" s="736"/>
      <c r="I108" s="737"/>
      <c r="J108" s="737"/>
      <c r="K108" s="737"/>
      <c r="L108" s="737"/>
      <c r="M108" s="737"/>
      <c r="N108" s="737"/>
      <c r="O108" s="737"/>
      <c r="P108" s="737"/>
      <c r="Q108" s="737"/>
      <c r="R108" s="737"/>
      <c r="S108" s="737"/>
      <c r="T108" s="737"/>
      <c r="U108" s="737"/>
      <c r="V108" s="737"/>
      <c r="W108" s="737"/>
      <c r="X108" s="737"/>
      <c r="Y108" s="737"/>
      <c r="Z108" s="737"/>
      <c r="AA108" s="737"/>
      <c r="AB108" s="737"/>
      <c r="AC108" s="737"/>
      <c r="AD108" s="737"/>
      <c r="AE108" s="737"/>
      <c r="AF108" s="737"/>
      <c r="AG108" s="737"/>
      <c r="AH108" s="737"/>
      <c r="AI108" s="737"/>
      <c r="AJ108" s="737"/>
      <c r="AK108" s="737"/>
      <c r="AL108" s="737"/>
      <c r="AM108" s="737"/>
      <c r="AN108" s="737"/>
      <c r="AO108" s="737"/>
      <c r="AP108" s="737"/>
      <c r="AQ108" s="737"/>
      <c r="AR108" s="737"/>
      <c r="AS108" s="737"/>
      <c r="AT108" s="737"/>
      <c r="AU108" s="738"/>
      <c r="AV108" s="603"/>
      <c r="AW108" s="603"/>
      <c r="AX108" s="603"/>
      <c r="AY108" s="603"/>
      <c r="AZ108" s="603"/>
      <c r="BA108" s="603"/>
      <c r="BB108" s="603"/>
      <c r="BC108" s="603"/>
      <c r="BD108" s="603"/>
      <c r="BE108" s="603"/>
      <c r="BF108" s="603"/>
      <c r="BG108" s="603"/>
      <c r="BH108" s="603"/>
      <c r="BI108" s="603"/>
      <c r="BJ108" s="603"/>
      <c r="BK108" s="603"/>
      <c r="BL108" s="603"/>
      <c r="BM108" s="603"/>
      <c r="BN108" s="603"/>
      <c r="BO108" s="603"/>
      <c r="BP108" s="603"/>
      <c r="BQ108" s="603"/>
      <c r="BR108" s="603"/>
      <c r="BS108" s="603"/>
      <c r="BT108" s="603"/>
      <c r="BU108" s="603"/>
      <c r="BV108" s="603"/>
      <c r="BW108" s="603"/>
      <c r="BX108" s="603"/>
      <c r="BY108" s="603"/>
      <c r="BZ108" s="603"/>
      <c r="CA108" s="614"/>
    </row>
    <row r="109" spans="7:79" ht="20.100000000000001" customHeight="1">
      <c r="G109" s="604"/>
      <c r="H109" s="736"/>
      <c r="I109" s="737"/>
      <c r="J109" s="737"/>
      <c r="K109" s="737"/>
      <c r="L109" s="737"/>
      <c r="M109" s="737"/>
      <c r="N109" s="737"/>
      <c r="O109" s="737"/>
      <c r="P109" s="737"/>
      <c r="Q109" s="737"/>
      <c r="R109" s="737"/>
      <c r="S109" s="737"/>
      <c r="T109" s="737"/>
      <c r="U109" s="737"/>
      <c r="V109" s="737"/>
      <c r="W109" s="737"/>
      <c r="X109" s="737"/>
      <c r="Y109" s="737"/>
      <c r="Z109" s="737"/>
      <c r="AA109" s="737"/>
      <c r="AB109" s="737"/>
      <c r="AC109" s="737"/>
      <c r="AD109" s="737"/>
      <c r="AE109" s="737"/>
      <c r="AF109" s="737"/>
      <c r="AG109" s="737"/>
      <c r="AH109" s="737"/>
      <c r="AI109" s="737"/>
      <c r="AJ109" s="737"/>
      <c r="AK109" s="737"/>
      <c r="AL109" s="737"/>
      <c r="AM109" s="737"/>
      <c r="AN109" s="737"/>
      <c r="AO109" s="737"/>
      <c r="AP109" s="737"/>
      <c r="AQ109" s="737"/>
      <c r="AR109" s="737"/>
      <c r="AS109" s="737"/>
      <c r="AT109" s="737"/>
      <c r="AU109" s="738"/>
      <c r="AV109" s="603"/>
      <c r="AW109" s="603"/>
      <c r="AX109" s="603"/>
      <c r="AY109" s="603"/>
      <c r="AZ109" s="603"/>
      <c r="BA109" s="603"/>
      <c r="BB109" s="603"/>
      <c r="BC109" s="603"/>
      <c r="BD109" s="603"/>
      <c r="BE109" s="603"/>
      <c r="BF109" s="603"/>
      <c r="BG109" s="603"/>
      <c r="BH109" s="603"/>
      <c r="BI109" s="603"/>
      <c r="BJ109" s="603"/>
      <c r="BK109" s="603"/>
      <c r="BL109" s="603"/>
      <c r="BM109" s="603"/>
      <c r="BN109" s="603"/>
      <c r="BO109" s="603"/>
      <c r="BP109" s="603"/>
      <c r="BQ109" s="603"/>
      <c r="BR109" s="603"/>
      <c r="BS109" s="603"/>
      <c r="BT109" s="603"/>
      <c r="BU109" s="603"/>
      <c r="BV109" s="603"/>
      <c r="BW109" s="603"/>
      <c r="BX109" s="603"/>
      <c r="BY109" s="603"/>
      <c r="BZ109" s="603"/>
      <c r="CA109" s="614"/>
    </row>
    <row r="110" spans="7:79" ht="20.100000000000001" customHeight="1">
      <c r="G110" s="604"/>
      <c r="H110" s="739"/>
      <c r="I110" s="740"/>
      <c r="J110" s="740"/>
      <c r="K110" s="740"/>
      <c r="L110" s="740"/>
      <c r="M110" s="740"/>
      <c r="N110" s="740"/>
      <c r="O110" s="740"/>
      <c r="P110" s="740"/>
      <c r="Q110" s="740"/>
      <c r="R110" s="740"/>
      <c r="S110" s="740"/>
      <c r="T110" s="740"/>
      <c r="U110" s="740"/>
      <c r="V110" s="740"/>
      <c r="W110" s="740"/>
      <c r="X110" s="740"/>
      <c r="Y110" s="740"/>
      <c r="Z110" s="740"/>
      <c r="AA110" s="740"/>
      <c r="AB110" s="740"/>
      <c r="AC110" s="740"/>
      <c r="AD110" s="740"/>
      <c r="AE110" s="740"/>
      <c r="AF110" s="740"/>
      <c r="AG110" s="740"/>
      <c r="AH110" s="740"/>
      <c r="AI110" s="740"/>
      <c r="AJ110" s="740"/>
      <c r="AK110" s="740"/>
      <c r="AL110" s="740"/>
      <c r="AM110" s="740"/>
      <c r="AN110" s="740"/>
      <c r="AO110" s="740"/>
      <c r="AP110" s="740"/>
      <c r="AQ110" s="740"/>
      <c r="AR110" s="740"/>
      <c r="AS110" s="740"/>
      <c r="AT110" s="740"/>
      <c r="AU110" s="741"/>
      <c r="AV110" s="603"/>
      <c r="AW110" s="603"/>
      <c r="AX110" s="603"/>
      <c r="AY110" s="603"/>
      <c r="AZ110" s="603"/>
      <c r="BA110" s="603"/>
      <c r="BB110" s="603"/>
      <c r="BC110" s="603"/>
      <c r="BD110" s="603"/>
      <c r="BE110" s="603"/>
      <c r="BF110" s="603"/>
      <c r="BG110" s="603"/>
      <c r="BH110" s="603"/>
      <c r="BI110" s="603"/>
      <c r="BJ110" s="603"/>
      <c r="BK110" s="603"/>
      <c r="BL110" s="603"/>
      <c r="BM110" s="603"/>
      <c r="BN110" s="603"/>
      <c r="BO110" s="603"/>
      <c r="BP110" s="603"/>
      <c r="BQ110" s="603"/>
      <c r="BR110" s="603"/>
      <c r="BS110" s="603"/>
      <c r="BT110" s="603"/>
      <c r="BU110" s="603"/>
      <c r="BV110" s="603"/>
      <c r="BW110" s="603"/>
      <c r="BX110" s="603"/>
      <c r="BY110" s="603"/>
      <c r="BZ110" s="603"/>
      <c r="CA110" s="614"/>
    </row>
    <row r="111" spans="7:79" ht="9.9499999999999993" customHeight="1">
      <c r="G111" s="668"/>
      <c r="H111" s="669"/>
      <c r="I111" s="669"/>
      <c r="J111" s="669"/>
      <c r="K111" s="669"/>
      <c r="L111" s="669"/>
      <c r="M111" s="669"/>
      <c r="N111" s="669"/>
      <c r="O111" s="669"/>
      <c r="P111" s="669"/>
      <c r="Q111" s="669"/>
      <c r="R111" s="669"/>
      <c r="S111" s="669"/>
      <c r="T111" s="669"/>
      <c r="U111" s="669"/>
      <c r="V111" s="669"/>
      <c r="W111" s="669"/>
      <c r="X111" s="669"/>
      <c r="Y111" s="669"/>
      <c r="Z111" s="669"/>
      <c r="AA111" s="669"/>
      <c r="AB111" s="669"/>
      <c r="AC111" s="669"/>
      <c r="AD111" s="669"/>
      <c r="AE111" s="669"/>
      <c r="AF111" s="669"/>
      <c r="AG111" s="669"/>
      <c r="AH111" s="669"/>
      <c r="AI111" s="669"/>
      <c r="AJ111" s="669"/>
      <c r="AK111" s="669"/>
      <c r="AL111" s="669"/>
      <c r="AM111" s="669"/>
      <c r="AN111" s="669"/>
      <c r="AO111" s="669"/>
      <c r="AP111" s="669"/>
      <c r="AQ111" s="669"/>
      <c r="AR111" s="669"/>
      <c r="AS111" s="669"/>
      <c r="AT111" s="669"/>
      <c r="AU111" s="669"/>
      <c r="AV111" s="669"/>
      <c r="AW111" s="669"/>
      <c r="AX111" s="669"/>
      <c r="AY111" s="669"/>
      <c r="AZ111" s="669"/>
      <c r="BA111" s="669"/>
      <c r="BB111" s="669"/>
      <c r="BC111" s="669"/>
      <c r="BD111" s="669"/>
      <c r="BE111" s="669"/>
      <c r="BF111" s="669"/>
      <c r="BG111" s="669"/>
      <c r="BH111" s="669"/>
      <c r="BI111" s="669"/>
      <c r="BJ111" s="669"/>
      <c r="BK111" s="669"/>
      <c r="BL111" s="669"/>
      <c r="BM111" s="669"/>
      <c r="BN111" s="669"/>
      <c r="BO111" s="669"/>
      <c r="BP111" s="669"/>
      <c r="BQ111" s="669"/>
      <c r="BR111" s="669"/>
      <c r="BS111" s="669"/>
      <c r="BT111" s="669"/>
      <c r="BU111" s="669"/>
      <c r="BV111" s="669"/>
      <c r="BW111" s="669"/>
      <c r="BX111" s="669"/>
      <c r="BY111" s="669"/>
      <c r="BZ111" s="669"/>
      <c r="CA111" s="670"/>
    </row>
    <row r="112" spans="7:79" ht="20.100000000000001" customHeight="1">
      <c r="G112" s="742" t="s">
        <v>1075</v>
      </c>
    </row>
    <row r="115" spans="6:81" ht="20.100000000000001" customHeight="1">
      <c r="F115" s="589" t="s">
        <v>987</v>
      </c>
      <c r="G115" s="590" t="s">
        <v>1076</v>
      </c>
      <c r="H115" s="588"/>
      <c r="I115" s="588"/>
    </row>
    <row r="116" spans="6:81" ht="20.100000000000001" customHeight="1">
      <c r="G116" s="771"/>
      <c r="H116" s="772"/>
      <c r="I116" s="588"/>
    </row>
    <row r="117" spans="6:81" ht="20.100000000000001" customHeight="1">
      <c r="G117" s="773" t="s">
        <v>1077</v>
      </c>
      <c r="H117" s="772"/>
      <c r="I117" s="588"/>
    </row>
    <row r="118" spans="6:81" ht="6.95" customHeight="1">
      <c r="G118" s="773"/>
      <c r="H118" s="772"/>
      <c r="I118" s="588"/>
    </row>
    <row r="119" spans="6:81" ht="20.100000000000001" customHeight="1">
      <c r="G119" s="773"/>
      <c r="H119" s="588" t="s">
        <v>1078</v>
      </c>
      <c r="I119" s="588"/>
    </row>
    <row r="120" spans="6:81" ht="20.100000000000001" customHeight="1">
      <c r="G120" s="773"/>
      <c r="H120" s="588" t="s">
        <v>1079</v>
      </c>
      <c r="I120" s="588"/>
    </row>
    <row r="121" spans="6:81" ht="20.100000000000001" customHeight="1">
      <c r="G121" s="771"/>
      <c r="H121" s="772"/>
      <c r="I121" s="588"/>
    </row>
    <row r="122" spans="6:81" ht="20.100000000000001" customHeight="1">
      <c r="G122" s="774" t="s">
        <v>1080</v>
      </c>
      <c r="H122" s="772"/>
      <c r="I122" s="588"/>
    </row>
    <row r="123" spans="6:81" ht="5.0999999999999996" customHeight="1" thickBot="1">
      <c r="AF123" s="592"/>
      <c r="AG123" s="593"/>
      <c r="AH123" s="593"/>
      <c r="AI123" s="593"/>
      <c r="AJ123" s="593"/>
      <c r="AK123" s="594"/>
    </row>
    <row r="124" spans="6:81" ht="20.100000000000001" customHeight="1" thickBot="1">
      <c r="H124" s="598" t="s">
        <v>957</v>
      </c>
      <c r="I124" s="599"/>
      <c r="J124" s="599"/>
      <c r="K124" s="599"/>
      <c r="L124" s="599"/>
      <c r="M124" s="600"/>
      <c r="N124" s="598" t="s">
        <v>958</v>
      </c>
      <c r="O124" s="599"/>
      <c r="P124" s="599"/>
      <c r="Q124" s="599"/>
      <c r="R124" s="599"/>
      <c r="S124" s="600"/>
      <c r="T124" s="598" t="s">
        <v>959</v>
      </c>
      <c r="U124" s="599"/>
      <c r="V124" s="599"/>
      <c r="W124" s="599"/>
      <c r="X124" s="599"/>
      <c r="Y124" s="600"/>
      <c r="Z124" s="598" t="s">
        <v>904</v>
      </c>
      <c r="AA124" s="599"/>
      <c r="AB124" s="599"/>
      <c r="AC124" s="599"/>
      <c r="AD124" s="599"/>
      <c r="AE124" s="600"/>
      <c r="AF124" s="671" t="s">
        <v>1081</v>
      </c>
      <c r="AG124" s="672"/>
      <c r="AH124" s="672"/>
      <c r="AI124" s="672"/>
      <c r="AJ124" s="672"/>
      <c r="AK124" s="673"/>
      <c r="AL124" s="598" t="s">
        <v>906</v>
      </c>
      <c r="AM124" s="599"/>
      <c r="AN124" s="599"/>
      <c r="AO124" s="599"/>
      <c r="AP124" s="599"/>
      <c r="AQ124" s="600"/>
      <c r="AR124" s="601" t="s">
        <v>907</v>
      </c>
      <c r="AS124" s="602"/>
      <c r="AT124" s="602"/>
      <c r="AU124" s="602"/>
      <c r="AV124" s="602"/>
      <c r="AW124" s="602"/>
    </row>
    <row r="125" spans="6:81" ht="9.9499999999999993" customHeight="1">
      <c r="G125" s="592"/>
      <c r="H125" s="593"/>
      <c r="I125" s="593"/>
      <c r="J125" s="593"/>
      <c r="K125" s="593"/>
      <c r="L125" s="593"/>
      <c r="M125" s="593"/>
      <c r="N125" s="593"/>
      <c r="O125" s="593"/>
      <c r="P125" s="593"/>
      <c r="Q125" s="593"/>
      <c r="R125" s="593"/>
      <c r="S125" s="593"/>
      <c r="T125" s="603"/>
      <c r="U125" s="603"/>
      <c r="V125" s="603"/>
      <c r="W125" s="603"/>
      <c r="X125" s="603"/>
      <c r="Y125" s="603"/>
      <c r="Z125" s="593"/>
      <c r="AA125" s="593"/>
      <c r="AB125" s="593"/>
      <c r="AC125" s="593"/>
      <c r="AD125" s="593"/>
      <c r="AE125" s="593"/>
      <c r="AF125" s="593"/>
      <c r="AG125" s="593"/>
      <c r="AH125" s="593"/>
      <c r="AI125" s="593"/>
      <c r="AJ125" s="593"/>
      <c r="AK125" s="593"/>
      <c r="AL125" s="593"/>
      <c r="AM125" s="593"/>
      <c r="AN125" s="593"/>
      <c r="AO125" s="593"/>
      <c r="AP125" s="593"/>
      <c r="AQ125" s="593"/>
      <c r="AR125" s="593"/>
      <c r="AS125" s="593"/>
      <c r="AT125" s="593"/>
      <c r="AU125" s="593"/>
      <c r="AV125" s="593"/>
      <c r="AW125" s="593"/>
      <c r="AX125" s="594"/>
      <c r="AY125" s="603"/>
      <c r="AZ125" s="603"/>
      <c r="BA125" s="603"/>
      <c r="BB125" s="603"/>
      <c r="BC125" s="603"/>
      <c r="BD125" s="603"/>
      <c r="BE125" s="603"/>
      <c r="BF125" s="603"/>
      <c r="BG125" s="603"/>
      <c r="BH125" s="603"/>
      <c r="BI125" s="603"/>
      <c r="BJ125" s="603"/>
      <c r="BK125" s="603"/>
      <c r="BL125" s="603"/>
      <c r="BM125" s="603"/>
      <c r="BN125" s="603"/>
      <c r="BO125" s="603"/>
      <c r="BP125" s="603"/>
      <c r="BQ125" s="603"/>
      <c r="BR125" s="603"/>
      <c r="BS125" s="603"/>
      <c r="BT125" s="603"/>
      <c r="BU125" s="603"/>
      <c r="BV125" s="603"/>
      <c r="BW125" s="603"/>
      <c r="BX125" s="603"/>
      <c r="BY125" s="603"/>
      <c r="BZ125" s="603"/>
      <c r="CA125" s="603"/>
      <c r="CB125" s="603"/>
      <c r="CC125" s="603"/>
    </row>
    <row r="126" spans="6:81" ht="20.100000000000001" customHeight="1">
      <c r="G126" s="775"/>
      <c r="H126" s="776"/>
      <c r="I126" s="777"/>
      <c r="J126" s="603"/>
      <c r="K126" s="603"/>
      <c r="L126" s="603"/>
      <c r="M126" s="603"/>
      <c r="N126" s="603"/>
      <c r="O126" s="603"/>
      <c r="P126" s="603"/>
      <c r="Q126" s="603"/>
      <c r="R126" s="603"/>
      <c r="S126" s="603"/>
      <c r="T126" s="603"/>
      <c r="U126" s="603"/>
      <c r="V126" s="603"/>
      <c r="W126" s="603"/>
      <c r="X126" s="603"/>
      <c r="Y126" s="603"/>
      <c r="Z126" s="603"/>
      <c r="AA126" s="603"/>
      <c r="AB126" s="603"/>
      <c r="AC126" s="603"/>
      <c r="AD126" s="603"/>
      <c r="AE126" s="603"/>
      <c r="AF126" s="603"/>
      <c r="AG126" s="603"/>
      <c r="AH126" s="603"/>
      <c r="AI126" s="603"/>
      <c r="AJ126" s="603"/>
      <c r="AK126" s="603"/>
      <c r="AL126" s="603"/>
      <c r="AM126" s="603"/>
      <c r="AN126" s="603"/>
      <c r="AO126" s="603"/>
      <c r="AP126" s="603"/>
      <c r="AQ126" s="603"/>
      <c r="AR126" s="603"/>
      <c r="AS126" s="603"/>
      <c r="AT126" s="603"/>
      <c r="AU126" s="603"/>
      <c r="AV126" s="603"/>
      <c r="AW126" s="603"/>
      <c r="AX126" s="614"/>
      <c r="AZ126" s="778" t="s">
        <v>1082</v>
      </c>
      <c r="BA126" s="779"/>
      <c r="BB126" s="779"/>
      <c r="BC126" s="779"/>
      <c r="BD126" s="779"/>
      <c r="BE126" s="779"/>
      <c r="BF126" s="779"/>
      <c r="BG126" s="779"/>
      <c r="BH126" s="780" t="s">
        <v>1083</v>
      </c>
      <c r="BI126" s="781"/>
      <c r="BJ126" s="780" t="s">
        <v>1084</v>
      </c>
      <c r="BK126" s="781"/>
      <c r="BL126" s="780" t="s">
        <v>1085</v>
      </c>
      <c r="BM126" s="781"/>
      <c r="BN126" s="603"/>
      <c r="BO126" s="603"/>
      <c r="BP126" s="603"/>
    </row>
    <row r="127" spans="6:81" ht="20.100000000000001" customHeight="1">
      <c r="G127" s="604"/>
      <c r="H127" s="605" t="s">
        <v>1086</v>
      </c>
      <c r="I127" s="596"/>
      <c r="J127" s="596"/>
      <c r="K127" s="2453" t="s">
        <v>990</v>
      </c>
      <c r="L127" s="2454"/>
      <c r="M127" s="2455"/>
      <c r="N127" s="603"/>
      <c r="O127" s="603"/>
      <c r="P127" s="603"/>
      <c r="Q127" s="603"/>
      <c r="R127" s="603"/>
      <c r="S127" s="603"/>
      <c r="T127" s="603"/>
      <c r="U127" s="603"/>
      <c r="V127" s="603"/>
      <c r="W127" s="603"/>
      <c r="X127" s="603"/>
      <c r="Y127" s="603"/>
      <c r="Z127" s="603"/>
      <c r="AA127" s="603"/>
      <c r="AB127" s="603"/>
      <c r="AC127" s="603"/>
      <c r="AD127" s="603"/>
      <c r="AE127" s="603"/>
      <c r="AF127" s="603"/>
      <c r="AG127" s="603"/>
      <c r="AH127" s="603"/>
      <c r="AI127" s="610" t="s">
        <v>1087</v>
      </c>
      <c r="AJ127" s="611"/>
      <c r="AK127" s="612"/>
      <c r="AL127" s="610" t="s">
        <v>991</v>
      </c>
      <c r="AM127" s="611"/>
      <c r="AN127" s="612"/>
      <c r="AO127" s="610" t="s">
        <v>1088</v>
      </c>
      <c r="AP127" s="611"/>
      <c r="AQ127" s="612"/>
      <c r="AR127" s="603"/>
      <c r="AS127" s="603"/>
      <c r="AT127" s="603"/>
      <c r="AU127" s="603"/>
      <c r="AV127" s="603"/>
      <c r="AW127" s="603"/>
      <c r="AX127" s="614"/>
      <c r="AZ127" s="604"/>
      <c r="BA127" s="603" t="s">
        <v>1089</v>
      </c>
      <c r="BB127" s="603"/>
      <c r="BC127" s="603"/>
      <c r="BD127" s="603"/>
      <c r="BE127" s="603"/>
      <c r="BF127" s="603"/>
      <c r="BG127" s="603"/>
      <c r="BH127" s="780" t="s">
        <v>1090</v>
      </c>
      <c r="BI127" s="781"/>
      <c r="BJ127" s="780" t="s">
        <v>1091</v>
      </c>
      <c r="BK127" s="781"/>
      <c r="BL127" s="780" t="s">
        <v>1092</v>
      </c>
      <c r="BM127" s="781"/>
      <c r="BN127" s="603"/>
      <c r="BO127" s="603"/>
      <c r="BP127" s="603"/>
    </row>
    <row r="128" spans="6:81" ht="5.0999999999999996" customHeight="1">
      <c r="G128" s="604"/>
      <c r="H128" s="603"/>
      <c r="I128" s="603"/>
      <c r="J128" s="603"/>
      <c r="K128" s="603"/>
      <c r="L128" s="603"/>
      <c r="M128" s="603"/>
      <c r="N128" s="603"/>
      <c r="O128" s="603"/>
      <c r="P128" s="603"/>
      <c r="Q128" s="603"/>
      <c r="R128" s="603"/>
      <c r="S128" s="603"/>
      <c r="T128" s="603"/>
      <c r="U128" s="603"/>
      <c r="V128" s="603"/>
      <c r="W128" s="603"/>
      <c r="X128" s="603"/>
      <c r="Y128" s="603"/>
      <c r="Z128" s="603"/>
      <c r="AA128" s="603"/>
      <c r="AB128" s="603"/>
      <c r="AC128" s="603"/>
      <c r="AD128" s="603"/>
      <c r="AE128" s="603"/>
      <c r="AF128" s="603"/>
      <c r="AG128" s="603"/>
      <c r="AH128" s="603"/>
      <c r="AI128" s="603"/>
      <c r="AJ128" s="603"/>
      <c r="AK128" s="603"/>
      <c r="AL128" s="603"/>
      <c r="AM128" s="603"/>
      <c r="AN128" s="603"/>
      <c r="AO128" s="603"/>
      <c r="AP128" s="603"/>
      <c r="AQ128" s="603"/>
      <c r="AR128" s="603"/>
      <c r="AS128" s="603"/>
      <c r="AT128" s="603"/>
      <c r="AU128" s="603"/>
      <c r="AV128" s="603"/>
      <c r="AW128" s="603"/>
      <c r="AX128" s="614"/>
      <c r="AZ128" s="604"/>
      <c r="BA128" s="603"/>
      <c r="BB128" s="603"/>
      <c r="BC128" s="603"/>
      <c r="BD128" s="603"/>
      <c r="BE128" s="603"/>
      <c r="BF128" s="603"/>
      <c r="BG128" s="603"/>
      <c r="BH128" s="603"/>
      <c r="BI128" s="603"/>
      <c r="BJ128" s="603"/>
      <c r="BK128" s="603"/>
      <c r="BL128" s="603"/>
      <c r="BM128" s="614"/>
    </row>
    <row r="129" spans="7:65" ht="20.100000000000001" customHeight="1">
      <c r="G129" s="604"/>
      <c r="H129" s="605" t="s">
        <v>1093</v>
      </c>
      <c r="I129" s="596"/>
      <c r="J129" s="596"/>
      <c r="K129" s="782" t="s">
        <v>1094</v>
      </c>
      <c r="L129" s="783"/>
      <c r="M129" s="781"/>
      <c r="N129" s="783"/>
      <c r="O129" s="781"/>
      <c r="P129" s="605" t="s">
        <v>1095</v>
      </c>
      <c r="Q129" s="596"/>
      <c r="R129" s="596"/>
      <c r="S129" s="2492" t="s">
        <v>963</v>
      </c>
      <c r="T129" s="2493"/>
      <c r="U129" s="2494"/>
      <c r="V129" s="606" t="s">
        <v>964</v>
      </c>
      <c r="W129" s="607" t="s">
        <v>1096</v>
      </c>
      <c r="X129" s="608"/>
      <c r="Y129" s="609"/>
      <c r="Z129" s="607" t="s">
        <v>1097</v>
      </c>
      <c r="AA129" s="608"/>
      <c r="AB129" s="608"/>
      <c r="AC129" s="608"/>
      <c r="AD129" s="608"/>
      <c r="AE129" s="609"/>
      <c r="AF129" s="603"/>
      <c r="AG129" s="603"/>
      <c r="AH129" s="603"/>
      <c r="AI129" s="603"/>
      <c r="AJ129" s="603"/>
      <c r="AK129" s="603"/>
      <c r="AL129" s="603"/>
      <c r="AM129" s="603"/>
      <c r="AN129" s="603"/>
      <c r="AO129" s="603"/>
      <c r="AP129" s="603"/>
      <c r="AQ129" s="603"/>
      <c r="AR129" s="603"/>
      <c r="AS129" s="603"/>
      <c r="AT129" s="603"/>
      <c r="AU129" s="603"/>
      <c r="AV129" s="603"/>
      <c r="AW129" s="603"/>
      <c r="AX129" s="614"/>
      <c r="AZ129" s="604"/>
      <c r="BA129" s="603" t="s">
        <v>1098</v>
      </c>
      <c r="BB129" s="603"/>
      <c r="BC129" s="603"/>
      <c r="BD129" s="603"/>
      <c r="BE129" s="603"/>
      <c r="BF129" s="603"/>
      <c r="BG129" s="603"/>
      <c r="BH129" s="603"/>
      <c r="BI129" s="603"/>
      <c r="BJ129" s="603"/>
      <c r="BK129" s="603"/>
      <c r="BL129" s="603"/>
      <c r="BM129" s="614"/>
    </row>
    <row r="130" spans="7:65" ht="5.0999999999999996" customHeight="1">
      <c r="G130" s="604"/>
      <c r="H130" s="603"/>
      <c r="I130" s="603"/>
      <c r="J130" s="603"/>
      <c r="K130" s="603"/>
      <c r="L130" s="603"/>
      <c r="M130" s="603"/>
      <c r="N130" s="603"/>
      <c r="O130" s="603"/>
      <c r="P130" s="603"/>
      <c r="Q130" s="603"/>
      <c r="R130" s="603"/>
      <c r="S130" s="603"/>
      <c r="T130" s="603"/>
      <c r="U130" s="603"/>
      <c r="V130" s="603"/>
      <c r="W130" s="603"/>
      <c r="X130" s="603"/>
      <c r="Y130" s="603"/>
      <c r="Z130" s="603"/>
      <c r="AA130" s="603"/>
      <c r="AB130" s="603"/>
      <c r="AC130" s="603"/>
      <c r="AD130" s="603"/>
      <c r="AE130" s="603"/>
      <c r="AF130" s="603"/>
      <c r="AG130" s="603"/>
      <c r="AH130" s="603"/>
      <c r="AI130" s="603"/>
      <c r="AJ130" s="603"/>
      <c r="AK130" s="603"/>
      <c r="AL130" s="603"/>
      <c r="AM130" s="603"/>
      <c r="AN130" s="603"/>
      <c r="AO130" s="603"/>
      <c r="AP130" s="603"/>
      <c r="AQ130" s="603"/>
      <c r="AR130" s="603"/>
      <c r="AS130" s="603"/>
      <c r="AT130" s="603"/>
      <c r="AU130" s="603"/>
      <c r="AV130" s="603"/>
      <c r="AW130" s="603"/>
      <c r="AX130" s="614"/>
      <c r="AZ130" s="604"/>
      <c r="BA130" s="603"/>
      <c r="BB130" s="603"/>
      <c r="BC130" s="603"/>
      <c r="BD130" s="603"/>
      <c r="BE130" s="603"/>
      <c r="BF130" s="603"/>
      <c r="BG130" s="603"/>
      <c r="BH130" s="603"/>
      <c r="BI130" s="603"/>
      <c r="BJ130" s="603"/>
      <c r="BK130" s="603"/>
      <c r="BL130" s="603"/>
      <c r="BM130" s="614"/>
    </row>
    <row r="131" spans="7:65" ht="20.100000000000001" customHeight="1">
      <c r="G131" s="604"/>
      <c r="H131" s="605" t="s">
        <v>962</v>
      </c>
      <c r="I131" s="596"/>
      <c r="J131" s="596"/>
      <c r="K131" s="2492" t="s">
        <v>963</v>
      </c>
      <c r="L131" s="2493"/>
      <c r="M131" s="2494"/>
      <c r="N131" s="606" t="s">
        <v>964</v>
      </c>
      <c r="O131" s="607" t="s">
        <v>1097</v>
      </c>
      <c r="P131" s="608"/>
      <c r="Q131" s="608"/>
      <c r="R131" s="608"/>
      <c r="S131" s="608"/>
      <c r="T131" s="609"/>
      <c r="U131" s="603"/>
      <c r="V131" s="603"/>
      <c r="W131" s="603"/>
      <c r="X131" s="603"/>
      <c r="Y131" s="603"/>
      <c r="Z131" s="603"/>
      <c r="AA131" s="603"/>
      <c r="AB131" s="603"/>
      <c r="AC131" s="603"/>
      <c r="AD131" s="603"/>
      <c r="AE131" s="603"/>
      <c r="AF131" s="603"/>
      <c r="AG131" s="603"/>
      <c r="AH131" s="603"/>
      <c r="AI131" s="603"/>
      <c r="AJ131" s="603"/>
      <c r="AK131" s="603"/>
      <c r="AL131" s="603"/>
      <c r="AM131" s="603"/>
      <c r="AN131" s="603"/>
      <c r="AO131" s="603"/>
      <c r="AP131" s="603"/>
      <c r="AQ131" s="603"/>
      <c r="AR131" s="603"/>
      <c r="AS131" s="603"/>
      <c r="AT131" s="603"/>
      <c r="AU131" s="603"/>
      <c r="AV131" s="603"/>
      <c r="AW131" s="603"/>
      <c r="AX131" s="614"/>
      <c r="AZ131" s="604"/>
      <c r="BA131" s="784" t="s">
        <v>1099</v>
      </c>
      <c r="BB131" s="785"/>
      <c r="BC131" s="785"/>
      <c r="BD131" s="785"/>
      <c r="BE131" s="785"/>
      <c r="BF131" s="785"/>
      <c r="BG131" s="785"/>
      <c r="BH131" s="785"/>
      <c r="BI131" s="785"/>
      <c r="BJ131" s="785"/>
      <c r="BK131" s="785"/>
      <c r="BL131" s="786"/>
      <c r="BM131" s="614"/>
    </row>
    <row r="132" spans="7:65" ht="20.100000000000001" customHeight="1" thickBot="1">
      <c r="G132" s="604"/>
      <c r="H132" s="603"/>
      <c r="I132" s="603"/>
      <c r="J132" s="603"/>
      <c r="K132" s="603"/>
      <c r="L132" s="603"/>
      <c r="M132" s="603"/>
      <c r="N132" s="603"/>
      <c r="O132" s="603"/>
      <c r="P132" s="603"/>
      <c r="Q132" s="603"/>
      <c r="R132" s="603"/>
      <c r="S132" s="603"/>
      <c r="T132" s="603"/>
      <c r="U132" s="603"/>
      <c r="V132" s="603"/>
      <c r="W132" s="603"/>
      <c r="X132" s="603"/>
      <c r="Y132" s="603"/>
      <c r="Z132" s="603"/>
      <c r="AA132" s="603"/>
      <c r="AB132" s="603"/>
      <c r="AC132" s="603"/>
      <c r="AD132" s="603"/>
      <c r="AE132" s="603"/>
      <c r="AF132" s="603"/>
      <c r="AG132" s="603"/>
      <c r="AH132" s="603"/>
      <c r="AI132" s="603"/>
      <c r="AJ132" s="603"/>
      <c r="AK132" s="603"/>
      <c r="AL132" s="603"/>
      <c r="AM132" s="603"/>
      <c r="AN132" s="603"/>
      <c r="AO132" s="603"/>
      <c r="AP132" s="603"/>
      <c r="AQ132" s="603"/>
      <c r="AR132" s="603"/>
      <c r="AS132" s="603"/>
      <c r="AT132" s="603"/>
      <c r="AU132" s="603"/>
      <c r="AV132" s="603"/>
      <c r="AW132" s="603"/>
      <c r="AX132" s="614"/>
      <c r="AZ132" s="604"/>
      <c r="BA132" s="787" t="s">
        <v>1100</v>
      </c>
      <c r="BB132" s="788"/>
      <c r="BC132" s="788"/>
      <c r="BD132" s="788"/>
      <c r="BE132" s="788"/>
      <c r="BF132" s="788"/>
      <c r="BG132" s="788"/>
      <c r="BH132" s="788"/>
      <c r="BI132" s="788"/>
      <c r="BJ132" s="788"/>
      <c r="BK132" s="788"/>
      <c r="BL132" s="789"/>
      <c r="BM132" s="614"/>
    </row>
    <row r="133" spans="7:65" ht="20.100000000000001" customHeight="1" thickBot="1">
      <c r="G133" s="604"/>
      <c r="H133" s="790" t="s">
        <v>1101</v>
      </c>
      <c r="I133" s="791"/>
      <c r="J133" s="792"/>
      <c r="K133" s="790" t="s">
        <v>1102</v>
      </c>
      <c r="L133" s="791"/>
      <c r="M133" s="792"/>
      <c r="N133" s="603"/>
      <c r="O133" s="603"/>
      <c r="P133" s="603"/>
      <c r="Q133" s="603"/>
      <c r="R133" s="603"/>
      <c r="S133" s="603"/>
      <c r="T133" s="603"/>
      <c r="U133" s="603"/>
      <c r="V133" s="603"/>
      <c r="W133" s="603"/>
      <c r="X133" s="603"/>
      <c r="Y133" s="603"/>
      <c r="Z133" s="603"/>
      <c r="AA133" s="603"/>
      <c r="AB133" s="603"/>
      <c r="AC133" s="603"/>
      <c r="AD133" s="603"/>
      <c r="AE133" s="603"/>
      <c r="AF133" s="603"/>
      <c r="AG133" s="603"/>
      <c r="AH133" s="603"/>
      <c r="AI133" s="603"/>
      <c r="AJ133" s="603"/>
      <c r="AK133" s="603"/>
      <c r="AL133" s="603"/>
      <c r="AM133" s="603"/>
      <c r="AN133" s="603"/>
      <c r="AO133" s="603"/>
      <c r="AP133" s="603"/>
      <c r="AQ133" s="603"/>
      <c r="AR133" s="603"/>
      <c r="AS133" s="603"/>
      <c r="AT133" s="603"/>
      <c r="AU133" s="603"/>
      <c r="AV133" s="603"/>
      <c r="AW133" s="603"/>
      <c r="AX133" s="614"/>
      <c r="AZ133" s="604"/>
      <c r="BA133" s="744" t="s">
        <v>1103</v>
      </c>
      <c r="BB133" s="603"/>
      <c r="BC133" s="603"/>
      <c r="BD133" s="603"/>
      <c r="BE133" s="603"/>
      <c r="BF133" s="603"/>
      <c r="BG133" s="603"/>
      <c r="BH133" s="603"/>
      <c r="BI133" s="603"/>
      <c r="BJ133" s="603"/>
      <c r="BK133" s="603"/>
      <c r="BL133" s="603"/>
      <c r="BM133" s="614"/>
    </row>
    <row r="134" spans="7:65" ht="5.0999999999999996" customHeight="1" thickBot="1">
      <c r="G134" s="604"/>
      <c r="H134" s="603"/>
      <c r="I134" s="603"/>
      <c r="J134" s="603"/>
      <c r="K134" s="603"/>
      <c r="L134" s="603"/>
      <c r="M134" s="603"/>
      <c r="N134" s="603"/>
      <c r="O134" s="603"/>
      <c r="P134" s="603"/>
      <c r="Q134" s="603"/>
      <c r="R134" s="603"/>
      <c r="S134" s="603"/>
      <c r="T134" s="603"/>
      <c r="U134" s="603"/>
      <c r="V134" s="603"/>
      <c r="W134" s="603"/>
      <c r="X134" s="603"/>
      <c r="Y134" s="603"/>
      <c r="Z134" s="603"/>
      <c r="AA134" s="603"/>
      <c r="AB134" s="603"/>
      <c r="AC134" s="603"/>
      <c r="AD134" s="603"/>
      <c r="AE134" s="603"/>
      <c r="AF134" s="603"/>
      <c r="AG134" s="603"/>
      <c r="AH134" s="603"/>
      <c r="AI134" s="603"/>
      <c r="AJ134" s="603"/>
      <c r="AK134" s="603"/>
      <c r="AL134" s="603"/>
      <c r="AM134" s="603"/>
      <c r="AN134" s="603"/>
      <c r="AO134" s="603"/>
      <c r="AP134" s="603"/>
      <c r="AQ134" s="603"/>
      <c r="AR134" s="603"/>
      <c r="AS134" s="603"/>
      <c r="AT134" s="603"/>
      <c r="AU134" s="603"/>
      <c r="AV134" s="603"/>
      <c r="AW134" s="603"/>
      <c r="AX134" s="614"/>
      <c r="AZ134" s="604"/>
      <c r="BA134" s="603"/>
      <c r="BB134" s="603"/>
      <c r="BC134" s="603"/>
      <c r="BD134" s="603"/>
      <c r="BE134" s="603"/>
      <c r="BF134" s="603"/>
      <c r="BG134" s="603"/>
      <c r="BH134" s="603"/>
      <c r="BI134" s="603"/>
      <c r="BJ134" s="603"/>
      <c r="BK134" s="603"/>
      <c r="BL134" s="603"/>
      <c r="BM134" s="614"/>
    </row>
    <row r="135" spans="7:65" ht="20.100000000000001" customHeight="1">
      <c r="G135" s="604"/>
      <c r="H135" s="2456" t="s">
        <v>996</v>
      </c>
      <c r="I135" s="2456" t="s">
        <v>1104</v>
      </c>
      <c r="J135" s="2477"/>
      <c r="K135" s="621" t="s">
        <v>968</v>
      </c>
      <c r="L135" s="621"/>
      <c r="M135" s="621"/>
      <c r="N135" s="621"/>
      <c r="O135" s="621"/>
      <c r="P135" s="621"/>
      <c r="Q135" s="621"/>
      <c r="R135" s="621"/>
      <c r="S135" s="621"/>
      <c r="T135" s="621"/>
      <c r="U135" s="621"/>
      <c r="V135" s="2476" t="s">
        <v>1105</v>
      </c>
      <c r="W135" s="2457"/>
      <c r="X135" s="2457"/>
      <c r="Y135" s="2477"/>
      <c r="Z135" s="2476" t="s">
        <v>1106</v>
      </c>
      <c r="AA135" s="2457"/>
      <c r="AB135" s="2457"/>
      <c r="AC135" s="2477"/>
      <c r="AD135" s="2456" t="s">
        <v>1107</v>
      </c>
      <c r="AE135" s="2457"/>
      <c r="AF135" s="2457"/>
      <c r="AG135" s="2477"/>
      <c r="AH135" s="2456" t="s">
        <v>1108</v>
      </c>
      <c r="AI135" s="2457"/>
      <c r="AJ135" s="2457"/>
      <c r="AK135" s="2477"/>
      <c r="AL135" s="2456" t="s">
        <v>1109</v>
      </c>
      <c r="AM135" s="2457"/>
      <c r="AN135" s="2457"/>
      <c r="AO135" s="2457"/>
      <c r="AP135" s="2457"/>
      <c r="AQ135" s="2457"/>
      <c r="AR135" s="2457"/>
      <c r="AS135" s="2457"/>
      <c r="AT135" s="2457"/>
      <c r="AU135" s="2457"/>
      <c r="AV135" s="2477"/>
      <c r="AW135" s="603"/>
      <c r="AX135" s="614"/>
      <c r="AZ135" s="604"/>
      <c r="BA135" s="603" t="s">
        <v>1110</v>
      </c>
      <c r="BB135" s="603"/>
      <c r="BC135" s="603"/>
      <c r="BD135" s="603"/>
      <c r="BE135" s="603"/>
      <c r="BF135" s="603"/>
      <c r="BG135" s="603"/>
      <c r="BH135" s="603"/>
      <c r="BI135" s="603"/>
      <c r="BJ135" s="603"/>
      <c r="BK135" s="603"/>
      <c r="BL135" s="603"/>
      <c r="BM135" s="614"/>
    </row>
    <row r="136" spans="7:65" ht="20.100000000000001" customHeight="1" thickBot="1">
      <c r="G136" s="604"/>
      <c r="H136" s="2478"/>
      <c r="I136" s="2478"/>
      <c r="J136" s="2480"/>
      <c r="K136" s="632" t="s">
        <v>972</v>
      </c>
      <c r="L136" s="630"/>
      <c r="M136" s="630"/>
      <c r="N136" s="631"/>
      <c r="O136" s="630" t="s">
        <v>973</v>
      </c>
      <c r="P136" s="630"/>
      <c r="Q136" s="630"/>
      <c r="R136" s="630"/>
      <c r="S136" s="630"/>
      <c r="T136" s="630"/>
      <c r="U136" s="630"/>
      <c r="V136" s="2478"/>
      <c r="W136" s="2479"/>
      <c r="X136" s="2479"/>
      <c r="Y136" s="2480"/>
      <c r="Z136" s="2478"/>
      <c r="AA136" s="2479"/>
      <c r="AB136" s="2479"/>
      <c r="AC136" s="2480"/>
      <c r="AD136" s="2478"/>
      <c r="AE136" s="2479"/>
      <c r="AF136" s="2479"/>
      <c r="AG136" s="2480"/>
      <c r="AH136" s="2478"/>
      <c r="AI136" s="2479"/>
      <c r="AJ136" s="2479"/>
      <c r="AK136" s="2480"/>
      <c r="AL136" s="2478"/>
      <c r="AM136" s="2479"/>
      <c r="AN136" s="2479"/>
      <c r="AO136" s="2479"/>
      <c r="AP136" s="2479"/>
      <c r="AQ136" s="2479"/>
      <c r="AR136" s="2479"/>
      <c r="AS136" s="2479"/>
      <c r="AT136" s="2479"/>
      <c r="AU136" s="2479"/>
      <c r="AV136" s="2480"/>
      <c r="AW136" s="603"/>
      <c r="AX136" s="614"/>
      <c r="AZ136" s="604"/>
      <c r="BA136" s="603" t="s">
        <v>1111</v>
      </c>
      <c r="BB136" s="603"/>
      <c r="BC136" s="603"/>
      <c r="BD136" s="603"/>
      <c r="BE136" s="603"/>
      <c r="BF136" s="603"/>
      <c r="BG136" s="603"/>
      <c r="BH136" s="603"/>
      <c r="BI136" s="603"/>
      <c r="BJ136" s="603"/>
      <c r="BK136" s="603"/>
      <c r="BL136" s="603"/>
      <c r="BM136" s="614"/>
    </row>
    <row r="137" spans="7:65" ht="20.100000000000001" customHeight="1">
      <c r="G137" s="604"/>
      <c r="H137" s="793" t="s">
        <v>996</v>
      </c>
      <c r="I137" s="2509" t="s">
        <v>1112</v>
      </c>
      <c r="J137" s="2510"/>
      <c r="K137" s="652" t="s">
        <v>941</v>
      </c>
      <c r="L137" s="596"/>
      <c r="M137" s="653"/>
      <c r="N137" s="794" t="s">
        <v>1113</v>
      </c>
      <c r="O137" s="725" t="s">
        <v>952</v>
      </c>
      <c r="P137" s="726"/>
      <c r="Q137" s="726"/>
      <c r="R137" s="726"/>
      <c r="S137" s="726"/>
      <c r="T137" s="726"/>
      <c r="U137" s="726"/>
      <c r="V137" s="2458">
        <v>0</v>
      </c>
      <c r="W137" s="2459"/>
      <c r="X137" s="2459"/>
      <c r="Y137" s="2460"/>
      <c r="Z137" s="2458">
        <v>100000</v>
      </c>
      <c r="AA137" s="2459"/>
      <c r="AB137" s="2459"/>
      <c r="AC137" s="2460"/>
      <c r="AD137" s="795" t="s">
        <v>1114</v>
      </c>
      <c r="AE137" s="796"/>
      <c r="AF137" s="642"/>
      <c r="AG137" s="797" t="s">
        <v>1115</v>
      </c>
      <c r="AH137" s="2458">
        <v>50000</v>
      </c>
      <c r="AI137" s="2459"/>
      <c r="AJ137" s="2459"/>
      <c r="AK137" s="2460"/>
      <c r="AL137" s="644" t="s">
        <v>1116</v>
      </c>
      <c r="AM137" s="798"/>
      <c r="AN137" s="798"/>
      <c r="AO137" s="798"/>
      <c r="AP137" s="798"/>
      <c r="AQ137" s="798"/>
      <c r="AR137" s="798"/>
      <c r="AS137" s="798"/>
      <c r="AT137" s="798"/>
      <c r="AU137" s="798"/>
      <c r="AV137" s="799"/>
      <c r="AW137" s="603"/>
      <c r="AX137" s="614"/>
      <c r="AZ137" s="604"/>
      <c r="BA137" s="603" t="s">
        <v>1117</v>
      </c>
      <c r="BB137" s="603"/>
      <c r="BC137" s="603"/>
      <c r="BD137" s="800" t="s">
        <v>1118</v>
      </c>
      <c r="BE137" s="801"/>
      <c r="BF137" s="801"/>
      <c r="BG137" s="801"/>
      <c r="BH137" s="801"/>
      <c r="BI137" s="801"/>
      <c r="BJ137" s="801"/>
      <c r="BK137" s="801"/>
      <c r="BL137" s="802"/>
      <c r="BM137" s="614"/>
    </row>
    <row r="138" spans="7:65" ht="20.100000000000001" customHeight="1" thickBot="1">
      <c r="G138" s="604"/>
      <c r="H138" s="803" t="s">
        <v>940</v>
      </c>
      <c r="I138" s="2504" t="s">
        <v>1119</v>
      </c>
      <c r="J138" s="2505"/>
      <c r="K138" s="804" t="s">
        <v>941</v>
      </c>
      <c r="L138" s="805"/>
      <c r="M138" s="806"/>
      <c r="N138" s="807" t="s">
        <v>1120</v>
      </c>
      <c r="O138" s="808" t="s">
        <v>953</v>
      </c>
      <c r="P138" s="809"/>
      <c r="Q138" s="809"/>
      <c r="R138" s="809"/>
      <c r="S138" s="809"/>
      <c r="T138" s="809"/>
      <c r="U138" s="809"/>
      <c r="V138" s="2501">
        <v>0</v>
      </c>
      <c r="W138" s="2502"/>
      <c r="X138" s="2502"/>
      <c r="Y138" s="2503"/>
      <c r="Z138" s="2501">
        <v>0</v>
      </c>
      <c r="AA138" s="2502"/>
      <c r="AB138" s="2502"/>
      <c r="AC138" s="2503"/>
      <c r="AD138" s="810" t="s">
        <v>1121</v>
      </c>
      <c r="AE138" s="811"/>
      <c r="AF138" s="805"/>
      <c r="AG138" s="812" t="s">
        <v>1115</v>
      </c>
      <c r="AH138" s="2501">
        <v>100000</v>
      </c>
      <c r="AI138" s="2502"/>
      <c r="AJ138" s="2502"/>
      <c r="AK138" s="2503"/>
      <c r="AL138" s="813" t="s">
        <v>1122</v>
      </c>
      <c r="AM138" s="814"/>
      <c r="AN138" s="814"/>
      <c r="AO138" s="814"/>
      <c r="AP138" s="814"/>
      <c r="AQ138" s="814"/>
      <c r="AR138" s="814"/>
      <c r="AS138" s="814"/>
      <c r="AT138" s="814"/>
      <c r="AU138" s="814"/>
      <c r="AV138" s="815"/>
      <c r="AW138" s="603"/>
      <c r="AX138" s="614"/>
      <c r="AZ138" s="604"/>
      <c r="BA138" s="603" t="s">
        <v>1123</v>
      </c>
      <c r="BB138" s="603"/>
      <c r="BC138" s="603"/>
      <c r="BD138" s="800" t="s">
        <v>1124</v>
      </c>
      <c r="BE138" s="801"/>
      <c r="BF138" s="801"/>
      <c r="BG138" s="801"/>
      <c r="BH138" s="801"/>
      <c r="BI138" s="801"/>
      <c r="BJ138" s="801"/>
      <c r="BK138" s="801"/>
      <c r="BL138" s="802"/>
      <c r="BM138" s="614"/>
    </row>
    <row r="139" spans="7:65" ht="20.100000000000001" customHeight="1" thickBot="1">
      <c r="G139" s="604"/>
      <c r="H139" s="615"/>
      <c r="I139" s="616"/>
      <c r="J139" s="616"/>
      <c r="K139" s="816"/>
      <c r="L139" s="816"/>
      <c r="M139" s="816"/>
      <c r="N139" s="816"/>
      <c r="O139" s="816"/>
      <c r="P139" s="816"/>
      <c r="Q139" s="816"/>
      <c r="R139" s="816"/>
      <c r="S139" s="816"/>
      <c r="T139" s="816"/>
      <c r="U139" s="816"/>
      <c r="V139" s="2506">
        <f>V137+V138</f>
        <v>0</v>
      </c>
      <c r="W139" s="2507"/>
      <c r="X139" s="2507"/>
      <c r="Y139" s="2508"/>
      <c r="Z139" s="2506">
        <f>Z137+Z138</f>
        <v>100000</v>
      </c>
      <c r="AA139" s="2507"/>
      <c r="AB139" s="2507"/>
      <c r="AC139" s="2508"/>
      <c r="AD139" s="816"/>
      <c r="AE139" s="816"/>
      <c r="AF139" s="816"/>
      <c r="AG139" s="817"/>
      <c r="AH139" s="2506">
        <f>AH137+AH138</f>
        <v>150000</v>
      </c>
      <c r="AI139" s="2507"/>
      <c r="AJ139" s="2507"/>
      <c r="AK139" s="2508"/>
      <c r="AL139" s="816"/>
      <c r="AM139" s="816"/>
      <c r="AN139" s="816"/>
      <c r="AO139" s="816"/>
      <c r="AP139" s="816"/>
      <c r="AQ139" s="816"/>
      <c r="AR139" s="816"/>
      <c r="AS139" s="816"/>
      <c r="AT139" s="816"/>
      <c r="AU139" s="816"/>
      <c r="AV139" s="817"/>
      <c r="AW139" s="603"/>
      <c r="AX139" s="614"/>
      <c r="AZ139" s="668"/>
      <c r="BA139" s="669"/>
      <c r="BB139" s="669"/>
      <c r="BC139" s="669"/>
      <c r="BD139" s="669"/>
      <c r="BE139" s="669"/>
      <c r="BF139" s="669"/>
      <c r="BG139" s="669"/>
      <c r="BH139" s="669"/>
      <c r="BI139" s="669"/>
      <c r="BJ139" s="669"/>
      <c r="BK139" s="669"/>
      <c r="BL139" s="669"/>
      <c r="BM139" s="670"/>
    </row>
    <row r="140" spans="7:65" ht="15" customHeight="1">
      <c r="G140" s="668"/>
      <c r="H140" s="669"/>
      <c r="I140" s="669"/>
      <c r="J140" s="669"/>
      <c r="K140" s="669"/>
      <c r="L140" s="669"/>
      <c r="M140" s="669"/>
      <c r="N140" s="669"/>
      <c r="O140" s="669"/>
      <c r="P140" s="669"/>
      <c r="Q140" s="669"/>
      <c r="R140" s="669"/>
      <c r="S140" s="669"/>
      <c r="T140" s="669"/>
      <c r="U140" s="669"/>
      <c r="V140" s="669"/>
      <c r="W140" s="669"/>
      <c r="X140" s="669"/>
      <c r="Y140" s="669"/>
      <c r="Z140" s="669"/>
      <c r="AA140" s="669"/>
      <c r="AB140" s="669"/>
      <c r="AC140" s="669"/>
      <c r="AD140" s="669"/>
      <c r="AE140" s="669"/>
      <c r="AF140" s="669"/>
      <c r="AG140" s="669"/>
      <c r="AH140" s="669"/>
      <c r="AI140" s="669"/>
      <c r="AJ140" s="669"/>
      <c r="AK140" s="669"/>
      <c r="AL140" s="669"/>
      <c r="AM140" s="669"/>
      <c r="AN140" s="669"/>
      <c r="AO140" s="669"/>
      <c r="AP140" s="669"/>
      <c r="AQ140" s="669"/>
      <c r="AR140" s="669"/>
      <c r="AS140" s="669"/>
      <c r="AT140" s="669"/>
      <c r="AU140" s="669"/>
      <c r="AV140" s="669"/>
      <c r="AW140" s="669"/>
      <c r="AX140" s="818"/>
    </row>
    <row r="141" spans="7:65" ht="20.100000000000001" customHeight="1">
      <c r="G141" s="585" t="s">
        <v>1125</v>
      </c>
    </row>
    <row r="143" spans="7:65" ht="5.0999999999999996" customHeight="1" thickBot="1">
      <c r="AL143" s="592"/>
      <c r="AM143" s="593"/>
      <c r="AN143" s="593"/>
      <c r="AO143" s="593"/>
      <c r="AP143" s="593"/>
      <c r="AQ143" s="594"/>
    </row>
    <row r="144" spans="7:65" ht="20.100000000000001" customHeight="1" thickBot="1">
      <c r="H144" s="598" t="s">
        <v>957</v>
      </c>
      <c r="I144" s="599"/>
      <c r="J144" s="599"/>
      <c r="K144" s="599"/>
      <c r="L144" s="599"/>
      <c r="M144" s="600"/>
      <c r="N144" s="598" t="s">
        <v>958</v>
      </c>
      <c r="O144" s="599"/>
      <c r="P144" s="599"/>
      <c r="Q144" s="599"/>
      <c r="R144" s="599"/>
      <c r="S144" s="600"/>
      <c r="T144" s="598" t="s">
        <v>959</v>
      </c>
      <c r="U144" s="599"/>
      <c r="V144" s="599"/>
      <c r="W144" s="599"/>
      <c r="X144" s="599"/>
      <c r="Y144" s="600"/>
      <c r="Z144" s="598" t="s">
        <v>904</v>
      </c>
      <c r="AA144" s="599"/>
      <c r="AB144" s="599"/>
      <c r="AC144" s="599"/>
      <c r="AD144" s="599"/>
      <c r="AE144" s="600"/>
      <c r="AF144" s="598" t="s">
        <v>905</v>
      </c>
      <c r="AG144" s="599"/>
      <c r="AH144" s="599"/>
      <c r="AI144" s="599"/>
      <c r="AJ144" s="599"/>
      <c r="AK144" s="600"/>
      <c r="AL144" s="671" t="s">
        <v>1126</v>
      </c>
      <c r="AM144" s="672"/>
      <c r="AN144" s="672"/>
      <c r="AO144" s="672"/>
      <c r="AP144" s="672"/>
      <c r="AQ144" s="673"/>
      <c r="AR144" s="601" t="s">
        <v>907</v>
      </c>
      <c r="AS144" s="602"/>
      <c r="AT144" s="602"/>
      <c r="AU144" s="602"/>
      <c r="AV144" s="602"/>
      <c r="AW144" s="602"/>
    </row>
    <row r="145" spans="7:81" ht="15" customHeight="1">
      <c r="G145" s="592"/>
      <c r="H145" s="593"/>
      <c r="I145" s="593"/>
      <c r="J145" s="593"/>
      <c r="K145" s="593"/>
      <c r="L145" s="593"/>
      <c r="M145" s="593"/>
      <c r="N145" s="593"/>
      <c r="O145" s="593"/>
      <c r="P145" s="593"/>
      <c r="Q145" s="593"/>
      <c r="R145" s="593"/>
      <c r="S145" s="593"/>
      <c r="T145" s="593"/>
      <c r="U145" s="593"/>
      <c r="V145" s="593"/>
      <c r="W145" s="593"/>
      <c r="X145" s="593"/>
      <c r="Y145" s="593"/>
      <c r="Z145" s="603"/>
      <c r="AA145" s="603"/>
      <c r="AB145" s="603"/>
      <c r="AC145" s="603"/>
      <c r="AD145" s="603"/>
      <c r="AE145" s="603"/>
      <c r="AF145" s="593"/>
      <c r="AG145" s="593"/>
      <c r="AH145" s="593"/>
      <c r="AI145" s="593"/>
      <c r="AJ145" s="593"/>
      <c r="AK145" s="593"/>
      <c r="AL145" s="593"/>
      <c r="AM145" s="593"/>
      <c r="AN145" s="593"/>
      <c r="AO145" s="593"/>
      <c r="AP145" s="593"/>
      <c r="AQ145" s="593"/>
      <c r="AR145" s="593"/>
      <c r="AS145" s="593"/>
      <c r="AT145" s="593"/>
      <c r="AU145" s="593"/>
      <c r="AV145" s="593"/>
      <c r="AW145" s="593"/>
      <c r="AX145" s="594"/>
      <c r="AY145" s="603"/>
      <c r="BV145" s="603"/>
      <c r="BW145" s="603"/>
      <c r="BX145" s="603"/>
      <c r="BY145" s="603"/>
      <c r="BZ145" s="603"/>
      <c r="CA145" s="603"/>
      <c r="CB145" s="603"/>
      <c r="CC145" s="603"/>
    </row>
    <row r="146" spans="7:81" ht="20.100000000000001" customHeight="1">
      <c r="G146" s="604"/>
      <c r="H146" s="605" t="s">
        <v>1127</v>
      </c>
      <c r="I146" s="596"/>
      <c r="J146" s="596"/>
      <c r="K146" s="2453" t="s">
        <v>1128</v>
      </c>
      <c r="L146" s="2454"/>
      <c r="M146" s="2455"/>
      <c r="N146" s="819" t="s">
        <v>1129</v>
      </c>
      <c r="O146" s="2453" t="s">
        <v>1130</v>
      </c>
      <c r="P146" s="2454"/>
      <c r="Q146" s="2455"/>
      <c r="R146" s="605" t="s">
        <v>1095</v>
      </c>
      <c r="S146" s="596"/>
      <c r="T146" s="596"/>
      <c r="U146" s="2492" t="s">
        <v>963</v>
      </c>
      <c r="V146" s="2493"/>
      <c r="W146" s="2494"/>
      <c r="X146" s="606" t="s">
        <v>964</v>
      </c>
      <c r="Y146" s="607" t="s">
        <v>1096</v>
      </c>
      <c r="Z146" s="608"/>
      <c r="AA146" s="609"/>
      <c r="AB146" s="607" t="s">
        <v>1097</v>
      </c>
      <c r="AC146" s="608"/>
      <c r="AD146" s="608"/>
      <c r="AE146" s="608"/>
      <c r="AF146" s="608"/>
      <c r="AG146" s="609"/>
      <c r="AH146" s="605" t="s">
        <v>962</v>
      </c>
      <c r="AI146" s="596"/>
      <c r="AJ146" s="596"/>
      <c r="AK146" s="2492" t="s">
        <v>963</v>
      </c>
      <c r="AL146" s="2493"/>
      <c r="AM146" s="2494"/>
      <c r="AN146" s="606" t="s">
        <v>964</v>
      </c>
      <c r="AO146" s="607" t="s">
        <v>1097</v>
      </c>
      <c r="AP146" s="608"/>
      <c r="AQ146" s="608"/>
      <c r="AR146" s="608"/>
      <c r="AS146" s="608"/>
      <c r="AT146" s="609"/>
      <c r="AU146" s="603"/>
      <c r="AV146" s="603"/>
      <c r="AW146" s="603"/>
      <c r="AX146" s="614"/>
      <c r="BM146" s="603"/>
    </row>
    <row r="147" spans="7:81" ht="5.0999999999999996" customHeight="1">
      <c r="G147" s="604"/>
      <c r="H147" s="603"/>
      <c r="I147" s="603"/>
      <c r="J147" s="603"/>
      <c r="K147" s="603"/>
      <c r="L147" s="603"/>
      <c r="M147" s="603"/>
      <c r="N147" s="603"/>
      <c r="O147" s="603"/>
      <c r="P147" s="603"/>
      <c r="Q147" s="603"/>
      <c r="R147" s="603"/>
      <c r="S147" s="603"/>
      <c r="T147" s="603"/>
      <c r="U147" s="603"/>
      <c r="V147" s="603"/>
      <c r="W147" s="603"/>
      <c r="X147" s="603"/>
      <c r="Y147" s="603"/>
      <c r="Z147" s="603"/>
      <c r="AA147" s="603"/>
      <c r="AB147" s="603"/>
      <c r="AC147" s="603"/>
      <c r="AD147" s="603"/>
      <c r="AE147" s="603"/>
      <c r="AF147" s="603"/>
      <c r="AG147" s="603"/>
      <c r="AH147" s="603"/>
      <c r="AI147" s="603"/>
      <c r="AJ147" s="603"/>
      <c r="AK147" s="603"/>
      <c r="AL147" s="603"/>
      <c r="AM147" s="603"/>
      <c r="AN147" s="603"/>
      <c r="AO147" s="603"/>
      <c r="AP147" s="603"/>
      <c r="AQ147" s="603"/>
      <c r="AR147" s="603"/>
      <c r="AS147" s="603"/>
      <c r="AT147" s="603"/>
      <c r="AU147" s="603"/>
      <c r="AV147" s="603"/>
      <c r="AW147" s="603"/>
      <c r="AX147" s="614"/>
    </row>
    <row r="148" spans="7:81" ht="20.100000000000001" customHeight="1">
      <c r="G148" s="604"/>
      <c r="H148" s="605" t="s">
        <v>1131</v>
      </c>
      <c r="I148" s="596"/>
      <c r="J148" s="596"/>
      <c r="K148" s="820" t="s">
        <v>1121</v>
      </c>
      <c r="L148" s="821"/>
      <c r="M148" s="783"/>
      <c r="N148" s="822" t="s">
        <v>1115</v>
      </c>
      <c r="O148" s="603"/>
      <c r="P148" s="605" t="s">
        <v>1132</v>
      </c>
      <c r="Q148" s="596"/>
      <c r="R148" s="596"/>
      <c r="S148" s="820" t="s">
        <v>1133</v>
      </c>
      <c r="T148" s="821"/>
      <c r="U148" s="783"/>
      <c r="V148" s="822" t="s">
        <v>1115</v>
      </c>
      <c r="Y148" s="605" t="s">
        <v>1093</v>
      </c>
      <c r="Z148" s="596"/>
      <c r="AA148" s="596"/>
      <c r="AB148" s="782" t="s">
        <v>1094</v>
      </c>
      <c r="AC148" s="783"/>
      <c r="AD148" s="781"/>
      <c r="AE148" s="783"/>
      <c r="AF148" s="783"/>
      <c r="AG148" s="781"/>
      <c r="AJ148" s="603"/>
      <c r="AK148" s="603"/>
      <c r="AL148" s="603"/>
      <c r="AM148" s="603"/>
      <c r="AN148" s="603"/>
      <c r="AR148" s="603"/>
      <c r="AS148" s="610" t="s">
        <v>966</v>
      </c>
      <c r="AT148" s="611"/>
      <c r="AU148" s="612"/>
      <c r="AV148" s="603"/>
      <c r="AW148" s="603"/>
      <c r="AX148" s="614"/>
    </row>
    <row r="149" spans="7:81" ht="5.0999999999999996" customHeight="1" thickBot="1">
      <c r="G149" s="604"/>
      <c r="H149" s="603"/>
      <c r="I149" s="603"/>
      <c r="J149" s="603"/>
      <c r="K149" s="603"/>
      <c r="L149" s="603"/>
      <c r="M149" s="603"/>
      <c r="N149" s="603"/>
      <c r="O149" s="603"/>
      <c r="P149" s="603"/>
      <c r="Q149" s="603"/>
      <c r="R149" s="603"/>
      <c r="S149" s="603"/>
      <c r="T149" s="603"/>
      <c r="U149" s="603"/>
      <c r="V149" s="603"/>
      <c r="W149" s="603"/>
      <c r="X149" s="603"/>
      <c r="Y149" s="603"/>
      <c r="Z149" s="603"/>
      <c r="AA149" s="603"/>
      <c r="AB149" s="603"/>
      <c r="AC149" s="603"/>
      <c r="AD149" s="603"/>
      <c r="AE149" s="603"/>
      <c r="AF149" s="603"/>
      <c r="AG149" s="603"/>
      <c r="AH149" s="603"/>
      <c r="AI149" s="603"/>
      <c r="AJ149" s="603"/>
      <c r="AK149" s="603"/>
      <c r="AL149" s="603"/>
      <c r="AM149" s="603"/>
      <c r="AN149" s="603"/>
      <c r="AO149" s="603"/>
      <c r="AP149" s="603"/>
      <c r="AQ149" s="603"/>
      <c r="AR149" s="603"/>
      <c r="AS149" s="603"/>
      <c r="AT149" s="603"/>
      <c r="AU149" s="603"/>
      <c r="AV149" s="603"/>
      <c r="AW149" s="603"/>
      <c r="AX149" s="614"/>
    </row>
    <row r="150" spans="7:81" ht="20.100000000000001" customHeight="1">
      <c r="G150" s="604"/>
      <c r="H150" s="2456" t="s">
        <v>1134</v>
      </c>
      <c r="I150" s="2457"/>
      <c r="J150" s="2477"/>
      <c r="K150" s="2456" t="s">
        <v>1093</v>
      </c>
      <c r="L150" s="2457"/>
      <c r="M150" s="2457"/>
      <c r="N150" s="2457"/>
      <c r="O150" s="2457"/>
      <c r="P150" s="2477"/>
      <c r="Q150" s="2456" t="s">
        <v>1104</v>
      </c>
      <c r="R150" s="2477"/>
      <c r="S150" s="621" t="s">
        <v>968</v>
      </c>
      <c r="T150" s="621"/>
      <c r="U150" s="621"/>
      <c r="V150" s="621"/>
      <c r="W150" s="621"/>
      <c r="X150" s="621"/>
      <c r="Y150" s="621"/>
      <c r="Z150" s="621"/>
      <c r="AA150" s="621"/>
      <c r="AB150" s="621"/>
      <c r="AC150" s="621"/>
      <c r="AD150" s="2456" t="s">
        <v>1131</v>
      </c>
      <c r="AE150" s="2457"/>
      <c r="AF150" s="2477"/>
      <c r="AG150" s="2456" t="s">
        <v>1108</v>
      </c>
      <c r="AH150" s="2457"/>
      <c r="AI150" s="2457"/>
      <c r="AJ150" s="2477"/>
      <c r="AK150" s="2476" t="s">
        <v>1135</v>
      </c>
      <c r="AL150" s="2487"/>
      <c r="AM150" s="2488"/>
      <c r="AN150" s="2476" t="s">
        <v>1136</v>
      </c>
      <c r="AO150" s="2487"/>
      <c r="AP150" s="2488"/>
      <c r="AQ150" s="2456" t="s">
        <v>1137</v>
      </c>
      <c r="AR150" s="2457"/>
      <c r="AS150" s="2457"/>
      <c r="AT150" s="2457"/>
      <c r="AU150" s="2477"/>
      <c r="AV150" s="603"/>
      <c r="AW150" s="603"/>
      <c r="AX150" s="614"/>
    </row>
    <row r="151" spans="7:81" ht="20.100000000000001" customHeight="1" thickBot="1">
      <c r="G151" s="604"/>
      <c r="H151" s="2478"/>
      <c r="I151" s="2479"/>
      <c r="J151" s="2480"/>
      <c r="K151" s="2478"/>
      <c r="L151" s="2479"/>
      <c r="M151" s="2479"/>
      <c r="N151" s="2479"/>
      <c r="O151" s="2479"/>
      <c r="P151" s="2480"/>
      <c r="Q151" s="2478"/>
      <c r="R151" s="2480"/>
      <c r="S151" s="632" t="s">
        <v>972</v>
      </c>
      <c r="T151" s="630"/>
      <c r="U151" s="630"/>
      <c r="V151" s="631"/>
      <c r="W151" s="630" t="s">
        <v>973</v>
      </c>
      <c r="X151" s="630"/>
      <c r="Y151" s="630"/>
      <c r="Z151" s="630"/>
      <c r="AA151" s="630"/>
      <c r="AB151" s="630"/>
      <c r="AC151" s="630"/>
      <c r="AD151" s="2478"/>
      <c r="AE151" s="2479"/>
      <c r="AF151" s="2480"/>
      <c r="AG151" s="2478"/>
      <c r="AH151" s="2479"/>
      <c r="AI151" s="2479"/>
      <c r="AJ151" s="2480"/>
      <c r="AK151" s="2489"/>
      <c r="AL151" s="2490"/>
      <c r="AM151" s="2491"/>
      <c r="AN151" s="2489"/>
      <c r="AO151" s="2490"/>
      <c r="AP151" s="2491"/>
      <c r="AQ151" s="2478"/>
      <c r="AR151" s="2479"/>
      <c r="AS151" s="2479"/>
      <c r="AT151" s="2479"/>
      <c r="AU151" s="2480"/>
      <c r="AV151" s="603"/>
      <c r="AW151" s="603"/>
      <c r="AX151" s="614"/>
    </row>
    <row r="152" spans="7:81" ht="20.100000000000001" customHeight="1">
      <c r="G152" s="604"/>
      <c r="H152" s="823" t="s">
        <v>1130</v>
      </c>
      <c r="I152" s="824"/>
      <c r="J152" s="824"/>
      <c r="K152" s="823" t="s">
        <v>1094</v>
      </c>
      <c r="L152" s="824"/>
      <c r="M152" s="824"/>
      <c r="N152" s="824"/>
      <c r="O152" s="824"/>
      <c r="P152" s="825"/>
      <c r="Q152" s="823" t="s">
        <v>1138</v>
      </c>
      <c r="R152" s="825"/>
      <c r="S152" s="826" t="s">
        <v>941</v>
      </c>
      <c r="T152" s="824"/>
      <c r="U152" s="824"/>
      <c r="V152" s="825"/>
      <c r="W152" s="827" t="s">
        <v>1139</v>
      </c>
      <c r="X152" s="828"/>
      <c r="Y152" s="828"/>
      <c r="Z152" s="828"/>
      <c r="AA152" s="828"/>
      <c r="AB152" s="828"/>
      <c r="AC152" s="829"/>
      <c r="AD152" s="830" t="s">
        <v>1114</v>
      </c>
      <c r="AE152" s="824"/>
      <c r="AF152" s="825"/>
      <c r="AG152" s="2495">
        <v>50000</v>
      </c>
      <c r="AH152" s="2496"/>
      <c r="AI152" s="2496"/>
      <c r="AJ152" s="2497"/>
      <c r="AK152" s="831" t="s">
        <v>1133</v>
      </c>
      <c r="AL152" s="832"/>
      <c r="AM152" s="832"/>
      <c r="AN152" s="833" t="s">
        <v>1114</v>
      </c>
      <c r="AO152" s="834"/>
      <c r="AP152" s="834"/>
      <c r="AQ152" s="835" t="s">
        <v>1140</v>
      </c>
      <c r="AR152" s="824"/>
      <c r="AS152" s="824"/>
      <c r="AT152" s="824"/>
      <c r="AU152" s="825"/>
      <c r="AV152" s="603"/>
      <c r="AW152" s="603"/>
      <c r="AX152" s="614"/>
    </row>
    <row r="153" spans="7:81" ht="20.100000000000001" customHeight="1">
      <c r="G153" s="604"/>
      <c r="H153" s="836" t="s">
        <v>1130</v>
      </c>
      <c r="I153" s="596"/>
      <c r="J153" s="596"/>
      <c r="K153" s="836" t="s">
        <v>1094</v>
      </c>
      <c r="L153" s="596"/>
      <c r="M153" s="596"/>
      <c r="N153" s="596"/>
      <c r="O153" s="596"/>
      <c r="P153" s="653"/>
      <c r="Q153" s="836" t="s">
        <v>1138</v>
      </c>
      <c r="R153" s="653"/>
      <c r="S153" s="837" t="s">
        <v>941</v>
      </c>
      <c r="T153" s="596"/>
      <c r="U153" s="596"/>
      <c r="V153" s="653"/>
      <c r="W153" s="654" t="s">
        <v>953</v>
      </c>
      <c r="X153" s="603"/>
      <c r="Y153" s="603"/>
      <c r="Z153" s="603"/>
      <c r="AA153" s="603"/>
      <c r="AB153" s="603"/>
      <c r="AC153" s="838"/>
      <c r="AD153" s="675" t="s">
        <v>1121</v>
      </c>
      <c r="AE153" s="596"/>
      <c r="AF153" s="653"/>
      <c r="AG153" s="2498">
        <v>100000</v>
      </c>
      <c r="AH153" s="2499"/>
      <c r="AI153" s="2499"/>
      <c r="AJ153" s="2500"/>
      <c r="AK153" s="839" t="s">
        <v>1141</v>
      </c>
      <c r="AL153" s="840"/>
      <c r="AM153" s="840"/>
      <c r="AN153" s="841" t="s">
        <v>1114</v>
      </c>
      <c r="AO153" s="842"/>
      <c r="AP153" s="842"/>
      <c r="AQ153" s="843" t="s">
        <v>1140</v>
      </c>
      <c r="AR153" s="596"/>
      <c r="AS153" s="596"/>
      <c r="AT153" s="596"/>
      <c r="AU153" s="653"/>
      <c r="AV153" s="603"/>
      <c r="AW153" s="603"/>
      <c r="AX153" s="614"/>
    </row>
    <row r="154" spans="7:81" ht="20.100000000000001" customHeight="1">
      <c r="G154" s="604"/>
      <c r="H154" s="844" t="s">
        <v>1130</v>
      </c>
      <c r="I154" s="845"/>
      <c r="J154" s="845"/>
      <c r="K154" s="844" t="s">
        <v>1094</v>
      </c>
      <c r="L154" s="845"/>
      <c r="M154" s="845"/>
      <c r="N154" s="845"/>
      <c r="O154" s="845"/>
      <c r="P154" s="846"/>
      <c r="Q154" s="844" t="s">
        <v>1138</v>
      </c>
      <c r="R154" s="846"/>
      <c r="S154" s="847" t="s">
        <v>941</v>
      </c>
      <c r="T154" s="845"/>
      <c r="U154" s="845"/>
      <c r="V154" s="846"/>
      <c r="W154" s="848" t="s">
        <v>953</v>
      </c>
      <c r="X154" s="849"/>
      <c r="Y154" s="849"/>
      <c r="Z154" s="849"/>
      <c r="AA154" s="849"/>
      <c r="AB154" s="849"/>
      <c r="AC154" s="850"/>
      <c r="AD154" s="690" t="s">
        <v>1121</v>
      </c>
      <c r="AE154" s="845"/>
      <c r="AF154" s="846"/>
      <c r="AG154" s="2461">
        <v>100000</v>
      </c>
      <c r="AH154" s="2462"/>
      <c r="AI154" s="2462"/>
      <c r="AJ154" s="2463"/>
      <c r="AK154" s="851" t="s">
        <v>1142</v>
      </c>
      <c r="AL154" s="852"/>
      <c r="AM154" s="852"/>
      <c r="AN154" s="853" t="s">
        <v>1142</v>
      </c>
      <c r="AO154" s="854"/>
      <c r="AP154" s="854"/>
      <c r="AQ154" s="855" t="s">
        <v>1140</v>
      </c>
      <c r="AR154" s="845"/>
      <c r="AS154" s="845"/>
      <c r="AT154" s="845"/>
      <c r="AU154" s="846"/>
      <c r="AV154" s="603"/>
      <c r="AW154" s="603"/>
      <c r="AX154" s="614"/>
    </row>
    <row r="155" spans="7:81" ht="20.100000000000001" customHeight="1" thickBot="1">
      <c r="G155" s="604"/>
      <c r="H155" s="856" t="s">
        <v>1130</v>
      </c>
      <c r="I155" s="805"/>
      <c r="J155" s="805"/>
      <c r="K155" s="856" t="s">
        <v>1143</v>
      </c>
      <c r="L155" s="805"/>
      <c r="M155" s="805"/>
      <c r="N155" s="805"/>
      <c r="O155" s="805"/>
      <c r="P155" s="806"/>
      <c r="Q155" s="856" t="s">
        <v>1138</v>
      </c>
      <c r="R155" s="806"/>
      <c r="S155" s="857" t="s">
        <v>941</v>
      </c>
      <c r="T155" s="805"/>
      <c r="U155" s="805"/>
      <c r="V155" s="806"/>
      <c r="W155" s="813" t="s">
        <v>953</v>
      </c>
      <c r="X155" s="858"/>
      <c r="Y155" s="858"/>
      <c r="Z155" s="858"/>
      <c r="AA155" s="858"/>
      <c r="AB155" s="858"/>
      <c r="AC155" s="859"/>
      <c r="AD155" s="692" t="s">
        <v>1114</v>
      </c>
      <c r="AE155" s="805"/>
      <c r="AF155" s="806"/>
      <c r="AG155" s="2501">
        <v>100000</v>
      </c>
      <c r="AH155" s="2502"/>
      <c r="AI155" s="2502"/>
      <c r="AJ155" s="2503"/>
      <c r="AK155" s="860" t="s">
        <v>1144</v>
      </c>
      <c r="AL155" s="861"/>
      <c r="AM155" s="861"/>
      <c r="AN155" s="862" t="s">
        <v>1129</v>
      </c>
      <c r="AO155" s="861"/>
      <c r="AP155" s="861"/>
      <c r="AQ155" s="863" t="s">
        <v>1145</v>
      </c>
      <c r="AR155" s="805"/>
      <c r="AS155" s="805"/>
      <c r="AT155" s="805"/>
      <c r="AU155" s="806"/>
      <c r="AV155" s="603"/>
      <c r="AW155" s="603"/>
      <c r="AX155" s="614"/>
    </row>
    <row r="156" spans="7:81" ht="15" customHeight="1">
      <c r="G156" s="668"/>
      <c r="H156" s="669"/>
      <c r="I156" s="669"/>
      <c r="J156" s="669"/>
      <c r="K156" s="669"/>
      <c r="L156" s="669"/>
      <c r="M156" s="669"/>
      <c r="N156" s="669"/>
      <c r="O156" s="669"/>
      <c r="P156" s="669"/>
      <c r="Q156" s="669"/>
      <c r="R156" s="669"/>
      <c r="S156" s="669"/>
      <c r="T156" s="669"/>
      <c r="U156" s="669"/>
      <c r="V156" s="669"/>
      <c r="W156" s="669"/>
      <c r="X156" s="669"/>
      <c r="Y156" s="669"/>
      <c r="Z156" s="669"/>
      <c r="AA156" s="669"/>
      <c r="AB156" s="669"/>
      <c r="AC156" s="669"/>
      <c r="AD156" s="669"/>
      <c r="AE156" s="669"/>
      <c r="AF156" s="669"/>
      <c r="AG156" s="669"/>
      <c r="AH156" s="669"/>
      <c r="AI156" s="669"/>
      <c r="AJ156" s="669"/>
      <c r="AK156" s="669"/>
      <c r="AL156" s="669"/>
      <c r="AM156" s="669"/>
      <c r="AN156" s="669"/>
      <c r="AO156" s="669"/>
      <c r="AP156" s="669"/>
      <c r="AQ156" s="669"/>
      <c r="AR156" s="669"/>
      <c r="AS156" s="669"/>
      <c r="AT156" s="669"/>
      <c r="AU156" s="669"/>
      <c r="AV156" s="669"/>
      <c r="AW156" s="669"/>
      <c r="AX156" s="670"/>
    </row>
    <row r="157" spans="7:81" ht="20.100000000000001" customHeight="1">
      <c r="G157" s="585" t="s">
        <v>1146</v>
      </c>
    </row>
    <row r="158" spans="7:81" ht="20.100000000000001" customHeight="1">
      <c r="G158" s="585" t="s">
        <v>1147</v>
      </c>
    </row>
    <row r="160" spans="7:81" ht="20.100000000000001" customHeight="1">
      <c r="G160" s="774" t="s">
        <v>1148</v>
      </c>
    </row>
    <row r="161" spans="7:81" ht="5.0999999999999996" customHeight="1" thickBot="1">
      <c r="AR161" s="592"/>
      <c r="AS161" s="593"/>
      <c r="AT161" s="593"/>
      <c r="AU161" s="593"/>
      <c r="AV161" s="593"/>
      <c r="AW161" s="594"/>
    </row>
    <row r="162" spans="7:81" ht="20.100000000000001" customHeight="1" thickBot="1">
      <c r="H162" s="598" t="s">
        <v>957</v>
      </c>
      <c r="I162" s="599"/>
      <c r="J162" s="599"/>
      <c r="K162" s="599"/>
      <c r="L162" s="599"/>
      <c r="M162" s="600"/>
      <c r="N162" s="598" t="s">
        <v>958</v>
      </c>
      <c r="O162" s="599"/>
      <c r="P162" s="599"/>
      <c r="Q162" s="599"/>
      <c r="R162" s="599"/>
      <c r="S162" s="600"/>
      <c r="T162" s="598" t="s">
        <v>959</v>
      </c>
      <c r="U162" s="599"/>
      <c r="V162" s="599"/>
      <c r="W162" s="599"/>
      <c r="X162" s="599"/>
      <c r="Y162" s="600"/>
      <c r="Z162" s="598" t="s">
        <v>904</v>
      </c>
      <c r="AA162" s="599"/>
      <c r="AB162" s="599"/>
      <c r="AC162" s="599"/>
      <c r="AD162" s="599"/>
      <c r="AE162" s="600"/>
      <c r="AF162" s="598" t="s">
        <v>905</v>
      </c>
      <c r="AG162" s="599"/>
      <c r="AH162" s="599"/>
      <c r="AI162" s="599"/>
      <c r="AJ162" s="599"/>
      <c r="AK162" s="600"/>
      <c r="AL162" s="598" t="s">
        <v>1126</v>
      </c>
      <c r="AM162" s="599"/>
      <c r="AN162" s="599"/>
      <c r="AO162" s="599"/>
      <c r="AP162" s="599"/>
      <c r="AQ162" s="600"/>
      <c r="AR162" s="671" t="s">
        <v>1149</v>
      </c>
      <c r="AS162" s="672"/>
      <c r="AT162" s="672"/>
      <c r="AU162" s="672"/>
      <c r="AV162" s="672"/>
      <c r="AW162" s="673"/>
    </row>
    <row r="163" spans="7:81" ht="15" customHeight="1">
      <c r="G163" s="592"/>
      <c r="H163" s="593"/>
      <c r="I163" s="593"/>
      <c r="J163" s="593"/>
      <c r="K163" s="593"/>
      <c r="L163" s="593"/>
      <c r="M163" s="593"/>
      <c r="N163" s="593"/>
      <c r="O163" s="593"/>
      <c r="P163" s="593"/>
      <c r="Q163" s="593"/>
      <c r="R163" s="593"/>
      <c r="S163" s="593"/>
      <c r="T163" s="593"/>
      <c r="U163" s="593"/>
      <c r="V163" s="593"/>
      <c r="W163" s="593"/>
      <c r="X163" s="593"/>
      <c r="Y163" s="593"/>
      <c r="Z163" s="593"/>
      <c r="AA163" s="593"/>
      <c r="AB163" s="593"/>
      <c r="AC163" s="593"/>
      <c r="AD163" s="593"/>
      <c r="AE163" s="593"/>
      <c r="AF163" s="603"/>
      <c r="AG163" s="603"/>
      <c r="AH163" s="603"/>
      <c r="AI163" s="603"/>
      <c r="AJ163" s="603"/>
      <c r="AK163" s="603"/>
      <c r="AL163" s="593"/>
      <c r="AM163" s="593"/>
      <c r="AN163" s="593"/>
      <c r="AO163" s="593"/>
      <c r="AP163" s="593"/>
      <c r="AQ163" s="593"/>
      <c r="AR163" s="864"/>
      <c r="AS163" s="865"/>
      <c r="AT163" s="603"/>
      <c r="AU163" s="603"/>
      <c r="AV163" s="603"/>
      <c r="AW163" s="603"/>
      <c r="AX163" s="593"/>
      <c r="AY163" s="593"/>
      <c r="AZ163" s="593"/>
      <c r="BA163" s="594"/>
      <c r="BB163" s="604"/>
      <c r="BC163" s="603"/>
      <c r="BD163" s="603"/>
      <c r="BE163" s="603"/>
      <c r="BF163" s="603"/>
      <c r="BG163" s="603"/>
      <c r="BH163" s="603"/>
      <c r="BI163" s="603"/>
      <c r="BJ163" s="603"/>
      <c r="BK163" s="603"/>
      <c r="BL163" s="603"/>
      <c r="BM163" s="603"/>
      <c r="BN163" s="603"/>
      <c r="BO163" s="603"/>
      <c r="BP163" s="603"/>
      <c r="BQ163" s="603"/>
      <c r="BR163" s="603"/>
      <c r="BS163" s="603"/>
      <c r="BT163" s="603"/>
      <c r="BU163" s="603"/>
      <c r="BV163" s="603"/>
      <c r="BW163" s="603"/>
      <c r="BX163" s="603"/>
      <c r="BY163" s="603"/>
      <c r="BZ163" s="603"/>
      <c r="CA163" s="603"/>
      <c r="CB163" s="603"/>
      <c r="CC163" s="603"/>
    </row>
    <row r="164" spans="7:81" ht="20.100000000000001" customHeight="1">
      <c r="G164" s="604"/>
      <c r="H164" s="605" t="s">
        <v>1127</v>
      </c>
      <c r="I164" s="596"/>
      <c r="J164" s="596"/>
      <c r="K164" s="2453" t="s">
        <v>1128</v>
      </c>
      <c r="L164" s="2454"/>
      <c r="M164" s="2455"/>
      <c r="N164" s="819" t="s">
        <v>1129</v>
      </c>
      <c r="O164" s="2453" t="s">
        <v>1130</v>
      </c>
      <c r="P164" s="2454"/>
      <c r="Q164" s="2455"/>
      <c r="R164" s="605" t="s">
        <v>1095</v>
      </c>
      <c r="S164" s="596"/>
      <c r="T164" s="596"/>
      <c r="U164" s="2492" t="s">
        <v>963</v>
      </c>
      <c r="V164" s="2493"/>
      <c r="W164" s="2494"/>
      <c r="X164" s="606" t="s">
        <v>964</v>
      </c>
      <c r="Y164" s="607" t="s">
        <v>1096</v>
      </c>
      <c r="Z164" s="608"/>
      <c r="AA164" s="609"/>
      <c r="AB164" s="607" t="s">
        <v>1097</v>
      </c>
      <c r="AC164" s="608"/>
      <c r="AD164" s="608"/>
      <c r="AE164" s="608"/>
      <c r="AF164" s="608"/>
      <c r="AG164" s="609"/>
      <c r="AH164" s="605" t="s">
        <v>962</v>
      </c>
      <c r="AI164" s="596"/>
      <c r="AJ164" s="596"/>
      <c r="AK164" s="2492" t="s">
        <v>963</v>
      </c>
      <c r="AL164" s="2493"/>
      <c r="AM164" s="2494"/>
      <c r="AN164" s="606" t="s">
        <v>964</v>
      </c>
      <c r="AO164" s="607" t="s">
        <v>1097</v>
      </c>
      <c r="AP164" s="608"/>
      <c r="AQ164" s="608"/>
      <c r="AR164" s="608"/>
      <c r="AS164" s="608"/>
      <c r="AT164" s="609"/>
      <c r="AU164" s="603"/>
      <c r="AV164" s="603"/>
      <c r="AW164" s="603"/>
      <c r="AX164" s="603"/>
      <c r="AY164" s="603"/>
      <c r="AZ164" s="603"/>
      <c r="BA164" s="614"/>
      <c r="BB164" s="604"/>
      <c r="BC164" s="603"/>
      <c r="BD164" s="603"/>
      <c r="BE164" s="603"/>
      <c r="BF164" s="603"/>
      <c r="BG164" s="603"/>
      <c r="BH164" s="603"/>
      <c r="BI164" s="603"/>
    </row>
    <row r="165" spans="7:81" ht="5.0999999999999996" customHeight="1">
      <c r="G165" s="604"/>
      <c r="H165" s="603"/>
      <c r="I165" s="603"/>
      <c r="J165" s="603"/>
      <c r="K165" s="603"/>
      <c r="L165" s="603"/>
      <c r="M165" s="603"/>
      <c r="N165" s="603"/>
      <c r="O165" s="603"/>
      <c r="P165" s="603"/>
      <c r="Q165" s="603"/>
      <c r="R165" s="603"/>
      <c r="S165" s="603"/>
      <c r="T165" s="603"/>
      <c r="U165" s="603"/>
      <c r="V165" s="603"/>
      <c r="W165" s="603"/>
      <c r="X165" s="603"/>
      <c r="Y165" s="603"/>
      <c r="Z165" s="603"/>
      <c r="AA165" s="603"/>
      <c r="AB165" s="603"/>
      <c r="AC165" s="603"/>
      <c r="AD165" s="603"/>
      <c r="AE165" s="603"/>
      <c r="AF165" s="603"/>
      <c r="AG165" s="603"/>
      <c r="AH165" s="603"/>
      <c r="AI165" s="603"/>
      <c r="AJ165" s="603"/>
      <c r="AK165" s="603"/>
      <c r="AL165" s="603"/>
      <c r="AM165" s="603"/>
      <c r="AN165" s="603"/>
      <c r="AO165" s="603"/>
      <c r="AP165" s="603"/>
      <c r="AQ165" s="603"/>
      <c r="AR165" s="603"/>
      <c r="AS165" s="603"/>
      <c r="AT165" s="603"/>
      <c r="AU165" s="603"/>
      <c r="AV165" s="603"/>
      <c r="AW165" s="603"/>
      <c r="AX165" s="603"/>
      <c r="AY165" s="603"/>
      <c r="AZ165" s="603"/>
      <c r="BA165" s="614"/>
      <c r="BB165" s="604"/>
      <c r="BC165" s="603"/>
      <c r="BD165" s="603"/>
      <c r="BE165" s="603"/>
      <c r="BF165" s="603"/>
      <c r="BG165" s="603"/>
      <c r="BH165" s="603"/>
      <c r="BI165" s="603"/>
    </row>
    <row r="166" spans="7:81" ht="20.100000000000001" customHeight="1">
      <c r="G166" s="604"/>
      <c r="H166" s="605" t="s">
        <v>1131</v>
      </c>
      <c r="I166" s="596"/>
      <c r="J166" s="596"/>
      <c r="K166" s="820" t="s">
        <v>1121</v>
      </c>
      <c r="L166" s="821"/>
      <c r="M166" s="783"/>
      <c r="N166" s="822" t="s">
        <v>1115</v>
      </c>
      <c r="O166" s="603"/>
      <c r="P166" s="605" t="s">
        <v>1132</v>
      </c>
      <c r="Q166" s="596"/>
      <c r="R166" s="596"/>
      <c r="S166" s="820" t="s">
        <v>1133</v>
      </c>
      <c r="T166" s="821"/>
      <c r="U166" s="783"/>
      <c r="V166" s="822" t="s">
        <v>1115</v>
      </c>
      <c r="Y166" s="605" t="s">
        <v>1093</v>
      </c>
      <c r="Z166" s="596"/>
      <c r="AA166" s="596"/>
      <c r="AB166" s="782" t="s">
        <v>1094</v>
      </c>
      <c r="AC166" s="783"/>
      <c r="AD166" s="781"/>
      <c r="AE166" s="783"/>
      <c r="AF166" s="783"/>
      <c r="AG166" s="781"/>
      <c r="AI166" s="610" t="s">
        <v>966</v>
      </c>
      <c r="AJ166" s="611"/>
      <c r="AK166" s="612"/>
      <c r="AL166" s="610" t="s">
        <v>1150</v>
      </c>
      <c r="AM166" s="611"/>
      <c r="AN166" s="611"/>
      <c r="AO166" s="612"/>
      <c r="AR166" s="603"/>
      <c r="AV166" s="603"/>
      <c r="AW166" s="603"/>
      <c r="AX166" s="603"/>
      <c r="AY166" s="603"/>
      <c r="AZ166" s="603"/>
      <c r="BA166" s="614"/>
      <c r="BB166" s="604"/>
      <c r="BC166" s="603"/>
      <c r="BD166" s="603"/>
      <c r="BE166" s="603"/>
      <c r="BF166" s="603"/>
      <c r="BG166" s="603"/>
      <c r="BH166" s="603"/>
      <c r="BI166" s="603"/>
      <c r="BK166" s="603"/>
      <c r="BL166" s="603"/>
      <c r="BM166" s="603"/>
      <c r="BN166" s="603"/>
      <c r="BO166" s="603"/>
      <c r="BP166" s="603"/>
    </row>
    <row r="167" spans="7:81" ht="5.0999999999999996" customHeight="1" thickBot="1">
      <c r="G167" s="604"/>
      <c r="H167" s="603"/>
      <c r="I167" s="603"/>
      <c r="J167" s="603"/>
      <c r="K167" s="603"/>
      <c r="L167" s="603"/>
      <c r="M167" s="603"/>
      <c r="N167" s="603"/>
      <c r="O167" s="603"/>
      <c r="P167" s="603"/>
      <c r="Q167" s="603"/>
      <c r="R167" s="603"/>
      <c r="S167" s="603"/>
      <c r="T167" s="603"/>
      <c r="U167" s="603"/>
      <c r="V167" s="603"/>
      <c r="W167" s="603"/>
      <c r="X167" s="603"/>
      <c r="Y167" s="603"/>
      <c r="Z167" s="603"/>
      <c r="AA167" s="603"/>
      <c r="AB167" s="603"/>
      <c r="AC167" s="603"/>
      <c r="AD167" s="603"/>
      <c r="AE167" s="603"/>
      <c r="AF167" s="603"/>
      <c r="AG167" s="603"/>
      <c r="AH167" s="603"/>
      <c r="AI167" s="603"/>
      <c r="AJ167" s="603"/>
      <c r="AK167" s="603"/>
      <c r="AL167" s="603"/>
      <c r="AM167" s="603"/>
      <c r="AN167" s="603"/>
      <c r="AO167" s="603"/>
      <c r="AP167" s="603"/>
      <c r="AQ167" s="603"/>
      <c r="AR167" s="866"/>
      <c r="AS167" s="603"/>
      <c r="AT167" s="603"/>
      <c r="AU167" s="603"/>
      <c r="AV167" s="603"/>
      <c r="AW167" s="603"/>
      <c r="AX167" s="603"/>
      <c r="AY167" s="603"/>
      <c r="AZ167" s="603"/>
      <c r="BA167" s="614"/>
      <c r="BB167" s="604"/>
      <c r="BC167" s="603"/>
      <c r="BD167" s="603"/>
      <c r="BE167" s="603"/>
      <c r="BF167" s="603"/>
      <c r="BG167" s="603"/>
      <c r="BH167" s="603"/>
      <c r="BI167" s="603"/>
      <c r="BK167" s="603"/>
      <c r="BL167" s="603"/>
      <c r="BM167" s="603"/>
      <c r="BN167" s="603"/>
      <c r="BO167" s="603"/>
      <c r="BP167" s="603"/>
    </row>
    <row r="168" spans="7:81" ht="20.100000000000001" customHeight="1">
      <c r="G168" s="604"/>
      <c r="H168" s="2456" t="s">
        <v>996</v>
      </c>
      <c r="I168" s="2456" t="s">
        <v>1134</v>
      </c>
      <c r="J168" s="2457"/>
      <c r="K168" s="2477"/>
      <c r="L168" s="2456" t="s">
        <v>1093</v>
      </c>
      <c r="M168" s="2457"/>
      <c r="N168" s="2457"/>
      <c r="O168" s="2457"/>
      <c r="P168" s="2457"/>
      <c r="Q168" s="2477"/>
      <c r="R168" s="2456" t="s">
        <v>1104</v>
      </c>
      <c r="S168" s="2477"/>
      <c r="T168" s="621" t="s">
        <v>968</v>
      </c>
      <c r="U168" s="621"/>
      <c r="V168" s="621"/>
      <c r="W168" s="621"/>
      <c r="X168" s="621"/>
      <c r="Y168" s="621"/>
      <c r="Z168" s="621"/>
      <c r="AA168" s="621"/>
      <c r="AB168" s="621"/>
      <c r="AC168" s="621"/>
      <c r="AD168" s="2456" t="s">
        <v>1131</v>
      </c>
      <c r="AE168" s="2457"/>
      <c r="AF168" s="2477"/>
      <c r="AG168" s="2456" t="s">
        <v>1108</v>
      </c>
      <c r="AH168" s="2457"/>
      <c r="AI168" s="2457"/>
      <c r="AJ168" s="2477"/>
      <c r="AK168" s="2476" t="s">
        <v>1106</v>
      </c>
      <c r="AL168" s="2457"/>
      <c r="AM168" s="2457"/>
      <c r="AN168" s="2477"/>
      <c r="AO168" s="2456" t="s">
        <v>1137</v>
      </c>
      <c r="AP168" s="2457"/>
      <c r="AQ168" s="2457"/>
      <c r="AR168" s="2457"/>
      <c r="AS168" s="2477"/>
      <c r="AT168" s="2481" t="s">
        <v>1151</v>
      </c>
      <c r="AU168" s="2482"/>
      <c r="AV168" s="2482"/>
      <c r="AW168" s="2483"/>
      <c r="AX168" s="2476" t="s">
        <v>1135</v>
      </c>
      <c r="AY168" s="2487"/>
      <c r="AZ168" s="2488"/>
      <c r="BA168" s="614"/>
      <c r="BB168" s="604"/>
      <c r="BC168" s="603"/>
      <c r="BD168" s="603"/>
      <c r="BE168" s="603"/>
      <c r="BF168" s="603"/>
      <c r="BG168" s="603"/>
      <c r="BH168" s="603"/>
      <c r="BI168" s="603"/>
      <c r="BK168" s="603"/>
      <c r="BL168" s="603"/>
      <c r="BM168" s="603"/>
      <c r="BN168" s="603"/>
      <c r="BO168" s="603"/>
      <c r="BP168" s="603"/>
    </row>
    <row r="169" spans="7:81" ht="20.100000000000001" customHeight="1" thickBot="1">
      <c r="G169" s="604"/>
      <c r="H169" s="2478"/>
      <c r="I169" s="2478"/>
      <c r="J169" s="2479"/>
      <c r="K169" s="2480"/>
      <c r="L169" s="2478"/>
      <c r="M169" s="2479"/>
      <c r="N169" s="2479"/>
      <c r="O169" s="2479"/>
      <c r="P169" s="2479"/>
      <c r="Q169" s="2480"/>
      <c r="R169" s="2478"/>
      <c r="S169" s="2480"/>
      <c r="T169" s="632" t="s">
        <v>972</v>
      </c>
      <c r="U169" s="630"/>
      <c r="V169" s="631"/>
      <c r="W169" s="630" t="s">
        <v>973</v>
      </c>
      <c r="X169" s="630"/>
      <c r="Y169" s="630"/>
      <c r="Z169" s="630"/>
      <c r="AA169" s="630"/>
      <c r="AB169" s="630"/>
      <c r="AC169" s="630"/>
      <c r="AD169" s="2478"/>
      <c r="AE169" s="2479"/>
      <c r="AF169" s="2480"/>
      <c r="AG169" s="2478"/>
      <c r="AH169" s="2479"/>
      <c r="AI169" s="2479"/>
      <c r="AJ169" s="2480"/>
      <c r="AK169" s="2478"/>
      <c r="AL169" s="2479"/>
      <c r="AM169" s="2479"/>
      <c r="AN169" s="2480"/>
      <c r="AO169" s="2478"/>
      <c r="AP169" s="2479"/>
      <c r="AQ169" s="2479"/>
      <c r="AR169" s="2479"/>
      <c r="AS169" s="2480"/>
      <c r="AT169" s="2484"/>
      <c r="AU169" s="2485"/>
      <c r="AV169" s="2485"/>
      <c r="AW169" s="2486"/>
      <c r="AX169" s="2489"/>
      <c r="AY169" s="2490"/>
      <c r="AZ169" s="2491"/>
      <c r="BA169" s="614"/>
      <c r="BB169" s="604"/>
      <c r="BC169" s="603"/>
      <c r="BD169" s="603"/>
      <c r="BE169" s="603"/>
      <c r="BF169" s="603"/>
      <c r="BG169" s="603"/>
      <c r="BH169" s="603"/>
      <c r="BI169" s="603"/>
      <c r="BK169" s="603"/>
      <c r="BL169" s="603"/>
      <c r="BM169" s="603"/>
      <c r="BN169" s="603"/>
      <c r="BO169" s="603"/>
      <c r="BP169" s="603"/>
    </row>
    <row r="170" spans="7:81" ht="20.100000000000001" customHeight="1">
      <c r="G170" s="604"/>
      <c r="H170" s="793" t="s">
        <v>996</v>
      </c>
      <c r="I170" s="867" t="s">
        <v>1130</v>
      </c>
      <c r="J170" s="642"/>
      <c r="K170" s="642"/>
      <c r="L170" s="867" t="s">
        <v>1094</v>
      </c>
      <c r="M170" s="642"/>
      <c r="N170" s="642"/>
      <c r="O170" s="642"/>
      <c r="P170" s="642"/>
      <c r="Q170" s="643"/>
      <c r="R170" s="867" t="s">
        <v>1138</v>
      </c>
      <c r="S170" s="643"/>
      <c r="T170" s="868" t="s">
        <v>941</v>
      </c>
      <c r="U170" s="642"/>
      <c r="V170" s="642"/>
      <c r="W170" s="644" t="s">
        <v>1139</v>
      </c>
      <c r="X170" s="645"/>
      <c r="Y170" s="645"/>
      <c r="Z170" s="645"/>
      <c r="AA170" s="645"/>
      <c r="AB170" s="645"/>
      <c r="AC170" s="869"/>
      <c r="AD170" s="870" t="s">
        <v>1114</v>
      </c>
      <c r="AE170" s="871"/>
      <c r="AF170" s="872"/>
      <c r="AG170" s="2458">
        <v>50000</v>
      </c>
      <c r="AH170" s="2459"/>
      <c r="AI170" s="2459"/>
      <c r="AJ170" s="2460"/>
      <c r="AK170" s="2458">
        <v>100000</v>
      </c>
      <c r="AL170" s="2459"/>
      <c r="AM170" s="2459"/>
      <c r="AN170" s="2460"/>
      <c r="AO170" s="873" t="s">
        <v>1140</v>
      </c>
      <c r="AP170" s="642"/>
      <c r="AQ170" s="642"/>
      <c r="AR170" s="642"/>
      <c r="AS170" s="643"/>
      <c r="AT170" s="833" t="s">
        <v>1114</v>
      </c>
      <c r="AU170" s="834"/>
      <c r="AV170" s="834"/>
      <c r="AW170" s="874" t="s">
        <v>1152</v>
      </c>
      <c r="AX170" s="831" t="s">
        <v>1133</v>
      </c>
      <c r="AY170" s="832"/>
      <c r="AZ170" s="832"/>
      <c r="BA170" s="614"/>
      <c r="BB170" s="604"/>
      <c r="BC170" s="603"/>
      <c r="BD170" s="603"/>
      <c r="BE170" s="603"/>
      <c r="BF170" s="603"/>
      <c r="BG170" s="603"/>
      <c r="BH170" s="603"/>
      <c r="BI170" s="603"/>
      <c r="BK170" s="603"/>
      <c r="BL170" s="603"/>
      <c r="BM170" s="603"/>
      <c r="BN170" s="603"/>
      <c r="BO170" s="603"/>
      <c r="BP170" s="603"/>
    </row>
    <row r="171" spans="7:81" ht="20.100000000000001" customHeight="1">
      <c r="G171" s="604"/>
      <c r="H171" s="875" t="s">
        <v>940</v>
      </c>
      <c r="I171" s="844" t="s">
        <v>1130</v>
      </c>
      <c r="J171" s="845"/>
      <c r="K171" s="845"/>
      <c r="L171" s="690" t="s">
        <v>1153</v>
      </c>
      <c r="M171" s="845"/>
      <c r="N171" s="845"/>
      <c r="O171" s="845"/>
      <c r="P171" s="845"/>
      <c r="Q171" s="850"/>
      <c r="R171" s="844" t="s">
        <v>1138</v>
      </c>
      <c r="S171" s="846"/>
      <c r="T171" s="847" t="s">
        <v>941</v>
      </c>
      <c r="U171" s="845"/>
      <c r="V171" s="845"/>
      <c r="W171" s="848" t="s">
        <v>953</v>
      </c>
      <c r="X171" s="849"/>
      <c r="Y171" s="849"/>
      <c r="Z171" s="849"/>
      <c r="AA171" s="849"/>
      <c r="AB171" s="849"/>
      <c r="AC171" s="850"/>
      <c r="AD171" s="876" t="s">
        <v>1121</v>
      </c>
      <c r="AE171" s="877"/>
      <c r="AF171" s="878"/>
      <c r="AG171" s="2461">
        <v>100000</v>
      </c>
      <c r="AH171" s="2462"/>
      <c r="AI171" s="2462"/>
      <c r="AJ171" s="2463"/>
      <c r="AK171" s="2464">
        <v>0</v>
      </c>
      <c r="AL171" s="2465"/>
      <c r="AM171" s="2465"/>
      <c r="AN171" s="2466"/>
      <c r="AO171" s="855" t="s">
        <v>1140</v>
      </c>
      <c r="AP171" s="845"/>
      <c r="AQ171" s="845"/>
      <c r="AR171" s="845"/>
      <c r="AS171" s="846"/>
      <c r="AT171" s="879" t="s">
        <v>1121</v>
      </c>
      <c r="AU171" s="854"/>
      <c r="AV171" s="854"/>
      <c r="AW171" s="880" t="s">
        <v>1152</v>
      </c>
      <c r="AX171" s="839" t="s">
        <v>1133</v>
      </c>
      <c r="AY171" s="840"/>
      <c r="AZ171" s="840"/>
      <c r="BA171" s="614"/>
      <c r="BB171" s="604"/>
      <c r="BC171" s="603"/>
      <c r="BD171" s="603"/>
      <c r="BE171" s="603"/>
      <c r="BF171" s="603"/>
      <c r="BG171" s="603"/>
      <c r="BH171" s="603"/>
      <c r="BI171" s="603"/>
      <c r="BK171" s="603"/>
      <c r="BL171" s="603"/>
      <c r="BM171" s="603"/>
      <c r="BN171" s="603"/>
      <c r="BO171" s="603"/>
      <c r="BP171" s="603"/>
    </row>
    <row r="172" spans="7:81" ht="20.100000000000001" customHeight="1">
      <c r="G172" s="604"/>
      <c r="H172" s="881" t="s">
        <v>940</v>
      </c>
      <c r="I172" s="882" t="s">
        <v>1130</v>
      </c>
      <c r="J172" s="686"/>
      <c r="K172" s="686"/>
      <c r="L172" s="883" t="s">
        <v>1153</v>
      </c>
      <c r="M172" s="686"/>
      <c r="N172" s="686"/>
      <c r="O172" s="686"/>
      <c r="P172" s="686"/>
      <c r="Q172" s="884"/>
      <c r="R172" s="882" t="s">
        <v>1138</v>
      </c>
      <c r="S172" s="687"/>
      <c r="T172" s="885" t="s">
        <v>941</v>
      </c>
      <c r="U172" s="686"/>
      <c r="V172" s="686"/>
      <c r="W172" s="688" t="s">
        <v>953</v>
      </c>
      <c r="X172" s="689"/>
      <c r="Y172" s="689"/>
      <c r="Z172" s="689"/>
      <c r="AA172" s="689"/>
      <c r="AB172" s="689"/>
      <c r="AC172" s="884"/>
      <c r="AD172" s="886" t="s">
        <v>1121</v>
      </c>
      <c r="AE172" s="887"/>
      <c r="AF172" s="888"/>
      <c r="AG172" s="2467">
        <v>100000</v>
      </c>
      <c r="AH172" s="2468"/>
      <c r="AI172" s="2468"/>
      <c r="AJ172" s="2469"/>
      <c r="AK172" s="2470">
        <v>0</v>
      </c>
      <c r="AL172" s="2471"/>
      <c r="AM172" s="2471"/>
      <c r="AN172" s="2472"/>
      <c r="AO172" s="855" t="s">
        <v>1140</v>
      </c>
      <c r="AP172" s="845"/>
      <c r="AQ172" s="845"/>
      <c r="AR172" s="845"/>
      <c r="AS172" s="846"/>
      <c r="AT172" s="841" t="s">
        <v>1142</v>
      </c>
      <c r="AU172" s="842"/>
      <c r="AV172" s="842"/>
      <c r="AW172" s="889" t="s">
        <v>1152</v>
      </c>
      <c r="AX172" s="851" t="s">
        <v>1142</v>
      </c>
      <c r="AY172" s="852"/>
      <c r="AZ172" s="852"/>
      <c r="BA172" s="614"/>
      <c r="BB172" s="604"/>
      <c r="BC172" s="603"/>
      <c r="BD172" s="603"/>
      <c r="BE172" s="603"/>
      <c r="BF172" s="603"/>
      <c r="BG172" s="603"/>
      <c r="BH172" s="603"/>
      <c r="BI172" s="603"/>
      <c r="BK172" s="603"/>
      <c r="BL172" s="603"/>
      <c r="BM172" s="603"/>
      <c r="BN172" s="603"/>
      <c r="BO172" s="603"/>
      <c r="BP172" s="603"/>
    </row>
    <row r="173" spans="7:81" ht="20.100000000000001" customHeight="1" thickBot="1">
      <c r="G173" s="604"/>
      <c r="H173" s="890" t="s">
        <v>940</v>
      </c>
      <c r="I173" s="891" t="s">
        <v>1130</v>
      </c>
      <c r="J173" s="663"/>
      <c r="K173" s="663"/>
      <c r="L173" s="891" t="s">
        <v>1094</v>
      </c>
      <c r="M173" s="663"/>
      <c r="N173" s="663"/>
      <c r="O173" s="663"/>
      <c r="P173" s="663"/>
      <c r="Q173" s="664"/>
      <c r="R173" s="891" t="s">
        <v>1138</v>
      </c>
      <c r="S173" s="664"/>
      <c r="T173" s="892" t="s">
        <v>941</v>
      </c>
      <c r="U173" s="663"/>
      <c r="V173" s="663"/>
      <c r="W173" s="665" t="s">
        <v>953</v>
      </c>
      <c r="X173" s="666"/>
      <c r="Y173" s="666"/>
      <c r="Z173" s="666"/>
      <c r="AA173" s="666"/>
      <c r="AB173" s="666"/>
      <c r="AC173" s="893"/>
      <c r="AD173" s="894" t="s">
        <v>1121</v>
      </c>
      <c r="AE173" s="709"/>
      <c r="AF173" s="895"/>
      <c r="AG173" s="2473">
        <v>100000</v>
      </c>
      <c r="AH173" s="2474"/>
      <c r="AI173" s="2474"/>
      <c r="AJ173" s="2475"/>
      <c r="AK173" s="2473">
        <v>1000000</v>
      </c>
      <c r="AL173" s="2474"/>
      <c r="AM173" s="2474"/>
      <c r="AN173" s="2475"/>
      <c r="AO173" s="896" t="s">
        <v>1140</v>
      </c>
      <c r="AP173" s="663"/>
      <c r="AQ173" s="663"/>
      <c r="AR173" s="663"/>
      <c r="AS173" s="664"/>
      <c r="AT173" s="862" t="s">
        <v>1114</v>
      </c>
      <c r="AU173" s="861"/>
      <c r="AV173" s="861"/>
      <c r="AW173" s="897" t="s">
        <v>1152</v>
      </c>
      <c r="AX173" s="898" t="s">
        <v>1141</v>
      </c>
      <c r="AY173" s="899"/>
      <c r="AZ173" s="899"/>
      <c r="BA173" s="614"/>
      <c r="BB173" s="604"/>
      <c r="BC173" s="603"/>
      <c r="BD173" s="603"/>
      <c r="BE173" s="603"/>
      <c r="BF173" s="603"/>
      <c r="BG173" s="603"/>
      <c r="BH173" s="603"/>
      <c r="BI173" s="603"/>
      <c r="BK173" s="603"/>
      <c r="BL173" s="603"/>
      <c r="BM173" s="603"/>
      <c r="BN173" s="603"/>
      <c r="BO173" s="603"/>
      <c r="BP173" s="603"/>
    </row>
    <row r="174" spans="7:81" ht="20.100000000000001" customHeight="1">
      <c r="G174" s="668"/>
      <c r="H174" s="669"/>
      <c r="I174" s="669"/>
      <c r="J174" s="669"/>
      <c r="K174" s="669"/>
      <c r="L174" s="669"/>
      <c r="M174" s="669"/>
      <c r="N174" s="669"/>
      <c r="O174" s="669"/>
      <c r="P174" s="669"/>
      <c r="Q174" s="669"/>
      <c r="R174" s="669"/>
      <c r="S174" s="669"/>
      <c r="T174" s="669"/>
      <c r="U174" s="669"/>
      <c r="V174" s="669"/>
      <c r="W174" s="669"/>
      <c r="X174" s="669"/>
      <c r="Y174" s="669"/>
      <c r="Z174" s="669"/>
      <c r="AA174" s="669"/>
      <c r="AB174" s="669"/>
      <c r="AC174" s="669"/>
      <c r="AD174" s="669"/>
      <c r="AE174" s="669"/>
      <c r="AF174" s="669"/>
      <c r="AG174" s="669"/>
      <c r="AH174" s="669"/>
      <c r="AI174" s="669"/>
      <c r="AJ174" s="669"/>
      <c r="AK174" s="669"/>
      <c r="AL174" s="669"/>
      <c r="AM174" s="669"/>
      <c r="AN174" s="669"/>
      <c r="AO174" s="669"/>
      <c r="AP174" s="669"/>
      <c r="AQ174" s="669"/>
      <c r="AR174" s="900"/>
      <c r="AS174" s="669"/>
      <c r="AT174" s="669"/>
      <c r="AU174" s="669"/>
      <c r="AV174" s="669"/>
      <c r="AW174" s="669"/>
      <c r="AX174" s="669"/>
      <c r="AY174" s="669"/>
      <c r="AZ174" s="669"/>
      <c r="BA174" s="670"/>
      <c r="BB174" s="604"/>
      <c r="BC174" s="603"/>
      <c r="BD174" s="603"/>
      <c r="BE174" s="603"/>
      <c r="BF174" s="603"/>
      <c r="BG174" s="603"/>
      <c r="BH174" s="603"/>
      <c r="BI174" s="603"/>
      <c r="BK174" s="603"/>
      <c r="BL174" s="603"/>
      <c r="BM174" s="603"/>
      <c r="BN174" s="603"/>
      <c r="BO174" s="603"/>
      <c r="BP174" s="603"/>
    </row>
    <row r="175" spans="7:81" ht="20.100000000000001" customHeight="1">
      <c r="G175" s="585" t="s">
        <v>1154</v>
      </c>
    </row>
    <row r="176" spans="7:81" ht="20.100000000000001" customHeight="1">
      <c r="G176" s="585" t="s">
        <v>1155</v>
      </c>
    </row>
    <row r="179" spans="6:34" ht="20.100000000000001" customHeight="1">
      <c r="F179" s="589" t="s">
        <v>987</v>
      </c>
      <c r="G179" s="590" t="s">
        <v>1156</v>
      </c>
      <c r="H179" s="588"/>
      <c r="I179" s="591"/>
      <c r="J179" s="591"/>
      <c r="K179" s="591"/>
      <c r="L179" s="591"/>
      <c r="M179" s="591"/>
      <c r="N179" s="588"/>
      <c r="O179" s="588"/>
      <c r="P179" s="588"/>
      <c r="Q179" s="588"/>
      <c r="R179" s="588"/>
      <c r="S179" s="588"/>
      <c r="T179" s="588"/>
      <c r="U179" s="588"/>
      <c r="V179" s="588"/>
      <c r="W179" s="588"/>
      <c r="X179" s="588"/>
      <c r="Y179" s="588"/>
      <c r="Z179" s="588"/>
      <c r="AA179" s="588"/>
      <c r="AB179" s="588"/>
      <c r="AC179" s="588"/>
      <c r="AD179" s="588"/>
      <c r="AE179" s="588"/>
      <c r="AF179" s="588"/>
      <c r="AG179" s="588"/>
      <c r="AH179" s="588"/>
    </row>
    <row r="181" spans="6:34" ht="9.9499999999999993" customHeight="1">
      <c r="G181" s="592"/>
      <c r="H181" s="593"/>
      <c r="I181" s="593"/>
      <c r="J181" s="593"/>
      <c r="K181" s="593"/>
      <c r="L181" s="593"/>
      <c r="M181" s="593"/>
      <c r="N181" s="593"/>
      <c r="O181" s="593"/>
      <c r="P181" s="593"/>
      <c r="Q181" s="593"/>
      <c r="R181" s="593"/>
      <c r="S181" s="593"/>
      <c r="T181" s="593"/>
      <c r="U181" s="593"/>
      <c r="V181" s="593"/>
      <c r="W181" s="593"/>
      <c r="X181" s="593"/>
      <c r="Y181" s="593"/>
      <c r="Z181" s="593"/>
      <c r="AA181" s="593"/>
      <c r="AB181" s="593"/>
      <c r="AC181" s="593"/>
      <c r="AD181" s="593"/>
      <c r="AE181" s="593"/>
      <c r="AF181" s="593"/>
      <c r="AG181" s="594"/>
    </row>
    <row r="182" spans="6:34" ht="20.100000000000001" customHeight="1">
      <c r="G182" s="604"/>
      <c r="H182" s="605" t="s">
        <v>989</v>
      </c>
      <c r="I182" s="596"/>
      <c r="J182" s="596"/>
      <c r="K182" s="2453" t="s">
        <v>990</v>
      </c>
      <c r="L182" s="2454"/>
      <c r="M182" s="2455"/>
      <c r="N182" s="603"/>
      <c r="O182" s="610" t="s">
        <v>966</v>
      </c>
      <c r="P182" s="611"/>
      <c r="Q182" s="612"/>
      <c r="R182" s="610" t="s">
        <v>1157</v>
      </c>
      <c r="S182" s="611"/>
      <c r="T182" s="612"/>
      <c r="U182" s="603"/>
      <c r="V182" s="603"/>
      <c r="W182" s="603"/>
      <c r="X182" s="603"/>
      <c r="Y182" s="603"/>
      <c r="Z182" s="603"/>
      <c r="AA182" s="603"/>
      <c r="AB182" s="603"/>
      <c r="AC182" s="603"/>
      <c r="AD182" s="603"/>
      <c r="AE182" s="603"/>
      <c r="AF182" s="603"/>
      <c r="AG182" s="614"/>
    </row>
    <row r="183" spans="6:34" ht="9.9499999999999993" customHeight="1" thickBot="1">
      <c r="G183" s="604"/>
      <c r="H183" s="603"/>
      <c r="I183" s="603"/>
      <c r="J183" s="603"/>
      <c r="K183" s="603"/>
      <c r="L183" s="603"/>
      <c r="M183" s="603"/>
      <c r="N183" s="603"/>
      <c r="O183" s="603"/>
      <c r="P183" s="603"/>
      <c r="Q183" s="603"/>
      <c r="R183" s="603"/>
      <c r="S183" s="603"/>
      <c r="T183" s="603"/>
      <c r="U183" s="603"/>
      <c r="V183" s="603"/>
      <c r="W183" s="603"/>
      <c r="X183" s="603"/>
      <c r="Y183" s="603"/>
      <c r="Z183" s="603"/>
      <c r="AA183" s="603"/>
      <c r="AB183" s="603"/>
      <c r="AC183" s="603"/>
      <c r="AD183" s="603"/>
      <c r="AE183" s="603"/>
      <c r="AF183" s="603"/>
      <c r="AG183" s="614"/>
    </row>
    <row r="184" spans="6:34" ht="20.100000000000001" customHeight="1">
      <c r="G184" s="604"/>
      <c r="H184" s="901" t="s">
        <v>962</v>
      </c>
      <c r="I184" s="621"/>
      <c r="J184" s="621"/>
      <c r="K184" s="621"/>
      <c r="L184" s="621"/>
      <c r="M184" s="621"/>
      <c r="N184" s="621"/>
      <c r="O184" s="621"/>
      <c r="P184" s="621"/>
      <c r="Q184" s="2456" t="s">
        <v>968</v>
      </c>
      <c r="R184" s="2457"/>
      <c r="S184" s="2457"/>
      <c r="T184" s="2457"/>
      <c r="U184" s="2457"/>
      <c r="V184" s="2457"/>
      <c r="W184" s="2457"/>
      <c r="X184" s="2457"/>
      <c r="Y184" s="2457"/>
      <c r="Z184" s="2457"/>
      <c r="AA184" s="2457"/>
      <c r="AB184" s="901" t="s">
        <v>1158</v>
      </c>
      <c r="AC184" s="621"/>
      <c r="AD184" s="621"/>
      <c r="AE184" s="621"/>
      <c r="AF184" s="623"/>
      <c r="AG184" s="614"/>
    </row>
    <row r="185" spans="6:34" ht="20.100000000000001" customHeight="1" thickBot="1">
      <c r="G185" s="604"/>
      <c r="H185" s="632" t="s">
        <v>972</v>
      </c>
      <c r="I185" s="630"/>
      <c r="J185" s="631"/>
      <c r="K185" s="632" t="s">
        <v>1159</v>
      </c>
      <c r="L185" s="630"/>
      <c r="M185" s="630"/>
      <c r="N185" s="630"/>
      <c r="O185" s="630"/>
      <c r="P185" s="630"/>
      <c r="Q185" s="632" t="s">
        <v>972</v>
      </c>
      <c r="R185" s="630"/>
      <c r="S185" s="631"/>
      <c r="T185" s="632" t="s">
        <v>973</v>
      </c>
      <c r="U185" s="630"/>
      <c r="V185" s="630"/>
      <c r="W185" s="630"/>
      <c r="X185" s="630"/>
      <c r="Y185" s="630"/>
      <c r="Z185" s="630"/>
      <c r="AA185" s="630"/>
      <c r="AB185" s="902" t="s">
        <v>1071</v>
      </c>
      <c r="AC185" s="634"/>
      <c r="AD185" s="634"/>
      <c r="AE185" s="634"/>
      <c r="AF185" s="635"/>
      <c r="AG185" s="614"/>
    </row>
    <row r="186" spans="6:34" ht="20.100000000000001" customHeight="1">
      <c r="G186" s="604"/>
      <c r="H186" s="764" t="s">
        <v>941</v>
      </c>
      <c r="I186" s="596"/>
      <c r="J186" s="653"/>
      <c r="K186" s="644" t="s">
        <v>1160</v>
      </c>
      <c r="L186" s="645"/>
      <c r="M186" s="645"/>
      <c r="N186" s="645"/>
      <c r="O186" s="645"/>
      <c r="P186" s="645"/>
      <c r="Q186" s="764" t="s">
        <v>941</v>
      </c>
      <c r="R186" s="596"/>
      <c r="S186" s="653"/>
      <c r="T186" s="644" t="s">
        <v>1161</v>
      </c>
      <c r="U186" s="645"/>
      <c r="V186" s="645"/>
      <c r="W186" s="645"/>
      <c r="X186" s="645"/>
      <c r="Y186" s="645"/>
      <c r="Z186" s="645"/>
      <c r="AA186" s="645"/>
      <c r="AB186" s="2458">
        <v>1000000</v>
      </c>
      <c r="AC186" s="2459"/>
      <c r="AD186" s="2459"/>
      <c r="AE186" s="2459"/>
      <c r="AF186" s="2460"/>
      <c r="AG186" s="614"/>
    </row>
    <row r="187" spans="6:34" ht="20.100000000000001" customHeight="1">
      <c r="G187" s="604"/>
      <c r="H187" s="764"/>
      <c r="I187" s="596"/>
      <c r="J187" s="653"/>
      <c r="K187" s="654"/>
      <c r="L187" s="603"/>
      <c r="M187" s="603"/>
      <c r="N187" s="603"/>
      <c r="O187" s="603"/>
      <c r="P187" s="603"/>
      <c r="Q187" s="764"/>
      <c r="R187" s="596"/>
      <c r="S187" s="653"/>
      <c r="T187" s="654"/>
      <c r="U187" s="603"/>
      <c r="V187" s="603"/>
      <c r="W187" s="603"/>
      <c r="X187" s="603"/>
      <c r="Y187" s="603"/>
      <c r="Z187" s="603"/>
      <c r="AA187" s="603"/>
      <c r="AB187" s="2447"/>
      <c r="AC187" s="2448"/>
      <c r="AD187" s="2448"/>
      <c r="AE187" s="2448"/>
      <c r="AF187" s="2449"/>
      <c r="AG187" s="614"/>
    </row>
    <row r="188" spans="6:34" ht="20.100000000000001" customHeight="1">
      <c r="G188" s="604"/>
      <c r="H188" s="764"/>
      <c r="I188" s="596"/>
      <c r="J188" s="653"/>
      <c r="K188" s="654"/>
      <c r="L188" s="603"/>
      <c r="M188" s="603"/>
      <c r="N188" s="603"/>
      <c r="O188" s="603"/>
      <c r="P188" s="603"/>
      <c r="Q188" s="764"/>
      <c r="R188" s="596"/>
      <c r="S188" s="653"/>
      <c r="T188" s="654"/>
      <c r="U188" s="603"/>
      <c r="V188" s="603"/>
      <c r="W188" s="603"/>
      <c r="X188" s="603"/>
      <c r="Y188" s="603"/>
      <c r="Z188" s="603"/>
      <c r="AA188" s="603"/>
      <c r="AB188" s="2447"/>
      <c r="AC188" s="2448"/>
      <c r="AD188" s="2448"/>
      <c r="AE188" s="2448"/>
      <c r="AF188" s="2449"/>
      <c r="AG188" s="614"/>
    </row>
    <row r="189" spans="6:34" ht="20.100000000000001" customHeight="1">
      <c r="G189" s="604"/>
      <c r="H189" s="764"/>
      <c r="I189" s="596"/>
      <c r="J189" s="653"/>
      <c r="K189" s="654"/>
      <c r="L189" s="603"/>
      <c r="M189" s="603"/>
      <c r="N189" s="603"/>
      <c r="O189" s="603"/>
      <c r="P189" s="603"/>
      <c r="Q189" s="764"/>
      <c r="R189" s="596"/>
      <c r="S189" s="653"/>
      <c r="T189" s="654"/>
      <c r="U189" s="603"/>
      <c r="V189" s="603"/>
      <c r="W189" s="603"/>
      <c r="X189" s="603"/>
      <c r="Y189" s="603"/>
      <c r="Z189" s="603"/>
      <c r="AA189" s="603"/>
      <c r="AB189" s="2447"/>
      <c r="AC189" s="2448"/>
      <c r="AD189" s="2448"/>
      <c r="AE189" s="2448"/>
      <c r="AF189" s="2449"/>
      <c r="AG189" s="614"/>
    </row>
    <row r="190" spans="6:34" ht="20.100000000000001" customHeight="1">
      <c r="G190" s="604"/>
      <c r="H190" s="764"/>
      <c r="I190" s="596"/>
      <c r="J190" s="653"/>
      <c r="K190" s="654"/>
      <c r="L190" s="603"/>
      <c r="M190" s="603"/>
      <c r="N190" s="603"/>
      <c r="O190" s="603"/>
      <c r="P190" s="603"/>
      <c r="Q190" s="764"/>
      <c r="R190" s="596"/>
      <c r="S190" s="653"/>
      <c r="T190" s="654"/>
      <c r="U190" s="603"/>
      <c r="V190" s="603"/>
      <c r="W190" s="603"/>
      <c r="X190" s="603"/>
      <c r="Y190" s="603"/>
      <c r="Z190" s="603"/>
      <c r="AA190" s="603"/>
      <c r="AB190" s="2447"/>
      <c r="AC190" s="2448"/>
      <c r="AD190" s="2448"/>
      <c r="AE190" s="2448"/>
      <c r="AF190" s="2449"/>
      <c r="AG190" s="614"/>
    </row>
    <row r="191" spans="6:34" ht="20.100000000000001" customHeight="1">
      <c r="G191" s="604"/>
      <c r="H191" s="764"/>
      <c r="I191" s="596"/>
      <c r="J191" s="653"/>
      <c r="K191" s="654"/>
      <c r="L191" s="603"/>
      <c r="M191" s="603"/>
      <c r="N191" s="603"/>
      <c r="O191" s="603"/>
      <c r="P191" s="603"/>
      <c r="Q191" s="764"/>
      <c r="R191" s="596"/>
      <c r="S191" s="653"/>
      <c r="T191" s="654"/>
      <c r="U191" s="603"/>
      <c r="V191" s="603"/>
      <c r="W191" s="603"/>
      <c r="X191" s="603"/>
      <c r="Y191" s="603"/>
      <c r="Z191" s="603"/>
      <c r="AA191" s="603"/>
      <c r="AB191" s="2447"/>
      <c r="AC191" s="2448"/>
      <c r="AD191" s="2448"/>
      <c r="AE191" s="2448"/>
      <c r="AF191" s="2449"/>
      <c r="AG191" s="614"/>
    </row>
    <row r="192" spans="6:34" ht="20.100000000000001" customHeight="1">
      <c r="G192" s="604"/>
      <c r="H192" s="764"/>
      <c r="I192" s="596"/>
      <c r="J192" s="653"/>
      <c r="K192" s="654"/>
      <c r="L192" s="603"/>
      <c r="M192" s="603"/>
      <c r="N192" s="603"/>
      <c r="O192" s="603"/>
      <c r="P192" s="603"/>
      <c r="Q192" s="764"/>
      <c r="R192" s="596"/>
      <c r="S192" s="653"/>
      <c r="T192" s="654"/>
      <c r="U192" s="603"/>
      <c r="V192" s="603"/>
      <c r="W192" s="603"/>
      <c r="X192" s="603"/>
      <c r="Y192" s="603"/>
      <c r="Z192" s="603"/>
      <c r="AA192" s="603"/>
      <c r="AB192" s="2447"/>
      <c r="AC192" s="2448"/>
      <c r="AD192" s="2448"/>
      <c r="AE192" s="2448"/>
      <c r="AF192" s="2449"/>
      <c r="AG192" s="614"/>
    </row>
    <row r="193" spans="6:41" ht="20.100000000000001" customHeight="1" thickBot="1">
      <c r="G193" s="604"/>
      <c r="H193" s="767"/>
      <c r="I193" s="663"/>
      <c r="J193" s="664"/>
      <c r="K193" s="665"/>
      <c r="L193" s="666"/>
      <c r="M193" s="666"/>
      <c r="N193" s="666"/>
      <c r="O193" s="666"/>
      <c r="P193" s="666"/>
      <c r="Q193" s="767"/>
      <c r="R193" s="663"/>
      <c r="S193" s="664"/>
      <c r="T193" s="665"/>
      <c r="U193" s="666"/>
      <c r="V193" s="666"/>
      <c r="W193" s="666"/>
      <c r="X193" s="666"/>
      <c r="Y193" s="666"/>
      <c r="Z193" s="666"/>
      <c r="AA193" s="666"/>
      <c r="AB193" s="2450"/>
      <c r="AC193" s="2451"/>
      <c r="AD193" s="2451"/>
      <c r="AE193" s="2451"/>
      <c r="AF193" s="2452"/>
      <c r="AG193" s="614"/>
    </row>
    <row r="194" spans="6:41" ht="9.9499999999999993" customHeight="1">
      <c r="G194" s="668"/>
      <c r="H194" s="669"/>
      <c r="I194" s="669"/>
      <c r="J194" s="669"/>
      <c r="K194" s="669"/>
      <c r="L194" s="669"/>
      <c r="M194" s="669"/>
      <c r="N194" s="669"/>
      <c r="O194" s="669"/>
      <c r="P194" s="669"/>
      <c r="Q194" s="669"/>
      <c r="R194" s="669"/>
      <c r="S194" s="669"/>
      <c r="T194" s="669"/>
      <c r="U194" s="669"/>
      <c r="V194" s="669"/>
      <c r="W194" s="669"/>
      <c r="X194" s="669"/>
      <c r="Y194" s="669"/>
      <c r="Z194" s="669"/>
      <c r="AA194" s="669"/>
      <c r="AB194" s="669"/>
      <c r="AC194" s="669"/>
      <c r="AD194" s="669"/>
      <c r="AE194" s="669"/>
      <c r="AF194" s="669"/>
      <c r="AG194" s="670"/>
    </row>
    <row r="195" spans="6:41" ht="20.100000000000001" customHeight="1">
      <c r="G195" s="585" t="s">
        <v>1162</v>
      </c>
    </row>
    <row r="196" spans="6:41" ht="20.100000000000001" customHeight="1">
      <c r="G196" s="585" t="s">
        <v>1163</v>
      </c>
    </row>
    <row r="201" spans="6:41" ht="20.100000000000001" customHeight="1">
      <c r="F201" s="589" t="s">
        <v>987</v>
      </c>
      <c r="G201" s="590" t="s">
        <v>1164</v>
      </c>
      <c r="H201" s="588"/>
      <c r="I201" s="591"/>
      <c r="J201" s="591"/>
      <c r="K201" s="591"/>
      <c r="L201" s="591"/>
      <c r="M201" s="591"/>
      <c r="N201" s="588"/>
      <c r="O201" s="588"/>
      <c r="P201" s="588"/>
      <c r="Q201" s="588"/>
      <c r="R201" s="588"/>
      <c r="S201" s="588"/>
      <c r="T201" s="588"/>
      <c r="U201" s="588"/>
      <c r="V201" s="588"/>
      <c r="W201" s="588"/>
      <c r="X201" s="588"/>
      <c r="Y201" s="588"/>
      <c r="Z201" s="588"/>
      <c r="AA201" s="588"/>
      <c r="AB201" s="588"/>
      <c r="AC201" s="588"/>
      <c r="AD201" s="588"/>
      <c r="AE201" s="588"/>
      <c r="AF201" s="588"/>
      <c r="AG201" s="588"/>
      <c r="AH201" s="588"/>
      <c r="AI201" s="588"/>
      <c r="AJ201" s="588"/>
      <c r="AK201" s="588"/>
      <c r="AL201" s="588"/>
    </row>
    <row r="203" spans="6:41" ht="20.100000000000001" customHeight="1">
      <c r="H203" s="588" t="s">
        <v>1165</v>
      </c>
    </row>
    <row r="204" spans="6:41" ht="20.100000000000001" customHeight="1">
      <c r="H204" s="588" t="s">
        <v>1166</v>
      </c>
    </row>
    <row r="205" spans="6:41" ht="20.100000000000001" customHeight="1">
      <c r="H205" s="588" t="s">
        <v>1167</v>
      </c>
    </row>
    <row r="206" spans="6:41" ht="20.100000000000001" customHeight="1">
      <c r="H206" s="588"/>
    </row>
    <row r="207" spans="6:41" ht="20.100000000000001" customHeight="1">
      <c r="H207" s="903"/>
      <c r="I207" s="903"/>
      <c r="J207" s="904" t="s">
        <v>1129</v>
      </c>
      <c r="K207" s="905" t="s">
        <v>1168</v>
      </c>
      <c r="L207" s="905"/>
      <c r="M207" s="903" t="s">
        <v>1169</v>
      </c>
      <c r="N207" s="903"/>
      <c r="O207" s="903"/>
      <c r="P207" s="903"/>
      <c r="Q207" s="903"/>
      <c r="R207" s="903"/>
      <c r="S207" s="903"/>
      <c r="T207" s="903"/>
      <c r="U207" s="903"/>
      <c r="V207" s="903"/>
      <c r="W207" s="903"/>
      <c r="X207" s="903"/>
      <c r="Y207" s="903"/>
      <c r="Z207" s="903"/>
      <c r="AA207" s="903"/>
      <c r="AB207" s="903"/>
      <c r="AC207" s="903"/>
      <c r="AD207" s="903"/>
      <c r="AE207" s="903"/>
      <c r="AF207" s="903"/>
      <c r="AG207" s="903"/>
      <c r="AH207" s="903"/>
      <c r="AI207" s="903"/>
      <c r="AJ207" s="903"/>
      <c r="AK207" s="903"/>
      <c r="AL207" s="903"/>
      <c r="AM207" s="903"/>
      <c r="AN207" s="903"/>
      <c r="AO207" s="903"/>
    </row>
    <row r="208" spans="6:41" ht="20.100000000000001" customHeight="1">
      <c r="H208" s="903"/>
      <c r="I208" s="903"/>
      <c r="J208" s="903"/>
      <c r="K208" s="903"/>
      <c r="L208" s="903"/>
      <c r="M208" s="903" t="s">
        <v>1170</v>
      </c>
      <c r="N208" s="903"/>
      <c r="O208" s="903"/>
      <c r="P208" s="903"/>
      <c r="Q208" s="903"/>
      <c r="R208" s="903"/>
      <c r="S208" s="903"/>
      <c r="T208" s="903"/>
      <c r="U208" s="903"/>
      <c r="V208" s="903"/>
      <c r="W208" s="903"/>
      <c r="X208" s="903"/>
      <c r="Y208" s="903"/>
      <c r="Z208" s="903"/>
      <c r="AA208" s="903"/>
      <c r="AB208" s="903"/>
      <c r="AC208" s="903"/>
      <c r="AD208" s="903"/>
      <c r="AE208" s="903"/>
      <c r="AF208" s="903"/>
      <c r="AG208" s="903"/>
      <c r="AH208" s="903"/>
      <c r="AI208" s="903"/>
      <c r="AJ208" s="903"/>
      <c r="AK208" s="903"/>
      <c r="AL208" s="903"/>
      <c r="AM208" s="903"/>
      <c r="AN208" s="903"/>
      <c r="AO208" s="903"/>
    </row>
    <row r="209" spans="6:41" ht="20.100000000000001" customHeight="1">
      <c r="H209" s="903"/>
      <c r="I209" s="903"/>
      <c r="J209" s="903"/>
      <c r="K209" s="903"/>
      <c r="L209" s="903"/>
      <c r="M209" s="903" t="s">
        <v>1171</v>
      </c>
      <c r="N209" s="903"/>
      <c r="O209" s="903"/>
      <c r="P209" s="903"/>
      <c r="Q209" s="903"/>
      <c r="R209" s="903"/>
      <c r="S209" s="903"/>
      <c r="T209" s="903"/>
      <c r="U209" s="903"/>
      <c r="V209" s="903"/>
      <c r="W209" s="903"/>
      <c r="X209" s="903"/>
      <c r="Y209" s="903"/>
      <c r="Z209" s="903"/>
      <c r="AA209" s="903"/>
      <c r="AB209" s="903"/>
      <c r="AC209" s="903"/>
      <c r="AD209" s="903"/>
      <c r="AE209" s="903"/>
      <c r="AF209" s="903"/>
      <c r="AG209" s="903"/>
      <c r="AH209" s="903"/>
      <c r="AI209" s="903"/>
      <c r="AJ209" s="903"/>
      <c r="AK209" s="903"/>
      <c r="AL209" s="903"/>
      <c r="AM209" s="903"/>
      <c r="AN209" s="903"/>
      <c r="AO209" s="903"/>
    </row>
    <row r="210" spans="6:41" ht="20.100000000000001" customHeight="1">
      <c r="H210" s="903"/>
      <c r="I210" s="903"/>
      <c r="J210" s="903"/>
      <c r="K210" s="903"/>
      <c r="L210" s="903"/>
      <c r="M210" s="903"/>
      <c r="N210" s="903"/>
      <c r="O210" s="903"/>
      <c r="P210" s="903"/>
      <c r="Q210" s="903"/>
      <c r="R210" s="903"/>
      <c r="S210" s="903"/>
      <c r="T210" s="903"/>
      <c r="U210" s="903"/>
      <c r="V210" s="903"/>
      <c r="W210" s="903"/>
      <c r="X210" s="903"/>
      <c r="Y210" s="903"/>
      <c r="Z210" s="903"/>
      <c r="AA210" s="903"/>
      <c r="AB210" s="903"/>
      <c r="AC210" s="903"/>
      <c r="AD210" s="903"/>
      <c r="AE210" s="903"/>
      <c r="AF210" s="903"/>
      <c r="AG210" s="903"/>
      <c r="AH210" s="903"/>
      <c r="AI210" s="903"/>
      <c r="AJ210" s="903"/>
      <c r="AK210" s="903"/>
      <c r="AL210" s="903"/>
      <c r="AM210" s="903"/>
      <c r="AN210" s="903"/>
      <c r="AO210" s="903"/>
    </row>
    <row r="211" spans="6:41" ht="20.100000000000001" customHeight="1">
      <c r="H211" s="903"/>
      <c r="I211" s="903"/>
      <c r="J211" s="904" t="s">
        <v>1129</v>
      </c>
      <c r="K211" s="905" t="s">
        <v>1172</v>
      </c>
      <c r="L211" s="905"/>
      <c r="M211" s="903" t="s">
        <v>1173</v>
      </c>
      <c r="N211" s="903"/>
      <c r="O211" s="903"/>
      <c r="P211" s="903"/>
      <c r="Q211" s="903"/>
      <c r="R211" s="903"/>
      <c r="S211" s="903"/>
      <c r="T211" s="903"/>
      <c r="U211" s="903"/>
      <c r="V211" s="903"/>
      <c r="W211" s="903"/>
      <c r="X211" s="903"/>
      <c r="Y211" s="903"/>
      <c r="Z211" s="903"/>
      <c r="AA211" s="903"/>
      <c r="AB211" s="903"/>
      <c r="AC211" s="903"/>
      <c r="AD211" s="903"/>
      <c r="AE211" s="903"/>
      <c r="AF211" s="903"/>
      <c r="AG211" s="903"/>
      <c r="AH211" s="903"/>
      <c r="AI211" s="903"/>
      <c r="AJ211" s="903"/>
      <c r="AK211" s="903"/>
      <c r="AL211" s="903"/>
      <c r="AM211" s="903"/>
      <c r="AN211" s="903"/>
      <c r="AO211" s="903"/>
    </row>
    <row r="212" spans="6:41" ht="20.100000000000001" customHeight="1">
      <c r="H212" s="903"/>
      <c r="I212" s="903"/>
      <c r="J212" s="906"/>
      <c r="K212" s="903"/>
      <c r="L212" s="903"/>
      <c r="M212" s="903" t="s">
        <v>1174</v>
      </c>
      <c r="N212" s="903"/>
      <c r="O212" s="903"/>
      <c r="P212" s="903"/>
      <c r="Q212" s="903"/>
      <c r="R212" s="903"/>
      <c r="S212" s="903"/>
      <c r="T212" s="903"/>
      <c r="U212" s="903"/>
      <c r="V212" s="903"/>
      <c r="W212" s="903"/>
      <c r="X212" s="903"/>
      <c r="Y212" s="903"/>
      <c r="Z212" s="903"/>
      <c r="AA212" s="903"/>
      <c r="AB212" s="903"/>
      <c r="AC212" s="903"/>
      <c r="AD212" s="903"/>
      <c r="AE212" s="903"/>
      <c r="AF212" s="903"/>
      <c r="AG212" s="903"/>
      <c r="AH212" s="903"/>
      <c r="AI212" s="903"/>
      <c r="AJ212" s="903"/>
      <c r="AK212" s="903"/>
      <c r="AL212" s="903"/>
      <c r="AM212" s="903"/>
      <c r="AN212" s="903"/>
      <c r="AO212" s="903"/>
    </row>
    <row r="213" spans="6:41" ht="20.100000000000001" customHeight="1">
      <c r="H213" s="588"/>
    </row>
    <row r="214" spans="6:41" ht="20.100000000000001" customHeight="1">
      <c r="H214" s="588" t="s">
        <v>1175</v>
      </c>
    </row>
    <row r="215" spans="6:41" ht="20.100000000000001" customHeight="1">
      <c r="H215" s="588" t="s">
        <v>1176</v>
      </c>
    </row>
    <row r="216" spans="6:41" ht="20.100000000000001" customHeight="1">
      <c r="H216" s="588" t="s">
        <v>1177</v>
      </c>
    </row>
    <row r="217" spans="6:41" ht="20.100000000000001" customHeight="1">
      <c r="F217" s="588"/>
    </row>
    <row r="218" spans="6:41" ht="20.100000000000001" customHeight="1">
      <c r="F218" s="588"/>
    </row>
  </sheetData>
  <mergeCells count="703">
    <mergeCell ref="K11:M11"/>
    <mergeCell ref="R11:T11"/>
    <mergeCell ref="Q14:AA14"/>
    <mergeCell ref="AB15:AD15"/>
    <mergeCell ref="AE15:AG15"/>
    <mergeCell ref="AH15:AJ15"/>
    <mergeCell ref="AB16:AD16"/>
    <mergeCell ref="AE16:AG16"/>
    <mergeCell ref="AH16:AJ16"/>
    <mergeCell ref="BI16:BK16"/>
    <mergeCell ref="BL16:BN16"/>
    <mergeCell ref="BC15:BE15"/>
    <mergeCell ref="BF15:BH15"/>
    <mergeCell ref="BI15:BK15"/>
    <mergeCell ref="AW15:AY15"/>
    <mergeCell ref="AZ15:BB15"/>
    <mergeCell ref="AK16:AM16"/>
    <mergeCell ref="AN16:AP16"/>
    <mergeCell ref="AQ16:AS16"/>
    <mergeCell ref="AT16:AV16"/>
    <mergeCell ref="AK15:AM15"/>
    <mergeCell ref="AN15:AP15"/>
    <mergeCell ref="AQ15:AS15"/>
    <mergeCell ref="AT15:AV15"/>
    <mergeCell ref="AW16:AY16"/>
    <mergeCell ref="AH17:AJ17"/>
    <mergeCell ref="AK17:AM17"/>
    <mergeCell ref="AN17:AP17"/>
    <mergeCell ref="AQ17:AS17"/>
    <mergeCell ref="BC18:BE18"/>
    <mergeCell ref="BF18:BH18"/>
    <mergeCell ref="AZ16:BB16"/>
    <mergeCell ref="BC16:BE16"/>
    <mergeCell ref="BF16:BH16"/>
    <mergeCell ref="BF20:BH20"/>
    <mergeCell ref="BI20:BK20"/>
    <mergeCell ref="BL20:BN20"/>
    <mergeCell ref="AB20:AD20"/>
    <mergeCell ref="AE20:AG20"/>
    <mergeCell ref="AH20:AJ20"/>
    <mergeCell ref="BL17:BN17"/>
    <mergeCell ref="AB18:AD18"/>
    <mergeCell ref="AE18:AG18"/>
    <mergeCell ref="AH18:AJ18"/>
    <mergeCell ref="AK18:AM18"/>
    <mergeCell ref="AN18:AP18"/>
    <mergeCell ref="AQ18:AS18"/>
    <mergeCell ref="AT18:AV18"/>
    <mergeCell ref="AW18:AY18"/>
    <mergeCell ref="AZ18:BB18"/>
    <mergeCell ref="AT17:AV17"/>
    <mergeCell ref="AW17:AY17"/>
    <mergeCell ref="AZ17:BB17"/>
    <mergeCell ref="BC17:BE17"/>
    <mergeCell ref="BF17:BH17"/>
    <mergeCell ref="BI17:BK17"/>
    <mergeCell ref="AB17:AD17"/>
    <mergeCell ref="AE17:AG17"/>
    <mergeCell ref="BI18:BK18"/>
    <mergeCell ref="BL18:BN18"/>
    <mergeCell ref="AB19:AD19"/>
    <mergeCell ref="AE19:AG19"/>
    <mergeCell ref="AH19:AJ19"/>
    <mergeCell ref="AK19:AM19"/>
    <mergeCell ref="AN19:AP19"/>
    <mergeCell ref="AQ19:AS19"/>
    <mergeCell ref="BL19:BN19"/>
    <mergeCell ref="AT19:AV19"/>
    <mergeCell ref="AW19:AY19"/>
    <mergeCell ref="AZ19:BB19"/>
    <mergeCell ref="BC19:BE19"/>
    <mergeCell ref="BF19:BH19"/>
    <mergeCell ref="BI19:BK19"/>
    <mergeCell ref="AB21:AD21"/>
    <mergeCell ref="AE21:AG21"/>
    <mergeCell ref="AH21:AJ21"/>
    <mergeCell ref="AK21:AM21"/>
    <mergeCell ref="AN21:AP21"/>
    <mergeCell ref="AQ21:AS21"/>
    <mergeCell ref="BL21:BN21"/>
    <mergeCell ref="AT21:AV21"/>
    <mergeCell ref="AW21:AY21"/>
    <mergeCell ref="AZ21:BB21"/>
    <mergeCell ref="BC21:BE21"/>
    <mergeCell ref="BF21:BH21"/>
    <mergeCell ref="BI21:BK21"/>
    <mergeCell ref="BF22:BH22"/>
    <mergeCell ref="BI22:BK22"/>
    <mergeCell ref="BL22:BN22"/>
    <mergeCell ref="AB23:AD23"/>
    <mergeCell ref="AE23:AG23"/>
    <mergeCell ref="AH23:AJ23"/>
    <mergeCell ref="AK23:AM23"/>
    <mergeCell ref="AN23:AP23"/>
    <mergeCell ref="AQ23:AS23"/>
    <mergeCell ref="AB22:AD22"/>
    <mergeCell ref="AE22:AG22"/>
    <mergeCell ref="AH22:AJ22"/>
    <mergeCell ref="AK22:AM22"/>
    <mergeCell ref="AN22:AP22"/>
    <mergeCell ref="AQ22:AS22"/>
    <mergeCell ref="AT22:AV22"/>
    <mergeCell ref="AW22:AY22"/>
    <mergeCell ref="AZ22:BB22"/>
    <mergeCell ref="BL23:BN23"/>
    <mergeCell ref="BF23:BH23"/>
    <mergeCell ref="BI23:BK23"/>
    <mergeCell ref="AK20:AM20"/>
    <mergeCell ref="AN20:AP20"/>
    <mergeCell ref="AQ20:AS20"/>
    <mergeCell ref="AT20:AV20"/>
    <mergeCell ref="BC22:BE22"/>
    <mergeCell ref="AW20:AY20"/>
    <mergeCell ref="AZ20:BB20"/>
    <mergeCell ref="BC20:BE20"/>
    <mergeCell ref="AT23:AV23"/>
    <mergeCell ref="AW23:AY23"/>
    <mergeCell ref="AZ23:BB23"/>
    <mergeCell ref="BC23:BE23"/>
    <mergeCell ref="BF24:BH24"/>
    <mergeCell ref="BI24:BK24"/>
    <mergeCell ref="BF36:BH36"/>
    <mergeCell ref="BI36:BK36"/>
    <mergeCell ref="AZ36:BB36"/>
    <mergeCell ref="BC36:BE36"/>
    <mergeCell ref="BL24:BN24"/>
    <mergeCell ref="K32:M32"/>
    <mergeCell ref="R32:T32"/>
    <mergeCell ref="AB24:AD24"/>
    <mergeCell ref="AE24:AG24"/>
    <mergeCell ref="AH24:AJ24"/>
    <mergeCell ref="AK24:AM24"/>
    <mergeCell ref="AN24:AP24"/>
    <mergeCell ref="AQ24:AS24"/>
    <mergeCell ref="AT24:AV24"/>
    <mergeCell ref="AW24:AY24"/>
    <mergeCell ref="AZ24:BB24"/>
    <mergeCell ref="BC24:BE24"/>
    <mergeCell ref="AT37:AV37"/>
    <mergeCell ref="AW37:AY37"/>
    <mergeCell ref="AN36:AP36"/>
    <mergeCell ref="AQ36:AS36"/>
    <mergeCell ref="AT36:AV36"/>
    <mergeCell ref="AW36:AY36"/>
    <mergeCell ref="Q35:Y35"/>
    <mergeCell ref="Z35:AA36"/>
    <mergeCell ref="AB36:AD36"/>
    <mergeCell ref="AE36:AG36"/>
    <mergeCell ref="AH36:AJ36"/>
    <mergeCell ref="AK36:AM36"/>
    <mergeCell ref="AQ38:AS38"/>
    <mergeCell ref="AT38:AV38"/>
    <mergeCell ref="AW38:AY38"/>
    <mergeCell ref="AZ37:BB37"/>
    <mergeCell ref="BC37:BE37"/>
    <mergeCell ref="BF37:BH37"/>
    <mergeCell ref="BI37:BK37"/>
    <mergeCell ref="BL37:BN37"/>
    <mergeCell ref="AB38:AD38"/>
    <mergeCell ref="AE38:AG38"/>
    <mergeCell ref="AH38:AJ38"/>
    <mergeCell ref="AK38:AM38"/>
    <mergeCell ref="AN38:AP38"/>
    <mergeCell ref="BI38:BK38"/>
    <mergeCell ref="BL38:BN38"/>
    <mergeCell ref="AZ38:BB38"/>
    <mergeCell ref="BC38:BE38"/>
    <mergeCell ref="BF38:BH38"/>
    <mergeCell ref="AB37:AD37"/>
    <mergeCell ref="AE37:AG37"/>
    <mergeCell ref="AH37:AJ37"/>
    <mergeCell ref="AK37:AM37"/>
    <mergeCell ref="AN37:AP37"/>
    <mergeCell ref="AQ37:AS37"/>
    <mergeCell ref="BL39:BN39"/>
    <mergeCell ref="AB40:AD40"/>
    <mergeCell ref="AE40:AG40"/>
    <mergeCell ref="AH40:AJ40"/>
    <mergeCell ref="AK40:AM40"/>
    <mergeCell ref="AN40:AP40"/>
    <mergeCell ref="BI40:BK40"/>
    <mergeCell ref="BL40:BN40"/>
    <mergeCell ref="AZ40:BB40"/>
    <mergeCell ref="BC40:BE40"/>
    <mergeCell ref="BF40:BH40"/>
    <mergeCell ref="AB39:AD39"/>
    <mergeCell ref="AE39:AG39"/>
    <mergeCell ref="AH39:AJ39"/>
    <mergeCell ref="AK39:AM39"/>
    <mergeCell ref="AN39:AP39"/>
    <mergeCell ref="AQ39:AS39"/>
    <mergeCell ref="AT39:AV39"/>
    <mergeCell ref="AW39:AY39"/>
    <mergeCell ref="AT41:AV41"/>
    <mergeCell ref="AW41:AY41"/>
    <mergeCell ref="AQ40:AS40"/>
    <mergeCell ref="AT40:AV40"/>
    <mergeCell ref="AW40:AY40"/>
    <mergeCell ref="AZ39:BB39"/>
    <mergeCell ref="BC39:BE39"/>
    <mergeCell ref="BF39:BH39"/>
    <mergeCell ref="BI39:BK39"/>
    <mergeCell ref="AQ42:AS42"/>
    <mergeCell ref="AT42:AV42"/>
    <mergeCell ref="AW42:AY42"/>
    <mergeCell ref="AZ41:BB41"/>
    <mergeCell ref="BC41:BE41"/>
    <mergeCell ref="BF41:BH41"/>
    <mergeCell ref="BI41:BK41"/>
    <mergeCell ref="BL41:BN41"/>
    <mergeCell ref="AB42:AD42"/>
    <mergeCell ref="AE42:AG42"/>
    <mergeCell ref="AH42:AJ42"/>
    <mergeCell ref="AK42:AM42"/>
    <mergeCell ref="AN42:AP42"/>
    <mergeCell ref="BI42:BK42"/>
    <mergeCell ref="BL42:BN42"/>
    <mergeCell ref="AZ42:BB42"/>
    <mergeCell ref="BC42:BE42"/>
    <mergeCell ref="BF42:BH42"/>
    <mergeCell ref="AB41:AD41"/>
    <mergeCell ref="AE41:AG41"/>
    <mergeCell ref="AH41:AJ41"/>
    <mergeCell ref="AK41:AM41"/>
    <mergeCell ref="AN41:AP41"/>
    <mergeCell ref="AQ41:AS41"/>
    <mergeCell ref="BL43:BN43"/>
    <mergeCell ref="AB44:AD44"/>
    <mergeCell ref="AE44:AG44"/>
    <mergeCell ref="AH44:AJ44"/>
    <mergeCell ref="AK44:AM44"/>
    <mergeCell ref="AN44:AP44"/>
    <mergeCell ref="BI44:BK44"/>
    <mergeCell ref="BL44:BN44"/>
    <mergeCell ref="AZ44:BB44"/>
    <mergeCell ref="BC44:BE44"/>
    <mergeCell ref="BF44:BH44"/>
    <mergeCell ref="AB43:AD43"/>
    <mergeCell ref="AE43:AG43"/>
    <mergeCell ref="AH43:AJ43"/>
    <mergeCell ref="AK43:AM43"/>
    <mergeCell ref="AN43:AP43"/>
    <mergeCell ref="AQ43:AS43"/>
    <mergeCell ref="AT43:AV43"/>
    <mergeCell ref="AW43:AY43"/>
    <mergeCell ref="AT45:AV45"/>
    <mergeCell ref="AW45:AY45"/>
    <mergeCell ref="AQ44:AS44"/>
    <mergeCell ref="AT44:AV44"/>
    <mergeCell ref="AW44:AY44"/>
    <mergeCell ref="AZ43:BB43"/>
    <mergeCell ref="BC43:BE43"/>
    <mergeCell ref="BF43:BH43"/>
    <mergeCell ref="BI43:BK43"/>
    <mergeCell ref="AQ46:AS46"/>
    <mergeCell ref="AT46:AV46"/>
    <mergeCell ref="AW46:AY46"/>
    <mergeCell ref="AZ45:BB45"/>
    <mergeCell ref="BC45:BE45"/>
    <mergeCell ref="BF45:BH45"/>
    <mergeCell ref="BI45:BK45"/>
    <mergeCell ref="BL45:BN45"/>
    <mergeCell ref="AB46:AD46"/>
    <mergeCell ref="AE46:AG46"/>
    <mergeCell ref="AH46:AJ46"/>
    <mergeCell ref="AK46:AM46"/>
    <mergeCell ref="AN46:AP46"/>
    <mergeCell ref="BI46:BK46"/>
    <mergeCell ref="BL46:BN46"/>
    <mergeCell ref="AZ46:BB46"/>
    <mergeCell ref="BC46:BE46"/>
    <mergeCell ref="BF46:BH46"/>
    <mergeCell ref="AB45:AD45"/>
    <mergeCell ref="AE45:AG45"/>
    <mergeCell ref="AH45:AJ45"/>
    <mergeCell ref="AK45:AM45"/>
    <mergeCell ref="AN45:AP45"/>
    <mergeCell ref="AQ45:AS45"/>
    <mergeCell ref="AZ47:BB47"/>
    <mergeCell ref="BC47:BE47"/>
    <mergeCell ref="BF47:BH47"/>
    <mergeCell ref="BI47:BK47"/>
    <mergeCell ref="BL47:BN47"/>
    <mergeCell ref="AB48:AD48"/>
    <mergeCell ref="AE48:AG48"/>
    <mergeCell ref="AH48:AJ48"/>
    <mergeCell ref="AK48:AM48"/>
    <mergeCell ref="AN48:AP48"/>
    <mergeCell ref="BI48:BK48"/>
    <mergeCell ref="BL48:BN48"/>
    <mergeCell ref="AB47:AD47"/>
    <mergeCell ref="AE47:AG47"/>
    <mergeCell ref="AH47:AJ47"/>
    <mergeCell ref="AK47:AM47"/>
    <mergeCell ref="AN47:AP47"/>
    <mergeCell ref="AQ47:AS47"/>
    <mergeCell ref="AT47:AV47"/>
    <mergeCell ref="AW47:AY47"/>
    <mergeCell ref="K62:M62"/>
    <mergeCell ref="R62:T62"/>
    <mergeCell ref="Q65:AA66"/>
    <mergeCell ref="BP65:BR67"/>
    <mergeCell ref="BC66:BE67"/>
    <mergeCell ref="AB67:AD67"/>
    <mergeCell ref="AE67:AG67"/>
    <mergeCell ref="AH67:AJ67"/>
    <mergeCell ref="AQ48:AS48"/>
    <mergeCell ref="AT48:AV48"/>
    <mergeCell ref="AW48:AY48"/>
    <mergeCell ref="AZ48:BB48"/>
    <mergeCell ref="BC48:BE48"/>
    <mergeCell ref="BF48:BH48"/>
    <mergeCell ref="BZ67:CB67"/>
    <mergeCell ref="CC67:CE67"/>
    <mergeCell ref="CF67:CH67"/>
    <mergeCell ref="CI67:CK67"/>
    <mergeCell ref="AB68:AD68"/>
    <mergeCell ref="AE68:AG68"/>
    <mergeCell ref="AH68:AJ68"/>
    <mergeCell ref="AK68:AM68"/>
    <mergeCell ref="AN68:AP68"/>
    <mergeCell ref="AQ68:AS68"/>
    <mergeCell ref="AK67:AM67"/>
    <mergeCell ref="AN67:AP67"/>
    <mergeCell ref="AQ67:AS67"/>
    <mergeCell ref="AT67:AV67"/>
    <mergeCell ref="AW67:AY67"/>
    <mergeCell ref="AZ67:BB67"/>
    <mergeCell ref="BT68:BV68"/>
    <mergeCell ref="BW68:BY68"/>
    <mergeCell ref="BZ68:CB68"/>
    <mergeCell ref="CC68:CE68"/>
    <mergeCell ref="CF68:CH68"/>
    <mergeCell ref="CI68:CK68"/>
    <mergeCell ref="AT68:AV68"/>
    <mergeCell ref="AW68:AY68"/>
    <mergeCell ref="AZ68:BB68"/>
    <mergeCell ref="BC68:BE68"/>
    <mergeCell ref="BL68:BN68"/>
    <mergeCell ref="BP68:BR68"/>
    <mergeCell ref="CC69:CE69"/>
    <mergeCell ref="CF69:CH69"/>
    <mergeCell ref="CI69:CK69"/>
    <mergeCell ref="AT69:AV69"/>
    <mergeCell ref="AW69:AY69"/>
    <mergeCell ref="AZ69:BB69"/>
    <mergeCell ref="BC69:BE69"/>
    <mergeCell ref="BL69:BN69"/>
    <mergeCell ref="BP69:BR69"/>
    <mergeCell ref="AB70:AD70"/>
    <mergeCell ref="AE70:AG70"/>
    <mergeCell ref="AH70:AJ70"/>
    <mergeCell ref="AK70:AM70"/>
    <mergeCell ref="AN70:AP70"/>
    <mergeCell ref="AQ70:AS70"/>
    <mergeCell ref="BT69:BV69"/>
    <mergeCell ref="BW69:BY69"/>
    <mergeCell ref="BZ69:CB69"/>
    <mergeCell ref="AB69:AD69"/>
    <mergeCell ref="AE69:AG69"/>
    <mergeCell ref="AH69:AJ69"/>
    <mergeCell ref="AK69:AM69"/>
    <mergeCell ref="AN69:AP69"/>
    <mergeCell ref="AQ69:AS69"/>
    <mergeCell ref="BT70:BV70"/>
    <mergeCell ref="BW70:BY70"/>
    <mergeCell ref="BZ70:CB70"/>
    <mergeCell ref="CC70:CE70"/>
    <mergeCell ref="CF70:CH70"/>
    <mergeCell ref="CI70:CK70"/>
    <mergeCell ref="AT70:AV70"/>
    <mergeCell ref="AW70:AY70"/>
    <mergeCell ref="AZ70:BB70"/>
    <mergeCell ref="BC70:BE70"/>
    <mergeCell ref="BL70:BN70"/>
    <mergeCell ref="BP70:BR70"/>
    <mergeCell ref="CC71:CE71"/>
    <mergeCell ref="CF71:CH71"/>
    <mergeCell ref="CI71:CK71"/>
    <mergeCell ref="AT71:AV71"/>
    <mergeCell ref="AW71:AY71"/>
    <mergeCell ref="AZ71:BB71"/>
    <mergeCell ref="BC71:BE71"/>
    <mergeCell ref="BL71:BN71"/>
    <mergeCell ref="BP71:BR71"/>
    <mergeCell ref="AB72:AD72"/>
    <mergeCell ref="AE72:AG72"/>
    <mergeCell ref="AH72:AJ72"/>
    <mergeCell ref="AK72:AM72"/>
    <mergeCell ref="AN72:AP72"/>
    <mergeCell ref="AQ72:AS72"/>
    <mergeCell ref="BT71:BV71"/>
    <mergeCell ref="BW71:BY71"/>
    <mergeCell ref="BZ71:CB71"/>
    <mergeCell ref="AB71:AD71"/>
    <mergeCell ref="AE71:AG71"/>
    <mergeCell ref="AH71:AJ71"/>
    <mergeCell ref="AK71:AM71"/>
    <mergeCell ref="AN71:AP71"/>
    <mergeCell ref="AQ71:AS71"/>
    <mergeCell ref="BT72:BV72"/>
    <mergeCell ref="BW72:BY72"/>
    <mergeCell ref="BZ72:CB72"/>
    <mergeCell ref="CC72:CE72"/>
    <mergeCell ref="CF72:CH72"/>
    <mergeCell ref="CI72:CK72"/>
    <mergeCell ref="AT72:AV72"/>
    <mergeCell ref="AW72:AY72"/>
    <mergeCell ref="AZ72:BB72"/>
    <mergeCell ref="BC72:BE72"/>
    <mergeCell ref="BL72:BN72"/>
    <mergeCell ref="BP72:BR72"/>
    <mergeCell ref="CC73:CE73"/>
    <mergeCell ref="CF73:CH73"/>
    <mergeCell ref="CI73:CK73"/>
    <mergeCell ref="AT73:AV73"/>
    <mergeCell ref="AW73:AY73"/>
    <mergeCell ref="AZ73:BB73"/>
    <mergeCell ref="BC73:BE73"/>
    <mergeCell ref="BL73:BN73"/>
    <mergeCell ref="BP73:BR73"/>
    <mergeCell ref="AB74:AD74"/>
    <mergeCell ref="AE74:AG74"/>
    <mergeCell ref="AH74:AJ74"/>
    <mergeCell ref="AK74:AM74"/>
    <mergeCell ref="AN74:AP74"/>
    <mergeCell ref="AQ74:AS74"/>
    <mergeCell ref="BT73:BV73"/>
    <mergeCell ref="BW73:BY73"/>
    <mergeCell ref="BZ73:CB73"/>
    <mergeCell ref="AB73:AD73"/>
    <mergeCell ref="AE73:AG73"/>
    <mergeCell ref="AH73:AJ73"/>
    <mergeCell ref="AK73:AM73"/>
    <mergeCell ref="AN73:AP73"/>
    <mergeCell ref="AQ73:AS73"/>
    <mergeCell ref="BT74:BV74"/>
    <mergeCell ref="BW74:BY74"/>
    <mergeCell ref="BZ74:CB74"/>
    <mergeCell ref="CC74:CE74"/>
    <mergeCell ref="CF74:CH74"/>
    <mergeCell ref="CI74:CK74"/>
    <mergeCell ref="AT74:AV74"/>
    <mergeCell ref="AW74:AY74"/>
    <mergeCell ref="AZ74:BB74"/>
    <mergeCell ref="BC74:BE74"/>
    <mergeCell ref="BL74:BN74"/>
    <mergeCell ref="BP74:BR74"/>
    <mergeCell ref="CI75:CK75"/>
    <mergeCell ref="AT75:AV75"/>
    <mergeCell ref="AW75:AY75"/>
    <mergeCell ref="AZ75:BB75"/>
    <mergeCell ref="BC75:BE75"/>
    <mergeCell ref="BL75:BN75"/>
    <mergeCell ref="BP75:BR75"/>
    <mergeCell ref="AB75:AD75"/>
    <mergeCell ref="AE75:AG75"/>
    <mergeCell ref="AH75:AJ75"/>
    <mergeCell ref="AK75:AM75"/>
    <mergeCell ref="AN75:AP75"/>
    <mergeCell ref="AQ75:AS75"/>
    <mergeCell ref="AH76:AJ76"/>
    <mergeCell ref="AK76:AM76"/>
    <mergeCell ref="AN76:AP76"/>
    <mergeCell ref="AQ76:AS76"/>
    <mergeCell ref="BT75:BV75"/>
    <mergeCell ref="BW75:BY75"/>
    <mergeCell ref="BZ75:CB75"/>
    <mergeCell ref="CC75:CE75"/>
    <mergeCell ref="CF75:CH75"/>
    <mergeCell ref="CF76:CH76"/>
    <mergeCell ref="CI76:CK76"/>
    <mergeCell ref="AB77:AD77"/>
    <mergeCell ref="AE77:AG77"/>
    <mergeCell ref="AH77:AJ77"/>
    <mergeCell ref="AK77:AM77"/>
    <mergeCell ref="AN77:AP77"/>
    <mergeCell ref="AQ77:AS77"/>
    <mergeCell ref="AT77:AV77"/>
    <mergeCell ref="AW77:AY77"/>
    <mergeCell ref="BL76:BN76"/>
    <mergeCell ref="BP76:BR76"/>
    <mergeCell ref="BT76:BV76"/>
    <mergeCell ref="BW76:BY76"/>
    <mergeCell ref="BZ76:CB76"/>
    <mergeCell ref="CC76:CE76"/>
    <mergeCell ref="AT76:AV76"/>
    <mergeCell ref="AW76:AY76"/>
    <mergeCell ref="AZ76:BB76"/>
    <mergeCell ref="BC76:BE76"/>
    <mergeCell ref="BF76:BH76"/>
    <mergeCell ref="BI76:BK76"/>
    <mergeCell ref="AB76:AD76"/>
    <mergeCell ref="AE76:AG76"/>
    <mergeCell ref="BZ77:CB77"/>
    <mergeCell ref="CC77:CE77"/>
    <mergeCell ref="CF77:CH77"/>
    <mergeCell ref="CI77:CK77"/>
    <mergeCell ref="AB78:AD78"/>
    <mergeCell ref="AE78:AG78"/>
    <mergeCell ref="AH78:AJ78"/>
    <mergeCell ref="AK78:AM78"/>
    <mergeCell ref="AN78:AP78"/>
    <mergeCell ref="AQ78:AS78"/>
    <mergeCell ref="AZ77:BB77"/>
    <mergeCell ref="BC77:BE77"/>
    <mergeCell ref="BL77:BN77"/>
    <mergeCell ref="BP77:BR77"/>
    <mergeCell ref="BT77:BV77"/>
    <mergeCell ref="BW77:BY77"/>
    <mergeCell ref="BT78:BV78"/>
    <mergeCell ref="BW78:BY78"/>
    <mergeCell ref="BZ78:CB78"/>
    <mergeCell ref="CC78:CE78"/>
    <mergeCell ref="CF78:CH78"/>
    <mergeCell ref="CI78:CK78"/>
    <mergeCell ref="AT78:AV78"/>
    <mergeCell ref="AW78:AY78"/>
    <mergeCell ref="AZ78:BB78"/>
    <mergeCell ref="BC78:BE78"/>
    <mergeCell ref="BL78:BN78"/>
    <mergeCell ref="BP78:BR78"/>
    <mergeCell ref="K93:M93"/>
    <mergeCell ref="R93:T93"/>
    <mergeCell ref="H95:R96"/>
    <mergeCell ref="AW96:AY97"/>
    <mergeCell ref="V97:X97"/>
    <mergeCell ref="Y97:AA97"/>
    <mergeCell ref="AB97:AD97"/>
    <mergeCell ref="AE97:AG97"/>
    <mergeCell ref="AH97:AJ97"/>
    <mergeCell ref="AK97:AM97"/>
    <mergeCell ref="BX97:BZ97"/>
    <mergeCell ref="V98:X98"/>
    <mergeCell ref="Y98:AA98"/>
    <mergeCell ref="AB98:AD98"/>
    <mergeCell ref="AE98:AG98"/>
    <mergeCell ref="AH98:AJ98"/>
    <mergeCell ref="AK98:AM98"/>
    <mergeCell ref="AN98:AP98"/>
    <mergeCell ref="AQ98:AS98"/>
    <mergeCell ref="AT98:AV98"/>
    <mergeCell ref="AN97:AP97"/>
    <mergeCell ref="AQ97:AS97"/>
    <mergeCell ref="AT97:AV97"/>
    <mergeCell ref="BO97:BQ97"/>
    <mergeCell ref="BR97:BT97"/>
    <mergeCell ref="BU97:BW97"/>
    <mergeCell ref="BO98:BQ98"/>
    <mergeCell ref="BR98:BT98"/>
    <mergeCell ref="BU98:BW98"/>
    <mergeCell ref="BX98:BZ98"/>
    <mergeCell ref="BF98:BH98"/>
    <mergeCell ref="BI98:BK98"/>
    <mergeCell ref="BL98:BN98"/>
    <mergeCell ref="V99:X99"/>
    <mergeCell ref="Y99:AA99"/>
    <mergeCell ref="AB99:AD99"/>
    <mergeCell ref="AE99:AG99"/>
    <mergeCell ref="AH99:AJ99"/>
    <mergeCell ref="AK99:AM99"/>
    <mergeCell ref="AW98:AY98"/>
    <mergeCell ref="AZ98:BB98"/>
    <mergeCell ref="BC98:BE98"/>
    <mergeCell ref="BX99:BZ99"/>
    <mergeCell ref="V100:X100"/>
    <mergeCell ref="Y100:AA100"/>
    <mergeCell ref="AB100:AD100"/>
    <mergeCell ref="AE100:AG100"/>
    <mergeCell ref="AH100:AJ100"/>
    <mergeCell ref="AK100:AM100"/>
    <mergeCell ref="AN100:AP100"/>
    <mergeCell ref="AQ100:AS100"/>
    <mergeCell ref="AT100:AV100"/>
    <mergeCell ref="BF99:BH99"/>
    <mergeCell ref="BI99:BK99"/>
    <mergeCell ref="BL99:BN99"/>
    <mergeCell ref="BO99:BQ99"/>
    <mergeCell ref="BR99:BT99"/>
    <mergeCell ref="BU99:BW99"/>
    <mergeCell ref="AN99:AP99"/>
    <mergeCell ref="AQ99:AS99"/>
    <mergeCell ref="AT99:AV99"/>
    <mergeCell ref="AW99:AY99"/>
    <mergeCell ref="AZ99:BB99"/>
    <mergeCell ref="BC99:BE99"/>
    <mergeCell ref="BO100:BQ100"/>
    <mergeCell ref="BR100:BT100"/>
    <mergeCell ref="BU100:BW100"/>
    <mergeCell ref="BX100:BZ100"/>
    <mergeCell ref="V101:X101"/>
    <mergeCell ref="Y101:AA101"/>
    <mergeCell ref="AB101:AD101"/>
    <mergeCell ref="AE101:AG101"/>
    <mergeCell ref="AH101:AJ101"/>
    <mergeCell ref="AK101:AM101"/>
    <mergeCell ref="AW100:AY100"/>
    <mergeCell ref="AZ100:BB100"/>
    <mergeCell ref="BC100:BE100"/>
    <mergeCell ref="BF100:BH100"/>
    <mergeCell ref="BI100:BK100"/>
    <mergeCell ref="BL100:BN100"/>
    <mergeCell ref="BX101:BZ101"/>
    <mergeCell ref="BF101:BH101"/>
    <mergeCell ref="BI101:BK101"/>
    <mergeCell ref="BL101:BN101"/>
    <mergeCell ref="BO101:BQ101"/>
    <mergeCell ref="BR101:BT101"/>
    <mergeCell ref="BU101:BW101"/>
    <mergeCell ref="AN101:AP101"/>
    <mergeCell ref="AQ101:AS101"/>
    <mergeCell ref="AT101:AV101"/>
    <mergeCell ref="AW101:AY101"/>
    <mergeCell ref="AZ101:BB101"/>
    <mergeCell ref="BC101:BE101"/>
    <mergeCell ref="BO102:BQ102"/>
    <mergeCell ref="BR102:BT102"/>
    <mergeCell ref="BU102:BW102"/>
    <mergeCell ref="BX102:BZ102"/>
    <mergeCell ref="K127:M127"/>
    <mergeCell ref="S129:U129"/>
    <mergeCell ref="AW102:AY102"/>
    <mergeCell ref="AZ102:BB102"/>
    <mergeCell ref="BC102:BE102"/>
    <mergeCell ref="BF102:BH102"/>
    <mergeCell ref="BI102:BK102"/>
    <mergeCell ref="BL102:BN102"/>
    <mergeCell ref="V102:X102"/>
    <mergeCell ref="Y102:AA102"/>
    <mergeCell ref="AB102:AD102"/>
    <mergeCell ref="AE102:AG102"/>
    <mergeCell ref="AH102:AJ102"/>
    <mergeCell ref="AK102:AM102"/>
    <mergeCell ref="AN102:AP102"/>
    <mergeCell ref="AQ102:AS102"/>
    <mergeCell ref="AT102:AV102"/>
    <mergeCell ref="AH135:AK136"/>
    <mergeCell ref="AL135:AV136"/>
    <mergeCell ref="I137:J137"/>
    <mergeCell ref="V137:Y137"/>
    <mergeCell ref="Z137:AC137"/>
    <mergeCell ref="AH137:AK137"/>
    <mergeCell ref="K131:M131"/>
    <mergeCell ref="H135:H136"/>
    <mergeCell ref="I135:J136"/>
    <mergeCell ref="V135:Y136"/>
    <mergeCell ref="Z135:AC136"/>
    <mergeCell ref="AD135:AG136"/>
    <mergeCell ref="H150:J151"/>
    <mergeCell ref="K150:P151"/>
    <mergeCell ref="Q150:R151"/>
    <mergeCell ref="AD150:AF151"/>
    <mergeCell ref="AG150:AJ151"/>
    <mergeCell ref="AK150:AM151"/>
    <mergeCell ref="I138:J138"/>
    <mergeCell ref="V138:Y138"/>
    <mergeCell ref="Z138:AC138"/>
    <mergeCell ref="AH138:AK138"/>
    <mergeCell ref="V139:Y139"/>
    <mergeCell ref="Z139:AC139"/>
    <mergeCell ref="AH139:AK139"/>
    <mergeCell ref="AN150:AP151"/>
    <mergeCell ref="AQ150:AU151"/>
    <mergeCell ref="AG152:AJ152"/>
    <mergeCell ref="AG153:AJ153"/>
    <mergeCell ref="AG154:AJ154"/>
    <mergeCell ref="AG155:AJ155"/>
    <mergeCell ref="K146:M146"/>
    <mergeCell ref="O146:Q146"/>
    <mergeCell ref="U146:W146"/>
    <mergeCell ref="AK146:AM146"/>
    <mergeCell ref="AX168:AZ169"/>
    <mergeCell ref="AG170:AJ170"/>
    <mergeCell ref="AK170:AN170"/>
    <mergeCell ref="K164:M164"/>
    <mergeCell ref="O164:Q164"/>
    <mergeCell ref="U164:W164"/>
    <mergeCell ref="AK164:AM164"/>
    <mergeCell ref="H168:H169"/>
    <mergeCell ref="I168:K169"/>
    <mergeCell ref="L168:Q169"/>
    <mergeCell ref="R168:S169"/>
    <mergeCell ref="AD168:AF169"/>
    <mergeCell ref="AG168:AJ169"/>
    <mergeCell ref="AG171:AJ171"/>
    <mergeCell ref="AK171:AN171"/>
    <mergeCell ref="AG172:AJ172"/>
    <mergeCell ref="AK172:AN172"/>
    <mergeCell ref="AG173:AJ173"/>
    <mergeCell ref="AK173:AN173"/>
    <mergeCell ref="AK168:AN169"/>
    <mergeCell ref="AO168:AS169"/>
    <mergeCell ref="AT168:AW169"/>
    <mergeCell ref="AB190:AF190"/>
    <mergeCell ref="AB191:AF191"/>
    <mergeCell ref="AB192:AF192"/>
    <mergeCell ref="AB193:AF193"/>
    <mergeCell ref="K182:M182"/>
    <mergeCell ref="Q184:AA184"/>
    <mergeCell ref="AB186:AF186"/>
    <mergeCell ref="AB187:AF187"/>
    <mergeCell ref="AB188:AF188"/>
    <mergeCell ref="AB189:AF189"/>
  </mergeCells>
  <phoneticPr fontId="8" type="noConversion"/>
  <printOptions horizontalCentered="1" verticalCentered="1"/>
  <pageMargins left="0.15748031496062992" right="0.15748031496062992" top="0.39370078740157483" bottom="0.39370078740157483" header="0" footer="0"/>
  <pageSetup paperSize="9" scale="43" orientation="landscape" r:id="rId1"/>
  <rowBreaks count="3" manualBreakCount="3">
    <brk id="55" min="4" max="89" man="1"/>
    <brk id="112" min="4" max="89" man="1"/>
    <brk id="177" min="4" max="8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CH79"/>
  <sheetViews>
    <sheetView workbookViewId="0"/>
  </sheetViews>
  <sheetFormatPr defaultColWidth="4.42578125" defaultRowHeight="20.100000000000001" customHeight="1"/>
  <sheetData>
    <row r="2" spans="7:60" ht="20.100000000000001" customHeight="1">
      <c r="G2" s="533" t="s">
        <v>788</v>
      </c>
    </row>
    <row r="3" spans="7:60" ht="20.100000000000001" customHeight="1">
      <c r="G3" s="533" t="s">
        <v>872</v>
      </c>
    </row>
    <row r="4" spans="7:60" ht="20.100000000000001" customHeight="1">
      <c r="G4" s="533" t="s">
        <v>855</v>
      </c>
    </row>
    <row r="6" spans="7:60" ht="20.100000000000001" customHeight="1">
      <c r="G6" s="522" t="s">
        <v>720</v>
      </c>
      <c r="H6" s="523"/>
      <c r="I6" s="523"/>
      <c r="J6" s="523"/>
      <c r="K6" s="524"/>
      <c r="L6" s="525"/>
      <c r="M6" s="521"/>
      <c r="N6" s="521"/>
      <c r="O6" s="521"/>
      <c r="P6" s="521"/>
      <c r="Q6" s="521"/>
      <c r="R6" s="521"/>
      <c r="S6" s="521"/>
      <c r="T6" s="521"/>
      <c r="U6" s="521"/>
      <c r="V6" s="521"/>
      <c r="W6" s="521"/>
      <c r="X6" s="521"/>
      <c r="Y6" s="521"/>
      <c r="Z6" s="521"/>
      <c r="AA6" s="521"/>
      <c r="AB6" s="521"/>
      <c r="AC6" s="521"/>
      <c r="AD6" s="521"/>
      <c r="AE6" s="521"/>
      <c r="AF6" s="521"/>
      <c r="AG6" s="521"/>
      <c r="AH6" s="521"/>
      <c r="AI6" s="521"/>
      <c r="AJ6" s="521"/>
      <c r="AK6" s="521"/>
      <c r="AL6" s="521"/>
      <c r="AM6" s="521"/>
      <c r="AN6" s="521"/>
      <c r="AO6" s="521"/>
      <c r="AP6" s="521"/>
      <c r="AQ6" s="521"/>
      <c r="AR6" s="521"/>
      <c r="AS6" s="521"/>
      <c r="AT6" s="521"/>
      <c r="AU6" s="521"/>
      <c r="AV6" s="521"/>
    </row>
    <row r="7" spans="7:60" ht="6" customHeight="1">
      <c r="H7" s="501"/>
      <c r="I7" s="501"/>
      <c r="J7" s="501"/>
    </row>
    <row r="8" spans="7:60" s="500" customFormat="1" ht="20.100000000000001" customHeight="1">
      <c r="G8" s="518"/>
      <c r="H8" s="2645" t="s">
        <v>721</v>
      </c>
      <c r="I8" s="2646"/>
      <c r="J8" s="2646"/>
      <c r="K8" s="2647"/>
      <c r="L8" s="2645" t="s">
        <v>722</v>
      </c>
      <c r="M8" s="2647"/>
      <c r="N8" s="2623" t="s">
        <v>723</v>
      </c>
      <c r="O8" s="2624"/>
      <c r="P8" s="2624"/>
      <c r="Q8" s="2625"/>
      <c r="R8" s="2623" t="s">
        <v>725</v>
      </c>
      <c r="S8" s="2625"/>
      <c r="T8" s="2623" t="s">
        <v>724</v>
      </c>
      <c r="U8" s="2624"/>
      <c r="V8" s="2624"/>
      <c r="W8" s="2623" t="s">
        <v>726</v>
      </c>
      <c r="X8" s="2624"/>
      <c r="Y8" s="2624"/>
      <c r="Z8" s="2624"/>
      <c r="AA8" s="2624"/>
      <c r="AB8" s="2624"/>
      <c r="AC8" s="2625"/>
      <c r="AD8" s="2623" t="s">
        <v>736</v>
      </c>
      <c r="AE8" s="2624"/>
      <c r="AF8" s="2625"/>
      <c r="AG8" s="2624" t="s">
        <v>730</v>
      </c>
      <c r="AH8" s="2624"/>
      <c r="AI8" s="2624"/>
      <c r="AJ8" s="2625"/>
      <c r="AK8" s="2623" t="s">
        <v>731</v>
      </c>
      <c r="AL8" s="2624"/>
      <c r="AM8" s="2624"/>
      <c r="AN8" s="2624"/>
      <c r="AO8" s="2624"/>
      <c r="AP8" s="2624"/>
      <c r="AQ8" s="2624"/>
      <c r="AR8" s="2624"/>
      <c r="AS8" s="2624"/>
      <c r="AT8" s="2624"/>
      <c r="AU8" s="2624"/>
      <c r="AV8" s="2625"/>
      <c r="AZ8"/>
      <c r="BA8"/>
      <c r="BB8"/>
      <c r="BC8"/>
      <c r="BD8"/>
      <c r="BE8"/>
      <c r="BF8"/>
      <c r="BG8"/>
      <c r="BH8"/>
    </row>
    <row r="9" spans="7:60" s="500" customFormat="1" ht="20.100000000000001" customHeight="1">
      <c r="G9" s="526"/>
      <c r="H9" s="2648"/>
      <c r="I9" s="2649"/>
      <c r="J9" s="2649"/>
      <c r="K9" s="2650"/>
      <c r="L9" s="2648"/>
      <c r="M9" s="2650"/>
      <c r="N9" s="2626"/>
      <c r="O9" s="2627"/>
      <c r="P9" s="2627"/>
      <c r="Q9" s="2628"/>
      <c r="R9" s="2626"/>
      <c r="S9" s="2628"/>
      <c r="T9" s="2626"/>
      <c r="U9" s="2627"/>
      <c r="V9" s="2627"/>
      <c r="W9" s="2629"/>
      <c r="X9" s="2630"/>
      <c r="Y9" s="2630"/>
      <c r="Z9" s="2630"/>
      <c r="AA9" s="2630"/>
      <c r="AB9" s="2630"/>
      <c r="AC9" s="2631"/>
      <c r="AD9" s="2626"/>
      <c r="AE9" s="2627"/>
      <c r="AF9" s="2628"/>
      <c r="AG9" s="2627"/>
      <c r="AH9" s="2627"/>
      <c r="AI9" s="2627"/>
      <c r="AJ9" s="2627"/>
      <c r="AK9" s="2629"/>
      <c r="AL9" s="2630"/>
      <c r="AM9" s="2630"/>
      <c r="AN9" s="2630"/>
      <c r="AO9" s="2630"/>
      <c r="AP9" s="2630"/>
      <c r="AQ9" s="2630"/>
      <c r="AR9" s="2630"/>
      <c r="AS9" s="2630"/>
      <c r="AT9" s="2630"/>
      <c r="AU9" s="2630"/>
      <c r="AV9" s="2631"/>
      <c r="AZ9"/>
      <c r="BA9"/>
      <c r="BB9"/>
      <c r="BC9"/>
      <c r="BD9"/>
      <c r="BE9"/>
      <c r="BF9"/>
      <c r="BG9"/>
      <c r="BH9"/>
    </row>
    <row r="10" spans="7:60" s="500" customFormat="1" ht="20.100000000000001" customHeight="1">
      <c r="G10" s="519"/>
      <c r="H10" s="2651"/>
      <c r="I10" s="2652"/>
      <c r="J10" s="2652"/>
      <c r="K10" s="2653"/>
      <c r="L10" s="2651"/>
      <c r="M10" s="2653"/>
      <c r="N10" s="2629"/>
      <c r="O10" s="2630"/>
      <c r="P10" s="2630"/>
      <c r="Q10" s="2631"/>
      <c r="R10" s="2629"/>
      <c r="S10" s="2631"/>
      <c r="T10" s="2629"/>
      <c r="U10" s="2630"/>
      <c r="V10" s="2630"/>
      <c r="W10" s="505" t="s">
        <v>727</v>
      </c>
      <c r="X10" s="507"/>
      <c r="Y10" s="505" t="s">
        <v>728</v>
      </c>
      <c r="Z10" s="506"/>
      <c r="AA10" s="505" t="s">
        <v>729</v>
      </c>
      <c r="AB10" s="507"/>
      <c r="AC10" s="506"/>
      <c r="AD10" s="2629"/>
      <c r="AE10" s="2630"/>
      <c r="AF10" s="2631"/>
      <c r="AG10" s="2630"/>
      <c r="AH10" s="2630"/>
      <c r="AI10" s="2630"/>
      <c r="AJ10" s="2630"/>
      <c r="AK10" s="505" t="s">
        <v>732</v>
      </c>
      <c r="AL10" s="507"/>
      <c r="AM10" s="506"/>
      <c r="AN10" s="505" t="s">
        <v>733</v>
      </c>
      <c r="AO10" s="507"/>
      <c r="AP10" s="506"/>
      <c r="AQ10" s="505" t="s">
        <v>734</v>
      </c>
      <c r="AR10" s="507"/>
      <c r="AS10" s="506"/>
      <c r="AT10" s="505" t="s">
        <v>738</v>
      </c>
      <c r="AU10" s="507"/>
      <c r="AV10" s="506"/>
      <c r="AZ10"/>
      <c r="BA10"/>
      <c r="BB10"/>
      <c r="BC10"/>
      <c r="BD10"/>
      <c r="BE10"/>
      <c r="BF10"/>
      <c r="BG10"/>
      <c r="BH10"/>
    </row>
    <row r="11" spans="7:60" s="500" customFormat="1" ht="20.100000000000001" customHeight="1">
      <c r="G11" s="511" t="s">
        <v>737</v>
      </c>
      <c r="H11" s="2639" t="s">
        <v>741</v>
      </c>
      <c r="I11" s="2640"/>
      <c r="J11" s="2640"/>
      <c r="K11" s="2641"/>
      <c r="L11" s="2639" t="s">
        <v>742</v>
      </c>
      <c r="M11" s="2641"/>
      <c r="N11" s="2639" t="s">
        <v>743</v>
      </c>
      <c r="O11" s="2640"/>
      <c r="P11" s="2640"/>
      <c r="Q11" s="2641"/>
      <c r="R11" s="509" t="s">
        <v>735</v>
      </c>
      <c r="S11" s="510"/>
      <c r="T11" s="2639" t="s">
        <v>740</v>
      </c>
      <c r="U11" s="2640"/>
      <c r="V11" s="2641"/>
      <c r="W11" s="2639" t="s">
        <v>744</v>
      </c>
      <c r="X11" s="2641"/>
      <c r="Y11" s="2639" t="s">
        <v>746</v>
      </c>
      <c r="Z11" s="2641"/>
      <c r="AA11" s="2639" t="s">
        <v>745</v>
      </c>
      <c r="AB11" s="2640"/>
      <c r="AC11" s="2641"/>
      <c r="AD11" s="2639">
        <v>5</v>
      </c>
      <c r="AE11" s="2641"/>
      <c r="AF11" s="511" t="s">
        <v>735</v>
      </c>
      <c r="AG11" s="2620">
        <v>1500</v>
      </c>
      <c r="AH11" s="2621"/>
      <c r="AI11" s="2622"/>
      <c r="AJ11" s="511" t="s">
        <v>735</v>
      </c>
      <c r="AK11" s="2639" t="s">
        <v>739</v>
      </c>
      <c r="AL11" s="2640"/>
      <c r="AM11" s="2641"/>
      <c r="AN11" s="2639" t="s">
        <v>739</v>
      </c>
      <c r="AO11" s="2640"/>
      <c r="AP11" s="2641"/>
      <c r="AQ11" s="2639" t="s">
        <v>739</v>
      </c>
      <c r="AR11" s="2640"/>
      <c r="AS11" s="2641"/>
      <c r="AT11" s="2639" t="s">
        <v>739</v>
      </c>
      <c r="AU11" s="2640"/>
      <c r="AV11" s="2641"/>
      <c r="AZ11"/>
      <c r="BA11"/>
      <c r="BB11"/>
      <c r="BC11"/>
      <c r="BD11"/>
      <c r="BE11"/>
      <c r="BF11"/>
      <c r="BG11"/>
      <c r="BH11"/>
    </row>
    <row r="12" spans="7:60" ht="20.100000000000001" customHeight="1">
      <c r="G12" s="511" t="s">
        <v>737</v>
      </c>
      <c r="H12" s="2639"/>
      <c r="I12" s="2640"/>
      <c r="J12" s="2640"/>
      <c r="K12" s="2641"/>
      <c r="L12" s="2639"/>
      <c r="M12" s="2641"/>
      <c r="N12" s="2639"/>
      <c r="O12" s="2640"/>
      <c r="P12" s="2640"/>
      <c r="Q12" s="2641"/>
      <c r="R12" s="509" t="s">
        <v>735</v>
      </c>
      <c r="S12" s="510"/>
      <c r="T12" s="2639"/>
      <c r="U12" s="2640"/>
      <c r="V12" s="2641"/>
      <c r="W12" s="2639"/>
      <c r="X12" s="2641"/>
      <c r="Y12" s="2639"/>
      <c r="Z12" s="2641"/>
      <c r="AA12" s="2639"/>
      <c r="AB12" s="2640"/>
      <c r="AC12" s="2641"/>
      <c r="AD12" s="2639"/>
      <c r="AE12" s="2641"/>
      <c r="AF12" s="511" t="s">
        <v>735</v>
      </c>
      <c r="AG12" s="2620"/>
      <c r="AH12" s="2621"/>
      <c r="AI12" s="2622"/>
      <c r="AJ12" s="511" t="s">
        <v>735</v>
      </c>
      <c r="AK12" s="2639"/>
      <c r="AL12" s="2640"/>
      <c r="AM12" s="2641"/>
      <c r="AN12" s="2639"/>
      <c r="AO12" s="2640"/>
      <c r="AP12" s="2641"/>
      <c r="AQ12" s="2639"/>
      <c r="AR12" s="2640"/>
      <c r="AS12" s="2641"/>
      <c r="AT12" s="2639"/>
      <c r="AU12" s="2640"/>
      <c r="AV12" s="2641"/>
    </row>
    <row r="13" spans="7:60" ht="20.100000000000001" customHeight="1">
      <c r="G13" s="511" t="s">
        <v>737</v>
      </c>
      <c r="H13" s="2639"/>
      <c r="I13" s="2640"/>
      <c r="J13" s="2640"/>
      <c r="K13" s="2641"/>
      <c r="L13" s="2639"/>
      <c r="M13" s="2641"/>
      <c r="N13" s="2639"/>
      <c r="O13" s="2640"/>
      <c r="P13" s="2640"/>
      <c r="Q13" s="2641"/>
      <c r="R13" s="509" t="s">
        <v>735</v>
      </c>
      <c r="S13" s="510"/>
      <c r="T13" s="2639"/>
      <c r="U13" s="2640"/>
      <c r="V13" s="2641"/>
      <c r="W13" s="2639"/>
      <c r="X13" s="2641"/>
      <c r="Y13" s="2639"/>
      <c r="Z13" s="2641"/>
      <c r="AA13" s="2639"/>
      <c r="AB13" s="2640"/>
      <c r="AC13" s="2641"/>
      <c r="AD13" s="2639"/>
      <c r="AE13" s="2641"/>
      <c r="AF13" s="511" t="s">
        <v>735</v>
      </c>
      <c r="AG13" s="2620"/>
      <c r="AH13" s="2621"/>
      <c r="AI13" s="2622"/>
      <c r="AJ13" s="511" t="s">
        <v>735</v>
      </c>
      <c r="AK13" s="2639"/>
      <c r="AL13" s="2640"/>
      <c r="AM13" s="2641"/>
      <c r="AN13" s="2639"/>
      <c r="AO13" s="2640"/>
      <c r="AP13" s="2641"/>
      <c r="AQ13" s="2639"/>
      <c r="AR13" s="2640"/>
      <c r="AS13" s="2641"/>
      <c r="AT13" s="2639"/>
      <c r="AU13" s="2640"/>
      <c r="AV13" s="2641"/>
    </row>
    <row r="14" spans="7:60" ht="20.100000000000001" customHeight="1">
      <c r="G14" s="511" t="s">
        <v>737</v>
      </c>
      <c r="H14" s="2639"/>
      <c r="I14" s="2640"/>
      <c r="J14" s="2640"/>
      <c r="K14" s="2641"/>
      <c r="L14" s="2639"/>
      <c r="M14" s="2641"/>
      <c r="N14" s="2639"/>
      <c r="O14" s="2640"/>
      <c r="P14" s="2640"/>
      <c r="Q14" s="2641"/>
      <c r="R14" s="509" t="s">
        <v>735</v>
      </c>
      <c r="S14" s="510"/>
      <c r="T14" s="2639"/>
      <c r="U14" s="2640"/>
      <c r="V14" s="2641"/>
      <c r="W14" s="2639"/>
      <c r="X14" s="2641"/>
      <c r="Y14" s="2639"/>
      <c r="Z14" s="2641"/>
      <c r="AA14" s="2639"/>
      <c r="AB14" s="2640"/>
      <c r="AC14" s="2641"/>
      <c r="AD14" s="2639"/>
      <c r="AE14" s="2641"/>
      <c r="AF14" s="511" t="s">
        <v>735</v>
      </c>
      <c r="AG14" s="2620"/>
      <c r="AH14" s="2621"/>
      <c r="AI14" s="2622"/>
      <c r="AJ14" s="511" t="s">
        <v>735</v>
      </c>
      <c r="AK14" s="2639"/>
      <c r="AL14" s="2640"/>
      <c r="AM14" s="2641"/>
      <c r="AN14" s="2639"/>
      <c r="AO14" s="2640"/>
      <c r="AP14" s="2641"/>
      <c r="AQ14" s="2639"/>
      <c r="AR14" s="2640"/>
      <c r="AS14" s="2641"/>
      <c r="AT14" s="2639"/>
      <c r="AU14" s="2640"/>
      <c r="AV14" s="2641"/>
    </row>
    <row r="15" spans="7:60" s="513" customFormat="1" ht="20.100000000000001" customHeight="1">
      <c r="S15" s="514" t="s">
        <v>748</v>
      </c>
      <c r="T15" s="513" t="s">
        <v>751</v>
      </c>
      <c r="AF15" s="514" t="s">
        <v>748</v>
      </c>
      <c r="AG15" s="513" t="s">
        <v>750</v>
      </c>
      <c r="AJ15" s="514" t="s">
        <v>748</v>
      </c>
      <c r="AK15" s="513" t="s">
        <v>749</v>
      </c>
      <c r="AZ15"/>
      <c r="BA15"/>
      <c r="BB15"/>
      <c r="BC15"/>
      <c r="BD15"/>
      <c r="BE15"/>
      <c r="BF15"/>
      <c r="BG15"/>
      <c r="BH15"/>
    </row>
    <row r="17" spans="7:64" ht="20.100000000000001" customHeight="1">
      <c r="G17" s="521"/>
      <c r="H17" s="521"/>
      <c r="I17" s="521"/>
      <c r="J17" s="521"/>
      <c r="K17" s="521"/>
      <c r="L17" s="522" t="s">
        <v>747</v>
      </c>
      <c r="M17" s="523"/>
      <c r="N17" s="523"/>
      <c r="O17" s="523"/>
      <c r="P17" s="524"/>
      <c r="Q17" s="521"/>
      <c r="R17" s="521"/>
      <c r="S17" s="521"/>
      <c r="T17" s="521"/>
      <c r="U17" s="521"/>
      <c r="V17" s="521"/>
      <c r="W17" s="521"/>
      <c r="X17" s="521"/>
      <c r="Y17" s="521"/>
      <c r="Z17" s="521"/>
      <c r="AA17" s="521"/>
      <c r="AB17" s="521"/>
      <c r="AC17" s="521"/>
      <c r="AD17" s="521"/>
      <c r="AE17" s="521"/>
      <c r="AF17" s="521"/>
      <c r="AG17" s="521"/>
      <c r="AH17" s="521"/>
      <c r="AI17" s="521"/>
      <c r="AJ17" s="521"/>
      <c r="AK17" s="521"/>
      <c r="AL17" s="521"/>
      <c r="AM17" s="521"/>
      <c r="AN17" s="521"/>
      <c r="AO17" s="521"/>
      <c r="AP17" s="521"/>
      <c r="AQ17" s="521"/>
      <c r="AR17" s="521"/>
      <c r="AS17" s="521"/>
      <c r="AT17" s="521"/>
      <c r="AU17" s="521"/>
      <c r="AV17" s="521"/>
    </row>
    <row r="18" spans="7:64" ht="6" customHeight="1">
      <c r="H18" s="501"/>
      <c r="I18" s="501"/>
      <c r="J18" s="501"/>
    </row>
    <row r="19" spans="7:64" ht="20.100000000000001" customHeight="1">
      <c r="G19" s="518"/>
      <c r="H19" s="2645" t="s">
        <v>721</v>
      </c>
      <c r="I19" s="2646"/>
      <c r="J19" s="2646"/>
      <c r="K19" s="2647"/>
      <c r="L19" s="2645" t="s">
        <v>722</v>
      </c>
      <c r="M19" s="2647"/>
      <c r="N19" s="2623" t="s">
        <v>752</v>
      </c>
      <c r="O19" s="2624"/>
      <c r="P19" s="2625"/>
      <c r="Q19" s="2623" t="s">
        <v>753</v>
      </c>
      <c r="R19" s="2624"/>
      <c r="S19" s="2624"/>
      <c r="T19" s="2625"/>
      <c r="U19" s="2623" t="s">
        <v>897</v>
      </c>
      <c r="V19" s="2624"/>
      <c r="W19" s="2624"/>
      <c r="X19" s="2624"/>
      <c r="Y19" s="2624"/>
      <c r="Z19" s="2624"/>
      <c r="AA19" s="2624"/>
      <c r="AB19" s="2624"/>
      <c r="AC19" s="2624"/>
      <c r="AD19" s="2625"/>
      <c r="AE19" s="2623" t="s">
        <v>757</v>
      </c>
      <c r="AF19" s="2624"/>
      <c r="AG19" s="2624"/>
      <c r="AH19" s="2624"/>
      <c r="AI19" s="2624"/>
      <c r="AJ19" s="2624"/>
      <c r="AK19" s="2624"/>
      <c r="AL19" s="2625"/>
      <c r="AM19" s="2623" t="s">
        <v>767</v>
      </c>
      <c r="AN19" s="2624"/>
      <c r="AO19" s="2624"/>
      <c r="AP19" s="2624"/>
      <c r="AQ19" s="2624"/>
      <c r="AR19" s="2625"/>
      <c r="AS19" s="2660" t="s">
        <v>772</v>
      </c>
      <c r="AT19" s="2665"/>
      <c r="AU19" s="2665"/>
      <c r="AV19" s="2666"/>
    </row>
    <row r="20" spans="7:64" ht="20.100000000000001" customHeight="1">
      <c r="G20" s="526"/>
      <c r="H20" s="2648"/>
      <c r="I20" s="2649"/>
      <c r="J20" s="2649"/>
      <c r="K20" s="2650"/>
      <c r="L20" s="2648"/>
      <c r="M20" s="2650"/>
      <c r="N20" s="2626"/>
      <c r="O20" s="2627"/>
      <c r="P20" s="2628"/>
      <c r="Q20" s="2626"/>
      <c r="R20" s="2627"/>
      <c r="S20" s="2627"/>
      <c r="T20" s="2628"/>
      <c r="U20" s="2629"/>
      <c r="V20" s="2630"/>
      <c r="W20" s="2630"/>
      <c r="X20" s="2630"/>
      <c r="Y20" s="2630"/>
      <c r="Z20" s="2630"/>
      <c r="AA20" s="2630"/>
      <c r="AB20" s="2630"/>
      <c r="AC20" s="2630"/>
      <c r="AD20" s="2631"/>
      <c r="AE20" s="2629"/>
      <c r="AF20" s="2630"/>
      <c r="AG20" s="2630"/>
      <c r="AH20" s="2630"/>
      <c r="AI20" s="2630"/>
      <c r="AJ20" s="2630"/>
      <c r="AK20" s="2630"/>
      <c r="AL20" s="2631"/>
      <c r="AM20" s="2629"/>
      <c r="AN20" s="2630"/>
      <c r="AO20" s="2630"/>
      <c r="AP20" s="2630"/>
      <c r="AQ20" s="2630"/>
      <c r="AR20" s="2631"/>
      <c r="AS20" s="2667"/>
      <c r="AT20" s="2668"/>
      <c r="AU20" s="2668"/>
      <c r="AV20" s="2669"/>
    </row>
    <row r="21" spans="7:64" ht="20.100000000000001" customHeight="1">
      <c r="G21" s="519"/>
      <c r="H21" s="2651"/>
      <c r="I21" s="2652"/>
      <c r="J21" s="2652"/>
      <c r="K21" s="2653"/>
      <c r="L21" s="2651"/>
      <c r="M21" s="2653"/>
      <c r="N21" s="2629"/>
      <c r="O21" s="2630"/>
      <c r="P21" s="2631"/>
      <c r="Q21" s="2629"/>
      <c r="R21" s="2630"/>
      <c r="S21" s="2630"/>
      <c r="T21" s="2631"/>
      <c r="U21" s="2636" t="s">
        <v>756</v>
      </c>
      <c r="V21" s="2637"/>
      <c r="W21" s="2638"/>
      <c r="X21" s="2636" t="s">
        <v>754</v>
      </c>
      <c r="Y21" s="2637"/>
      <c r="Z21" s="2637"/>
      <c r="AA21" s="2638"/>
      <c r="AB21" s="505" t="s">
        <v>755</v>
      </c>
      <c r="AC21" s="507"/>
      <c r="AD21" s="506"/>
      <c r="AE21" s="505" t="s">
        <v>761</v>
      </c>
      <c r="AF21" s="507"/>
      <c r="AG21" s="507"/>
      <c r="AH21" s="506"/>
      <c r="AI21" s="505" t="s">
        <v>762</v>
      </c>
      <c r="AJ21" s="507"/>
      <c r="AK21" s="507"/>
      <c r="AL21" s="506"/>
      <c r="AM21" s="505" t="s">
        <v>768</v>
      </c>
      <c r="AN21" s="507"/>
      <c r="AO21" s="506"/>
      <c r="AP21" s="505" t="s">
        <v>769</v>
      </c>
      <c r="AQ21" s="507"/>
      <c r="AR21" s="506"/>
      <c r="AS21" s="2670"/>
      <c r="AT21" s="2671"/>
      <c r="AU21" s="2671"/>
      <c r="AV21" s="2672"/>
    </row>
    <row r="22" spans="7:64" ht="20.100000000000001" customHeight="1">
      <c r="G22" s="511" t="s">
        <v>737</v>
      </c>
      <c r="H22" s="2639" t="s">
        <v>741</v>
      </c>
      <c r="I22" s="2640"/>
      <c r="J22" s="2640"/>
      <c r="K22" s="2641"/>
      <c r="L22" s="2639" t="s">
        <v>742</v>
      </c>
      <c r="M22" s="2641"/>
      <c r="N22" s="2639" t="s">
        <v>765</v>
      </c>
      <c r="O22" s="2640"/>
      <c r="P22" s="2641"/>
      <c r="Q22" s="2639" t="s">
        <v>766</v>
      </c>
      <c r="R22" s="2640"/>
      <c r="S22" s="2640"/>
      <c r="T22" s="2641"/>
      <c r="U22" s="2617" t="s">
        <v>760</v>
      </c>
      <c r="V22" s="2618"/>
      <c r="W22" s="2619"/>
      <c r="X22" s="2617" t="s">
        <v>758</v>
      </c>
      <c r="Y22" s="2618"/>
      <c r="Z22" s="2618"/>
      <c r="AA22" s="2619"/>
      <c r="AB22" s="2617" t="s">
        <v>759</v>
      </c>
      <c r="AC22" s="2618"/>
      <c r="AD22" s="2619"/>
      <c r="AE22" s="2639" t="s">
        <v>763</v>
      </c>
      <c r="AF22" s="2640"/>
      <c r="AG22" s="2640"/>
      <c r="AH22" s="2641"/>
      <c r="AI22" s="2639" t="s">
        <v>764</v>
      </c>
      <c r="AJ22" s="2640"/>
      <c r="AK22" s="2640"/>
      <c r="AL22" s="2641"/>
      <c r="AM22" s="2661" t="s">
        <v>770</v>
      </c>
      <c r="AN22" s="2643"/>
      <c r="AO22" s="2644"/>
      <c r="AP22" s="2661" t="s">
        <v>771</v>
      </c>
      <c r="AQ22" s="2643"/>
      <c r="AR22" s="2644"/>
      <c r="AS22" s="2673">
        <v>43419</v>
      </c>
      <c r="AT22" s="2674"/>
      <c r="AU22" s="2675"/>
      <c r="AV22" s="511" t="s">
        <v>735</v>
      </c>
    </row>
    <row r="23" spans="7:64" ht="20.100000000000001" customHeight="1">
      <c r="G23" s="511" t="s">
        <v>737</v>
      </c>
      <c r="H23" s="2639"/>
      <c r="I23" s="2640"/>
      <c r="J23" s="2640"/>
      <c r="K23" s="2641"/>
      <c r="L23" s="2639"/>
      <c r="M23" s="2641"/>
      <c r="N23" s="2639"/>
      <c r="O23" s="2640"/>
      <c r="P23" s="2641"/>
      <c r="Q23" s="2639"/>
      <c r="R23" s="2640"/>
      <c r="S23" s="2640"/>
      <c r="T23" s="2641"/>
      <c r="U23" s="2617"/>
      <c r="V23" s="2618"/>
      <c r="W23" s="2619"/>
      <c r="X23" s="2617"/>
      <c r="Y23" s="2618"/>
      <c r="Z23" s="2618"/>
      <c r="AA23" s="2619"/>
      <c r="AB23" s="2617"/>
      <c r="AC23" s="2618"/>
      <c r="AD23" s="2619"/>
      <c r="AE23" s="2639"/>
      <c r="AF23" s="2640"/>
      <c r="AG23" s="2640"/>
      <c r="AH23" s="2641"/>
      <c r="AI23" s="2639"/>
      <c r="AJ23" s="2640"/>
      <c r="AK23" s="2640"/>
      <c r="AL23" s="2641"/>
      <c r="AM23" s="2642"/>
      <c r="AN23" s="2643"/>
      <c r="AO23" s="2644"/>
      <c r="AP23" s="2642"/>
      <c r="AQ23" s="2643"/>
      <c r="AR23" s="2644"/>
      <c r="AS23" s="2639"/>
      <c r="AT23" s="2640"/>
      <c r="AU23" s="2641"/>
      <c r="AV23" s="511" t="s">
        <v>735</v>
      </c>
    </row>
    <row r="24" spans="7:64" ht="20.100000000000001" customHeight="1">
      <c r="G24" s="511" t="s">
        <v>737</v>
      </c>
      <c r="H24" s="2639"/>
      <c r="I24" s="2640"/>
      <c r="J24" s="2640"/>
      <c r="K24" s="2641"/>
      <c r="L24" s="2639"/>
      <c r="M24" s="2641"/>
      <c r="N24" s="2639"/>
      <c r="O24" s="2640"/>
      <c r="P24" s="2641"/>
      <c r="Q24" s="2639"/>
      <c r="R24" s="2640"/>
      <c r="S24" s="2640"/>
      <c r="T24" s="2641"/>
      <c r="U24" s="2617"/>
      <c r="V24" s="2618"/>
      <c r="W24" s="2619"/>
      <c r="X24" s="2617"/>
      <c r="Y24" s="2618"/>
      <c r="Z24" s="2618"/>
      <c r="AA24" s="2619"/>
      <c r="AB24" s="2617"/>
      <c r="AC24" s="2618"/>
      <c r="AD24" s="2619"/>
      <c r="AE24" s="2639"/>
      <c r="AF24" s="2640"/>
      <c r="AG24" s="2640"/>
      <c r="AH24" s="2641"/>
      <c r="AI24" s="2639"/>
      <c r="AJ24" s="2640"/>
      <c r="AK24" s="2640"/>
      <c r="AL24" s="2641"/>
      <c r="AM24" s="2642"/>
      <c r="AN24" s="2643"/>
      <c r="AO24" s="2644"/>
      <c r="AP24" s="2642"/>
      <c r="AQ24" s="2643"/>
      <c r="AR24" s="2644"/>
      <c r="AS24" s="2639"/>
      <c r="AT24" s="2640"/>
      <c r="AU24" s="2641"/>
      <c r="AV24" s="511" t="s">
        <v>735</v>
      </c>
    </row>
    <row r="25" spans="7:64" ht="20.100000000000001" customHeight="1">
      <c r="G25" s="511" t="s">
        <v>737</v>
      </c>
      <c r="H25" s="2639"/>
      <c r="I25" s="2640"/>
      <c r="J25" s="2640"/>
      <c r="K25" s="2641"/>
      <c r="L25" s="2639"/>
      <c r="M25" s="2641"/>
      <c r="N25" s="2639"/>
      <c r="O25" s="2640"/>
      <c r="P25" s="2641"/>
      <c r="Q25" s="2639"/>
      <c r="R25" s="2640"/>
      <c r="S25" s="2640"/>
      <c r="T25" s="2641"/>
      <c r="U25" s="2617"/>
      <c r="V25" s="2618"/>
      <c r="W25" s="2619"/>
      <c r="X25" s="534"/>
      <c r="Y25" s="2618"/>
      <c r="Z25" s="2618"/>
      <c r="AA25" s="2619"/>
      <c r="AB25" s="2617"/>
      <c r="AC25" s="2618"/>
      <c r="AD25" s="2619"/>
      <c r="AE25" s="2639"/>
      <c r="AF25" s="2640"/>
      <c r="AG25" s="2640"/>
      <c r="AH25" s="2641"/>
      <c r="AI25" s="2639"/>
      <c r="AJ25" s="2640"/>
      <c r="AK25" s="2640"/>
      <c r="AL25" s="2641"/>
      <c r="AM25" s="2642"/>
      <c r="AN25" s="2643"/>
      <c r="AO25" s="2644"/>
      <c r="AP25" s="2642"/>
      <c r="AQ25" s="2643"/>
      <c r="AR25" s="2644"/>
      <c r="AS25" s="2639"/>
      <c r="AT25" s="2640"/>
      <c r="AU25" s="2641"/>
      <c r="AV25" s="511" t="s">
        <v>735</v>
      </c>
    </row>
    <row r="26" spans="7:64" ht="20.100000000000001" customHeight="1">
      <c r="G26" s="541" t="s">
        <v>820</v>
      </c>
      <c r="AS26" s="514" t="s">
        <v>748</v>
      </c>
      <c r="AT26" s="513" t="s">
        <v>773</v>
      </c>
      <c r="AV26" s="514" t="s">
        <v>748</v>
      </c>
      <c r="AW26" s="513" t="s">
        <v>774</v>
      </c>
    </row>
    <row r="28" spans="7:64" ht="20.100000000000001" customHeight="1">
      <c r="G28" s="521"/>
      <c r="H28" s="521"/>
      <c r="I28" s="521"/>
      <c r="J28" s="521"/>
      <c r="K28" s="521"/>
      <c r="L28" s="521"/>
      <c r="M28" s="521"/>
      <c r="N28" s="521"/>
      <c r="O28" s="521"/>
      <c r="P28" s="521"/>
      <c r="Q28" s="522" t="s">
        <v>775</v>
      </c>
      <c r="R28" s="523"/>
      <c r="S28" s="523"/>
      <c r="T28" s="523"/>
      <c r="U28" s="524"/>
      <c r="V28" s="521"/>
      <c r="W28" s="521"/>
      <c r="X28" s="521"/>
      <c r="Y28" s="521"/>
      <c r="Z28" s="521"/>
      <c r="AA28" s="521"/>
      <c r="AB28" s="521"/>
      <c r="AC28" s="521"/>
      <c r="AD28" s="521"/>
      <c r="AE28" s="521"/>
      <c r="AF28" s="521"/>
      <c r="AG28" s="521"/>
      <c r="AH28" s="521"/>
      <c r="AI28" s="521"/>
      <c r="AJ28" s="521"/>
      <c r="AK28" s="521"/>
      <c r="AL28" s="521"/>
      <c r="AM28" s="521"/>
      <c r="AN28" s="521"/>
      <c r="AO28" s="521"/>
      <c r="AP28" s="521"/>
      <c r="AQ28" s="521"/>
      <c r="AR28" s="521"/>
      <c r="AS28" s="521"/>
      <c r="AT28" s="521"/>
      <c r="AU28" s="521"/>
      <c r="AV28" s="521"/>
      <c r="AW28" s="521"/>
      <c r="AX28" s="521"/>
      <c r="AY28" s="521"/>
      <c r="AZ28" s="521"/>
      <c r="BA28" s="521"/>
      <c r="BB28" s="521"/>
      <c r="BC28" s="521"/>
      <c r="BD28" s="521"/>
    </row>
    <row r="29" spans="7:64" ht="6" customHeight="1">
      <c r="H29" s="501"/>
      <c r="I29" s="501"/>
      <c r="J29" s="501"/>
    </row>
    <row r="30" spans="7:64" ht="20.100000000000001" customHeight="1">
      <c r="G30" s="518"/>
      <c r="H30" s="2645" t="s">
        <v>721</v>
      </c>
      <c r="I30" s="2646"/>
      <c r="J30" s="2646"/>
      <c r="K30" s="2647"/>
      <c r="L30" s="2645" t="s">
        <v>722</v>
      </c>
      <c r="M30" s="2647"/>
      <c r="N30" s="2623" t="s">
        <v>730</v>
      </c>
      <c r="O30" s="2624"/>
      <c r="P30" s="2625"/>
      <c r="Q30" s="515" t="s">
        <v>776</v>
      </c>
      <c r="R30" s="516"/>
      <c r="S30" s="516"/>
      <c r="T30" s="516"/>
      <c r="U30" s="516"/>
      <c r="V30" s="516"/>
      <c r="W30" s="516"/>
      <c r="X30" s="516"/>
      <c r="Y30" s="516"/>
      <c r="Z30" s="516"/>
      <c r="AA30" s="517"/>
      <c r="AB30" s="516"/>
      <c r="AC30" s="516"/>
      <c r="AD30" s="516"/>
      <c r="AE30" s="516"/>
      <c r="AF30" s="516"/>
      <c r="AG30" s="516"/>
      <c r="AH30" s="516"/>
      <c r="AI30" s="516"/>
      <c r="AJ30" s="516"/>
      <c r="AK30" s="517"/>
      <c r="AL30" s="502"/>
      <c r="AM30" s="503"/>
      <c r="AN30" s="503"/>
      <c r="AO30" s="503"/>
      <c r="AP30" s="503"/>
      <c r="AQ30" s="503"/>
      <c r="AR30" s="503"/>
      <c r="AS30" s="503"/>
      <c r="AT30" s="503"/>
      <c r="AU30" s="504"/>
      <c r="AV30" s="2660" t="s">
        <v>799</v>
      </c>
      <c r="AW30" s="2624"/>
      <c r="AX30" s="2624"/>
      <c r="AY30" s="2624"/>
      <c r="AZ30" s="2624"/>
      <c r="BA30" s="2624"/>
      <c r="BB30" s="2624"/>
      <c r="BC30" s="2624"/>
      <c r="BD30" s="2625"/>
      <c r="BG30" s="515" t="s">
        <v>508</v>
      </c>
      <c r="BH30" s="516"/>
      <c r="BI30" s="516"/>
      <c r="BJ30" s="516"/>
      <c r="BK30" s="516"/>
      <c r="BL30" s="517"/>
    </row>
    <row r="31" spans="7:64" ht="20.100000000000001" customHeight="1">
      <c r="G31" s="526"/>
      <c r="H31" s="2648"/>
      <c r="I31" s="2649"/>
      <c r="J31" s="2649"/>
      <c r="K31" s="2650"/>
      <c r="L31" s="2648"/>
      <c r="M31" s="2650"/>
      <c r="N31" s="2626"/>
      <c r="O31" s="2627"/>
      <c r="P31" s="2628"/>
      <c r="Q31" s="515" t="s">
        <v>777</v>
      </c>
      <c r="R31" s="516"/>
      <c r="S31" s="516"/>
      <c r="T31" s="516"/>
      <c r="U31" s="516"/>
      <c r="V31" s="517"/>
      <c r="W31" s="515" t="s">
        <v>780</v>
      </c>
      <c r="X31" s="516"/>
      <c r="Y31" s="516"/>
      <c r="Z31" s="516"/>
      <c r="AA31" s="516"/>
      <c r="AB31" s="516"/>
      <c r="AC31" s="516"/>
      <c r="AD31" s="516"/>
      <c r="AE31" s="516"/>
      <c r="AF31" s="516"/>
      <c r="AG31" s="516"/>
      <c r="AH31" s="516"/>
      <c r="AI31" s="2654" t="s">
        <v>794</v>
      </c>
      <c r="AJ31" s="2655"/>
      <c r="AK31" s="2656"/>
      <c r="AL31" s="502" t="s">
        <v>785</v>
      </c>
      <c r="AM31" s="503"/>
      <c r="AN31" s="503"/>
      <c r="AO31" s="503"/>
      <c r="AP31" s="503"/>
      <c r="AQ31" s="503"/>
      <c r="AR31" s="503"/>
      <c r="AS31" s="503"/>
      <c r="AT31" s="503"/>
      <c r="AU31" s="504"/>
      <c r="AV31" s="2629"/>
      <c r="AW31" s="2630"/>
      <c r="AX31" s="2630"/>
      <c r="AY31" s="2630"/>
      <c r="AZ31" s="2630"/>
      <c r="BA31" s="2630"/>
      <c r="BB31" s="2630"/>
      <c r="BC31" s="2630"/>
      <c r="BD31" s="2631"/>
      <c r="BG31" s="515" t="s">
        <v>789</v>
      </c>
      <c r="BH31" s="516"/>
      <c r="BI31" s="516"/>
      <c r="BJ31" s="516"/>
      <c r="BK31" s="516"/>
      <c r="BL31" s="517"/>
    </row>
    <row r="32" spans="7:64" ht="20.100000000000001" customHeight="1">
      <c r="G32" s="519"/>
      <c r="H32" s="2651"/>
      <c r="I32" s="2652"/>
      <c r="J32" s="2652"/>
      <c r="K32" s="2653"/>
      <c r="L32" s="2651"/>
      <c r="M32" s="2653"/>
      <c r="N32" s="2629"/>
      <c r="O32" s="2630"/>
      <c r="P32" s="2631"/>
      <c r="Q32" s="505" t="s">
        <v>778</v>
      </c>
      <c r="R32" s="507"/>
      <c r="S32" s="506"/>
      <c r="T32" s="505" t="s">
        <v>779</v>
      </c>
      <c r="U32" s="507"/>
      <c r="V32" s="506"/>
      <c r="W32" s="505" t="s">
        <v>784</v>
      </c>
      <c r="X32" s="507"/>
      <c r="Y32" s="506"/>
      <c r="Z32" s="505" t="s">
        <v>778</v>
      </c>
      <c r="AA32" s="507"/>
      <c r="AB32" s="506"/>
      <c r="AC32" s="505" t="s">
        <v>782</v>
      </c>
      <c r="AD32" s="507"/>
      <c r="AE32" s="506"/>
      <c r="AF32" s="505" t="s">
        <v>783</v>
      </c>
      <c r="AG32" s="507"/>
      <c r="AH32" s="507"/>
      <c r="AI32" s="2657"/>
      <c r="AJ32" s="2658"/>
      <c r="AK32" s="2659"/>
      <c r="AL32" s="507" t="s">
        <v>786</v>
      </c>
      <c r="AM32" s="506"/>
      <c r="AN32" s="507" t="s">
        <v>781</v>
      </c>
      <c r="AO32" s="506"/>
      <c r="AP32" s="507" t="s">
        <v>791</v>
      </c>
      <c r="AQ32" s="506"/>
      <c r="AR32" s="507" t="s">
        <v>792</v>
      </c>
      <c r="AS32" s="506"/>
      <c r="AT32" s="538" t="s">
        <v>793</v>
      </c>
      <c r="AU32" s="539"/>
      <c r="AV32" s="505" t="s">
        <v>787</v>
      </c>
      <c r="AW32" s="507"/>
      <c r="AX32" s="506"/>
      <c r="AY32" s="505" t="s">
        <v>797</v>
      </c>
      <c r="AZ32" s="507"/>
      <c r="BA32" s="506"/>
      <c r="BB32" s="540" t="s">
        <v>798</v>
      </c>
      <c r="BC32" s="538"/>
      <c r="BD32" s="539"/>
      <c r="BG32" s="505" t="s">
        <v>502</v>
      </c>
      <c r="BH32" s="507"/>
      <c r="BI32" s="506"/>
      <c r="BJ32" s="505" t="s">
        <v>503</v>
      </c>
      <c r="BK32" s="507"/>
      <c r="BL32" s="506"/>
    </row>
    <row r="33" spans="5:86" ht="20.100000000000001" customHeight="1">
      <c r="G33" s="511" t="s">
        <v>737</v>
      </c>
      <c r="H33" s="2639" t="s">
        <v>741</v>
      </c>
      <c r="I33" s="2640"/>
      <c r="J33" s="2640"/>
      <c r="K33" s="2641"/>
      <c r="L33" s="2639" t="s">
        <v>742</v>
      </c>
      <c r="M33" s="2641"/>
      <c r="N33" s="2620">
        <v>1500</v>
      </c>
      <c r="O33" s="2621"/>
      <c r="P33" s="2622"/>
      <c r="Q33" s="2614">
        <v>199900</v>
      </c>
      <c r="R33" s="2615"/>
      <c r="S33" s="2616"/>
      <c r="T33" s="2611">
        <v>199000</v>
      </c>
      <c r="U33" s="2612"/>
      <c r="V33" s="2613"/>
      <c r="W33" s="2614">
        <v>50000</v>
      </c>
      <c r="X33" s="2615"/>
      <c r="Y33" s="2616"/>
      <c r="Z33" s="2611">
        <v>49000</v>
      </c>
      <c r="AA33" s="2612"/>
      <c r="AB33" s="2613"/>
      <c r="AC33" s="2611">
        <v>49200</v>
      </c>
      <c r="AD33" s="2612"/>
      <c r="AE33" s="2613"/>
      <c r="AF33" s="2611">
        <v>48000</v>
      </c>
      <c r="AG33" s="2612"/>
      <c r="AH33" s="2612"/>
      <c r="AI33" s="2611">
        <v>48500</v>
      </c>
      <c r="AJ33" s="2612"/>
      <c r="AK33" s="2613"/>
      <c r="AL33" s="2634">
        <f>IF($T33&lt;&gt;0,($T33/1.1)/W33,($Q33/1.1)/W33)</f>
        <v>3.6181818181818177</v>
      </c>
      <c r="AM33" s="2635"/>
      <c r="AN33" s="2632">
        <f>IF($T33&lt;&gt;0,($T33/1.1)/Z33,($Q33/1.1)/Z33)</f>
        <v>3.6920222634508342</v>
      </c>
      <c r="AO33" s="2633"/>
      <c r="AP33" s="2632">
        <f>IF($T33&lt;&gt;0,($T33/1.1)/AC33,($Q33/1.1)/AC33)</f>
        <v>3.6770140428677007</v>
      </c>
      <c r="AQ33" s="2633"/>
      <c r="AR33" s="2632">
        <f>IF($T33&lt;&gt;0,($T33/1.1)/AF33,($Q33/1.1)/AF33)</f>
        <v>3.7689393939393936</v>
      </c>
      <c r="AS33" s="2633"/>
      <c r="AT33" s="2632">
        <f>IF(AI33=0,0,IF($T33&lt;&gt;0,($T33/1.1)/AI33,($Q33/1.1)/AI33))</f>
        <v>3.7300843486410491</v>
      </c>
      <c r="AU33" s="2633"/>
      <c r="AV33" s="2611">
        <f>IF($T33&lt;&gt;0,$N33*T33,$N33*Q33)</f>
        <v>298500000</v>
      </c>
      <c r="AW33" s="2612"/>
      <c r="AX33" s="2613"/>
      <c r="AY33" s="2611">
        <f>IF($AF33&lt;&gt;0,$N33*AF33,$N33*Z33)</f>
        <v>72000000</v>
      </c>
      <c r="AZ33" s="2612"/>
      <c r="BA33" s="2613"/>
      <c r="BB33" s="2611">
        <f>IF($AI33=0,0,AI33*N33)</f>
        <v>72750000</v>
      </c>
      <c r="BC33" s="2612"/>
      <c r="BD33" s="2613"/>
      <c r="BG33" s="2662"/>
      <c r="BH33" s="2663"/>
      <c r="BI33" s="2664"/>
      <c r="BJ33" s="2662"/>
      <c r="BK33" s="2663"/>
      <c r="BL33" s="2664"/>
    </row>
    <row r="34" spans="5:86" ht="20.100000000000001" customHeight="1">
      <c r="G34" s="511" t="s">
        <v>737</v>
      </c>
      <c r="H34" s="2639"/>
      <c r="I34" s="2640"/>
      <c r="J34" s="2640"/>
      <c r="K34" s="2641"/>
      <c r="L34" s="2639"/>
      <c r="M34" s="2641"/>
      <c r="N34" s="2620"/>
      <c r="O34" s="2621"/>
      <c r="P34" s="2622"/>
      <c r="Q34" s="530"/>
      <c r="R34" s="532"/>
      <c r="S34" s="531"/>
      <c r="T34" s="529"/>
      <c r="U34" s="527"/>
      <c r="V34" s="528"/>
      <c r="W34" s="2614"/>
      <c r="X34" s="2615"/>
      <c r="Y34" s="2616"/>
      <c r="Z34" s="2611"/>
      <c r="AA34" s="2612"/>
      <c r="AB34" s="2613"/>
      <c r="AC34" s="2611"/>
      <c r="AD34" s="2612"/>
      <c r="AE34" s="2613"/>
      <c r="AF34" s="2611"/>
      <c r="AG34" s="2612"/>
      <c r="AH34" s="2612"/>
      <c r="AI34" s="2611"/>
      <c r="AJ34" s="2612"/>
      <c r="AK34" s="2613"/>
      <c r="AL34" s="2634"/>
      <c r="AM34" s="2635"/>
      <c r="AN34" s="2632"/>
      <c r="AO34" s="2633"/>
      <c r="AP34" s="2632"/>
      <c r="AQ34" s="2633"/>
      <c r="AR34" s="2632"/>
      <c r="AS34" s="2633"/>
      <c r="AT34" s="2632"/>
      <c r="AU34" s="2633"/>
      <c r="AV34" s="2611"/>
      <c r="AW34" s="2612"/>
      <c r="AX34" s="2613"/>
      <c r="AY34" s="2611"/>
      <c r="AZ34" s="2612"/>
      <c r="BA34" s="2613"/>
      <c r="BB34" s="2611"/>
      <c r="BC34" s="2612"/>
      <c r="BD34" s="2613"/>
      <c r="BG34" s="561"/>
      <c r="BH34" s="562"/>
      <c r="BI34" s="563"/>
      <c r="BJ34" s="561"/>
      <c r="BK34" s="562"/>
      <c r="BL34" s="563"/>
    </row>
    <row r="35" spans="5:86" ht="20.100000000000001" customHeight="1">
      <c r="G35" s="511" t="s">
        <v>737</v>
      </c>
      <c r="H35" s="2639"/>
      <c r="I35" s="2640"/>
      <c r="J35" s="2640"/>
      <c r="K35" s="2641"/>
      <c r="L35" s="2639"/>
      <c r="M35" s="2641"/>
      <c r="N35" s="2620"/>
      <c r="O35" s="2621"/>
      <c r="P35" s="2622"/>
      <c r="Q35" s="530"/>
      <c r="R35" s="532"/>
      <c r="S35" s="531"/>
      <c r="T35" s="529"/>
      <c r="U35" s="527"/>
      <c r="V35" s="528"/>
      <c r="W35" s="2614"/>
      <c r="X35" s="2615"/>
      <c r="Y35" s="2616"/>
      <c r="Z35" s="2611"/>
      <c r="AA35" s="2612"/>
      <c r="AB35" s="2613"/>
      <c r="AC35" s="2611"/>
      <c r="AD35" s="2612"/>
      <c r="AE35" s="2613"/>
      <c r="AF35" s="2611"/>
      <c r="AG35" s="2612"/>
      <c r="AH35" s="2612"/>
      <c r="AI35" s="2611"/>
      <c r="AJ35" s="2612"/>
      <c r="AK35" s="2613"/>
      <c r="AL35" s="2634"/>
      <c r="AM35" s="2635"/>
      <c r="AN35" s="2632"/>
      <c r="AO35" s="2633"/>
      <c r="AP35" s="2632"/>
      <c r="AQ35" s="2633"/>
      <c r="AR35" s="2632"/>
      <c r="AS35" s="2633"/>
      <c r="AT35" s="2632"/>
      <c r="AU35" s="2633"/>
      <c r="AV35" s="2611"/>
      <c r="AW35" s="2612"/>
      <c r="AX35" s="2613"/>
      <c r="AY35" s="2611"/>
      <c r="AZ35" s="2612"/>
      <c r="BA35" s="2613"/>
      <c r="BB35" s="2611"/>
      <c r="BC35" s="2612"/>
      <c r="BD35" s="2613"/>
      <c r="BG35" s="561"/>
      <c r="BH35" s="562"/>
      <c r="BI35" s="563"/>
      <c r="BJ35" s="561"/>
      <c r="BK35" s="562"/>
      <c r="BL35" s="563"/>
    </row>
    <row r="36" spans="5:86" ht="20.100000000000001" customHeight="1">
      <c r="G36" s="511" t="s">
        <v>737</v>
      </c>
      <c r="H36" s="2639"/>
      <c r="I36" s="2640"/>
      <c r="J36" s="2640"/>
      <c r="K36" s="2641"/>
      <c r="L36" s="2639"/>
      <c r="M36" s="2641"/>
      <c r="N36" s="2620"/>
      <c r="O36" s="2621"/>
      <c r="P36" s="2622"/>
      <c r="Q36" s="530"/>
      <c r="R36" s="532"/>
      <c r="S36" s="531"/>
      <c r="T36" s="529"/>
      <c r="U36" s="527"/>
      <c r="V36" s="528"/>
      <c r="W36" s="2614"/>
      <c r="X36" s="2615"/>
      <c r="Y36" s="2616"/>
      <c r="Z36" s="2611"/>
      <c r="AA36" s="2612"/>
      <c r="AB36" s="2613"/>
      <c r="AC36" s="2611"/>
      <c r="AD36" s="2612"/>
      <c r="AE36" s="2613"/>
      <c r="AF36" s="2611"/>
      <c r="AG36" s="2612"/>
      <c r="AH36" s="2612"/>
      <c r="AI36" s="2611"/>
      <c r="AJ36" s="2612"/>
      <c r="AK36" s="2613"/>
      <c r="AL36" s="2634"/>
      <c r="AM36" s="2635"/>
      <c r="AN36" s="2632"/>
      <c r="AO36" s="2633"/>
      <c r="AP36" s="2632"/>
      <c r="AQ36" s="2633"/>
      <c r="AR36" s="2632"/>
      <c r="AS36" s="2633"/>
      <c r="AT36" s="2632"/>
      <c r="AU36" s="2633"/>
      <c r="AV36" s="2611"/>
      <c r="AW36" s="2612"/>
      <c r="AX36" s="2613"/>
      <c r="AY36" s="2611"/>
      <c r="AZ36" s="2612"/>
      <c r="BA36" s="2613"/>
      <c r="BB36" s="2611"/>
      <c r="BC36" s="2612"/>
      <c r="BD36" s="2613"/>
      <c r="BG36" s="561"/>
      <c r="BH36" s="562"/>
      <c r="BI36" s="563"/>
      <c r="BJ36" s="561"/>
      <c r="BK36" s="562"/>
      <c r="BL36" s="563"/>
    </row>
    <row r="37" spans="5:86" ht="20.100000000000001" customHeight="1">
      <c r="E37" s="536"/>
      <c r="F37" s="536"/>
      <c r="G37" s="535" t="s">
        <v>790</v>
      </c>
      <c r="H37" s="536"/>
      <c r="I37" s="536"/>
      <c r="J37" s="536"/>
      <c r="K37" s="536"/>
      <c r="L37" s="536"/>
      <c r="M37" s="536"/>
      <c r="N37" s="536"/>
      <c r="O37" s="536"/>
      <c r="P37" s="536"/>
      <c r="Q37" s="536"/>
      <c r="R37" s="536"/>
      <c r="S37" s="536"/>
      <c r="T37" s="536"/>
      <c r="U37" s="536"/>
      <c r="V37" s="536"/>
      <c r="W37" s="536"/>
      <c r="X37" s="536"/>
      <c r="Y37" s="536"/>
      <c r="Z37" s="536"/>
      <c r="AI37" s="514"/>
      <c r="AJ37" s="513"/>
      <c r="AY37" s="514"/>
      <c r="AZ37" s="513"/>
      <c r="BG37" s="535" t="s">
        <v>795</v>
      </c>
    </row>
    <row r="38" spans="5:86" ht="20.100000000000001" customHeight="1">
      <c r="E38" s="536"/>
      <c r="F38" s="536"/>
      <c r="G38" s="537" t="s">
        <v>796</v>
      </c>
      <c r="H38" s="536"/>
      <c r="I38" s="536"/>
      <c r="J38" s="536"/>
      <c r="K38" s="536"/>
      <c r="L38" s="536"/>
      <c r="M38" s="536"/>
      <c r="N38" s="536"/>
      <c r="O38" s="536"/>
      <c r="P38" s="536"/>
      <c r="Q38" s="536"/>
      <c r="R38" s="536"/>
      <c r="S38" s="536"/>
      <c r="T38" s="536"/>
      <c r="U38" s="536"/>
      <c r="V38" s="536"/>
      <c r="W38" s="536"/>
      <c r="X38" s="536"/>
      <c r="Y38" s="536"/>
      <c r="Z38" s="536"/>
    </row>
    <row r="39" spans="5:86" ht="20.100000000000001" customHeight="1">
      <c r="E39" s="536"/>
      <c r="F39" s="536"/>
      <c r="G39" s="541" t="s">
        <v>800</v>
      </c>
      <c r="H39" s="536"/>
      <c r="I39" s="536"/>
      <c r="J39" s="536"/>
      <c r="K39" s="536"/>
      <c r="L39" s="536"/>
      <c r="M39" s="536"/>
      <c r="N39" s="536"/>
      <c r="O39" s="536"/>
      <c r="P39" s="536"/>
      <c r="Q39" s="536"/>
      <c r="R39" s="536"/>
      <c r="S39" s="536"/>
      <c r="T39" s="536"/>
      <c r="U39" s="536"/>
      <c r="V39" s="536"/>
      <c r="W39" s="536"/>
      <c r="X39" s="536"/>
      <c r="Y39" s="536"/>
      <c r="Z39" s="536"/>
    </row>
    <row r="40" spans="5:86" ht="20.100000000000001" customHeight="1">
      <c r="G40" s="521"/>
      <c r="H40" s="521"/>
      <c r="I40" s="521"/>
      <c r="J40" s="521"/>
      <c r="K40" s="521"/>
      <c r="L40" s="521"/>
      <c r="M40" s="521"/>
      <c r="N40" s="521"/>
      <c r="O40" s="521"/>
      <c r="P40" s="521"/>
      <c r="Q40" s="521"/>
      <c r="R40" s="521"/>
      <c r="S40" s="521"/>
      <c r="T40" s="521"/>
      <c r="U40" s="521"/>
      <c r="V40" s="521"/>
      <c r="W40" s="522" t="s">
        <v>825</v>
      </c>
      <c r="X40" s="523"/>
      <c r="Y40" s="523"/>
      <c r="Z40" s="523"/>
      <c r="AA40" s="524"/>
      <c r="AB40" s="521"/>
      <c r="AC40" s="521"/>
      <c r="AD40" s="521"/>
      <c r="AE40" s="521"/>
      <c r="AF40" s="521"/>
      <c r="AG40" s="521"/>
      <c r="AH40" s="521"/>
      <c r="AI40" s="521"/>
      <c r="AJ40" s="521"/>
      <c r="AK40" s="521"/>
      <c r="AL40" s="521"/>
      <c r="AM40" s="521"/>
      <c r="AN40" s="521"/>
      <c r="AO40" s="521"/>
      <c r="AP40" s="521"/>
      <c r="AQ40" s="521"/>
      <c r="AR40" s="521"/>
      <c r="AS40" s="521"/>
      <c r="AT40" s="521"/>
      <c r="AU40" s="521"/>
      <c r="AV40" s="521"/>
      <c r="AW40" s="521"/>
      <c r="AX40" s="521"/>
      <c r="AY40" s="521"/>
      <c r="AZ40" s="521"/>
      <c r="BA40" s="521"/>
      <c r="BB40" s="521"/>
      <c r="BC40" s="521"/>
      <c r="BD40" s="521"/>
      <c r="BE40" s="521"/>
      <c r="BF40" s="521"/>
      <c r="BG40" s="521"/>
      <c r="BH40" s="521"/>
      <c r="BI40" s="521"/>
      <c r="BJ40" s="521"/>
      <c r="BK40" s="521"/>
      <c r="BL40" s="521"/>
      <c r="BM40" s="521"/>
      <c r="BN40" s="521"/>
      <c r="BO40" s="521"/>
      <c r="BP40" s="521"/>
      <c r="BQ40" s="521"/>
      <c r="BR40" s="521"/>
      <c r="BS40" s="521"/>
      <c r="BT40" s="521"/>
      <c r="BU40" s="521"/>
      <c r="BV40" s="521"/>
      <c r="BW40" s="521"/>
      <c r="BX40" s="521"/>
      <c r="BY40" s="521"/>
      <c r="BZ40" s="521"/>
      <c r="CA40" s="521"/>
      <c r="CB40" s="521"/>
    </row>
    <row r="41" spans="5:86" ht="6" customHeight="1">
      <c r="H41" s="501"/>
      <c r="I41" s="501"/>
      <c r="J41" s="501"/>
      <c r="K41" s="501"/>
      <c r="L41" s="501"/>
      <c r="M41" s="501"/>
      <c r="N41" s="501"/>
      <c r="O41" s="501"/>
      <c r="P41" s="501"/>
      <c r="Q41" s="501"/>
      <c r="R41" s="501"/>
      <c r="S41" s="501"/>
      <c r="T41" s="501"/>
      <c r="U41" s="501"/>
      <c r="V41" s="501"/>
      <c r="W41" s="501"/>
      <c r="X41" s="501"/>
      <c r="Y41" s="501"/>
      <c r="Z41" s="501"/>
      <c r="AA41" s="501"/>
      <c r="AB41" s="501"/>
      <c r="AC41" s="501"/>
      <c r="AD41" s="501"/>
      <c r="AE41" s="501"/>
      <c r="AF41" s="501"/>
      <c r="AG41" s="501"/>
      <c r="AL41" s="501"/>
      <c r="AM41" s="501"/>
      <c r="AR41" s="501"/>
      <c r="AS41" s="501"/>
      <c r="AU41" s="501"/>
      <c r="AV41" s="501"/>
      <c r="AW41" s="501"/>
      <c r="BC41" s="501"/>
      <c r="BD41" s="501"/>
      <c r="BF41" s="501"/>
      <c r="BG41" s="501"/>
      <c r="BI41" s="501"/>
      <c r="BJ41" s="501"/>
      <c r="BO41" s="501"/>
      <c r="BP41" s="501"/>
      <c r="BT41" s="501"/>
      <c r="BU41" s="501"/>
      <c r="BZ41" s="501"/>
      <c r="CA41" s="501"/>
    </row>
    <row r="42" spans="5:86" ht="20.100000000000001" customHeight="1">
      <c r="G42" s="518"/>
      <c r="H42" s="2645" t="s">
        <v>700</v>
      </c>
      <c r="I42" s="2646"/>
      <c r="J42" s="2646"/>
      <c r="K42" s="2647"/>
      <c r="L42" s="2645" t="s">
        <v>722</v>
      </c>
      <c r="M42" s="2646"/>
      <c r="N42" s="2647"/>
      <c r="O42" s="515" t="s">
        <v>801</v>
      </c>
      <c r="P42" s="516"/>
      <c r="Q42" s="516"/>
      <c r="R42" s="516"/>
      <c r="S42" s="516"/>
      <c r="T42" s="516"/>
      <c r="U42" s="516"/>
      <c r="V42" s="503"/>
      <c r="W42" s="516"/>
      <c r="X42" s="516"/>
      <c r="Y42" s="516"/>
      <c r="Z42" s="516"/>
      <c r="AA42" s="516"/>
      <c r="AB42" s="516"/>
      <c r="AC42" s="516"/>
      <c r="AD42" s="516"/>
      <c r="AE42" s="516"/>
      <c r="AF42" s="516"/>
      <c r="AG42" s="516"/>
      <c r="AH42" s="516"/>
      <c r="AI42" s="516"/>
      <c r="AJ42" s="516"/>
      <c r="AK42" s="516"/>
      <c r="AL42" s="516"/>
      <c r="AM42" s="516"/>
      <c r="AN42" s="516"/>
      <c r="AO42" s="516"/>
      <c r="AP42" s="516"/>
      <c r="AQ42" s="516"/>
      <c r="AR42" s="516"/>
      <c r="AS42" s="516"/>
      <c r="AT42" s="516"/>
      <c r="AU42" s="516"/>
      <c r="AV42" s="516"/>
      <c r="AW42" s="516"/>
      <c r="AX42" s="516"/>
      <c r="AY42" s="516"/>
      <c r="AZ42" s="516"/>
      <c r="BA42" s="516"/>
      <c r="BB42" s="516"/>
      <c r="BC42" s="516"/>
      <c r="BD42" s="516"/>
      <c r="BE42" s="516"/>
      <c r="BF42" s="516"/>
      <c r="BG42" s="516"/>
      <c r="BH42" s="516"/>
      <c r="BI42" s="516"/>
      <c r="BJ42" s="516"/>
      <c r="BK42" s="516"/>
      <c r="BL42" s="516"/>
      <c r="BM42" s="516"/>
      <c r="BN42" s="516"/>
      <c r="BO42" s="516"/>
      <c r="BP42" s="516"/>
      <c r="BQ42" s="516"/>
      <c r="BR42" s="571"/>
      <c r="BS42" s="517"/>
      <c r="BT42" s="515" t="s">
        <v>843</v>
      </c>
      <c r="BU42" s="516"/>
      <c r="BV42" s="516"/>
      <c r="BW42" s="516"/>
      <c r="BX42" s="516"/>
      <c r="BY42" s="516"/>
      <c r="BZ42" s="516"/>
      <c r="CA42" s="516"/>
      <c r="CB42" s="517"/>
      <c r="CE42" s="515" t="s">
        <v>827</v>
      </c>
      <c r="CF42" s="516"/>
      <c r="CG42" s="516"/>
      <c r="CH42" s="517"/>
    </row>
    <row r="43" spans="5:86" ht="20.100000000000001" customHeight="1">
      <c r="G43" s="526"/>
      <c r="H43" s="2648"/>
      <c r="I43" s="2649"/>
      <c r="J43" s="2649"/>
      <c r="K43" s="2650"/>
      <c r="L43" s="2648"/>
      <c r="M43" s="2649"/>
      <c r="N43" s="2650"/>
      <c r="O43" s="515" t="s">
        <v>821</v>
      </c>
      <c r="P43" s="516"/>
      <c r="Q43" s="516"/>
      <c r="R43" s="516"/>
      <c r="S43" s="516"/>
      <c r="T43" s="516"/>
      <c r="U43" s="516"/>
      <c r="V43" s="515"/>
      <c r="W43" s="516"/>
      <c r="X43" s="516"/>
      <c r="Y43" s="516"/>
      <c r="Z43" s="516"/>
      <c r="AA43" s="516"/>
      <c r="AB43" s="516"/>
      <c r="AC43" s="516"/>
      <c r="AD43" s="516"/>
      <c r="AE43" s="502" t="s">
        <v>806</v>
      </c>
      <c r="AF43" s="503"/>
      <c r="AG43" s="503"/>
      <c r="AH43" s="503"/>
      <c r="AI43" s="503"/>
      <c r="AJ43" s="503"/>
      <c r="AK43" s="503"/>
      <c r="AL43" s="502" t="s">
        <v>818</v>
      </c>
      <c r="AM43" s="503"/>
      <c r="AN43" s="503"/>
      <c r="AO43" s="503"/>
      <c r="AP43" s="503"/>
      <c r="AQ43" s="503"/>
      <c r="AR43" s="502"/>
      <c r="AS43" s="503"/>
      <c r="AT43" s="504"/>
      <c r="AU43" s="502" t="s">
        <v>836</v>
      </c>
      <c r="AV43" s="503"/>
      <c r="AW43" s="503"/>
      <c r="AX43" s="503"/>
      <c r="AY43" s="503"/>
      <c r="AZ43" s="503"/>
      <c r="BA43" s="503"/>
      <c r="BB43" s="503"/>
      <c r="BC43" s="502"/>
      <c r="BD43" s="503"/>
      <c r="BE43" s="503"/>
      <c r="BF43" s="502"/>
      <c r="BG43" s="503"/>
      <c r="BH43" s="503"/>
      <c r="BI43" s="502" t="s">
        <v>828</v>
      </c>
      <c r="BJ43" s="503"/>
      <c r="BK43" s="503"/>
      <c r="BL43" s="503"/>
      <c r="BM43" s="503"/>
      <c r="BN43" s="503"/>
      <c r="BO43" s="502"/>
      <c r="BP43" s="503"/>
      <c r="BQ43" s="503"/>
      <c r="BR43" s="2660" t="s">
        <v>848</v>
      </c>
      <c r="BS43" s="2625"/>
      <c r="BT43" s="502" t="s">
        <v>818</v>
      </c>
      <c r="BU43" s="503"/>
      <c r="BV43" s="503"/>
      <c r="BW43" s="503"/>
      <c r="BX43" s="503"/>
      <c r="BY43" s="503"/>
      <c r="BZ43" s="502"/>
      <c r="CA43" s="503"/>
      <c r="CB43" s="504"/>
      <c r="CE43" s="502" t="s">
        <v>812</v>
      </c>
      <c r="CF43" s="516"/>
      <c r="CG43" s="516"/>
      <c r="CH43" s="517"/>
    </row>
    <row r="44" spans="5:86" ht="20.100000000000001" customHeight="1">
      <c r="G44" s="519"/>
      <c r="H44" s="2651"/>
      <c r="I44" s="2652"/>
      <c r="J44" s="2652"/>
      <c r="K44" s="2653"/>
      <c r="L44" s="2651"/>
      <c r="M44" s="2652"/>
      <c r="N44" s="2653"/>
      <c r="O44" s="505" t="s">
        <v>802</v>
      </c>
      <c r="P44" s="507"/>
      <c r="Q44" s="507"/>
      <c r="R44" s="507"/>
      <c r="S44" s="507"/>
      <c r="T44" s="507"/>
      <c r="U44" s="506"/>
      <c r="V44" s="540" t="s">
        <v>805</v>
      </c>
      <c r="W44" s="538"/>
      <c r="X44" s="538"/>
      <c r="Y44" s="538"/>
      <c r="Z44" s="538"/>
      <c r="AA44" s="538"/>
      <c r="AB44" s="538"/>
      <c r="AC44" s="538"/>
      <c r="AD44" s="539"/>
      <c r="AE44" s="505" t="s">
        <v>807</v>
      </c>
      <c r="AF44" s="507"/>
      <c r="AG44" s="507"/>
      <c r="AH44" s="506"/>
      <c r="AI44" s="505" t="s">
        <v>809</v>
      </c>
      <c r="AJ44" s="507"/>
      <c r="AK44" s="507"/>
      <c r="AL44" s="505" t="s">
        <v>816</v>
      </c>
      <c r="AM44" s="507"/>
      <c r="AN44" s="506"/>
      <c r="AO44" s="505" t="s">
        <v>817</v>
      </c>
      <c r="AP44" s="507"/>
      <c r="AQ44" s="507"/>
      <c r="AR44" s="505" t="s">
        <v>819</v>
      </c>
      <c r="AS44" s="507"/>
      <c r="AT44" s="506"/>
      <c r="AU44" s="505" t="s">
        <v>837</v>
      </c>
      <c r="AV44" s="507"/>
      <c r="AW44" s="507"/>
      <c r="AX44" s="506"/>
      <c r="AY44" s="505" t="s">
        <v>838</v>
      </c>
      <c r="AZ44" s="507"/>
      <c r="BA44" s="507"/>
      <c r="BB44" s="506"/>
      <c r="BC44" s="505" t="s">
        <v>839</v>
      </c>
      <c r="BD44" s="507"/>
      <c r="BE44" s="506"/>
      <c r="BF44" s="505" t="s">
        <v>841</v>
      </c>
      <c r="BG44" s="507"/>
      <c r="BH44" s="506"/>
      <c r="BI44" s="505" t="s">
        <v>831</v>
      </c>
      <c r="BJ44" s="507"/>
      <c r="BK44" s="506"/>
      <c r="BL44" s="505" t="s">
        <v>829</v>
      </c>
      <c r="BM44" s="507"/>
      <c r="BN44" s="506"/>
      <c r="BO44" s="505" t="s">
        <v>830</v>
      </c>
      <c r="BP44" s="507"/>
      <c r="BQ44" s="507"/>
      <c r="BR44" s="2629"/>
      <c r="BS44" s="2631"/>
      <c r="BT44" s="505" t="s">
        <v>817</v>
      </c>
      <c r="BU44" s="507"/>
      <c r="BV44" s="507"/>
      <c r="BW44" s="505" t="s">
        <v>829</v>
      </c>
      <c r="BX44" s="507"/>
      <c r="BY44" s="506"/>
      <c r="BZ44" s="505" t="s">
        <v>830</v>
      </c>
      <c r="CA44" s="507"/>
      <c r="CB44" s="506"/>
      <c r="CE44" s="505" t="s">
        <v>813</v>
      </c>
      <c r="CF44" s="506"/>
      <c r="CG44" s="505" t="s">
        <v>814</v>
      </c>
      <c r="CH44" s="506"/>
    </row>
    <row r="45" spans="5:86" ht="20.100000000000001" customHeight="1">
      <c r="G45" s="511" t="s">
        <v>737</v>
      </c>
      <c r="H45" s="2639" t="s">
        <v>741</v>
      </c>
      <c r="I45" s="2640"/>
      <c r="J45" s="2640"/>
      <c r="K45" s="2641"/>
      <c r="L45" s="2639" t="s">
        <v>742</v>
      </c>
      <c r="M45" s="2641"/>
      <c r="N45" s="508" t="s">
        <v>844</v>
      </c>
      <c r="O45" s="548" t="s">
        <v>803</v>
      </c>
      <c r="P45" s="549"/>
      <c r="Q45" s="549"/>
      <c r="R45" s="549"/>
      <c r="S45" s="549"/>
      <c r="T45" s="549"/>
      <c r="U45" s="550"/>
      <c r="V45" s="551" t="s">
        <v>804</v>
      </c>
      <c r="W45" s="549"/>
      <c r="X45" s="549"/>
      <c r="Y45" s="549"/>
      <c r="Z45" s="549"/>
      <c r="AA45" s="549"/>
      <c r="AB45" s="549"/>
      <c r="AC45" s="549"/>
      <c r="AD45" s="550"/>
      <c r="AE45" s="552" t="s">
        <v>808</v>
      </c>
      <c r="AF45" s="553"/>
      <c r="AG45" s="553"/>
      <c r="AH45" s="554"/>
      <c r="AI45" s="2611" t="s">
        <v>810</v>
      </c>
      <c r="AJ45" s="2612"/>
      <c r="AK45" s="2613"/>
      <c r="AL45" s="559" t="s">
        <v>822</v>
      </c>
      <c r="AM45" s="553"/>
      <c r="AN45" s="554"/>
      <c r="AO45" s="559" t="s">
        <v>824</v>
      </c>
      <c r="AP45" s="553"/>
      <c r="AQ45" s="554"/>
      <c r="AR45" s="559" t="s">
        <v>823</v>
      </c>
      <c r="AS45" s="553"/>
      <c r="AT45" s="554"/>
      <c r="AU45" s="560" t="s">
        <v>833</v>
      </c>
      <c r="AV45" s="569"/>
      <c r="AW45" s="543"/>
      <c r="AX45" s="511" t="s">
        <v>735</v>
      </c>
      <c r="AY45" s="560" t="s">
        <v>833</v>
      </c>
      <c r="AZ45" s="569"/>
      <c r="BA45" s="543"/>
      <c r="BB45" s="511" t="s">
        <v>735</v>
      </c>
      <c r="BC45" s="560" t="s">
        <v>834</v>
      </c>
      <c r="BD45" s="543"/>
      <c r="BE45" s="544"/>
      <c r="BF45" s="560" t="s">
        <v>842</v>
      </c>
      <c r="BG45" s="543"/>
      <c r="BH45" s="544"/>
      <c r="BI45" s="564" t="s">
        <v>832</v>
      </c>
      <c r="BJ45" s="565"/>
      <c r="BK45" s="566"/>
      <c r="BL45" s="564" t="s">
        <v>833</v>
      </c>
      <c r="BM45" s="565"/>
      <c r="BN45" s="566"/>
      <c r="BO45" s="564" t="s">
        <v>834</v>
      </c>
      <c r="BP45" s="565"/>
      <c r="BQ45" s="565"/>
      <c r="BR45" s="509" t="s">
        <v>847</v>
      </c>
      <c r="BS45" s="510"/>
      <c r="BT45" s="564" t="s">
        <v>824</v>
      </c>
      <c r="BU45" s="565"/>
      <c r="BV45" s="566"/>
      <c r="BW45" s="564" t="s">
        <v>823</v>
      </c>
      <c r="BX45" s="565"/>
      <c r="BY45" s="566"/>
      <c r="BZ45" s="564" t="s">
        <v>823</v>
      </c>
      <c r="CA45" s="565"/>
      <c r="CB45" s="566"/>
      <c r="CE45" s="555"/>
      <c r="CF45" s="556"/>
      <c r="CG45" s="557"/>
      <c r="CH45" s="558"/>
    </row>
    <row r="46" spans="5:86" ht="20.100000000000001" customHeight="1">
      <c r="G46" s="511" t="s">
        <v>737</v>
      </c>
      <c r="H46" s="2639"/>
      <c r="I46" s="2640"/>
      <c r="J46" s="2640"/>
      <c r="K46" s="2641"/>
      <c r="L46" s="2639"/>
      <c r="M46" s="2641"/>
      <c r="N46" s="508"/>
      <c r="O46" s="545"/>
      <c r="P46" s="546"/>
      <c r="Q46" s="546"/>
      <c r="R46" s="546"/>
      <c r="S46" s="546"/>
      <c r="T46" s="546"/>
      <c r="U46" s="547"/>
      <c r="V46" s="545"/>
      <c r="W46" s="546"/>
      <c r="X46" s="546"/>
      <c r="Y46" s="546"/>
      <c r="Z46" s="546"/>
      <c r="AA46" s="546"/>
      <c r="AB46" s="546"/>
      <c r="AC46" s="546"/>
      <c r="AD46" s="547"/>
      <c r="AE46" s="552"/>
      <c r="AF46" s="553"/>
      <c r="AG46" s="553"/>
      <c r="AH46" s="554"/>
      <c r="AI46" s="2611"/>
      <c r="AJ46" s="2612"/>
      <c r="AK46" s="2613"/>
      <c r="AL46" s="552"/>
      <c r="AM46" s="553"/>
      <c r="AN46" s="554"/>
      <c r="AO46" s="2611"/>
      <c r="AP46" s="2612"/>
      <c r="AQ46" s="2613"/>
      <c r="AR46" s="552"/>
      <c r="AS46" s="553"/>
      <c r="AT46" s="554"/>
      <c r="AU46" s="542"/>
      <c r="AV46" s="543"/>
      <c r="AW46" s="543"/>
      <c r="AX46" s="511" t="s">
        <v>735</v>
      </c>
      <c r="AY46" s="542" t="s">
        <v>840</v>
      </c>
      <c r="AZ46" s="543"/>
      <c r="BA46" s="543"/>
      <c r="BB46" s="511" t="s">
        <v>735</v>
      </c>
      <c r="BC46" s="560" t="s">
        <v>840</v>
      </c>
      <c r="BD46" s="543"/>
      <c r="BE46" s="544"/>
      <c r="BF46" s="560" t="s">
        <v>840</v>
      </c>
      <c r="BG46" s="543"/>
      <c r="BH46" s="544"/>
      <c r="BI46" s="567" t="s">
        <v>840</v>
      </c>
      <c r="BJ46" s="565"/>
      <c r="BK46" s="566"/>
      <c r="BL46" s="2662"/>
      <c r="BM46" s="2663"/>
      <c r="BN46" s="2664"/>
      <c r="BO46" s="567"/>
      <c r="BP46" s="565"/>
      <c r="BQ46" s="565"/>
      <c r="BR46" s="509" t="s">
        <v>847</v>
      </c>
      <c r="BS46" s="510"/>
      <c r="BT46" s="2662"/>
      <c r="BU46" s="2663"/>
      <c r="BV46" s="2664"/>
      <c r="BW46" s="2662"/>
      <c r="BX46" s="2663"/>
      <c r="BY46" s="2664"/>
      <c r="BZ46" s="567"/>
      <c r="CA46" s="565"/>
      <c r="CB46" s="566"/>
      <c r="CE46" s="555"/>
      <c r="CF46" s="556"/>
      <c r="CG46" s="557"/>
      <c r="CH46" s="558"/>
    </row>
    <row r="47" spans="5:86" ht="20.100000000000001" customHeight="1">
      <c r="G47" s="511" t="s">
        <v>737</v>
      </c>
      <c r="H47" s="2639"/>
      <c r="I47" s="2640"/>
      <c r="J47" s="2640"/>
      <c r="K47" s="2641"/>
      <c r="L47" s="2639"/>
      <c r="M47" s="2641"/>
      <c r="N47" s="508"/>
      <c r="O47" s="545"/>
      <c r="P47" s="546"/>
      <c r="Q47" s="546"/>
      <c r="R47" s="546"/>
      <c r="S47" s="546"/>
      <c r="T47" s="546"/>
      <c r="U47" s="547"/>
      <c r="V47" s="545"/>
      <c r="W47" s="546"/>
      <c r="X47" s="546"/>
      <c r="Y47" s="546"/>
      <c r="Z47" s="546"/>
      <c r="AA47" s="546"/>
      <c r="AB47" s="546"/>
      <c r="AC47" s="546"/>
      <c r="AD47" s="547"/>
      <c r="AE47" s="552"/>
      <c r="AF47" s="553"/>
      <c r="AG47" s="553"/>
      <c r="AH47" s="554"/>
      <c r="AI47" s="2611"/>
      <c r="AJ47" s="2612"/>
      <c r="AK47" s="2613"/>
      <c r="AL47" s="552"/>
      <c r="AM47" s="553"/>
      <c r="AN47" s="554"/>
      <c r="AO47" s="2611"/>
      <c r="AP47" s="2612"/>
      <c r="AQ47" s="2613"/>
      <c r="AR47" s="552"/>
      <c r="AS47" s="553"/>
      <c r="AT47" s="554"/>
      <c r="AU47" s="542"/>
      <c r="AV47" s="543"/>
      <c r="AW47" s="543"/>
      <c r="AX47" s="511" t="s">
        <v>735</v>
      </c>
      <c r="AY47" s="542" t="s">
        <v>840</v>
      </c>
      <c r="AZ47" s="543"/>
      <c r="BA47" s="543"/>
      <c r="BB47" s="511" t="s">
        <v>735</v>
      </c>
      <c r="BC47" s="560" t="s">
        <v>840</v>
      </c>
      <c r="BD47" s="543"/>
      <c r="BE47" s="544"/>
      <c r="BF47" s="560" t="s">
        <v>840</v>
      </c>
      <c r="BG47" s="543"/>
      <c r="BH47" s="544"/>
      <c r="BI47" s="567" t="s">
        <v>840</v>
      </c>
      <c r="BJ47" s="565"/>
      <c r="BK47" s="566"/>
      <c r="BL47" s="2662"/>
      <c r="BM47" s="2663"/>
      <c r="BN47" s="2664"/>
      <c r="BO47" s="567"/>
      <c r="BP47" s="565"/>
      <c r="BQ47" s="565"/>
      <c r="BR47" s="509" t="s">
        <v>847</v>
      </c>
      <c r="BS47" s="510"/>
      <c r="BT47" s="2662"/>
      <c r="BU47" s="2663"/>
      <c r="BV47" s="2664"/>
      <c r="BW47" s="2662"/>
      <c r="BX47" s="2663"/>
      <c r="BY47" s="2664"/>
      <c r="BZ47" s="567"/>
      <c r="CA47" s="565"/>
      <c r="CB47" s="566"/>
      <c r="CE47" s="555"/>
      <c r="CF47" s="556"/>
      <c r="CG47" s="557"/>
      <c r="CH47" s="558"/>
    </row>
    <row r="48" spans="5:86" ht="20.100000000000001" customHeight="1">
      <c r="G48" s="511" t="s">
        <v>737</v>
      </c>
      <c r="H48" s="2639"/>
      <c r="I48" s="2640"/>
      <c r="J48" s="2640"/>
      <c r="K48" s="2641"/>
      <c r="L48" s="2639"/>
      <c r="M48" s="2641"/>
      <c r="N48" s="508"/>
      <c r="O48" s="545"/>
      <c r="P48" s="546"/>
      <c r="Q48" s="546"/>
      <c r="R48" s="546"/>
      <c r="S48" s="546"/>
      <c r="T48" s="546"/>
      <c r="U48" s="547"/>
      <c r="V48" s="545"/>
      <c r="W48" s="546"/>
      <c r="X48" s="546"/>
      <c r="Y48" s="546"/>
      <c r="Z48" s="546"/>
      <c r="AA48" s="546"/>
      <c r="AB48" s="546"/>
      <c r="AC48" s="546"/>
      <c r="AD48" s="547"/>
      <c r="AE48" s="552"/>
      <c r="AF48" s="553"/>
      <c r="AG48" s="553"/>
      <c r="AH48" s="554"/>
      <c r="AI48" s="2611"/>
      <c r="AJ48" s="2612"/>
      <c r="AK48" s="2612"/>
      <c r="AL48" s="552"/>
      <c r="AM48" s="553"/>
      <c r="AN48" s="554"/>
      <c r="AO48" s="2611"/>
      <c r="AP48" s="2612"/>
      <c r="AQ48" s="2612"/>
      <c r="AR48" s="552"/>
      <c r="AS48" s="553"/>
      <c r="AT48" s="554"/>
      <c r="AU48" s="542"/>
      <c r="AV48" s="543"/>
      <c r="AW48" s="543"/>
      <c r="AX48" s="511" t="s">
        <v>735</v>
      </c>
      <c r="AY48" s="542" t="s">
        <v>840</v>
      </c>
      <c r="AZ48" s="543"/>
      <c r="BA48" s="543"/>
      <c r="BB48" s="511" t="s">
        <v>735</v>
      </c>
      <c r="BC48" s="560" t="s">
        <v>840</v>
      </c>
      <c r="BD48" s="543"/>
      <c r="BE48" s="544"/>
      <c r="BF48" s="560" t="s">
        <v>840</v>
      </c>
      <c r="BG48" s="543"/>
      <c r="BH48" s="544"/>
      <c r="BI48" s="567" t="s">
        <v>840</v>
      </c>
      <c r="BJ48" s="565"/>
      <c r="BK48" s="566"/>
      <c r="BL48" s="2662"/>
      <c r="BM48" s="2663"/>
      <c r="BN48" s="2664"/>
      <c r="BO48" s="567"/>
      <c r="BP48" s="565"/>
      <c r="BQ48" s="565"/>
      <c r="BR48" s="509" t="s">
        <v>847</v>
      </c>
      <c r="BS48" s="510"/>
      <c r="BT48" s="2662"/>
      <c r="BU48" s="2663"/>
      <c r="BV48" s="2663"/>
      <c r="BW48" s="2662"/>
      <c r="BX48" s="2663"/>
      <c r="BY48" s="2663"/>
      <c r="BZ48" s="567"/>
      <c r="CA48" s="565"/>
      <c r="CB48" s="566"/>
      <c r="CE48" s="555"/>
      <c r="CF48" s="556"/>
      <c r="CG48" s="557"/>
      <c r="CH48" s="558"/>
    </row>
    <row r="49" spans="5:83" ht="20.100000000000001" customHeight="1">
      <c r="E49" s="536"/>
      <c r="F49" s="536"/>
      <c r="G49" s="535" t="s">
        <v>811</v>
      </c>
      <c r="H49" s="536"/>
      <c r="I49" s="536"/>
      <c r="J49" s="536"/>
      <c r="K49" s="536"/>
      <c r="L49" s="536"/>
      <c r="M49" s="536"/>
      <c r="N49" s="570" t="s">
        <v>845</v>
      </c>
      <c r="O49" s="536"/>
      <c r="P49" s="536"/>
      <c r="Q49" s="536"/>
      <c r="R49" s="536"/>
      <c r="S49" s="536"/>
      <c r="T49" s="536"/>
      <c r="U49" s="536"/>
      <c r="V49" s="514" t="s">
        <v>748</v>
      </c>
      <c r="W49" s="513" t="s">
        <v>826</v>
      </c>
      <c r="X49" s="536"/>
      <c r="Y49" s="536"/>
      <c r="Z49" s="536"/>
      <c r="AA49" s="536"/>
      <c r="AB49" s="536"/>
      <c r="AC49" s="536"/>
      <c r="AD49" s="536"/>
      <c r="AE49" s="536"/>
      <c r="AF49" s="536"/>
      <c r="AG49" s="536"/>
      <c r="AH49" s="536"/>
      <c r="AI49" s="536"/>
      <c r="AJ49" s="536"/>
      <c r="AK49" s="536"/>
      <c r="AL49" s="536"/>
      <c r="AU49" s="535"/>
      <c r="AV49" s="537"/>
      <c r="BI49" s="535" t="s">
        <v>835</v>
      </c>
      <c r="BT49" s="535" t="s">
        <v>835</v>
      </c>
      <c r="CE49" s="535" t="s">
        <v>846</v>
      </c>
    </row>
    <row r="50" spans="5:83" ht="20.100000000000001" customHeight="1">
      <c r="E50" s="536"/>
      <c r="F50" s="536"/>
      <c r="G50" s="537" t="s">
        <v>815</v>
      </c>
      <c r="H50" s="536"/>
      <c r="I50" s="536"/>
      <c r="J50" s="536"/>
      <c r="K50" s="536"/>
      <c r="L50" s="536"/>
      <c r="M50" s="536"/>
      <c r="N50" s="536"/>
      <c r="O50" s="536"/>
      <c r="P50" s="536"/>
      <c r="Q50" s="536"/>
      <c r="R50" s="536"/>
      <c r="S50" s="536"/>
      <c r="T50" s="536"/>
      <c r="U50" s="536"/>
      <c r="V50" s="536"/>
      <c r="W50" s="536"/>
      <c r="X50" s="536"/>
      <c r="Y50" s="536"/>
      <c r="Z50" s="536"/>
      <c r="AA50" s="536"/>
      <c r="AB50" s="536"/>
      <c r="BI50" s="537" t="s">
        <v>849</v>
      </c>
    </row>
    <row r="51" spans="5:83" ht="20.100000000000001" customHeight="1">
      <c r="G51" s="521"/>
      <c r="H51" s="521"/>
      <c r="I51" s="521"/>
      <c r="J51" s="521"/>
      <c r="K51" s="521"/>
      <c r="L51" s="521"/>
      <c r="M51" s="521"/>
      <c r="N51" s="521"/>
      <c r="O51" s="521"/>
      <c r="P51" s="521"/>
      <c r="Q51" s="521"/>
      <c r="R51" s="521"/>
      <c r="S51" s="521"/>
      <c r="T51" s="521"/>
      <c r="U51" s="521"/>
      <c r="V51" s="521"/>
      <c r="W51" s="521"/>
      <c r="X51" s="521"/>
      <c r="Y51" s="521"/>
      <c r="Z51" s="521"/>
      <c r="AA51" s="521"/>
      <c r="AB51" s="522" t="s">
        <v>871</v>
      </c>
      <c r="AC51" s="523"/>
      <c r="AD51" s="523"/>
      <c r="AE51" s="523"/>
      <c r="AF51" s="524"/>
      <c r="AG51" s="521"/>
      <c r="AH51" s="521"/>
      <c r="AI51" s="521"/>
      <c r="AJ51" s="521"/>
      <c r="AK51" s="521"/>
      <c r="AL51" s="521"/>
      <c r="AM51" s="521"/>
      <c r="AN51" s="521"/>
      <c r="AO51" s="521"/>
      <c r="AP51" s="521"/>
      <c r="AQ51" s="521"/>
      <c r="AR51" s="521"/>
      <c r="AS51" s="521"/>
      <c r="AT51" s="521"/>
      <c r="AU51" s="521"/>
      <c r="AV51" s="521"/>
      <c r="AW51" s="521"/>
      <c r="AX51" s="521"/>
      <c r="AY51" s="521"/>
      <c r="AZ51" s="521"/>
    </row>
    <row r="52" spans="5:83" ht="6" customHeight="1">
      <c r="G52" s="501"/>
      <c r="H52" s="501"/>
      <c r="I52" s="501"/>
      <c r="J52" s="501"/>
      <c r="K52" s="501"/>
      <c r="L52" s="501"/>
      <c r="M52" s="501"/>
      <c r="N52" s="501"/>
      <c r="O52" s="501"/>
      <c r="P52" s="501"/>
      <c r="Q52" s="501"/>
      <c r="R52" s="501"/>
      <c r="S52" s="501"/>
      <c r="T52" s="501"/>
      <c r="U52" s="501"/>
      <c r="V52" s="501"/>
      <c r="W52" s="501"/>
      <c r="X52" s="501"/>
      <c r="Y52" s="501"/>
      <c r="Z52" s="501"/>
      <c r="AA52" s="501"/>
      <c r="AB52" s="501"/>
      <c r="AC52" s="501"/>
      <c r="AD52" s="501"/>
      <c r="AE52" s="501"/>
      <c r="AF52" s="501"/>
      <c r="AG52" s="501"/>
      <c r="AH52" s="501"/>
      <c r="AI52" s="501"/>
      <c r="AJ52" s="501"/>
      <c r="AK52" s="501"/>
      <c r="AP52" s="501"/>
      <c r="AQ52" s="501"/>
      <c r="AS52" s="501"/>
      <c r="AT52" s="501"/>
      <c r="AU52" s="501"/>
    </row>
    <row r="53" spans="5:83" ht="20.100000000000001" customHeight="1">
      <c r="G53" s="518"/>
      <c r="H53" s="2645" t="s">
        <v>700</v>
      </c>
      <c r="I53" s="2646"/>
      <c r="J53" s="2646"/>
      <c r="K53" s="2647"/>
      <c r="L53" s="2645" t="s">
        <v>722</v>
      </c>
      <c r="M53" s="2647"/>
      <c r="N53" s="515" t="s">
        <v>850</v>
      </c>
      <c r="O53" s="516"/>
      <c r="P53" s="516"/>
      <c r="Q53" s="516"/>
      <c r="R53" s="516"/>
      <c r="S53" s="516"/>
      <c r="T53" s="516"/>
      <c r="U53" s="516"/>
      <c r="V53" s="516"/>
      <c r="W53" s="516"/>
      <c r="X53" s="516"/>
      <c r="Y53" s="516"/>
      <c r="Z53" s="516"/>
      <c r="AA53" s="516"/>
      <c r="AB53" s="516"/>
      <c r="AC53" s="516"/>
      <c r="AD53" s="516"/>
      <c r="AE53" s="516"/>
      <c r="AF53" s="516"/>
      <c r="AG53" s="516" t="s">
        <v>857</v>
      </c>
      <c r="AH53" s="516"/>
      <c r="AI53" s="516"/>
      <c r="AJ53" s="516"/>
      <c r="AK53" s="516"/>
      <c r="AL53" s="516"/>
      <c r="AM53" s="516"/>
      <c r="AN53" s="516"/>
      <c r="AO53" s="516"/>
      <c r="AP53" s="516"/>
      <c r="AQ53" s="516"/>
      <c r="AR53" s="516"/>
      <c r="AS53" s="516"/>
      <c r="AT53" s="516"/>
      <c r="AU53" s="516"/>
      <c r="AV53" s="516"/>
      <c r="AW53" s="516"/>
      <c r="AX53" s="516"/>
      <c r="AY53" s="516"/>
      <c r="AZ53" s="517"/>
    </row>
    <row r="54" spans="5:83" ht="20.100000000000001" customHeight="1">
      <c r="G54" s="526"/>
      <c r="H54" s="2648"/>
      <c r="I54" s="2649"/>
      <c r="J54" s="2649"/>
      <c r="K54" s="2650"/>
      <c r="L54" s="2648"/>
      <c r="M54" s="2650"/>
      <c r="N54" s="2660" t="s">
        <v>854</v>
      </c>
      <c r="O54" s="2666"/>
      <c r="P54" s="515" t="s">
        <v>851</v>
      </c>
      <c r="Q54" s="516"/>
      <c r="R54" s="516"/>
      <c r="S54" s="516"/>
      <c r="T54" s="516"/>
      <c r="U54" s="516"/>
      <c r="V54" s="516"/>
      <c r="W54" s="515" t="s">
        <v>853</v>
      </c>
      <c r="X54" s="516"/>
      <c r="Y54" s="516"/>
      <c r="Z54" s="516"/>
      <c r="AA54" s="516"/>
      <c r="AB54" s="516"/>
      <c r="AC54" s="516"/>
      <c r="AD54" s="502" t="s">
        <v>856</v>
      </c>
      <c r="AE54" s="516"/>
      <c r="AF54" s="516"/>
      <c r="AG54" s="2660" t="s">
        <v>863</v>
      </c>
      <c r="AH54" s="2624"/>
      <c r="AI54" s="2625"/>
      <c r="AJ54" s="502" t="s">
        <v>862</v>
      </c>
      <c r="AK54" s="503"/>
      <c r="AL54" s="503"/>
      <c r="AM54" s="503"/>
      <c r="AN54" s="503"/>
      <c r="AO54" s="504"/>
      <c r="AP54" s="502" t="s">
        <v>864</v>
      </c>
      <c r="AQ54" s="503"/>
      <c r="AR54" s="503"/>
      <c r="AS54" s="503"/>
      <c r="AT54" s="503"/>
      <c r="AU54" s="503"/>
      <c r="AV54" s="503"/>
      <c r="AW54" s="503"/>
      <c r="AX54" s="504"/>
      <c r="AY54" s="2660" t="s">
        <v>869</v>
      </c>
      <c r="AZ54" s="2625"/>
    </row>
    <row r="55" spans="5:83" ht="20.100000000000001" customHeight="1">
      <c r="G55" s="519"/>
      <c r="H55" s="2651"/>
      <c r="I55" s="2652"/>
      <c r="J55" s="2652"/>
      <c r="K55" s="2653"/>
      <c r="L55" s="2651"/>
      <c r="M55" s="2653"/>
      <c r="N55" s="2670"/>
      <c r="O55" s="2672"/>
      <c r="P55" s="505" t="s">
        <v>816</v>
      </c>
      <c r="Q55" s="507"/>
      <c r="R55" s="507"/>
      <c r="S55" s="506"/>
      <c r="T55" s="505" t="s">
        <v>852</v>
      </c>
      <c r="U55" s="507"/>
      <c r="V55" s="507"/>
      <c r="W55" s="505" t="s">
        <v>816</v>
      </c>
      <c r="X55" s="507"/>
      <c r="Y55" s="507"/>
      <c r="Z55" s="506"/>
      <c r="AA55" s="505" t="s">
        <v>852</v>
      </c>
      <c r="AB55" s="507"/>
      <c r="AC55" s="507"/>
      <c r="AD55" s="505" t="s">
        <v>852</v>
      </c>
      <c r="AE55" s="507"/>
      <c r="AF55" s="507"/>
      <c r="AG55" s="2629"/>
      <c r="AH55" s="2630"/>
      <c r="AI55" s="2631"/>
      <c r="AJ55" s="505" t="s">
        <v>858</v>
      </c>
      <c r="AK55" s="507"/>
      <c r="AL55" s="506"/>
      <c r="AM55" s="505" t="s">
        <v>859</v>
      </c>
      <c r="AN55" s="507"/>
      <c r="AO55" s="506"/>
      <c r="AP55" s="505" t="s">
        <v>866</v>
      </c>
      <c r="AQ55" s="507"/>
      <c r="AR55" s="506"/>
      <c r="AS55" s="505" t="s">
        <v>865</v>
      </c>
      <c r="AT55" s="507"/>
      <c r="AU55" s="506"/>
      <c r="AV55" s="505" t="s">
        <v>867</v>
      </c>
      <c r="AW55" s="507"/>
      <c r="AX55" s="506"/>
      <c r="AY55" s="2629"/>
      <c r="AZ55" s="2631"/>
    </row>
    <row r="56" spans="5:83" ht="20.100000000000001" customHeight="1">
      <c r="G56" s="511" t="s">
        <v>737</v>
      </c>
      <c r="H56" s="2639" t="s">
        <v>741</v>
      </c>
      <c r="I56" s="2640"/>
      <c r="J56" s="2640"/>
      <c r="K56" s="2641"/>
      <c r="L56" s="2639" t="s">
        <v>742</v>
      </c>
      <c r="M56" s="2641"/>
      <c r="N56" s="509" t="s">
        <v>847</v>
      </c>
      <c r="O56" s="510"/>
      <c r="P56" s="560" t="s">
        <v>833</v>
      </c>
      <c r="Q56" s="569"/>
      <c r="R56" s="543"/>
      <c r="S56" s="511" t="s">
        <v>735</v>
      </c>
      <c r="T56" s="560" t="s">
        <v>833</v>
      </c>
      <c r="U56" s="569"/>
      <c r="V56" s="543"/>
      <c r="W56" s="560" t="s">
        <v>833</v>
      </c>
      <c r="X56" s="569"/>
      <c r="Y56" s="543"/>
      <c r="Z56" s="511" t="s">
        <v>735</v>
      </c>
      <c r="AA56" s="560" t="s">
        <v>833</v>
      </c>
      <c r="AB56" s="569"/>
      <c r="AC56" s="543"/>
      <c r="AD56" s="560" t="s">
        <v>833</v>
      </c>
      <c r="AE56" s="569"/>
      <c r="AF56" s="543"/>
      <c r="AG56" s="552" t="s">
        <v>840</v>
      </c>
      <c r="AH56" s="553"/>
      <c r="AI56" s="554"/>
      <c r="AJ56" s="559" t="s">
        <v>860</v>
      </c>
      <c r="AK56" s="553"/>
      <c r="AL56" s="554"/>
      <c r="AM56" s="559" t="s">
        <v>861</v>
      </c>
      <c r="AN56" s="553"/>
      <c r="AO56" s="554"/>
      <c r="AP56" s="2620">
        <v>1500</v>
      </c>
      <c r="AQ56" s="2621"/>
      <c r="AR56" s="2622"/>
      <c r="AS56" s="2683">
        <v>500</v>
      </c>
      <c r="AT56" s="2684"/>
      <c r="AU56" s="2685"/>
      <c r="AV56" s="2686">
        <f>AS56-AP56</f>
        <v>-1000</v>
      </c>
      <c r="AW56" s="2687"/>
      <c r="AX56" s="2688"/>
      <c r="AY56" s="509" t="s">
        <v>847</v>
      </c>
      <c r="AZ56" s="510"/>
    </row>
    <row r="57" spans="5:83" ht="20.100000000000001" customHeight="1">
      <c r="G57" s="511" t="s">
        <v>737</v>
      </c>
      <c r="H57" s="2639"/>
      <c r="I57" s="2640"/>
      <c r="J57" s="2640"/>
      <c r="K57" s="2641"/>
      <c r="L57" s="2639"/>
      <c r="M57" s="2641"/>
      <c r="N57" s="509" t="s">
        <v>847</v>
      </c>
      <c r="O57" s="510"/>
      <c r="P57" s="542" t="s">
        <v>840</v>
      </c>
      <c r="Q57" s="543"/>
      <c r="R57" s="543"/>
      <c r="S57" s="511" t="s">
        <v>735</v>
      </c>
      <c r="T57" s="542" t="s">
        <v>840</v>
      </c>
      <c r="U57" s="543"/>
      <c r="V57" s="543"/>
      <c r="W57" s="542" t="s">
        <v>840</v>
      </c>
      <c r="X57" s="543"/>
      <c r="Y57" s="543"/>
      <c r="Z57" s="511" t="s">
        <v>735</v>
      </c>
      <c r="AA57" s="542" t="s">
        <v>840</v>
      </c>
      <c r="AB57" s="543"/>
      <c r="AC57" s="543"/>
      <c r="AD57" s="542" t="s">
        <v>840</v>
      </c>
      <c r="AE57" s="543"/>
      <c r="AF57" s="543"/>
      <c r="AG57" s="552" t="s">
        <v>840</v>
      </c>
      <c r="AH57" s="553"/>
      <c r="AI57" s="554"/>
      <c r="AJ57" s="552" t="s">
        <v>840</v>
      </c>
      <c r="AK57" s="553"/>
      <c r="AL57" s="554"/>
      <c r="AM57" s="2611"/>
      <c r="AN57" s="2612"/>
      <c r="AO57" s="2613"/>
      <c r="AP57" s="2620"/>
      <c r="AQ57" s="2621"/>
      <c r="AR57" s="2622"/>
      <c r="AS57" s="2683"/>
      <c r="AT57" s="2684"/>
      <c r="AU57" s="2685"/>
      <c r="AV57" s="2689"/>
      <c r="AW57" s="2690"/>
      <c r="AX57" s="2691"/>
      <c r="AY57" s="509" t="s">
        <v>847</v>
      </c>
      <c r="AZ57" s="510"/>
    </row>
    <row r="58" spans="5:83" ht="20.100000000000001" customHeight="1">
      <c r="G58" s="511" t="s">
        <v>737</v>
      </c>
      <c r="H58" s="2639"/>
      <c r="I58" s="2640"/>
      <c r="J58" s="2640"/>
      <c r="K58" s="2641"/>
      <c r="L58" s="2639"/>
      <c r="M58" s="2641"/>
      <c r="N58" s="509" t="s">
        <v>847</v>
      </c>
      <c r="O58" s="510"/>
      <c r="P58" s="542" t="s">
        <v>840</v>
      </c>
      <c r="Q58" s="543"/>
      <c r="R58" s="543"/>
      <c r="S58" s="511" t="s">
        <v>735</v>
      </c>
      <c r="T58" s="542" t="s">
        <v>840</v>
      </c>
      <c r="U58" s="543"/>
      <c r="V58" s="543"/>
      <c r="W58" s="542" t="s">
        <v>840</v>
      </c>
      <c r="X58" s="543"/>
      <c r="Y58" s="543"/>
      <c r="Z58" s="511" t="s">
        <v>735</v>
      </c>
      <c r="AA58" s="542" t="s">
        <v>840</v>
      </c>
      <c r="AB58" s="543"/>
      <c r="AC58" s="543"/>
      <c r="AD58" s="542" t="s">
        <v>840</v>
      </c>
      <c r="AE58" s="543"/>
      <c r="AF58" s="543"/>
      <c r="AG58" s="552" t="s">
        <v>840</v>
      </c>
      <c r="AH58" s="553"/>
      <c r="AI58" s="554"/>
      <c r="AJ58" s="552" t="s">
        <v>840</v>
      </c>
      <c r="AK58" s="553"/>
      <c r="AL58" s="554"/>
      <c r="AM58" s="2611"/>
      <c r="AN58" s="2612"/>
      <c r="AO58" s="2613"/>
      <c r="AP58" s="2620"/>
      <c r="AQ58" s="2621"/>
      <c r="AR58" s="2622"/>
      <c r="AS58" s="2683"/>
      <c r="AT58" s="2684"/>
      <c r="AU58" s="2685"/>
      <c r="AV58" s="2689"/>
      <c r="AW58" s="2690"/>
      <c r="AX58" s="2691"/>
      <c r="AY58" s="509" t="s">
        <v>847</v>
      </c>
      <c r="AZ58" s="510"/>
    </row>
    <row r="59" spans="5:83" ht="20.100000000000001" customHeight="1">
      <c r="G59" s="511" t="s">
        <v>737</v>
      </c>
      <c r="H59" s="2639"/>
      <c r="I59" s="2640"/>
      <c r="J59" s="2640"/>
      <c r="K59" s="2641"/>
      <c r="L59" s="2639"/>
      <c r="M59" s="2641"/>
      <c r="N59" s="509" t="s">
        <v>847</v>
      </c>
      <c r="O59" s="510"/>
      <c r="P59" s="542" t="s">
        <v>840</v>
      </c>
      <c r="Q59" s="543"/>
      <c r="R59" s="543"/>
      <c r="S59" s="511" t="s">
        <v>735</v>
      </c>
      <c r="T59" s="542" t="s">
        <v>840</v>
      </c>
      <c r="U59" s="543"/>
      <c r="V59" s="543"/>
      <c r="W59" s="542" t="s">
        <v>840</v>
      </c>
      <c r="X59" s="543"/>
      <c r="Y59" s="543"/>
      <c r="Z59" s="511" t="s">
        <v>735</v>
      </c>
      <c r="AA59" s="542" t="s">
        <v>840</v>
      </c>
      <c r="AB59" s="543"/>
      <c r="AC59" s="543"/>
      <c r="AD59" s="542" t="s">
        <v>840</v>
      </c>
      <c r="AE59" s="543"/>
      <c r="AF59" s="543"/>
      <c r="AG59" s="552" t="s">
        <v>840</v>
      </c>
      <c r="AH59" s="553"/>
      <c r="AI59" s="554"/>
      <c r="AJ59" s="552" t="s">
        <v>840</v>
      </c>
      <c r="AK59" s="553"/>
      <c r="AL59" s="554"/>
      <c r="AM59" s="2611"/>
      <c r="AN59" s="2612"/>
      <c r="AO59" s="2613"/>
      <c r="AP59" s="2620"/>
      <c r="AQ59" s="2621"/>
      <c r="AR59" s="2622"/>
      <c r="AS59" s="2683"/>
      <c r="AT59" s="2684"/>
      <c r="AU59" s="2685"/>
      <c r="AV59" s="2689"/>
      <c r="AW59" s="2690"/>
      <c r="AX59" s="2691"/>
      <c r="AY59" s="509" t="s">
        <v>847</v>
      </c>
      <c r="AZ59" s="510"/>
    </row>
    <row r="60" spans="5:83" ht="20.100000000000001" customHeight="1">
      <c r="E60" s="536"/>
      <c r="F60" s="536"/>
      <c r="G60" s="535"/>
      <c r="H60" s="536"/>
      <c r="I60" s="536"/>
      <c r="J60" s="536"/>
      <c r="K60" s="536"/>
      <c r="L60" s="536"/>
      <c r="M60" s="536"/>
      <c r="N60" s="536"/>
      <c r="O60" s="536"/>
      <c r="P60" s="536"/>
      <c r="Q60" s="536"/>
      <c r="R60" s="536"/>
      <c r="S60" s="536"/>
      <c r="T60" s="536"/>
      <c r="U60" s="514"/>
      <c r="V60" s="513"/>
      <c r="W60" s="536"/>
      <c r="X60" s="536"/>
      <c r="Y60" s="536"/>
      <c r="Z60" s="536"/>
      <c r="AA60" s="536"/>
      <c r="AB60" s="536"/>
      <c r="AC60" s="536"/>
      <c r="AD60" s="536"/>
      <c r="AE60" s="536"/>
      <c r="AF60" s="536"/>
      <c r="AG60" s="536"/>
      <c r="AH60" s="536"/>
      <c r="AQ60" s="535"/>
      <c r="AR60" s="537"/>
      <c r="AS60" s="514" t="s">
        <v>748</v>
      </c>
      <c r="AT60" s="513" t="s">
        <v>868</v>
      </c>
      <c r="AU60" s="536"/>
      <c r="AY60" s="514" t="s">
        <v>748</v>
      </c>
      <c r="AZ60" s="513" t="s">
        <v>870</v>
      </c>
    </row>
    <row r="61" spans="5:83" ht="20.100000000000001" customHeight="1">
      <c r="E61" s="536"/>
      <c r="F61" s="536"/>
      <c r="G61" s="537"/>
      <c r="H61" s="536"/>
      <c r="I61" s="536"/>
      <c r="J61" s="536"/>
      <c r="K61" s="536"/>
      <c r="L61" s="536"/>
      <c r="M61" s="536"/>
      <c r="N61" s="536"/>
      <c r="O61" s="536"/>
      <c r="P61" s="536"/>
      <c r="Q61" s="536"/>
      <c r="R61" s="536"/>
      <c r="S61" s="536"/>
      <c r="T61" s="536"/>
      <c r="U61" s="536"/>
      <c r="V61" s="536"/>
      <c r="W61" s="536"/>
      <c r="X61" s="536"/>
      <c r="Y61" s="536"/>
    </row>
    <row r="62" spans="5:83" ht="20.100000000000001" customHeight="1">
      <c r="G62" s="521"/>
      <c r="H62" s="521"/>
      <c r="I62" s="521"/>
      <c r="J62" s="521"/>
      <c r="K62" s="521"/>
      <c r="L62" s="521"/>
      <c r="M62" s="521"/>
      <c r="N62" s="521"/>
      <c r="O62" s="521"/>
      <c r="P62" s="521"/>
      <c r="Q62" s="521"/>
      <c r="R62" s="521"/>
      <c r="S62" s="521"/>
      <c r="T62" s="521"/>
      <c r="U62" s="521"/>
      <c r="V62" s="521"/>
      <c r="W62" s="521"/>
      <c r="X62" s="521"/>
      <c r="Y62" s="521"/>
      <c r="Z62" s="521"/>
      <c r="AA62" s="521"/>
      <c r="AB62" s="521"/>
      <c r="AC62" s="521"/>
      <c r="AD62" s="521"/>
      <c r="AE62" s="521"/>
      <c r="AF62" s="521"/>
      <c r="AG62" s="522" t="s">
        <v>873</v>
      </c>
      <c r="AH62" s="523"/>
      <c r="AI62" s="523"/>
      <c r="AJ62" s="523"/>
      <c r="AK62" s="524"/>
      <c r="AL62" s="521"/>
      <c r="AM62" s="521"/>
      <c r="AN62" s="521"/>
      <c r="AO62" s="521"/>
      <c r="AP62" s="521"/>
      <c r="AQ62" s="521"/>
      <c r="AR62" s="521"/>
      <c r="AS62" s="521"/>
      <c r="AT62" s="521"/>
      <c r="AU62" s="521"/>
      <c r="AV62" s="521"/>
      <c r="AW62" s="521"/>
      <c r="AX62" s="521"/>
      <c r="AY62" s="521"/>
      <c r="AZ62" s="521"/>
      <c r="BA62" s="521"/>
      <c r="BB62" s="521"/>
      <c r="BC62" s="521"/>
      <c r="BD62" s="521"/>
      <c r="BE62" s="521"/>
    </row>
    <row r="63" spans="5:83" ht="6" customHeight="1">
      <c r="G63" s="501"/>
      <c r="H63" s="501"/>
      <c r="I63" s="501"/>
      <c r="J63" s="501"/>
      <c r="K63" s="501"/>
      <c r="L63" s="501"/>
      <c r="M63" s="501"/>
      <c r="N63" s="501"/>
      <c r="O63" s="501"/>
      <c r="P63" s="501"/>
      <c r="Q63" s="501"/>
      <c r="R63" s="501"/>
      <c r="S63" s="501"/>
      <c r="T63" s="501"/>
      <c r="U63" s="501"/>
      <c r="V63" s="501"/>
      <c r="W63" s="501"/>
      <c r="X63" s="501"/>
      <c r="Y63" s="501"/>
      <c r="Z63" s="501"/>
      <c r="AA63" s="501"/>
      <c r="AB63" s="501"/>
      <c r="AC63" s="501"/>
      <c r="AD63" s="501"/>
      <c r="AE63" s="501"/>
      <c r="AF63" s="501"/>
      <c r="AG63" s="501"/>
      <c r="AH63" s="501"/>
      <c r="AI63" s="501"/>
      <c r="AN63" s="501"/>
      <c r="AO63" s="501"/>
      <c r="AQ63" s="501"/>
      <c r="AR63" s="501"/>
      <c r="AS63" s="501"/>
    </row>
    <row r="64" spans="5:83" ht="20.100000000000001" customHeight="1">
      <c r="G64" s="518"/>
      <c r="H64" s="2645" t="s">
        <v>700</v>
      </c>
      <c r="I64" s="2646"/>
      <c r="J64" s="2646"/>
      <c r="K64" s="2647"/>
      <c r="L64" s="2645" t="s">
        <v>722</v>
      </c>
      <c r="M64" s="2647"/>
      <c r="N64" s="515" t="s">
        <v>874</v>
      </c>
      <c r="O64" s="516"/>
      <c r="P64" s="516"/>
      <c r="Q64" s="516"/>
      <c r="R64" s="516"/>
      <c r="S64" s="516"/>
      <c r="T64" s="516"/>
      <c r="U64" s="516"/>
      <c r="V64" s="516"/>
      <c r="W64" s="516"/>
      <c r="X64" s="516"/>
      <c r="Y64" s="516"/>
      <c r="Z64" s="504"/>
      <c r="AA64" s="502" t="s">
        <v>880</v>
      </c>
      <c r="AB64" s="503"/>
      <c r="AC64" s="503"/>
      <c r="AD64" s="503"/>
      <c r="AE64" s="503"/>
      <c r="AF64" s="503"/>
      <c r="AG64" s="503"/>
      <c r="AH64" s="503"/>
      <c r="AI64" s="503"/>
      <c r="AJ64" s="503"/>
      <c r="AK64" s="503"/>
      <c r="AL64" s="503"/>
      <c r="AM64" s="503"/>
      <c r="AN64" s="503"/>
      <c r="AO64" s="503"/>
      <c r="AP64" s="503"/>
      <c r="AQ64" s="503"/>
      <c r="AR64" s="516"/>
      <c r="AS64" s="516"/>
      <c r="AT64" s="516"/>
      <c r="AU64" s="504"/>
      <c r="AV64" s="504"/>
      <c r="AW64" s="504"/>
      <c r="AX64" s="504"/>
      <c r="AY64" s="504"/>
      <c r="AZ64" s="504"/>
      <c r="BA64" s="504"/>
      <c r="BB64" s="504"/>
      <c r="BC64" s="504"/>
      <c r="BD64" s="504"/>
      <c r="BE64" s="504"/>
    </row>
    <row r="65" spans="5:57" ht="20.100000000000001" customHeight="1">
      <c r="G65" s="526"/>
      <c r="H65" s="2648"/>
      <c r="I65" s="2649"/>
      <c r="J65" s="2649"/>
      <c r="K65" s="2650"/>
      <c r="L65" s="2648"/>
      <c r="M65" s="2649"/>
      <c r="N65" s="502" t="s">
        <v>879</v>
      </c>
      <c r="O65" s="503"/>
      <c r="P65" s="503"/>
      <c r="Q65" s="503"/>
      <c r="R65" s="503"/>
      <c r="S65" s="503"/>
      <c r="T65" s="503"/>
      <c r="U65" s="503"/>
      <c r="V65" s="504"/>
      <c r="W65" s="2660" t="s">
        <v>878</v>
      </c>
      <c r="X65" s="2665"/>
      <c r="Y65" s="2666"/>
      <c r="Z65" s="2676" t="s">
        <v>844</v>
      </c>
      <c r="AA65" s="576" t="s">
        <v>881</v>
      </c>
      <c r="AB65" s="571"/>
      <c r="AC65" s="571"/>
      <c r="AD65" s="571"/>
      <c r="AE65" s="571"/>
      <c r="AF65" s="571"/>
      <c r="AG65" s="520"/>
      <c r="AH65" s="575" t="s">
        <v>884</v>
      </c>
      <c r="AI65" s="575"/>
      <c r="AJ65" s="575"/>
      <c r="AK65" s="575"/>
      <c r="AL65" s="575"/>
      <c r="AM65" s="575"/>
      <c r="AN65" s="575"/>
      <c r="AO65" s="575"/>
      <c r="AP65" s="575"/>
      <c r="AQ65" s="575"/>
      <c r="AR65" s="2660" t="s">
        <v>890</v>
      </c>
      <c r="AS65" s="2665"/>
      <c r="AT65" s="2666"/>
      <c r="AU65" s="502" t="s">
        <v>888</v>
      </c>
      <c r="AV65" s="503"/>
      <c r="AW65" s="504"/>
      <c r="AX65" s="571"/>
      <c r="AY65" s="571"/>
      <c r="AZ65" s="576" t="s">
        <v>892</v>
      </c>
      <c r="BA65" s="571"/>
      <c r="BB65" s="571"/>
      <c r="BC65" s="571"/>
      <c r="BD65" s="571"/>
      <c r="BE65" s="579"/>
    </row>
    <row r="66" spans="5:57" ht="20.100000000000001" customHeight="1">
      <c r="G66" s="519"/>
      <c r="H66" s="2651"/>
      <c r="I66" s="2652"/>
      <c r="J66" s="2652"/>
      <c r="K66" s="2653"/>
      <c r="L66" s="2651"/>
      <c r="M66" s="2652"/>
      <c r="N66" s="505" t="s">
        <v>831</v>
      </c>
      <c r="O66" s="507"/>
      <c r="P66" s="506"/>
      <c r="Q66" s="505" t="s">
        <v>875</v>
      </c>
      <c r="R66" s="507"/>
      <c r="S66" s="507"/>
      <c r="T66" s="505" t="s">
        <v>876</v>
      </c>
      <c r="U66" s="507"/>
      <c r="V66" s="506"/>
      <c r="W66" s="2670"/>
      <c r="X66" s="2671"/>
      <c r="Y66" s="2672"/>
      <c r="Z66" s="2677"/>
      <c r="AA66" s="505" t="s">
        <v>882</v>
      </c>
      <c r="AB66" s="507"/>
      <c r="AC66" s="506"/>
      <c r="AD66" s="505" t="s">
        <v>883</v>
      </c>
      <c r="AE66" s="507"/>
      <c r="AF66" s="506"/>
      <c r="AG66" s="574" t="s">
        <v>844</v>
      </c>
      <c r="AH66" s="580" t="s">
        <v>886</v>
      </c>
      <c r="AI66" s="581"/>
      <c r="AJ66" s="581"/>
      <c r="AK66" s="580" t="s">
        <v>885</v>
      </c>
      <c r="AL66" s="581"/>
      <c r="AM66" s="581"/>
      <c r="AN66" s="582"/>
      <c r="AO66" s="580" t="s">
        <v>887</v>
      </c>
      <c r="AP66" s="581"/>
      <c r="AQ66" s="581"/>
      <c r="AR66" s="2670"/>
      <c r="AS66" s="2671"/>
      <c r="AT66" s="2672"/>
      <c r="AU66" s="505" t="s">
        <v>891</v>
      </c>
      <c r="AV66" s="507"/>
      <c r="AW66" s="506"/>
      <c r="AX66" s="505" t="s">
        <v>889</v>
      </c>
      <c r="AY66" s="507"/>
      <c r="AZ66" s="505" t="s">
        <v>893</v>
      </c>
      <c r="BA66" s="506"/>
      <c r="BB66" s="507" t="s">
        <v>793</v>
      </c>
      <c r="BC66" s="506"/>
      <c r="BD66" s="507" t="s">
        <v>894</v>
      </c>
      <c r="BE66" s="506"/>
    </row>
    <row r="67" spans="5:57" ht="20.100000000000001" customHeight="1">
      <c r="G67" s="511" t="s">
        <v>737</v>
      </c>
      <c r="H67" s="2639" t="s">
        <v>741</v>
      </c>
      <c r="I67" s="2640"/>
      <c r="J67" s="2640"/>
      <c r="K67" s="2641"/>
      <c r="L67" s="2639" t="s">
        <v>742</v>
      </c>
      <c r="M67" s="2640"/>
      <c r="N67" s="564" t="s">
        <v>832</v>
      </c>
      <c r="O67" s="565"/>
      <c r="P67" s="566"/>
      <c r="Q67" s="564" t="s">
        <v>833</v>
      </c>
      <c r="R67" s="568"/>
      <c r="S67" s="565"/>
      <c r="T67" s="564" t="s">
        <v>833</v>
      </c>
      <c r="U67" s="568"/>
      <c r="V67" s="566"/>
      <c r="W67" s="564">
        <v>5000</v>
      </c>
      <c r="X67" s="568"/>
      <c r="Y67" s="566"/>
      <c r="Z67" s="511" t="s">
        <v>735</v>
      </c>
      <c r="AA67" s="560" t="s">
        <v>833</v>
      </c>
      <c r="AB67" s="569"/>
      <c r="AC67" s="544"/>
      <c r="AD67" s="564" t="s">
        <v>833</v>
      </c>
      <c r="AE67" s="568"/>
      <c r="AF67" s="566"/>
      <c r="AG67" s="511" t="s">
        <v>735</v>
      </c>
      <c r="AH67" s="578">
        <v>1500</v>
      </c>
      <c r="AI67" s="577"/>
      <c r="AJ67" s="577"/>
      <c r="AK67" s="509">
        <v>500</v>
      </c>
      <c r="AL67" s="577"/>
      <c r="AM67" s="577"/>
      <c r="AN67" s="511" t="s">
        <v>735</v>
      </c>
      <c r="AO67" s="578">
        <f>AH67-AK67</f>
        <v>1000</v>
      </c>
      <c r="AP67" s="577"/>
      <c r="AQ67" s="577"/>
      <c r="AR67" s="2678">
        <v>99500000</v>
      </c>
      <c r="AS67" s="2679"/>
      <c r="AT67" s="2680"/>
      <c r="AU67" s="2678">
        <f>AI33*AK67</f>
        <v>24250000</v>
      </c>
      <c r="AV67" s="2679"/>
      <c r="AW67" s="2680"/>
      <c r="AX67" s="583">
        <f>AU67/AK67</f>
        <v>48500</v>
      </c>
      <c r="AY67" s="584"/>
      <c r="AZ67" s="2632">
        <f>AR33</f>
        <v>3.7689393939393936</v>
      </c>
      <c r="BA67" s="2633"/>
      <c r="BB67" s="2632">
        <f>(T33/1.1)/AX67</f>
        <v>3.7300843486410491</v>
      </c>
      <c r="BC67" s="2633"/>
      <c r="BD67" s="2681">
        <f>BB67/AZ67-1</f>
        <v>-1.0309278350515538E-2</v>
      </c>
      <c r="BE67" s="2682"/>
    </row>
    <row r="68" spans="5:57" ht="20.100000000000001" customHeight="1">
      <c r="G68" s="511" t="s">
        <v>737</v>
      </c>
      <c r="H68" s="2639"/>
      <c r="I68" s="2640"/>
      <c r="J68" s="2640"/>
      <c r="K68" s="2641"/>
      <c r="L68" s="2639"/>
      <c r="M68" s="2640"/>
      <c r="N68" s="567" t="s">
        <v>840</v>
      </c>
      <c r="O68" s="565"/>
      <c r="P68" s="566"/>
      <c r="Q68" s="567" t="s">
        <v>840</v>
      </c>
      <c r="R68" s="565"/>
      <c r="S68" s="565"/>
      <c r="T68" s="567" t="s">
        <v>840</v>
      </c>
      <c r="U68" s="565"/>
      <c r="V68" s="566"/>
      <c r="W68" s="567" t="s">
        <v>840</v>
      </c>
      <c r="X68" s="565"/>
      <c r="Y68" s="566"/>
      <c r="Z68" s="511" t="s">
        <v>735</v>
      </c>
      <c r="AA68" s="542" t="s">
        <v>840</v>
      </c>
      <c r="AB68" s="543"/>
      <c r="AC68" s="544"/>
      <c r="AD68" s="567" t="s">
        <v>840</v>
      </c>
      <c r="AE68" s="565"/>
      <c r="AF68" s="566"/>
      <c r="AG68" s="511" t="s">
        <v>735</v>
      </c>
      <c r="AH68" s="512"/>
      <c r="AI68" s="508"/>
      <c r="AJ68" s="508"/>
      <c r="AK68" s="512"/>
      <c r="AL68" s="508"/>
      <c r="AM68" s="508"/>
      <c r="AN68" s="511" t="s">
        <v>735</v>
      </c>
      <c r="AO68" s="512"/>
      <c r="AP68" s="508"/>
      <c r="AQ68" s="508"/>
      <c r="AR68" s="2678"/>
      <c r="AS68" s="2679"/>
      <c r="AT68" s="2680"/>
      <c r="AU68" s="2678"/>
      <c r="AV68" s="2679"/>
      <c r="AW68" s="2680"/>
      <c r="AX68" s="572"/>
      <c r="AY68" s="573"/>
      <c r="AZ68" s="2632"/>
      <c r="BA68" s="2633"/>
      <c r="BB68" s="2632"/>
      <c r="BC68" s="2633"/>
      <c r="BD68" s="2632"/>
      <c r="BE68" s="2633"/>
    </row>
    <row r="69" spans="5:57" ht="20.100000000000001" customHeight="1">
      <c r="G69" s="511" t="s">
        <v>737</v>
      </c>
      <c r="H69" s="2639"/>
      <c r="I69" s="2640"/>
      <c r="J69" s="2640"/>
      <c r="K69" s="2641"/>
      <c r="L69" s="2639"/>
      <c r="M69" s="2640"/>
      <c r="N69" s="567" t="s">
        <v>840</v>
      </c>
      <c r="O69" s="565"/>
      <c r="P69" s="566"/>
      <c r="Q69" s="567" t="s">
        <v>840</v>
      </c>
      <c r="R69" s="565"/>
      <c r="S69" s="565"/>
      <c r="T69" s="567" t="s">
        <v>840</v>
      </c>
      <c r="U69" s="565"/>
      <c r="V69" s="566"/>
      <c r="W69" s="567" t="s">
        <v>840</v>
      </c>
      <c r="X69" s="565"/>
      <c r="Y69" s="566"/>
      <c r="Z69" s="511" t="s">
        <v>735</v>
      </c>
      <c r="AA69" s="542" t="s">
        <v>840</v>
      </c>
      <c r="AB69" s="543"/>
      <c r="AC69" s="544"/>
      <c r="AD69" s="567" t="s">
        <v>840</v>
      </c>
      <c r="AE69" s="565"/>
      <c r="AF69" s="566"/>
      <c r="AG69" s="511" t="s">
        <v>735</v>
      </c>
      <c r="AH69" s="512"/>
      <c r="AI69" s="508"/>
      <c r="AJ69" s="508"/>
      <c r="AK69" s="512"/>
      <c r="AL69" s="508"/>
      <c r="AM69" s="508"/>
      <c r="AN69" s="511" t="s">
        <v>735</v>
      </c>
      <c r="AO69" s="512"/>
      <c r="AP69" s="508"/>
      <c r="AQ69" s="508"/>
      <c r="AR69" s="2678"/>
      <c r="AS69" s="2679"/>
      <c r="AT69" s="2680"/>
      <c r="AU69" s="2678"/>
      <c r="AV69" s="2679"/>
      <c r="AW69" s="2680"/>
      <c r="AX69" s="572"/>
      <c r="AY69" s="573"/>
      <c r="AZ69" s="2632"/>
      <c r="BA69" s="2633"/>
      <c r="BB69" s="2632"/>
      <c r="BC69" s="2633"/>
      <c r="BD69" s="2632"/>
      <c r="BE69" s="2633"/>
    </row>
    <row r="70" spans="5:57" ht="20.100000000000001" customHeight="1">
      <c r="G70" s="511" t="s">
        <v>737</v>
      </c>
      <c r="H70" s="2639"/>
      <c r="I70" s="2640"/>
      <c r="J70" s="2640"/>
      <c r="K70" s="2641"/>
      <c r="L70" s="2639"/>
      <c r="M70" s="2640"/>
      <c r="N70" s="567" t="s">
        <v>840</v>
      </c>
      <c r="O70" s="565"/>
      <c r="P70" s="566"/>
      <c r="Q70" s="567" t="s">
        <v>840</v>
      </c>
      <c r="R70" s="565"/>
      <c r="S70" s="565"/>
      <c r="T70" s="567" t="s">
        <v>840</v>
      </c>
      <c r="U70" s="565"/>
      <c r="V70" s="566"/>
      <c r="W70" s="567" t="s">
        <v>840</v>
      </c>
      <c r="X70" s="565"/>
      <c r="Y70" s="566"/>
      <c r="Z70" s="511" t="s">
        <v>735</v>
      </c>
      <c r="AA70" s="542" t="s">
        <v>840</v>
      </c>
      <c r="AB70" s="543"/>
      <c r="AC70" s="544"/>
      <c r="AD70" s="567" t="s">
        <v>840</v>
      </c>
      <c r="AE70" s="565"/>
      <c r="AF70" s="566"/>
      <c r="AG70" s="511" t="s">
        <v>735</v>
      </c>
      <c r="AH70" s="512"/>
      <c r="AI70" s="508"/>
      <c r="AJ70" s="508"/>
      <c r="AK70" s="512"/>
      <c r="AL70" s="508"/>
      <c r="AM70" s="508"/>
      <c r="AN70" s="511" t="s">
        <v>735</v>
      </c>
      <c r="AO70" s="512"/>
      <c r="AP70" s="508"/>
      <c r="AQ70" s="508"/>
      <c r="AR70" s="2678"/>
      <c r="AS70" s="2679"/>
      <c r="AT70" s="2680"/>
      <c r="AU70" s="2678"/>
      <c r="AV70" s="2679"/>
      <c r="AW70" s="2680"/>
      <c r="AX70" s="572"/>
      <c r="AY70" s="573"/>
      <c r="AZ70" s="2632"/>
      <c r="BA70" s="2633"/>
      <c r="BB70" s="2632"/>
      <c r="BC70" s="2633"/>
      <c r="BD70" s="2632"/>
      <c r="BE70" s="2633"/>
    </row>
    <row r="71" spans="5:57" ht="20.100000000000001" customHeight="1">
      <c r="E71" s="536"/>
      <c r="F71" s="536"/>
      <c r="G71" s="535"/>
      <c r="H71" s="536"/>
      <c r="I71" s="536"/>
      <c r="J71" s="536"/>
      <c r="K71" s="536"/>
      <c r="L71" s="536"/>
      <c r="M71" s="536"/>
      <c r="N71" s="514" t="s">
        <v>748</v>
      </c>
      <c r="O71" s="513" t="s">
        <v>877</v>
      </c>
      <c r="P71" s="536"/>
      <c r="Q71" s="536"/>
      <c r="R71" s="536"/>
      <c r="S71" s="536"/>
      <c r="T71" s="513"/>
      <c r="U71" s="536"/>
      <c r="V71" s="536"/>
      <c r="W71" s="536"/>
      <c r="X71" s="536"/>
      <c r="Y71" s="536"/>
      <c r="Z71" s="536"/>
      <c r="AA71" s="514"/>
      <c r="AB71" s="513"/>
      <c r="AC71" s="536"/>
      <c r="AD71" s="514" t="s">
        <v>748</v>
      </c>
      <c r="AE71" s="513" t="s">
        <v>877</v>
      </c>
      <c r="AF71" s="536"/>
      <c r="AN71" s="514" t="s">
        <v>748</v>
      </c>
      <c r="AO71" s="513" t="s">
        <v>896</v>
      </c>
      <c r="AP71" s="537"/>
      <c r="AQ71" s="514"/>
      <c r="AR71" s="513"/>
      <c r="AS71" s="536"/>
      <c r="AW71" s="514"/>
      <c r="AX71" s="513"/>
      <c r="AZ71" s="535" t="s">
        <v>895</v>
      </c>
    </row>
    <row r="72" spans="5:57" ht="20.100000000000001" customHeight="1">
      <c r="E72" s="536"/>
      <c r="F72" s="536"/>
      <c r="G72" s="536"/>
      <c r="H72" s="536"/>
      <c r="I72" s="536"/>
      <c r="J72" s="536"/>
      <c r="K72" s="536"/>
      <c r="L72" s="536"/>
      <c r="M72" s="536"/>
      <c r="N72" s="536"/>
      <c r="O72" s="536"/>
      <c r="P72" s="536"/>
      <c r="Q72" s="536"/>
      <c r="R72" s="536"/>
      <c r="S72" s="536"/>
      <c r="T72" s="536"/>
      <c r="U72" s="536"/>
      <c r="V72" s="536"/>
      <c r="W72" s="536"/>
    </row>
    <row r="73" spans="5:57" ht="20.100000000000001" customHeight="1">
      <c r="E73" s="536"/>
      <c r="F73" s="536"/>
      <c r="G73" s="536"/>
      <c r="H73" s="536"/>
      <c r="I73" s="536"/>
      <c r="J73" s="536"/>
      <c r="K73" s="536"/>
      <c r="L73" s="536"/>
      <c r="M73" s="536"/>
      <c r="N73" s="536"/>
      <c r="O73" s="536"/>
      <c r="P73" s="536"/>
      <c r="Q73" s="536"/>
      <c r="R73" s="536"/>
      <c r="S73" s="536"/>
      <c r="T73" s="536"/>
      <c r="U73" s="536"/>
      <c r="V73" s="536"/>
      <c r="W73" s="536"/>
    </row>
    <row r="74" spans="5:57" ht="20.100000000000001" customHeight="1">
      <c r="E74" s="536"/>
      <c r="F74" s="536"/>
      <c r="G74" s="536"/>
      <c r="H74" s="536"/>
      <c r="I74" s="536"/>
      <c r="J74" s="536"/>
      <c r="K74" s="536"/>
      <c r="L74" s="536"/>
      <c r="M74" s="536"/>
      <c r="N74" s="536"/>
      <c r="O74" s="536"/>
      <c r="P74" s="536"/>
      <c r="Q74" s="536"/>
      <c r="R74" s="536"/>
      <c r="S74" s="536"/>
      <c r="T74" s="536"/>
      <c r="U74" s="536"/>
      <c r="V74" s="536"/>
      <c r="W74" s="536"/>
      <c r="X74" s="536"/>
      <c r="Y74" s="536"/>
      <c r="Z74" s="536"/>
    </row>
    <row r="75" spans="5:57" ht="20.100000000000001" customHeight="1">
      <c r="E75" s="536"/>
      <c r="F75" s="536"/>
      <c r="G75" s="536"/>
      <c r="H75" s="536"/>
      <c r="I75" s="536"/>
      <c r="J75" s="536"/>
      <c r="K75" s="536"/>
      <c r="L75" s="536"/>
      <c r="M75" s="536"/>
      <c r="N75" s="536"/>
      <c r="O75" s="536"/>
      <c r="P75" s="536"/>
      <c r="Q75" s="536"/>
      <c r="R75" s="536"/>
      <c r="S75" s="536"/>
      <c r="T75" s="536"/>
      <c r="U75" s="536"/>
      <c r="V75" s="536"/>
      <c r="W75" s="536"/>
      <c r="X75" s="536"/>
      <c r="Y75" s="536"/>
      <c r="Z75" s="536"/>
    </row>
    <row r="76" spans="5:57" ht="20.100000000000001" customHeight="1">
      <c r="E76" s="536"/>
      <c r="F76" s="536"/>
      <c r="G76" s="536"/>
      <c r="H76" s="536"/>
      <c r="I76" s="536"/>
      <c r="J76" s="536"/>
      <c r="K76" s="536"/>
      <c r="L76" s="536"/>
      <c r="M76" s="536"/>
      <c r="N76" s="536"/>
      <c r="O76" s="536"/>
      <c r="P76" s="536"/>
      <c r="Q76" s="536"/>
      <c r="R76" s="536"/>
      <c r="S76" s="536"/>
      <c r="T76" s="536"/>
      <c r="U76" s="536"/>
      <c r="V76" s="536"/>
      <c r="W76" s="536"/>
      <c r="X76" s="536"/>
      <c r="Y76" s="536"/>
      <c r="Z76" s="536"/>
    </row>
    <row r="77" spans="5:57" ht="20.100000000000001" customHeight="1">
      <c r="E77" s="536"/>
      <c r="F77" s="536"/>
      <c r="G77" s="536"/>
      <c r="H77" s="536"/>
      <c r="I77" s="536"/>
      <c r="J77" s="536"/>
      <c r="K77" s="536"/>
      <c r="L77" s="536"/>
      <c r="M77" s="536"/>
      <c r="N77" s="536"/>
      <c r="O77" s="536"/>
      <c r="P77" s="536"/>
      <c r="Q77" s="536"/>
      <c r="R77" s="536"/>
      <c r="S77" s="536"/>
      <c r="T77" s="536"/>
      <c r="U77" s="536"/>
      <c r="V77" s="536"/>
      <c r="W77" s="536"/>
      <c r="X77" s="536"/>
      <c r="Y77" s="536"/>
      <c r="Z77" s="536"/>
    </row>
    <row r="78" spans="5:57" ht="20.100000000000001" customHeight="1">
      <c r="E78" s="536"/>
      <c r="F78" s="536"/>
      <c r="G78" s="536"/>
      <c r="H78" s="536"/>
      <c r="I78" s="536"/>
      <c r="J78" s="536"/>
      <c r="K78" s="536"/>
      <c r="L78" s="536"/>
      <c r="M78" s="536"/>
      <c r="N78" s="536"/>
      <c r="O78" s="536"/>
      <c r="P78" s="536"/>
      <c r="Q78" s="536"/>
      <c r="R78" s="536"/>
      <c r="S78" s="536"/>
      <c r="T78" s="536"/>
      <c r="U78" s="536"/>
      <c r="V78" s="536"/>
      <c r="W78" s="536"/>
      <c r="X78" s="536"/>
      <c r="Y78" s="536"/>
      <c r="Z78" s="536"/>
    </row>
    <row r="79" spans="5:57" ht="20.100000000000001" customHeight="1">
      <c r="E79" s="536"/>
      <c r="F79" s="536"/>
      <c r="G79" s="536"/>
      <c r="H79" s="536"/>
      <c r="I79" s="536"/>
      <c r="J79" s="536"/>
      <c r="K79" s="536"/>
      <c r="L79" s="536"/>
      <c r="M79" s="536"/>
      <c r="N79" s="536"/>
      <c r="O79" s="536"/>
      <c r="P79" s="536"/>
      <c r="Q79" s="536"/>
      <c r="R79" s="536"/>
      <c r="S79" s="536"/>
      <c r="T79" s="536"/>
      <c r="U79" s="536"/>
      <c r="V79" s="536"/>
      <c r="W79" s="536"/>
      <c r="X79" s="536"/>
      <c r="Y79" s="536"/>
      <c r="Z79" s="536"/>
    </row>
  </sheetData>
  <mergeCells count="280">
    <mergeCell ref="AK8:AV9"/>
    <mergeCell ref="U19:AD20"/>
    <mergeCell ref="AE19:AL20"/>
    <mergeCell ref="AM19:AR20"/>
    <mergeCell ref="AZ67:BA67"/>
    <mergeCell ref="AZ68:BA68"/>
    <mergeCell ref="AZ69:BA69"/>
    <mergeCell ref="AZ70:BA70"/>
    <mergeCell ref="AS59:AU59"/>
    <mergeCell ref="AV56:AX56"/>
    <mergeCell ref="AV57:AX57"/>
    <mergeCell ref="AV58:AX58"/>
    <mergeCell ref="AV59:AX59"/>
    <mergeCell ref="AY54:AZ55"/>
    <mergeCell ref="AS56:AU56"/>
    <mergeCell ref="AS57:AU57"/>
    <mergeCell ref="AS58:AU58"/>
    <mergeCell ref="AR33:AS33"/>
    <mergeCell ref="AR34:AS34"/>
    <mergeCell ref="AR35:AS35"/>
    <mergeCell ref="AR36:AS36"/>
    <mergeCell ref="AI33:AK33"/>
    <mergeCell ref="AI34:AK34"/>
    <mergeCell ref="AI35:AK35"/>
    <mergeCell ref="BB67:BC67"/>
    <mergeCell ref="BB68:BC68"/>
    <mergeCell ref="BB69:BC69"/>
    <mergeCell ref="BB70:BC70"/>
    <mergeCell ref="BD67:BE67"/>
    <mergeCell ref="BD68:BE68"/>
    <mergeCell ref="BD69:BE69"/>
    <mergeCell ref="BD70:BE70"/>
    <mergeCell ref="AU67:AW67"/>
    <mergeCell ref="AU68:AW68"/>
    <mergeCell ref="AU69:AW69"/>
    <mergeCell ref="AU70:AW70"/>
    <mergeCell ref="H70:K70"/>
    <mergeCell ref="L70:M70"/>
    <mergeCell ref="Z65:Z66"/>
    <mergeCell ref="W65:Y66"/>
    <mergeCell ref="AR67:AT67"/>
    <mergeCell ref="AR68:AT68"/>
    <mergeCell ref="AR69:AT69"/>
    <mergeCell ref="AR70:AT70"/>
    <mergeCell ref="AR65:AT66"/>
    <mergeCell ref="H68:K68"/>
    <mergeCell ref="L68:M68"/>
    <mergeCell ref="H69:K69"/>
    <mergeCell ref="L69:M69"/>
    <mergeCell ref="H64:K66"/>
    <mergeCell ref="L64:M66"/>
    <mergeCell ref="H67:K67"/>
    <mergeCell ref="L67:M67"/>
    <mergeCell ref="L53:M55"/>
    <mergeCell ref="AG54:AI55"/>
    <mergeCell ref="AM58:AO58"/>
    <mergeCell ref="AM59:AO59"/>
    <mergeCell ref="AP56:AR56"/>
    <mergeCell ref="AP57:AR57"/>
    <mergeCell ref="AP58:AR58"/>
    <mergeCell ref="AP59:AR59"/>
    <mergeCell ref="H59:K59"/>
    <mergeCell ref="L59:M59"/>
    <mergeCell ref="N54:O55"/>
    <mergeCell ref="H58:K58"/>
    <mergeCell ref="L58:M58"/>
    <mergeCell ref="AM57:AO57"/>
    <mergeCell ref="H53:K55"/>
    <mergeCell ref="H56:K56"/>
    <mergeCell ref="L56:M56"/>
    <mergeCell ref="H57:K57"/>
    <mergeCell ref="L57:M57"/>
    <mergeCell ref="BW46:BY46"/>
    <mergeCell ref="BW47:BY47"/>
    <mergeCell ref="BW48:BY48"/>
    <mergeCell ref="BT46:BV46"/>
    <mergeCell ref="BT47:BV47"/>
    <mergeCell ref="BT48:BV48"/>
    <mergeCell ref="L42:N44"/>
    <mergeCell ref="BR43:BS44"/>
    <mergeCell ref="AO46:AQ46"/>
    <mergeCell ref="AO47:AQ47"/>
    <mergeCell ref="AO48:AQ48"/>
    <mergeCell ref="BL48:BN48"/>
    <mergeCell ref="H48:K48"/>
    <mergeCell ref="L48:M48"/>
    <mergeCell ref="AI48:AK48"/>
    <mergeCell ref="AI47:AK47"/>
    <mergeCell ref="BL46:BN46"/>
    <mergeCell ref="BL47:BN47"/>
    <mergeCell ref="H42:K44"/>
    <mergeCell ref="AI45:AK45"/>
    <mergeCell ref="AI46:AK46"/>
    <mergeCell ref="H47:K47"/>
    <mergeCell ref="L47:M47"/>
    <mergeCell ref="H46:K46"/>
    <mergeCell ref="L46:M46"/>
    <mergeCell ref="H45:K45"/>
    <mergeCell ref="L45:M45"/>
    <mergeCell ref="BB33:BD33"/>
    <mergeCell ref="BB34:BD34"/>
    <mergeCell ref="BB35:BD35"/>
    <mergeCell ref="BB36:BD36"/>
    <mergeCell ref="BG33:BI33"/>
    <mergeCell ref="BJ33:BL33"/>
    <mergeCell ref="AK11:AM11"/>
    <mergeCell ref="AN11:AP11"/>
    <mergeCell ref="AQ11:AS11"/>
    <mergeCell ref="AK12:AM12"/>
    <mergeCell ref="AN12:AP12"/>
    <mergeCell ref="AQ12:AS12"/>
    <mergeCell ref="AK13:AM13"/>
    <mergeCell ref="AN13:AP13"/>
    <mergeCell ref="AQ13:AS13"/>
    <mergeCell ref="AS25:AU25"/>
    <mergeCell ref="AS19:AV21"/>
    <mergeCell ref="AS22:AU22"/>
    <mergeCell ref="AM23:AO23"/>
    <mergeCell ref="AP23:AR23"/>
    <mergeCell ref="AY35:BA35"/>
    <mergeCell ref="AV35:AX35"/>
    <mergeCell ref="AY33:BA33"/>
    <mergeCell ref="AY34:BA34"/>
    <mergeCell ref="AD11:AE11"/>
    <mergeCell ref="AA11:AC11"/>
    <mergeCell ref="AG8:AJ10"/>
    <mergeCell ref="H11:K11"/>
    <mergeCell ref="N11:Q11"/>
    <mergeCell ref="T11:V11"/>
    <mergeCell ref="Y11:Z11"/>
    <mergeCell ref="AD8:AF10"/>
    <mergeCell ref="H8:K10"/>
    <mergeCell ref="L8:M10"/>
    <mergeCell ref="N8:Q10"/>
    <mergeCell ref="T8:V10"/>
    <mergeCell ref="R8:S10"/>
    <mergeCell ref="L11:M11"/>
    <mergeCell ref="W8:AC9"/>
    <mergeCell ref="AG11:AI11"/>
    <mergeCell ref="H13:K13"/>
    <mergeCell ref="N13:Q13"/>
    <mergeCell ref="T13:V13"/>
    <mergeCell ref="Y13:Z13"/>
    <mergeCell ref="H12:K12"/>
    <mergeCell ref="N12:Q12"/>
    <mergeCell ref="T12:V12"/>
    <mergeCell ref="Y12:Z12"/>
    <mergeCell ref="AA12:AC12"/>
    <mergeCell ref="L12:M12"/>
    <mergeCell ref="L13:M13"/>
    <mergeCell ref="L14:M14"/>
    <mergeCell ref="W11:X11"/>
    <mergeCell ref="H14:K14"/>
    <mergeCell ref="N14:Q14"/>
    <mergeCell ref="T14:V14"/>
    <mergeCell ref="Y14:Z14"/>
    <mergeCell ref="Y25:AA25"/>
    <mergeCell ref="AT11:AV11"/>
    <mergeCell ref="AT12:AV12"/>
    <mergeCell ref="AT13:AV13"/>
    <mergeCell ref="AT14:AV14"/>
    <mergeCell ref="N19:P21"/>
    <mergeCell ref="Q19:T21"/>
    <mergeCell ref="W14:X14"/>
    <mergeCell ref="W13:X13"/>
    <mergeCell ref="W12:X12"/>
    <mergeCell ref="AD14:AE14"/>
    <mergeCell ref="AG14:AI14"/>
    <mergeCell ref="AK14:AM14"/>
    <mergeCell ref="AN14:AP14"/>
    <mergeCell ref="AQ14:AS14"/>
    <mergeCell ref="AA14:AC14"/>
    <mergeCell ref="AA13:AC13"/>
    <mergeCell ref="AD13:AE13"/>
    <mergeCell ref="AD12:AE12"/>
    <mergeCell ref="AG12:AI12"/>
    <mergeCell ref="AE25:AH25"/>
    <mergeCell ref="AE24:AH24"/>
    <mergeCell ref="AE23:AH23"/>
    <mergeCell ref="AE22:AH22"/>
    <mergeCell ref="AI22:AL22"/>
    <mergeCell ref="AI23:AL23"/>
    <mergeCell ref="AB22:AD22"/>
    <mergeCell ref="AB23:AD23"/>
    <mergeCell ref="AB24:AD24"/>
    <mergeCell ref="AB25:AD25"/>
    <mergeCell ref="AG13:AI13"/>
    <mergeCell ref="AY36:BA36"/>
    <mergeCell ref="L24:M24"/>
    <mergeCell ref="H25:K25"/>
    <mergeCell ref="L25:M25"/>
    <mergeCell ref="AM22:AO22"/>
    <mergeCell ref="AP22:AR22"/>
    <mergeCell ref="AM25:AO25"/>
    <mergeCell ref="AP25:AR25"/>
    <mergeCell ref="H19:K21"/>
    <mergeCell ref="L19:M21"/>
    <mergeCell ref="H22:K22"/>
    <mergeCell ref="L22:M22"/>
    <mergeCell ref="H23:K23"/>
    <mergeCell ref="L23:M23"/>
    <mergeCell ref="AI24:AL24"/>
    <mergeCell ref="AI25:AL25"/>
    <mergeCell ref="N22:P22"/>
    <mergeCell ref="N23:P23"/>
    <mergeCell ref="N24:P24"/>
    <mergeCell ref="N25:P25"/>
    <mergeCell ref="Q22:T22"/>
    <mergeCell ref="Q23:T23"/>
    <mergeCell ref="Q24:T24"/>
    <mergeCell ref="Q25:T25"/>
    <mergeCell ref="Z36:AB36"/>
    <mergeCell ref="H36:K36"/>
    <mergeCell ref="L36:M36"/>
    <mergeCell ref="N34:P34"/>
    <mergeCell ref="AV34:AX34"/>
    <mergeCell ref="H35:K35"/>
    <mergeCell ref="L35:M35"/>
    <mergeCell ref="AS23:AU23"/>
    <mergeCell ref="AM24:AO24"/>
    <mergeCell ref="AP24:AR24"/>
    <mergeCell ref="AS24:AU24"/>
    <mergeCell ref="AV33:AX33"/>
    <mergeCell ref="H34:K34"/>
    <mergeCell ref="L34:M34"/>
    <mergeCell ref="Q33:S33"/>
    <mergeCell ref="AC33:AE33"/>
    <mergeCell ref="H30:K32"/>
    <mergeCell ref="L30:M32"/>
    <mergeCell ref="H33:K33"/>
    <mergeCell ref="L33:M33"/>
    <mergeCell ref="AI31:AK32"/>
    <mergeCell ref="AV30:BD31"/>
    <mergeCell ref="W34:Y34"/>
    <mergeCell ref="H24:K24"/>
    <mergeCell ref="Z33:AB33"/>
    <mergeCell ref="Z34:AB34"/>
    <mergeCell ref="Z35:AB35"/>
    <mergeCell ref="U21:W21"/>
    <mergeCell ref="X22:AA22"/>
    <mergeCell ref="X21:AA21"/>
    <mergeCell ref="AT33:AU33"/>
    <mergeCell ref="AT34:AU34"/>
    <mergeCell ref="AN33:AO33"/>
    <mergeCell ref="AN34:AO34"/>
    <mergeCell ref="AP33:AQ33"/>
    <mergeCell ref="AP34:AQ34"/>
    <mergeCell ref="AL34:AM34"/>
    <mergeCell ref="AL33:AM33"/>
    <mergeCell ref="AC34:AE34"/>
    <mergeCell ref="T33:V33"/>
    <mergeCell ref="U24:W24"/>
    <mergeCell ref="U23:W23"/>
    <mergeCell ref="X24:AA24"/>
    <mergeCell ref="X23:AA23"/>
    <mergeCell ref="U22:W22"/>
    <mergeCell ref="AV36:AX36"/>
    <mergeCell ref="W33:Y33"/>
    <mergeCell ref="U25:W25"/>
    <mergeCell ref="N33:P33"/>
    <mergeCell ref="N30:P32"/>
    <mergeCell ref="AT35:AU35"/>
    <mergeCell ref="AT36:AU36"/>
    <mergeCell ref="AN35:AO35"/>
    <mergeCell ref="AN36:AO36"/>
    <mergeCell ref="AP35:AQ35"/>
    <mergeCell ref="AP36:AQ36"/>
    <mergeCell ref="AL36:AM36"/>
    <mergeCell ref="AL35:AM35"/>
    <mergeCell ref="AC35:AE35"/>
    <mergeCell ref="AC36:AE36"/>
    <mergeCell ref="AI36:AK36"/>
    <mergeCell ref="N36:P36"/>
    <mergeCell ref="N35:P35"/>
    <mergeCell ref="AF35:AH35"/>
    <mergeCell ref="AF36:AH36"/>
    <mergeCell ref="AF33:AH33"/>
    <mergeCell ref="AF34:AH34"/>
    <mergeCell ref="W35:Y35"/>
    <mergeCell ref="W36:Y36"/>
  </mergeCells>
  <phoneticPr fontId="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06"/>
  <sheetViews>
    <sheetView workbookViewId="0"/>
  </sheetViews>
  <sheetFormatPr defaultColWidth="9.140625" defaultRowHeight="16.5"/>
  <cols>
    <col min="1" max="1" width="9.140625" style="913"/>
    <col min="2" max="2" width="25.85546875" style="913" customWidth="1"/>
    <col min="3" max="3" width="3" style="913" customWidth="1"/>
    <col min="4" max="4" width="25.85546875" style="913" customWidth="1"/>
    <col min="5" max="5" width="3" style="913" customWidth="1"/>
    <col min="6" max="6" width="25.85546875" style="913" customWidth="1"/>
    <col min="7" max="7" width="3" style="913" customWidth="1"/>
    <col min="8" max="8" width="25.85546875" style="913" customWidth="1"/>
    <col min="9" max="9" width="3" style="913" customWidth="1"/>
    <col min="10" max="10" width="25.85546875" style="913" customWidth="1"/>
    <col min="11" max="11" width="19.28515625" style="913" bestFit="1" customWidth="1"/>
    <col min="12" max="16384" width="9.140625" style="913"/>
  </cols>
  <sheetData>
    <row r="3" spans="2:10" ht="32.1" customHeight="1">
      <c r="B3" s="912" t="s">
        <v>1183</v>
      </c>
      <c r="C3" s="912"/>
      <c r="D3" s="912" t="s">
        <v>1181</v>
      </c>
      <c r="E3" s="912"/>
      <c r="F3" s="912" t="s">
        <v>1184</v>
      </c>
      <c r="G3" s="912"/>
      <c r="H3" s="912" t="s">
        <v>1185</v>
      </c>
      <c r="I3" s="912"/>
      <c r="J3" s="912" t="s">
        <v>1182</v>
      </c>
    </row>
    <row r="5" spans="2:10">
      <c r="B5" s="913" t="s">
        <v>1186</v>
      </c>
      <c r="D5" s="913" t="s">
        <v>1187</v>
      </c>
      <c r="F5" s="913" t="s">
        <v>1188</v>
      </c>
      <c r="H5" s="913" t="s">
        <v>1189</v>
      </c>
      <c r="J5" s="913" t="s">
        <v>1190</v>
      </c>
    </row>
    <row r="6" spans="2:10">
      <c r="B6" s="913" t="s">
        <v>1191</v>
      </c>
      <c r="D6" s="913" t="s">
        <v>1192</v>
      </c>
      <c r="F6" s="913" t="s">
        <v>1193</v>
      </c>
      <c r="H6" s="913" t="s">
        <v>1194</v>
      </c>
      <c r="J6" s="913" t="s">
        <v>1195</v>
      </c>
    </row>
    <row r="7" spans="2:10">
      <c r="B7" s="913" t="s">
        <v>1196</v>
      </c>
      <c r="D7" s="913" t="s">
        <v>1197</v>
      </c>
      <c r="F7" s="913" t="s">
        <v>1198</v>
      </c>
      <c r="H7" s="913" t="s">
        <v>389</v>
      </c>
      <c r="J7" s="913" t="s">
        <v>1199</v>
      </c>
    </row>
    <row r="8" spans="2:10">
      <c r="B8" s="913" t="s">
        <v>1200</v>
      </c>
      <c r="D8" s="913" t="s">
        <v>1201</v>
      </c>
      <c r="F8" s="913" t="s">
        <v>1202</v>
      </c>
      <c r="H8" s="913" t="s">
        <v>1203</v>
      </c>
      <c r="J8" s="913" t="s">
        <v>1204</v>
      </c>
    </row>
    <row r="9" spans="2:10">
      <c r="B9" s="913" t="s">
        <v>1205</v>
      </c>
      <c r="D9" s="913" t="s">
        <v>1206</v>
      </c>
      <c r="F9" s="913" t="s">
        <v>1207</v>
      </c>
      <c r="H9" s="913" t="s">
        <v>1208</v>
      </c>
      <c r="J9" s="913" t="s">
        <v>1209</v>
      </c>
    </row>
    <row r="10" spans="2:10">
      <c r="B10" s="913" t="s">
        <v>1210</v>
      </c>
      <c r="D10" s="913" t="s">
        <v>1211</v>
      </c>
      <c r="F10" s="913" t="s">
        <v>1212</v>
      </c>
      <c r="H10" s="913" t="s">
        <v>1213</v>
      </c>
      <c r="J10" s="913" t="s">
        <v>1214</v>
      </c>
    </row>
    <row r="11" spans="2:10">
      <c r="B11" s="913" t="s">
        <v>1215</v>
      </c>
      <c r="D11" s="913" t="s">
        <v>1216</v>
      </c>
      <c r="F11" s="913" t="s">
        <v>1217</v>
      </c>
      <c r="H11" s="913" t="s">
        <v>1218</v>
      </c>
      <c r="J11" s="913" t="s">
        <v>1219</v>
      </c>
    </row>
    <row r="12" spans="2:10">
      <c r="B12" s="913" t="s">
        <v>1220</v>
      </c>
      <c r="D12" s="913" t="s">
        <v>1221</v>
      </c>
      <c r="F12" s="913" t="s">
        <v>1222</v>
      </c>
      <c r="H12" s="913" t="s">
        <v>1223</v>
      </c>
      <c r="J12" s="913" t="s">
        <v>1224</v>
      </c>
    </row>
    <row r="13" spans="2:10">
      <c r="B13" s="913" t="s">
        <v>1225</v>
      </c>
      <c r="D13" s="913" t="s">
        <v>1226</v>
      </c>
      <c r="F13" s="913" t="s">
        <v>1227</v>
      </c>
      <c r="H13" s="913" t="s">
        <v>1228</v>
      </c>
      <c r="J13" s="913" t="s">
        <v>1229</v>
      </c>
    </row>
    <row r="14" spans="2:10">
      <c r="B14" s="913" t="s">
        <v>1230</v>
      </c>
      <c r="D14" s="913" t="s">
        <v>1231</v>
      </c>
      <c r="F14" s="913" t="s">
        <v>1232</v>
      </c>
      <c r="H14" s="913" t="s">
        <v>1233</v>
      </c>
      <c r="J14" s="913" t="s">
        <v>1234</v>
      </c>
    </row>
    <row r="15" spans="2:10">
      <c r="D15" s="913" t="s">
        <v>1235</v>
      </c>
      <c r="F15" s="913" t="s">
        <v>1236</v>
      </c>
      <c r="H15" s="913" t="s">
        <v>1237</v>
      </c>
      <c r="J15" s="913" t="s">
        <v>1238</v>
      </c>
    </row>
    <row r="16" spans="2:10">
      <c r="D16" s="913" t="s">
        <v>1239</v>
      </c>
      <c r="F16" s="913" t="s">
        <v>1240</v>
      </c>
      <c r="H16" s="913" t="s">
        <v>1198</v>
      </c>
      <c r="J16" s="913" t="s">
        <v>1241</v>
      </c>
    </row>
    <row r="17" spans="4:10">
      <c r="D17" s="913" t="s">
        <v>1242</v>
      </c>
      <c r="F17" s="913" t="s">
        <v>1243</v>
      </c>
      <c r="H17" s="913" t="s">
        <v>1244</v>
      </c>
      <c r="J17" s="913" t="s">
        <v>1245</v>
      </c>
    </row>
    <row r="18" spans="4:10">
      <c r="D18" s="913" t="s">
        <v>1246</v>
      </c>
      <c r="F18" s="913" t="s">
        <v>1247</v>
      </c>
      <c r="H18" s="913" t="s">
        <v>1248</v>
      </c>
      <c r="J18" s="913" t="s">
        <v>1249</v>
      </c>
    </row>
    <row r="19" spans="4:10">
      <c r="D19" s="913" t="s">
        <v>1250</v>
      </c>
      <c r="F19" s="913" t="s">
        <v>1251</v>
      </c>
      <c r="H19" s="913" t="s">
        <v>1252</v>
      </c>
      <c r="J19" s="913" t="s">
        <v>1253</v>
      </c>
    </row>
    <row r="20" spans="4:10">
      <c r="D20" s="913" t="s">
        <v>1254</v>
      </c>
      <c r="F20" s="913" t="s">
        <v>1255</v>
      </c>
      <c r="H20" s="913" t="s">
        <v>1256</v>
      </c>
      <c r="J20" s="913" t="s">
        <v>1257</v>
      </c>
    </row>
    <row r="21" spans="4:10">
      <c r="D21" s="913" t="s">
        <v>1258</v>
      </c>
      <c r="F21" s="913" t="s">
        <v>1259</v>
      </c>
      <c r="H21" s="913" t="s">
        <v>1260</v>
      </c>
      <c r="J21" s="913" t="s">
        <v>1261</v>
      </c>
    </row>
    <row r="22" spans="4:10">
      <c r="D22" s="913" t="s">
        <v>1262</v>
      </c>
      <c r="F22" s="913" t="s">
        <v>1263</v>
      </c>
      <c r="H22" s="913" t="s">
        <v>1264</v>
      </c>
      <c r="J22" s="913" t="s">
        <v>1265</v>
      </c>
    </row>
    <row r="23" spans="4:10">
      <c r="D23" s="913" t="s">
        <v>1266</v>
      </c>
      <c r="H23" s="913" t="s">
        <v>1267</v>
      </c>
      <c r="J23" s="913" t="s">
        <v>1268</v>
      </c>
    </row>
    <row r="24" spans="4:10">
      <c r="D24" s="913" t="s">
        <v>1269</v>
      </c>
      <c r="H24" s="913" t="s">
        <v>1270</v>
      </c>
      <c r="J24" s="913" t="s">
        <v>1271</v>
      </c>
    </row>
    <row r="25" spans="4:10">
      <c r="D25" s="913" t="s">
        <v>1272</v>
      </c>
      <c r="H25" s="913" t="s">
        <v>1273</v>
      </c>
      <c r="J25" s="913" t="s">
        <v>1274</v>
      </c>
    </row>
    <row r="26" spans="4:10">
      <c r="D26" s="913" t="s">
        <v>1275</v>
      </c>
      <c r="H26" s="913" t="s">
        <v>1276</v>
      </c>
      <c r="J26" s="913" t="s">
        <v>1277</v>
      </c>
    </row>
    <row r="27" spans="4:10">
      <c r="D27" s="913" t="s">
        <v>1278</v>
      </c>
      <c r="H27" s="913" t="s">
        <v>1279</v>
      </c>
      <c r="J27" s="913" t="s">
        <v>1280</v>
      </c>
    </row>
    <row r="28" spans="4:10">
      <c r="D28" s="913" t="s">
        <v>1281</v>
      </c>
      <c r="H28" s="913" t="s">
        <v>1282</v>
      </c>
      <c r="J28" s="913" t="s">
        <v>1283</v>
      </c>
    </row>
    <row r="29" spans="4:10">
      <c r="D29" s="913" t="s">
        <v>1284</v>
      </c>
      <c r="H29" s="913" t="s">
        <v>1285</v>
      </c>
      <c r="J29" s="913" t="s">
        <v>1286</v>
      </c>
    </row>
    <row r="30" spans="4:10">
      <c r="D30" s="913" t="s">
        <v>1287</v>
      </c>
      <c r="H30" s="913" t="s">
        <v>1288</v>
      </c>
      <c r="J30" s="913" t="s">
        <v>1197</v>
      </c>
    </row>
    <row r="31" spans="4:10">
      <c r="D31" s="913" t="s">
        <v>1289</v>
      </c>
      <c r="H31" s="913" t="s">
        <v>1290</v>
      </c>
      <c r="J31" s="913" t="s">
        <v>1291</v>
      </c>
    </row>
    <row r="32" spans="4:10">
      <c r="D32" s="913" t="s">
        <v>1292</v>
      </c>
      <c r="H32" s="913" t="s">
        <v>1293</v>
      </c>
      <c r="J32" s="913" t="s">
        <v>1294</v>
      </c>
    </row>
    <row r="33" spans="4:10">
      <c r="D33" s="913" t="s">
        <v>1295</v>
      </c>
      <c r="H33" s="913" t="s">
        <v>1296</v>
      </c>
      <c r="J33" s="913" t="s">
        <v>1297</v>
      </c>
    </row>
    <row r="34" spans="4:10">
      <c r="D34" s="913" t="s">
        <v>1298</v>
      </c>
      <c r="H34" s="913" t="s">
        <v>1299</v>
      </c>
      <c r="J34" s="913" t="s">
        <v>1300</v>
      </c>
    </row>
    <row r="35" spans="4:10">
      <c r="D35" s="913" t="s">
        <v>1301</v>
      </c>
      <c r="H35" s="913" t="s">
        <v>1302</v>
      </c>
      <c r="J35" s="913" t="s">
        <v>1303</v>
      </c>
    </row>
    <row r="36" spans="4:10">
      <c r="D36" s="913" t="s">
        <v>1304</v>
      </c>
      <c r="H36" s="913" t="s">
        <v>1305</v>
      </c>
      <c r="J36" s="913" t="s">
        <v>1306</v>
      </c>
    </row>
    <row r="37" spans="4:10">
      <c r="D37" s="913" t="s">
        <v>1307</v>
      </c>
      <c r="H37" s="913" t="s">
        <v>1308</v>
      </c>
      <c r="J37" s="913" t="s">
        <v>1309</v>
      </c>
    </row>
    <row r="38" spans="4:10">
      <c r="D38" s="913" t="s">
        <v>1310</v>
      </c>
      <c r="H38" s="913" t="s">
        <v>1311</v>
      </c>
      <c r="J38" s="913" t="s">
        <v>1312</v>
      </c>
    </row>
    <row r="39" spans="4:10">
      <c r="D39" s="913" t="s">
        <v>1313</v>
      </c>
      <c r="H39" s="913" t="s">
        <v>1314</v>
      </c>
      <c r="J39" s="913" t="s">
        <v>1315</v>
      </c>
    </row>
    <row r="40" spans="4:10">
      <c r="D40" s="913" t="s">
        <v>1316</v>
      </c>
      <c r="H40" s="913" t="s">
        <v>1317</v>
      </c>
      <c r="J40" s="913" t="s">
        <v>1318</v>
      </c>
    </row>
    <row r="41" spans="4:10">
      <c r="D41" s="913" t="s">
        <v>1319</v>
      </c>
      <c r="H41" s="913" t="s">
        <v>1320</v>
      </c>
      <c r="J41" s="913" t="s">
        <v>1321</v>
      </c>
    </row>
    <row r="42" spans="4:10">
      <c r="D42" s="913" t="s">
        <v>1322</v>
      </c>
      <c r="H42" s="913" t="s">
        <v>1323</v>
      </c>
      <c r="J42" s="913" t="s">
        <v>1324</v>
      </c>
    </row>
    <row r="43" spans="4:10">
      <c r="D43" s="913" t="s">
        <v>1325</v>
      </c>
      <c r="H43" s="913" t="s">
        <v>1326</v>
      </c>
      <c r="J43" s="913" t="s">
        <v>1327</v>
      </c>
    </row>
    <row r="44" spans="4:10">
      <c r="D44" s="913" t="s">
        <v>1328</v>
      </c>
      <c r="H44" s="913" t="s">
        <v>1329</v>
      </c>
      <c r="J44" s="913" t="s">
        <v>1330</v>
      </c>
    </row>
    <row r="45" spans="4:10">
      <c r="D45" s="913" t="s">
        <v>1331</v>
      </c>
      <c r="H45" s="913" t="s">
        <v>1212</v>
      </c>
      <c r="J45" s="913" t="s">
        <v>1332</v>
      </c>
    </row>
    <row r="46" spans="4:10">
      <c r="D46" s="913" t="s">
        <v>1333</v>
      </c>
      <c r="H46" s="913" t="s">
        <v>1334</v>
      </c>
      <c r="J46" s="913" t="s">
        <v>1335</v>
      </c>
    </row>
    <row r="47" spans="4:10">
      <c r="D47" s="913" t="s">
        <v>1336</v>
      </c>
      <c r="H47" s="913" t="s">
        <v>1337</v>
      </c>
      <c r="J47" s="913" t="s">
        <v>1338</v>
      </c>
    </row>
    <row r="48" spans="4:10">
      <c r="H48" s="913" t="s">
        <v>1339</v>
      </c>
      <c r="J48" s="913" t="s">
        <v>1340</v>
      </c>
    </row>
    <row r="49" spans="8:10">
      <c r="H49" s="913" t="s">
        <v>1341</v>
      </c>
      <c r="J49" s="913" t="s">
        <v>1342</v>
      </c>
    </row>
    <row r="50" spans="8:10">
      <c r="H50" s="913" t="s">
        <v>1232</v>
      </c>
      <c r="J50" s="913" t="s">
        <v>1343</v>
      </c>
    </row>
    <row r="51" spans="8:10">
      <c r="H51" s="913" t="s">
        <v>1344</v>
      </c>
      <c r="J51" s="913" t="s">
        <v>1345</v>
      </c>
    </row>
    <row r="52" spans="8:10">
      <c r="H52" s="913" t="s">
        <v>1346</v>
      </c>
      <c r="J52" s="913" t="s">
        <v>1347</v>
      </c>
    </row>
    <row r="53" spans="8:10">
      <c r="H53" s="913" t="s">
        <v>1348</v>
      </c>
      <c r="J53" s="913" t="s">
        <v>1349</v>
      </c>
    </row>
    <row r="54" spans="8:10">
      <c r="H54" s="913" t="s">
        <v>1350</v>
      </c>
      <c r="J54" s="913" t="s">
        <v>1351</v>
      </c>
    </row>
    <row r="55" spans="8:10">
      <c r="H55" s="913" t="s">
        <v>1352</v>
      </c>
      <c r="J55" s="913" t="s">
        <v>1353</v>
      </c>
    </row>
    <row r="56" spans="8:10">
      <c r="H56" s="913" t="s">
        <v>1354</v>
      </c>
      <c r="J56" s="913" t="s">
        <v>1355</v>
      </c>
    </row>
    <row r="57" spans="8:10">
      <c r="H57" s="913" t="s">
        <v>1356</v>
      </c>
      <c r="J57" s="913" t="s">
        <v>1357</v>
      </c>
    </row>
    <row r="58" spans="8:10">
      <c r="H58" s="913" t="s">
        <v>1358</v>
      </c>
      <c r="J58" s="913" t="s">
        <v>1359</v>
      </c>
    </row>
    <row r="59" spans="8:10">
      <c r="H59" s="913" t="s">
        <v>1243</v>
      </c>
      <c r="J59" s="913" t="s">
        <v>1360</v>
      </c>
    </row>
    <row r="60" spans="8:10">
      <c r="H60" s="913" t="s">
        <v>1361</v>
      </c>
      <c r="J60" s="913" t="s">
        <v>1362</v>
      </c>
    </row>
    <row r="61" spans="8:10">
      <c r="H61" s="913" t="s">
        <v>1363</v>
      </c>
      <c r="J61" s="913" t="s">
        <v>1364</v>
      </c>
    </row>
    <row r="62" spans="8:10">
      <c r="H62" s="913" t="s">
        <v>1365</v>
      </c>
      <c r="J62" s="913" t="s">
        <v>1366</v>
      </c>
    </row>
    <row r="63" spans="8:10">
      <c r="H63" s="913" t="s">
        <v>1251</v>
      </c>
      <c r="J63" s="913" t="s">
        <v>1367</v>
      </c>
    </row>
    <row r="64" spans="8:10">
      <c r="H64" s="913" t="s">
        <v>1368</v>
      </c>
      <c r="J64" s="913" t="s">
        <v>1369</v>
      </c>
    </row>
    <row r="65" spans="8:10">
      <c r="H65" s="913" t="s">
        <v>1370</v>
      </c>
      <c r="J65" s="913" t="s">
        <v>1371</v>
      </c>
    </row>
    <row r="66" spans="8:10">
      <c r="H66" s="913" t="s">
        <v>1372</v>
      </c>
      <c r="J66" s="913" t="s">
        <v>1373</v>
      </c>
    </row>
    <row r="67" spans="8:10">
      <c r="H67" s="913" t="s">
        <v>1374</v>
      </c>
      <c r="J67" s="913" t="s">
        <v>1375</v>
      </c>
    </row>
    <row r="68" spans="8:10">
      <c r="H68" s="913" t="s">
        <v>1376</v>
      </c>
      <c r="J68" s="913" t="s">
        <v>1377</v>
      </c>
    </row>
    <row r="69" spans="8:10">
      <c r="H69" s="913" t="s">
        <v>1259</v>
      </c>
      <c r="J69" s="913" t="s">
        <v>1378</v>
      </c>
    </row>
    <row r="70" spans="8:10">
      <c r="H70" s="913" t="s">
        <v>1379</v>
      </c>
      <c r="J70" s="913" t="s">
        <v>1380</v>
      </c>
    </row>
    <row r="71" spans="8:10">
      <c r="H71" s="913" t="s">
        <v>1381</v>
      </c>
      <c r="J71" s="913" t="s">
        <v>1382</v>
      </c>
    </row>
    <row r="72" spans="8:10">
      <c r="H72" s="913" t="s">
        <v>1383</v>
      </c>
      <c r="J72" s="913" t="s">
        <v>1226</v>
      </c>
    </row>
    <row r="73" spans="8:10">
      <c r="H73" s="913" t="s">
        <v>1384</v>
      </c>
      <c r="J73" s="913" t="s">
        <v>1385</v>
      </c>
    </row>
    <row r="74" spans="8:10">
      <c r="H74" s="913" t="s">
        <v>1386</v>
      </c>
      <c r="J74" s="913" t="s">
        <v>1387</v>
      </c>
    </row>
    <row r="75" spans="8:10">
      <c r="H75" s="913" t="s">
        <v>1388</v>
      </c>
      <c r="J75" s="913" t="s">
        <v>1231</v>
      </c>
    </row>
    <row r="76" spans="8:10">
      <c r="H76" s="913" t="s">
        <v>1389</v>
      </c>
      <c r="J76" s="913" t="s">
        <v>1390</v>
      </c>
    </row>
    <row r="77" spans="8:10">
      <c r="H77" s="913" t="s">
        <v>1391</v>
      </c>
      <c r="J77" s="913" t="s">
        <v>1392</v>
      </c>
    </row>
    <row r="78" spans="8:10">
      <c r="H78" s="913" t="s">
        <v>1393</v>
      </c>
      <c r="J78" s="913" t="s">
        <v>1394</v>
      </c>
    </row>
    <row r="79" spans="8:10">
      <c r="H79" s="913" t="s">
        <v>1395</v>
      </c>
      <c r="J79" s="913" t="s">
        <v>1396</v>
      </c>
    </row>
    <row r="80" spans="8:10">
      <c r="J80" s="913" t="s">
        <v>1397</v>
      </c>
    </row>
    <row r="81" spans="10:10">
      <c r="J81" s="913" t="s">
        <v>1398</v>
      </c>
    </row>
    <row r="82" spans="10:10">
      <c r="J82" s="913" t="s">
        <v>1262</v>
      </c>
    </row>
    <row r="83" spans="10:10">
      <c r="J83" s="913" t="s">
        <v>1399</v>
      </c>
    </row>
    <row r="84" spans="10:10">
      <c r="J84" s="913" t="s">
        <v>1400</v>
      </c>
    </row>
    <row r="85" spans="10:10">
      <c r="J85" s="913" t="s">
        <v>1401</v>
      </c>
    </row>
    <row r="86" spans="10:10">
      <c r="J86" s="913" t="s">
        <v>1402</v>
      </c>
    </row>
    <row r="87" spans="10:10">
      <c r="J87" s="913" t="s">
        <v>1403</v>
      </c>
    </row>
    <row r="88" spans="10:10">
      <c r="J88" s="913" t="s">
        <v>1404</v>
      </c>
    </row>
    <row r="89" spans="10:10">
      <c r="J89" s="913" t="s">
        <v>1405</v>
      </c>
    </row>
    <row r="90" spans="10:10">
      <c r="J90" s="913" t="s">
        <v>1406</v>
      </c>
    </row>
    <row r="91" spans="10:10">
      <c r="J91" s="913" t="s">
        <v>1407</v>
      </c>
    </row>
    <row r="92" spans="10:10">
      <c r="J92" s="913" t="s">
        <v>1408</v>
      </c>
    </row>
    <row r="93" spans="10:10">
      <c r="J93" s="913" t="s">
        <v>1409</v>
      </c>
    </row>
    <row r="94" spans="10:10">
      <c r="J94" s="913" t="s">
        <v>1410</v>
      </c>
    </row>
    <row r="95" spans="10:10">
      <c r="J95" s="913" t="s">
        <v>1411</v>
      </c>
    </row>
    <row r="96" spans="10:10">
      <c r="J96" s="913" t="s">
        <v>1412</v>
      </c>
    </row>
    <row r="97" spans="10:10">
      <c r="J97" s="913" t="s">
        <v>1413</v>
      </c>
    </row>
    <row r="98" spans="10:10">
      <c r="J98" s="913" t="s">
        <v>1414</v>
      </c>
    </row>
    <row r="99" spans="10:10">
      <c r="J99" s="913" t="s">
        <v>1415</v>
      </c>
    </row>
    <row r="100" spans="10:10">
      <c r="J100" s="913" t="s">
        <v>1416</v>
      </c>
    </row>
    <row r="101" spans="10:10">
      <c r="J101" s="913" t="s">
        <v>1417</v>
      </c>
    </row>
    <row r="102" spans="10:10">
      <c r="J102" s="913" t="s">
        <v>1418</v>
      </c>
    </row>
    <row r="103" spans="10:10">
      <c r="J103" s="913" t="s">
        <v>1275</v>
      </c>
    </row>
    <row r="104" spans="10:10">
      <c r="J104" s="913" t="s">
        <v>1419</v>
      </c>
    </row>
    <row r="105" spans="10:10">
      <c r="J105" s="913" t="s">
        <v>1278</v>
      </c>
    </row>
    <row r="106" spans="10:10">
      <c r="J106" s="913" t="s">
        <v>1420</v>
      </c>
    </row>
    <row r="107" spans="10:10">
      <c r="J107" s="913" t="s">
        <v>1421</v>
      </c>
    </row>
    <row r="108" spans="10:10">
      <c r="J108" s="913" t="s">
        <v>1422</v>
      </c>
    </row>
    <row r="109" spans="10:10">
      <c r="J109" s="913" t="s">
        <v>1284</v>
      </c>
    </row>
    <row r="110" spans="10:10">
      <c r="J110" s="913" t="s">
        <v>1423</v>
      </c>
    </row>
    <row r="111" spans="10:10">
      <c r="J111" s="913" t="s">
        <v>1424</v>
      </c>
    </row>
    <row r="112" spans="10:10">
      <c r="J112" s="913" t="s">
        <v>1425</v>
      </c>
    </row>
    <row r="113" spans="10:10">
      <c r="J113" s="913" t="s">
        <v>1426</v>
      </c>
    </row>
    <row r="114" spans="10:10">
      <c r="J114" s="913" t="s">
        <v>1427</v>
      </c>
    </row>
    <row r="115" spans="10:10">
      <c r="J115" s="913" t="s">
        <v>1428</v>
      </c>
    </row>
    <row r="116" spans="10:10">
      <c r="J116" s="913" t="s">
        <v>1429</v>
      </c>
    </row>
    <row r="117" spans="10:10">
      <c r="J117" s="913" t="s">
        <v>1430</v>
      </c>
    </row>
    <row r="118" spans="10:10">
      <c r="J118" s="913" t="s">
        <v>1431</v>
      </c>
    </row>
    <row r="119" spans="10:10">
      <c r="J119" s="913" t="s">
        <v>1432</v>
      </c>
    </row>
    <row r="120" spans="10:10">
      <c r="J120" s="913" t="s">
        <v>1433</v>
      </c>
    </row>
    <row r="121" spans="10:10">
      <c r="J121" s="913" t="s">
        <v>1434</v>
      </c>
    </row>
    <row r="122" spans="10:10">
      <c r="J122" s="913" t="s">
        <v>1435</v>
      </c>
    </row>
    <row r="123" spans="10:10">
      <c r="J123" s="913" t="s">
        <v>1436</v>
      </c>
    </row>
    <row r="124" spans="10:10">
      <c r="J124" s="913" t="s">
        <v>1437</v>
      </c>
    </row>
    <row r="125" spans="10:10">
      <c r="J125" s="913" t="s">
        <v>1438</v>
      </c>
    </row>
    <row r="126" spans="10:10">
      <c r="J126" s="913" t="s">
        <v>1439</v>
      </c>
    </row>
    <row r="127" spans="10:10">
      <c r="J127" s="913" t="s">
        <v>1440</v>
      </c>
    </row>
    <row r="128" spans="10:10">
      <c r="J128" s="913" t="s">
        <v>1441</v>
      </c>
    </row>
    <row r="129" spans="10:10">
      <c r="J129" s="913" t="s">
        <v>1442</v>
      </c>
    </row>
    <row r="130" spans="10:10">
      <c r="J130" s="913" t="s">
        <v>1443</v>
      </c>
    </row>
    <row r="131" spans="10:10">
      <c r="J131" s="913" t="s">
        <v>1444</v>
      </c>
    </row>
    <row r="132" spans="10:10">
      <c r="J132" s="913" t="s">
        <v>1445</v>
      </c>
    </row>
    <row r="133" spans="10:10">
      <c r="J133" s="913" t="s">
        <v>1446</v>
      </c>
    </row>
    <row r="134" spans="10:10">
      <c r="J134" s="913" t="s">
        <v>1287</v>
      </c>
    </row>
    <row r="135" spans="10:10">
      <c r="J135" s="913" t="s">
        <v>1447</v>
      </c>
    </row>
    <row r="136" spans="10:10">
      <c r="J136" s="913" t="s">
        <v>1448</v>
      </c>
    </row>
    <row r="137" spans="10:10">
      <c r="J137" s="913" t="s">
        <v>1449</v>
      </c>
    </row>
    <row r="138" spans="10:10">
      <c r="J138" s="913" t="s">
        <v>1450</v>
      </c>
    </row>
    <row r="139" spans="10:10">
      <c r="J139" s="913" t="s">
        <v>1451</v>
      </c>
    </row>
    <row r="140" spans="10:10">
      <c r="J140" s="913" t="s">
        <v>1452</v>
      </c>
    </row>
    <row r="141" spans="10:10">
      <c r="J141" s="913" t="s">
        <v>1453</v>
      </c>
    </row>
    <row r="142" spans="10:10">
      <c r="J142" s="913" t="s">
        <v>1454</v>
      </c>
    </row>
    <row r="143" spans="10:10">
      <c r="J143" s="913" t="s">
        <v>1455</v>
      </c>
    </row>
    <row r="144" spans="10:10">
      <c r="J144" s="913" t="s">
        <v>1456</v>
      </c>
    </row>
    <row r="145" spans="10:10">
      <c r="J145" s="913" t="s">
        <v>1457</v>
      </c>
    </row>
    <row r="146" spans="10:10">
      <c r="J146" s="913" t="s">
        <v>1458</v>
      </c>
    </row>
    <row r="147" spans="10:10">
      <c r="J147" s="913" t="s">
        <v>1459</v>
      </c>
    </row>
    <row r="148" spans="10:10">
      <c r="J148" s="913" t="s">
        <v>1460</v>
      </c>
    </row>
    <row r="149" spans="10:10">
      <c r="J149" s="913" t="s">
        <v>1461</v>
      </c>
    </row>
    <row r="150" spans="10:10">
      <c r="J150" s="913" t="s">
        <v>1462</v>
      </c>
    </row>
    <row r="151" spans="10:10">
      <c r="J151" s="913" t="s">
        <v>1463</v>
      </c>
    </row>
    <row r="152" spans="10:10">
      <c r="J152" s="913" t="s">
        <v>1464</v>
      </c>
    </row>
    <row r="153" spans="10:10">
      <c r="J153" s="913" t="s">
        <v>1465</v>
      </c>
    </row>
    <row r="154" spans="10:10">
      <c r="J154" s="913" t="s">
        <v>1466</v>
      </c>
    </row>
    <row r="155" spans="10:10">
      <c r="J155" s="913" t="s">
        <v>1467</v>
      </c>
    </row>
    <row r="156" spans="10:10">
      <c r="J156" s="913" t="s">
        <v>1468</v>
      </c>
    </row>
    <row r="157" spans="10:10">
      <c r="J157" s="913" t="s">
        <v>1469</v>
      </c>
    </row>
    <row r="158" spans="10:10">
      <c r="J158" s="913" t="s">
        <v>1470</v>
      </c>
    </row>
    <row r="159" spans="10:10">
      <c r="J159" s="913" t="s">
        <v>1471</v>
      </c>
    </row>
    <row r="160" spans="10:10">
      <c r="J160" s="913" t="s">
        <v>1472</v>
      </c>
    </row>
    <row r="161" spans="10:10">
      <c r="J161" s="913" t="s">
        <v>1473</v>
      </c>
    </row>
    <row r="162" spans="10:10">
      <c r="J162" s="913" t="s">
        <v>1474</v>
      </c>
    </row>
    <row r="163" spans="10:10">
      <c r="J163" s="913" t="s">
        <v>1475</v>
      </c>
    </row>
    <row r="164" spans="10:10">
      <c r="J164" s="913" t="s">
        <v>1476</v>
      </c>
    </row>
    <row r="165" spans="10:10">
      <c r="J165" s="913" t="s">
        <v>1477</v>
      </c>
    </row>
    <row r="166" spans="10:10">
      <c r="J166" s="913" t="s">
        <v>1478</v>
      </c>
    </row>
    <row r="167" spans="10:10">
      <c r="J167" s="913" t="s">
        <v>1479</v>
      </c>
    </row>
    <row r="168" spans="10:10">
      <c r="J168" s="913" t="s">
        <v>1480</v>
      </c>
    </row>
    <row r="169" spans="10:10">
      <c r="J169" s="913" t="s">
        <v>1481</v>
      </c>
    </row>
    <row r="170" spans="10:10">
      <c r="J170" s="913" t="s">
        <v>1482</v>
      </c>
    </row>
    <row r="171" spans="10:10">
      <c r="J171" s="913" t="s">
        <v>1483</v>
      </c>
    </row>
    <row r="172" spans="10:10">
      <c r="J172" s="913" t="s">
        <v>1484</v>
      </c>
    </row>
    <row r="173" spans="10:10">
      <c r="J173" s="913" t="s">
        <v>1485</v>
      </c>
    </row>
    <row r="174" spans="10:10">
      <c r="J174" s="913" t="s">
        <v>1486</v>
      </c>
    </row>
    <row r="175" spans="10:10">
      <c r="J175" s="913" t="s">
        <v>1487</v>
      </c>
    </row>
    <row r="176" spans="10:10">
      <c r="J176" s="913" t="s">
        <v>1488</v>
      </c>
    </row>
    <row r="177" spans="10:10">
      <c r="J177" s="913" t="s">
        <v>1489</v>
      </c>
    </row>
    <row r="178" spans="10:10">
      <c r="J178" s="913" t="s">
        <v>1490</v>
      </c>
    </row>
    <row r="179" spans="10:10">
      <c r="J179" s="913" t="s">
        <v>1491</v>
      </c>
    </row>
    <row r="180" spans="10:10">
      <c r="J180" s="913" t="s">
        <v>1492</v>
      </c>
    </row>
    <row r="181" spans="10:10">
      <c r="J181" s="913" t="s">
        <v>1493</v>
      </c>
    </row>
    <row r="182" spans="10:10">
      <c r="J182" s="913" t="s">
        <v>1494</v>
      </c>
    </row>
    <row r="183" spans="10:10">
      <c r="J183" s="913" t="s">
        <v>1495</v>
      </c>
    </row>
    <row r="184" spans="10:10">
      <c r="J184" s="913" t="s">
        <v>1496</v>
      </c>
    </row>
    <row r="185" spans="10:10">
      <c r="J185" s="913" t="s">
        <v>1497</v>
      </c>
    </row>
    <row r="186" spans="10:10">
      <c r="J186" s="913" t="s">
        <v>1498</v>
      </c>
    </row>
    <row r="187" spans="10:10">
      <c r="J187" s="913" t="s">
        <v>1499</v>
      </c>
    </row>
    <row r="188" spans="10:10">
      <c r="J188" s="913" t="s">
        <v>1500</v>
      </c>
    </row>
    <row r="189" spans="10:10">
      <c r="J189" s="913" t="s">
        <v>1501</v>
      </c>
    </row>
    <row r="190" spans="10:10">
      <c r="J190" s="913" t="s">
        <v>1502</v>
      </c>
    </row>
    <row r="191" spans="10:10">
      <c r="J191" s="913" t="s">
        <v>1503</v>
      </c>
    </row>
    <row r="192" spans="10:10">
      <c r="J192" s="913" t="s">
        <v>1504</v>
      </c>
    </row>
    <row r="193" spans="10:10">
      <c r="J193" s="913" t="s">
        <v>1505</v>
      </c>
    </row>
    <row r="194" spans="10:10">
      <c r="J194" s="913" t="s">
        <v>1506</v>
      </c>
    </row>
    <row r="195" spans="10:10">
      <c r="J195" s="913" t="s">
        <v>1507</v>
      </c>
    </row>
    <row r="196" spans="10:10">
      <c r="J196" s="913" t="s">
        <v>1508</v>
      </c>
    </row>
    <row r="197" spans="10:10">
      <c r="J197" s="913" t="s">
        <v>1509</v>
      </c>
    </row>
    <row r="198" spans="10:10">
      <c r="J198" s="913" t="s">
        <v>1510</v>
      </c>
    </row>
    <row r="199" spans="10:10">
      <c r="J199" s="913" t="s">
        <v>1331</v>
      </c>
    </row>
    <row r="200" spans="10:10">
      <c r="J200" s="913" t="s">
        <v>1511</v>
      </c>
    </row>
    <row r="201" spans="10:10">
      <c r="J201" s="913" t="s">
        <v>1512</v>
      </c>
    </row>
    <row r="202" spans="10:10">
      <c r="J202" s="913" t="s">
        <v>1513</v>
      </c>
    </row>
    <row r="203" spans="10:10">
      <c r="J203" s="913" t="s">
        <v>1514</v>
      </c>
    </row>
    <row r="204" spans="10:10">
      <c r="J204" s="913" t="s">
        <v>1515</v>
      </c>
    </row>
    <row r="205" spans="10:10">
      <c r="J205" s="913" t="s">
        <v>1516</v>
      </c>
    </row>
    <row r="206" spans="10:10">
      <c r="J206" s="913" t="s">
        <v>1517</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C3:EM40"/>
  <sheetViews>
    <sheetView workbookViewId="0"/>
  </sheetViews>
  <sheetFormatPr defaultRowHeight="12"/>
  <cols>
    <col min="3" max="3" width="10.7109375" style="394" customWidth="1"/>
    <col min="4" max="4" width="2" customWidth="1"/>
    <col min="5" max="29" width="13" customWidth="1"/>
    <col min="30" max="30" width="24.5703125" customWidth="1"/>
    <col min="31" max="31" width="22" customWidth="1"/>
    <col min="32" max="32" width="67.5703125" customWidth="1"/>
    <col min="33" max="74" width="13" customWidth="1"/>
    <col min="92" max="92" width="17.140625" customWidth="1"/>
    <col min="100" max="100" width="19" customWidth="1"/>
  </cols>
  <sheetData>
    <row r="3" spans="3:75" ht="12.75" thickBot="1"/>
    <row r="4" spans="3:75" ht="12.75" thickBot="1">
      <c r="C4" s="2720" t="s">
        <v>96</v>
      </c>
      <c r="E4" s="1" t="s">
        <v>0</v>
      </c>
      <c r="F4" s="2"/>
      <c r="G4" s="3"/>
      <c r="H4" s="3"/>
      <c r="I4" s="3"/>
      <c r="J4" s="3"/>
      <c r="K4" s="3"/>
      <c r="L4" s="3"/>
      <c r="M4" s="3"/>
      <c r="N4" s="3"/>
      <c r="O4" s="4"/>
      <c r="P4" s="5" t="s">
        <v>1</v>
      </c>
      <c r="Q4" s="6"/>
      <c r="R4" s="7" t="s">
        <v>2</v>
      </c>
      <c r="S4" s="8"/>
      <c r="T4" s="8"/>
      <c r="U4" s="8"/>
      <c r="V4" s="8"/>
      <c r="W4" s="8"/>
      <c r="X4" s="8"/>
      <c r="Y4" s="8"/>
      <c r="Z4" s="8"/>
      <c r="AA4" s="8"/>
      <c r="AB4" s="8"/>
      <c r="AC4" s="9"/>
      <c r="AD4" s="10"/>
      <c r="AE4" s="11"/>
      <c r="AF4" s="11" t="s">
        <v>3</v>
      </c>
      <c r="AG4" s="11"/>
      <c r="AH4" s="11"/>
      <c r="AI4" s="11"/>
      <c r="AJ4" s="11"/>
      <c r="AK4" s="11"/>
      <c r="AL4" s="12"/>
      <c r="AM4" s="11"/>
      <c r="AN4" s="11"/>
      <c r="AO4" s="11"/>
      <c r="AP4" s="11"/>
      <c r="AQ4" s="13"/>
      <c r="AR4" s="13"/>
      <c r="AS4" s="13"/>
      <c r="AT4" s="14" t="s">
        <v>4</v>
      </c>
      <c r="AU4" s="15"/>
      <c r="AV4" s="15"/>
      <c r="AW4" s="15"/>
      <c r="AX4" s="15"/>
      <c r="AY4" s="15"/>
      <c r="AZ4" s="15"/>
      <c r="BA4" s="15"/>
      <c r="BB4" s="15"/>
      <c r="BC4" s="15"/>
      <c r="BD4" s="15"/>
      <c r="BE4" s="16" t="s">
        <v>5</v>
      </c>
      <c r="BF4" s="17"/>
      <c r="BG4" s="17"/>
      <c r="BH4" s="17"/>
      <c r="BI4" s="17"/>
      <c r="BJ4" s="17"/>
      <c r="BK4" s="18" t="s">
        <v>6</v>
      </c>
      <c r="BL4" s="19"/>
      <c r="BM4" s="20" t="s">
        <v>7</v>
      </c>
      <c r="BN4" s="21"/>
      <c r="BO4" s="21"/>
      <c r="BP4" s="21"/>
      <c r="BQ4" s="21"/>
      <c r="BR4" s="21"/>
      <c r="BS4" s="21"/>
      <c r="BT4" s="21"/>
      <c r="BU4" s="21"/>
      <c r="BV4" s="21"/>
    </row>
    <row r="5" spans="3:75" ht="33.75">
      <c r="C5" s="2720"/>
      <c r="E5" s="22" t="s">
        <v>8</v>
      </c>
      <c r="F5" s="23" t="s">
        <v>9</v>
      </c>
      <c r="G5" s="24" t="s">
        <v>10</v>
      </c>
      <c r="H5" s="25" t="s">
        <v>11</v>
      </c>
      <c r="I5" s="26" t="s">
        <v>12</v>
      </c>
      <c r="J5" s="25" t="s">
        <v>13</v>
      </c>
      <c r="K5" s="27" t="s">
        <v>14</v>
      </c>
      <c r="L5" s="27" t="s">
        <v>15</v>
      </c>
      <c r="M5" s="27" t="s">
        <v>16</v>
      </c>
      <c r="N5" s="28" t="s">
        <v>17</v>
      </c>
      <c r="O5" s="29" t="s">
        <v>18</v>
      </c>
      <c r="P5" s="30" t="s">
        <v>19</v>
      </c>
      <c r="Q5" s="31" t="s">
        <v>20</v>
      </c>
      <c r="R5" s="32" t="s">
        <v>21</v>
      </c>
      <c r="S5" s="33" t="s">
        <v>22</v>
      </c>
      <c r="T5" s="33"/>
      <c r="U5" s="33"/>
      <c r="V5" s="34"/>
      <c r="W5" s="33"/>
      <c r="X5" s="33"/>
      <c r="Y5" s="35"/>
      <c r="Z5" s="36" t="s">
        <v>23</v>
      </c>
      <c r="AA5" s="37" t="s">
        <v>24</v>
      </c>
      <c r="AB5" s="37" t="s">
        <v>25</v>
      </c>
      <c r="AC5" s="38" t="s">
        <v>26</v>
      </c>
      <c r="AD5" s="39" t="s">
        <v>27</v>
      </c>
      <c r="AE5" s="40" t="s">
        <v>28</v>
      </c>
      <c r="AF5" s="41" t="s">
        <v>29</v>
      </c>
      <c r="AG5" s="41" t="s">
        <v>30</v>
      </c>
      <c r="AH5" s="42" t="s">
        <v>31</v>
      </c>
      <c r="AI5" s="41" t="s">
        <v>32</v>
      </c>
      <c r="AJ5" s="41"/>
      <c r="AK5" s="41"/>
      <c r="AL5" s="41"/>
      <c r="AM5" s="43" t="s">
        <v>33</v>
      </c>
      <c r="AN5" s="44" t="s">
        <v>34</v>
      </c>
      <c r="AO5" s="45" t="s">
        <v>35</v>
      </c>
      <c r="AP5" s="45" t="s">
        <v>36</v>
      </c>
      <c r="AQ5" s="46"/>
      <c r="AR5" s="47" t="s">
        <v>37</v>
      </c>
      <c r="AS5" s="48"/>
      <c r="AT5" s="49" t="s">
        <v>38</v>
      </c>
      <c r="AU5" s="50"/>
      <c r="AV5" s="51"/>
      <c r="AW5" s="52" t="s">
        <v>39</v>
      </c>
      <c r="AX5" s="51"/>
      <c r="AY5" s="53" t="s">
        <v>40</v>
      </c>
      <c r="AZ5" s="53" t="s">
        <v>41</v>
      </c>
      <c r="BA5" s="54" t="s">
        <v>42</v>
      </c>
      <c r="BB5" s="55"/>
      <c r="BC5" s="56" t="s">
        <v>43</v>
      </c>
      <c r="BD5" s="57" t="s">
        <v>44</v>
      </c>
      <c r="BE5" s="58" t="s">
        <v>45</v>
      </c>
      <c r="BF5" s="59" t="s">
        <v>46</v>
      </c>
      <c r="BG5" s="59" t="s">
        <v>47</v>
      </c>
      <c r="BH5" s="60" t="s">
        <v>18</v>
      </c>
      <c r="BI5" s="59" t="s">
        <v>48</v>
      </c>
      <c r="BJ5" s="61" t="s">
        <v>49</v>
      </c>
      <c r="BK5" s="62" t="s">
        <v>50</v>
      </c>
      <c r="BL5" s="63" t="s">
        <v>51</v>
      </c>
      <c r="BM5" s="64" t="s">
        <v>52</v>
      </c>
      <c r="BN5" s="65"/>
      <c r="BO5" s="66" t="s">
        <v>53</v>
      </c>
      <c r="BP5" s="65"/>
      <c r="BQ5" s="66" t="s">
        <v>54</v>
      </c>
      <c r="BR5" s="65"/>
      <c r="BS5" s="66" t="s">
        <v>55</v>
      </c>
      <c r="BT5" s="65"/>
      <c r="BU5" s="66" t="s">
        <v>56</v>
      </c>
      <c r="BV5" s="67"/>
    </row>
    <row r="6" spans="3:75" ht="22.5">
      <c r="C6" s="2720"/>
      <c r="E6" s="68"/>
      <c r="F6" s="69"/>
      <c r="G6" s="70"/>
      <c r="H6" s="71"/>
      <c r="I6" s="72"/>
      <c r="J6" s="71"/>
      <c r="K6" s="73"/>
      <c r="L6" s="73"/>
      <c r="M6" s="73"/>
      <c r="N6" s="74"/>
      <c r="O6" s="75"/>
      <c r="P6" s="76"/>
      <c r="Q6" s="77"/>
      <c r="R6" s="78"/>
      <c r="S6" s="79" t="s">
        <v>57</v>
      </c>
      <c r="T6" s="80" t="s">
        <v>58</v>
      </c>
      <c r="U6" s="81" t="s">
        <v>59</v>
      </c>
      <c r="V6" s="82" t="s">
        <v>60</v>
      </c>
      <c r="W6" s="81" t="s">
        <v>61</v>
      </c>
      <c r="X6" s="81" t="s">
        <v>62</v>
      </c>
      <c r="Y6" s="83" t="s">
        <v>63</v>
      </c>
      <c r="Z6" s="84"/>
      <c r="AA6" s="85"/>
      <c r="AB6" s="85"/>
      <c r="AC6" s="86"/>
      <c r="AD6" s="87"/>
      <c r="AE6" s="88"/>
      <c r="AF6" s="89"/>
      <c r="AG6" s="89"/>
      <c r="AH6" s="90"/>
      <c r="AI6" s="90" t="s">
        <v>64</v>
      </c>
      <c r="AJ6" s="71" t="s">
        <v>65</v>
      </c>
      <c r="AK6" s="90" t="s">
        <v>21</v>
      </c>
      <c r="AL6" s="91" t="s">
        <v>66</v>
      </c>
      <c r="AM6" s="92" t="s">
        <v>67</v>
      </c>
      <c r="AN6" s="92" t="s">
        <v>67</v>
      </c>
      <c r="AO6" s="93"/>
      <c r="AP6" s="93"/>
      <c r="AQ6" s="94" t="s">
        <v>68</v>
      </c>
      <c r="AR6" s="90" t="s">
        <v>46</v>
      </c>
      <c r="AS6" s="95" t="s">
        <v>69</v>
      </c>
      <c r="AT6" s="96" t="s">
        <v>70</v>
      </c>
      <c r="AU6" s="97" t="s">
        <v>71</v>
      </c>
      <c r="AV6" s="71" t="s">
        <v>67</v>
      </c>
      <c r="AW6" s="97" t="s">
        <v>72</v>
      </c>
      <c r="AX6" s="94" t="s">
        <v>67</v>
      </c>
      <c r="AY6" s="98" t="s">
        <v>73</v>
      </c>
      <c r="AZ6" s="98" t="s">
        <v>74</v>
      </c>
      <c r="BA6" s="94" t="s">
        <v>75</v>
      </c>
      <c r="BB6" s="97" t="s">
        <v>76</v>
      </c>
      <c r="BC6" s="99"/>
      <c r="BD6" s="100" t="s">
        <v>67</v>
      </c>
      <c r="BE6" s="101"/>
      <c r="BF6" s="102"/>
      <c r="BG6" s="102"/>
      <c r="BH6" s="103"/>
      <c r="BI6" s="102"/>
      <c r="BJ6" s="104"/>
      <c r="BK6" s="105"/>
      <c r="BL6" s="106"/>
      <c r="BM6" s="107" t="s">
        <v>77</v>
      </c>
      <c r="BN6" s="108" t="s">
        <v>78</v>
      </c>
      <c r="BO6" s="109" t="s">
        <v>77</v>
      </c>
      <c r="BP6" s="110" t="s">
        <v>78</v>
      </c>
      <c r="BQ6" s="109" t="s">
        <v>77</v>
      </c>
      <c r="BR6" s="110" t="s">
        <v>78</v>
      </c>
      <c r="BS6" s="109" t="s">
        <v>77</v>
      </c>
      <c r="BT6" s="110" t="s">
        <v>78</v>
      </c>
      <c r="BU6" s="108" t="s">
        <v>77</v>
      </c>
      <c r="BV6" s="111" t="s">
        <v>78</v>
      </c>
    </row>
    <row r="7" spans="3:75">
      <c r="C7" s="2720"/>
      <c r="E7" s="112">
        <v>1</v>
      </c>
      <c r="F7" s="113" t="s">
        <v>79</v>
      </c>
      <c r="G7" s="114" t="s">
        <v>80</v>
      </c>
      <c r="H7" s="114" t="s">
        <v>81</v>
      </c>
      <c r="I7" s="114" t="s">
        <v>82</v>
      </c>
      <c r="J7" s="114" t="s">
        <v>83</v>
      </c>
      <c r="K7" s="115" t="s">
        <v>84</v>
      </c>
      <c r="L7" s="114" t="s">
        <v>85</v>
      </c>
      <c r="M7" s="113"/>
      <c r="N7" s="116">
        <v>2</v>
      </c>
      <c r="O7" s="117">
        <v>2500</v>
      </c>
      <c r="P7" s="118">
        <v>43265</v>
      </c>
      <c r="Q7" s="119"/>
      <c r="R7" s="120">
        <v>43442</v>
      </c>
      <c r="S7" s="121">
        <v>36800</v>
      </c>
      <c r="T7" s="122"/>
      <c r="U7" s="122">
        <v>199900</v>
      </c>
      <c r="V7" s="122"/>
      <c r="W7" s="123">
        <v>92000000</v>
      </c>
      <c r="X7" s="123">
        <v>499750000</v>
      </c>
      <c r="Y7" s="124">
        <v>4.9382411067193672</v>
      </c>
      <c r="Z7" s="125" t="s">
        <v>86</v>
      </c>
      <c r="AA7" s="113" t="s">
        <v>79</v>
      </c>
      <c r="AB7" s="125" t="s">
        <v>87</v>
      </c>
      <c r="AC7" s="125" t="s">
        <v>88</v>
      </c>
      <c r="AD7" s="126" t="s">
        <v>89</v>
      </c>
      <c r="AE7" s="114" t="s">
        <v>90</v>
      </c>
      <c r="AF7" s="114" t="s">
        <v>91</v>
      </c>
      <c r="AG7" s="114" t="s">
        <v>92</v>
      </c>
      <c r="AH7" s="127" t="s">
        <v>93</v>
      </c>
      <c r="AI7" s="125">
        <v>43269</v>
      </c>
      <c r="AJ7" s="125">
        <v>43269</v>
      </c>
      <c r="AK7" s="125">
        <v>43340</v>
      </c>
      <c r="AL7" s="125">
        <v>43342</v>
      </c>
      <c r="AM7" s="125">
        <v>43288</v>
      </c>
      <c r="AN7" s="125">
        <v>43306</v>
      </c>
      <c r="AO7" s="125">
        <v>43308</v>
      </c>
      <c r="AP7" s="125" t="s">
        <v>94</v>
      </c>
      <c r="AQ7" s="125">
        <v>43342</v>
      </c>
      <c r="AR7" s="125">
        <v>43363</v>
      </c>
      <c r="AS7" s="128" t="s">
        <v>95</v>
      </c>
      <c r="AT7" s="118">
        <v>43322</v>
      </c>
      <c r="AU7" s="125">
        <v>43339</v>
      </c>
      <c r="AV7" s="125">
        <v>43341</v>
      </c>
      <c r="AW7" s="125"/>
      <c r="AX7" s="125"/>
      <c r="AY7" s="125"/>
      <c r="AZ7" s="125"/>
      <c r="BA7" s="125"/>
      <c r="BB7" s="125"/>
      <c r="BC7" s="125"/>
      <c r="BD7" s="119"/>
      <c r="BE7" s="118"/>
      <c r="BF7" s="125"/>
      <c r="BG7" s="114"/>
      <c r="BH7" s="129"/>
      <c r="BI7" s="125"/>
      <c r="BJ7" s="130"/>
      <c r="BK7" s="118"/>
      <c r="BL7" s="131"/>
      <c r="BM7" s="118"/>
      <c r="BN7" s="132"/>
      <c r="BO7" s="133"/>
      <c r="BP7" s="134"/>
      <c r="BQ7" s="135"/>
      <c r="BR7" s="136"/>
      <c r="BS7" s="137"/>
      <c r="BT7" s="138"/>
      <c r="BU7" s="135"/>
      <c r="BV7" s="139"/>
    </row>
    <row r="8" spans="3:75" ht="12.75" thickBot="1"/>
    <row r="9" spans="3:75" ht="12.75" thickBot="1">
      <c r="C9" s="2720" t="s">
        <v>115</v>
      </c>
      <c r="E9" s="1" t="s">
        <v>97</v>
      </c>
      <c r="F9" s="2"/>
      <c r="G9" s="3"/>
      <c r="H9" s="3"/>
      <c r="I9" s="3"/>
      <c r="J9" s="3"/>
      <c r="K9" s="140"/>
      <c r="L9" s="141"/>
      <c r="M9" s="142"/>
      <c r="N9" s="3"/>
      <c r="O9" s="143"/>
      <c r="P9" s="5" t="s">
        <v>1</v>
      </c>
      <c r="Q9" s="6"/>
      <c r="R9" s="144" t="s">
        <v>2</v>
      </c>
      <c r="S9" s="8"/>
      <c r="T9" s="8"/>
      <c r="U9" s="8"/>
      <c r="V9" s="8"/>
      <c r="W9" s="8"/>
      <c r="X9" s="8"/>
      <c r="Y9" s="8"/>
      <c r="Z9" s="8"/>
      <c r="AA9" s="8"/>
      <c r="AB9" s="8"/>
      <c r="AC9" s="145"/>
      <c r="AD9" s="10"/>
      <c r="AE9" s="11"/>
      <c r="AF9" s="11" t="s">
        <v>3</v>
      </c>
      <c r="AG9" s="11"/>
      <c r="AH9" s="11"/>
      <c r="AI9" s="11"/>
      <c r="AJ9" s="11"/>
      <c r="AK9" s="11"/>
      <c r="AL9" s="12"/>
      <c r="AM9" s="11"/>
      <c r="AN9" s="11"/>
      <c r="AO9" s="11"/>
      <c r="AP9" s="11"/>
      <c r="AQ9" s="13"/>
      <c r="AR9" s="13"/>
      <c r="AS9" s="146"/>
      <c r="AT9" s="14" t="s">
        <v>4</v>
      </c>
      <c r="AU9" s="15"/>
      <c r="AV9" s="15"/>
      <c r="AW9" s="15"/>
      <c r="AX9" s="15"/>
      <c r="AY9" s="15"/>
      <c r="AZ9" s="15"/>
      <c r="BA9" s="15"/>
      <c r="BB9" s="15"/>
      <c r="BC9" s="15"/>
      <c r="BD9" s="15"/>
      <c r="BE9" s="16" t="s">
        <v>5</v>
      </c>
      <c r="BF9" s="17"/>
      <c r="BG9" s="17"/>
      <c r="BH9" s="17"/>
      <c r="BI9" s="17"/>
      <c r="BJ9" s="17"/>
      <c r="BK9" s="2698" t="s">
        <v>6</v>
      </c>
      <c r="BL9" s="2699"/>
      <c r="BM9" s="20" t="s">
        <v>7</v>
      </c>
      <c r="BN9" s="21"/>
      <c r="BO9" s="21"/>
      <c r="BP9" s="21"/>
      <c r="BQ9" s="21"/>
      <c r="BR9" s="21"/>
      <c r="BS9" s="21"/>
      <c r="BT9" s="21"/>
      <c r="BU9" s="21"/>
      <c r="BV9" s="21"/>
      <c r="BW9" s="147"/>
    </row>
    <row r="10" spans="3:75">
      <c r="C10" s="2720"/>
      <c r="E10" s="2700" t="s">
        <v>8</v>
      </c>
      <c r="F10" s="2702" t="s">
        <v>9</v>
      </c>
      <c r="G10" s="2704" t="s">
        <v>10</v>
      </c>
      <c r="H10" s="2706" t="s">
        <v>11</v>
      </c>
      <c r="I10" s="2708" t="s">
        <v>12</v>
      </c>
      <c r="J10" s="2706" t="s">
        <v>13</v>
      </c>
      <c r="K10" s="2710" t="s">
        <v>14</v>
      </c>
      <c r="L10" s="2712" t="s">
        <v>98</v>
      </c>
      <c r="M10" s="2714" t="s">
        <v>16</v>
      </c>
      <c r="N10" s="2721" t="s">
        <v>17</v>
      </c>
      <c r="O10" s="2723" t="s">
        <v>18</v>
      </c>
      <c r="P10" s="2725" t="s">
        <v>19</v>
      </c>
      <c r="Q10" s="2692" t="s">
        <v>20</v>
      </c>
      <c r="R10" s="2694" t="s">
        <v>21</v>
      </c>
      <c r="S10" s="33" t="s">
        <v>22</v>
      </c>
      <c r="T10" s="33"/>
      <c r="U10" s="33"/>
      <c r="V10" s="34"/>
      <c r="W10" s="33"/>
      <c r="X10" s="33"/>
      <c r="Y10" s="35"/>
      <c r="Z10" s="2696" t="s">
        <v>23</v>
      </c>
      <c r="AA10" s="2733" t="s">
        <v>24</v>
      </c>
      <c r="AB10" s="2733" t="s">
        <v>25</v>
      </c>
      <c r="AC10" s="2735" t="s">
        <v>26</v>
      </c>
      <c r="AD10" s="2737" t="s">
        <v>27</v>
      </c>
      <c r="AE10" s="2739" t="s">
        <v>28</v>
      </c>
      <c r="AF10" s="2741" t="s">
        <v>29</v>
      </c>
      <c r="AG10" s="2741" t="s">
        <v>30</v>
      </c>
      <c r="AH10" s="2747" t="s">
        <v>31</v>
      </c>
      <c r="AI10" s="2741" t="s">
        <v>32</v>
      </c>
      <c r="AJ10" s="2741"/>
      <c r="AK10" s="2741"/>
      <c r="AL10" s="2741"/>
      <c r="AM10" s="43" t="s">
        <v>33</v>
      </c>
      <c r="AN10" s="44" t="s">
        <v>34</v>
      </c>
      <c r="AO10" s="2743" t="s">
        <v>99</v>
      </c>
      <c r="AP10" s="2743" t="s">
        <v>36</v>
      </c>
      <c r="AQ10" s="46"/>
      <c r="AR10" s="47" t="s">
        <v>37</v>
      </c>
      <c r="AS10" s="148"/>
      <c r="AT10" s="2745" t="s">
        <v>38</v>
      </c>
      <c r="AU10" s="2746"/>
      <c r="AV10" s="2728"/>
      <c r="AW10" s="2727" t="s">
        <v>39</v>
      </c>
      <c r="AX10" s="2728"/>
      <c r="AY10" s="53" t="s">
        <v>40</v>
      </c>
      <c r="AZ10" s="53" t="s">
        <v>41</v>
      </c>
      <c r="BA10" s="2729" t="s">
        <v>42</v>
      </c>
      <c r="BB10" s="2730"/>
      <c r="BC10" s="2731" t="s">
        <v>43</v>
      </c>
      <c r="BD10" s="57" t="s">
        <v>44</v>
      </c>
      <c r="BE10" s="2716" t="s">
        <v>45</v>
      </c>
      <c r="BF10" s="2718" t="s">
        <v>46</v>
      </c>
      <c r="BG10" s="2718" t="s">
        <v>47</v>
      </c>
      <c r="BH10" s="2749" t="s">
        <v>18</v>
      </c>
      <c r="BI10" s="2718" t="s">
        <v>48</v>
      </c>
      <c r="BJ10" s="2751" t="s">
        <v>49</v>
      </c>
      <c r="BK10" s="2753" t="s">
        <v>50</v>
      </c>
      <c r="BL10" s="2755" t="s">
        <v>51</v>
      </c>
      <c r="BM10" s="64" t="s">
        <v>52</v>
      </c>
      <c r="BN10" s="65"/>
      <c r="BO10" s="66" t="s">
        <v>53</v>
      </c>
      <c r="BP10" s="65"/>
      <c r="BQ10" s="66" t="s">
        <v>54</v>
      </c>
      <c r="BR10" s="65"/>
      <c r="BS10" s="66" t="s">
        <v>55</v>
      </c>
      <c r="BT10" s="65"/>
      <c r="BU10" s="66" t="s">
        <v>56</v>
      </c>
      <c r="BV10" s="67"/>
      <c r="BW10" s="149"/>
    </row>
    <row r="11" spans="3:75" ht="22.5">
      <c r="C11" s="2720"/>
      <c r="E11" s="2701"/>
      <c r="F11" s="2703"/>
      <c r="G11" s="2705"/>
      <c r="H11" s="2707"/>
      <c r="I11" s="2709"/>
      <c r="J11" s="2707"/>
      <c r="K11" s="2711"/>
      <c r="L11" s="2713"/>
      <c r="M11" s="2715"/>
      <c r="N11" s="2722"/>
      <c r="O11" s="2724"/>
      <c r="P11" s="2726"/>
      <c r="Q11" s="2693"/>
      <c r="R11" s="2695"/>
      <c r="S11" s="79" t="s">
        <v>57</v>
      </c>
      <c r="T11" s="80" t="s">
        <v>58</v>
      </c>
      <c r="U11" s="81" t="s">
        <v>59</v>
      </c>
      <c r="V11" s="82" t="s">
        <v>60</v>
      </c>
      <c r="W11" s="81" t="s">
        <v>61</v>
      </c>
      <c r="X11" s="81" t="s">
        <v>62</v>
      </c>
      <c r="Y11" s="83" t="s">
        <v>63</v>
      </c>
      <c r="Z11" s="2697"/>
      <c r="AA11" s="2734"/>
      <c r="AB11" s="2734"/>
      <c r="AC11" s="2736"/>
      <c r="AD11" s="2738"/>
      <c r="AE11" s="2740"/>
      <c r="AF11" s="2742"/>
      <c r="AG11" s="2742"/>
      <c r="AH11" s="2748"/>
      <c r="AI11" s="90" t="s">
        <v>64</v>
      </c>
      <c r="AJ11" s="71" t="s">
        <v>65</v>
      </c>
      <c r="AK11" s="90" t="s">
        <v>21</v>
      </c>
      <c r="AL11" s="91" t="s">
        <v>66</v>
      </c>
      <c r="AM11" s="92" t="s">
        <v>67</v>
      </c>
      <c r="AN11" s="92" t="s">
        <v>67</v>
      </c>
      <c r="AO11" s="2744"/>
      <c r="AP11" s="2744"/>
      <c r="AQ11" s="94" t="s">
        <v>68</v>
      </c>
      <c r="AR11" s="90" t="s">
        <v>46</v>
      </c>
      <c r="AS11" s="150" t="s">
        <v>69</v>
      </c>
      <c r="AT11" s="96" t="s">
        <v>70</v>
      </c>
      <c r="AU11" s="97" t="s">
        <v>71</v>
      </c>
      <c r="AV11" s="71" t="s">
        <v>67</v>
      </c>
      <c r="AW11" s="97" t="s">
        <v>72</v>
      </c>
      <c r="AX11" s="94" t="s">
        <v>67</v>
      </c>
      <c r="AY11" s="98" t="s">
        <v>73</v>
      </c>
      <c r="AZ11" s="98" t="s">
        <v>74</v>
      </c>
      <c r="BA11" s="94" t="s">
        <v>75</v>
      </c>
      <c r="BB11" s="97" t="s">
        <v>76</v>
      </c>
      <c r="BC11" s="2732"/>
      <c r="BD11" s="100" t="s">
        <v>67</v>
      </c>
      <c r="BE11" s="2717"/>
      <c r="BF11" s="2719"/>
      <c r="BG11" s="2719"/>
      <c r="BH11" s="2750"/>
      <c r="BI11" s="2719"/>
      <c r="BJ11" s="2752"/>
      <c r="BK11" s="2754"/>
      <c r="BL11" s="2756"/>
      <c r="BM11" s="107" t="s">
        <v>77</v>
      </c>
      <c r="BN11" s="108" t="s">
        <v>78</v>
      </c>
      <c r="BO11" s="109" t="s">
        <v>77</v>
      </c>
      <c r="BP11" s="110" t="s">
        <v>78</v>
      </c>
      <c r="BQ11" s="109" t="s">
        <v>77</v>
      </c>
      <c r="BR11" s="110" t="s">
        <v>78</v>
      </c>
      <c r="BS11" s="109" t="s">
        <v>77</v>
      </c>
      <c r="BT11" s="110" t="s">
        <v>78</v>
      </c>
      <c r="BU11" s="108" t="s">
        <v>77</v>
      </c>
      <c r="BV11" s="111" t="s">
        <v>78</v>
      </c>
      <c r="BW11" s="151" t="s">
        <v>100</v>
      </c>
    </row>
    <row r="12" spans="3:75">
      <c r="C12" s="2720"/>
      <c r="E12" s="152">
        <v>1</v>
      </c>
      <c r="F12" s="153" t="s">
        <v>101</v>
      </c>
      <c r="G12" s="154" t="s">
        <v>102</v>
      </c>
      <c r="H12" s="154" t="s">
        <v>103</v>
      </c>
      <c r="I12" s="154" t="s">
        <v>82</v>
      </c>
      <c r="J12" s="154" t="s">
        <v>104</v>
      </c>
      <c r="K12" s="155" t="s">
        <v>105</v>
      </c>
      <c r="L12" s="156" t="s">
        <v>85</v>
      </c>
      <c r="M12" s="157" t="s">
        <v>106</v>
      </c>
      <c r="N12" s="158">
        <v>2</v>
      </c>
      <c r="O12" s="159">
        <v>8500</v>
      </c>
      <c r="P12" s="160">
        <v>43292</v>
      </c>
      <c r="Q12" s="161">
        <v>43266</v>
      </c>
      <c r="R12" s="162">
        <v>43419</v>
      </c>
      <c r="S12" s="163">
        <v>37524.400000000001</v>
      </c>
      <c r="T12" s="164"/>
      <c r="U12" s="164">
        <v>199000</v>
      </c>
      <c r="V12" s="164"/>
      <c r="W12" s="165">
        <v>318957400</v>
      </c>
      <c r="X12" s="123">
        <v>1691500000</v>
      </c>
      <c r="Y12" s="124">
        <v>4.8211054916025544</v>
      </c>
      <c r="Z12" s="166" t="s">
        <v>107</v>
      </c>
      <c r="AA12" s="167" t="s">
        <v>101</v>
      </c>
      <c r="AB12" s="166" t="s">
        <v>108</v>
      </c>
      <c r="AC12" s="166" t="s">
        <v>109</v>
      </c>
      <c r="AD12" s="168" t="s">
        <v>110</v>
      </c>
      <c r="AE12" s="154" t="s">
        <v>90</v>
      </c>
      <c r="AF12" s="153" t="s">
        <v>111</v>
      </c>
      <c r="AG12" s="154" t="s">
        <v>112</v>
      </c>
      <c r="AH12" s="169" t="s">
        <v>113</v>
      </c>
      <c r="AI12" s="166">
        <v>43259</v>
      </c>
      <c r="AJ12" s="166">
        <v>43259</v>
      </c>
      <c r="AK12" s="166">
        <v>43358</v>
      </c>
      <c r="AL12" s="166" t="s">
        <v>114</v>
      </c>
      <c r="AM12" s="166" t="s">
        <v>114</v>
      </c>
      <c r="AN12" s="166" t="s">
        <v>114</v>
      </c>
      <c r="AO12" s="166" t="s">
        <v>114</v>
      </c>
      <c r="AP12" s="166" t="s">
        <v>114</v>
      </c>
      <c r="AQ12" s="166" t="s">
        <v>114</v>
      </c>
      <c r="AR12" s="166"/>
      <c r="AS12" s="170"/>
      <c r="AT12" s="160"/>
      <c r="AU12" s="166"/>
      <c r="AV12" s="166"/>
      <c r="AW12" s="166"/>
      <c r="AX12" s="166"/>
      <c r="AY12" s="166"/>
      <c r="AZ12" s="166"/>
      <c r="BA12" s="166"/>
      <c r="BB12" s="166"/>
      <c r="BC12" s="166"/>
      <c r="BD12" s="161"/>
      <c r="BE12" s="160"/>
      <c r="BF12" s="166"/>
      <c r="BG12" s="154"/>
      <c r="BH12" s="129"/>
      <c r="BI12" s="166"/>
      <c r="BJ12" s="159"/>
      <c r="BK12" s="160"/>
      <c r="BL12" s="171"/>
      <c r="BM12" s="160"/>
      <c r="BN12" s="172"/>
      <c r="BO12" s="173"/>
      <c r="BP12" s="174"/>
      <c r="BQ12" s="175"/>
      <c r="BR12" s="176"/>
      <c r="BS12" s="177"/>
      <c r="BT12" s="178"/>
      <c r="BU12" s="175"/>
      <c r="BV12" s="179"/>
      <c r="BW12" s="180"/>
    </row>
    <row r="13" spans="3:75">
      <c r="E13" s="152">
        <v>2</v>
      </c>
      <c r="F13" s="153" t="s">
        <v>101</v>
      </c>
      <c r="G13" s="154" t="s">
        <v>102</v>
      </c>
      <c r="H13" s="154" t="s">
        <v>103</v>
      </c>
      <c r="I13" s="154" t="s">
        <v>82</v>
      </c>
      <c r="J13" s="154" t="s">
        <v>116</v>
      </c>
      <c r="K13" s="155" t="s">
        <v>117</v>
      </c>
      <c r="L13" s="156" t="s">
        <v>85</v>
      </c>
      <c r="M13" s="157" t="s">
        <v>106</v>
      </c>
      <c r="N13" s="158">
        <v>2</v>
      </c>
      <c r="O13" s="159">
        <v>10625</v>
      </c>
      <c r="P13" s="160">
        <v>43292</v>
      </c>
      <c r="Q13" s="161">
        <v>43266</v>
      </c>
      <c r="R13" s="162">
        <v>43419</v>
      </c>
      <c r="S13" s="163">
        <v>19369.650000000001</v>
      </c>
      <c r="T13" s="164"/>
      <c r="U13" s="164">
        <v>99000</v>
      </c>
      <c r="V13" s="164"/>
      <c r="W13" s="165">
        <v>205802531.25000003</v>
      </c>
      <c r="X13" s="123">
        <v>1051875000</v>
      </c>
      <c r="Y13" s="124">
        <v>4.6464443084929243</v>
      </c>
      <c r="Z13" s="166" t="s">
        <v>107</v>
      </c>
      <c r="AA13" s="167" t="s">
        <v>101</v>
      </c>
      <c r="AB13" s="166" t="s">
        <v>108</v>
      </c>
      <c r="AC13" s="166" t="s">
        <v>109</v>
      </c>
      <c r="AD13" s="168" t="s">
        <v>110</v>
      </c>
      <c r="AE13" s="154" t="s">
        <v>90</v>
      </c>
      <c r="AF13" s="153" t="s">
        <v>111</v>
      </c>
      <c r="AG13" s="154" t="s">
        <v>112</v>
      </c>
      <c r="AH13" s="169" t="s">
        <v>113</v>
      </c>
      <c r="AI13" s="166">
        <v>43259</v>
      </c>
      <c r="AJ13" s="166">
        <v>43259</v>
      </c>
      <c r="AK13" s="166">
        <v>43358</v>
      </c>
      <c r="AL13" s="166" t="s">
        <v>114</v>
      </c>
      <c r="AM13" s="166" t="s">
        <v>114</v>
      </c>
      <c r="AN13" s="166" t="s">
        <v>114</v>
      </c>
      <c r="AO13" s="166" t="s">
        <v>114</v>
      </c>
      <c r="AP13" s="166" t="s">
        <v>114</v>
      </c>
      <c r="AQ13" s="166" t="s">
        <v>114</v>
      </c>
      <c r="AR13" s="166"/>
      <c r="AS13" s="170"/>
      <c r="AT13" s="160"/>
      <c r="AU13" s="166"/>
      <c r="AV13" s="166"/>
      <c r="AW13" s="166"/>
      <c r="AX13" s="166"/>
      <c r="AY13" s="166"/>
      <c r="AZ13" s="166"/>
      <c r="BA13" s="166"/>
      <c r="BB13" s="166"/>
      <c r="BC13" s="166"/>
      <c r="BD13" s="161"/>
      <c r="BE13" s="160"/>
      <c r="BF13" s="166"/>
      <c r="BG13" s="154"/>
      <c r="BH13" s="129"/>
      <c r="BI13" s="166"/>
      <c r="BJ13" s="159"/>
      <c r="BK13" s="160"/>
      <c r="BL13" s="171"/>
      <c r="BM13" s="160"/>
      <c r="BN13" s="172"/>
      <c r="BO13" s="173"/>
      <c r="BP13" s="174"/>
      <c r="BQ13" s="175"/>
      <c r="BR13" s="176"/>
      <c r="BS13" s="177"/>
      <c r="BT13" s="178"/>
      <c r="BU13" s="175"/>
      <c r="BV13" s="179"/>
      <c r="BW13" s="180"/>
    </row>
    <row r="16" spans="3:75">
      <c r="C16" s="2720" t="s">
        <v>331</v>
      </c>
      <c r="E16" s="345"/>
      <c r="F16" s="346"/>
      <c r="G16" s="346"/>
      <c r="H16" s="346"/>
      <c r="I16" s="346"/>
      <c r="J16" s="346"/>
      <c r="K16" s="347"/>
      <c r="L16" s="347"/>
      <c r="M16" s="348"/>
      <c r="N16" s="347"/>
      <c r="O16" s="347"/>
      <c r="P16" s="349"/>
      <c r="Q16" s="350"/>
      <c r="R16" s="350"/>
      <c r="S16" s="2757" t="s">
        <v>275</v>
      </c>
      <c r="T16" s="2757"/>
      <c r="U16" s="2758"/>
      <c r="V16" s="2759" t="s">
        <v>276</v>
      </c>
      <c r="W16" s="2760"/>
      <c r="X16" s="2760"/>
      <c r="Y16" s="2760"/>
      <c r="Z16" s="2760"/>
      <c r="AA16" s="2760"/>
      <c r="AB16" s="2761"/>
      <c r="AC16" s="2759" t="s">
        <v>277</v>
      </c>
      <c r="AD16" s="2761"/>
      <c r="AE16" s="2759" t="s">
        <v>278</v>
      </c>
      <c r="AF16" s="2760"/>
      <c r="AG16" s="2760"/>
      <c r="AH16" s="2760"/>
      <c r="AI16" s="2760"/>
      <c r="AJ16" s="2760"/>
      <c r="AK16" s="2760"/>
      <c r="AL16" s="2760"/>
      <c r="AM16" s="2761"/>
      <c r="AN16" s="350"/>
      <c r="AO16" s="351"/>
      <c r="AP16" s="352"/>
      <c r="AQ16" s="352"/>
      <c r="AR16" s="352"/>
      <c r="AS16" s="352"/>
      <c r="AT16" s="352"/>
      <c r="AU16" s="352"/>
      <c r="AV16" s="353"/>
      <c r="AW16" s="353"/>
      <c r="AX16" s="353"/>
      <c r="AY16" s="352"/>
    </row>
    <row r="17" spans="3:70" ht="22.5">
      <c r="C17" s="2720"/>
      <c r="E17" s="354" t="s">
        <v>279</v>
      </c>
      <c r="F17" s="355" t="s">
        <v>280</v>
      </c>
      <c r="G17" s="355" t="s">
        <v>281</v>
      </c>
      <c r="H17" s="356" t="s">
        <v>282</v>
      </c>
      <c r="I17" s="355" t="s">
        <v>283</v>
      </c>
      <c r="J17" s="355" t="s">
        <v>284</v>
      </c>
      <c r="K17" s="357" t="s">
        <v>29</v>
      </c>
      <c r="L17" s="357" t="s">
        <v>285</v>
      </c>
      <c r="M17" s="358" t="s">
        <v>286</v>
      </c>
      <c r="N17" s="357" t="s">
        <v>287</v>
      </c>
      <c r="O17" s="357" t="s">
        <v>127</v>
      </c>
      <c r="P17" s="359" t="s">
        <v>288</v>
      </c>
      <c r="Q17" s="357" t="s">
        <v>289</v>
      </c>
      <c r="R17" s="357" t="s">
        <v>290</v>
      </c>
      <c r="S17" s="360" t="s">
        <v>291</v>
      </c>
      <c r="T17" s="360" t="s">
        <v>24</v>
      </c>
      <c r="U17" s="361" t="s">
        <v>292</v>
      </c>
      <c r="V17" s="362" t="s">
        <v>293</v>
      </c>
      <c r="W17" s="363" t="s">
        <v>58</v>
      </c>
      <c r="X17" s="363" t="s">
        <v>294</v>
      </c>
      <c r="Y17" s="363" t="s">
        <v>295</v>
      </c>
      <c r="Z17" s="364" t="s">
        <v>296</v>
      </c>
      <c r="AA17" s="363" t="s">
        <v>297</v>
      </c>
      <c r="AB17" s="365" t="s">
        <v>298</v>
      </c>
      <c r="AC17" s="366" t="s">
        <v>299</v>
      </c>
      <c r="AD17" s="366" t="s">
        <v>300</v>
      </c>
      <c r="AE17" s="367" t="s">
        <v>301</v>
      </c>
      <c r="AF17" s="367" t="s">
        <v>302</v>
      </c>
      <c r="AG17" s="367" t="s">
        <v>303</v>
      </c>
      <c r="AH17" s="368" t="s">
        <v>304</v>
      </c>
      <c r="AI17" s="367" t="s">
        <v>305</v>
      </c>
      <c r="AJ17" s="369" t="s">
        <v>33</v>
      </c>
      <c r="AK17" s="370" t="s">
        <v>306</v>
      </c>
      <c r="AL17" s="369" t="s">
        <v>307</v>
      </c>
      <c r="AM17" s="371" t="s">
        <v>308</v>
      </c>
      <c r="AN17" s="372" t="s">
        <v>309</v>
      </c>
      <c r="AO17" s="372" t="s">
        <v>310</v>
      </c>
      <c r="AP17" s="372" t="s">
        <v>311</v>
      </c>
      <c r="AQ17" s="372" t="s">
        <v>312</v>
      </c>
      <c r="AR17" s="372" t="s">
        <v>313</v>
      </c>
      <c r="AS17" s="372" t="s">
        <v>314</v>
      </c>
      <c r="AT17" s="372" t="s">
        <v>315</v>
      </c>
      <c r="AU17" s="372" t="s">
        <v>316</v>
      </c>
      <c r="AV17" s="373" t="s">
        <v>317</v>
      </c>
      <c r="AW17" s="373" t="s">
        <v>318</v>
      </c>
      <c r="AX17" s="373" t="s">
        <v>319</v>
      </c>
      <c r="AY17" s="373" t="s">
        <v>320</v>
      </c>
    </row>
    <row r="18" spans="3:70">
      <c r="C18" s="2720"/>
      <c r="E18" s="374" t="s">
        <v>321</v>
      </c>
      <c r="F18" s="375" t="s">
        <v>322</v>
      </c>
      <c r="G18" s="375" t="s">
        <v>85</v>
      </c>
      <c r="H18" s="375" t="s">
        <v>323</v>
      </c>
      <c r="I18" s="375"/>
      <c r="J18" s="375" t="s">
        <v>324</v>
      </c>
      <c r="K18" s="375" t="s">
        <v>325</v>
      </c>
      <c r="L18" s="375"/>
      <c r="M18" s="376">
        <v>2300</v>
      </c>
      <c r="N18" s="375"/>
      <c r="O18" s="375" t="s">
        <v>326</v>
      </c>
      <c r="P18" s="377">
        <v>43278</v>
      </c>
      <c r="Q18" s="377">
        <v>43467</v>
      </c>
      <c r="R18" s="377"/>
      <c r="S18" s="375" t="s">
        <v>327</v>
      </c>
      <c r="T18" s="378" t="s">
        <v>108</v>
      </c>
      <c r="U18" s="379" t="s">
        <v>328</v>
      </c>
      <c r="V18" s="380">
        <v>10000</v>
      </c>
      <c r="W18" s="377"/>
      <c r="X18" s="380">
        <v>39900</v>
      </c>
      <c r="Y18" s="377"/>
      <c r="Z18" s="380">
        <v>23000000</v>
      </c>
      <c r="AA18" s="377"/>
      <c r="AB18" s="381">
        <v>3.6272727272727274</v>
      </c>
      <c r="AC18" s="377"/>
      <c r="AD18" s="377"/>
      <c r="AE18" s="382">
        <v>43308</v>
      </c>
      <c r="AF18" s="382">
        <v>43363</v>
      </c>
      <c r="AG18" s="383" t="s">
        <v>328</v>
      </c>
      <c r="AH18" s="384" t="s">
        <v>329</v>
      </c>
      <c r="AI18" s="385"/>
      <c r="AJ18" s="386"/>
      <c r="AK18" s="387"/>
      <c r="AL18" s="388"/>
      <c r="AM18" s="389">
        <v>0</v>
      </c>
      <c r="AN18" s="390" t="s">
        <v>330</v>
      </c>
      <c r="AO18" s="391">
        <v>0</v>
      </c>
      <c r="AP18" s="392"/>
      <c r="AQ18" s="392"/>
      <c r="AR18" s="392"/>
      <c r="AS18" s="392"/>
      <c r="AT18" s="392"/>
      <c r="AU18" s="392"/>
      <c r="AV18" s="388"/>
      <c r="AW18" s="388"/>
      <c r="AX18" s="388"/>
      <c r="AY18" s="393"/>
    </row>
    <row r="20" spans="3:70">
      <c r="C20" s="2720" t="s">
        <v>419</v>
      </c>
      <c r="E20" s="2765" t="s">
        <v>332</v>
      </c>
      <c r="F20" s="2765"/>
      <c r="G20" s="2765"/>
      <c r="H20" s="2765"/>
      <c r="I20" s="2765"/>
      <c r="J20" s="2765"/>
      <c r="K20" s="395"/>
      <c r="L20" s="395"/>
      <c r="M20" s="2766" t="s">
        <v>333</v>
      </c>
      <c r="N20" s="2766"/>
      <c r="O20" s="2766"/>
      <c r="P20" s="2766"/>
      <c r="Q20" s="2766"/>
      <c r="R20" s="2766"/>
      <c r="S20" s="2766"/>
      <c r="T20" s="2766"/>
      <c r="U20" s="2766"/>
      <c r="V20" s="2766"/>
      <c r="W20" s="2766"/>
      <c r="X20" s="2766"/>
      <c r="Y20" s="2766"/>
      <c r="Z20" s="2766"/>
      <c r="AA20" s="2766"/>
      <c r="AB20" s="2766"/>
      <c r="AC20" s="2767" t="s">
        <v>334</v>
      </c>
      <c r="AD20" s="2767"/>
      <c r="AE20" s="2767"/>
      <c r="AF20" s="2767"/>
      <c r="AG20" s="2767"/>
      <c r="AH20" s="2767"/>
      <c r="AI20" s="2768" t="s">
        <v>335</v>
      </c>
      <c r="AJ20" s="2768"/>
      <c r="AK20" s="2762" t="s">
        <v>336</v>
      </c>
      <c r="AL20" s="2762"/>
      <c r="AM20" s="2769" t="s">
        <v>337</v>
      </c>
      <c r="AN20" s="2769"/>
      <c r="AO20" s="2769"/>
      <c r="AP20" s="2769"/>
      <c r="AQ20" s="2769"/>
      <c r="AR20" s="2762" t="s">
        <v>338</v>
      </c>
      <c r="AS20" s="2762"/>
      <c r="AT20" s="2762"/>
      <c r="AU20" s="2762"/>
      <c r="AV20" s="2762"/>
      <c r="AW20" s="2762"/>
      <c r="AX20" s="2762"/>
      <c r="AY20" s="2762"/>
      <c r="AZ20" s="2762"/>
      <c r="BA20" s="2762"/>
      <c r="BB20" s="2762"/>
      <c r="BC20" s="2763" t="s">
        <v>22</v>
      </c>
      <c r="BD20" s="2763"/>
      <c r="BE20" s="2763"/>
      <c r="BF20" s="2763"/>
      <c r="BG20" s="2763"/>
      <c r="BH20" s="2763"/>
      <c r="BI20" s="2763"/>
      <c r="BJ20" s="2764" t="s">
        <v>339</v>
      </c>
      <c r="BK20" s="2764"/>
      <c r="BL20" s="2764"/>
      <c r="BM20" s="2764"/>
      <c r="BN20" s="2764"/>
      <c r="BO20" s="396" t="s">
        <v>340</v>
      </c>
      <c r="BP20" s="397" t="s">
        <v>341</v>
      </c>
      <c r="BQ20" s="397" t="s">
        <v>342</v>
      </c>
      <c r="BR20" s="398" t="s">
        <v>343</v>
      </c>
    </row>
    <row r="21" spans="3:70">
      <c r="C21" s="2720"/>
      <c r="E21" s="399"/>
      <c r="F21" s="399"/>
      <c r="G21" s="399"/>
      <c r="H21" s="400"/>
      <c r="I21" s="400"/>
      <c r="J21" s="399"/>
      <c r="K21" s="399"/>
      <c r="L21" s="399"/>
      <c r="M21" s="401">
        <v>63</v>
      </c>
      <c r="N21" s="399"/>
      <c r="O21" s="399"/>
      <c r="P21" s="401">
        <v>224</v>
      </c>
      <c r="Q21" s="401">
        <v>800300</v>
      </c>
      <c r="R21" s="402"/>
      <c r="S21" s="403"/>
      <c r="T21" s="404"/>
      <c r="U21" s="405"/>
      <c r="V21" s="403"/>
      <c r="W21" s="403"/>
      <c r="X21" s="403"/>
      <c r="Y21" s="403"/>
      <c r="Z21" s="399"/>
      <c r="AA21" s="399"/>
      <c r="AB21" s="399"/>
      <c r="AC21" s="399"/>
      <c r="AD21" s="406"/>
      <c r="AE21" s="406"/>
      <c r="AF21" s="399"/>
      <c r="AG21" s="399"/>
      <c r="AH21" s="399"/>
      <c r="AI21" s="399"/>
      <c r="AJ21" s="399"/>
      <c r="AK21" s="402"/>
      <c r="AL21" s="402"/>
      <c r="AM21" s="402"/>
      <c r="AN21" s="407"/>
      <c r="AO21" s="407"/>
      <c r="AP21" s="402"/>
      <c r="AQ21" s="402"/>
      <c r="AR21" s="402"/>
      <c r="AS21" s="402"/>
      <c r="AT21" s="402"/>
      <c r="AU21" s="402"/>
      <c r="AV21" s="408"/>
      <c r="AW21" s="409" t="s">
        <v>344</v>
      </c>
      <c r="AX21" s="402"/>
      <c r="AY21" s="402"/>
      <c r="AZ21" s="402"/>
      <c r="BA21" s="402"/>
      <c r="BB21" s="408"/>
      <c r="BC21" s="410">
        <v>21100</v>
      </c>
      <c r="BD21" s="410">
        <v>0</v>
      </c>
      <c r="BE21" s="410">
        <v>83600</v>
      </c>
      <c r="BF21" s="410">
        <v>0</v>
      </c>
      <c r="BG21" s="410">
        <v>1227500000</v>
      </c>
      <c r="BH21" s="410">
        <v>4327500000</v>
      </c>
      <c r="BI21" s="411">
        <v>3.2049620440659137</v>
      </c>
      <c r="BJ21" s="411"/>
      <c r="BK21" s="411"/>
      <c r="BL21" s="411"/>
      <c r="BM21" s="411"/>
      <c r="BN21" s="411"/>
      <c r="BO21" s="396"/>
      <c r="BP21" s="397"/>
      <c r="BQ21" s="397"/>
      <c r="BR21" s="398"/>
    </row>
    <row r="22" spans="3:70">
      <c r="C22" s="2720"/>
      <c r="E22" s="412" t="s">
        <v>345</v>
      </c>
      <c r="F22" s="413" t="s">
        <v>346</v>
      </c>
      <c r="G22" s="413" t="s">
        <v>347</v>
      </c>
      <c r="H22" s="414" t="s">
        <v>348</v>
      </c>
      <c r="I22" s="414" t="s">
        <v>349</v>
      </c>
      <c r="J22" s="413" t="s">
        <v>350</v>
      </c>
      <c r="K22" s="413" t="s">
        <v>351</v>
      </c>
      <c r="L22" s="413" t="s">
        <v>352</v>
      </c>
      <c r="M22" s="415" t="s">
        <v>353</v>
      </c>
      <c r="N22" s="413" t="s">
        <v>354</v>
      </c>
      <c r="O22" s="413" t="s">
        <v>355</v>
      </c>
      <c r="P22" s="413" t="s">
        <v>127</v>
      </c>
      <c r="Q22" s="416" t="s">
        <v>356</v>
      </c>
      <c r="R22" s="417" t="s">
        <v>357</v>
      </c>
      <c r="S22" s="418" t="s">
        <v>358</v>
      </c>
      <c r="T22" s="418" t="s">
        <v>359</v>
      </c>
      <c r="U22" s="419" t="s">
        <v>360</v>
      </c>
      <c r="V22" s="418" t="s">
        <v>361</v>
      </c>
      <c r="W22" s="418" t="s">
        <v>362</v>
      </c>
      <c r="X22" s="418" t="s">
        <v>363</v>
      </c>
      <c r="Y22" s="418" t="s">
        <v>364</v>
      </c>
      <c r="Z22" s="413" t="s">
        <v>365</v>
      </c>
      <c r="AA22" s="413" t="s">
        <v>366</v>
      </c>
      <c r="AB22" s="413" t="s">
        <v>367</v>
      </c>
      <c r="AC22" s="413" t="s">
        <v>368</v>
      </c>
      <c r="AD22" s="420" t="s">
        <v>369</v>
      </c>
      <c r="AE22" s="420" t="s">
        <v>370</v>
      </c>
      <c r="AF22" s="413" t="s">
        <v>371</v>
      </c>
      <c r="AG22" s="413" t="s">
        <v>372</v>
      </c>
      <c r="AH22" s="413" t="s">
        <v>373</v>
      </c>
      <c r="AI22" s="413" t="s">
        <v>374</v>
      </c>
      <c r="AJ22" s="413" t="s">
        <v>375</v>
      </c>
      <c r="AK22" s="417" t="s">
        <v>376</v>
      </c>
      <c r="AL22" s="417" t="s">
        <v>377</v>
      </c>
      <c r="AM22" s="417" t="s">
        <v>378</v>
      </c>
      <c r="AN22" s="417" t="s">
        <v>379</v>
      </c>
      <c r="AO22" s="417" t="s">
        <v>380</v>
      </c>
      <c r="AP22" s="417" t="s">
        <v>381</v>
      </c>
      <c r="AQ22" s="417" t="s">
        <v>367</v>
      </c>
      <c r="AR22" s="417" t="s">
        <v>382</v>
      </c>
      <c r="AS22" s="417" t="s">
        <v>383</v>
      </c>
      <c r="AT22" s="417" t="s">
        <v>384</v>
      </c>
      <c r="AU22" s="417" t="s">
        <v>367</v>
      </c>
      <c r="AV22" s="417" t="s">
        <v>100</v>
      </c>
      <c r="AW22" s="417" t="s">
        <v>385</v>
      </c>
      <c r="AX22" s="417" t="s">
        <v>386</v>
      </c>
      <c r="AY22" s="417" t="s">
        <v>387</v>
      </c>
      <c r="AZ22" s="417" t="s">
        <v>388</v>
      </c>
      <c r="BA22" s="417" t="s">
        <v>367</v>
      </c>
      <c r="BB22" s="417" t="s">
        <v>389</v>
      </c>
      <c r="BC22" s="421" t="s">
        <v>390</v>
      </c>
      <c r="BD22" s="421" t="s">
        <v>391</v>
      </c>
      <c r="BE22" s="421" t="s">
        <v>392</v>
      </c>
      <c r="BF22" s="421" t="s">
        <v>393</v>
      </c>
      <c r="BG22" s="416" t="s">
        <v>394</v>
      </c>
      <c r="BH22" s="416" t="s">
        <v>395</v>
      </c>
      <c r="BI22" s="413" t="s">
        <v>396</v>
      </c>
      <c r="BJ22" s="413" t="s">
        <v>397</v>
      </c>
      <c r="BK22" s="413" t="s">
        <v>398</v>
      </c>
      <c r="BL22" s="413" t="s">
        <v>399</v>
      </c>
      <c r="BM22" s="413" t="s">
        <v>400</v>
      </c>
      <c r="BN22" s="422" t="s">
        <v>401</v>
      </c>
      <c r="BO22" s="423"/>
      <c r="BP22" s="424"/>
      <c r="BQ22" s="424"/>
      <c r="BR22" s="424"/>
    </row>
    <row r="23" spans="3:70">
      <c r="C23" s="2720"/>
      <c r="E23" s="425">
        <v>1</v>
      </c>
      <c r="F23" s="426" t="s">
        <v>402</v>
      </c>
      <c r="G23" s="426" t="s">
        <v>403</v>
      </c>
      <c r="H23" s="427">
        <v>43278</v>
      </c>
      <c r="I23" s="427">
        <v>43278</v>
      </c>
      <c r="J23" s="426" t="s">
        <v>404</v>
      </c>
      <c r="K23" s="426" t="s">
        <v>405</v>
      </c>
      <c r="L23" s="426" t="s">
        <v>406</v>
      </c>
      <c r="M23" s="426">
        <v>1</v>
      </c>
      <c r="N23" s="426" t="s">
        <v>407</v>
      </c>
      <c r="O23" s="426" t="s">
        <v>408</v>
      </c>
      <c r="P23" s="426">
        <v>8</v>
      </c>
      <c r="Q23" s="428">
        <v>30000</v>
      </c>
      <c r="R23" s="429">
        <v>43480</v>
      </c>
      <c r="S23" s="430">
        <v>0</v>
      </c>
      <c r="T23" s="430">
        <v>0</v>
      </c>
      <c r="U23" s="430">
        <v>0</v>
      </c>
      <c r="V23" s="430">
        <v>0</v>
      </c>
      <c r="W23" s="430">
        <v>0</v>
      </c>
      <c r="X23" s="430">
        <v>0</v>
      </c>
      <c r="Y23" s="430">
        <v>0</v>
      </c>
      <c r="Z23" s="426" t="s">
        <v>87</v>
      </c>
      <c r="AA23" s="426" t="s">
        <v>409</v>
      </c>
      <c r="AB23" s="426" t="s">
        <v>86</v>
      </c>
      <c r="AC23" s="426" t="s">
        <v>410</v>
      </c>
      <c r="AD23" s="426" t="s">
        <v>411</v>
      </c>
      <c r="AE23" s="426" t="s">
        <v>412</v>
      </c>
      <c r="AF23" s="426" t="s">
        <v>413</v>
      </c>
      <c r="AG23" s="426" t="s">
        <v>414</v>
      </c>
      <c r="AH23" s="426" t="s">
        <v>415</v>
      </c>
      <c r="AI23" s="426" t="s">
        <v>416</v>
      </c>
      <c r="AJ23" s="426" t="s">
        <v>416</v>
      </c>
      <c r="AK23" s="429">
        <v>43278</v>
      </c>
      <c r="AL23" s="429">
        <v>43298</v>
      </c>
      <c r="AM23" s="429">
        <v>43298</v>
      </c>
      <c r="AN23" s="429">
        <v>0</v>
      </c>
      <c r="AO23" s="429">
        <v>0</v>
      </c>
      <c r="AP23" s="429">
        <v>43298</v>
      </c>
      <c r="AQ23" s="429">
        <v>0</v>
      </c>
      <c r="AR23" s="429">
        <v>0</v>
      </c>
      <c r="AS23" s="429">
        <v>0</v>
      </c>
      <c r="AT23" s="429">
        <v>0</v>
      </c>
      <c r="AU23" s="429">
        <v>0</v>
      </c>
      <c r="AV23" s="429">
        <v>0</v>
      </c>
      <c r="AW23" s="429">
        <v>43359</v>
      </c>
      <c r="AX23" s="429" t="s">
        <v>417</v>
      </c>
      <c r="AY23" s="429">
        <v>43427</v>
      </c>
      <c r="AZ23" s="429">
        <v>43452</v>
      </c>
      <c r="BA23" s="429" t="s">
        <v>418</v>
      </c>
      <c r="BB23" s="429">
        <v>0</v>
      </c>
      <c r="BC23" s="428">
        <v>3307</v>
      </c>
      <c r="BD23" s="428">
        <v>0</v>
      </c>
      <c r="BE23" s="428">
        <v>15900</v>
      </c>
      <c r="BF23" s="428">
        <v>0</v>
      </c>
      <c r="BG23" s="428">
        <v>99210000</v>
      </c>
      <c r="BH23" s="428">
        <v>477000000</v>
      </c>
      <c r="BI23" s="426">
        <v>4.3708936965665117</v>
      </c>
      <c r="BJ23" s="426">
        <v>0.48</v>
      </c>
      <c r="BK23" s="426">
        <v>0.06</v>
      </c>
      <c r="BL23" s="426">
        <v>0.09</v>
      </c>
      <c r="BM23" s="426">
        <v>0.01</v>
      </c>
      <c r="BN23" s="426">
        <v>0</v>
      </c>
      <c r="BO23" s="431"/>
      <c r="BP23" s="432"/>
      <c r="BQ23" s="432"/>
      <c r="BR23" s="433"/>
    </row>
    <row r="30" spans="3:70">
      <c r="C30" s="2720" t="s">
        <v>466</v>
      </c>
      <c r="E30" s="434" t="s">
        <v>420</v>
      </c>
      <c r="F30" s="435" t="s">
        <v>421</v>
      </c>
      <c r="G30" s="436" t="s">
        <v>422</v>
      </c>
      <c r="H30" s="437" t="s">
        <v>423</v>
      </c>
      <c r="I30" s="438" t="s">
        <v>281</v>
      </c>
      <c r="J30" s="439" t="s">
        <v>424</v>
      </c>
      <c r="K30" s="440" t="s">
        <v>30</v>
      </c>
      <c r="L30" s="441" t="s">
        <v>425</v>
      </c>
      <c r="M30" s="442" t="s">
        <v>426</v>
      </c>
      <c r="N30" s="443" t="s">
        <v>427</v>
      </c>
      <c r="O30" s="444" t="s">
        <v>33</v>
      </c>
      <c r="P30" s="444" t="s">
        <v>428</v>
      </c>
      <c r="Q30" s="444" t="s">
        <v>429</v>
      </c>
      <c r="R30" s="445" t="s">
        <v>430</v>
      </c>
      <c r="S30" s="445" t="s">
        <v>431</v>
      </c>
      <c r="T30" s="445" t="s">
        <v>432</v>
      </c>
      <c r="U30" s="444" t="s">
        <v>38</v>
      </c>
      <c r="V30" s="444" t="s">
        <v>12</v>
      </c>
      <c r="W30" s="446" t="s">
        <v>39</v>
      </c>
      <c r="X30" s="444" t="s">
        <v>433</v>
      </c>
      <c r="Y30" s="444" t="s">
        <v>434</v>
      </c>
      <c r="Z30" s="444" t="s">
        <v>45</v>
      </c>
      <c r="AA30" s="444" t="s">
        <v>46</v>
      </c>
      <c r="AB30" s="447" t="s">
        <v>435</v>
      </c>
      <c r="AC30" s="448" t="s">
        <v>436</v>
      </c>
      <c r="AD30" s="446" t="s">
        <v>437</v>
      </c>
      <c r="AE30" s="444" t="s">
        <v>438</v>
      </c>
      <c r="AF30" s="449" t="s">
        <v>439</v>
      </c>
      <c r="AG30" s="450" t="s">
        <v>23</v>
      </c>
      <c r="AH30" s="450" t="s">
        <v>25</v>
      </c>
      <c r="AI30" s="451" t="s">
        <v>440</v>
      </c>
      <c r="AJ30" s="452" t="s">
        <v>441</v>
      </c>
      <c r="AK30" s="453" t="s">
        <v>442</v>
      </c>
      <c r="AL30" s="454" t="s">
        <v>443</v>
      </c>
      <c r="AM30" s="454" t="s">
        <v>444</v>
      </c>
      <c r="AN30" s="455" t="s">
        <v>445</v>
      </c>
      <c r="AO30" s="455" t="s">
        <v>446</v>
      </c>
      <c r="AP30" s="456" t="s">
        <v>447</v>
      </c>
      <c r="AQ30" s="456" t="s">
        <v>448</v>
      </c>
      <c r="AR30" s="457" t="s">
        <v>449</v>
      </c>
      <c r="AS30" s="458" t="s">
        <v>450</v>
      </c>
      <c r="AT30" s="458" t="s">
        <v>451</v>
      </c>
      <c r="AU30" s="459" t="s">
        <v>452</v>
      </c>
      <c r="AV30" s="460" t="s">
        <v>453</v>
      </c>
      <c r="AW30" s="461" t="s">
        <v>454</v>
      </c>
      <c r="AX30" s="462" t="s">
        <v>455</v>
      </c>
      <c r="AY30" s="463" t="s">
        <v>456</v>
      </c>
    </row>
    <row r="31" spans="3:70">
      <c r="C31" s="2720"/>
      <c r="E31" s="464">
        <v>1</v>
      </c>
      <c r="F31" s="465" t="s">
        <v>457</v>
      </c>
      <c r="G31" s="466" t="s">
        <v>458</v>
      </c>
      <c r="H31" s="467" t="s">
        <v>459</v>
      </c>
      <c r="I31" s="468" t="s">
        <v>85</v>
      </c>
      <c r="J31" s="469">
        <v>1800</v>
      </c>
      <c r="K31" s="465" t="s">
        <v>460</v>
      </c>
      <c r="L31" s="470"/>
      <c r="M31" s="471">
        <v>43271</v>
      </c>
      <c r="N31" s="472">
        <v>43283</v>
      </c>
      <c r="O31" s="473">
        <v>43304</v>
      </c>
      <c r="P31" s="474">
        <v>43307</v>
      </c>
      <c r="Q31" s="474">
        <v>43315</v>
      </c>
      <c r="R31" s="473"/>
      <c r="S31" s="474"/>
      <c r="T31" s="474"/>
      <c r="U31" s="474">
        <v>43300</v>
      </c>
      <c r="V31" s="474">
        <v>43330</v>
      </c>
      <c r="W31" s="474">
        <v>43337</v>
      </c>
      <c r="X31" s="474">
        <v>43427</v>
      </c>
      <c r="Y31" s="474"/>
      <c r="Z31" s="474">
        <v>43434</v>
      </c>
      <c r="AA31" s="474">
        <v>43439</v>
      </c>
      <c r="AB31" s="474">
        <v>43441</v>
      </c>
      <c r="AC31" s="474"/>
      <c r="AD31" s="474"/>
      <c r="AE31" s="475" t="s">
        <v>461</v>
      </c>
      <c r="AF31" s="476">
        <v>43446</v>
      </c>
      <c r="AG31" s="477" t="s">
        <v>462</v>
      </c>
      <c r="AH31" s="477" t="s">
        <v>113</v>
      </c>
      <c r="AI31" s="478" t="s">
        <v>463</v>
      </c>
      <c r="AJ31" s="475"/>
      <c r="AK31" s="475" t="s">
        <v>464</v>
      </c>
      <c r="AL31" s="479">
        <v>12</v>
      </c>
      <c r="AM31" s="479">
        <v>1</v>
      </c>
      <c r="AN31" s="479">
        <v>309</v>
      </c>
      <c r="AO31" s="480"/>
      <c r="AP31" s="481">
        <v>19000</v>
      </c>
      <c r="AQ31" s="481">
        <v>128000</v>
      </c>
      <c r="AR31" s="475"/>
      <c r="AS31" s="475"/>
      <c r="AT31" s="475">
        <v>0</v>
      </c>
      <c r="AU31" s="475"/>
      <c r="AV31" s="482" t="s">
        <v>465</v>
      </c>
      <c r="AW31" s="483">
        <v>0</v>
      </c>
      <c r="AX31" s="484">
        <v>34200000</v>
      </c>
      <c r="AY31" s="484">
        <v>230400000</v>
      </c>
    </row>
    <row r="32" spans="3:70">
      <c r="C32" s="2720"/>
    </row>
    <row r="34" spans="3:143">
      <c r="AK34" s="498" t="s">
        <v>663</v>
      </c>
      <c r="AL34" s="498"/>
      <c r="AM34" s="498"/>
      <c r="AN34" s="498"/>
      <c r="AO34" s="498"/>
      <c r="AP34" s="498"/>
      <c r="AQ34" s="498"/>
      <c r="CV34" s="499" t="s">
        <v>697</v>
      </c>
      <c r="CW34" s="499"/>
      <c r="CX34" s="499"/>
      <c r="CY34" s="499"/>
      <c r="CZ34" s="499"/>
      <c r="DA34" s="499"/>
      <c r="DB34" s="499"/>
      <c r="DC34" s="499"/>
      <c r="DD34" s="499"/>
      <c r="DE34" s="499"/>
      <c r="DF34" s="499"/>
      <c r="DS34" s="499" t="s">
        <v>697</v>
      </c>
      <c r="DT34" s="499"/>
      <c r="DU34" s="499"/>
      <c r="DV34" s="499"/>
      <c r="DW34" s="499"/>
      <c r="DX34" s="499"/>
      <c r="DY34" s="499"/>
      <c r="DZ34" s="499"/>
      <c r="EA34" s="499"/>
      <c r="EB34" s="499"/>
      <c r="EC34" s="499"/>
    </row>
    <row r="35" spans="3:143" s="490" customFormat="1" ht="24" customHeight="1">
      <c r="C35" s="489"/>
      <c r="K35" s="490" t="s">
        <v>574</v>
      </c>
      <c r="L35" s="490" t="s">
        <v>575</v>
      </c>
      <c r="M35" s="490" t="s">
        <v>576</v>
      </c>
      <c r="N35" s="490" t="s">
        <v>577</v>
      </c>
      <c r="Q35" s="490" t="s">
        <v>578</v>
      </c>
      <c r="R35" s="490" t="s">
        <v>578</v>
      </c>
      <c r="S35" s="490" t="s">
        <v>578</v>
      </c>
      <c r="T35" s="490" t="s">
        <v>578</v>
      </c>
      <c r="U35" s="490" t="s">
        <v>578</v>
      </c>
      <c r="V35" s="490" t="s">
        <v>578</v>
      </c>
      <c r="W35" s="490" t="s">
        <v>578</v>
      </c>
      <c r="X35" s="490" t="s">
        <v>578</v>
      </c>
      <c r="Y35" s="490" t="s">
        <v>578</v>
      </c>
      <c r="Z35" s="490" t="s">
        <v>579</v>
      </c>
      <c r="AA35" s="490" t="s">
        <v>580</v>
      </c>
      <c r="AB35" s="490" t="s">
        <v>581</v>
      </c>
      <c r="AD35" s="495" t="s">
        <v>582</v>
      </c>
      <c r="AF35" s="490" t="s">
        <v>583</v>
      </c>
      <c r="AG35" s="493" t="s">
        <v>584</v>
      </c>
      <c r="AH35" s="490" t="s">
        <v>593</v>
      </c>
      <c r="AI35" s="490" t="s">
        <v>585</v>
      </c>
      <c r="AK35" s="490" t="s">
        <v>586</v>
      </c>
      <c r="AL35" s="490" t="s">
        <v>587</v>
      </c>
      <c r="AM35" s="490" t="s">
        <v>588</v>
      </c>
      <c r="AN35" s="490" t="s">
        <v>589</v>
      </c>
      <c r="AO35" s="490" t="s">
        <v>590</v>
      </c>
      <c r="AP35" s="490" t="s">
        <v>591</v>
      </c>
      <c r="AQ35" s="490" t="s">
        <v>592</v>
      </c>
      <c r="AV35" s="490" t="s">
        <v>594</v>
      </c>
      <c r="AW35" s="490" t="s">
        <v>595</v>
      </c>
      <c r="AY35" s="492"/>
      <c r="BC35" s="490" t="s">
        <v>596</v>
      </c>
      <c r="BD35" s="491"/>
      <c r="BM35" s="490" t="s">
        <v>597</v>
      </c>
      <c r="BN35" s="490" t="s">
        <v>598</v>
      </c>
      <c r="BO35" s="490" t="s">
        <v>599</v>
      </c>
      <c r="BP35" s="490" t="s">
        <v>600</v>
      </c>
      <c r="BQ35" s="490" t="s">
        <v>601</v>
      </c>
      <c r="BR35" s="490" t="s">
        <v>602</v>
      </c>
      <c r="BU35" s="490" t="s">
        <v>603</v>
      </c>
      <c r="BV35" s="490" t="s">
        <v>604</v>
      </c>
      <c r="BW35" s="490" t="s">
        <v>605</v>
      </c>
      <c r="BX35" s="490" t="s">
        <v>606</v>
      </c>
      <c r="BY35" s="490" t="s">
        <v>607</v>
      </c>
      <c r="BZ35" s="490" t="s">
        <v>611</v>
      </c>
      <c r="CA35" s="490" t="s">
        <v>608</v>
      </c>
      <c r="CB35" s="490" t="s">
        <v>610</v>
      </c>
      <c r="CC35" s="490" t="s">
        <v>609</v>
      </c>
      <c r="CD35" s="490" t="s">
        <v>614</v>
      </c>
      <c r="CE35" s="490" t="s">
        <v>612</v>
      </c>
      <c r="CF35" s="490" t="s">
        <v>615</v>
      </c>
      <c r="CG35" s="490" t="s">
        <v>613</v>
      </c>
      <c r="CH35" s="490" t="s">
        <v>616</v>
      </c>
      <c r="CI35" s="490" t="s">
        <v>617</v>
      </c>
      <c r="CJ35" s="490" t="s">
        <v>618</v>
      </c>
      <c r="CK35" s="490" t="s">
        <v>619</v>
      </c>
      <c r="CL35" s="490" t="s">
        <v>620</v>
      </c>
      <c r="CM35" s="490" t="s">
        <v>621</v>
      </c>
      <c r="CN35" s="490" t="s">
        <v>622</v>
      </c>
      <c r="CO35" s="490" t="s">
        <v>623</v>
      </c>
      <c r="CP35" s="492"/>
      <c r="CQ35" s="492"/>
      <c r="CR35" s="492"/>
      <c r="CS35" s="492"/>
      <c r="CT35" s="492"/>
      <c r="CU35" s="492"/>
      <c r="CV35" s="490" t="s">
        <v>624</v>
      </c>
      <c r="CW35" s="490" t="s">
        <v>625</v>
      </c>
      <c r="CY35" s="490" t="s">
        <v>626</v>
      </c>
      <c r="DG35" s="490" t="s">
        <v>627</v>
      </c>
      <c r="DJ35" s="492" t="s">
        <v>628</v>
      </c>
      <c r="DL35" s="490" t="s">
        <v>629</v>
      </c>
      <c r="DM35" s="492" t="s">
        <v>630</v>
      </c>
      <c r="DO35" s="492"/>
      <c r="DR35" s="490" t="s">
        <v>631</v>
      </c>
      <c r="DS35" s="492"/>
      <c r="DT35" s="492"/>
      <c r="DU35" s="492"/>
      <c r="DV35" s="492"/>
      <c r="DW35" s="492"/>
      <c r="DX35" s="492"/>
      <c r="DY35" s="492"/>
      <c r="DZ35" s="492"/>
      <c r="EA35" s="492"/>
      <c r="EB35" s="492"/>
      <c r="EC35" s="492"/>
      <c r="ED35" s="490" t="s">
        <v>632</v>
      </c>
      <c r="EE35" s="490" t="s">
        <v>633</v>
      </c>
      <c r="EF35" s="490" t="s">
        <v>634</v>
      </c>
      <c r="EG35" s="490" t="s">
        <v>635</v>
      </c>
      <c r="EH35" s="490" t="s">
        <v>636</v>
      </c>
      <c r="EI35" s="490" t="s">
        <v>637</v>
      </c>
      <c r="EL35" s="490" t="s">
        <v>638</v>
      </c>
    </row>
    <row r="36" spans="3:143" ht="45">
      <c r="C36" s="2720" t="s">
        <v>274</v>
      </c>
      <c r="E36" s="181" t="s">
        <v>118</v>
      </c>
      <c r="F36" s="182" t="s">
        <v>119</v>
      </c>
      <c r="G36" s="183" t="s">
        <v>120</v>
      </c>
      <c r="H36" s="182" t="s">
        <v>121</v>
      </c>
      <c r="I36" s="184" t="s">
        <v>122</v>
      </c>
      <c r="J36" s="185"/>
      <c r="K36" s="186" t="s">
        <v>123</v>
      </c>
      <c r="L36" s="187" t="s">
        <v>124</v>
      </c>
      <c r="M36" s="188" t="s">
        <v>125</v>
      </c>
      <c r="N36" s="189" t="s">
        <v>126</v>
      </c>
      <c r="O36" s="190" t="s">
        <v>127</v>
      </c>
      <c r="P36" s="191" t="s">
        <v>128</v>
      </c>
      <c r="Q36" s="192"/>
      <c r="R36" s="193"/>
      <c r="S36" s="193"/>
      <c r="T36" s="193" t="s">
        <v>129</v>
      </c>
      <c r="U36" s="193"/>
      <c r="V36" s="193"/>
      <c r="W36" s="193"/>
      <c r="X36" s="194"/>
      <c r="Y36" s="195" t="s">
        <v>130</v>
      </c>
      <c r="Z36" s="196" t="s">
        <v>131</v>
      </c>
      <c r="AA36" s="196" t="s">
        <v>132</v>
      </c>
      <c r="AB36" s="196" t="s">
        <v>133</v>
      </c>
      <c r="AC36" s="196" t="s">
        <v>134</v>
      </c>
      <c r="AD36" s="196" t="s">
        <v>135</v>
      </c>
      <c r="AE36" s="197" t="s">
        <v>136</v>
      </c>
      <c r="AF36" s="198" t="s">
        <v>137</v>
      </c>
      <c r="AG36" s="199" t="s">
        <v>138</v>
      </c>
      <c r="AH36" s="200" t="s">
        <v>139</v>
      </c>
      <c r="AI36" s="201" t="s">
        <v>140</v>
      </c>
      <c r="AJ36" s="201" t="s">
        <v>141</v>
      </c>
      <c r="AK36" s="201" t="s">
        <v>142</v>
      </c>
      <c r="AL36" s="201" t="s">
        <v>143</v>
      </c>
      <c r="AM36" s="201" t="s">
        <v>144</v>
      </c>
      <c r="AN36" s="201" t="s">
        <v>145</v>
      </c>
      <c r="AO36" s="201" t="s">
        <v>146</v>
      </c>
      <c r="AP36" s="201" t="s">
        <v>147</v>
      </c>
      <c r="AQ36" s="200" t="s">
        <v>148</v>
      </c>
      <c r="AR36" s="199" t="s">
        <v>149</v>
      </c>
      <c r="AS36" s="199" t="s">
        <v>150</v>
      </c>
      <c r="AT36" s="199" t="s">
        <v>151</v>
      </c>
      <c r="AU36" s="199" t="s">
        <v>152</v>
      </c>
      <c r="AV36" s="199" t="s">
        <v>153</v>
      </c>
      <c r="AW36" s="200" t="s">
        <v>154</v>
      </c>
      <c r="AX36" s="199" t="s">
        <v>155</v>
      </c>
      <c r="AY36" s="202" t="s">
        <v>156</v>
      </c>
      <c r="AZ36" s="199" t="s">
        <v>157</v>
      </c>
      <c r="BA36" s="199" t="s">
        <v>158</v>
      </c>
      <c r="BB36" s="203" t="s">
        <v>159</v>
      </c>
      <c r="BC36" s="204" t="s">
        <v>160</v>
      </c>
      <c r="BD36" s="200" t="s">
        <v>161</v>
      </c>
      <c r="BE36" s="199" t="s">
        <v>162</v>
      </c>
      <c r="BF36" s="205" t="s">
        <v>163</v>
      </c>
      <c r="BG36" s="199" t="s">
        <v>164</v>
      </c>
      <c r="BH36" s="202" t="s">
        <v>165</v>
      </c>
      <c r="BI36" s="206" t="s">
        <v>166</v>
      </c>
      <c r="BJ36" s="201" t="s">
        <v>167</v>
      </c>
      <c r="BK36" s="207" t="s">
        <v>168</v>
      </c>
      <c r="BL36" s="207" t="s">
        <v>169</v>
      </c>
      <c r="BM36" s="206" t="s">
        <v>170</v>
      </c>
      <c r="BN36" s="206" t="s">
        <v>171</v>
      </c>
      <c r="BO36" s="208" t="s">
        <v>172</v>
      </c>
      <c r="BP36" s="201" t="s">
        <v>173</v>
      </c>
      <c r="BQ36" s="209" t="s">
        <v>174</v>
      </c>
      <c r="BR36" s="210" t="s">
        <v>175</v>
      </c>
      <c r="BS36" s="211" t="s">
        <v>176</v>
      </c>
      <c r="BT36" s="211" t="s">
        <v>177</v>
      </c>
      <c r="BU36" s="212" t="s">
        <v>178</v>
      </c>
      <c r="BV36" s="211" t="s">
        <v>179</v>
      </c>
      <c r="BW36" s="211" t="s">
        <v>180</v>
      </c>
      <c r="BX36" s="213" t="s">
        <v>181</v>
      </c>
      <c r="BY36" s="214" t="s">
        <v>182</v>
      </c>
      <c r="BZ36" s="215" t="s">
        <v>183</v>
      </c>
      <c r="CA36" s="216" t="s">
        <v>184</v>
      </c>
      <c r="CB36" s="217" t="s">
        <v>185</v>
      </c>
      <c r="CC36" s="218" t="s">
        <v>186</v>
      </c>
      <c r="CD36" s="219" t="s">
        <v>187</v>
      </c>
      <c r="CE36" s="219" t="s">
        <v>188</v>
      </c>
      <c r="CF36" s="219" t="s">
        <v>189</v>
      </c>
      <c r="CG36" s="219" t="s">
        <v>190</v>
      </c>
      <c r="CH36" s="220" t="s">
        <v>191</v>
      </c>
      <c r="CI36" s="221" t="s">
        <v>184</v>
      </c>
      <c r="CJ36" s="222" t="s">
        <v>192</v>
      </c>
      <c r="CK36" s="223" t="s">
        <v>193</v>
      </c>
      <c r="CL36" s="219" t="s">
        <v>194</v>
      </c>
      <c r="CM36" s="219" t="s">
        <v>188</v>
      </c>
      <c r="CN36" s="224" t="s">
        <v>195</v>
      </c>
      <c r="CO36" s="214" t="s">
        <v>196</v>
      </c>
      <c r="CP36" s="220" t="s">
        <v>197</v>
      </c>
      <c r="CQ36" s="215" t="s">
        <v>198</v>
      </c>
      <c r="CR36" s="222" t="s">
        <v>199</v>
      </c>
      <c r="CS36" s="217" t="s">
        <v>200</v>
      </c>
      <c r="CT36" s="219" t="s">
        <v>201</v>
      </c>
      <c r="CU36" s="225" t="s">
        <v>202</v>
      </c>
      <c r="CV36" s="226" t="s">
        <v>203</v>
      </c>
      <c r="CW36" s="214" t="s">
        <v>204</v>
      </c>
      <c r="CX36" s="217" t="s">
        <v>205</v>
      </c>
      <c r="CY36" s="227" t="s">
        <v>206</v>
      </c>
      <c r="CZ36" s="228" t="s">
        <v>207</v>
      </c>
      <c r="DA36" s="217" t="s">
        <v>208</v>
      </c>
      <c r="DB36" s="229" t="s">
        <v>209</v>
      </c>
      <c r="DC36" s="217" t="s">
        <v>210</v>
      </c>
      <c r="DD36" s="229" t="s">
        <v>211</v>
      </c>
      <c r="DE36" s="217" t="s">
        <v>212</v>
      </c>
      <c r="DF36" s="229" t="s">
        <v>213</v>
      </c>
      <c r="DG36" s="217" t="s">
        <v>214</v>
      </c>
      <c r="DH36" s="230" t="s">
        <v>215</v>
      </c>
      <c r="DI36" s="231" t="s">
        <v>216</v>
      </c>
      <c r="DJ36" s="232" t="s">
        <v>217</v>
      </c>
      <c r="DK36" s="233" t="s">
        <v>218</v>
      </c>
      <c r="DL36" s="234" t="s">
        <v>219</v>
      </c>
      <c r="DM36" s="235" t="s">
        <v>220</v>
      </c>
      <c r="DN36" s="236" t="s">
        <v>221</v>
      </c>
      <c r="DO36" s="236" t="s">
        <v>222</v>
      </c>
      <c r="DP36" s="237" t="s">
        <v>223</v>
      </c>
      <c r="DQ36" s="238" t="s">
        <v>215</v>
      </c>
      <c r="DR36" s="239" t="s">
        <v>224</v>
      </c>
      <c r="DS36" s="240" t="s">
        <v>225</v>
      </c>
      <c r="DT36" s="241" t="s">
        <v>226</v>
      </c>
      <c r="DU36" s="234" t="s">
        <v>227</v>
      </c>
      <c r="DV36" s="241" t="s">
        <v>228</v>
      </c>
      <c r="DW36" s="234" t="s">
        <v>229</v>
      </c>
      <c r="DX36" s="241" t="s">
        <v>230</v>
      </c>
      <c r="DY36" s="234" t="s">
        <v>231</v>
      </c>
      <c r="DZ36" s="241" t="s">
        <v>232</v>
      </c>
      <c r="EA36" s="242" t="s">
        <v>233</v>
      </c>
      <c r="EB36" s="243" t="s">
        <v>234</v>
      </c>
      <c r="EC36" s="244" t="s">
        <v>235</v>
      </c>
      <c r="ED36" s="234" t="s">
        <v>236</v>
      </c>
      <c r="EE36" s="245" t="s">
        <v>237</v>
      </c>
      <c r="EF36" s="236" t="s">
        <v>238</v>
      </c>
      <c r="EG36" s="236" t="s">
        <v>239</v>
      </c>
      <c r="EH36" s="236" t="s">
        <v>240</v>
      </c>
      <c r="EI36" s="236" t="s">
        <v>241</v>
      </c>
      <c r="EJ36" s="236" t="s">
        <v>242</v>
      </c>
      <c r="EK36" s="246" t="s">
        <v>243</v>
      </c>
      <c r="EL36" s="247" t="s">
        <v>244</v>
      </c>
      <c r="EM36" s="248" t="s">
        <v>245</v>
      </c>
    </row>
    <row r="37" spans="3:143">
      <c r="C37" s="2720"/>
      <c r="E37" s="249">
        <v>1</v>
      </c>
      <c r="F37" s="250" t="s">
        <v>246</v>
      </c>
      <c r="G37" s="251" t="s">
        <v>106</v>
      </c>
      <c r="H37" s="252" t="s">
        <v>247</v>
      </c>
      <c r="I37" s="253" t="s">
        <v>248</v>
      </c>
      <c r="J37" s="254" t="s">
        <v>85</v>
      </c>
      <c r="K37" s="255">
        <v>43277</v>
      </c>
      <c r="L37" s="255">
        <v>43286</v>
      </c>
      <c r="M37" s="256">
        <v>43465</v>
      </c>
      <c r="N37" s="256">
        <v>43470</v>
      </c>
      <c r="O37" s="257">
        <v>3</v>
      </c>
      <c r="P37" s="257"/>
      <c r="Q37" s="258"/>
      <c r="R37" s="258" t="s">
        <v>249</v>
      </c>
      <c r="S37" s="258" t="s">
        <v>250</v>
      </c>
      <c r="T37" s="258" t="s">
        <v>251</v>
      </c>
      <c r="U37" s="258" t="s">
        <v>252</v>
      </c>
      <c r="V37" s="258" t="s">
        <v>253</v>
      </c>
      <c r="W37" s="258"/>
      <c r="X37" s="259" t="s">
        <v>254</v>
      </c>
      <c r="Y37" s="260">
        <v>8500</v>
      </c>
      <c r="Z37" s="260" t="s">
        <v>87</v>
      </c>
      <c r="AA37" s="260" t="s">
        <v>86</v>
      </c>
      <c r="AB37" s="260" t="s">
        <v>255</v>
      </c>
      <c r="AC37" s="261" t="s">
        <v>256</v>
      </c>
      <c r="AD37" s="258" t="s">
        <v>257</v>
      </c>
      <c r="AE37" s="262" t="s">
        <v>258</v>
      </c>
      <c r="AF37" s="263">
        <v>1.6423529411764706</v>
      </c>
      <c r="AG37" s="264">
        <v>2.2566371681415931</v>
      </c>
      <c r="AH37" s="265">
        <v>3.706194690265487</v>
      </c>
      <c r="AI37" s="265"/>
      <c r="AJ37" s="265"/>
      <c r="AK37" s="265">
        <v>0.35</v>
      </c>
      <c r="AL37" s="265">
        <v>6.637168141592921E-2</v>
      </c>
      <c r="AM37" s="265">
        <v>0.13274336283185842</v>
      </c>
      <c r="AN37" s="265">
        <v>0.23893805309734514</v>
      </c>
      <c r="AO37" s="265">
        <v>2.2123893805309734E-2</v>
      </c>
      <c r="AP37" s="265">
        <v>0.14499999999999999</v>
      </c>
      <c r="AQ37" s="265">
        <v>0.95517699115044252</v>
      </c>
      <c r="AR37" s="266">
        <v>1.87</v>
      </c>
      <c r="AS37" s="266"/>
      <c r="AT37" s="266"/>
      <c r="AU37" s="266"/>
      <c r="AV37" s="266">
        <v>0.18</v>
      </c>
      <c r="AW37" s="266">
        <v>2.0500000000000003</v>
      </c>
      <c r="AX37" s="265">
        <v>6.7113716814159297</v>
      </c>
      <c r="AY37" s="265">
        <v>6.9613716814159297</v>
      </c>
      <c r="AZ37" s="265">
        <v>0.16778429203539824</v>
      </c>
      <c r="BA37" s="267"/>
      <c r="BB37" s="268">
        <v>0</v>
      </c>
      <c r="BC37" s="269"/>
      <c r="BD37" s="269">
        <v>6.8791559734513275</v>
      </c>
      <c r="BE37" s="270">
        <v>7773.44625</v>
      </c>
      <c r="BF37" s="270">
        <v>7888</v>
      </c>
      <c r="BG37" s="270">
        <v>66074293.125</v>
      </c>
      <c r="BH37" s="270">
        <v>74000</v>
      </c>
      <c r="BI37" s="271">
        <v>74000</v>
      </c>
      <c r="BJ37" s="270">
        <v>629000000</v>
      </c>
      <c r="BK37" s="272">
        <v>9.519587274434425</v>
      </c>
      <c r="BL37" s="272">
        <v>8.6541702494858406</v>
      </c>
      <c r="BM37" s="271">
        <v>7902</v>
      </c>
      <c r="BN37" s="273">
        <v>67167000</v>
      </c>
      <c r="BO37" s="274">
        <v>8.5133798117852795</v>
      </c>
      <c r="BP37" s="275" t="s">
        <v>259</v>
      </c>
      <c r="BQ37" s="275">
        <v>43263</v>
      </c>
      <c r="BR37" s="275">
        <v>43419</v>
      </c>
      <c r="BS37" s="275">
        <v>43419</v>
      </c>
      <c r="BT37" s="275">
        <v>43429</v>
      </c>
      <c r="BU37" s="276" t="s">
        <v>260</v>
      </c>
      <c r="BV37" s="275">
        <v>43290</v>
      </c>
      <c r="BW37" s="275">
        <v>43320</v>
      </c>
      <c r="BX37" s="277">
        <v>26</v>
      </c>
      <c r="BY37" s="278">
        <v>43330</v>
      </c>
      <c r="BZ37" s="279">
        <v>43278</v>
      </c>
      <c r="CA37" s="279">
        <v>0</v>
      </c>
      <c r="CB37" s="280">
        <v>43286</v>
      </c>
      <c r="CC37" s="280">
        <v>0</v>
      </c>
      <c r="CD37" s="281">
        <v>43290</v>
      </c>
      <c r="CE37" s="281">
        <v>43293</v>
      </c>
      <c r="CF37" s="281">
        <v>0</v>
      </c>
      <c r="CG37" s="281">
        <v>0</v>
      </c>
      <c r="CH37" s="279">
        <v>43299</v>
      </c>
      <c r="CI37" s="279">
        <v>43307</v>
      </c>
      <c r="CJ37" s="280">
        <v>0</v>
      </c>
      <c r="CK37" s="280">
        <v>0</v>
      </c>
      <c r="CL37" s="281">
        <v>0</v>
      </c>
      <c r="CM37" s="281">
        <v>0</v>
      </c>
      <c r="CN37" s="279">
        <v>43299</v>
      </c>
      <c r="CO37" s="278">
        <v>43415</v>
      </c>
      <c r="CP37" s="279">
        <v>43290</v>
      </c>
      <c r="CQ37" s="279">
        <v>43300</v>
      </c>
      <c r="CR37" s="282">
        <v>0</v>
      </c>
      <c r="CS37" s="282">
        <v>0</v>
      </c>
      <c r="CT37" s="283">
        <v>0</v>
      </c>
      <c r="CU37" s="283">
        <v>0</v>
      </c>
      <c r="CV37" s="282">
        <v>43307</v>
      </c>
      <c r="CW37" s="278">
        <v>43390</v>
      </c>
      <c r="CX37" s="284">
        <v>13960</v>
      </c>
      <c r="CY37" s="282">
        <v>43313</v>
      </c>
      <c r="CZ37" s="282">
        <v>43314</v>
      </c>
      <c r="DA37" s="282"/>
      <c r="DB37" s="282"/>
      <c r="DC37" s="282"/>
      <c r="DD37" s="282"/>
      <c r="DE37" s="282"/>
      <c r="DF37" s="282"/>
      <c r="DG37" s="285">
        <v>14047.5</v>
      </c>
      <c r="DH37" s="286">
        <v>87.5</v>
      </c>
      <c r="DI37" s="287">
        <v>6.267908309455587E-3</v>
      </c>
      <c r="DJ37" s="494">
        <v>43322</v>
      </c>
      <c r="DK37" s="288"/>
      <c r="DL37" s="282"/>
      <c r="DM37" s="289">
        <v>0</v>
      </c>
      <c r="DN37" s="290"/>
      <c r="DO37" s="290">
        <v>0.98094117647058821</v>
      </c>
      <c r="DP37" s="289">
        <v>0</v>
      </c>
      <c r="DQ37" s="291"/>
      <c r="DR37" s="282"/>
      <c r="DS37" s="282">
        <v>0</v>
      </c>
      <c r="DT37" s="282">
        <v>0</v>
      </c>
      <c r="DU37" s="282">
        <v>0</v>
      </c>
      <c r="DV37" s="282">
        <v>0</v>
      </c>
      <c r="DW37" s="282">
        <v>0</v>
      </c>
      <c r="DX37" s="282">
        <v>0</v>
      </c>
      <c r="DY37" s="282">
        <v>0</v>
      </c>
      <c r="DZ37" s="282">
        <v>0</v>
      </c>
      <c r="EA37" s="284">
        <v>0</v>
      </c>
      <c r="EB37" s="282"/>
      <c r="EC37" s="282">
        <v>0</v>
      </c>
      <c r="ED37" s="282">
        <v>0</v>
      </c>
      <c r="EE37" s="282">
        <v>0</v>
      </c>
      <c r="EF37" s="282">
        <v>0</v>
      </c>
      <c r="EG37" s="282">
        <v>0</v>
      </c>
      <c r="EH37" s="282">
        <v>0</v>
      </c>
      <c r="EI37" s="292">
        <v>0</v>
      </c>
      <c r="EJ37" s="293">
        <v>-8500</v>
      </c>
      <c r="EK37" s="294">
        <v>0</v>
      </c>
      <c r="EL37" s="295"/>
      <c r="EM37" s="296"/>
    </row>
    <row r="38" spans="3:143">
      <c r="C38" s="2720"/>
      <c r="E38" s="297"/>
      <c r="F38" s="298"/>
      <c r="G38" s="299"/>
      <c r="H38" s="300" t="s">
        <v>261</v>
      </c>
      <c r="I38" s="301" t="s">
        <v>262</v>
      </c>
      <c r="J38" s="302"/>
      <c r="K38" s="303"/>
      <c r="L38" s="303" t="s">
        <v>263</v>
      </c>
      <c r="M38" s="304"/>
      <c r="N38" s="304"/>
      <c r="O38" s="305" t="s">
        <v>264</v>
      </c>
      <c r="P38" s="305" t="s">
        <v>106</v>
      </c>
      <c r="Q38" s="306"/>
      <c r="R38" s="306"/>
      <c r="S38" s="306"/>
      <c r="T38" s="306">
        <v>800</v>
      </c>
      <c r="U38" s="306"/>
      <c r="V38" s="306"/>
      <c r="W38" s="306"/>
      <c r="X38" s="307">
        <v>800</v>
      </c>
      <c r="Y38" s="308"/>
      <c r="Z38" s="308"/>
      <c r="AA38" s="308"/>
      <c r="AB38" s="308"/>
      <c r="AC38" s="309"/>
      <c r="AD38" s="306"/>
      <c r="AE38" s="310" t="s">
        <v>265</v>
      </c>
      <c r="AF38" s="311">
        <v>1.65</v>
      </c>
      <c r="AG38" s="312">
        <v>2.2566371681415931</v>
      </c>
      <c r="AH38" s="313">
        <v>3.7234513274336285</v>
      </c>
      <c r="AI38" s="313"/>
      <c r="AJ38" s="313"/>
      <c r="AK38" s="313">
        <v>395.5</v>
      </c>
      <c r="AL38" s="313">
        <v>75</v>
      </c>
      <c r="AM38" s="313">
        <v>150</v>
      </c>
      <c r="AN38" s="313">
        <v>270</v>
      </c>
      <c r="AO38" s="313">
        <v>25</v>
      </c>
      <c r="AP38" s="313">
        <v>163.85</v>
      </c>
      <c r="AQ38" s="313">
        <v>1079.3500000000001</v>
      </c>
      <c r="AR38" s="314">
        <v>2113.1</v>
      </c>
      <c r="AS38" s="314"/>
      <c r="AT38" s="314"/>
      <c r="AU38" s="314"/>
      <c r="AV38" s="314">
        <v>203.4</v>
      </c>
      <c r="AW38" s="314"/>
      <c r="AX38" s="313">
        <v>7583.85</v>
      </c>
      <c r="AY38" s="313"/>
      <c r="AZ38" s="313"/>
      <c r="BA38" s="315"/>
      <c r="BB38" s="316">
        <v>0</v>
      </c>
      <c r="BC38" s="317"/>
      <c r="BD38" s="317"/>
      <c r="BE38" s="318"/>
      <c r="BF38" s="318"/>
      <c r="BG38" s="318"/>
      <c r="BH38" s="318">
        <v>8.6541702494858406</v>
      </c>
      <c r="BI38" s="319"/>
      <c r="BJ38" s="318"/>
      <c r="BK38" s="320"/>
      <c r="BL38" s="320"/>
      <c r="BM38" s="319"/>
      <c r="BN38" s="321"/>
      <c r="BO38" s="322"/>
      <c r="BP38" s="323" t="s">
        <v>266</v>
      </c>
      <c r="BQ38" s="323"/>
      <c r="BR38" s="323"/>
      <c r="BS38" s="323"/>
      <c r="BT38" s="323"/>
      <c r="BU38" s="324"/>
      <c r="BV38" s="323" t="s">
        <v>267</v>
      </c>
      <c r="BW38" s="323"/>
      <c r="BX38" s="325"/>
      <c r="BY38" s="326"/>
      <c r="BZ38" s="327">
        <v>43278</v>
      </c>
      <c r="CA38" s="327" t="s">
        <v>268</v>
      </c>
      <c r="CB38" s="328">
        <v>43286</v>
      </c>
      <c r="CC38" s="328">
        <v>43286</v>
      </c>
      <c r="CD38" s="329"/>
      <c r="CE38" s="329"/>
      <c r="CF38" s="329"/>
      <c r="CG38" s="329"/>
      <c r="CH38" s="327">
        <v>43305</v>
      </c>
      <c r="CI38" s="327">
        <v>43307</v>
      </c>
      <c r="CJ38" s="328"/>
      <c r="CK38" s="328"/>
      <c r="CL38" s="329"/>
      <c r="CM38" s="329"/>
      <c r="CN38" s="327">
        <v>43304</v>
      </c>
      <c r="CO38" s="326"/>
      <c r="CP38" s="327"/>
      <c r="CQ38" s="327"/>
      <c r="CR38" s="330"/>
      <c r="CS38" s="330"/>
      <c r="CT38" s="331"/>
      <c r="CU38" s="331"/>
      <c r="CV38" s="330"/>
      <c r="CW38" s="326"/>
      <c r="CX38" s="332">
        <v>1320</v>
      </c>
      <c r="CY38" s="330">
        <v>1360.25</v>
      </c>
      <c r="CZ38" s="330"/>
      <c r="DA38" s="330"/>
      <c r="DB38" s="330"/>
      <c r="DC38" s="330"/>
      <c r="DD38" s="330"/>
      <c r="DE38" s="330"/>
      <c r="DF38" s="330"/>
      <c r="DG38" s="333">
        <v>1360.25</v>
      </c>
      <c r="DH38" s="334">
        <v>40.25</v>
      </c>
      <c r="DI38" s="335">
        <v>3.0492424242424241E-2</v>
      </c>
      <c r="DJ38" s="330"/>
      <c r="DK38" s="336">
        <v>0</v>
      </c>
      <c r="DL38" s="330" t="s">
        <v>269</v>
      </c>
      <c r="DM38" s="337">
        <v>818</v>
      </c>
      <c r="DN38" s="338">
        <v>18</v>
      </c>
      <c r="DO38" s="338">
        <v>2.2499999999999999E-2</v>
      </c>
      <c r="DP38" s="337">
        <v>1349.6999999999998</v>
      </c>
      <c r="DQ38" s="339">
        <v>-10.550000000000182</v>
      </c>
      <c r="DR38" s="330"/>
      <c r="DS38" s="330"/>
      <c r="DT38" s="330"/>
      <c r="DU38" s="330"/>
      <c r="DV38" s="330"/>
      <c r="DW38" s="330"/>
      <c r="DX38" s="330"/>
      <c r="DY38" s="330"/>
      <c r="DZ38" s="330"/>
      <c r="EA38" s="332">
        <v>0</v>
      </c>
      <c r="EB38" s="330">
        <v>-818</v>
      </c>
      <c r="EC38" s="330">
        <v>-1</v>
      </c>
      <c r="ED38" s="330"/>
      <c r="EE38" s="330"/>
      <c r="EF38" s="330"/>
      <c r="EG38" s="330"/>
      <c r="EH38" s="330"/>
      <c r="EI38" s="340">
        <v>0</v>
      </c>
      <c r="EJ38" s="341">
        <v>-800</v>
      </c>
      <c r="EK38" s="342"/>
      <c r="EL38" s="343"/>
      <c r="EM38" s="344"/>
    </row>
    <row r="39" spans="3:143">
      <c r="C39" s="2720"/>
      <c r="E39" s="297"/>
      <c r="F39" s="298"/>
      <c r="G39" s="299"/>
      <c r="H39" s="300"/>
      <c r="I39" s="301"/>
      <c r="J39" s="302"/>
      <c r="K39" s="303"/>
      <c r="L39" s="303"/>
      <c r="M39" s="304"/>
      <c r="N39" s="304"/>
      <c r="O39" s="305" t="s">
        <v>270</v>
      </c>
      <c r="P39" s="305" t="s">
        <v>106</v>
      </c>
      <c r="Q39" s="306"/>
      <c r="R39" s="306"/>
      <c r="S39" s="306"/>
      <c r="T39" s="306">
        <v>1200</v>
      </c>
      <c r="U39" s="306"/>
      <c r="V39" s="306"/>
      <c r="W39" s="306"/>
      <c r="X39" s="307">
        <v>1200</v>
      </c>
      <c r="Y39" s="308"/>
      <c r="Z39" s="308"/>
      <c r="AA39" s="308"/>
      <c r="AB39" s="308"/>
      <c r="AC39" s="309"/>
      <c r="AD39" s="306"/>
      <c r="AE39" s="310"/>
      <c r="AF39" s="311">
        <v>1.65</v>
      </c>
      <c r="AG39" s="312">
        <v>2.2566371681415931</v>
      </c>
      <c r="AH39" s="313">
        <v>3.7234513274336285</v>
      </c>
      <c r="AI39" s="313"/>
      <c r="AJ39" s="313"/>
      <c r="AK39" s="313"/>
      <c r="AL39" s="313"/>
      <c r="AM39" s="313"/>
      <c r="AN39" s="313"/>
      <c r="AO39" s="313"/>
      <c r="AP39" s="313"/>
      <c r="AQ39" s="313"/>
      <c r="AR39" s="314"/>
      <c r="AS39" s="314"/>
      <c r="AT39" s="314"/>
      <c r="AU39" s="314"/>
      <c r="AV39" s="314"/>
      <c r="AW39" s="314"/>
      <c r="AX39" s="313"/>
      <c r="AY39" s="313"/>
      <c r="AZ39" s="313"/>
      <c r="BA39" s="315"/>
      <c r="BB39" s="316"/>
      <c r="BC39" s="317"/>
      <c r="BD39" s="317"/>
      <c r="BE39" s="318"/>
      <c r="BF39" s="318"/>
      <c r="BG39" s="318"/>
      <c r="BH39" s="318"/>
      <c r="BI39" s="319"/>
      <c r="BJ39" s="318"/>
      <c r="BK39" s="320"/>
      <c r="BL39" s="320"/>
      <c r="BM39" s="319"/>
      <c r="BN39" s="321"/>
      <c r="BO39" s="322"/>
      <c r="BP39" s="323"/>
      <c r="BQ39" s="323"/>
      <c r="BR39" s="323"/>
      <c r="BS39" s="323"/>
      <c r="BT39" s="323"/>
      <c r="BU39" s="324"/>
      <c r="BV39" s="323"/>
      <c r="BW39" s="323"/>
      <c r="BX39" s="325"/>
      <c r="BY39" s="326"/>
      <c r="BZ39" s="327">
        <v>43278</v>
      </c>
      <c r="CA39" s="327" t="s">
        <v>268</v>
      </c>
      <c r="CB39" s="328">
        <v>43286</v>
      </c>
      <c r="CC39" s="328" t="s">
        <v>271</v>
      </c>
      <c r="CD39" s="329">
        <v>43290</v>
      </c>
      <c r="CE39" s="329">
        <v>43293</v>
      </c>
      <c r="CF39" s="329"/>
      <c r="CG39" s="329"/>
      <c r="CH39" s="327">
        <v>43306</v>
      </c>
      <c r="CI39" s="327">
        <v>43307</v>
      </c>
      <c r="CJ39" s="328"/>
      <c r="CK39" s="328"/>
      <c r="CL39" s="329"/>
      <c r="CM39" s="329"/>
      <c r="CN39" s="327">
        <v>43304</v>
      </c>
      <c r="CO39" s="326"/>
      <c r="CP39" s="327"/>
      <c r="CQ39" s="327"/>
      <c r="CR39" s="330"/>
      <c r="CS39" s="330"/>
      <c r="CT39" s="331"/>
      <c r="CU39" s="331"/>
      <c r="CV39" s="330"/>
      <c r="CW39" s="326"/>
      <c r="CX39" s="332">
        <v>1980</v>
      </c>
      <c r="CY39" s="330">
        <v>2026.75</v>
      </c>
      <c r="CZ39" s="330"/>
      <c r="DA39" s="330"/>
      <c r="DB39" s="330"/>
      <c r="DC39" s="330"/>
      <c r="DD39" s="330"/>
      <c r="DE39" s="330"/>
      <c r="DF39" s="330"/>
      <c r="DG39" s="333">
        <v>2026.75</v>
      </c>
      <c r="DH39" s="334">
        <v>46.75</v>
      </c>
      <c r="DI39" s="335">
        <v>2.361111111111111E-2</v>
      </c>
      <c r="DJ39" s="330"/>
      <c r="DK39" s="336">
        <v>0</v>
      </c>
      <c r="DL39" s="330" t="s">
        <v>269</v>
      </c>
      <c r="DM39" s="337">
        <v>1214</v>
      </c>
      <c r="DN39" s="338">
        <v>14</v>
      </c>
      <c r="DO39" s="338">
        <v>1.1666666666666667E-2</v>
      </c>
      <c r="DP39" s="337">
        <v>2003.1</v>
      </c>
      <c r="DQ39" s="339">
        <v>-23.650000000000091</v>
      </c>
      <c r="DR39" s="330"/>
      <c r="DS39" s="330"/>
      <c r="DT39" s="330"/>
      <c r="DU39" s="330"/>
      <c r="DV39" s="330"/>
      <c r="DW39" s="330"/>
      <c r="DX39" s="330"/>
      <c r="DY39" s="330"/>
      <c r="DZ39" s="330"/>
      <c r="EA39" s="332">
        <v>0</v>
      </c>
      <c r="EB39" s="330">
        <v>-1214</v>
      </c>
      <c r="EC39" s="330">
        <v>-1</v>
      </c>
      <c r="ED39" s="330"/>
      <c r="EE39" s="330"/>
      <c r="EF39" s="330"/>
      <c r="EG39" s="330"/>
      <c r="EH39" s="330"/>
      <c r="EI39" s="340">
        <v>0</v>
      </c>
      <c r="EJ39" s="341">
        <v>-1200</v>
      </c>
      <c r="EK39" s="342"/>
      <c r="EL39" s="343"/>
      <c r="EM39" s="344"/>
    </row>
    <row r="40" spans="3:143">
      <c r="C40" s="2720"/>
      <c r="E40" s="297"/>
      <c r="F40" s="298"/>
      <c r="G40" s="299"/>
      <c r="H40" s="300"/>
      <c r="I40" s="301"/>
      <c r="J40" s="302"/>
      <c r="K40" s="303"/>
      <c r="L40" s="303"/>
      <c r="M40" s="304"/>
      <c r="N40" s="304"/>
      <c r="O40" s="305" t="s">
        <v>272</v>
      </c>
      <c r="P40" s="305" t="s">
        <v>106</v>
      </c>
      <c r="Q40" s="306"/>
      <c r="R40" s="306"/>
      <c r="S40" s="306"/>
      <c r="T40" s="306">
        <v>6500</v>
      </c>
      <c r="U40" s="306"/>
      <c r="V40" s="306"/>
      <c r="W40" s="306"/>
      <c r="X40" s="307">
        <v>6500</v>
      </c>
      <c r="Y40" s="308"/>
      <c r="Z40" s="308"/>
      <c r="AA40" s="308"/>
      <c r="AB40" s="308"/>
      <c r="AC40" s="309"/>
      <c r="AD40" s="306"/>
      <c r="AE40" s="310"/>
      <c r="AF40" s="311">
        <v>1.64</v>
      </c>
      <c r="AG40" s="312">
        <v>2.2566371681415931</v>
      </c>
      <c r="AH40" s="313">
        <v>3.7008849557522123</v>
      </c>
      <c r="AI40" s="313"/>
      <c r="AJ40" s="313"/>
      <c r="AK40" s="313"/>
      <c r="AL40" s="313"/>
      <c r="AM40" s="313"/>
      <c r="AN40" s="313"/>
      <c r="AO40" s="313"/>
      <c r="AP40" s="313"/>
      <c r="AQ40" s="313"/>
      <c r="AR40" s="314"/>
      <c r="AS40" s="314"/>
      <c r="AT40" s="314"/>
      <c r="AU40" s="314"/>
      <c r="AV40" s="314"/>
      <c r="AW40" s="314"/>
      <c r="AX40" s="313"/>
      <c r="AY40" s="313"/>
      <c r="AZ40" s="313"/>
      <c r="BA40" s="315"/>
      <c r="BB40" s="316"/>
      <c r="BC40" s="317"/>
      <c r="BD40" s="317"/>
      <c r="BE40" s="318"/>
      <c r="BF40" s="318"/>
      <c r="BG40" s="318"/>
      <c r="BH40" s="318"/>
      <c r="BI40" s="319"/>
      <c r="BJ40" s="318"/>
      <c r="BK40" s="320"/>
      <c r="BL40" s="320"/>
      <c r="BM40" s="319"/>
      <c r="BN40" s="321"/>
      <c r="BO40" s="322"/>
      <c r="BP40" s="323"/>
      <c r="BQ40" s="323"/>
      <c r="BR40" s="323"/>
      <c r="BS40" s="323"/>
      <c r="BT40" s="323"/>
      <c r="BU40" s="324"/>
      <c r="BV40" s="323"/>
      <c r="BW40" s="323"/>
      <c r="BX40" s="325"/>
      <c r="BY40" s="326"/>
      <c r="BZ40" s="327">
        <v>43278</v>
      </c>
      <c r="CA40" s="327">
        <v>43280</v>
      </c>
      <c r="CB40" s="328"/>
      <c r="CC40" s="328"/>
      <c r="CD40" s="329"/>
      <c r="CE40" s="329"/>
      <c r="CF40" s="329"/>
      <c r="CG40" s="329"/>
      <c r="CH40" s="327">
        <v>43299</v>
      </c>
      <c r="CI40" s="327">
        <v>43301</v>
      </c>
      <c r="CJ40" s="328"/>
      <c r="CK40" s="328"/>
      <c r="CL40" s="329"/>
      <c r="CM40" s="329"/>
      <c r="CN40" s="327">
        <v>43299</v>
      </c>
      <c r="CO40" s="326"/>
      <c r="CP40" s="327"/>
      <c r="CQ40" s="327"/>
      <c r="CR40" s="330"/>
      <c r="CS40" s="330"/>
      <c r="CT40" s="331"/>
      <c r="CU40" s="331"/>
      <c r="CV40" s="330"/>
      <c r="CW40" s="326"/>
      <c r="CX40" s="332">
        <v>10660</v>
      </c>
      <c r="CY40" s="330"/>
      <c r="CZ40" s="330">
        <v>10660.5</v>
      </c>
      <c r="DA40" s="330"/>
      <c r="DB40" s="330"/>
      <c r="DC40" s="330"/>
      <c r="DD40" s="330"/>
      <c r="DE40" s="330"/>
      <c r="DF40" s="330"/>
      <c r="DG40" s="333">
        <v>10660.5</v>
      </c>
      <c r="DH40" s="334">
        <v>0.5</v>
      </c>
      <c r="DI40" s="335">
        <v>4.6904315196998124E-5</v>
      </c>
      <c r="DJ40" s="330"/>
      <c r="DK40" s="336">
        <v>-3.0000000000000027E-2</v>
      </c>
      <c r="DL40" s="330" t="s">
        <v>273</v>
      </c>
      <c r="DM40" s="337">
        <v>6306</v>
      </c>
      <c r="DN40" s="338">
        <v>-194</v>
      </c>
      <c r="DO40" s="338">
        <v>-2.9846153846153845E-2</v>
      </c>
      <c r="DP40" s="337">
        <v>10531.02</v>
      </c>
      <c r="DQ40" s="339">
        <v>-129.47999999999956</v>
      </c>
      <c r="DR40" s="330"/>
      <c r="DS40" s="330"/>
      <c r="DT40" s="330"/>
      <c r="DU40" s="330"/>
      <c r="DV40" s="330"/>
      <c r="DW40" s="330"/>
      <c r="DX40" s="330"/>
      <c r="DY40" s="330"/>
      <c r="DZ40" s="330"/>
      <c r="EA40" s="332">
        <v>0</v>
      </c>
      <c r="EB40" s="330">
        <v>-6306</v>
      </c>
      <c r="EC40" s="330">
        <v>-1</v>
      </c>
      <c r="ED40" s="330"/>
      <c r="EE40" s="330"/>
      <c r="EF40" s="330"/>
      <c r="EG40" s="330"/>
      <c r="EH40" s="330"/>
      <c r="EI40" s="340">
        <v>0</v>
      </c>
      <c r="EJ40" s="341">
        <v>-6500</v>
      </c>
      <c r="EK40" s="342"/>
      <c r="EL40" s="343"/>
      <c r="EM40" s="344"/>
    </row>
  </sheetData>
  <mergeCells count="58">
    <mergeCell ref="AR20:BB20"/>
    <mergeCell ref="BC20:BI20"/>
    <mergeCell ref="BJ20:BN20"/>
    <mergeCell ref="C20:C23"/>
    <mergeCell ref="C30:C32"/>
    <mergeCell ref="E20:J20"/>
    <mergeCell ref="M20:AB20"/>
    <mergeCell ref="AC20:AH20"/>
    <mergeCell ref="AI20:AJ20"/>
    <mergeCell ref="AK20:AL20"/>
    <mergeCell ref="AM20:AQ20"/>
    <mergeCell ref="C36:C40"/>
    <mergeCell ref="S16:U16"/>
    <mergeCell ref="V16:AB16"/>
    <mergeCell ref="AC16:AD16"/>
    <mergeCell ref="AE16:AM16"/>
    <mergeCell ref="C16:C18"/>
    <mergeCell ref="BH10:BH11"/>
    <mergeCell ref="BI10:BI11"/>
    <mergeCell ref="BJ10:BJ11"/>
    <mergeCell ref="BK10:BK11"/>
    <mergeCell ref="BL10:BL11"/>
    <mergeCell ref="AW10:AX10"/>
    <mergeCell ref="BA10:BB10"/>
    <mergeCell ref="BC10:BC11"/>
    <mergeCell ref="AA10:AA11"/>
    <mergeCell ref="AB10:AB11"/>
    <mergeCell ref="AC10:AC11"/>
    <mergeCell ref="AD10:AD11"/>
    <mergeCell ref="AE10:AE11"/>
    <mergeCell ref="AF10:AF11"/>
    <mergeCell ref="AI10:AL10"/>
    <mergeCell ref="AO10:AO11"/>
    <mergeCell ref="AP10:AP11"/>
    <mergeCell ref="AT10:AV10"/>
    <mergeCell ref="AG10:AG11"/>
    <mergeCell ref="AH10:AH11"/>
    <mergeCell ref="C4:C7"/>
    <mergeCell ref="C9:C12"/>
    <mergeCell ref="N10:N11"/>
    <mergeCell ref="O10:O11"/>
    <mergeCell ref="P10:P11"/>
    <mergeCell ref="Q10:Q11"/>
    <mergeCell ref="R10:R11"/>
    <mergeCell ref="Z10:Z11"/>
    <mergeCell ref="BK9:BL9"/>
    <mergeCell ref="E10:E11"/>
    <mergeCell ref="F10:F11"/>
    <mergeCell ref="G10:G11"/>
    <mergeCell ref="H10:H11"/>
    <mergeCell ref="I10:I11"/>
    <mergeCell ref="J10:J11"/>
    <mergeCell ref="K10:K11"/>
    <mergeCell ref="L10:L11"/>
    <mergeCell ref="M10:M11"/>
    <mergeCell ref="BE10:BE11"/>
    <mergeCell ref="BF10:BF11"/>
    <mergeCell ref="BG10:BG11"/>
  </mergeCells>
  <phoneticPr fontId="8" type="noConversion"/>
  <conditionalFormatting sqref="K9:K12">
    <cfRule type="duplicateValues" dxfId="29" priority="5"/>
  </conditionalFormatting>
  <conditionalFormatting sqref="K13">
    <cfRule type="duplicateValues" dxfId="28" priority="4"/>
  </conditionalFormatting>
  <conditionalFormatting sqref="H30">
    <cfRule type="duplicateValues" dxfId="27" priority="3"/>
  </conditionalFormatting>
  <conditionalFormatting sqref="H30:H31">
    <cfRule type="duplicateValues" dxfId="26" priority="2"/>
  </conditionalFormatting>
  <conditionalFormatting sqref="O30:Q30 U30:W30 X30:AC31">
    <cfRule type="cellIs" dxfId="25" priority="1" operator="lessThan">
      <formula>$AV$1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C5:S5"/>
  <sheetViews>
    <sheetView workbookViewId="0"/>
  </sheetViews>
  <sheetFormatPr defaultRowHeight="12"/>
  <sheetData>
    <row r="5" spans="3:19" ht="32.25" customHeight="1">
      <c r="C5" s="485" t="s">
        <v>467</v>
      </c>
      <c r="D5" s="485" t="s">
        <v>468</v>
      </c>
      <c r="E5" s="485" t="s">
        <v>469</v>
      </c>
      <c r="F5" s="485" t="s">
        <v>470</v>
      </c>
      <c r="G5" s="485" t="s">
        <v>471</v>
      </c>
      <c r="H5" s="485" t="s">
        <v>472</v>
      </c>
      <c r="I5" s="485" t="s">
        <v>473</v>
      </c>
      <c r="J5" s="485" t="s">
        <v>365</v>
      </c>
      <c r="K5" s="485" t="s">
        <v>366</v>
      </c>
      <c r="L5" s="485" t="s">
        <v>474</v>
      </c>
      <c r="M5" s="485" t="s">
        <v>475</v>
      </c>
      <c r="N5" s="485" t="s">
        <v>476</v>
      </c>
      <c r="O5" s="485" t="s">
        <v>477</v>
      </c>
      <c r="P5" s="485" t="s">
        <v>478</v>
      </c>
      <c r="Q5" s="485" t="s">
        <v>317</v>
      </c>
      <c r="R5" s="485" t="s">
        <v>479</v>
      </c>
      <c r="S5" s="485" t="s">
        <v>480</v>
      </c>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Q223"/>
  <sheetViews>
    <sheetView workbookViewId="0"/>
  </sheetViews>
  <sheetFormatPr defaultColWidth="9.140625" defaultRowHeight="20.100000000000001" customHeight="1"/>
  <cols>
    <col min="1" max="5" width="9.140625" style="486"/>
    <col min="6" max="6" width="15.28515625" style="486" customWidth="1"/>
    <col min="7" max="10" width="2.7109375" style="486" customWidth="1"/>
    <col min="11" max="11" width="25.5703125" style="486" customWidth="1"/>
    <col min="12" max="17" width="17.28515625" style="486" customWidth="1"/>
    <col min="18" max="16384" width="9.140625" style="486"/>
  </cols>
  <sheetData>
    <row r="1" spans="6:17" ht="20.100000000000001" customHeight="1">
      <c r="M1" s="488"/>
    </row>
    <row r="3" spans="6:17" s="487" customFormat="1" ht="20.100000000000001" customHeight="1">
      <c r="L3" s="487" t="s">
        <v>481</v>
      </c>
      <c r="M3" s="487" t="s">
        <v>482</v>
      </c>
      <c r="N3" s="487" t="s">
        <v>483</v>
      </c>
      <c r="O3" s="487" t="s">
        <v>484</v>
      </c>
      <c r="P3" s="487" t="s">
        <v>485</v>
      </c>
      <c r="Q3" s="487" t="s">
        <v>486</v>
      </c>
    </row>
    <row r="4" spans="6:17" ht="20.100000000000001" customHeight="1">
      <c r="F4" s="486" t="s">
        <v>487</v>
      </c>
      <c r="G4" s="486" t="s">
        <v>700</v>
      </c>
    </row>
    <row r="5" spans="6:17" ht="20.100000000000001" customHeight="1">
      <c r="G5" s="486" t="s">
        <v>699</v>
      </c>
    </row>
    <row r="6" spans="6:17" ht="20.100000000000001" customHeight="1">
      <c r="G6" s="486" t="s">
        <v>702</v>
      </c>
    </row>
    <row r="7" spans="6:17" ht="20.100000000000001" customHeight="1">
      <c r="G7" s="486" t="s">
        <v>488</v>
      </c>
    </row>
    <row r="8" spans="6:17" ht="20.100000000000001" customHeight="1">
      <c r="G8" s="486" t="s">
        <v>489</v>
      </c>
    </row>
    <row r="9" spans="6:17" ht="20.100000000000001" customHeight="1">
      <c r="G9" s="486" t="s">
        <v>496</v>
      </c>
    </row>
    <row r="10" spans="6:17" ht="20.100000000000001" customHeight="1">
      <c r="G10" s="486" t="s">
        <v>490</v>
      </c>
    </row>
    <row r="11" spans="6:17" ht="20.100000000000001" customHeight="1">
      <c r="G11" s="486" t="s">
        <v>491</v>
      </c>
    </row>
    <row r="12" spans="6:17" ht="20.100000000000001" customHeight="1">
      <c r="G12" s="486" t="s">
        <v>492</v>
      </c>
    </row>
    <row r="13" spans="6:17" ht="20.100000000000001" customHeight="1">
      <c r="H13" s="486" t="s">
        <v>644</v>
      </c>
    </row>
    <row r="14" spans="6:17" ht="20.100000000000001" customHeight="1">
      <c r="H14" s="486" t="s">
        <v>643</v>
      </c>
    </row>
    <row r="15" spans="6:17" ht="20.100000000000001" customHeight="1">
      <c r="I15" s="488" t="s">
        <v>641</v>
      </c>
    </row>
    <row r="16" spans="6:17" ht="20.100000000000001" customHeight="1">
      <c r="I16" s="496" t="s">
        <v>642</v>
      </c>
    </row>
    <row r="17" spans="6:8" ht="20.100000000000001" customHeight="1">
      <c r="G17" s="486" t="s">
        <v>493</v>
      </c>
    </row>
    <row r="18" spans="6:8" ht="20.100000000000001" customHeight="1">
      <c r="H18" s="488" t="s">
        <v>645</v>
      </c>
    </row>
    <row r="19" spans="6:8" ht="20.100000000000001" customHeight="1">
      <c r="H19" s="496" t="s">
        <v>646</v>
      </c>
    </row>
    <row r="20" spans="6:8" ht="20.100000000000001" customHeight="1">
      <c r="H20" s="496" t="s">
        <v>647</v>
      </c>
    </row>
    <row r="21" spans="6:8" ht="20.100000000000001" customHeight="1">
      <c r="G21" s="488" t="s">
        <v>561</v>
      </c>
    </row>
    <row r="22" spans="6:8" ht="20.100000000000001" customHeight="1">
      <c r="G22" s="486" t="s">
        <v>513</v>
      </c>
    </row>
    <row r="24" spans="6:8" ht="20.100000000000001" customHeight="1">
      <c r="F24" s="486" t="s">
        <v>512</v>
      </c>
      <c r="G24" s="486" t="s">
        <v>494</v>
      </c>
    </row>
    <row r="25" spans="6:8" ht="20.100000000000001" customHeight="1">
      <c r="G25" s="486" t="s">
        <v>495</v>
      </c>
    </row>
    <row r="26" spans="6:8" ht="20.100000000000001" customHeight="1">
      <c r="G26" s="486" t="s">
        <v>514</v>
      </c>
    </row>
    <row r="27" spans="6:8" ht="20.100000000000001" customHeight="1">
      <c r="G27" s="486" t="s">
        <v>515</v>
      </c>
    </row>
    <row r="28" spans="6:8" ht="20.100000000000001" customHeight="1">
      <c r="G28" s="486" t="s">
        <v>648</v>
      </c>
    </row>
    <row r="29" spans="6:8" ht="20.100000000000001" customHeight="1">
      <c r="H29" s="486" t="s">
        <v>650</v>
      </c>
    </row>
    <row r="30" spans="6:8" ht="20.100000000000001" customHeight="1">
      <c r="H30" s="486" t="s">
        <v>649</v>
      </c>
    </row>
    <row r="31" spans="6:8" ht="20.100000000000001" customHeight="1">
      <c r="H31" s="486" t="s">
        <v>651</v>
      </c>
    </row>
    <row r="32" spans="6:8" ht="20.100000000000001" customHeight="1">
      <c r="G32" s="486" t="s">
        <v>518</v>
      </c>
    </row>
    <row r="33" spans="2:10" ht="20.100000000000001" customHeight="1">
      <c r="H33" s="486" t="s">
        <v>516</v>
      </c>
    </row>
    <row r="34" spans="2:10" ht="20.100000000000001" customHeight="1">
      <c r="H34" s="486" t="s">
        <v>517</v>
      </c>
    </row>
    <row r="36" spans="2:10" ht="20.100000000000001" customHeight="1">
      <c r="F36" s="486" t="s">
        <v>500</v>
      </c>
      <c r="G36" s="486" t="s">
        <v>508</v>
      </c>
    </row>
    <row r="37" spans="2:10" ht="20.100000000000001" customHeight="1">
      <c r="H37" s="486" t="s">
        <v>501</v>
      </c>
    </row>
    <row r="38" spans="2:10" ht="20.100000000000001" customHeight="1">
      <c r="I38" s="486" t="s">
        <v>502</v>
      </c>
    </row>
    <row r="39" spans="2:10" ht="20.100000000000001" customHeight="1">
      <c r="I39" s="486" t="s">
        <v>503</v>
      </c>
    </row>
    <row r="40" spans="2:10" ht="20.100000000000001" customHeight="1">
      <c r="H40" s="486" t="s">
        <v>507</v>
      </c>
    </row>
    <row r="41" spans="2:10" ht="20.100000000000001" customHeight="1">
      <c r="I41" s="486" t="s">
        <v>504</v>
      </c>
    </row>
    <row r="42" spans="2:10" ht="20.100000000000001" customHeight="1">
      <c r="I42" s="486" t="s">
        <v>505</v>
      </c>
    </row>
    <row r="43" spans="2:10" ht="20.100000000000001" customHeight="1">
      <c r="J43" s="486" t="s">
        <v>509</v>
      </c>
    </row>
    <row r="44" spans="2:10" ht="20.100000000000001" customHeight="1">
      <c r="J44" s="486" t="s">
        <v>506</v>
      </c>
    </row>
    <row r="45" spans="2:10" ht="20.100000000000001" customHeight="1">
      <c r="B45" s="488" t="s">
        <v>671</v>
      </c>
      <c r="H45" s="488" t="s">
        <v>670</v>
      </c>
      <c r="I45" s="496"/>
      <c r="J45" s="496"/>
    </row>
    <row r="46" spans="2:10" ht="20.100000000000001" customHeight="1">
      <c r="H46" s="496"/>
      <c r="I46" s="496" t="s">
        <v>668</v>
      </c>
      <c r="J46" s="496"/>
    </row>
    <row r="47" spans="2:10" ht="20.100000000000001" customHeight="1">
      <c r="H47" s="496"/>
      <c r="I47" s="496" t="s">
        <v>669</v>
      </c>
      <c r="J47" s="496"/>
    </row>
    <row r="48" spans="2:10" ht="20.100000000000001" customHeight="1">
      <c r="H48" s="488" t="s">
        <v>672</v>
      </c>
      <c r="I48" s="496"/>
      <c r="J48" s="496"/>
    </row>
    <row r="49" spans="2:10" ht="20.100000000000001" customHeight="1">
      <c r="H49" s="496"/>
      <c r="I49" s="496" t="s">
        <v>668</v>
      </c>
      <c r="J49" s="496"/>
    </row>
    <row r="50" spans="2:10" ht="20.100000000000001" customHeight="1">
      <c r="H50" s="496"/>
      <c r="I50" s="496"/>
      <c r="J50" s="496" t="s">
        <v>673</v>
      </c>
    </row>
    <row r="51" spans="2:10" ht="20.100000000000001" customHeight="1">
      <c r="H51" s="496"/>
      <c r="I51" s="496" t="s">
        <v>669</v>
      </c>
      <c r="J51" s="496"/>
    </row>
    <row r="52" spans="2:10" ht="20.100000000000001" customHeight="1">
      <c r="H52" s="496"/>
      <c r="I52" s="496"/>
      <c r="J52" s="496" t="s">
        <v>673</v>
      </c>
    </row>
    <row r="53" spans="2:10" ht="20.100000000000001" customHeight="1">
      <c r="B53" s="488" t="s">
        <v>709</v>
      </c>
      <c r="H53" s="488" t="s">
        <v>708</v>
      </c>
      <c r="I53" s="496"/>
      <c r="J53" s="496"/>
    </row>
    <row r="54" spans="2:10" ht="20.100000000000001" customHeight="1">
      <c r="G54" s="486" t="s">
        <v>510</v>
      </c>
    </row>
    <row r="55" spans="2:10" ht="20.100000000000001" customHeight="1">
      <c r="H55" s="486" t="s">
        <v>511</v>
      </c>
    </row>
    <row r="56" spans="2:10" ht="20.100000000000001" customHeight="1">
      <c r="H56" s="486" t="s">
        <v>507</v>
      </c>
    </row>
    <row r="57" spans="2:10" ht="20.100000000000001" customHeight="1">
      <c r="G57" s="486" t="s">
        <v>674</v>
      </c>
    </row>
    <row r="59" spans="2:10" ht="20.100000000000001" customHeight="1">
      <c r="F59" s="486" t="s">
        <v>703</v>
      </c>
      <c r="G59" s="486" t="s">
        <v>519</v>
      </c>
    </row>
    <row r="60" spans="2:10" ht="20.100000000000001" customHeight="1">
      <c r="H60" s="486" t="s">
        <v>523</v>
      </c>
    </row>
    <row r="61" spans="2:10" ht="20.100000000000001" customHeight="1">
      <c r="I61" s="486" t="s">
        <v>652</v>
      </c>
    </row>
    <row r="62" spans="2:10" ht="20.100000000000001" customHeight="1">
      <c r="I62" s="486" t="s">
        <v>520</v>
      </c>
    </row>
    <row r="63" spans="2:10" ht="20.100000000000001" customHeight="1">
      <c r="I63" s="486" t="s">
        <v>653</v>
      </c>
    </row>
    <row r="64" spans="2:10" ht="20.100000000000001" customHeight="1">
      <c r="I64" s="486" t="s">
        <v>527</v>
      </c>
    </row>
    <row r="65" spans="8:11" ht="20.100000000000001" customHeight="1">
      <c r="J65" s="486" t="s">
        <v>521</v>
      </c>
    </row>
    <row r="66" spans="8:11" ht="20.100000000000001" customHeight="1">
      <c r="J66" s="486" t="s">
        <v>522</v>
      </c>
    </row>
    <row r="67" spans="8:11" ht="20.100000000000001" customHeight="1">
      <c r="I67" s="486" t="s">
        <v>657</v>
      </c>
    </row>
    <row r="68" spans="8:11" ht="20.100000000000001" customHeight="1">
      <c r="J68" s="486" t="s">
        <v>658</v>
      </c>
    </row>
    <row r="69" spans="8:11" ht="20.100000000000001" customHeight="1">
      <c r="K69" s="486" t="s">
        <v>654</v>
      </c>
    </row>
    <row r="70" spans="8:11" ht="20.100000000000001" customHeight="1">
      <c r="K70" s="486" t="s">
        <v>655</v>
      </c>
    </row>
    <row r="71" spans="8:11" ht="20.100000000000001" customHeight="1">
      <c r="J71" s="486" t="s">
        <v>656</v>
      </c>
    </row>
    <row r="72" spans="8:11" ht="20.100000000000001" customHeight="1">
      <c r="I72" s="488" t="s">
        <v>667</v>
      </c>
      <c r="J72" s="496"/>
    </row>
    <row r="73" spans="8:11" ht="20.100000000000001" customHeight="1">
      <c r="I73" s="496"/>
      <c r="J73" s="496" t="s">
        <v>659</v>
      </c>
    </row>
    <row r="74" spans="8:11" ht="20.100000000000001" customHeight="1">
      <c r="I74" s="496"/>
      <c r="J74" s="496" t="s">
        <v>660</v>
      </c>
    </row>
    <row r="75" spans="8:11" ht="20.100000000000001" customHeight="1">
      <c r="I75" s="488" t="s">
        <v>666</v>
      </c>
      <c r="J75" s="496"/>
    </row>
    <row r="76" spans="8:11" ht="20.100000000000001" customHeight="1">
      <c r="I76" s="496"/>
      <c r="J76" s="497" t="s">
        <v>661</v>
      </c>
    </row>
    <row r="77" spans="8:11" ht="20.100000000000001" customHeight="1">
      <c r="I77" s="496"/>
      <c r="J77" s="497" t="s">
        <v>662</v>
      </c>
    </row>
    <row r="78" spans="8:11" ht="20.100000000000001" customHeight="1">
      <c r="H78" s="488" t="s">
        <v>706</v>
      </c>
      <c r="I78" s="496"/>
      <c r="J78" s="497"/>
    </row>
    <row r="79" spans="8:11" ht="20.100000000000001" customHeight="1">
      <c r="H79" s="488"/>
      <c r="I79" s="496" t="s">
        <v>704</v>
      </c>
      <c r="J79" s="497"/>
    </row>
    <row r="80" spans="8:11" ht="20.100000000000001" customHeight="1">
      <c r="I80" s="496" t="s">
        <v>705</v>
      </c>
      <c r="J80" s="497"/>
    </row>
    <row r="81" spans="6:10" ht="20.100000000000001" customHeight="1">
      <c r="H81" s="486" t="s">
        <v>524</v>
      </c>
    </row>
    <row r="82" spans="6:10" ht="20.100000000000001" customHeight="1">
      <c r="I82" s="486" t="s">
        <v>525</v>
      </c>
    </row>
    <row r="83" spans="6:10" ht="20.100000000000001" customHeight="1">
      <c r="I83" s="486" t="s">
        <v>526</v>
      </c>
    </row>
    <row r="84" spans="6:10" ht="20.100000000000001" customHeight="1">
      <c r="I84" s="486" t="s">
        <v>527</v>
      </c>
    </row>
    <row r="85" spans="6:10" ht="20.100000000000001" customHeight="1">
      <c r="J85" s="486" t="s">
        <v>521</v>
      </c>
    </row>
    <row r="86" spans="6:10" ht="20.100000000000001" customHeight="1">
      <c r="J86" s="486" t="s">
        <v>522</v>
      </c>
    </row>
    <row r="87" spans="6:10" ht="20.100000000000001" customHeight="1">
      <c r="I87" s="488" t="s">
        <v>664</v>
      </c>
    </row>
    <row r="88" spans="6:10" ht="20.100000000000001" customHeight="1">
      <c r="H88" s="488" t="s">
        <v>665</v>
      </c>
    </row>
    <row r="90" spans="6:10" ht="20.100000000000001" customHeight="1">
      <c r="F90" s="486" t="s">
        <v>497</v>
      </c>
      <c r="G90" s="486" t="s">
        <v>536</v>
      </c>
    </row>
    <row r="91" spans="6:10" ht="20.100000000000001" customHeight="1">
      <c r="H91" s="486" t="s">
        <v>499</v>
      </c>
    </row>
    <row r="92" spans="6:10" ht="20.100000000000001" customHeight="1">
      <c r="H92" s="488" t="s">
        <v>640</v>
      </c>
    </row>
    <row r="93" spans="6:10" ht="20.100000000000001" customHeight="1">
      <c r="H93" s="488" t="s">
        <v>639</v>
      </c>
    </row>
    <row r="94" spans="6:10" ht="20.100000000000001" customHeight="1">
      <c r="H94" s="486" t="s">
        <v>498</v>
      </c>
    </row>
    <row r="95" spans="6:10" ht="20.100000000000001" customHeight="1">
      <c r="G95" s="486" t="s">
        <v>537</v>
      </c>
    </row>
    <row r="96" spans="6:10" ht="20.100000000000001" customHeight="1">
      <c r="H96" s="486" t="s">
        <v>679</v>
      </c>
    </row>
    <row r="97" spans="2:11" ht="20.100000000000001" customHeight="1">
      <c r="I97" s="486" t="s">
        <v>528</v>
      </c>
    </row>
    <row r="98" spans="2:11" ht="20.100000000000001" customHeight="1">
      <c r="J98" s="486" t="s">
        <v>529</v>
      </c>
    </row>
    <row r="99" spans="2:11" ht="20.100000000000001" customHeight="1">
      <c r="J99" s="486" t="s">
        <v>530</v>
      </c>
    </row>
    <row r="100" spans="2:11" ht="20.100000000000001" customHeight="1">
      <c r="I100" s="486" t="s">
        <v>675</v>
      </c>
    </row>
    <row r="101" spans="2:11" ht="20.100000000000001" customHeight="1">
      <c r="I101" s="486" t="s">
        <v>676</v>
      </c>
    </row>
    <row r="102" spans="2:11" ht="20.100000000000001" customHeight="1">
      <c r="J102" s="488" t="s">
        <v>718</v>
      </c>
      <c r="K102" s="496"/>
    </row>
    <row r="103" spans="2:11" ht="20.100000000000001" customHeight="1">
      <c r="J103" s="496"/>
      <c r="K103" s="496" t="s">
        <v>677</v>
      </c>
    </row>
    <row r="104" spans="2:11" ht="20.100000000000001" customHeight="1">
      <c r="B104" s="488"/>
      <c r="J104" s="496"/>
      <c r="K104" s="496" t="s">
        <v>678</v>
      </c>
    </row>
    <row r="105" spans="2:11" ht="20.100000000000001" customHeight="1">
      <c r="B105" s="488"/>
      <c r="J105" s="496" t="s">
        <v>719</v>
      </c>
      <c r="K105" s="496"/>
    </row>
    <row r="106" spans="2:11" ht="20.100000000000001" customHeight="1">
      <c r="J106" s="496"/>
      <c r="K106" s="496" t="s">
        <v>677</v>
      </c>
    </row>
    <row r="107" spans="2:11" ht="20.100000000000001" customHeight="1">
      <c r="B107" s="488"/>
      <c r="J107" s="496"/>
      <c r="K107" s="496" t="s">
        <v>678</v>
      </c>
    </row>
    <row r="108" spans="2:11" ht="20.100000000000001" customHeight="1">
      <c r="B108" s="488"/>
      <c r="J108" s="496" t="s">
        <v>691</v>
      </c>
      <c r="K108" s="496"/>
    </row>
    <row r="109" spans="2:11" ht="20.100000000000001" customHeight="1">
      <c r="B109" s="488"/>
      <c r="J109" s="496"/>
      <c r="K109" s="496" t="s">
        <v>677</v>
      </c>
    </row>
    <row r="110" spans="2:11" ht="20.100000000000001" customHeight="1">
      <c r="B110" s="488"/>
      <c r="J110" s="496"/>
      <c r="K110" s="496" t="s">
        <v>678</v>
      </c>
    </row>
    <row r="111" spans="2:11" ht="20.100000000000001" customHeight="1">
      <c r="B111" s="488"/>
      <c r="I111" s="486" t="s">
        <v>684</v>
      </c>
    </row>
    <row r="112" spans="2:11" ht="20.100000000000001" customHeight="1">
      <c r="B112" s="488"/>
      <c r="I112" s="488" t="s">
        <v>701</v>
      </c>
    </row>
    <row r="113" spans="2:11" ht="20.100000000000001" customHeight="1">
      <c r="B113" s="488"/>
      <c r="I113" s="486" t="s">
        <v>531</v>
      </c>
    </row>
    <row r="114" spans="2:11" ht="20.100000000000001" customHeight="1">
      <c r="B114" s="488"/>
      <c r="I114" s="486" t="s">
        <v>532</v>
      </c>
    </row>
    <row r="115" spans="2:11" ht="20.100000000000001" customHeight="1">
      <c r="B115" s="488"/>
      <c r="I115" s="486" t="s">
        <v>533</v>
      </c>
    </row>
    <row r="116" spans="2:11" ht="20.100000000000001" customHeight="1">
      <c r="I116" s="486" t="s">
        <v>535</v>
      </c>
    </row>
    <row r="117" spans="2:11" ht="20.100000000000001" customHeight="1">
      <c r="B117" s="488" t="s">
        <v>534</v>
      </c>
      <c r="I117" s="488" t="s">
        <v>685</v>
      </c>
      <c r="J117" s="488"/>
      <c r="K117" s="488"/>
    </row>
    <row r="118" spans="2:11" ht="20.100000000000001" customHeight="1">
      <c r="B118" s="488"/>
      <c r="I118" s="488"/>
      <c r="J118" s="488" t="s">
        <v>686</v>
      </c>
      <c r="K118" s="488"/>
    </row>
    <row r="119" spans="2:11" ht="20.100000000000001" customHeight="1">
      <c r="B119" s="488"/>
      <c r="I119" s="488"/>
      <c r="J119" s="488" t="s">
        <v>687</v>
      </c>
      <c r="K119" s="488"/>
    </row>
    <row r="120" spans="2:11" ht="20.100000000000001" customHeight="1">
      <c r="B120" s="488"/>
      <c r="I120" s="488"/>
      <c r="J120" s="488"/>
      <c r="K120" s="488" t="s">
        <v>688</v>
      </c>
    </row>
    <row r="121" spans="2:11" ht="20.100000000000001" customHeight="1">
      <c r="B121" s="488"/>
      <c r="I121" s="488"/>
      <c r="J121" s="488"/>
      <c r="K121" s="488" t="s">
        <v>689</v>
      </c>
    </row>
    <row r="122" spans="2:11" ht="20.100000000000001" customHeight="1">
      <c r="B122" s="488"/>
      <c r="I122" s="488"/>
      <c r="J122" s="488" t="s">
        <v>690</v>
      </c>
      <c r="K122" s="488"/>
    </row>
    <row r="123" spans="2:11" ht="20.100000000000001" customHeight="1">
      <c r="B123" s="488"/>
      <c r="I123" s="488"/>
      <c r="J123" s="488"/>
      <c r="K123" s="488" t="s">
        <v>688</v>
      </c>
    </row>
    <row r="124" spans="2:11" ht="20.100000000000001" customHeight="1">
      <c r="B124" s="488"/>
      <c r="I124" s="488"/>
      <c r="J124" s="488"/>
      <c r="K124" s="488" t="s">
        <v>689</v>
      </c>
    </row>
    <row r="125" spans="2:11" ht="20.100000000000001" customHeight="1">
      <c r="B125" s="488"/>
      <c r="I125" s="488"/>
      <c r="J125" s="488" t="s">
        <v>691</v>
      </c>
      <c r="K125" s="488"/>
    </row>
    <row r="126" spans="2:11" ht="20.100000000000001" customHeight="1">
      <c r="B126" s="488"/>
      <c r="I126" s="488"/>
      <c r="J126" s="488"/>
      <c r="K126" s="488" t="s">
        <v>688</v>
      </c>
    </row>
    <row r="127" spans="2:11" ht="20.100000000000001" customHeight="1">
      <c r="B127" s="488"/>
      <c r="I127" s="488"/>
      <c r="J127" s="488"/>
      <c r="K127" s="488" t="s">
        <v>689</v>
      </c>
    </row>
    <row r="128" spans="2:11" ht="20.100000000000001" customHeight="1">
      <c r="B128" s="488"/>
      <c r="I128" s="488"/>
      <c r="J128" s="488" t="s">
        <v>692</v>
      </c>
      <c r="K128" s="488"/>
    </row>
    <row r="129" spans="2:11" ht="20.100000000000001" customHeight="1">
      <c r="B129" s="488"/>
      <c r="I129" s="488"/>
      <c r="J129" s="488"/>
      <c r="K129" s="488" t="s">
        <v>688</v>
      </c>
    </row>
    <row r="130" spans="2:11" ht="20.100000000000001" customHeight="1">
      <c r="B130" s="488"/>
      <c r="I130" s="488"/>
      <c r="J130" s="488"/>
      <c r="K130" s="488" t="s">
        <v>689</v>
      </c>
    </row>
    <row r="131" spans="2:11" ht="20.100000000000001" customHeight="1">
      <c r="B131" s="488" t="s">
        <v>534</v>
      </c>
      <c r="I131" s="488" t="s">
        <v>693</v>
      </c>
      <c r="J131" s="488"/>
      <c r="K131" s="488"/>
    </row>
    <row r="132" spans="2:11" ht="20.100000000000001" customHeight="1">
      <c r="B132" s="488"/>
      <c r="I132" s="488"/>
      <c r="J132" s="488" t="s">
        <v>694</v>
      </c>
      <c r="K132" s="488"/>
    </row>
    <row r="133" spans="2:11" ht="20.100000000000001" customHeight="1">
      <c r="B133" s="488"/>
      <c r="I133" s="488"/>
      <c r="J133" s="488"/>
      <c r="K133" s="488" t="s">
        <v>688</v>
      </c>
    </row>
    <row r="134" spans="2:11" ht="20.100000000000001" customHeight="1">
      <c r="B134" s="488"/>
      <c r="I134" s="488"/>
      <c r="J134" s="488"/>
      <c r="K134" s="488" t="s">
        <v>689</v>
      </c>
    </row>
    <row r="135" spans="2:11" ht="20.100000000000001" customHeight="1">
      <c r="B135" s="488"/>
      <c r="I135" s="488"/>
      <c r="J135" s="488" t="s">
        <v>690</v>
      </c>
      <c r="K135" s="488"/>
    </row>
    <row r="136" spans="2:11" ht="20.100000000000001" customHeight="1">
      <c r="B136" s="488"/>
      <c r="I136" s="488"/>
      <c r="J136" s="488"/>
      <c r="K136" s="488" t="s">
        <v>688</v>
      </c>
    </row>
    <row r="137" spans="2:11" ht="20.100000000000001" customHeight="1">
      <c r="B137" s="488"/>
      <c r="I137" s="488"/>
      <c r="J137" s="488"/>
      <c r="K137" s="488" t="s">
        <v>689</v>
      </c>
    </row>
    <row r="138" spans="2:11" ht="20.100000000000001" customHeight="1">
      <c r="B138" s="488"/>
      <c r="I138" s="488"/>
      <c r="J138" s="488" t="s">
        <v>691</v>
      </c>
      <c r="K138" s="488"/>
    </row>
    <row r="139" spans="2:11" ht="20.100000000000001" customHeight="1">
      <c r="B139" s="488"/>
      <c r="I139" s="488"/>
      <c r="J139" s="488"/>
      <c r="K139" s="488" t="s">
        <v>688</v>
      </c>
    </row>
    <row r="140" spans="2:11" ht="20.100000000000001" customHeight="1">
      <c r="B140" s="488"/>
      <c r="I140" s="488"/>
      <c r="J140" s="488"/>
      <c r="K140" s="488" t="s">
        <v>689</v>
      </c>
    </row>
    <row r="141" spans="2:11" ht="20.100000000000001" customHeight="1">
      <c r="B141" s="488" t="s">
        <v>534</v>
      </c>
      <c r="I141" s="488" t="s">
        <v>695</v>
      </c>
    </row>
    <row r="142" spans="2:11" ht="20.100000000000001" customHeight="1">
      <c r="B142" s="488" t="s">
        <v>534</v>
      </c>
      <c r="I142" s="488" t="s">
        <v>696</v>
      </c>
    </row>
    <row r="143" spans="2:11" ht="20.100000000000001" customHeight="1">
      <c r="B143" s="488" t="s">
        <v>534</v>
      </c>
      <c r="H143" s="488" t="s">
        <v>680</v>
      </c>
      <c r="I143" s="488"/>
      <c r="J143" s="488"/>
    </row>
    <row r="144" spans="2:11" ht="20.100000000000001" customHeight="1">
      <c r="B144" s="488" t="s">
        <v>534</v>
      </c>
      <c r="H144" s="488"/>
      <c r="I144" s="488" t="s">
        <v>681</v>
      </c>
      <c r="J144" s="488"/>
    </row>
    <row r="145" spans="2:11" ht="20.100000000000001" customHeight="1">
      <c r="B145" s="488" t="s">
        <v>534</v>
      </c>
      <c r="H145" s="488"/>
      <c r="I145" s="488"/>
      <c r="J145" s="488" t="s">
        <v>529</v>
      </c>
    </row>
    <row r="146" spans="2:11" ht="20.100000000000001" customHeight="1">
      <c r="B146" s="488" t="s">
        <v>534</v>
      </c>
      <c r="H146" s="488"/>
      <c r="I146" s="488"/>
      <c r="J146" s="488" t="s">
        <v>530</v>
      </c>
    </row>
    <row r="147" spans="2:11" ht="20.100000000000001" customHeight="1">
      <c r="B147" s="488" t="s">
        <v>534</v>
      </c>
      <c r="H147" s="488"/>
      <c r="I147" s="488" t="s">
        <v>682</v>
      </c>
      <c r="J147" s="488"/>
    </row>
    <row r="148" spans="2:11" ht="20.100000000000001" customHeight="1">
      <c r="B148" s="488" t="s">
        <v>534</v>
      </c>
      <c r="H148" s="488"/>
      <c r="I148" s="488" t="s">
        <v>683</v>
      </c>
      <c r="J148" s="488"/>
    </row>
    <row r="149" spans="2:11" ht="20.100000000000001" customHeight="1">
      <c r="B149" s="488" t="s">
        <v>534</v>
      </c>
      <c r="H149" s="488"/>
      <c r="I149" s="488"/>
      <c r="J149" s="488" t="s">
        <v>677</v>
      </c>
    </row>
    <row r="150" spans="2:11" ht="20.100000000000001" customHeight="1">
      <c r="B150" s="488" t="s">
        <v>534</v>
      </c>
      <c r="H150" s="488"/>
      <c r="I150" s="488"/>
      <c r="J150" s="488" t="s">
        <v>678</v>
      </c>
    </row>
    <row r="151" spans="2:11" ht="20.100000000000001" customHeight="1">
      <c r="B151" s="488" t="s">
        <v>534</v>
      </c>
      <c r="H151" s="488"/>
      <c r="I151" s="488" t="s">
        <v>684</v>
      </c>
      <c r="J151" s="488"/>
    </row>
    <row r="153" spans="2:11" ht="20.100000000000001" customHeight="1">
      <c r="G153" s="486" t="s">
        <v>538</v>
      </c>
    </row>
    <row r="154" spans="2:11" ht="20.100000000000001" customHeight="1">
      <c r="H154" s="488" t="s">
        <v>710</v>
      </c>
      <c r="I154" s="488"/>
      <c r="J154" s="488"/>
      <c r="K154" s="488"/>
    </row>
    <row r="155" spans="2:11" ht="20.100000000000001" customHeight="1">
      <c r="H155" s="488"/>
      <c r="I155" s="488" t="s">
        <v>711</v>
      </c>
      <c r="J155" s="488"/>
      <c r="K155" s="488"/>
    </row>
    <row r="156" spans="2:11" ht="20.100000000000001" customHeight="1">
      <c r="H156" s="488"/>
      <c r="I156" s="488"/>
      <c r="J156" s="488" t="s">
        <v>712</v>
      </c>
      <c r="K156" s="488"/>
    </row>
    <row r="157" spans="2:11" ht="20.100000000000001" customHeight="1">
      <c r="H157" s="488"/>
      <c r="I157" s="488"/>
      <c r="J157" s="488"/>
      <c r="K157" s="488" t="s">
        <v>713</v>
      </c>
    </row>
    <row r="158" spans="2:11" ht="20.100000000000001" customHeight="1">
      <c r="H158" s="488"/>
      <c r="I158" s="488"/>
      <c r="J158" s="488"/>
      <c r="K158" s="488" t="s">
        <v>714</v>
      </c>
    </row>
    <row r="159" spans="2:11" ht="20.100000000000001" customHeight="1">
      <c r="H159" s="488"/>
      <c r="I159" s="488"/>
      <c r="J159" s="488" t="s">
        <v>715</v>
      </c>
      <c r="K159" s="488"/>
    </row>
    <row r="160" spans="2:11" ht="20.100000000000001" customHeight="1">
      <c r="H160" s="488"/>
      <c r="I160" s="488"/>
      <c r="J160" s="488"/>
      <c r="K160" s="488" t="s">
        <v>713</v>
      </c>
    </row>
    <row r="161" spans="2:11" ht="20.100000000000001" customHeight="1">
      <c r="H161" s="488"/>
      <c r="I161" s="488"/>
      <c r="J161" s="488"/>
      <c r="K161" s="488" t="s">
        <v>714</v>
      </c>
    </row>
    <row r="162" spans="2:11" ht="20.100000000000001" customHeight="1">
      <c r="H162" s="488"/>
      <c r="I162" s="488"/>
      <c r="J162" s="488" t="s">
        <v>716</v>
      </c>
      <c r="K162" s="488"/>
    </row>
    <row r="163" spans="2:11" ht="20.100000000000001" customHeight="1">
      <c r="H163" s="488"/>
      <c r="I163" s="488"/>
      <c r="J163" s="488"/>
      <c r="K163" s="488" t="s">
        <v>713</v>
      </c>
    </row>
    <row r="164" spans="2:11" ht="20.100000000000001" customHeight="1">
      <c r="H164" s="488"/>
      <c r="I164" s="488"/>
      <c r="J164" s="488"/>
      <c r="K164" s="488" t="s">
        <v>714</v>
      </c>
    </row>
    <row r="165" spans="2:11" ht="20.100000000000001" customHeight="1">
      <c r="B165" s="488" t="s">
        <v>534</v>
      </c>
      <c r="H165" s="486" t="s">
        <v>539</v>
      </c>
    </row>
    <row r="166" spans="2:11" ht="20.100000000000001" customHeight="1">
      <c r="I166" s="486" t="s">
        <v>544</v>
      </c>
    </row>
    <row r="167" spans="2:11" ht="20.100000000000001" customHeight="1">
      <c r="I167" s="486" t="s">
        <v>545</v>
      </c>
    </row>
    <row r="168" spans="2:11" ht="20.100000000000001" customHeight="1">
      <c r="I168" s="486" t="s">
        <v>543</v>
      </c>
    </row>
    <row r="169" spans="2:11" ht="20.100000000000001" customHeight="1">
      <c r="B169" s="488" t="s">
        <v>534</v>
      </c>
      <c r="H169" s="488" t="s">
        <v>717</v>
      </c>
    </row>
    <row r="170" spans="2:11" ht="20.100000000000001" customHeight="1">
      <c r="B170" s="488" t="s">
        <v>534</v>
      </c>
      <c r="H170" s="486" t="s">
        <v>540</v>
      </c>
    </row>
    <row r="171" spans="2:11" ht="20.100000000000001" customHeight="1">
      <c r="I171" s="486" t="s">
        <v>542</v>
      </c>
    </row>
    <row r="172" spans="2:11" ht="20.100000000000001" customHeight="1">
      <c r="I172" s="486" t="s">
        <v>541</v>
      </c>
    </row>
    <row r="173" spans="2:11" ht="20.100000000000001" customHeight="1">
      <c r="B173" s="488" t="s">
        <v>534</v>
      </c>
      <c r="H173" s="488" t="s">
        <v>698</v>
      </c>
    </row>
    <row r="174" spans="2:11" ht="20.100000000000001" customHeight="1">
      <c r="B174" s="488" t="s">
        <v>534</v>
      </c>
      <c r="H174" s="486" t="s">
        <v>551</v>
      </c>
    </row>
    <row r="175" spans="2:11" ht="20.100000000000001" customHeight="1">
      <c r="B175" s="488" t="s">
        <v>534</v>
      </c>
      <c r="H175" s="486" t="s">
        <v>546</v>
      </c>
    </row>
    <row r="176" spans="2:11" ht="20.100000000000001" customHeight="1">
      <c r="H176" s="486" t="s">
        <v>547</v>
      </c>
    </row>
    <row r="177" spans="2:9" ht="20.100000000000001" customHeight="1">
      <c r="H177" s="486" t="s">
        <v>548</v>
      </c>
    </row>
    <row r="178" spans="2:9" ht="20.100000000000001" customHeight="1">
      <c r="I178" s="486" t="s">
        <v>549</v>
      </c>
    </row>
    <row r="179" spans="2:9" ht="20.100000000000001" customHeight="1">
      <c r="I179" s="486" t="s">
        <v>550</v>
      </c>
    </row>
    <row r="180" spans="2:9" ht="20.100000000000001" customHeight="1">
      <c r="G180" s="486" t="s">
        <v>552</v>
      </c>
    </row>
    <row r="181" spans="2:9" ht="20.100000000000001" customHeight="1">
      <c r="H181" s="486" t="s">
        <v>553</v>
      </c>
    </row>
    <row r="182" spans="2:9" ht="20.100000000000001" customHeight="1">
      <c r="H182" s="486" t="s">
        <v>554</v>
      </c>
    </row>
    <row r="183" spans="2:9" ht="20.100000000000001" customHeight="1">
      <c r="B183" s="488" t="s">
        <v>534</v>
      </c>
      <c r="H183" s="486" t="s">
        <v>555</v>
      </c>
    </row>
    <row r="184" spans="2:9" ht="20.100000000000001" customHeight="1">
      <c r="B184" s="488"/>
      <c r="H184" s="486" t="s">
        <v>558</v>
      </c>
    </row>
    <row r="185" spans="2:9" ht="20.100000000000001" customHeight="1">
      <c r="H185" s="486" t="s">
        <v>556</v>
      </c>
    </row>
    <row r="186" spans="2:9" ht="20.100000000000001" customHeight="1">
      <c r="G186" s="486" t="s">
        <v>707</v>
      </c>
    </row>
    <row r="187" spans="2:9" ht="20.100000000000001" customHeight="1">
      <c r="H187" s="486" t="s">
        <v>562</v>
      </c>
    </row>
    <row r="188" spans="2:9" ht="20.100000000000001" customHeight="1">
      <c r="I188" s="486" t="s">
        <v>563</v>
      </c>
    </row>
    <row r="189" spans="2:9" ht="20.100000000000001" customHeight="1">
      <c r="I189" s="486" t="s">
        <v>559</v>
      </c>
    </row>
    <row r="190" spans="2:9" ht="20.100000000000001" customHeight="1">
      <c r="H190" s="486" t="s">
        <v>564</v>
      </c>
    </row>
    <row r="191" spans="2:9" ht="20.100000000000001" customHeight="1">
      <c r="I191" s="486" t="s">
        <v>563</v>
      </c>
    </row>
    <row r="192" spans="2:9" ht="20.100000000000001" customHeight="1">
      <c r="I192" s="486" t="s">
        <v>559</v>
      </c>
    </row>
    <row r="193" spans="6:9" ht="20.100000000000001" customHeight="1">
      <c r="H193" s="486" t="s">
        <v>565</v>
      </c>
    </row>
    <row r="194" spans="6:9" ht="20.100000000000001" customHeight="1">
      <c r="I194" s="486" t="s">
        <v>563</v>
      </c>
    </row>
    <row r="195" spans="6:9" ht="20.100000000000001" customHeight="1">
      <c r="I195" s="486" t="s">
        <v>559</v>
      </c>
    </row>
    <row r="196" spans="6:9" ht="20.100000000000001" customHeight="1">
      <c r="H196" s="486" t="s">
        <v>566</v>
      </c>
    </row>
    <row r="197" spans="6:9" ht="20.100000000000001" customHeight="1">
      <c r="I197" s="486" t="s">
        <v>563</v>
      </c>
    </row>
    <row r="198" spans="6:9" ht="20.100000000000001" customHeight="1">
      <c r="I198" s="486" t="s">
        <v>559</v>
      </c>
    </row>
    <row r="199" spans="6:9" ht="20.100000000000001" customHeight="1">
      <c r="H199" s="486" t="s">
        <v>567</v>
      </c>
    </row>
    <row r="200" spans="6:9" ht="20.100000000000001" customHeight="1">
      <c r="I200" s="486" t="s">
        <v>563</v>
      </c>
    </row>
    <row r="201" spans="6:9" ht="20.100000000000001" customHeight="1">
      <c r="I201" s="486" t="s">
        <v>559</v>
      </c>
    </row>
    <row r="202" spans="6:9" ht="20.100000000000001" customHeight="1">
      <c r="G202" s="486" t="s">
        <v>560</v>
      </c>
    </row>
    <row r="204" spans="6:9" ht="20.100000000000001" customHeight="1">
      <c r="F204" s="486" t="s">
        <v>557</v>
      </c>
      <c r="G204" s="486" t="s">
        <v>569</v>
      </c>
    </row>
    <row r="205" spans="6:9" ht="20.100000000000001" customHeight="1">
      <c r="H205" s="486" t="s">
        <v>568</v>
      </c>
    </row>
    <row r="206" spans="6:9" ht="20.100000000000001" customHeight="1">
      <c r="I206" s="486" t="s">
        <v>570</v>
      </c>
    </row>
    <row r="207" spans="6:9" ht="20.100000000000001" customHeight="1">
      <c r="I207" s="486" t="s">
        <v>559</v>
      </c>
    </row>
    <row r="208" spans="6:9" ht="20.100000000000001" customHeight="1">
      <c r="H208" s="486" t="s">
        <v>571</v>
      </c>
    </row>
    <row r="209" spans="8:9" ht="20.100000000000001" customHeight="1">
      <c r="I209" s="486" t="s">
        <v>570</v>
      </c>
    </row>
    <row r="210" spans="8:9" ht="20.100000000000001" customHeight="1">
      <c r="I210" s="486" t="s">
        <v>559</v>
      </c>
    </row>
    <row r="211" spans="8:9" ht="20.100000000000001" customHeight="1">
      <c r="H211" s="486" t="s">
        <v>565</v>
      </c>
    </row>
    <row r="212" spans="8:9" ht="20.100000000000001" customHeight="1">
      <c r="I212" s="486" t="s">
        <v>570</v>
      </c>
    </row>
    <row r="213" spans="8:9" ht="20.100000000000001" customHeight="1">
      <c r="I213" s="486" t="s">
        <v>559</v>
      </c>
    </row>
    <row r="214" spans="8:9" ht="20.100000000000001" customHeight="1">
      <c r="H214" s="486" t="s">
        <v>566</v>
      </c>
    </row>
    <row r="215" spans="8:9" ht="20.100000000000001" customHeight="1">
      <c r="I215" s="486" t="s">
        <v>570</v>
      </c>
    </row>
    <row r="216" spans="8:9" ht="20.100000000000001" customHeight="1">
      <c r="I216" s="486" t="s">
        <v>559</v>
      </c>
    </row>
    <row r="217" spans="8:9" ht="20.100000000000001" customHeight="1">
      <c r="H217" s="486" t="s">
        <v>567</v>
      </c>
    </row>
    <row r="218" spans="8:9" ht="20.100000000000001" customHeight="1">
      <c r="I218" s="486" t="s">
        <v>570</v>
      </c>
    </row>
    <row r="219" spans="8:9" ht="20.100000000000001" customHeight="1">
      <c r="I219" s="486" t="s">
        <v>559</v>
      </c>
    </row>
    <row r="220" spans="8:9" ht="20.100000000000001" customHeight="1">
      <c r="H220" s="486" t="s">
        <v>572</v>
      </c>
    </row>
    <row r="221" spans="8:9" ht="20.100000000000001" customHeight="1">
      <c r="I221" s="486" t="s">
        <v>570</v>
      </c>
    </row>
    <row r="222" spans="8:9" ht="20.100000000000001" customHeight="1">
      <c r="I222" s="486" t="s">
        <v>559</v>
      </c>
    </row>
    <row r="223" spans="8:9" ht="20.100000000000001" customHeight="1">
      <c r="H223" s="488" t="s">
        <v>573</v>
      </c>
    </row>
  </sheetData>
  <phoneticPr fontId="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D2:F21"/>
  <sheetViews>
    <sheetView zoomScale="115" zoomScaleNormal="115" workbookViewId="0">
      <selection activeCell="E3" sqref="E3"/>
    </sheetView>
  </sheetViews>
  <sheetFormatPr defaultRowHeight="20.100000000000001" customHeight="1"/>
  <cols>
    <col min="4" max="4" width="9.140625" style="2067"/>
    <col min="5" max="5" width="9.140625" style="2068"/>
  </cols>
  <sheetData>
    <row r="2" spans="4:6" ht="20.100000000000001" customHeight="1">
      <c r="E2" s="2210" t="s">
        <v>3889</v>
      </c>
    </row>
    <row r="4" spans="4:6" ht="20.100000000000001" customHeight="1">
      <c r="E4" s="2210" t="s">
        <v>3533</v>
      </c>
    </row>
    <row r="5" spans="4:6" ht="20.100000000000001" customHeight="1">
      <c r="D5" s="2098"/>
      <c r="E5" s="2097"/>
    </row>
    <row r="6" spans="4:6" ht="20.100000000000001" customHeight="1">
      <c r="D6" s="2098"/>
      <c r="E6" s="2210"/>
    </row>
    <row r="8" spans="4:6" ht="20.100000000000001" customHeight="1">
      <c r="D8" s="2197"/>
    </row>
    <row r="9" spans="4:6" ht="20.100000000000001" customHeight="1">
      <c r="D9" s="2198"/>
      <c r="E9" s="1271"/>
      <c r="F9" s="2199"/>
    </row>
    <row r="11" spans="4:6" ht="20.100000000000001" customHeight="1">
      <c r="D11" s="2198" t="s">
        <v>3227</v>
      </c>
      <c r="E11" s="1271" t="s">
        <v>3230</v>
      </c>
    </row>
    <row r="13" spans="4:6" ht="20.100000000000001" customHeight="1">
      <c r="E13" s="2068" t="s">
        <v>3198</v>
      </c>
    </row>
    <row r="15" spans="4:6" ht="20.100000000000001" customHeight="1">
      <c r="E15" s="2068" t="s">
        <v>3199</v>
      </c>
    </row>
    <row r="17" spans="5:5" ht="20.100000000000001" customHeight="1">
      <c r="E17" s="2068" t="s">
        <v>3263</v>
      </c>
    </row>
    <row r="19" spans="5:5" ht="20.100000000000001" customHeight="1">
      <c r="E19" s="2068" t="s">
        <v>3405</v>
      </c>
    </row>
    <row r="21" spans="5:5" ht="20.100000000000001" customHeight="1">
      <c r="E21" s="2068" t="s">
        <v>3406</v>
      </c>
    </row>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E2:AT24"/>
  <sheetViews>
    <sheetView showGridLines="0" workbookViewId="0">
      <selection activeCell="BL8" sqref="BL8"/>
    </sheetView>
  </sheetViews>
  <sheetFormatPr defaultColWidth="3.85546875" defaultRowHeight="20.100000000000001" customHeight="1"/>
  <sheetData>
    <row r="2" spans="5:46" ht="20.100000000000001" customHeight="1" thickBot="1"/>
    <row r="3" spans="5:46" ht="19.5" customHeight="1">
      <c r="E3" s="1666"/>
      <c r="F3" s="1665"/>
      <c r="G3" s="1665"/>
      <c r="H3" s="1665"/>
      <c r="I3" s="1665"/>
      <c r="J3" s="1665"/>
      <c r="K3" s="1660"/>
      <c r="L3" s="1660"/>
      <c r="M3" s="1660"/>
      <c r="N3" s="1660"/>
      <c r="O3" s="1660"/>
      <c r="P3" s="1660"/>
      <c r="Q3" s="1660"/>
      <c r="R3" s="1660"/>
      <c r="S3" s="1660"/>
      <c r="T3" s="1660"/>
      <c r="U3" s="1660"/>
      <c r="V3" s="1660"/>
      <c r="W3" s="1660"/>
      <c r="X3" s="1660"/>
      <c r="Y3" s="1660"/>
      <c r="Z3" s="1660"/>
      <c r="AA3" s="1660"/>
      <c r="AB3" s="1660"/>
      <c r="AC3" s="1660"/>
      <c r="AD3" s="1660"/>
      <c r="AE3" s="1660"/>
      <c r="AF3" s="1660"/>
      <c r="AG3" s="1660"/>
      <c r="AH3" s="1660"/>
      <c r="AI3" s="1660"/>
      <c r="AJ3" s="1660"/>
      <c r="AK3" s="1660"/>
      <c r="AL3" s="1660"/>
      <c r="AM3" s="1660"/>
      <c r="AN3" s="1660"/>
      <c r="AO3" s="1660"/>
      <c r="AP3" s="1660"/>
      <c r="AQ3" s="1660"/>
      <c r="AR3" s="1660"/>
      <c r="AS3" s="1660"/>
      <c r="AT3" s="1660"/>
    </row>
    <row r="4" spans="5:46" ht="20.100000000000001" customHeight="1">
      <c r="E4" s="1667"/>
      <c r="F4" s="1662"/>
      <c r="G4" s="1662"/>
      <c r="H4" s="1662"/>
      <c r="I4" s="1662"/>
      <c r="J4" s="1662"/>
      <c r="K4" s="1663"/>
      <c r="L4" s="1663"/>
      <c r="M4" s="1663"/>
      <c r="N4" s="1663"/>
      <c r="O4" s="1663"/>
      <c r="P4" s="1663"/>
      <c r="Q4" s="1655"/>
      <c r="R4" s="1655"/>
      <c r="S4" s="1655"/>
      <c r="T4" s="1655"/>
      <c r="U4" s="1655"/>
      <c r="V4" s="1655"/>
      <c r="W4" s="1655"/>
      <c r="X4" s="1655"/>
      <c r="Y4" s="1655"/>
      <c r="Z4" s="1655"/>
      <c r="AA4" s="1655"/>
      <c r="AB4" s="1655"/>
      <c r="AC4" s="1655"/>
      <c r="AD4" s="1655"/>
      <c r="AE4" s="1655"/>
      <c r="AF4" s="1655"/>
      <c r="AG4" s="1655"/>
      <c r="AH4" s="1655"/>
      <c r="AI4" s="1655"/>
      <c r="AJ4" s="1655"/>
      <c r="AK4" s="1655"/>
      <c r="AL4" s="1655"/>
      <c r="AM4" s="1655"/>
      <c r="AN4" s="1655"/>
      <c r="AO4" s="1655"/>
      <c r="AP4" s="1655"/>
      <c r="AQ4" s="1655"/>
      <c r="AR4" s="1655"/>
      <c r="AS4" s="1655"/>
      <c r="AT4" s="1655"/>
    </row>
    <row r="5" spans="5:46" ht="20.100000000000001" customHeight="1">
      <c r="E5" s="1668"/>
      <c r="F5" s="1664"/>
      <c r="G5" s="1664"/>
      <c r="H5" s="1664"/>
      <c r="I5" s="1664"/>
      <c r="J5" s="1664"/>
      <c r="K5" s="1663"/>
      <c r="L5" s="1663"/>
      <c r="M5" s="1663"/>
      <c r="N5" s="1663"/>
      <c r="O5" s="1663"/>
      <c r="P5" s="1663"/>
      <c r="Q5" s="1655"/>
      <c r="R5" s="1655"/>
      <c r="S5" s="1655"/>
      <c r="T5" s="1655"/>
      <c r="U5" s="1655"/>
      <c r="V5" s="1655"/>
      <c r="W5" s="1655"/>
      <c r="X5" s="1655"/>
      <c r="Y5" s="1655"/>
      <c r="Z5" s="1655"/>
      <c r="AA5" s="1655"/>
      <c r="AB5" s="1655"/>
      <c r="AC5" s="1655"/>
      <c r="AD5" s="1655"/>
      <c r="AE5" s="1655"/>
      <c r="AF5" s="1655"/>
      <c r="AG5" s="1655"/>
      <c r="AH5" s="1655"/>
      <c r="AI5" s="1655"/>
      <c r="AJ5" s="1655"/>
      <c r="AK5" s="1655"/>
      <c r="AL5" s="1655"/>
      <c r="AM5" s="1655"/>
      <c r="AN5" s="1655"/>
      <c r="AO5" s="1655"/>
      <c r="AP5" s="1928"/>
      <c r="AQ5" s="1655"/>
      <c r="AR5" s="1655"/>
      <c r="AS5" s="1655"/>
      <c r="AT5" s="1655"/>
    </row>
    <row r="6" spans="5:46" ht="20.100000000000001" customHeight="1">
      <c r="E6" s="1655"/>
      <c r="F6" s="1655"/>
      <c r="G6" s="1655"/>
      <c r="H6" s="1655"/>
      <c r="I6" s="1655"/>
      <c r="J6" s="1655"/>
      <c r="K6" s="1655"/>
      <c r="L6" s="1655"/>
      <c r="M6" s="1655"/>
      <c r="N6" s="1655"/>
      <c r="O6" s="1655"/>
      <c r="P6" s="1655"/>
      <c r="Q6" s="1655"/>
      <c r="R6" s="1655"/>
      <c r="S6" s="1655"/>
      <c r="T6" s="1655"/>
      <c r="U6" s="1655"/>
      <c r="V6" s="1655"/>
      <c r="W6" s="1655"/>
      <c r="X6" s="1655"/>
      <c r="Y6" s="1655"/>
      <c r="Z6" s="1655"/>
      <c r="AA6" s="1655"/>
      <c r="AB6" s="1655"/>
      <c r="AC6" s="1655"/>
      <c r="AD6" s="1655"/>
      <c r="AE6" s="1655"/>
      <c r="AF6" s="1655"/>
      <c r="AG6" s="1655"/>
      <c r="AH6" s="1655"/>
      <c r="AI6" s="1655"/>
      <c r="AJ6" s="1655"/>
      <c r="AK6" s="1655"/>
      <c r="AL6" s="1655"/>
      <c r="AM6" s="1655"/>
      <c r="AN6" s="1655"/>
      <c r="AO6" s="1655"/>
      <c r="AP6" s="1655"/>
      <c r="AQ6" s="1655"/>
      <c r="AR6" s="1655"/>
      <c r="AS6" s="1655"/>
      <c r="AT6" s="1655"/>
    </row>
    <row r="7" spans="5:46" ht="20.100000000000001" customHeight="1">
      <c r="E7" s="1655"/>
      <c r="F7" s="1655"/>
      <c r="G7" s="1655"/>
      <c r="H7" s="1655"/>
      <c r="I7" s="1655"/>
      <c r="J7" s="1655"/>
      <c r="K7" s="1655"/>
      <c r="L7" s="1655"/>
      <c r="M7" s="1655"/>
      <c r="N7" s="1655"/>
      <c r="O7" s="1655"/>
      <c r="P7" s="1655"/>
      <c r="Q7" s="1655"/>
      <c r="R7" s="1655"/>
      <c r="S7" s="1655"/>
      <c r="T7" s="1655"/>
      <c r="U7" s="1655"/>
      <c r="V7" s="1655"/>
      <c r="W7" s="1655"/>
      <c r="X7" s="1655"/>
      <c r="Y7" s="1655"/>
      <c r="Z7" s="1655"/>
      <c r="AA7" s="1655"/>
      <c r="AB7" s="1655"/>
      <c r="AC7" s="1655"/>
      <c r="AD7" s="1655"/>
      <c r="AE7" s="1655"/>
      <c r="AF7" s="1655"/>
      <c r="AG7" s="1655"/>
      <c r="AH7" s="1655"/>
      <c r="AI7" s="1655"/>
      <c r="AJ7" s="1655"/>
      <c r="AK7" s="1655"/>
      <c r="AL7" s="1655"/>
      <c r="AM7" s="1655"/>
      <c r="AN7" s="1655"/>
      <c r="AO7" s="1655"/>
      <c r="AP7" s="1655"/>
      <c r="AQ7" s="1655"/>
      <c r="AR7" s="1655"/>
      <c r="AS7" s="1655"/>
      <c r="AT7" s="1655"/>
    </row>
    <row r="8" spans="5:46" ht="20.100000000000001" customHeight="1">
      <c r="E8" s="1655"/>
      <c r="F8" s="1655"/>
      <c r="G8" s="1655"/>
      <c r="H8" s="1655"/>
      <c r="I8" s="1655"/>
      <c r="J8" s="1655"/>
      <c r="K8" s="1655"/>
      <c r="L8" s="1655"/>
      <c r="M8" s="1655"/>
      <c r="N8" s="1655"/>
      <c r="O8" s="1655"/>
      <c r="P8" s="1655"/>
      <c r="Q8" s="1655"/>
      <c r="R8" s="1655"/>
      <c r="S8" s="1655"/>
      <c r="T8" s="1655"/>
      <c r="U8" s="1655"/>
      <c r="V8" s="1655"/>
      <c r="W8" s="1655"/>
      <c r="X8" s="1655"/>
      <c r="Y8" s="1655"/>
      <c r="Z8" s="1655"/>
      <c r="AA8" s="1655"/>
      <c r="AB8" s="1655"/>
      <c r="AC8" s="1655"/>
      <c r="AD8" s="1655"/>
      <c r="AE8" s="1655"/>
      <c r="AF8" s="1655"/>
      <c r="AG8" s="1655"/>
      <c r="AH8" s="1655"/>
      <c r="AI8" s="1655"/>
      <c r="AJ8" s="1655"/>
      <c r="AK8" s="1655"/>
      <c r="AL8" s="1655"/>
      <c r="AM8" s="1655"/>
      <c r="AN8" s="1655"/>
      <c r="AO8" s="1655"/>
      <c r="AP8" s="1655"/>
      <c r="AQ8" s="1655"/>
      <c r="AR8" s="1655"/>
      <c r="AS8" s="1655"/>
      <c r="AT8" s="1655"/>
    </row>
    <row r="9" spans="5:46" ht="52.5" customHeight="1">
      <c r="E9" s="1655"/>
      <c r="F9" s="1655"/>
      <c r="G9" s="1655"/>
      <c r="H9" s="1655"/>
      <c r="I9" s="1655"/>
      <c r="J9" s="1655"/>
      <c r="K9" s="1655"/>
      <c r="L9" s="1655"/>
      <c r="M9" s="1655"/>
      <c r="N9" s="1655"/>
      <c r="O9" s="1655"/>
      <c r="P9" s="1655"/>
      <c r="Q9" s="1655"/>
      <c r="R9" s="1655"/>
      <c r="S9" s="1655"/>
      <c r="T9" s="1655"/>
      <c r="U9" s="1655"/>
      <c r="V9" s="1655"/>
      <c r="W9" s="1655"/>
      <c r="X9" s="1655"/>
      <c r="Y9" s="1655"/>
      <c r="Z9" s="1655"/>
      <c r="AA9" s="1655"/>
      <c r="AB9" s="1655"/>
      <c r="AC9" s="1655"/>
      <c r="AD9" s="1655"/>
      <c r="AE9" s="1655"/>
      <c r="AF9" s="1655"/>
      <c r="AG9" s="1655"/>
      <c r="AH9" s="1655"/>
      <c r="AI9" s="1655"/>
      <c r="AJ9" s="1655"/>
      <c r="AK9" s="1655"/>
      <c r="AL9" s="1655"/>
      <c r="AM9" s="1655"/>
      <c r="AN9" s="1655"/>
      <c r="AO9" s="1655"/>
      <c r="AP9" s="1656" t="s">
        <v>2660</v>
      </c>
      <c r="AQ9" s="1655"/>
      <c r="AR9" s="1655"/>
      <c r="AS9" s="1655"/>
      <c r="AT9" s="1655"/>
    </row>
    <row r="10" spans="5:46" ht="12" customHeight="1">
      <c r="E10" s="1655"/>
      <c r="F10" s="1655"/>
      <c r="G10" s="1655"/>
      <c r="H10" s="1655"/>
      <c r="I10" s="1655"/>
      <c r="J10" s="1655"/>
      <c r="K10" s="1655"/>
      <c r="L10" s="1655"/>
      <c r="M10" s="1655"/>
      <c r="N10" s="1655"/>
      <c r="O10" s="1655"/>
      <c r="P10" s="1655"/>
      <c r="Q10" s="1655"/>
      <c r="R10" s="1655"/>
      <c r="S10" s="1655"/>
      <c r="T10" s="1655"/>
      <c r="U10" s="1655"/>
      <c r="V10" s="1655"/>
      <c r="W10" s="1655"/>
      <c r="X10" s="1655"/>
      <c r="Y10" s="1655"/>
      <c r="Z10" s="1655"/>
      <c r="AA10" s="1655"/>
      <c r="AB10" s="1655"/>
      <c r="AC10" s="1655"/>
      <c r="AD10" s="1655"/>
      <c r="AE10" s="1655"/>
      <c r="AF10" s="1655"/>
      <c r="AG10" s="1655"/>
      <c r="AH10" s="1655"/>
      <c r="AI10" s="1655"/>
      <c r="AJ10" s="1655"/>
      <c r="AK10" s="1655"/>
      <c r="AL10" s="1655"/>
      <c r="AM10" s="1655"/>
      <c r="AN10" s="1655"/>
      <c r="AO10" s="1655"/>
      <c r="AP10" s="1655"/>
      <c r="AQ10" s="1655"/>
      <c r="AR10" s="1655"/>
      <c r="AS10" s="1655"/>
      <c r="AT10" s="1655"/>
    </row>
    <row r="11" spans="5:46" ht="39.950000000000003" customHeight="1">
      <c r="E11" s="1655"/>
      <c r="F11" s="1655"/>
      <c r="G11" s="1655"/>
      <c r="H11" s="1655"/>
      <c r="I11" s="1655"/>
      <c r="J11" s="1655"/>
      <c r="K11" s="1655"/>
      <c r="L11" s="1655"/>
      <c r="M11" s="1655"/>
      <c r="N11" s="1655"/>
      <c r="O11" s="1655"/>
      <c r="P11" s="1655"/>
      <c r="Q11" s="1655"/>
      <c r="R11" s="1655"/>
      <c r="S11" s="1655"/>
      <c r="T11" s="1655"/>
      <c r="U11" s="1655"/>
      <c r="V11" s="1655"/>
      <c r="W11" s="1655"/>
      <c r="X11" s="1655"/>
      <c r="Y11" s="1655"/>
      <c r="Z11" s="1655"/>
      <c r="AA11" s="1655"/>
      <c r="AB11" s="1655"/>
      <c r="AC11" s="1655"/>
      <c r="AD11" s="1655"/>
      <c r="AE11" s="1655"/>
      <c r="AF11" s="1655"/>
      <c r="AG11" s="1655"/>
      <c r="AH11" s="1655"/>
      <c r="AI11" s="1655"/>
      <c r="AJ11" s="1655"/>
      <c r="AK11" s="1655"/>
      <c r="AL11" s="1655"/>
      <c r="AM11" s="1655"/>
      <c r="AN11" s="1655"/>
      <c r="AO11" s="1655"/>
      <c r="AP11" s="1657"/>
      <c r="AQ11" s="1655"/>
      <c r="AR11" s="1655"/>
      <c r="AS11" s="1655"/>
      <c r="AT11" s="1655"/>
    </row>
    <row r="12" spans="5:46" ht="20.100000000000001" customHeight="1">
      <c r="E12" s="1655"/>
      <c r="F12" s="1655"/>
      <c r="G12" s="1655"/>
      <c r="H12" s="1655"/>
      <c r="I12" s="1655"/>
      <c r="J12" s="1655"/>
      <c r="K12" s="1655"/>
      <c r="L12" s="1655"/>
      <c r="M12" s="1655"/>
      <c r="N12" s="1655"/>
      <c r="O12" s="1655"/>
      <c r="P12" s="1655"/>
      <c r="Q12" s="1655"/>
      <c r="R12" s="1655"/>
      <c r="S12" s="1655"/>
      <c r="T12" s="1655"/>
      <c r="U12" s="1655"/>
      <c r="V12" s="1655"/>
      <c r="W12" s="1655"/>
      <c r="X12" s="1655"/>
      <c r="Y12" s="1655"/>
      <c r="Z12" s="1655"/>
      <c r="AA12" s="1655"/>
      <c r="AB12" s="1655"/>
      <c r="AC12" s="1655"/>
      <c r="AD12" s="1655"/>
      <c r="AE12" s="1655"/>
      <c r="AF12" s="1655"/>
      <c r="AG12" s="1655"/>
      <c r="AH12" s="1655"/>
      <c r="AI12" s="1655"/>
      <c r="AJ12" s="1655"/>
      <c r="AK12" s="1655"/>
      <c r="AL12" s="1655"/>
      <c r="AM12" s="1655"/>
      <c r="AN12" s="1655"/>
      <c r="AO12" s="1655"/>
      <c r="AP12" s="1658" t="s">
        <v>2661</v>
      </c>
      <c r="AQ12" s="1655"/>
      <c r="AR12" s="1655"/>
      <c r="AS12" s="1655"/>
      <c r="AT12" s="1655"/>
    </row>
    <row r="13" spans="5:46" ht="20.100000000000001" customHeight="1">
      <c r="E13" s="1655"/>
      <c r="F13" s="1655"/>
      <c r="G13" s="1655"/>
      <c r="H13" s="1655"/>
      <c r="I13" s="1655"/>
      <c r="J13" s="1655"/>
      <c r="K13" s="1655"/>
      <c r="L13" s="1655"/>
      <c r="M13" s="1655"/>
      <c r="N13" s="1655"/>
      <c r="O13" s="1655"/>
      <c r="P13" s="1655"/>
      <c r="Q13" s="1655"/>
      <c r="R13" s="1655"/>
      <c r="S13" s="1655"/>
      <c r="T13" s="1655"/>
      <c r="U13" s="1655"/>
      <c r="V13" s="1655"/>
      <c r="W13" s="1655"/>
      <c r="X13" s="1655"/>
      <c r="Y13" s="1655"/>
      <c r="Z13" s="1655"/>
      <c r="AA13" s="1655"/>
      <c r="AB13" s="1655"/>
      <c r="AC13" s="1655"/>
      <c r="AD13" s="1655"/>
      <c r="AE13" s="1655"/>
      <c r="AF13" s="1655"/>
      <c r="AG13" s="1655"/>
      <c r="AH13" s="1655"/>
      <c r="AI13" s="1655"/>
      <c r="AJ13" s="1655"/>
      <c r="AK13" s="1655"/>
      <c r="AL13" s="1655"/>
      <c r="AM13" s="1655"/>
      <c r="AN13" s="1655"/>
      <c r="AO13" s="1655"/>
      <c r="AP13" s="1655"/>
      <c r="AQ13" s="1655"/>
      <c r="AR13" s="1655"/>
      <c r="AS13" s="1655"/>
      <c r="AT13" s="1655"/>
    </row>
    <row r="14" spans="5:46" ht="30" customHeight="1">
      <c r="E14" s="1655"/>
      <c r="F14" s="1655"/>
      <c r="G14" s="1655"/>
      <c r="H14" s="1655"/>
      <c r="I14" s="1655"/>
      <c r="J14" s="1655"/>
      <c r="K14" s="1655"/>
      <c r="L14" s="1655"/>
      <c r="M14" s="1655"/>
      <c r="N14" s="1655"/>
      <c r="O14" s="1655"/>
      <c r="P14" s="1655"/>
      <c r="Q14" s="1655"/>
      <c r="R14" s="1655"/>
      <c r="S14" s="1655"/>
      <c r="T14" s="1655"/>
      <c r="U14" s="1655"/>
      <c r="V14" s="1655"/>
      <c r="W14" s="1655"/>
      <c r="X14" s="1655"/>
      <c r="Y14" s="1655"/>
      <c r="AA14" s="1655"/>
      <c r="AB14" s="1655"/>
      <c r="AD14" s="1655"/>
      <c r="AE14" s="1655"/>
      <c r="AF14" s="1655"/>
      <c r="AG14" s="1655"/>
      <c r="AH14" s="1655"/>
      <c r="AI14" s="1655"/>
      <c r="AM14" s="1655"/>
      <c r="AN14" s="1655"/>
      <c r="AO14" s="1655"/>
      <c r="AQ14" s="1655"/>
      <c r="AR14" s="1655"/>
      <c r="AS14" s="1655"/>
      <c r="AT14" s="1655"/>
    </row>
    <row r="15" spans="5:46" ht="20.100000000000001" customHeight="1">
      <c r="E15" s="1655"/>
      <c r="F15" s="1655"/>
      <c r="G15" s="1655"/>
      <c r="H15" s="1655"/>
      <c r="I15" s="1655"/>
      <c r="J15" s="1655"/>
      <c r="K15" s="1655"/>
      <c r="L15" s="1655"/>
      <c r="M15" s="1655"/>
      <c r="N15" s="1655"/>
      <c r="O15" s="1655"/>
      <c r="P15" s="1655"/>
      <c r="Q15" s="1655"/>
      <c r="R15" s="1655"/>
      <c r="S15" s="1655"/>
      <c r="T15" s="1655"/>
      <c r="U15" s="1655"/>
      <c r="V15" s="1655"/>
      <c r="W15" s="1655"/>
      <c r="X15" s="1655"/>
      <c r="Y15" s="1655"/>
      <c r="Z15" s="1655"/>
      <c r="AA15" s="1655"/>
      <c r="AB15" s="1655"/>
      <c r="AC15" s="1655"/>
      <c r="AD15" s="1655"/>
      <c r="AE15" s="1655"/>
      <c r="AF15" s="1655"/>
      <c r="AG15" s="1655"/>
      <c r="AH15" s="1655"/>
      <c r="AI15" s="1655"/>
      <c r="AJ15" s="1655"/>
      <c r="AK15" s="1655"/>
      <c r="AL15" s="1655"/>
      <c r="AM15" s="1655"/>
      <c r="AN15" s="1655"/>
      <c r="AO15" s="1655"/>
      <c r="AP15" s="1655"/>
      <c r="AQ15" s="1655"/>
      <c r="AR15" s="1655"/>
      <c r="AS15" s="1655"/>
      <c r="AT15" s="1655"/>
    </row>
    <row r="16" spans="5:46" ht="20.100000000000001" customHeight="1">
      <c r="E16" s="1655"/>
      <c r="F16" s="1655"/>
      <c r="G16" s="1655"/>
      <c r="H16" s="1655"/>
      <c r="I16" s="1655"/>
      <c r="J16" s="1655"/>
      <c r="K16" s="1655"/>
      <c r="L16" s="1655"/>
      <c r="M16" s="1655"/>
      <c r="N16" s="1655"/>
      <c r="O16" s="1655"/>
      <c r="P16" s="1655"/>
      <c r="Q16" s="1655"/>
      <c r="R16" s="1655"/>
      <c r="S16" s="1655"/>
      <c r="T16" s="1655"/>
      <c r="U16" s="1655"/>
      <c r="V16" s="1655"/>
      <c r="W16" s="1655"/>
      <c r="X16" s="1655"/>
      <c r="Y16" s="1655"/>
      <c r="Z16" s="1655"/>
      <c r="AA16" s="1655"/>
      <c r="AB16" s="1655"/>
      <c r="AC16" s="1655"/>
      <c r="AD16" s="1655"/>
      <c r="AE16" s="1655"/>
      <c r="AF16" s="1655"/>
      <c r="AG16" s="1655"/>
      <c r="AH16" s="1655"/>
      <c r="AI16" s="1655"/>
      <c r="AJ16" s="1655"/>
      <c r="AK16" s="1655"/>
      <c r="AL16" s="1655"/>
      <c r="AM16" s="1655"/>
      <c r="AN16" s="1655"/>
      <c r="AO16" s="1655"/>
      <c r="AQ16" s="1655"/>
      <c r="AR16" s="1655"/>
      <c r="AS16" s="1655"/>
      <c r="AT16" s="1655"/>
    </row>
    <row r="17" spans="5:46" ht="20.100000000000001" customHeight="1">
      <c r="E17" s="1655"/>
      <c r="F17" s="1655"/>
      <c r="G17" s="1655"/>
      <c r="H17" s="1655"/>
      <c r="I17" s="1655"/>
      <c r="J17" s="1655"/>
      <c r="K17" s="1655"/>
      <c r="L17" s="1655"/>
      <c r="M17" s="1655"/>
      <c r="N17" s="1655"/>
      <c r="O17" s="1655"/>
      <c r="P17" s="1655"/>
      <c r="Q17" s="1655"/>
      <c r="R17" s="1655"/>
      <c r="S17" s="1655"/>
      <c r="T17" s="1655"/>
      <c r="U17" s="1655"/>
      <c r="V17" s="1655"/>
      <c r="W17" s="1655"/>
      <c r="X17" s="1655"/>
      <c r="Y17" s="1655"/>
      <c r="Z17" s="1655"/>
      <c r="AA17" s="1655"/>
      <c r="AB17" s="1655"/>
      <c r="AC17" s="1655"/>
      <c r="AD17" s="1655"/>
      <c r="AE17" s="1655"/>
      <c r="AF17" s="1655"/>
      <c r="AG17" s="1655"/>
      <c r="AH17" s="1655"/>
      <c r="AI17" s="1655"/>
      <c r="AJ17" s="1655"/>
      <c r="AK17" s="1655"/>
      <c r="AL17" s="1655"/>
      <c r="AM17" s="1655"/>
      <c r="AN17" s="1655"/>
      <c r="AO17" s="1655"/>
      <c r="AP17" s="1655"/>
      <c r="AQ17" s="1655"/>
      <c r="AR17" s="1655"/>
      <c r="AS17" s="1655"/>
      <c r="AT17" s="1655"/>
    </row>
    <row r="18" spans="5:46" ht="20.100000000000001" customHeight="1">
      <c r="E18" s="1655"/>
      <c r="F18" s="1655"/>
      <c r="G18" s="1655"/>
      <c r="H18" s="1655"/>
      <c r="I18" s="1655"/>
      <c r="J18" s="1655"/>
      <c r="K18" s="1655"/>
      <c r="L18" s="1655"/>
      <c r="M18" s="1655"/>
      <c r="N18" s="1655"/>
      <c r="O18" s="1655"/>
      <c r="P18" s="1655"/>
      <c r="Q18" s="1655"/>
      <c r="R18" s="1655"/>
      <c r="S18" s="1655"/>
      <c r="T18" s="1655"/>
      <c r="U18" s="1655"/>
      <c r="V18" s="1655"/>
      <c r="W18" s="1655"/>
      <c r="X18" s="1655"/>
      <c r="Y18" s="1655"/>
      <c r="Z18" s="1655"/>
      <c r="AA18" s="1655"/>
      <c r="AB18" s="1655"/>
      <c r="AC18" s="1655"/>
      <c r="AD18" s="1655"/>
      <c r="AE18" s="1655"/>
      <c r="AF18" s="1655"/>
      <c r="AG18" s="1655"/>
      <c r="AH18" s="1655"/>
      <c r="AI18" s="1655"/>
      <c r="AJ18" s="1655"/>
      <c r="AK18" s="1655"/>
      <c r="AL18" s="1655"/>
      <c r="AM18" s="1655"/>
      <c r="AN18" s="1655"/>
      <c r="AO18" s="1655"/>
      <c r="AP18" s="1655"/>
      <c r="AQ18" s="1655"/>
      <c r="AR18" s="1655"/>
      <c r="AS18" s="1655"/>
      <c r="AT18" s="1655"/>
    </row>
    <row r="19" spans="5:46" ht="20.100000000000001" customHeight="1">
      <c r="E19" s="1655"/>
      <c r="F19" s="1655"/>
      <c r="G19" s="1655"/>
      <c r="H19" s="1655"/>
      <c r="I19" s="1655"/>
      <c r="J19" s="1655"/>
      <c r="K19" s="1655"/>
      <c r="L19" s="1655"/>
      <c r="M19" s="1655"/>
      <c r="N19" s="1655"/>
      <c r="O19" s="1655"/>
      <c r="P19" s="1655"/>
      <c r="Q19" s="1655"/>
      <c r="R19" s="1655"/>
      <c r="S19" s="1655"/>
      <c r="T19" s="1655"/>
      <c r="U19" s="1655"/>
      <c r="V19" s="1655"/>
      <c r="W19" s="1655"/>
      <c r="X19" s="1655"/>
      <c r="Y19" s="1655"/>
      <c r="Z19" s="1655"/>
      <c r="AA19" s="1655"/>
      <c r="AB19" s="1655"/>
      <c r="AC19" s="1655"/>
      <c r="AD19" s="1655"/>
      <c r="AE19" s="1655"/>
      <c r="AF19" s="1655"/>
      <c r="AG19" s="1655"/>
      <c r="AH19" s="1655"/>
      <c r="AI19" s="1655"/>
      <c r="AJ19" s="1655"/>
      <c r="AK19" s="1655"/>
      <c r="AL19" s="1655"/>
      <c r="AM19" s="1655"/>
      <c r="AN19" s="1655"/>
      <c r="AO19" s="1655"/>
      <c r="AQ19" s="1655"/>
      <c r="AR19" s="1655"/>
      <c r="AS19" s="1655"/>
      <c r="AT19" s="1655"/>
    </row>
    <row r="20" spans="5:46" ht="20.100000000000001" customHeight="1">
      <c r="E20" s="1655"/>
      <c r="F20" s="1655"/>
      <c r="G20" s="1655"/>
      <c r="H20" s="1655"/>
      <c r="I20" s="1655"/>
      <c r="J20" s="1655"/>
      <c r="K20" s="1655"/>
      <c r="L20" s="1655"/>
      <c r="M20" s="1655"/>
      <c r="N20" s="1655"/>
      <c r="O20" s="1655"/>
      <c r="P20" s="1655"/>
      <c r="Q20" s="1655"/>
      <c r="R20" s="1655"/>
      <c r="S20" s="1655"/>
      <c r="T20" s="1655"/>
      <c r="U20" s="1655"/>
      <c r="V20" s="1655"/>
      <c r="W20" s="1655"/>
      <c r="X20" s="1655"/>
      <c r="Y20" s="1655"/>
      <c r="Z20" s="1655"/>
      <c r="AA20" s="1655"/>
      <c r="AB20" s="1655"/>
      <c r="AC20" s="1655"/>
      <c r="AD20" s="1655"/>
      <c r="AE20" s="1655"/>
      <c r="AF20" s="1655"/>
      <c r="AG20" s="1655"/>
      <c r="AH20" s="1655"/>
      <c r="AI20" s="1655"/>
      <c r="AJ20" s="1655"/>
      <c r="AK20" s="1655"/>
      <c r="AL20" s="1655"/>
      <c r="AM20" s="1655"/>
      <c r="AN20" s="1655"/>
      <c r="AO20" s="1655"/>
      <c r="AP20" s="1661" t="s">
        <v>2936</v>
      </c>
      <c r="AQ20" s="1655"/>
      <c r="AR20" s="1655"/>
      <c r="AS20" s="1655"/>
      <c r="AT20" s="1655"/>
    </row>
    <row r="21" spans="5:46" ht="20.100000000000001" customHeight="1">
      <c r="E21" s="1655"/>
      <c r="F21" s="1655"/>
      <c r="G21" s="1655"/>
      <c r="H21" s="1655"/>
      <c r="I21" s="1655"/>
      <c r="J21" s="1655"/>
      <c r="K21" s="1655"/>
      <c r="L21" s="1655"/>
      <c r="M21" s="1655"/>
      <c r="N21" s="1655"/>
      <c r="O21" s="1655"/>
      <c r="P21" s="1655"/>
      <c r="Q21" s="1655"/>
      <c r="R21" s="1655"/>
      <c r="S21" s="1655"/>
      <c r="T21" s="1655"/>
      <c r="U21" s="1655"/>
      <c r="V21" s="1655"/>
      <c r="W21" s="1655"/>
      <c r="X21" s="1655"/>
      <c r="Y21" s="1655"/>
      <c r="Z21" s="1655"/>
      <c r="AA21" s="1655"/>
      <c r="AB21" s="1655"/>
      <c r="AC21" s="1655"/>
      <c r="AD21" s="1655"/>
      <c r="AE21" s="1655"/>
      <c r="AF21" s="1655"/>
      <c r="AG21" s="1655"/>
      <c r="AH21" s="1655"/>
      <c r="AI21" s="1655"/>
      <c r="AJ21" s="1655"/>
      <c r="AK21" s="1655"/>
      <c r="AL21" s="1655"/>
      <c r="AM21" s="1655"/>
      <c r="AN21" s="1655"/>
      <c r="AO21" s="1655"/>
      <c r="AQ21" s="1655"/>
      <c r="AR21" s="1655"/>
      <c r="AS21" s="1655"/>
      <c r="AT21" s="1655"/>
    </row>
    <row r="22" spans="5:46" ht="20.100000000000001" customHeight="1">
      <c r="E22" s="1655"/>
      <c r="F22" s="1655"/>
      <c r="G22" s="1655"/>
      <c r="H22" s="1655"/>
      <c r="I22" s="1655"/>
      <c r="J22" s="1655"/>
      <c r="K22" s="1655"/>
      <c r="L22" s="1655"/>
      <c r="M22" s="1655"/>
      <c r="N22" s="1655"/>
      <c r="O22" s="1655"/>
      <c r="P22" s="1655"/>
      <c r="Q22" s="1655"/>
      <c r="R22" s="1655"/>
      <c r="S22" s="1655"/>
      <c r="T22" s="1655"/>
      <c r="U22" s="1655"/>
      <c r="V22" s="1655"/>
      <c r="W22" s="1655"/>
      <c r="X22" s="1655"/>
      <c r="Y22" s="1655"/>
      <c r="Z22" s="1655"/>
      <c r="AA22" s="1655"/>
      <c r="AB22" s="1655"/>
      <c r="AC22" s="1655"/>
      <c r="AD22" s="1655"/>
      <c r="AE22" s="1655"/>
      <c r="AF22" s="1655"/>
      <c r="AG22" s="1655"/>
      <c r="AH22" s="1655"/>
      <c r="AI22" s="1655"/>
      <c r="AJ22" s="1655"/>
      <c r="AK22" s="1655"/>
      <c r="AL22" s="1655"/>
      <c r="AM22" s="1655"/>
      <c r="AN22" s="1655"/>
      <c r="AO22" s="1655"/>
      <c r="AP22" s="1661" t="s">
        <v>3890</v>
      </c>
      <c r="AQ22" s="1655"/>
      <c r="AR22" s="1655"/>
      <c r="AS22" s="1655"/>
      <c r="AT22" s="1655"/>
    </row>
    <row r="23" spans="5:46" ht="20.100000000000001" customHeight="1">
      <c r="E23" s="1655"/>
      <c r="F23" s="1655"/>
      <c r="G23" s="1655"/>
      <c r="H23" s="1655"/>
      <c r="I23" s="1655"/>
      <c r="J23" s="1655"/>
      <c r="K23" s="1655"/>
      <c r="L23" s="1655"/>
      <c r="M23" s="1655"/>
      <c r="N23" s="1655"/>
      <c r="O23" s="1655"/>
      <c r="P23" s="1655"/>
      <c r="Q23" s="1655"/>
      <c r="R23" s="1655"/>
      <c r="S23" s="1655"/>
      <c r="T23" s="1655"/>
      <c r="U23" s="1655"/>
      <c r="V23" s="1655"/>
      <c r="W23" s="1655"/>
      <c r="X23" s="1655"/>
      <c r="Y23" s="1655"/>
      <c r="Z23" s="1655"/>
      <c r="AA23" s="1655"/>
      <c r="AB23" s="1655"/>
      <c r="AC23" s="1655"/>
      <c r="AD23" s="1655"/>
      <c r="AE23" s="1655"/>
      <c r="AF23" s="1655"/>
      <c r="AG23" s="1655"/>
      <c r="AH23" s="1655"/>
      <c r="AI23" s="1655"/>
      <c r="AJ23" s="1655"/>
      <c r="AK23" s="1655"/>
      <c r="AL23" s="1655"/>
      <c r="AM23" s="1655"/>
      <c r="AN23" s="1655"/>
      <c r="AO23" s="1655"/>
      <c r="AQ23" s="1655"/>
      <c r="AR23" s="1655"/>
      <c r="AS23" s="1655"/>
      <c r="AT23" s="1655"/>
    </row>
    <row r="24" spans="5:46" ht="20.100000000000001" customHeight="1">
      <c r="E24" s="1655"/>
      <c r="F24" s="1655"/>
      <c r="G24" s="1655"/>
      <c r="H24" s="1655"/>
      <c r="I24" s="1655"/>
      <c r="J24" s="1655"/>
      <c r="K24" s="1655"/>
      <c r="L24" s="1655"/>
      <c r="M24" s="1655"/>
      <c r="N24" s="1655"/>
      <c r="O24" s="1655"/>
      <c r="P24" s="1655"/>
      <c r="Q24" s="1655"/>
      <c r="R24" s="1655"/>
      <c r="S24" s="1655"/>
      <c r="T24" s="1655"/>
      <c r="U24" s="1655"/>
      <c r="V24" s="1655"/>
      <c r="W24" s="1655"/>
      <c r="X24" s="1655"/>
      <c r="Y24" s="1655"/>
      <c r="Z24" s="1655"/>
      <c r="AA24" s="1655"/>
      <c r="AB24" s="1655"/>
      <c r="AC24" s="1655"/>
      <c r="AD24" s="1655"/>
      <c r="AE24" s="1655"/>
      <c r="AF24" s="1655"/>
      <c r="AG24" s="1655"/>
      <c r="AH24" s="1655"/>
      <c r="AI24" s="1655"/>
      <c r="AJ24" s="1655"/>
      <c r="AK24" s="1655"/>
      <c r="AL24" s="1655"/>
      <c r="AM24" s="1655"/>
      <c r="AN24" s="1655"/>
      <c r="AO24" s="1659"/>
      <c r="AQ24" s="1655"/>
      <c r="AR24" s="1655"/>
      <c r="AS24" s="1655"/>
      <c r="AT24" s="1655"/>
    </row>
  </sheetData>
  <phoneticPr fontId="8" type="noConversion"/>
  <printOptions horizontalCentered="1" verticalCentered="1"/>
  <pageMargins left="0.15748031496062992" right="0.15748031496062992" top="0.19685039370078741" bottom="0.19685039370078741" header="0" footer="0"/>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C2:FS84"/>
  <sheetViews>
    <sheetView showGridLines="0" topLeftCell="AY1" zoomScaleNormal="100" workbookViewId="0">
      <selection activeCell="CN28" sqref="CN28"/>
    </sheetView>
  </sheetViews>
  <sheetFormatPr defaultColWidth="3.7109375" defaultRowHeight="18.95" customHeight="1"/>
  <cols>
    <col min="1" max="2" width="3.7109375" style="486"/>
    <col min="3" max="3" width="1.85546875" style="486" customWidth="1"/>
    <col min="4" max="16384" width="3.7109375" style="486"/>
  </cols>
  <sheetData>
    <row r="2" spans="3:175" ht="18.95" customHeight="1">
      <c r="AU2" s="924"/>
    </row>
    <row r="3" spans="3:175" ht="26.25" customHeight="1">
      <c r="C3" s="1282" t="s">
        <v>2098</v>
      </c>
      <c r="E3" s="1282"/>
    </row>
    <row r="4" spans="3:175" ht="17.25" customHeight="1">
      <c r="E4" s="1282"/>
    </row>
    <row r="5" spans="3:175" ht="17.25" customHeight="1">
      <c r="E5" s="1282"/>
    </row>
    <row r="6" spans="3:175" ht="26.25" customHeight="1" thickBot="1">
      <c r="D6" s="2788" t="s">
        <v>2656</v>
      </c>
      <c r="E6" s="2789"/>
      <c r="F6" s="2790"/>
      <c r="K6" s="1326" t="s">
        <v>2083</v>
      </c>
      <c r="L6" s="1063"/>
      <c r="M6" s="1063"/>
      <c r="N6" s="1063"/>
      <c r="O6" s="1063"/>
      <c r="P6" s="1063"/>
      <c r="Q6" s="1063"/>
      <c r="R6" s="1063"/>
      <c r="S6" s="1063"/>
      <c r="T6" s="1063"/>
      <c r="U6" s="1063"/>
      <c r="V6" s="1063"/>
      <c r="W6" s="1063"/>
      <c r="X6" s="1063"/>
      <c r="Y6" s="1063"/>
      <c r="Z6" s="1063"/>
      <c r="AB6" s="1326" t="s">
        <v>2084</v>
      </c>
      <c r="AC6" s="1063"/>
      <c r="AD6" s="1063"/>
      <c r="AE6" s="1063"/>
      <c r="AF6" s="1063"/>
      <c r="AG6" s="1063"/>
      <c r="AH6" s="1063"/>
      <c r="AI6" s="1063"/>
      <c r="AJ6" s="1063"/>
      <c r="AK6" s="1063"/>
      <c r="AL6" s="1063"/>
      <c r="AM6" s="1063"/>
      <c r="AN6" s="1063"/>
      <c r="AO6" s="1063"/>
      <c r="AP6" s="1063"/>
      <c r="AQ6" s="1063"/>
      <c r="AR6" s="1063"/>
      <c r="AS6" s="1063"/>
      <c r="AT6" s="1063"/>
      <c r="AU6" s="1063"/>
      <c r="AV6" s="1063"/>
      <c r="AW6" s="1063"/>
      <c r="AX6" s="1063"/>
      <c r="AY6" s="1063"/>
      <c r="AZ6" s="1063"/>
      <c r="BA6" s="1063"/>
      <c r="BB6" s="1063"/>
      <c r="BC6" s="1063"/>
      <c r="BD6" s="1063"/>
      <c r="BE6" s="1063"/>
      <c r="BF6" s="1063"/>
      <c r="BG6" s="1063"/>
      <c r="BH6" s="1063"/>
      <c r="BI6" s="1063"/>
      <c r="BJ6" s="1063"/>
      <c r="BK6" s="1063"/>
      <c r="BL6" s="1063"/>
      <c r="BM6" s="1063"/>
      <c r="BN6" s="1063"/>
      <c r="BO6" s="1063"/>
      <c r="BP6" s="1063"/>
      <c r="BQ6" s="1063"/>
      <c r="BR6" s="1063"/>
      <c r="BS6" s="1063"/>
      <c r="BT6" s="1063"/>
      <c r="BU6" s="1063"/>
      <c r="BV6" s="1063"/>
      <c r="BW6" s="1063"/>
      <c r="BY6" s="1326" t="s">
        <v>2086</v>
      </c>
      <c r="BZ6" s="1063"/>
      <c r="CA6" s="1063"/>
      <c r="CB6" s="1063"/>
      <c r="CC6" s="1063"/>
      <c r="CD6" s="1063"/>
      <c r="CE6" s="1063"/>
      <c r="CF6" s="1063"/>
      <c r="CG6" s="1063"/>
      <c r="CH6" s="1063"/>
      <c r="CI6" s="1063"/>
      <c r="CJ6" s="1063"/>
      <c r="CK6" s="1063"/>
      <c r="CL6" s="1063"/>
      <c r="CM6" s="1063"/>
      <c r="CN6" s="1063"/>
      <c r="CO6" s="1063"/>
      <c r="CP6" s="1063"/>
      <c r="CQ6" s="1063"/>
      <c r="CR6" s="1063"/>
      <c r="CS6" s="1063"/>
      <c r="CT6" s="1063"/>
      <c r="CU6" s="1063"/>
      <c r="CV6" s="1063"/>
      <c r="CW6" s="1063"/>
      <c r="CX6" s="1063"/>
      <c r="CY6" s="1063"/>
      <c r="CZ6" s="1063"/>
      <c r="DA6" s="1063"/>
      <c r="DB6" s="1063"/>
      <c r="DC6" s="1063"/>
      <c r="DD6" s="1063"/>
      <c r="DE6" s="1063"/>
      <c r="DF6" s="1063"/>
      <c r="DG6" s="1063"/>
      <c r="DH6" s="1063"/>
      <c r="DI6" s="1063"/>
      <c r="DJ6" s="1063"/>
      <c r="DK6" s="1063"/>
      <c r="DL6" s="1063"/>
      <c r="DM6" s="1063"/>
      <c r="DN6" s="1063"/>
      <c r="DO6" s="1063"/>
      <c r="DP6" s="1063"/>
      <c r="DQ6" s="1063"/>
      <c r="DR6" s="1063"/>
      <c r="DS6" s="1063"/>
      <c r="DT6" s="1063"/>
      <c r="DU6" s="1063"/>
      <c r="DV6" s="1063"/>
      <c r="DW6" s="1063"/>
      <c r="DX6" s="1063"/>
      <c r="DY6" s="1063"/>
      <c r="DZ6" s="1063"/>
      <c r="EA6" s="1063"/>
      <c r="EB6" s="1063"/>
      <c r="EC6" s="1063"/>
      <c r="ED6" s="1063"/>
      <c r="EE6" s="1063"/>
      <c r="EF6" s="1063"/>
      <c r="EG6" s="1063"/>
      <c r="EH6" s="1063"/>
      <c r="EI6" s="1063"/>
      <c r="EJ6" s="1063"/>
      <c r="EK6" s="1063"/>
      <c r="EL6" s="1063"/>
      <c r="EM6" s="1063"/>
      <c r="EN6" s="1063"/>
      <c r="EP6" s="1326" t="s">
        <v>2088</v>
      </c>
      <c r="EQ6" s="1063"/>
      <c r="ER6" s="1063"/>
      <c r="ES6" s="1063"/>
      <c r="ET6" s="1063"/>
      <c r="EU6" s="1063"/>
      <c r="EV6" s="1063"/>
      <c r="EW6" s="1063"/>
      <c r="EX6" s="1063"/>
      <c r="EY6" s="1063"/>
      <c r="FA6" s="1326" t="s">
        <v>2087</v>
      </c>
      <c r="FB6" s="1063"/>
      <c r="FC6" s="1063"/>
      <c r="FD6" s="1063"/>
      <c r="FE6" s="1063"/>
      <c r="FF6" s="1063"/>
      <c r="FG6" s="1063"/>
      <c r="FH6" s="1063"/>
      <c r="FI6" s="1063"/>
      <c r="FJ6" s="1063"/>
      <c r="FK6" s="1063"/>
      <c r="FL6" s="1063"/>
      <c r="FM6" s="1063"/>
      <c r="FS6" s="486" t="s">
        <v>2094</v>
      </c>
    </row>
    <row r="7" spans="3:175" s="962" customFormat="1" ht="9.9499999999999993" customHeight="1">
      <c r="D7" s="1329"/>
      <c r="E7" s="1330"/>
      <c r="F7" s="1329"/>
      <c r="J7" s="1327"/>
      <c r="K7" s="1328"/>
      <c r="L7" s="1328"/>
      <c r="M7" s="1328"/>
      <c r="N7" s="1328"/>
      <c r="O7" s="1328"/>
      <c r="P7" s="1328"/>
      <c r="Q7" s="1328"/>
      <c r="R7" s="1328"/>
      <c r="S7" s="1328"/>
      <c r="T7" s="1328"/>
      <c r="U7" s="1328"/>
      <c r="V7" s="1328"/>
      <c r="W7" s="1328"/>
      <c r="X7" s="1328"/>
      <c r="Y7" s="1328"/>
    </row>
    <row r="8" spans="3:175" s="962" customFormat="1" ht="18.95" customHeight="1">
      <c r="D8" s="2779" t="s">
        <v>2085</v>
      </c>
      <c r="E8" s="2780"/>
      <c r="F8" s="2781"/>
      <c r="J8" s="1327"/>
      <c r="K8" s="1328"/>
      <c r="L8" s="1328"/>
      <c r="M8" s="1328"/>
      <c r="N8" s="1328"/>
      <c r="O8" s="1328"/>
      <c r="P8" s="1328"/>
      <c r="Q8" s="1328"/>
      <c r="R8" s="1328"/>
      <c r="S8" s="1328"/>
      <c r="T8" s="1328"/>
      <c r="U8" s="1328"/>
      <c r="V8" s="1328"/>
      <c r="W8" s="1328"/>
      <c r="X8" s="1328"/>
      <c r="Y8" s="1328"/>
    </row>
    <row r="9" spans="3:175" s="962" customFormat="1" ht="18.95" customHeight="1">
      <c r="D9" s="2782"/>
      <c r="E9" s="2783"/>
      <c r="F9" s="2784"/>
      <c r="J9" s="1327"/>
      <c r="K9" s="1328"/>
      <c r="L9" s="1328"/>
      <c r="M9" s="1328"/>
      <c r="N9" s="1328"/>
      <c r="O9" s="1328"/>
      <c r="P9" s="1328"/>
      <c r="Q9" s="1328"/>
      <c r="R9" s="1328"/>
      <c r="S9" s="1328"/>
      <c r="T9" s="1328"/>
      <c r="U9" s="1328"/>
      <c r="V9" s="1328"/>
      <c r="W9" s="1328"/>
      <c r="X9" s="1328"/>
      <c r="Y9" s="1328"/>
    </row>
    <row r="10" spans="3:175" ht="18.95" customHeight="1" thickBot="1">
      <c r="D10" s="2785"/>
      <c r="E10" s="2786"/>
      <c r="F10" s="2787"/>
    </row>
    <row r="11" spans="3:175" s="962" customFormat="1" ht="9.9499999999999993" customHeight="1">
      <c r="D11" s="1329"/>
      <c r="E11" s="1330"/>
      <c r="F11" s="1329"/>
      <c r="J11" s="1327"/>
      <c r="K11" s="1328"/>
      <c r="L11" s="1328"/>
      <c r="M11" s="1328"/>
      <c r="N11" s="1328"/>
      <c r="O11" s="1328"/>
      <c r="P11" s="1328"/>
      <c r="Q11" s="1328"/>
      <c r="R11" s="1328"/>
      <c r="S11" s="1328"/>
      <c r="T11" s="1328"/>
      <c r="U11" s="1328"/>
      <c r="V11" s="1328"/>
      <c r="W11" s="1328"/>
      <c r="X11" s="1328"/>
      <c r="Y11" s="1328"/>
    </row>
    <row r="12" spans="3:175" ht="18.95" customHeight="1">
      <c r="D12" s="2770" t="s">
        <v>2155</v>
      </c>
      <c r="E12" s="2771"/>
      <c r="F12" s="2772"/>
    </row>
    <row r="13" spans="3:175" ht="18.95" customHeight="1">
      <c r="D13" s="2773"/>
      <c r="E13" s="2774"/>
      <c r="F13" s="2775"/>
    </row>
    <row r="14" spans="3:175" ht="18.95" customHeight="1">
      <c r="D14" s="2773"/>
      <c r="E14" s="2774"/>
      <c r="F14" s="2775"/>
    </row>
    <row r="15" spans="3:175" ht="18.95" customHeight="1">
      <c r="D15" s="2773"/>
      <c r="E15" s="2774"/>
      <c r="F15" s="2775"/>
    </row>
    <row r="16" spans="3:175" ht="18.95" customHeight="1">
      <c r="D16" s="2773"/>
      <c r="E16" s="2774"/>
      <c r="F16" s="2775"/>
    </row>
    <row r="17" spans="4:146" ht="18.95" customHeight="1">
      <c r="D17" s="2773"/>
      <c r="E17" s="2774"/>
      <c r="F17" s="2775"/>
    </row>
    <row r="18" spans="4:146" ht="18.95" customHeight="1">
      <c r="D18" s="2773"/>
      <c r="E18" s="2774"/>
      <c r="F18" s="2775"/>
    </row>
    <row r="19" spans="4:146" ht="18.95" customHeight="1">
      <c r="D19" s="2773"/>
      <c r="E19" s="2774"/>
      <c r="F19" s="2775"/>
    </row>
    <row r="20" spans="4:146" ht="18.95" customHeight="1">
      <c r="D20" s="2773"/>
      <c r="E20" s="2774"/>
      <c r="F20" s="2775"/>
    </row>
    <row r="21" spans="4:146" ht="18.95" customHeight="1">
      <c r="D21" s="2773"/>
      <c r="E21" s="2774"/>
      <c r="F21" s="2775"/>
    </row>
    <row r="22" spans="4:146" ht="18.95" customHeight="1">
      <c r="D22" s="2773"/>
      <c r="E22" s="2774"/>
      <c r="F22" s="2775"/>
    </row>
    <row r="23" spans="4:146" ht="18.95" customHeight="1">
      <c r="D23" s="2773"/>
      <c r="E23" s="2774"/>
      <c r="F23" s="2775"/>
    </row>
    <row r="24" spans="4:146" ht="18.95" customHeight="1">
      <c r="D24" s="2773"/>
      <c r="E24" s="2774"/>
      <c r="F24" s="2775"/>
    </row>
    <row r="25" spans="4:146" ht="18.95" customHeight="1">
      <c r="D25" s="2773"/>
      <c r="E25" s="2774"/>
      <c r="F25" s="2775"/>
    </row>
    <row r="26" spans="4:146" ht="18.95" customHeight="1">
      <c r="D26" s="2773"/>
      <c r="E26" s="2774"/>
      <c r="F26" s="2775"/>
    </row>
    <row r="27" spans="4:146" ht="18.95" customHeight="1">
      <c r="D27" s="2773"/>
      <c r="E27" s="2774"/>
      <c r="F27" s="2775"/>
    </row>
    <row r="28" spans="4:146" ht="18.95" customHeight="1">
      <c r="D28" s="2773"/>
      <c r="E28" s="2774"/>
      <c r="F28" s="2775"/>
    </row>
    <row r="29" spans="4:146" ht="18.95" customHeight="1">
      <c r="D29" s="2773"/>
      <c r="E29" s="2774"/>
      <c r="F29" s="2775"/>
    </row>
    <row r="30" spans="4:146" ht="18.95" customHeight="1" thickBot="1">
      <c r="D30" s="2776"/>
      <c r="E30" s="2777"/>
      <c r="F30" s="2778"/>
    </row>
    <row r="32" spans="4:146" ht="18.95" customHeight="1" thickBot="1">
      <c r="D32" s="2788" t="s">
        <v>2093</v>
      </c>
      <c r="E32" s="2789"/>
      <c r="F32" s="2790"/>
      <c r="K32" s="486" t="s">
        <v>2095</v>
      </c>
      <c r="CO32" s="486" t="s">
        <v>2096</v>
      </c>
      <c r="EP32" s="486" t="s">
        <v>2097</v>
      </c>
    </row>
    <row r="33" spans="6:8" ht="18.95" customHeight="1">
      <c r="F33" s="924"/>
      <c r="G33" s="925"/>
      <c r="H33" s="925"/>
    </row>
    <row r="34" spans="6:8" ht="18.95" customHeight="1">
      <c r="F34" s="924"/>
      <c r="G34" s="925"/>
      <c r="H34" s="925"/>
    </row>
    <row r="35" spans="6:8" ht="18.95" customHeight="1">
      <c r="F35" s="924"/>
    </row>
    <row r="37" spans="6:8" ht="18.95" customHeight="1">
      <c r="G37" s="925"/>
    </row>
    <row r="38" spans="6:8" ht="18.95" customHeight="1">
      <c r="G38" s="925"/>
    </row>
    <row r="40" spans="6:8" ht="18.95" customHeight="1">
      <c r="H40" s="488"/>
    </row>
    <row r="84" spans="6:6" ht="18.95" customHeight="1">
      <c r="F84" s="924"/>
    </row>
  </sheetData>
  <mergeCells count="4">
    <mergeCell ref="D12:F30"/>
    <mergeCell ref="D8:F10"/>
    <mergeCell ref="D32:F32"/>
    <mergeCell ref="D6:F6"/>
  </mergeCells>
  <phoneticPr fontId="8" type="noConversion"/>
  <printOptions horizontalCentered="1" verticalCentered="1"/>
  <pageMargins left="0.15748031496062992" right="0.15748031496062992" top="0.39370078740157483" bottom="0.39370078740157483" header="0" footer="0"/>
  <pageSetup paperSize="9" scale="66" orientation="landscape" r:id="rId1"/>
  <colBreaks count="2" manualBreakCount="2">
    <brk id="76" min="2" max="31" man="1"/>
    <brk id="144" min="2" max="32"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E3:BF107"/>
  <sheetViews>
    <sheetView showGridLines="0" topLeftCell="A51" workbookViewId="0">
      <selection activeCell="AD85" sqref="AD85"/>
    </sheetView>
  </sheetViews>
  <sheetFormatPr defaultColWidth="3.7109375" defaultRowHeight="18.95" customHeight="1"/>
  <cols>
    <col min="1" max="16384" width="3.7109375" style="1283"/>
  </cols>
  <sheetData>
    <row r="3" spans="5:6" ht="26.25" customHeight="1">
      <c r="E3" s="1282" t="s">
        <v>2543</v>
      </c>
    </row>
    <row r="5" spans="5:6" ht="18.95" customHeight="1">
      <c r="F5" s="924" t="s">
        <v>2542</v>
      </c>
    </row>
    <row r="37" spans="6:57" ht="18.95" customHeight="1">
      <c r="F37" s="924" t="s">
        <v>1985</v>
      </c>
      <c r="G37" s="1269"/>
      <c r="H37" s="925"/>
    </row>
    <row r="38" spans="6:57" ht="10.5" customHeight="1">
      <c r="F38" s="924"/>
      <c r="G38" s="924"/>
      <c r="H38" s="925"/>
    </row>
    <row r="39" spans="6:57" s="957" customFormat="1" ht="18.95" customHeight="1">
      <c r="I39" s="1287" t="s">
        <v>2196</v>
      </c>
      <c r="J39" s="1287"/>
      <c r="K39" s="1287"/>
      <c r="L39" s="1287"/>
      <c r="M39" s="1287"/>
      <c r="N39" s="1287"/>
      <c r="P39" s="1286" t="s">
        <v>1966</v>
      </c>
      <c r="Q39" s="1286"/>
      <c r="R39" s="1286"/>
      <c r="S39" s="1286"/>
      <c r="T39" s="1286"/>
      <c r="U39" s="1286"/>
      <c r="W39" s="1286" t="s">
        <v>1967</v>
      </c>
      <c r="X39" s="1286"/>
      <c r="Y39" s="1286"/>
      <c r="Z39" s="1286"/>
      <c r="AA39" s="1286"/>
      <c r="AB39" s="1286"/>
      <c r="AD39" s="1286" t="s">
        <v>1968</v>
      </c>
      <c r="AE39" s="1286"/>
      <c r="AF39" s="1286"/>
      <c r="AG39" s="1286"/>
      <c r="AH39" s="1286"/>
      <c r="AI39" s="1286"/>
      <c r="AK39" s="1285" t="s">
        <v>1976</v>
      </c>
      <c r="AL39" s="1285"/>
      <c r="AM39" s="1285"/>
      <c r="AN39" s="1285"/>
      <c r="AO39" s="1285"/>
      <c r="AP39" s="1285"/>
      <c r="AQ39" s="1285"/>
      <c r="AR39" s="1285"/>
      <c r="AS39" s="1285"/>
      <c r="AT39" s="1285"/>
      <c r="AU39" s="1285"/>
      <c r="AV39" s="1285"/>
      <c r="AW39" s="1285"/>
      <c r="AX39" s="1285"/>
      <c r="AY39" s="1285"/>
      <c r="AZ39" s="1285"/>
      <c r="BA39" s="1285"/>
      <c r="BC39" s="1285" t="s">
        <v>2159</v>
      </c>
      <c r="BD39" s="1285"/>
      <c r="BE39" s="1285"/>
    </row>
    <row r="40" spans="6:57" ht="9.9499999999999993" customHeight="1"/>
    <row r="41" spans="6:57" ht="18.95" customHeight="1">
      <c r="G41" s="924"/>
      <c r="I41" s="1291" t="s">
        <v>1986</v>
      </c>
      <c r="J41" s="1291"/>
      <c r="K41" s="1292"/>
      <c r="L41" s="1292"/>
      <c r="M41" s="1292"/>
      <c r="N41" s="1292"/>
      <c r="P41" s="1019" t="s">
        <v>1943</v>
      </c>
      <c r="Q41" s="1293"/>
      <c r="R41" s="1293"/>
      <c r="S41" s="1293"/>
      <c r="T41" s="1293"/>
      <c r="U41" s="1293"/>
      <c r="W41" s="1019" t="s">
        <v>1945</v>
      </c>
      <c r="X41" s="1293"/>
      <c r="Y41" s="1019"/>
      <c r="Z41" s="1019"/>
      <c r="AA41" s="1019"/>
      <c r="AB41" s="1019"/>
      <c r="AC41" s="957"/>
      <c r="AD41" s="957"/>
      <c r="AE41" s="1289" t="s">
        <v>1959</v>
      </c>
      <c r="AF41" s="957"/>
      <c r="AG41" s="957"/>
      <c r="AH41" s="957"/>
      <c r="AI41" s="957"/>
      <c r="AJ41" s="957"/>
      <c r="AK41" s="957"/>
      <c r="AL41" s="957" t="s">
        <v>1945</v>
      </c>
      <c r="AM41" s="957"/>
      <c r="AN41" s="957"/>
      <c r="AO41" s="957"/>
      <c r="AP41" s="957"/>
      <c r="AQ41" s="957"/>
      <c r="AR41" s="957"/>
      <c r="AS41" s="1283" t="s">
        <v>1969</v>
      </c>
      <c r="BC41" s="1294" t="s">
        <v>2158</v>
      </c>
      <c r="BD41" s="1294"/>
      <c r="BE41" s="1294"/>
    </row>
    <row r="42" spans="6:57" ht="5.0999999999999996" customHeight="1">
      <c r="G42" s="924"/>
      <c r="I42" s="1292"/>
      <c r="J42" s="1292"/>
      <c r="K42" s="1292"/>
      <c r="L42" s="1292"/>
      <c r="M42" s="1292"/>
      <c r="N42" s="1292"/>
      <c r="P42" s="1019"/>
      <c r="Q42" s="1293"/>
      <c r="R42" s="1293"/>
      <c r="S42" s="1293"/>
      <c r="T42" s="1293"/>
      <c r="U42" s="1293"/>
      <c r="W42" s="1284"/>
      <c r="X42" s="1294"/>
      <c r="Y42" s="1284"/>
      <c r="Z42" s="1284"/>
      <c r="AA42" s="1284"/>
      <c r="AB42" s="1284"/>
      <c r="AC42" s="957"/>
      <c r="AD42" s="957"/>
      <c r="AE42" s="957"/>
      <c r="AF42" s="957"/>
      <c r="AG42" s="957"/>
      <c r="AH42" s="957"/>
      <c r="AI42" s="957"/>
      <c r="AJ42" s="957"/>
      <c r="AK42" s="957"/>
      <c r="AL42" s="957"/>
      <c r="AM42" s="957"/>
      <c r="AN42" s="957"/>
      <c r="AO42" s="957"/>
      <c r="AP42" s="957"/>
      <c r="AQ42" s="957"/>
      <c r="AR42" s="957"/>
    </row>
    <row r="43" spans="6:57" ht="18.95" customHeight="1">
      <c r="I43" s="1292"/>
      <c r="J43" s="1292"/>
      <c r="K43" s="1292"/>
      <c r="L43" s="1292"/>
      <c r="M43" s="1292"/>
      <c r="N43" s="1292"/>
      <c r="P43" s="1019"/>
      <c r="Q43" s="1293"/>
      <c r="R43" s="1293"/>
      <c r="S43" s="1293"/>
      <c r="T43" s="1293"/>
      <c r="U43" s="1293"/>
      <c r="W43" s="1019" t="s">
        <v>1946</v>
      </c>
      <c r="X43" s="1293"/>
      <c r="Y43" s="1019"/>
      <c r="Z43" s="1019"/>
      <c r="AA43" s="1019"/>
      <c r="AB43" s="1019"/>
      <c r="AC43" s="957"/>
      <c r="AD43" s="957"/>
      <c r="AE43" s="1289" t="s">
        <v>1964</v>
      </c>
      <c r="AF43" s="957"/>
      <c r="AG43" s="957"/>
      <c r="AH43" s="957"/>
      <c r="AI43" s="957"/>
      <c r="AJ43" s="957"/>
      <c r="AK43" s="957"/>
      <c r="AL43" s="957" t="s">
        <v>1950</v>
      </c>
      <c r="AM43" s="957"/>
      <c r="AN43" s="957"/>
      <c r="AO43" s="957"/>
      <c r="AP43" s="957"/>
      <c r="AQ43" s="957"/>
      <c r="AR43" s="957"/>
      <c r="AS43" s="1283" t="s">
        <v>1970</v>
      </c>
      <c r="BC43" s="1294" t="s">
        <v>2158</v>
      </c>
      <c r="BD43" s="1294"/>
      <c r="BE43" s="1294"/>
    </row>
    <row r="44" spans="6:57" ht="18.95" customHeight="1">
      <c r="I44" s="1292"/>
      <c r="J44" s="1292"/>
      <c r="K44" s="1292"/>
      <c r="L44" s="1292"/>
      <c r="M44" s="1292"/>
      <c r="N44" s="1292"/>
      <c r="P44" s="1019"/>
      <c r="Q44" s="1293"/>
      <c r="R44" s="1293"/>
      <c r="S44" s="1293"/>
      <c r="T44" s="1293"/>
      <c r="U44" s="1293"/>
      <c r="W44" s="1019"/>
      <c r="X44" s="1293"/>
      <c r="Y44" s="1019"/>
      <c r="Z44" s="1019"/>
      <c r="AA44" s="1019"/>
      <c r="AB44" s="1019"/>
      <c r="AC44" s="957"/>
      <c r="AD44" s="957"/>
      <c r="AE44" s="957"/>
      <c r="AF44" s="957"/>
      <c r="AG44" s="957"/>
      <c r="AH44" s="957"/>
      <c r="AI44" s="957"/>
      <c r="AJ44" s="957"/>
      <c r="AK44" s="957"/>
      <c r="AL44" s="957" t="s">
        <v>1951</v>
      </c>
      <c r="AM44" s="957"/>
      <c r="AN44" s="957"/>
      <c r="AO44" s="957"/>
      <c r="AP44" s="957"/>
      <c r="AQ44" s="957"/>
      <c r="AR44" s="957"/>
      <c r="BC44" s="1294" t="s">
        <v>2158</v>
      </c>
      <c r="BD44" s="1294"/>
      <c r="BE44" s="1294"/>
    </row>
    <row r="45" spans="6:57" ht="18.95" customHeight="1">
      <c r="G45" s="924"/>
      <c r="I45" s="1292"/>
      <c r="J45" s="1292"/>
      <c r="K45" s="1292"/>
      <c r="L45" s="1292"/>
      <c r="M45" s="1292"/>
      <c r="N45" s="1292"/>
      <c r="P45" s="1019"/>
      <c r="Q45" s="1293"/>
      <c r="R45" s="1293"/>
      <c r="S45" s="1293"/>
      <c r="T45" s="1293"/>
      <c r="U45" s="1293"/>
      <c r="W45" s="1019"/>
      <c r="X45" s="1293"/>
      <c r="Y45" s="1019"/>
      <c r="Z45" s="1019"/>
      <c r="AA45" s="1019"/>
      <c r="AB45" s="1019"/>
      <c r="AC45" s="957"/>
      <c r="AD45" s="957"/>
      <c r="AE45" s="957"/>
      <c r="AF45" s="957"/>
      <c r="AG45" s="957"/>
      <c r="AH45" s="957"/>
      <c r="AI45" s="957"/>
      <c r="AJ45" s="957"/>
      <c r="AK45" s="957"/>
      <c r="AL45" s="957" t="s">
        <v>1845</v>
      </c>
      <c r="AM45" s="957"/>
      <c r="AN45" s="957"/>
      <c r="AO45" s="957"/>
      <c r="AP45" s="957"/>
      <c r="AQ45" s="957"/>
      <c r="AR45" s="957"/>
      <c r="AS45" s="1283" t="s">
        <v>1971</v>
      </c>
      <c r="BC45" s="1294" t="s">
        <v>2158</v>
      </c>
      <c r="BD45" s="1294"/>
      <c r="BE45" s="1294"/>
    </row>
    <row r="46" spans="6:57" ht="18.95" customHeight="1">
      <c r="I46" s="1292"/>
      <c r="J46" s="1292"/>
      <c r="K46" s="1292"/>
      <c r="L46" s="1292"/>
      <c r="M46" s="1292"/>
      <c r="N46" s="1292"/>
      <c r="P46" s="1019"/>
      <c r="Q46" s="1293"/>
      <c r="R46" s="1293"/>
      <c r="S46" s="1293"/>
      <c r="T46" s="1293"/>
      <c r="U46" s="1293"/>
      <c r="W46" s="1019"/>
      <c r="X46" s="1293"/>
      <c r="Y46" s="1019"/>
      <c r="Z46" s="1019"/>
      <c r="AA46" s="1019"/>
      <c r="AB46" s="1019"/>
      <c r="AC46" s="957"/>
      <c r="AD46" s="957"/>
      <c r="AE46" s="957"/>
      <c r="AF46" s="957"/>
      <c r="AG46" s="957"/>
      <c r="AH46" s="957"/>
      <c r="AI46" s="957"/>
      <c r="AJ46" s="957"/>
      <c r="AK46" s="957"/>
      <c r="AL46" s="957" t="s">
        <v>1554</v>
      </c>
      <c r="AM46" s="957"/>
      <c r="AN46" s="957"/>
      <c r="AO46" s="957"/>
      <c r="AP46" s="957"/>
      <c r="AQ46" s="957"/>
      <c r="AR46" s="957"/>
    </row>
    <row r="47" spans="6:57" ht="18.95" customHeight="1">
      <c r="I47" s="1292"/>
      <c r="J47" s="1292"/>
      <c r="K47" s="1292"/>
      <c r="L47" s="1292"/>
      <c r="M47" s="1292"/>
      <c r="N47" s="1292"/>
      <c r="P47" s="1019"/>
      <c r="Q47" s="1293"/>
      <c r="R47" s="1293"/>
      <c r="S47" s="1293"/>
      <c r="T47" s="1293"/>
      <c r="U47" s="1293"/>
      <c r="W47" s="1019"/>
      <c r="X47" s="1293"/>
      <c r="Y47" s="1019"/>
      <c r="Z47" s="1019"/>
      <c r="AA47" s="1019"/>
      <c r="AB47" s="1019"/>
      <c r="AC47" s="957"/>
      <c r="AD47" s="957"/>
      <c r="AE47" s="957" t="s">
        <v>1962</v>
      </c>
      <c r="AF47" s="957"/>
      <c r="AG47" s="957"/>
      <c r="AH47" s="957"/>
      <c r="AI47" s="957"/>
      <c r="AJ47" s="957"/>
      <c r="AK47" s="957"/>
      <c r="AL47" s="957" t="s">
        <v>1947</v>
      </c>
      <c r="AM47" s="957"/>
      <c r="AN47" s="957"/>
      <c r="AO47" s="957"/>
      <c r="AP47" s="957"/>
      <c r="AQ47" s="957"/>
      <c r="AR47" s="957"/>
      <c r="BC47" s="1294" t="s">
        <v>2158</v>
      </c>
      <c r="BD47" s="1294"/>
      <c r="BE47" s="1294"/>
    </row>
    <row r="48" spans="6:57" ht="18.95" customHeight="1">
      <c r="I48" s="1292"/>
      <c r="J48" s="1292"/>
      <c r="K48" s="1292"/>
      <c r="L48" s="1292"/>
      <c r="M48" s="1292"/>
      <c r="N48" s="1292"/>
      <c r="P48" s="1019"/>
      <c r="Q48" s="1293"/>
      <c r="R48" s="1293"/>
      <c r="S48" s="1293"/>
      <c r="T48" s="1293"/>
      <c r="U48" s="1293"/>
      <c r="W48" s="1019"/>
      <c r="X48" s="1293"/>
      <c r="Y48" s="1019"/>
      <c r="Z48" s="1019"/>
      <c r="AA48" s="1019"/>
      <c r="AB48" s="1019"/>
      <c r="AC48" s="957"/>
      <c r="AD48" s="957"/>
      <c r="AE48" s="1289" t="s">
        <v>1965</v>
      </c>
      <c r="AF48" s="957"/>
      <c r="AG48" s="957"/>
      <c r="AH48" s="957"/>
      <c r="AI48" s="957"/>
      <c r="AJ48" s="957"/>
      <c r="AK48" s="957"/>
      <c r="AL48" s="957" t="s">
        <v>1948</v>
      </c>
      <c r="AM48" s="957"/>
      <c r="AN48" s="957"/>
      <c r="AO48" s="957"/>
      <c r="AP48" s="957"/>
      <c r="AQ48" s="957"/>
      <c r="AR48" s="957"/>
      <c r="BC48" s="1294" t="s">
        <v>2158</v>
      </c>
      <c r="BD48" s="1294"/>
      <c r="BE48" s="1294"/>
    </row>
    <row r="49" spans="9:57" ht="18.95" customHeight="1">
      <c r="I49" s="1292"/>
      <c r="J49" s="1292"/>
      <c r="K49" s="1292"/>
      <c r="L49" s="1292"/>
      <c r="M49" s="1292"/>
      <c r="N49" s="1292"/>
      <c r="P49" s="1019"/>
      <c r="Q49" s="1293"/>
      <c r="R49" s="1293"/>
      <c r="S49" s="1293"/>
      <c r="T49" s="1293"/>
      <c r="U49" s="1293"/>
      <c r="W49" s="1019"/>
      <c r="X49" s="1293"/>
      <c r="Y49" s="1019"/>
      <c r="Z49" s="1019"/>
      <c r="AA49" s="1019"/>
      <c r="AB49" s="1019"/>
      <c r="AC49" s="957"/>
      <c r="AD49" s="957"/>
      <c r="AE49" s="957"/>
      <c r="AF49" s="957"/>
      <c r="AG49" s="957"/>
      <c r="AH49" s="957"/>
      <c r="AI49" s="957"/>
      <c r="AJ49" s="957"/>
      <c r="AK49" s="957"/>
      <c r="AL49" s="957" t="s">
        <v>1949</v>
      </c>
      <c r="AM49" s="957"/>
      <c r="AN49" s="957"/>
      <c r="AO49" s="957"/>
      <c r="AP49" s="957"/>
      <c r="AQ49" s="957"/>
      <c r="AR49" s="957"/>
      <c r="BC49" s="1294" t="s">
        <v>2158</v>
      </c>
      <c r="BD49" s="1294"/>
      <c r="BE49" s="1294"/>
    </row>
    <row r="50" spans="9:57" ht="5.0999999999999996" customHeight="1">
      <c r="I50" s="1292"/>
      <c r="J50" s="1292"/>
      <c r="K50" s="1292"/>
      <c r="L50" s="1292"/>
      <c r="M50" s="1292"/>
      <c r="N50" s="1292"/>
      <c r="P50" s="1019"/>
      <c r="Q50" s="1293"/>
      <c r="R50" s="1293"/>
      <c r="S50" s="1293"/>
      <c r="T50" s="1293"/>
      <c r="U50" s="1293"/>
      <c r="W50" s="1284"/>
      <c r="X50" s="1294"/>
      <c r="Y50" s="1284"/>
      <c r="Z50" s="1284"/>
      <c r="AA50" s="1284"/>
      <c r="AB50" s="1284"/>
      <c r="AC50" s="957"/>
      <c r="AD50" s="957"/>
      <c r="AE50" s="957"/>
      <c r="AF50" s="957"/>
      <c r="AG50" s="957"/>
      <c r="AH50" s="957"/>
      <c r="AI50" s="957"/>
      <c r="AJ50" s="957"/>
      <c r="AK50" s="957"/>
      <c r="AL50" s="957"/>
      <c r="AM50" s="957"/>
      <c r="AN50" s="957"/>
      <c r="AO50" s="957"/>
      <c r="AP50" s="957"/>
      <c r="AQ50" s="957"/>
      <c r="AR50" s="957"/>
    </row>
    <row r="51" spans="9:57" ht="18.95" customHeight="1">
      <c r="I51" s="1292"/>
      <c r="J51" s="1292"/>
      <c r="K51" s="1292"/>
      <c r="L51" s="1292"/>
      <c r="M51" s="1292"/>
      <c r="N51" s="1292"/>
      <c r="P51" s="1019"/>
      <c r="Q51" s="1293"/>
      <c r="R51" s="1293"/>
      <c r="S51" s="1293"/>
      <c r="T51" s="1293"/>
      <c r="U51" s="1293"/>
      <c r="W51" s="1019" t="s">
        <v>1952</v>
      </c>
      <c r="X51" s="1293"/>
      <c r="Y51" s="1019"/>
      <c r="Z51" s="1019"/>
      <c r="AA51" s="1019"/>
      <c r="AB51" s="1019"/>
      <c r="AC51" s="957"/>
      <c r="AD51" s="957"/>
      <c r="AE51" s="1289" t="s">
        <v>1963</v>
      </c>
      <c r="AF51" s="957"/>
      <c r="AG51" s="957"/>
      <c r="AH51" s="957"/>
      <c r="AI51" s="957"/>
      <c r="AJ51" s="957"/>
      <c r="AK51" s="957"/>
      <c r="AL51" s="957" t="s">
        <v>1953</v>
      </c>
      <c r="AM51" s="957"/>
      <c r="AN51" s="957"/>
      <c r="AO51" s="957"/>
      <c r="AP51" s="957"/>
      <c r="AQ51" s="957"/>
      <c r="AR51" s="957"/>
      <c r="AS51" s="1283" t="s">
        <v>1972</v>
      </c>
      <c r="BC51" s="1294" t="s">
        <v>2158</v>
      </c>
      <c r="BD51" s="1294"/>
      <c r="BE51" s="1294"/>
    </row>
    <row r="52" spans="9:57" ht="18.95" customHeight="1">
      <c r="I52" s="1292"/>
      <c r="J52" s="1292"/>
      <c r="K52" s="1292"/>
      <c r="L52" s="1292"/>
      <c r="M52" s="1292"/>
      <c r="N52" s="1292"/>
      <c r="P52" s="1019"/>
      <c r="Q52" s="1293"/>
      <c r="R52" s="1293"/>
      <c r="S52" s="1293"/>
      <c r="T52" s="1293"/>
      <c r="U52" s="1293"/>
      <c r="W52" s="1019"/>
      <c r="X52" s="1293"/>
      <c r="Y52" s="1019"/>
      <c r="Z52" s="1019"/>
      <c r="AA52" s="1019"/>
      <c r="AB52" s="1019"/>
      <c r="AC52" s="957"/>
      <c r="AD52" s="957"/>
      <c r="AE52" s="957"/>
      <c r="AF52" s="957"/>
      <c r="AG52" s="957"/>
      <c r="AH52" s="957"/>
      <c r="AI52" s="957"/>
      <c r="AJ52" s="957"/>
      <c r="AK52" s="957"/>
      <c r="AL52" s="957" t="s">
        <v>1954</v>
      </c>
      <c r="AM52" s="957"/>
      <c r="AN52" s="957"/>
      <c r="AO52" s="957"/>
      <c r="AP52" s="957"/>
      <c r="AQ52" s="957"/>
      <c r="AR52" s="957"/>
      <c r="BC52" s="1294" t="s">
        <v>2158</v>
      </c>
      <c r="BD52" s="1294"/>
      <c r="BE52" s="1294"/>
    </row>
    <row r="53" spans="9:57" ht="18.95" customHeight="1">
      <c r="I53" s="1292"/>
      <c r="J53" s="1292"/>
      <c r="K53" s="1292"/>
      <c r="L53" s="1292"/>
      <c r="M53" s="1292"/>
      <c r="N53" s="1292"/>
      <c r="P53" s="1019"/>
      <c r="Q53" s="1293"/>
      <c r="R53" s="1293"/>
      <c r="S53" s="1293"/>
      <c r="T53" s="1293"/>
      <c r="U53" s="1293"/>
      <c r="W53" s="1019"/>
      <c r="X53" s="1293"/>
      <c r="Y53" s="1019"/>
      <c r="Z53" s="1019"/>
      <c r="AA53" s="1019"/>
      <c r="AB53" s="1019"/>
      <c r="AC53" s="957"/>
      <c r="AD53" s="957"/>
      <c r="AE53" s="957"/>
      <c r="AF53" s="957"/>
      <c r="AG53" s="957"/>
      <c r="AH53" s="957"/>
      <c r="AI53" s="957"/>
      <c r="AJ53" s="957"/>
      <c r="AK53" s="957"/>
      <c r="AL53" s="957" t="s">
        <v>1955</v>
      </c>
      <c r="AM53" s="957"/>
      <c r="AN53" s="957"/>
      <c r="AO53" s="957"/>
      <c r="AP53" s="957"/>
      <c r="AQ53" s="957"/>
      <c r="AR53" s="957"/>
      <c r="AS53" s="1283" t="s">
        <v>1973</v>
      </c>
      <c r="BC53" s="1294" t="s">
        <v>2158</v>
      </c>
      <c r="BD53" s="1294"/>
      <c r="BE53" s="1294"/>
    </row>
    <row r="54" spans="9:57" ht="18.95" customHeight="1">
      <c r="I54" s="1292"/>
      <c r="J54" s="1292"/>
      <c r="K54" s="1292"/>
      <c r="L54" s="1292"/>
      <c r="M54" s="1292"/>
      <c r="N54" s="1292"/>
      <c r="P54" s="1019"/>
      <c r="Q54" s="1293"/>
      <c r="R54" s="1293"/>
      <c r="S54" s="1293"/>
      <c r="T54" s="1293"/>
      <c r="U54" s="1293"/>
      <c r="W54" s="1019"/>
      <c r="X54" s="1293"/>
      <c r="Y54" s="1019"/>
      <c r="Z54" s="1019"/>
      <c r="AA54" s="1019"/>
      <c r="AB54" s="1019"/>
      <c r="AC54" s="957"/>
      <c r="AD54" s="957"/>
      <c r="AE54" s="957"/>
      <c r="AF54" s="957"/>
      <c r="AG54" s="957"/>
      <c r="AH54" s="957"/>
      <c r="AI54" s="957"/>
      <c r="AJ54" s="957"/>
      <c r="AK54" s="957"/>
      <c r="AL54" s="957" t="s">
        <v>1554</v>
      </c>
      <c r="AM54" s="957"/>
      <c r="AN54" s="957"/>
      <c r="AO54" s="957"/>
      <c r="AP54" s="957"/>
      <c r="AQ54" s="957"/>
      <c r="AR54" s="957"/>
    </row>
    <row r="55" spans="9:57" ht="18.95" customHeight="1">
      <c r="I55" s="1292"/>
      <c r="J55" s="1292"/>
      <c r="K55" s="1292"/>
      <c r="L55" s="1292"/>
      <c r="M55" s="1292"/>
      <c r="N55" s="1292"/>
      <c r="P55" s="1019"/>
      <c r="Q55" s="1293"/>
      <c r="R55" s="1293"/>
      <c r="S55" s="1293"/>
      <c r="T55" s="1293"/>
      <c r="U55" s="1293"/>
      <c r="W55" s="1019"/>
      <c r="X55" s="1293"/>
      <c r="Y55" s="1019"/>
      <c r="Z55" s="1019"/>
      <c r="AA55" s="1019"/>
      <c r="AB55" s="1019"/>
      <c r="AC55" s="957"/>
      <c r="AD55" s="957"/>
      <c r="AE55" s="957" t="s">
        <v>1962</v>
      </c>
      <c r="AF55" s="957"/>
      <c r="AG55" s="957"/>
      <c r="AH55" s="957"/>
      <c r="AI55" s="957"/>
      <c r="AJ55" s="957"/>
      <c r="AK55" s="957"/>
      <c r="AL55" s="957" t="s">
        <v>1956</v>
      </c>
      <c r="AM55" s="957"/>
      <c r="AN55" s="957"/>
      <c r="AO55" s="957"/>
      <c r="AP55" s="957"/>
      <c r="AQ55" s="957"/>
      <c r="AR55" s="957"/>
      <c r="BC55" s="1294" t="s">
        <v>2158</v>
      </c>
      <c r="BD55" s="1294"/>
      <c r="BE55" s="1294"/>
    </row>
    <row r="56" spans="9:57" ht="18.95" customHeight="1">
      <c r="I56" s="1292"/>
      <c r="J56" s="1292"/>
      <c r="K56" s="1292"/>
      <c r="L56" s="1292"/>
      <c r="M56" s="1292"/>
      <c r="N56" s="1292"/>
      <c r="P56" s="1019"/>
      <c r="Q56" s="1293"/>
      <c r="R56" s="1293"/>
      <c r="S56" s="1293"/>
      <c r="T56" s="1293"/>
      <c r="U56" s="1293"/>
      <c r="W56" s="1019"/>
      <c r="X56" s="1293"/>
      <c r="Y56" s="1019"/>
      <c r="Z56" s="1019"/>
      <c r="AA56" s="1019"/>
      <c r="AB56" s="1019"/>
      <c r="AC56" s="957"/>
      <c r="AD56" s="957"/>
      <c r="AE56" s="957"/>
      <c r="AF56" s="957"/>
      <c r="AG56" s="957"/>
      <c r="AH56" s="957"/>
      <c r="AI56" s="957"/>
      <c r="AJ56" s="957"/>
      <c r="AK56" s="957"/>
      <c r="AL56" s="957" t="s">
        <v>1957</v>
      </c>
      <c r="AM56" s="957"/>
      <c r="AN56" s="957"/>
      <c r="AO56" s="957"/>
      <c r="AP56" s="957"/>
      <c r="AQ56" s="957"/>
      <c r="AR56" s="957"/>
      <c r="BC56" s="1294" t="s">
        <v>2158</v>
      </c>
      <c r="BD56" s="1294"/>
      <c r="BE56" s="1294"/>
    </row>
    <row r="57" spans="9:57" ht="18.95" customHeight="1">
      <c r="I57" s="1292"/>
      <c r="J57" s="1292"/>
      <c r="K57" s="1292"/>
      <c r="L57" s="1292"/>
      <c r="M57" s="1292"/>
      <c r="N57" s="1292"/>
      <c r="P57" s="1019"/>
      <c r="Q57" s="1293"/>
      <c r="R57" s="1293"/>
      <c r="S57" s="1293"/>
      <c r="T57" s="1293"/>
      <c r="U57" s="1293"/>
      <c r="W57" s="1019"/>
      <c r="X57" s="1293"/>
      <c r="Y57" s="1019"/>
      <c r="Z57" s="1019"/>
      <c r="AA57" s="1019"/>
      <c r="AB57" s="1019"/>
      <c r="AC57" s="957"/>
      <c r="AD57" s="957"/>
      <c r="AE57" s="957"/>
      <c r="AF57" s="957"/>
      <c r="AG57" s="957"/>
      <c r="AH57" s="957"/>
      <c r="AI57" s="957"/>
      <c r="AJ57" s="957"/>
      <c r="AK57" s="957"/>
      <c r="AL57" s="957" t="s">
        <v>1958</v>
      </c>
      <c r="AM57" s="957"/>
      <c r="AN57" s="957"/>
      <c r="AO57" s="957"/>
      <c r="AP57" s="957"/>
      <c r="AQ57" s="957"/>
      <c r="AR57" s="957"/>
      <c r="BC57" s="1294" t="s">
        <v>2158</v>
      </c>
      <c r="BD57" s="1294"/>
      <c r="BE57" s="1294"/>
    </row>
    <row r="58" spans="9:57" ht="9.9499999999999993" customHeight="1">
      <c r="I58" s="1292"/>
      <c r="J58" s="1292"/>
      <c r="K58" s="1292"/>
      <c r="L58" s="1292"/>
      <c r="M58" s="1292"/>
      <c r="N58" s="1292"/>
      <c r="P58" s="1019"/>
      <c r="Q58" s="1293"/>
      <c r="R58" s="1293"/>
      <c r="S58" s="1293"/>
      <c r="T58" s="1293"/>
      <c r="U58" s="1293"/>
      <c r="W58" s="1019"/>
      <c r="X58" s="1293"/>
      <c r="Y58" s="1019"/>
      <c r="Z58" s="1019"/>
      <c r="AA58" s="1019"/>
      <c r="AB58" s="1019"/>
      <c r="AC58" s="957"/>
      <c r="AD58" s="957"/>
      <c r="AE58" s="957"/>
      <c r="AF58" s="957"/>
      <c r="AG58" s="957"/>
      <c r="AH58" s="957"/>
      <c r="AI58" s="957"/>
      <c r="AJ58" s="957"/>
      <c r="AK58" s="957"/>
      <c r="AL58" s="957"/>
      <c r="AM58" s="957"/>
      <c r="AN58" s="957"/>
      <c r="AO58" s="957"/>
      <c r="AP58" s="957"/>
      <c r="AQ58" s="957"/>
      <c r="AR58" s="957"/>
    </row>
    <row r="59" spans="9:57" ht="9.9499999999999993" customHeight="1">
      <c r="I59" s="1292"/>
      <c r="J59" s="1292"/>
      <c r="K59" s="1292"/>
      <c r="L59" s="1292"/>
      <c r="M59" s="1292"/>
      <c r="N59" s="1292"/>
      <c r="P59" s="1284"/>
      <c r="Q59" s="1294"/>
      <c r="R59" s="1294"/>
      <c r="S59" s="1294"/>
      <c r="T59" s="1294"/>
      <c r="U59" s="1294"/>
      <c r="W59" s="1284"/>
      <c r="X59" s="1294"/>
      <c r="Y59" s="1284"/>
      <c r="Z59" s="1284"/>
      <c r="AA59" s="1284"/>
      <c r="AB59" s="1284"/>
      <c r="AC59" s="957"/>
      <c r="AD59" s="957"/>
      <c r="AE59" s="957"/>
      <c r="AF59" s="957"/>
      <c r="AG59" s="957"/>
      <c r="AH59" s="957"/>
      <c r="AI59" s="957"/>
      <c r="AJ59" s="957"/>
      <c r="AK59" s="957"/>
      <c r="AL59" s="957"/>
      <c r="AM59" s="957"/>
      <c r="AN59" s="957"/>
      <c r="AO59" s="957"/>
      <c r="AP59" s="957"/>
      <c r="AQ59" s="957"/>
      <c r="AR59" s="957"/>
    </row>
    <row r="60" spans="9:57" ht="9.9499999999999993" customHeight="1">
      <c r="I60" s="1292"/>
      <c r="J60" s="1292"/>
      <c r="K60" s="1292"/>
      <c r="L60" s="1292"/>
      <c r="M60" s="1292"/>
      <c r="N60" s="1292"/>
      <c r="P60" s="1019"/>
      <c r="Q60" s="1293"/>
      <c r="R60" s="1293"/>
      <c r="S60" s="1293"/>
      <c r="T60" s="1293"/>
      <c r="U60" s="1293"/>
      <c r="W60" s="1295"/>
      <c r="X60" s="1296"/>
      <c r="Y60" s="1296"/>
      <c r="Z60" s="1296"/>
      <c r="AA60" s="1296"/>
      <c r="AB60" s="1296"/>
      <c r="AC60" s="957"/>
      <c r="AD60" s="957"/>
      <c r="AE60" s="957"/>
      <c r="AF60" s="957"/>
      <c r="AG60" s="957"/>
      <c r="AH60" s="957"/>
      <c r="AI60" s="957"/>
      <c r="AJ60" s="957"/>
      <c r="AK60" s="957"/>
      <c r="AL60" s="957"/>
      <c r="AM60" s="957"/>
      <c r="AN60" s="957"/>
      <c r="AO60" s="957"/>
      <c r="AP60" s="957"/>
      <c r="AQ60" s="957"/>
      <c r="AR60" s="957"/>
    </row>
    <row r="61" spans="9:57" ht="18.95" customHeight="1">
      <c r="I61" s="1292"/>
      <c r="J61" s="1292"/>
      <c r="K61" s="1292"/>
      <c r="L61" s="1292"/>
      <c r="M61" s="1292"/>
      <c r="N61" s="1292"/>
      <c r="P61" s="1019" t="s">
        <v>1988</v>
      </c>
      <c r="Q61" s="1293"/>
      <c r="R61" s="1293"/>
      <c r="S61" s="1293"/>
      <c r="T61" s="1293"/>
      <c r="U61" s="1293"/>
      <c r="W61" s="1295" t="s">
        <v>1944</v>
      </c>
      <c r="X61" s="1296"/>
      <c r="Y61" s="1296"/>
      <c r="Z61" s="1296"/>
      <c r="AA61" s="1296"/>
      <c r="AB61" s="1296"/>
      <c r="AC61" s="1289"/>
      <c r="AD61" s="1289"/>
      <c r="AE61" s="1289" t="s">
        <v>1959</v>
      </c>
      <c r="AF61" s="1289"/>
      <c r="AG61" s="1289"/>
      <c r="AH61" s="1289"/>
      <c r="AI61" s="957"/>
      <c r="AJ61" s="957"/>
      <c r="AK61" s="957"/>
      <c r="AL61" s="1288" t="s">
        <v>1960</v>
      </c>
      <c r="AM61" s="957"/>
      <c r="AN61" s="957"/>
      <c r="AO61" s="957"/>
      <c r="AP61" s="957"/>
      <c r="AQ61" s="957"/>
      <c r="AR61" s="957"/>
      <c r="AS61" s="1288" t="s">
        <v>1974</v>
      </c>
    </row>
    <row r="62" spans="9:57" ht="9.9499999999999993" customHeight="1">
      <c r="I62" s="1292"/>
      <c r="J62" s="1292"/>
      <c r="K62" s="1292"/>
      <c r="L62" s="1292"/>
      <c r="M62" s="1292"/>
      <c r="N62" s="1292"/>
      <c r="P62" s="1019"/>
      <c r="Q62" s="1293"/>
      <c r="R62" s="1293"/>
      <c r="S62" s="1293"/>
      <c r="T62" s="1293"/>
      <c r="U62" s="1293"/>
      <c r="W62" s="1295"/>
      <c r="X62" s="1296"/>
      <c r="Y62" s="1296"/>
      <c r="Z62" s="1296"/>
      <c r="AA62" s="1296"/>
      <c r="AB62" s="1296"/>
      <c r="AC62" s="957"/>
      <c r="AD62" s="957"/>
      <c r="AE62" s="957"/>
      <c r="AF62" s="957"/>
      <c r="AG62" s="957"/>
      <c r="AH62" s="957"/>
      <c r="AI62" s="957"/>
      <c r="AJ62" s="957"/>
      <c r="AK62" s="957"/>
      <c r="AL62" s="957"/>
      <c r="AM62" s="957"/>
      <c r="AN62" s="957"/>
      <c r="AO62" s="957"/>
      <c r="AP62" s="957"/>
      <c r="AQ62" s="957"/>
      <c r="AR62" s="957"/>
    </row>
    <row r="63" spans="9:57" ht="5.0999999999999996" customHeight="1">
      <c r="I63" s="1292"/>
      <c r="J63" s="1292"/>
      <c r="K63" s="1292"/>
      <c r="L63" s="1292"/>
      <c r="M63" s="1292"/>
      <c r="N63" s="1292"/>
      <c r="P63" s="1019"/>
      <c r="Q63" s="1293"/>
      <c r="R63" s="1293"/>
      <c r="S63" s="1293"/>
      <c r="T63" s="1293"/>
      <c r="U63" s="1293"/>
      <c r="W63" s="1284"/>
      <c r="X63" s="1294"/>
      <c r="Y63" s="1294"/>
      <c r="Z63" s="1294"/>
      <c r="AA63" s="1294"/>
      <c r="AB63" s="1294"/>
      <c r="AC63" s="957"/>
      <c r="AD63" s="957"/>
      <c r="AE63" s="957"/>
      <c r="AF63" s="957"/>
      <c r="AG63" s="957"/>
      <c r="AH63" s="957"/>
      <c r="AI63" s="957"/>
      <c r="AJ63" s="957"/>
      <c r="AK63" s="957"/>
      <c r="AL63" s="957"/>
      <c r="AM63" s="957"/>
      <c r="AN63" s="957"/>
      <c r="AO63" s="957"/>
      <c r="AP63" s="957"/>
      <c r="AQ63" s="957"/>
      <c r="AR63" s="957"/>
    </row>
    <row r="64" spans="9:57" ht="9.9499999999999993" customHeight="1">
      <c r="I64" s="1292"/>
      <c r="J64" s="1292"/>
      <c r="K64" s="1292"/>
      <c r="L64" s="1292"/>
      <c r="M64" s="1292"/>
      <c r="N64" s="1292"/>
      <c r="P64" s="1019"/>
      <c r="Q64" s="1293"/>
      <c r="R64" s="1293"/>
      <c r="S64" s="1293"/>
      <c r="T64" s="1293"/>
      <c r="U64" s="1293"/>
      <c r="W64" s="1295"/>
      <c r="X64" s="1296"/>
      <c r="Y64" s="1296"/>
      <c r="Z64" s="1296"/>
      <c r="AA64" s="1296"/>
      <c r="AB64" s="1296"/>
      <c r="AC64" s="957"/>
      <c r="AD64" s="957"/>
      <c r="AE64" s="957"/>
      <c r="AF64" s="957"/>
      <c r="AG64" s="957"/>
      <c r="AH64" s="957"/>
      <c r="AI64" s="957"/>
      <c r="AJ64" s="957"/>
      <c r="AK64" s="957"/>
      <c r="AL64" s="957"/>
      <c r="AM64" s="957"/>
      <c r="AN64" s="957"/>
      <c r="AO64" s="957"/>
      <c r="AP64" s="957"/>
      <c r="AQ64" s="957"/>
      <c r="AR64" s="957"/>
    </row>
    <row r="65" spans="9:57" ht="18.95" customHeight="1">
      <c r="I65" s="1292"/>
      <c r="J65" s="1292"/>
      <c r="K65" s="1292"/>
      <c r="L65" s="1292"/>
      <c r="M65" s="1292"/>
      <c r="N65" s="1292"/>
      <c r="P65" s="1019"/>
      <c r="Q65" s="1293"/>
      <c r="R65" s="1293"/>
      <c r="S65" s="1293"/>
      <c r="T65" s="1293"/>
      <c r="U65" s="1293"/>
      <c r="W65" s="1295"/>
      <c r="X65" s="1296"/>
      <c r="Y65" s="1296"/>
      <c r="Z65" s="1296"/>
      <c r="AA65" s="1296"/>
      <c r="AB65" s="1296"/>
      <c r="AC65" s="1289"/>
      <c r="AD65" s="957"/>
      <c r="AE65" s="957" t="s">
        <v>3649</v>
      </c>
      <c r="AF65" s="957"/>
      <c r="AG65" s="957"/>
      <c r="AH65" s="957"/>
      <c r="AI65" s="957"/>
      <c r="AJ65" s="957"/>
      <c r="AK65" s="957"/>
      <c r="AL65" s="1288" t="s">
        <v>1555</v>
      </c>
      <c r="AM65" s="957"/>
      <c r="AN65" s="957"/>
      <c r="AO65" s="957"/>
      <c r="AP65" s="957"/>
      <c r="AQ65" s="957"/>
      <c r="AR65" s="957"/>
      <c r="AS65" s="1288" t="s">
        <v>1974</v>
      </c>
    </row>
    <row r="66" spans="9:57" ht="18.95" customHeight="1">
      <c r="I66" s="1292"/>
      <c r="J66" s="1292"/>
      <c r="K66" s="1292"/>
      <c r="L66" s="1292"/>
      <c r="M66" s="1292"/>
      <c r="N66" s="1292"/>
      <c r="P66" s="1019"/>
      <c r="Q66" s="1293"/>
      <c r="R66" s="1293"/>
      <c r="S66" s="1293"/>
      <c r="T66" s="1293"/>
      <c r="U66" s="1293"/>
      <c r="W66" s="1295" t="s">
        <v>1780</v>
      </c>
      <c r="X66" s="1296"/>
      <c r="Y66" s="1296"/>
      <c r="Z66" s="1296"/>
      <c r="AA66" s="1296"/>
      <c r="AB66" s="1296"/>
      <c r="AC66" s="1289"/>
      <c r="AD66" s="957"/>
      <c r="AE66" s="957" t="s">
        <v>3650</v>
      </c>
      <c r="AF66" s="957"/>
      <c r="AG66" s="957"/>
      <c r="AH66" s="957"/>
      <c r="AI66" s="957"/>
      <c r="AJ66" s="957"/>
      <c r="AK66" s="957"/>
      <c r="AL66" s="1288" t="s">
        <v>1555</v>
      </c>
      <c r="AM66" s="957"/>
      <c r="AN66" s="957"/>
      <c r="AO66" s="957"/>
      <c r="AP66" s="957"/>
      <c r="AQ66" s="957"/>
      <c r="AR66" s="957"/>
      <c r="AS66" s="1288" t="s">
        <v>1974</v>
      </c>
    </row>
    <row r="67" spans="9:57" ht="18.95" customHeight="1">
      <c r="I67" s="1292"/>
      <c r="J67" s="1292"/>
      <c r="K67" s="1292"/>
      <c r="L67" s="1292"/>
      <c r="M67" s="1292"/>
      <c r="N67" s="1292"/>
      <c r="P67" s="1019"/>
      <c r="Q67" s="1293"/>
      <c r="R67" s="1293"/>
      <c r="S67" s="1293"/>
      <c r="T67" s="1293"/>
      <c r="U67" s="1293"/>
      <c r="W67" s="1295"/>
      <c r="X67" s="1296"/>
      <c r="Y67" s="1296"/>
      <c r="Z67" s="1296"/>
      <c r="AA67" s="1296"/>
      <c r="AB67" s="1296"/>
      <c r="AC67" s="1289"/>
      <c r="AD67" s="957"/>
      <c r="AE67" s="957" t="s">
        <v>3651</v>
      </c>
      <c r="AF67" s="957"/>
      <c r="AG67" s="957"/>
      <c r="AH67" s="957"/>
      <c r="AI67" s="957"/>
      <c r="AJ67" s="957"/>
      <c r="AK67" s="957"/>
      <c r="AL67" s="1288" t="s">
        <v>1961</v>
      </c>
      <c r="AM67" s="957"/>
      <c r="AN67" s="957"/>
      <c r="AO67" s="957"/>
      <c r="AP67" s="957"/>
      <c r="AQ67" s="957"/>
      <c r="AR67" s="957"/>
      <c r="AS67" s="1288" t="s">
        <v>1974</v>
      </c>
    </row>
    <row r="68" spans="9:57" ht="9.9499999999999993" customHeight="1">
      <c r="I68" s="1292"/>
      <c r="J68" s="1292"/>
      <c r="K68" s="1292"/>
      <c r="L68" s="1292"/>
      <c r="M68" s="1292"/>
      <c r="N68" s="1292"/>
      <c r="P68" s="1019"/>
      <c r="Q68" s="1293"/>
      <c r="R68" s="1293"/>
      <c r="S68" s="1293"/>
      <c r="T68" s="1293"/>
      <c r="U68" s="1293"/>
      <c r="W68" s="1295"/>
      <c r="X68" s="1296"/>
      <c r="Y68" s="1296"/>
      <c r="Z68" s="1296"/>
      <c r="AA68" s="1296"/>
      <c r="AB68" s="1296"/>
      <c r="AC68" s="1289"/>
      <c r="AD68" s="1289"/>
      <c r="AE68" s="1289"/>
      <c r="AF68" s="1289"/>
      <c r="AG68" s="1289"/>
      <c r="AH68" s="1289"/>
      <c r="AI68" s="957"/>
      <c r="AJ68" s="957"/>
      <c r="AK68" s="957"/>
      <c r="AL68" s="1288"/>
      <c r="AM68" s="957"/>
      <c r="AN68" s="957"/>
      <c r="AO68" s="957"/>
      <c r="AP68" s="957"/>
      <c r="AQ68" s="957"/>
      <c r="AR68" s="957"/>
    </row>
    <row r="69" spans="9:57" ht="9.9499999999999993" customHeight="1">
      <c r="X69" s="1290"/>
      <c r="Y69" s="1290"/>
      <c r="Z69" s="1290"/>
      <c r="AA69" s="1290"/>
      <c r="AB69" s="1290"/>
      <c r="AC69" s="1290"/>
      <c r="AD69" s="1290"/>
      <c r="AE69" s="1290"/>
      <c r="AF69" s="1290"/>
      <c r="AG69" s="1290"/>
      <c r="AH69" s="1290"/>
    </row>
    <row r="70" spans="9:57" ht="18.95" customHeight="1">
      <c r="I70" s="1291" t="s">
        <v>1975</v>
      </c>
      <c r="J70" s="1291"/>
      <c r="K70" s="1292"/>
      <c r="L70" s="1292"/>
      <c r="M70" s="1292"/>
      <c r="N70" s="1292"/>
      <c r="P70" s="1298" t="s">
        <v>1959</v>
      </c>
      <c r="Q70" s="1297"/>
      <c r="R70" s="1297"/>
      <c r="S70" s="1297"/>
      <c r="T70" s="1297"/>
      <c r="U70" s="1297"/>
      <c r="V70" s="1297"/>
      <c r="W70" s="1297"/>
      <c r="X70" s="1297"/>
      <c r="Y70" s="1297"/>
      <c r="Z70" s="1297"/>
      <c r="AA70" s="1297"/>
      <c r="AB70" s="1297"/>
      <c r="AC70" s="1297"/>
      <c r="AD70" s="1297"/>
      <c r="AE70" s="1297"/>
      <c r="AF70" s="1297"/>
      <c r="AG70" s="1297"/>
      <c r="AH70" s="1297"/>
      <c r="AI70" s="1297"/>
      <c r="AL70" s="1283" t="s">
        <v>1987</v>
      </c>
      <c r="AS70" s="1288" t="s">
        <v>2133</v>
      </c>
      <c r="BC70" s="1294" t="s">
        <v>2156</v>
      </c>
      <c r="BD70" s="1294"/>
      <c r="BE70" s="1294"/>
    </row>
    <row r="71" spans="9:57" ht="5.0999999999999996" customHeight="1">
      <c r="I71" s="1291"/>
      <c r="J71" s="1291"/>
      <c r="K71" s="1292"/>
      <c r="L71" s="1292"/>
      <c r="M71" s="1292"/>
      <c r="N71" s="1292"/>
      <c r="P71" s="1298"/>
      <c r="Q71" s="1297"/>
      <c r="R71" s="1297"/>
      <c r="S71" s="1297"/>
      <c r="T71" s="1297"/>
      <c r="U71" s="1297"/>
      <c r="V71" s="1297"/>
      <c r="W71" s="1297"/>
      <c r="X71" s="1297"/>
      <c r="Y71" s="1297"/>
      <c r="Z71" s="1297"/>
      <c r="AA71" s="1297"/>
      <c r="AB71" s="1297"/>
      <c r="AC71" s="1297"/>
      <c r="AD71" s="1297"/>
      <c r="AE71" s="1297"/>
      <c r="AF71" s="1297"/>
      <c r="AG71" s="1297"/>
      <c r="AH71" s="1297"/>
      <c r="AI71" s="1297"/>
      <c r="AS71" s="1288"/>
      <c r="BC71" s="1294"/>
      <c r="BD71" s="1294"/>
      <c r="BE71" s="1294"/>
    </row>
    <row r="72" spans="9:57" ht="18.95" customHeight="1">
      <c r="I72" s="1291"/>
      <c r="J72" s="1291"/>
      <c r="K72" s="1292"/>
      <c r="L72" s="1292"/>
      <c r="M72" s="1292"/>
      <c r="N72" s="1292"/>
      <c r="P72" s="1298"/>
      <c r="Q72" s="1297"/>
      <c r="R72" s="1297"/>
      <c r="S72" s="1297"/>
      <c r="T72" s="1297"/>
      <c r="U72" s="1297"/>
      <c r="V72" s="1297"/>
      <c r="W72" s="1297"/>
      <c r="X72" s="1297"/>
      <c r="Y72" s="1297"/>
      <c r="Z72" s="1297"/>
      <c r="AA72" s="1297"/>
      <c r="AB72" s="1297"/>
      <c r="AC72" s="1297"/>
      <c r="AD72" s="1297"/>
      <c r="AE72" s="1297"/>
      <c r="AF72" s="1297"/>
      <c r="AG72" s="1297"/>
      <c r="AH72" s="1297"/>
      <c r="AI72" s="1297"/>
      <c r="AL72" s="1283" t="s">
        <v>1984</v>
      </c>
      <c r="AS72" s="1288" t="s">
        <v>2132</v>
      </c>
      <c r="BC72" s="1294" t="s">
        <v>2157</v>
      </c>
      <c r="BD72" s="1294"/>
      <c r="BE72" s="1294"/>
    </row>
    <row r="73" spans="9:57" ht="18.95" customHeight="1">
      <c r="I73" s="1291"/>
      <c r="J73" s="1291"/>
      <c r="K73" s="1292"/>
      <c r="L73" s="1292"/>
      <c r="M73" s="1292"/>
      <c r="N73" s="1292"/>
      <c r="P73" s="1298"/>
      <c r="Q73" s="1297"/>
      <c r="R73" s="1297"/>
      <c r="S73" s="1297"/>
      <c r="T73" s="1297"/>
      <c r="U73" s="1297"/>
      <c r="V73" s="1297"/>
      <c r="W73" s="1297"/>
      <c r="X73" s="1297"/>
      <c r="Y73" s="1297"/>
      <c r="Z73" s="1297"/>
      <c r="AA73" s="1297"/>
      <c r="AB73" s="1297"/>
      <c r="AC73" s="1297"/>
      <c r="AD73" s="1297"/>
      <c r="AE73" s="1297"/>
      <c r="AF73" s="1297"/>
      <c r="AG73" s="1297"/>
      <c r="AH73" s="1297"/>
      <c r="AI73" s="1297"/>
      <c r="AL73" s="1283" t="s">
        <v>2190</v>
      </c>
      <c r="AS73" s="1288" t="s">
        <v>2191</v>
      </c>
      <c r="BC73" s="1294" t="s">
        <v>2158</v>
      </c>
      <c r="BD73" s="1294"/>
      <c r="BE73" s="1294"/>
    </row>
    <row r="74" spans="9:57" ht="18.95" customHeight="1">
      <c r="I74" s="1291"/>
      <c r="J74" s="1291"/>
      <c r="K74" s="1292"/>
      <c r="L74" s="1292"/>
      <c r="M74" s="1292"/>
      <c r="N74" s="1292"/>
      <c r="P74" s="1298"/>
      <c r="Q74" s="1297"/>
      <c r="R74" s="1297"/>
      <c r="S74" s="1297"/>
      <c r="T74" s="1297"/>
      <c r="U74" s="1297"/>
      <c r="V74" s="1297"/>
      <c r="W74" s="1297"/>
      <c r="X74" s="1297"/>
      <c r="Y74" s="1297"/>
      <c r="Z74" s="1297"/>
      <c r="AA74" s="1297"/>
      <c r="AB74" s="1297"/>
      <c r="AC74" s="1297"/>
      <c r="AD74" s="1297"/>
      <c r="AE74" s="1297"/>
      <c r="AF74" s="1297"/>
      <c r="AG74" s="1297"/>
      <c r="AH74" s="1297"/>
      <c r="AI74" s="1297"/>
      <c r="AL74" s="1283" t="s">
        <v>2169</v>
      </c>
      <c r="AS74" s="1288" t="s">
        <v>2192</v>
      </c>
      <c r="BC74" s="1398" t="s">
        <v>2168</v>
      </c>
      <c r="BD74" s="1294"/>
      <c r="BE74" s="1294"/>
    </row>
    <row r="75" spans="9:57" ht="18.95" customHeight="1">
      <c r="I75" s="1291"/>
      <c r="J75" s="1291"/>
      <c r="K75" s="1292"/>
      <c r="L75" s="1292"/>
      <c r="M75" s="1292"/>
      <c r="N75" s="1292"/>
      <c r="P75" s="1298"/>
      <c r="Q75" s="1297"/>
      <c r="R75" s="1297"/>
      <c r="S75" s="1297"/>
      <c r="T75" s="1297"/>
      <c r="U75" s="1297"/>
      <c r="V75" s="1297"/>
      <c r="W75" s="1297"/>
      <c r="X75" s="1297"/>
      <c r="Y75" s="1297"/>
      <c r="Z75" s="1297"/>
      <c r="AA75" s="1297"/>
      <c r="AB75" s="1297"/>
      <c r="AC75" s="1297"/>
      <c r="AD75" s="1297"/>
      <c r="AE75" s="1297"/>
      <c r="AF75" s="1297"/>
      <c r="AG75" s="1297"/>
      <c r="AH75" s="1297"/>
      <c r="AI75" s="1297"/>
      <c r="AL75" s="1283" t="s">
        <v>1548</v>
      </c>
      <c r="AS75" s="1288" t="s">
        <v>1980</v>
      </c>
      <c r="BC75" s="1294" t="s">
        <v>2158</v>
      </c>
      <c r="BD75" s="1294"/>
      <c r="BE75" s="1294"/>
    </row>
    <row r="76" spans="9:57" ht="18.95" customHeight="1">
      <c r="I76" s="1291"/>
      <c r="J76" s="1291"/>
      <c r="K76" s="1292"/>
      <c r="L76" s="1292"/>
      <c r="M76" s="1292"/>
      <c r="N76" s="1292"/>
      <c r="P76" s="1298"/>
      <c r="Q76" s="1297"/>
      <c r="R76" s="1297"/>
      <c r="S76" s="1297"/>
      <c r="T76" s="1297"/>
      <c r="U76" s="1297"/>
      <c r="V76" s="1297"/>
      <c r="W76" s="1297"/>
      <c r="X76" s="1297"/>
      <c r="Y76" s="1297"/>
      <c r="Z76" s="1297"/>
      <c r="AA76" s="1297"/>
      <c r="AB76" s="1297"/>
      <c r="AC76" s="1297"/>
      <c r="AD76" s="1297"/>
      <c r="AE76" s="1297"/>
      <c r="AF76" s="1297"/>
      <c r="AG76" s="1297"/>
      <c r="AH76" s="1297"/>
      <c r="AI76" s="1297"/>
      <c r="AL76" s="1299" t="s">
        <v>2389</v>
      </c>
      <c r="AM76" s="1299"/>
      <c r="AN76" s="1299"/>
      <c r="AO76" s="1299"/>
      <c r="AP76" s="1299"/>
      <c r="AQ76" s="1299"/>
      <c r="AR76" s="1299"/>
      <c r="AS76" s="1465" t="s">
        <v>2390</v>
      </c>
      <c r="AT76" s="1299"/>
      <c r="AU76" s="1299"/>
      <c r="AV76" s="1299"/>
      <c r="AW76" s="1299"/>
      <c r="AX76" s="1299"/>
      <c r="AY76" s="1299"/>
      <c r="AZ76" s="1299"/>
      <c r="BA76" s="1299"/>
      <c r="BB76" s="1299"/>
      <c r="BC76" s="1294" t="s">
        <v>2158</v>
      </c>
      <c r="BD76" s="1294"/>
      <c r="BE76" s="1294"/>
    </row>
    <row r="77" spans="9:57" ht="18.95" customHeight="1">
      <c r="I77" s="1291"/>
      <c r="J77" s="1291"/>
      <c r="K77" s="1292"/>
      <c r="L77" s="1292"/>
      <c r="M77" s="1292"/>
      <c r="N77" s="1292"/>
      <c r="P77" s="1298"/>
      <c r="Q77" s="1297"/>
      <c r="R77" s="1297"/>
      <c r="S77" s="1297"/>
      <c r="T77" s="1297"/>
      <c r="U77" s="1297"/>
      <c r="V77" s="1297"/>
      <c r="W77" s="1297"/>
      <c r="X77" s="1297"/>
      <c r="Y77" s="1297"/>
      <c r="Z77" s="1297"/>
      <c r="AA77" s="1297"/>
      <c r="AB77" s="1297"/>
      <c r="AC77" s="1297"/>
      <c r="AD77" s="1297"/>
      <c r="AE77" s="1297"/>
      <c r="AF77" s="1297"/>
      <c r="AG77" s="1297"/>
      <c r="AH77" s="1297"/>
      <c r="AI77" s="1297"/>
      <c r="AL77" s="1283" t="s">
        <v>1977</v>
      </c>
      <c r="AS77" s="1288" t="s">
        <v>1981</v>
      </c>
      <c r="BC77" s="1294" t="s">
        <v>2157</v>
      </c>
      <c r="BD77" s="1294"/>
      <c r="BE77" s="1294"/>
    </row>
    <row r="78" spans="9:57" ht="18.95" customHeight="1">
      <c r="I78" s="1291"/>
      <c r="J78" s="1291"/>
      <c r="K78" s="1292"/>
      <c r="L78" s="1292"/>
      <c r="M78" s="1292"/>
      <c r="N78" s="1292"/>
      <c r="P78" s="1298"/>
      <c r="Q78" s="1297"/>
      <c r="R78" s="1297"/>
      <c r="S78" s="1297"/>
      <c r="T78" s="1297"/>
      <c r="U78" s="1297"/>
      <c r="V78" s="1297"/>
      <c r="W78" s="1297"/>
      <c r="X78" s="1297"/>
      <c r="Y78" s="1297"/>
      <c r="Z78" s="1297"/>
      <c r="AA78" s="1297"/>
      <c r="AB78" s="1297"/>
      <c r="AC78" s="1297"/>
      <c r="AD78" s="1297"/>
      <c r="AE78" s="1297"/>
      <c r="AF78" s="1297"/>
      <c r="AG78" s="1297"/>
      <c r="AH78" s="1297"/>
      <c r="AI78" s="1297"/>
      <c r="AL78" s="1283" t="s">
        <v>1978</v>
      </c>
      <c r="AS78" s="1288" t="s">
        <v>1982</v>
      </c>
      <c r="BC78" s="1294" t="s">
        <v>2157</v>
      </c>
      <c r="BD78" s="1294"/>
      <c r="BE78" s="1294"/>
    </row>
    <row r="79" spans="9:57" ht="18.95" customHeight="1">
      <c r="I79" s="1291"/>
      <c r="J79" s="1291"/>
      <c r="K79" s="1292"/>
      <c r="L79" s="1292"/>
      <c r="M79" s="1292"/>
      <c r="N79" s="1292"/>
      <c r="P79" s="1298"/>
      <c r="Q79" s="1297"/>
      <c r="R79" s="1297"/>
      <c r="S79" s="1297"/>
      <c r="T79" s="1297"/>
      <c r="U79" s="1297"/>
      <c r="V79" s="1297"/>
      <c r="W79" s="1297"/>
      <c r="X79" s="1297"/>
      <c r="Y79" s="1297"/>
      <c r="Z79" s="1297"/>
      <c r="AA79" s="1297"/>
      <c r="AB79" s="1297"/>
      <c r="AC79" s="1297"/>
      <c r="AD79" s="1297"/>
      <c r="AE79" s="1297"/>
      <c r="AF79" s="1297"/>
      <c r="AG79" s="1297"/>
      <c r="AH79" s="1297"/>
      <c r="AI79" s="1297"/>
      <c r="AL79" s="1283" t="s">
        <v>1979</v>
      </c>
      <c r="AS79" s="1288" t="s">
        <v>1983</v>
      </c>
      <c r="BC79" s="1294" t="s">
        <v>2158</v>
      </c>
      <c r="BD79" s="1294"/>
      <c r="BE79" s="1294"/>
    </row>
    <row r="82" spans="6:58" ht="18.95" customHeight="1">
      <c r="F82" s="924" t="s">
        <v>2154</v>
      </c>
      <c r="G82" s="1269"/>
      <c r="H82" s="925"/>
    </row>
    <row r="84" spans="6:58" ht="18.95" customHeight="1">
      <c r="G84" s="1283" t="s">
        <v>2018</v>
      </c>
    </row>
    <row r="86" spans="6:58" ht="18.95" customHeight="1">
      <c r="I86" s="1287" t="s">
        <v>1966</v>
      </c>
      <c r="J86" s="1287"/>
      <c r="K86" s="1287"/>
      <c r="L86" s="1287"/>
      <c r="M86" s="1287"/>
      <c r="N86" s="1287"/>
      <c r="O86" s="957"/>
      <c r="P86" s="1286" t="s">
        <v>1967</v>
      </c>
      <c r="Q86" s="1286"/>
      <c r="R86" s="1286"/>
      <c r="S86" s="1286"/>
      <c r="T86" s="1286"/>
      <c r="U86" s="1286"/>
      <c r="V86" s="957"/>
      <c r="W86" s="1285" t="s">
        <v>2000</v>
      </c>
      <c r="X86" s="1285"/>
      <c r="Y86" s="1285"/>
      <c r="Z86" s="1285"/>
      <c r="AA86" s="1285"/>
      <c r="AB86" s="1285"/>
      <c r="AC86" s="1285"/>
      <c r="AE86" s="1304" t="s">
        <v>2009</v>
      </c>
      <c r="AF86" s="1297"/>
      <c r="AG86" s="1297"/>
      <c r="AH86" s="1297"/>
      <c r="AI86" s="1297"/>
      <c r="AJ86" s="1297"/>
      <c r="AK86" s="1297"/>
      <c r="AL86" s="1297"/>
      <c r="AM86" s="1297"/>
      <c r="AN86" s="1297"/>
      <c r="AO86" s="1297"/>
      <c r="AP86" s="1297"/>
      <c r="AQ86" s="1297"/>
      <c r="AR86" s="1297"/>
      <c r="AS86" s="1297"/>
      <c r="AT86" s="1297"/>
      <c r="AU86" s="1297"/>
      <c r="AV86" s="1297"/>
      <c r="AW86" s="1297"/>
      <c r="AX86" s="1297"/>
      <c r="AY86" s="1297"/>
      <c r="AZ86" s="1297"/>
      <c r="BA86" s="1297"/>
      <c r="BB86" s="1297"/>
      <c r="BC86" s="1297"/>
      <c r="BD86" s="1297"/>
    </row>
    <row r="87" spans="6:58" ht="9.9499999999999993" customHeight="1"/>
    <row r="88" spans="6:58" ht="18.95" customHeight="1">
      <c r="I88" s="1291" t="s">
        <v>1989</v>
      </c>
      <c r="J88" s="1291"/>
      <c r="K88" s="1292"/>
      <c r="L88" s="1292"/>
      <c r="M88" s="1292"/>
      <c r="N88" s="1292"/>
      <c r="P88" s="1019" t="s">
        <v>1991</v>
      </c>
      <c r="Q88" s="1293"/>
      <c r="R88" s="1293"/>
      <c r="S88" s="1293"/>
      <c r="T88" s="1293"/>
      <c r="U88" s="1293"/>
      <c r="W88" s="957"/>
      <c r="X88" s="957" t="s">
        <v>1994</v>
      </c>
      <c r="Y88" s="957"/>
      <c r="Z88" s="957"/>
      <c r="AA88" s="957"/>
      <c r="AB88" s="957"/>
      <c r="AE88" s="957" t="s">
        <v>2011</v>
      </c>
      <c r="BF88" s="1283" t="s">
        <v>2665</v>
      </c>
    </row>
    <row r="89" spans="6:58" ht="18.95" customHeight="1">
      <c r="I89" s="1292" t="s">
        <v>2007</v>
      </c>
      <c r="J89" s="1291"/>
      <c r="K89" s="1292"/>
      <c r="L89" s="1292"/>
      <c r="M89" s="1292"/>
      <c r="N89" s="1292"/>
      <c r="P89" s="1293" t="s">
        <v>2005</v>
      </c>
      <c r="Q89" s="1293"/>
      <c r="R89" s="1293"/>
      <c r="S89" s="1293"/>
      <c r="T89" s="1293"/>
      <c r="U89" s="1293"/>
      <c r="W89" s="957"/>
      <c r="X89" s="957" t="s">
        <v>1992</v>
      </c>
      <c r="Y89" s="957"/>
      <c r="Z89" s="957"/>
      <c r="AA89" s="957"/>
      <c r="AB89" s="957"/>
      <c r="AE89" s="1283" t="s">
        <v>2012</v>
      </c>
    </row>
    <row r="90" spans="6:58" ht="18.95" customHeight="1">
      <c r="I90" s="1291"/>
      <c r="J90" s="1291"/>
      <c r="K90" s="1292"/>
      <c r="L90" s="1292"/>
      <c r="M90" s="1292"/>
      <c r="N90" s="1292"/>
      <c r="P90" s="1019"/>
      <c r="Q90" s="1293"/>
      <c r="R90" s="1293"/>
      <c r="S90" s="1293"/>
      <c r="T90" s="1293"/>
      <c r="U90" s="1293"/>
      <c r="X90" s="957" t="s">
        <v>1993</v>
      </c>
    </row>
    <row r="91" spans="6:58" s="1299" customFormat="1" ht="9.9499999999999993" customHeight="1">
      <c r="I91" s="1291"/>
      <c r="J91" s="1291"/>
      <c r="K91" s="1292"/>
      <c r="L91" s="1292"/>
      <c r="M91" s="1292"/>
      <c r="N91" s="1292"/>
      <c r="P91" s="1300"/>
      <c r="Q91" s="1301"/>
      <c r="R91" s="1301"/>
      <c r="S91" s="1301"/>
      <c r="T91" s="1301"/>
      <c r="U91" s="1301"/>
      <c r="X91" s="1302"/>
    </row>
    <row r="92" spans="6:58" ht="18.95" customHeight="1">
      <c r="I92" s="1291"/>
      <c r="J92" s="1291"/>
      <c r="K92" s="1292"/>
      <c r="L92" s="1292"/>
      <c r="M92" s="1292"/>
      <c r="N92" s="1292"/>
      <c r="P92" s="1019" t="s">
        <v>1990</v>
      </c>
      <c r="Q92" s="1293"/>
      <c r="R92" s="1293"/>
      <c r="S92" s="1293"/>
      <c r="T92" s="1293"/>
      <c r="U92" s="1293"/>
      <c r="X92" s="957" t="s">
        <v>1995</v>
      </c>
      <c r="Y92" s="957"/>
      <c r="Z92" s="957"/>
      <c r="AA92" s="957"/>
      <c r="AB92" s="957"/>
      <c r="AC92" s="957"/>
      <c r="AE92" s="957" t="s">
        <v>2010</v>
      </c>
    </row>
    <row r="93" spans="6:58" ht="18.95" customHeight="1">
      <c r="I93" s="1291"/>
      <c r="J93" s="1291"/>
      <c r="K93" s="1292"/>
      <c r="L93" s="1292"/>
      <c r="M93" s="1292"/>
      <c r="N93" s="1292"/>
      <c r="P93" s="1293" t="s">
        <v>2006</v>
      </c>
      <c r="Q93" s="1293"/>
      <c r="R93" s="1293"/>
      <c r="S93" s="1293"/>
      <c r="T93" s="1293"/>
      <c r="U93" s="1293"/>
      <c r="X93" s="957" t="s">
        <v>1624</v>
      </c>
      <c r="Y93" s="957"/>
      <c r="Z93" s="957"/>
      <c r="AA93" s="957"/>
      <c r="AB93" s="957"/>
      <c r="AC93" s="957"/>
      <c r="AE93" s="1283" t="s">
        <v>2015</v>
      </c>
    </row>
    <row r="94" spans="6:58" ht="18.95" customHeight="1">
      <c r="I94" s="1291"/>
      <c r="J94" s="1291"/>
      <c r="K94" s="1292"/>
      <c r="L94" s="1292"/>
      <c r="M94" s="1292"/>
      <c r="N94" s="1292"/>
      <c r="P94" s="1019"/>
      <c r="Q94" s="1293"/>
      <c r="R94" s="1293"/>
      <c r="S94" s="1293"/>
      <c r="T94" s="1293"/>
      <c r="U94" s="1293"/>
      <c r="X94" s="957" t="s">
        <v>1996</v>
      </c>
      <c r="Y94" s="957"/>
      <c r="Z94" s="957"/>
      <c r="AA94" s="957"/>
      <c r="AB94" s="957"/>
      <c r="AC94" s="957"/>
      <c r="AE94" s="1283" t="s">
        <v>2013</v>
      </c>
    </row>
    <row r="95" spans="6:58" ht="18.95" customHeight="1">
      <c r="I95" s="1291"/>
      <c r="J95" s="1291"/>
      <c r="K95" s="1292"/>
      <c r="L95" s="1292"/>
      <c r="M95" s="1292"/>
      <c r="N95" s="1292"/>
      <c r="P95" s="1019"/>
      <c r="Q95" s="1293"/>
      <c r="R95" s="1293"/>
      <c r="S95" s="1293"/>
      <c r="T95" s="1293"/>
      <c r="U95" s="1293"/>
      <c r="X95" s="957" t="s">
        <v>1997</v>
      </c>
      <c r="Y95" s="957"/>
      <c r="Z95" s="957"/>
      <c r="AA95" s="957"/>
      <c r="AB95" s="957"/>
      <c r="AC95" s="957"/>
      <c r="AE95" s="1288" t="s">
        <v>2014</v>
      </c>
    </row>
    <row r="96" spans="6:58" ht="18.95" customHeight="1">
      <c r="I96" s="1291"/>
      <c r="J96" s="1291"/>
      <c r="K96" s="1292"/>
      <c r="L96" s="1292"/>
      <c r="M96" s="1292"/>
      <c r="N96" s="1292"/>
      <c r="P96" s="1019"/>
      <c r="Q96" s="1293"/>
      <c r="R96" s="1293"/>
      <c r="S96" s="1293"/>
      <c r="T96" s="1293"/>
      <c r="U96" s="1293"/>
      <c r="X96" s="957" t="s">
        <v>1998</v>
      </c>
      <c r="Y96" s="957"/>
      <c r="Z96" s="957"/>
      <c r="AA96" s="957"/>
      <c r="AB96" s="957"/>
      <c r="AC96" s="957"/>
      <c r="AE96" s="1283" t="s">
        <v>2016</v>
      </c>
    </row>
    <row r="97" spans="9:31" ht="18.95" customHeight="1">
      <c r="I97" s="1291"/>
      <c r="J97" s="1291"/>
      <c r="K97" s="1292"/>
      <c r="L97" s="1292"/>
      <c r="M97" s="1292"/>
      <c r="N97" s="1292"/>
      <c r="P97" s="1019"/>
      <c r="Q97" s="1293"/>
      <c r="R97" s="1293"/>
      <c r="S97" s="1293"/>
      <c r="T97" s="1293"/>
      <c r="U97" s="1293"/>
      <c r="X97" s="957" t="s">
        <v>1999</v>
      </c>
      <c r="Y97" s="957"/>
      <c r="Z97" s="957"/>
      <c r="AA97" s="957"/>
      <c r="AB97" s="957"/>
      <c r="AC97" s="957"/>
    </row>
    <row r="98" spans="9:31" ht="18.95" customHeight="1">
      <c r="I98" s="1291"/>
      <c r="J98" s="1291"/>
      <c r="K98" s="1292"/>
      <c r="L98" s="1292"/>
      <c r="M98" s="1292"/>
      <c r="N98" s="1292"/>
      <c r="P98" s="1019"/>
      <c r="Q98" s="1293"/>
      <c r="R98" s="1293"/>
      <c r="S98" s="1293"/>
      <c r="T98" s="1293"/>
      <c r="U98" s="1293"/>
      <c r="X98" s="957" t="s">
        <v>1625</v>
      </c>
      <c r="Y98" s="957"/>
      <c r="Z98" s="957"/>
      <c r="AA98" s="957"/>
      <c r="AB98" s="957"/>
      <c r="AC98" s="957"/>
    </row>
    <row r="99" spans="9:31" ht="9.9499999999999993" customHeight="1"/>
    <row r="100" spans="9:31" ht="18.95" customHeight="1">
      <c r="I100" s="1291" t="s">
        <v>2004</v>
      </c>
      <c r="J100" s="1291"/>
      <c r="K100" s="1292"/>
      <c r="L100" s="1292"/>
      <c r="M100" s="1292"/>
      <c r="N100" s="1292"/>
      <c r="P100" s="1303" t="s">
        <v>1959</v>
      </c>
      <c r="Q100" s="1284"/>
      <c r="R100" s="1284"/>
      <c r="S100" s="1284"/>
      <c r="T100" s="1284"/>
      <c r="U100" s="1284"/>
      <c r="X100" s="957" t="s">
        <v>2001</v>
      </c>
      <c r="AE100" s="1283" t="s">
        <v>2017</v>
      </c>
    </row>
    <row r="101" spans="9:31" ht="18.95" customHeight="1">
      <c r="I101" s="1292" t="s">
        <v>2008</v>
      </c>
      <c r="J101" s="1291"/>
      <c r="K101" s="1292"/>
      <c r="L101" s="1292"/>
      <c r="M101" s="1292"/>
      <c r="N101" s="1292"/>
      <c r="P101" s="1303" t="s">
        <v>1959</v>
      </c>
      <c r="Q101" s="1284"/>
      <c r="R101" s="1284"/>
      <c r="S101" s="1284"/>
      <c r="T101" s="1284"/>
      <c r="U101" s="1284"/>
      <c r="X101" s="957" t="s">
        <v>2002</v>
      </c>
    </row>
    <row r="102" spans="9:31" ht="18.95" customHeight="1">
      <c r="I102" s="1291"/>
      <c r="J102" s="1291"/>
      <c r="K102" s="1292"/>
      <c r="L102" s="1292"/>
      <c r="M102" s="1292"/>
      <c r="N102" s="1292"/>
      <c r="P102" s="1303" t="s">
        <v>1959</v>
      </c>
      <c r="Q102" s="1284"/>
      <c r="R102" s="1284"/>
      <c r="S102" s="1284"/>
      <c r="T102" s="1284"/>
      <c r="U102" s="1284"/>
      <c r="X102" s="957" t="s">
        <v>2003</v>
      </c>
    </row>
    <row r="103" spans="9:31" ht="9.9499999999999993" customHeight="1"/>
    <row r="104" spans="9:31" ht="26.25" customHeight="1">
      <c r="I104" s="1510" t="s">
        <v>2541</v>
      </c>
      <c r="J104" s="1510"/>
      <c r="K104" s="1510"/>
      <c r="L104" s="1510"/>
      <c r="M104" s="1510"/>
      <c r="N104" s="1510"/>
      <c r="X104" s="1283" t="s">
        <v>2431</v>
      </c>
    </row>
    <row r="107" spans="9:31" ht="18.95" customHeight="1">
      <c r="I107" s="496"/>
    </row>
  </sheetData>
  <phoneticPr fontId="8" type="noConversion"/>
  <printOptions horizontalCentered="1" verticalCentered="1"/>
  <pageMargins left="0.15748031496062992" right="0.15748031496062992" top="0.39370078740157483" bottom="0.39370078740157483" header="0" footer="0"/>
  <pageSetup paperSize="9" scale="71" orientation="landscape" r:id="rId1"/>
  <rowBreaks count="2" manualBreakCount="2">
    <brk id="36" min="4" max="56" man="1"/>
    <brk id="79" min="4" max="5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2:GE543"/>
  <sheetViews>
    <sheetView showGridLines="0" topLeftCell="A111" zoomScaleNormal="100" zoomScaleSheetLayoutView="30" workbookViewId="0">
      <selection activeCell="J113" sqref="J113"/>
    </sheetView>
  </sheetViews>
  <sheetFormatPr defaultColWidth="3.7109375" defaultRowHeight="18.95" customHeight="1"/>
  <cols>
    <col min="1" max="3" width="3.7109375" style="486"/>
    <col min="4" max="6" width="3.7109375" style="962"/>
    <col min="7" max="16384" width="3.7109375" style="486"/>
  </cols>
  <sheetData>
    <row r="2" spans="5:37" ht="26.25" customHeight="1">
      <c r="E2" s="2433" t="s">
        <v>1552</v>
      </c>
    </row>
    <row r="4" spans="5:37" ht="18.95" customHeight="1">
      <c r="F4" s="1971" t="s">
        <v>2108</v>
      </c>
    </row>
    <row r="6" spans="5:37" ht="18.95" customHeight="1">
      <c r="G6" s="1337" t="s">
        <v>2107</v>
      </c>
      <c r="O6" s="1341" t="s">
        <v>2099</v>
      </c>
      <c r="P6" s="1338" t="s">
        <v>2100</v>
      </c>
      <c r="Q6" s="1078"/>
      <c r="R6" s="1078"/>
      <c r="S6" s="1078"/>
      <c r="T6" s="1078"/>
      <c r="U6" s="1078"/>
      <c r="V6" s="1078"/>
      <c r="W6" s="1078"/>
      <c r="X6" s="1078"/>
      <c r="Y6" s="1078"/>
      <c r="Z6" s="1078"/>
      <c r="AA6" s="486" t="s">
        <v>2101</v>
      </c>
    </row>
    <row r="7" spans="5:37" ht="18.95" customHeight="1">
      <c r="O7" s="1341" t="s">
        <v>2099</v>
      </c>
      <c r="P7" s="1339" t="s">
        <v>3048</v>
      </c>
      <c r="Q7" s="1078"/>
      <c r="R7" s="1078"/>
      <c r="S7" s="1078"/>
      <c r="T7" s="1078"/>
      <c r="U7" s="1078"/>
      <c r="V7" s="1078"/>
      <c r="W7" s="1078"/>
      <c r="X7" s="1078"/>
      <c r="Y7" s="1078"/>
      <c r="Z7" s="1078"/>
      <c r="AA7" s="486" t="s">
        <v>3049</v>
      </c>
    </row>
    <row r="8" spans="5:37" ht="18.95" customHeight="1">
      <c r="O8" s="1341" t="s">
        <v>2099</v>
      </c>
      <c r="P8" s="1339" t="s">
        <v>2172</v>
      </c>
      <c r="Q8" s="1078"/>
      <c r="R8" s="1078"/>
      <c r="S8" s="1078"/>
      <c r="T8" s="1078"/>
      <c r="U8" s="1078"/>
      <c r="V8" s="1078"/>
      <c r="W8" s="1078"/>
      <c r="X8" s="1078"/>
      <c r="Y8" s="1078"/>
      <c r="Z8" s="1078"/>
      <c r="AA8" s="486" t="s">
        <v>2173</v>
      </c>
    </row>
    <row r="9" spans="5:37" ht="18.95" customHeight="1">
      <c r="O9" s="1341" t="s">
        <v>737</v>
      </c>
      <c r="P9" s="1339" t="s">
        <v>2186</v>
      </c>
      <c r="Q9" s="1078"/>
      <c r="R9" s="1078"/>
      <c r="S9" s="1078"/>
      <c r="T9" s="1078"/>
      <c r="U9" s="1078"/>
      <c r="V9" s="1078"/>
      <c r="W9" s="1078"/>
      <c r="X9" s="1078"/>
      <c r="Y9" s="1078"/>
      <c r="Z9" s="1078"/>
      <c r="AA9" s="486" t="s">
        <v>2187</v>
      </c>
    </row>
    <row r="10" spans="5:37" ht="18.95" customHeight="1">
      <c r="O10" s="1341" t="s">
        <v>737</v>
      </c>
      <c r="P10" s="1339" t="s">
        <v>2307</v>
      </c>
      <c r="Q10" s="1078"/>
      <c r="R10" s="1078"/>
      <c r="S10" s="1078"/>
      <c r="T10" s="1078"/>
      <c r="U10" s="1078"/>
      <c r="V10" s="1078"/>
      <c r="W10" s="1078"/>
      <c r="X10" s="1078"/>
      <c r="Y10" s="1078"/>
      <c r="Z10" s="1078"/>
      <c r="AA10" s="486" t="s">
        <v>2308</v>
      </c>
    </row>
    <row r="11" spans="5:37" ht="18.95" customHeight="1">
      <c r="O11" s="1341" t="s">
        <v>2099</v>
      </c>
      <c r="P11" s="1339" t="s">
        <v>3050</v>
      </c>
      <c r="Q11" s="1078"/>
      <c r="R11" s="1078"/>
      <c r="S11" s="1078"/>
      <c r="T11" s="1078"/>
      <c r="U11" s="1078"/>
      <c r="V11" s="1078"/>
      <c r="W11" s="1078"/>
      <c r="X11" s="1078"/>
      <c r="Y11" s="1078"/>
      <c r="Z11" s="1078"/>
      <c r="AA11" s="486" t="s">
        <v>2102</v>
      </c>
    </row>
    <row r="12" spans="5:37" ht="18.95" customHeight="1">
      <c r="O12" s="1461" t="s">
        <v>737</v>
      </c>
      <c r="P12" s="1462" t="s">
        <v>2426</v>
      </c>
      <c r="Q12" s="1463"/>
      <c r="R12" s="1463"/>
      <c r="S12" s="1463"/>
      <c r="T12" s="1463"/>
      <c r="U12" s="1463"/>
      <c r="V12" s="1463"/>
      <c r="W12" s="1463"/>
      <c r="X12" s="1463"/>
      <c r="Y12" s="1463"/>
      <c r="Z12" s="1463"/>
      <c r="AA12" s="496" t="s">
        <v>2429</v>
      </c>
      <c r="AB12" s="496"/>
      <c r="AC12" s="496"/>
      <c r="AD12" s="496"/>
      <c r="AE12" s="496"/>
      <c r="AF12" s="496"/>
      <c r="AG12" s="496"/>
      <c r="AH12" s="496"/>
      <c r="AI12" s="496"/>
      <c r="AJ12" s="496"/>
      <c r="AK12" s="496"/>
    </row>
    <row r="13" spans="5:37" ht="9.9499999999999993" customHeight="1"/>
    <row r="14" spans="5:37" ht="18.95" customHeight="1">
      <c r="O14" s="1340" t="s">
        <v>2103</v>
      </c>
      <c r="P14" s="1336" t="s">
        <v>2105</v>
      </c>
      <c r="Q14" s="1336"/>
      <c r="R14" s="1336"/>
      <c r="S14" s="1336"/>
      <c r="T14" s="1336"/>
      <c r="U14" s="1336"/>
      <c r="V14" s="1336"/>
      <c r="W14" s="1336"/>
      <c r="X14" s="1336"/>
      <c r="Y14" s="1336"/>
      <c r="Z14" s="1336"/>
      <c r="AA14" s="486" t="s">
        <v>2106</v>
      </c>
    </row>
    <row r="15" spans="5:37" ht="18.95" customHeight="1">
      <c r="O15" s="1340" t="s">
        <v>2103</v>
      </c>
      <c r="P15" s="1336" t="s">
        <v>2104</v>
      </c>
      <c r="Q15" s="1336"/>
      <c r="R15" s="1336"/>
      <c r="S15" s="1336"/>
      <c r="T15" s="1336"/>
      <c r="U15" s="1336"/>
      <c r="V15" s="1336"/>
      <c r="W15" s="1336"/>
      <c r="X15" s="1336"/>
      <c r="Y15" s="1336"/>
      <c r="Z15" s="1336"/>
      <c r="AA15" s="486" t="s">
        <v>3053</v>
      </c>
    </row>
    <row r="16" spans="5:37" ht="18.95" customHeight="1">
      <c r="O16" s="1340" t="s">
        <v>2103</v>
      </c>
      <c r="P16" s="1336" t="s">
        <v>3051</v>
      </c>
      <c r="Q16" s="1336"/>
      <c r="R16" s="1336"/>
      <c r="S16" s="1336"/>
      <c r="T16" s="1336"/>
      <c r="U16" s="1336"/>
      <c r="V16" s="1336"/>
      <c r="W16" s="1336"/>
      <c r="X16" s="1336"/>
      <c r="Y16" s="1336"/>
      <c r="Z16" s="1336"/>
      <c r="AA16" s="486" t="s">
        <v>3052</v>
      </c>
    </row>
    <row r="17" spans="6:59" ht="18.95" customHeight="1">
      <c r="O17" s="1464" t="s">
        <v>2427</v>
      </c>
      <c r="P17" s="1462" t="s">
        <v>2428</v>
      </c>
      <c r="Q17" s="1463"/>
      <c r="R17" s="1463"/>
      <c r="S17" s="1463"/>
      <c r="T17" s="1463"/>
      <c r="U17" s="1463"/>
      <c r="V17" s="1463"/>
      <c r="W17" s="1463"/>
      <c r="X17" s="1463"/>
      <c r="Y17" s="1463"/>
      <c r="Z17" s="1463"/>
      <c r="AA17" s="496" t="s">
        <v>2430</v>
      </c>
      <c r="AB17" s="496"/>
      <c r="AC17" s="496"/>
      <c r="AD17" s="496"/>
      <c r="AE17" s="496"/>
      <c r="AF17" s="496"/>
      <c r="AG17" s="496"/>
      <c r="AH17" s="496"/>
      <c r="AI17" s="496"/>
      <c r="AJ17" s="496"/>
      <c r="AK17" s="496"/>
    </row>
    <row r="19" spans="6:59" ht="18.95" customHeight="1">
      <c r="O19" s="2009" t="s">
        <v>2259</v>
      </c>
    </row>
    <row r="22" spans="6:59" ht="18.95" customHeight="1">
      <c r="F22" s="1971" t="s">
        <v>2109</v>
      </c>
    </row>
    <row r="23" spans="6:59" ht="18.95" customHeight="1">
      <c r="F23" s="1971"/>
    </row>
    <row r="24" spans="6:59" ht="18.95" customHeight="1">
      <c r="G24" s="486" t="s">
        <v>2110</v>
      </c>
    </row>
    <row r="26" spans="6:59" ht="5.0999999999999996" customHeight="1">
      <c r="F26" s="2007"/>
      <c r="G26"/>
      <c r="H26" s="536"/>
      <c r="I26" s="921"/>
      <c r="J26" s="922"/>
      <c r="K26" s="922"/>
      <c r="L26" s="922"/>
      <c r="M26" s="922"/>
      <c r="N26" s="922"/>
      <c r="O26" s="923"/>
      <c r="P26" s="536"/>
      <c r="Q26" s="536"/>
      <c r="R26" s="536"/>
      <c r="S26" s="536"/>
      <c r="T26" s="536"/>
      <c r="U26" s="536"/>
      <c r="V26" s="536"/>
      <c r="W26" s="536"/>
      <c r="X26" s="920"/>
      <c r="Y26" s="920"/>
      <c r="Z26" s="920"/>
      <c r="AA26" s="920"/>
      <c r="AB26" s="920"/>
      <c r="AC26" s="920"/>
      <c r="AD26" s="920"/>
      <c r="AE26" s="920"/>
      <c r="AF26" s="920"/>
      <c r="AG26" s="920"/>
      <c r="AH26" s="920"/>
      <c r="AI26" s="920"/>
      <c r="AJ26" s="920"/>
      <c r="AK26" s="920"/>
      <c r="AL26" s="920"/>
      <c r="AM26" s="920"/>
      <c r="AN26" s="920"/>
      <c r="AO26" s="920"/>
      <c r="AP26" s="920"/>
      <c r="AQ26" s="920"/>
      <c r="AR26" s="920"/>
      <c r="AS26" s="920"/>
      <c r="AT26" s="920"/>
      <c r="AU26" s="920"/>
      <c r="AV26" s="920"/>
      <c r="AW26" s="920"/>
      <c r="AX26" s="920"/>
      <c r="AY26" s="920"/>
      <c r="AZ26" s="920"/>
      <c r="BA26" s="920"/>
      <c r="BB26" s="920"/>
      <c r="BC26" s="920"/>
      <c r="BD26" s="920"/>
      <c r="BE26" s="920"/>
      <c r="BF26" s="920"/>
      <c r="BG26" s="920"/>
    </row>
    <row r="27" spans="6:59" ht="18.95" customHeight="1">
      <c r="F27" s="2007"/>
      <c r="G27"/>
      <c r="H27" s="536"/>
      <c r="I27" s="907" t="s">
        <v>2113</v>
      </c>
      <c r="J27" s="908"/>
      <c r="K27" s="908"/>
      <c r="L27" s="908"/>
      <c r="M27" s="908"/>
      <c r="N27" s="908"/>
      <c r="O27" s="909"/>
      <c r="P27" s="1020" t="s">
        <v>2125</v>
      </c>
      <c r="Q27" s="1021"/>
      <c r="R27" s="1021"/>
      <c r="S27" s="1021"/>
      <c r="T27" s="1021"/>
      <c r="U27" s="1021"/>
      <c r="V27" s="1023"/>
      <c r="AB27" s="920"/>
      <c r="AC27" s="920"/>
      <c r="AD27" s="920"/>
      <c r="AE27" s="920"/>
      <c r="AF27" s="920"/>
      <c r="AG27" s="920"/>
      <c r="AH27" s="920"/>
      <c r="AI27" s="920"/>
      <c r="AJ27" s="920"/>
      <c r="AK27" s="920"/>
      <c r="AL27" s="920"/>
      <c r="AM27" s="920"/>
      <c r="AQ27" s="920"/>
      <c r="AR27" s="920"/>
      <c r="AS27" s="920"/>
      <c r="AT27" s="920"/>
      <c r="AU27" s="920"/>
    </row>
    <row r="28" spans="6:59" ht="18.95" customHeight="1">
      <c r="F28" s="2007"/>
      <c r="G28"/>
      <c r="H28" s="916"/>
      <c r="I28" s="536"/>
      <c r="J28" s="536"/>
      <c r="K28" s="536"/>
      <c r="L28" s="536"/>
      <c r="M28" s="536"/>
      <c r="N28" s="536"/>
      <c r="O28" s="536"/>
      <c r="P28" s="1317"/>
      <c r="Q28" s="1317"/>
      <c r="R28" s="1317"/>
      <c r="S28" s="1317"/>
      <c r="T28" s="1317"/>
      <c r="U28" s="1317"/>
      <c r="V28" s="1317"/>
      <c r="W28" s="1317"/>
      <c r="X28" s="1316"/>
      <c r="Y28" s="1316"/>
      <c r="Z28" s="1316"/>
      <c r="AA28" s="1316"/>
      <c r="AB28" s="1316"/>
      <c r="AC28" s="1316"/>
      <c r="AD28" s="1316"/>
      <c r="AE28" s="1316"/>
      <c r="AF28" s="1316"/>
      <c r="AG28" s="1316"/>
      <c r="AH28" s="1316"/>
      <c r="AI28" s="1316"/>
      <c r="AJ28" s="1316"/>
      <c r="AK28" s="1316"/>
      <c r="AL28" s="1316"/>
      <c r="AM28" s="1316"/>
      <c r="AN28" s="1316"/>
      <c r="AO28" s="1316"/>
      <c r="AP28" s="1316"/>
      <c r="AQ28" s="1316"/>
      <c r="AR28" s="1316"/>
      <c r="AS28" s="1316"/>
      <c r="AT28" s="1316"/>
      <c r="AU28" s="1316"/>
      <c r="AV28" s="942"/>
      <c r="AW28" s="920"/>
      <c r="AX28" s="920"/>
      <c r="AY28" s="920"/>
      <c r="AZ28" s="920"/>
      <c r="BA28" s="920"/>
    </row>
    <row r="29" spans="6:59" ht="18.95" customHeight="1">
      <c r="H29" s="935"/>
      <c r="I29" s="1043" t="s">
        <v>2117</v>
      </c>
      <c r="J29" s="1044"/>
      <c r="K29" s="1044"/>
      <c r="L29" s="1044"/>
      <c r="M29" s="1044"/>
      <c r="N29" s="1044"/>
      <c r="O29" s="1049" t="s">
        <v>2140</v>
      </c>
      <c r="P29" s="920"/>
      <c r="Q29" s="920"/>
      <c r="R29" s="920"/>
      <c r="S29" s="920"/>
      <c r="T29" s="920"/>
      <c r="U29" s="920"/>
      <c r="V29" s="920"/>
      <c r="W29" s="920"/>
      <c r="X29" s="920"/>
      <c r="Y29" s="920"/>
      <c r="Z29" s="920"/>
      <c r="AA29" s="920"/>
      <c r="AB29" s="920"/>
      <c r="AC29" s="920"/>
      <c r="AD29" s="920"/>
      <c r="AE29" s="920"/>
      <c r="AF29" s="920"/>
      <c r="AG29" s="920"/>
      <c r="AH29" s="920"/>
      <c r="AI29" s="920"/>
      <c r="AJ29" s="920"/>
      <c r="AP29" s="920"/>
      <c r="AQ29" s="920"/>
      <c r="AR29" s="920"/>
      <c r="AS29" s="920"/>
      <c r="AT29" s="920"/>
      <c r="AU29" s="920"/>
      <c r="AV29" s="937"/>
      <c r="AW29" s="920"/>
      <c r="AX29" s="920"/>
      <c r="AY29" s="920"/>
      <c r="AZ29" s="920"/>
      <c r="BA29" s="920"/>
    </row>
    <row r="30" spans="6:59" ht="9.9499999999999993" customHeight="1">
      <c r="H30" s="935"/>
      <c r="I30" s="920"/>
      <c r="J30" s="920"/>
      <c r="K30" s="920"/>
      <c r="L30" s="920"/>
      <c r="M30" s="920"/>
      <c r="N30" s="920"/>
      <c r="O30" s="920"/>
      <c r="P30" s="920"/>
      <c r="Q30" s="920"/>
      <c r="R30" s="920"/>
      <c r="S30" s="920"/>
      <c r="T30" s="920"/>
      <c r="U30" s="920"/>
      <c r="V30" s="920"/>
      <c r="W30" s="920"/>
      <c r="X30" s="920"/>
      <c r="Y30" s="920"/>
      <c r="Z30" s="920"/>
      <c r="AA30" s="920"/>
      <c r="AB30" s="920"/>
      <c r="AC30" s="920"/>
      <c r="AD30" s="920"/>
      <c r="AE30" s="920"/>
      <c r="AF30" s="920"/>
      <c r="AG30" s="920"/>
      <c r="AH30" s="920"/>
      <c r="AI30" s="920"/>
      <c r="AJ30" s="920"/>
      <c r="AK30" s="920"/>
      <c r="AL30" s="920"/>
      <c r="AM30" s="920"/>
      <c r="AN30" s="920"/>
      <c r="AO30" s="920"/>
      <c r="AP30" s="920"/>
      <c r="AQ30" s="920"/>
      <c r="AR30" s="920"/>
      <c r="AS30" s="920"/>
      <c r="AT30" s="920"/>
      <c r="AU30" s="920"/>
      <c r="AV30" s="937"/>
    </row>
    <row r="31" spans="6:59" ht="18.95" customHeight="1">
      <c r="H31" s="935"/>
      <c r="I31" s="1001" t="s">
        <v>1582</v>
      </c>
      <c r="J31" s="920"/>
      <c r="K31" s="920"/>
      <c r="L31" s="920"/>
      <c r="M31" s="920"/>
      <c r="N31" s="920"/>
      <c r="O31" s="920"/>
      <c r="P31" s="920"/>
      <c r="Q31" s="920"/>
      <c r="R31" s="920"/>
      <c r="S31" s="920"/>
      <c r="T31" s="920"/>
      <c r="U31" s="920"/>
      <c r="V31" s="920"/>
      <c r="W31" s="920"/>
      <c r="X31" s="920"/>
      <c r="Y31" s="920"/>
      <c r="Z31" s="920"/>
      <c r="AA31" s="920"/>
      <c r="AB31" s="920"/>
      <c r="AC31" s="920"/>
      <c r="AD31" s="920"/>
      <c r="AE31" s="920"/>
      <c r="AF31" s="920"/>
      <c r="AG31" s="920"/>
      <c r="AH31" s="974"/>
      <c r="AI31" s="974"/>
      <c r="AJ31" s="974"/>
      <c r="AK31" s="974"/>
      <c r="AL31" s="974"/>
      <c r="AM31" s="920"/>
      <c r="AN31" s="920"/>
      <c r="AO31" s="920"/>
      <c r="AP31" s="920"/>
      <c r="AQ31" s="920"/>
      <c r="AR31" s="920"/>
      <c r="AS31" s="920"/>
      <c r="AT31" s="920"/>
      <c r="AU31" s="920"/>
      <c r="AV31" s="937"/>
      <c r="AW31" s="920"/>
      <c r="AX31" s="920"/>
      <c r="AY31" s="920"/>
      <c r="AZ31" s="920"/>
      <c r="BA31" s="920"/>
    </row>
    <row r="32" spans="6:59" ht="18.95" customHeight="1">
      <c r="H32" s="935"/>
      <c r="I32" s="929" t="s">
        <v>1540</v>
      </c>
      <c r="J32" s="930"/>
      <c r="K32" s="930"/>
      <c r="L32" s="930"/>
      <c r="M32" s="931"/>
      <c r="N32" s="929" t="s">
        <v>1546</v>
      </c>
      <c r="O32" s="930"/>
      <c r="P32" s="930"/>
      <c r="Q32" s="930"/>
      <c r="R32" s="931"/>
      <c r="S32" s="929" t="s">
        <v>1576</v>
      </c>
      <c r="T32" s="930"/>
      <c r="U32" s="930"/>
      <c r="V32" s="931"/>
      <c r="W32" s="929" t="s">
        <v>1536</v>
      </c>
      <c r="X32" s="930"/>
      <c r="Y32" s="930"/>
      <c r="Z32" s="930"/>
      <c r="AA32" s="931"/>
      <c r="AB32" s="929" t="s">
        <v>1577</v>
      </c>
      <c r="AC32" s="930"/>
      <c r="AD32" s="931"/>
      <c r="AE32" s="929" t="s">
        <v>553</v>
      </c>
      <c r="AF32" s="930"/>
      <c r="AG32" s="930"/>
      <c r="AH32" s="931"/>
      <c r="AI32" s="929" t="s">
        <v>554</v>
      </c>
      <c r="AJ32" s="930"/>
      <c r="AK32" s="930"/>
      <c r="AL32" s="931"/>
      <c r="AM32" s="920"/>
      <c r="AN32" s="920"/>
      <c r="AO32" s="920"/>
      <c r="AP32" s="920"/>
      <c r="AQ32" s="920"/>
      <c r="AR32" s="920"/>
      <c r="AS32" s="920"/>
      <c r="AT32" s="920"/>
      <c r="AU32" s="920"/>
      <c r="AV32" s="937"/>
      <c r="AW32" s="920"/>
      <c r="AX32" s="920"/>
      <c r="AY32" s="920"/>
      <c r="AZ32" s="920"/>
      <c r="BA32" s="920"/>
    </row>
    <row r="33" spans="8:53" ht="18.95" customHeight="1">
      <c r="H33" s="935"/>
      <c r="I33" s="1346" t="s">
        <v>1574</v>
      </c>
      <c r="J33" s="1347"/>
      <c r="K33" s="1347"/>
      <c r="L33" s="1347"/>
      <c r="M33" s="1348"/>
      <c r="N33" s="1349" t="s">
        <v>1521</v>
      </c>
      <c r="O33" s="1350"/>
      <c r="P33" s="1350"/>
      <c r="Q33" s="1350"/>
      <c r="R33" s="1351"/>
      <c r="S33" s="2893" t="s">
        <v>832</v>
      </c>
      <c r="T33" s="2894"/>
      <c r="U33" s="2894"/>
      <c r="V33" s="2895"/>
      <c r="W33" s="1349" t="s">
        <v>1521</v>
      </c>
      <c r="X33" s="1350"/>
      <c r="Y33" s="1350"/>
      <c r="Z33" s="1350"/>
      <c r="AA33" s="1351"/>
      <c r="AB33" s="1346" t="s">
        <v>1533</v>
      </c>
      <c r="AC33" s="1347"/>
      <c r="AD33" s="1348"/>
      <c r="AE33" s="2893" t="s">
        <v>1179</v>
      </c>
      <c r="AF33" s="2894"/>
      <c r="AG33" s="2894"/>
      <c r="AH33" s="2895"/>
      <c r="AI33" s="2893" t="s">
        <v>1179</v>
      </c>
      <c r="AJ33" s="2894"/>
      <c r="AK33" s="2894"/>
      <c r="AL33" s="2895"/>
      <c r="AM33" s="920"/>
      <c r="AN33" s="920"/>
      <c r="AO33" s="920"/>
      <c r="AP33" s="920"/>
      <c r="AQ33" s="920"/>
      <c r="AR33" s="920"/>
      <c r="AS33" s="920"/>
      <c r="AT33" s="920"/>
      <c r="AU33" s="920"/>
      <c r="AV33" s="937"/>
      <c r="AW33" s="920"/>
      <c r="AX33" s="920"/>
      <c r="AY33" s="920"/>
      <c r="AZ33" s="920"/>
      <c r="BA33" s="920"/>
    </row>
    <row r="34" spans="8:53" ht="9.9499999999999993" customHeight="1">
      <c r="H34" s="935"/>
      <c r="I34" s="920"/>
      <c r="J34" s="920"/>
      <c r="K34" s="920"/>
      <c r="L34" s="920"/>
      <c r="M34" s="920"/>
      <c r="N34" s="920"/>
      <c r="O34" s="920"/>
      <c r="P34" s="920"/>
      <c r="Q34" s="920"/>
      <c r="R34" s="920"/>
      <c r="S34" s="920"/>
      <c r="T34" s="920"/>
      <c r="U34" s="920"/>
      <c r="V34" s="920"/>
      <c r="W34" s="920"/>
      <c r="X34" s="920"/>
      <c r="Y34" s="920"/>
      <c r="Z34" s="920"/>
      <c r="AA34" s="920"/>
      <c r="AB34" s="920"/>
      <c r="AC34" s="920"/>
      <c r="AD34" s="920"/>
      <c r="AE34" s="920"/>
      <c r="AF34" s="920"/>
      <c r="AG34" s="920"/>
      <c r="AH34" s="920"/>
      <c r="AI34" s="920"/>
      <c r="AJ34" s="920"/>
      <c r="AK34" s="920"/>
      <c r="AL34" s="920"/>
      <c r="AM34" s="920"/>
      <c r="AN34" s="920"/>
      <c r="AO34" s="920"/>
      <c r="AP34" s="920"/>
      <c r="AQ34" s="920"/>
      <c r="AR34" s="920"/>
      <c r="AS34" s="920"/>
      <c r="AT34" s="920"/>
      <c r="AU34" s="920"/>
      <c r="AV34" s="937"/>
    </row>
    <row r="35" spans="8:53" ht="18.95" customHeight="1">
      <c r="H35" s="935"/>
      <c r="I35" s="1001" t="s">
        <v>1588</v>
      </c>
      <c r="J35" s="920"/>
      <c r="K35" s="920"/>
      <c r="L35" s="920"/>
      <c r="M35" s="920"/>
      <c r="N35" s="920"/>
      <c r="O35" s="920"/>
      <c r="P35" s="920"/>
      <c r="Q35" s="920"/>
      <c r="R35" s="920"/>
      <c r="S35" s="920"/>
      <c r="T35" s="920"/>
      <c r="U35" s="920"/>
      <c r="V35" s="920"/>
      <c r="W35" s="920"/>
      <c r="X35" s="920"/>
      <c r="Y35" s="920"/>
      <c r="Z35" s="920"/>
      <c r="AA35" s="920"/>
      <c r="AB35" s="920"/>
      <c r="AC35" s="920"/>
      <c r="AD35" s="920"/>
      <c r="AE35" s="920"/>
      <c r="AF35" s="920"/>
      <c r="AG35" s="920"/>
      <c r="AH35" s="920"/>
      <c r="AI35" s="920"/>
      <c r="AJ35" s="920"/>
      <c r="AK35" s="920"/>
      <c r="AL35" s="920"/>
      <c r="AM35" s="920"/>
      <c r="AN35" s="920"/>
      <c r="AO35" s="920"/>
      <c r="AP35" s="920"/>
      <c r="AQ35" s="920"/>
      <c r="AR35" s="920"/>
      <c r="AS35" s="920"/>
      <c r="AT35" s="920"/>
      <c r="AU35" s="920"/>
      <c r="AV35" s="937"/>
    </row>
    <row r="36" spans="8:53" ht="5.0999999999999996" customHeight="1">
      <c r="H36" s="935"/>
      <c r="I36" s="1001"/>
      <c r="J36" s="920"/>
      <c r="K36" s="920"/>
      <c r="L36" s="920"/>
      <c r="M36" s="920"/>
      <c r="N36" s="920"/>
      <c r="O36" s="920"/>
      <c r="P36" s="920"/>
      <c r="Q36" s="920"/>
      <c r="R36" s="920"/>
      <c r="S36" s="920"/>
      <c r="T36" s="920"/>
      <c r="U36" s="920"/>
      <c r="V36" s="920"/>
      <c r="W36" s="920"/>
      <c r="X36" s="920"/>
      <c r="Y36" s="920"/>
      <c r="Z36" s="920"/>
      <c r="AA36" s="920"/>
      <c r="AB36" s="920"/>
      <c r="AC36" s="920"/>
      <c r="AD36" s="920"/>
      <c r="AE36" s="920"/>
      <c r="AF36" s="920"/>
      <c r="AG36" s="920"/>
      <c r="AH36" s="920"/>
      <c r="AI36" s="920"/>
      <c r="AJ36" s="920"/>
      <c r="AK36" s="920"/>
      <c r="AL36" s="920"/>
      <c r="AM36" s="920"/>
      <c r="AN36" s="920"/>
      <c r="AO36" s="920"/>
      <c r="AP36" s="920"/>
      <c r="AQ36" s="920"/>
      <c r="AR36" s="920"/>
      <c r="AS36" s="920"/>
      <c r="AT36" s="920"/>
      <c r="AU36" s="920"/>
      <c r="AV36" s="937"/>
    </row>
    <row r="37" spans="8:53" ht="18.95" customHeight="1">
      <c r="H37" s="935"/>
      <c r="I37" s="2880" t="s">
        <v>1559</v>
      </c>
      <c r="J37" s="929" t="s">
        <v>1586</v>
      </c>
      <c r="K37" s="930"/>
      <c r="L37" s="930"/>
      <c r="M37" s="930"/>
      <c r="N37" s="930"/>
      <c r="O37" s="930"/>
      <c r="P37" s="930"/>
      <c r="Q37" s="930"/>
      <c r="R37" s="930"/>
      <c r="S37" s="930"/>
      <c r="T37" s="931"/>
      <c r="U37" s="929" t="s">
        <v>1527</v>
      </c>
      <c r="V37" s="930"/>
      <c r="W37" s="930"/>
      <c r="X37" s="930"/>
      <c r="Y37" s="930"/>
      <c r="Z37" s="930"/>
      <c r="AA37" s="930"/>
      <c r="AB37" s="930"/>
      <c r="AC37" s="930"/>
      <c r="AD37" s="930"/>
      <c r="AE37" s="930"/>
      <c r="AF37" s="930"/>
      <c r="AG37" s="930"/>
      <c r="AH37" s="930"/>
      <c r="AI37" s="930"/>
      <c r="AJ37" s="930"/>
      <c r="AK37" s="930"/>
      <c r="AL37" s="930"/>
      <c r="AM37" s="929" t="s">
        <v>1587</v>
      </c>
      <c r="AN37" s="930"/>
      <c r="AO37" s="930"/>
      <c r="AP37" s="930"/>
      <c r="AQ37" s="930"/>
      <c r="AR37" s="930"/>
      <c r="AS37" s="930"/>
      <c r="AT37" s="931"/>
      <c r="AU37" s="991"/>
      <c r="AV37" s="937"/>
    </row>
    <row r="38" spans="8:53" ht="18.95" customHeight="1">
      <c r="H38" s="935"/>
      <c r="I38" s="2881"/>
      <c r="J38" s="929" t="s">
        <v>1563</v>
      </c>
      <c r="K38" s="930"/>
      <c r="L38" s="930"/>
      <c r="M38" s="931"/>
      <c r="N38" s="929" t="s">
        <v>1564</v>
      </c>
      <c r="O38" s="930"/>
      <c r="P38" s="930"/>
      <c r="Q38" s="931"/>
      <c r="R38" s="929" t="s">
        <v>1531</v>
      </c>
      <c r="S38" s="930"/>
      <c r="T38" s="931"/>
      <c r="U38" s="929" t="s">
        <v>1561</v>
      </c>
      <c r="V38" s="930"/>
      <c r="W38" s="931"/>
      <c r="X38" s="929" t="s">
        <v>1528</v>
      </c>
      <c r="Y38" s="930"/>
      <c r="Z38" s="930"/>
      <c r="AA38" s="930"/>
      <c r="AB38" s="931"/>
      <c r="AC38" s="929" t="s">
        <v>1529</v>
      </c>
      <c r="AD38" s="930"/>
      <c r="AE38" s="930"/>
      <c r="AF38" s="930"/>
      <c r="AG38" s="930"/>
      <c r="AH38" s="930"/>
      <c r="AI38" s="931"/>
      <c r="AJ38" s="929" t="s">
        <v>1530</v>
      </c>
      <c r="AK38" s="930"/>
      <c r="AL38" s="931"/>
      <c r="AM38" s="929" t="s">
        <v>1583</v>
      </c>
      <c r="AN38" s="931"/>
      <c r="AO38" s="929" t="s">
        <v>1592</v>
      </c>
      <c r="AP38" s="930"/>
      <c r="AQ38" s="931"/>
      <c r="AR38" s="966" t="s">
        <v>1585</v>
      </c>
      <c r="AS38" s="1361"/>
      <c r="AT38" s="968"/>
      <c r="AU38" s="990" t="s">
        <v>1180</v>
      </c>
      <c r="AV38" s="937"/>
    </row>
    <row r="39" spans="8:53" ht="18.95" customHeight="1">
      <c r="H39" s="935"/>
      <c r="I39" s="1344" t="s">
        <v>1759</v>
      </c>
      <c r="J39" s="1010" t="s">
        <v>1560</v>
      </c>
      <c r="K39" s="1011"/>
      <c r="L39" s="1011"/>
      <c r="M39" s="1012"/>
      <c r="N39" s="1010">
        <v>12345</v>
      </c>
      <c r="O39" s="1011"/>
      <c r="P39" s="1011"/>
      <c r="Q39" s="1012"/>
      <c r="R39" s="1010" t="s">
        <v>1518</v>
      </c>
      <c r="S39" s="1011"/>
      <c r="T39" s="1012"/>
      <c r="U39" s="1010" t="s">
        <v>1526</v>
      </c>
      <c r="V39" s="1011"/>
      <c r="W39" s="1012"/>
      <c r="X39" s="1010" t="s">
        <v>1526</v>
      </c>
      <c r="Y39" s="1011"/>
      <c r="Z39" s="1011"/>
      <c r="AA39" s="1011"/>
      <c r="AB39" s="1012"/>
      <c r="AC39" s="1010" t="s">
        <v>1562</v>
      </c>
      <c r="AD39" s="1011"/>
      <c r="AE39" s="1011"/>
      <c r="AF39" s="1011"/>
      <c r="AG39" s="1011"/>
      <c r="AH39" s="1011"/>
      <c r="AI39" s="1012"/>
      <c r="AJ39" s="1010" t="s">
        <v>1532</v>
      </c>
      <c r="AK39" s="1011"/>
      <c r="AL39" s="1012"/>
      <c r="AM39" s="1010" t="s">
        <v>1590</v>
      </c>
      <c r="AN39" s="1012"/>
      <c r="AO39" s="1010">
        <v>200</v>
      </c>
      <c r="AP39" s="1011"/>
      <c r="AQ39" s="1012"/>
      <c r="AR39" s="1358">
        <v>200</v>
      </c>
      <c r="AS39" s="1359"/>
      <c r="AT39" s="1360"/>
      <c r="AU39" s="993"/>
      <c r="AV39" s="937"/>
    </row>
    <row r="40" spans="8:53" ht="18.95" customHeight="1">
      <c r="H40" s="935"/>
      <c r="I40" s="932" t="s">
        <v>737</v>
      </c>
      <c r="J40" s="932" t="s">
        <v>1560</v>
      </c>
      <c r="K40" s="933"/>
      <c r="L40" s="933"/>
      <c r="M40" s="934"/>
      <c r="N40" s="932">
        <v>12345</v>
      </c>
      <c r="O40" s="933"/>
      <c r="P40" s="933"/>
      <c r="Q40" s="934"/>
      <c r="R40" s="932" t="s">
        <v>1518</v>
      </c>
      <c r="S40" s="933"/>
      <c r="T40" s="934"/>
      <c r="U40" s="932" t="s">
        <v>1526</v>
      </c>
      <c r="V40" s="933"/>
      <c r="W40" s="934"/>
      <c r="X40" s="932" t="s">
        <v>1526</v>
      </c>
      <c r="Y40" s="933"/>
      <c r="Z40" s="933"/>
      <c r="AA40" s="933"/>
      <c r="AB40" s="934"/>
      <c r="AC40" s="932" t="s">
        <v>1562</v>
      </c>
      <c r="AD40" s="933"/>
      <c r="AE40" s="933"/>
      <c r="AF40" s="933"/>
      <c r="AG40" s="933"/>
      <c r="AH40" s="933"/>
      <c r="AI40" s="934"/>
      <c r="AJ40" s="932" t="s">
        <v>1532</v>
      </c>
      <c r="AK40" s="933"/>
      <c r="AL40" s="934"/>
      <c r="AM40" s="932" t="s">
        <v>1591</v>
      </c>
      <c r="AN40" s="934"/>
      <c r="AO40" s="997">
        <v>100</v>
      </c>
      <c r="AP40" s="998"/>
      <c r="AQ40" s="999"/>
      <c r="AR40" s="954">
        <v>200</v>
      </c>
      <c r="AS40" s="955"/>
      <c r="AT40" s="971"/>
      <c r="AU40" s="989"/>
      <c r="AV40" s="937"/>
    </row>
    <row r="41" spans="8:53" ht="18.95" customHeight="1">
      <c r="H41" s="935"/>
      <c r="I41" s="932" t="s">
        <v>737</v>
      </c>
      <c r="J41" s="932" t="s">
        <v>1560</v>
      </c>
      <c r="K41" s="933"/>
      <c r="L41" s="933"/>
      <c r="M41" s="934"/>
      <c r="N41" s="932">
        <v>12345</v>
      </c>
      <c r="O41" s="933"/>
      <c r="P41" s="933"/>
      <c r="Q41" s="934"/>
      <c r="R41" s="932" t="s">
        <v>1518</v>
      </c>
      <c r="S41" s="933"/>
      <c r="T41" s="934"/>
      <c r="U41" s="932" t="s">
        <v>1526</v>
      </c>
      <c r="V41" s="933"/>
      <c r="W41" s="934"/>
      <c r="X41" s="932" t="s">
        <v>1526</v>
      </c>
      <c r="Y41" s="933"/>
      <c r="Z41" s="933"/>
      <c r="AA41" s="933"/>
      <c r="AB41" s="934"/>
      <c r="AC41" s="932" t="s">
        <v>1562</v>
      </c>
      <c r="AD41" s="933"/>
      <c r="AE41" s="933"/>
      <c r="AF41" s="933"/>
      <c r="AG41" s="933"/>
      <c r="AH41" s="933"/>
      <c r="AI41" s="934"/>
      <c r="AJ41" s="932" t="s">
        <v>1532</v>
      </c>
      <c r="AK41" s="933"/>
      <c r="AL41" s="934"/>
      <c r="AM41" s="932" t="s">
        <v>1593</v>
      </c>
      <c r="AN41" s="934"/>
      <c r="AO41" s="997">
        <v>100</v>
      </c>
      <c r="AP41" s="998"/>
      <c r="AQ41" s="999"/>
      <c r="AR41" s="954">
        <v>200</v>
      </c>
      <c r="AS41" s="955"/>
      <c r="AT41" s="971"/>
      <c r="AU41" s="986"/>
      <c r="AV41" s="937"/>
    </row>
    <row r="42" spans="8:53" ht="18.95" customHeight="1" thickBot="1">
      <c r="H42" s="935"/>
      <c r="I42" s="920"/>
      <c r="J42" s="920"/>
      <c r="K42" s="920"/>
      <c r="L42" s="920"/>
      <c r="M42" s="920"/>
      <c r="N42" s="920"/>
      <c r="O42" s="920"/>
      <c r="P42" s="920"/>
      <c r="Q42" s="920"/>
      <c r="R42" s="920"/>
      <c r="S42" s="920"/>
      <c r="T42" s="920"/>
      <c r="U42" s="920"/>
      <c r="V42" s="920"/>
      <c r="W42" s="920"/>
      <c r="X42" s="920"/>
      <c r="Y42" s="920"/>
      <c r="Z42" s="920"/>
      <c r="AA42" s="920"/>
      <c r="AB42" s="920"/>
      <c r="AC42" s="920"/>
      <c r="AD42" s="920"/>
      <c r="AE42" s="920"/>
      <c r="AF42" s="920"/>
      <c r="AG42" s="920"/>
      <c r="AH42" s="920"/>
      <c r="AI42" s="920"/>
      <c r="AJ42" s="920"/>
      <c r="AK42" s="920"/>
      <c r="AL42" s="920"/>
      <c r="AM42" s="920"/>
      <c r="AN42" s="920"/>
      <c r="AO42" s="920"/>
      <c r="AP42" s="920"/>
      <c r="AQ42" s="920"/>
      <c r="AR42" s="920"/>
      <c r="AS42" s="920"/>
      <c r="AT42" s="920"/>
      <c r="AU42" s="920"/>
      <c r="AV42" s="937"/>
    </row>
    <row r="43" spans="8:53" ht="18.95" customHeight="1">
      <c r="H43" s="935"/>
      <c r="I43" s="1000"/>
      <c r="J43" s="1000"/>
      <c r="K43" s="1000"/>
      <c r="L43" s="1000"/>
      <c r="M43" s="1000"/>
      <c r="N43" s="1000"/>
      <c r="O43" s="1000"/>
      <c r="P43" s="1000"/>
      <c r="Q43" s="1000"/>
      <c r="R43" s="1000"/>
      <c r="S43" s="1000"/>
      <c r="T43" s="1000"/>
      <c r="U43" s="1000"/>
      <c r="V43" s="1000"/>
      <c r="W43" s="1000"/>
      <c r="X43" s="1000"/>
      <c r="Y43" s="1000"/>
      <c r="Z43" s="1000"/>
      <c r="AA43" s="1000"/>
      <c r="AB43" s="1000"/>
      <c r="AC43" s="1000"/>
      <c r="AD43" s="1000"/>
      <c r="AE43" s="1000"/>
      <c r="AF43" s="1000"/>
      <c r="AG43" s="1000"/>
      <c r="AH43" s="1000"/>
      <c r="AI43" s="1000"/>
      <c r="AJ43" s="1000"/>
      <c r="AK43" s="1000"/>
      <c r="AL43" s="1000"/>
      <c r="AM43" s="1000"/>
      <c r="AN43" s="1000"/>
      <c r="AO43" s="1000"/>
      <c r="AP43" s="1000"/>
      <c r="AQ43" s="1000"/>
      <c r="AR43" s="1000"/>
      <c r="AS43" s="1000"/>
      <c r="AT43" s="1000"/>
      <c r="AU43" s="1000"/>
      <c r="AV43" s="937"/>
    </row>
    <row r="44" spans="8:53" ht="18.95" customHeight="1">
      <c r="H44" s="935"/>
      <c r="I44" s="1365" t="s">
        <v>2120</v>
      </c>
      <c r="J44" s="974"/>
      <c r="K44" s="974"/>
      <c r="L44" s="974"/>
      <c r="M44" s="974"/>
      <c r="N44" s="974"/>
      <c r="O44" s="974"/>
      <c r="P44" s="974"/>
      <c r="Q44" s="974"/>
      <c r="R44" s="920"/>
      <c r="S44" s="920"/>
      <c r="T44" s="920"/>
      <c r="U44" s="920"/>
      <c r="V44" s="920"/>
      <c r="W44" s="920"/>
      <c r="X44" s="920"/>
      <c r="Y44" s="920"/>
      <c r="AF44" s="926" t="s">
        <v>3055</v>
      </c>
      <c r="AG44" s="927"/>
      <c r="AH44" s="927"/>
      <c r="AI44" s="927"/>
      <c r="AJ44" s="927"/>
      <c r="AK44" s="928"/>
      <c r="AL44" s="926" t="s">
        <v>2115</v>
      </c>
      <c r="AM44" s="927"/>
      <c r="AN44" s="928"/>
      <c r="AO44" s="920"/>
      <c r="AP44" s="920"/>
      <c r="AQ44" s="920"/>
      <c r="AR44" s="920"/>
      <c r="AS44" s="920"/>
      <c r="AT44" s="920"/>
      <c r="AU44" s="920"/>
      <c r="AV44" s="937"/>
    </row>
    <row r="45" spans="8:53" ht="9.9499999999999993" customHeight="1">
      <c r="H45" s="935"/>
      <c r="I45" s="911"/>
      <c r="J45" s="911"/>
      <c r="K45" s="911"/>
      <c r="L45" s="911"/>
      <c r="M45" s="911"/>
      <c r="N45" s="911"/>
      <c r="O45" s="911"/>
      <c r="P45" s="911"/>
      <c r="Q45" s="911"/>
      <c r="R45" s="911"/>
      <c r="S45" s="911"/>
      <c r="T45" s="911"/>
      <c r="U45" s="911"/>
      <c r="V45" s="911"/>
      <c r="W45" s="911"/>
      <c r="X45" s="911"/>
      <c r="Y45" s="911"/>
      <c r="AF45" s="911"/>
      <c r="AG45" s="911"/>
      <c r="AH45" s="911"/>
      <c r="AI45" s="911"/>
      <c r="AJ45" s="911"/>
      <c r="AK45" s="911"/>
      <c r="AL45" s="911"/>
      <c r="AM45" s="911"/>
      <c r="AN45" s="911"/>
      <c r="AO45" s="911"/>
      <c r="AP45" s="911"/>
      <c r="AQ45" s="911"/>
      <c r="AR45" s="1069"/>
      <c r="AS45" s="1069"/>
      <c r="AT45" s="1069"/>
      <c r="AU45" s="920"/>
      <c r="AV45" s="937"/>
    </row>
    <row r="46" spans="8:53" ht="18.95" customHeight="1">
      <c r="H46" s="935"/>
      <c r="I46" s="1246" t="s">
        <v>1599</v>
      </c>
      <c r="J46" s="1047"/>
      <c r="K46" s="1047"/>
      <c r="L46" s="1246" t="s">
        <v>1888</v>
      </c>
      <c r="M46" s="1047"/>
      <c r="N46" s="1047"/>
      <c r="O46" s="1047"/>
      <c r="P46" s="1246" t="s">
        <v>1541</v>
      </c>
      <c r="Q46" s="1047"/>
      <c r="R46" s="1047"/>
      <c r="S46" s="920" t="s">
        <v>737</v>
      </c>
      <c r="T46" s="950" t="s">
        <v>2114</v>
      </c>
      <c r="U46" s="920"/>
      <c r="V46" s="920"/>
      <c r="W46" s="920"/>
      <c r="X46" s="920"/>
      <c r="Y46" s="920"/>
      <c r="AG46" s="910" t="s">
        <v>1602</v>
      </c>
      <c r="AH46" s="981"/>
      <c r="AI46" s="938"/>
      <c r="AJ46" s="982" t="s">
        <v>1571</v>
      </c>
      <c r="AK46" s="983"/>
      <c r="AL46" s="983"/>
      <c r="AM46" s="983"/>
      <c r="AN46" s="984"/>
      <c r="AO46" s="1003"/>
      <c r="AP46" s="1003"/>
      <c r="AQ46" s="1003"/>
      <c r="AR46" s="1003"/>
      <c r="AS46" s="1003"/>
      <c r="AT46" s="1003"/>
      <c r="AU46" s="920"/>
      <c r="AV46" s="937"/>
    </row>
    <row r="47" spans="8:53" ht="5.0999999999999996" customHeight="1">
      <c r="H47" s="935"/>
      <c r="I47" s="920"/>
      <c r="J47" s="920"/>
      <c r="K47" s="920"/>
      <c r="L47" s="920"/>
      <c r="M47" s="920"/>
      <c r="N47" s="920"/>
      <c r="O47" s="920"/>
      <c r="P47" s="920"/>
      <c r="Q47" s="920"/>
      <c r="R47" s="920"/>
      <c r="S47" s="920"/>
      <c r="T47" s="920"/>
      <c r="U47" s="920"/>
      <c r="V47" s="920"/>
      <c r="W47" s="920"/>
      <c r="X47" s="920"/>
      <c r="Y47" s="920"/>
      <c r="Z47" s="920"/>
      <c r="AA47" s="920"/>
      <c r="AB47" s="920"/>
      <c r="AC47" s="920"/>
      <c r="AD47" s="920"/>
      <c r="AE47" s="920"/>
      <c r="AF47" s="920"/>
      <c r="AG47" s="920"/>
      <c r="AH47" s="1003"/>
      <c r="AI47" s="1003"/>
      <c r="AJ47" s="1003"/>
      <c r="AK47" s="1003"/>
      <c r="AL47" s="920"/>
      <c r="AM47" s="920"/>
      <c r="AN47" s="920"/>
      <c r="AO47" s="920"/>
      <c r="AP47" s="920"/>
      <c r="AQ47" s="920"/>
      <c r="AR47" s="920"/>
      <c r="AS47" s="920"/>
      <c r="AT47" s="1003"/>
      <c r="AU47" s="920"/>
      <c r="AV47" s="937"/>
    </row>
    <row r="48" spans="8:53" ht="18.95" customHeight="1">
      <c r="H48" s="935"/>
      <c r="I48" s="2905" t="s">
        <v>1559</v>
      </c>
      <c r="J48" s="1059" t="s">
        <v>1614</v>
      </c>
      <c r="K48" s="1060"/>
      <c r="L48" s="1060"/>
      <c r="M48" s="1060"/>
      <c r="N48" s="1060"/>
      <c r="O48" s="1060"/>
      <c r="P48" s="1060"/>
      <c r="Q48" s="1060"/>
      <c r="R48" s="1060"/>
      <c r="S48" s="1060"/>
      <c r="T48" s="1060"/>
      <c r="U48" s="1060"/>
      <c r="V48" s="1060"/>
      <c r="W48" s="1060"/>
      <c r="X48" s="1060"/>
      <c r="Y48" s="1342" t="s">
        <v>1612</v>
      </c>
      <c r="Z48" s="1060"/>
      <c r="AA48" s="1060"/>
      <c r="AB48" s="1060"/>
      <c r="AC48" s="1060"/>
      <c r="AD48" s="1060"/>
      <c r="AE48" s="1060"/>
      <c r="AF48" s="1060"/>
      <c r="AG48" s="1061"/>
      <c r="AH48" s="2842" t="s">
        <v>1525</v>
      </c>
      <c r="AI48" s="2843"/>
      <c r="AJ48" s="2843"/>
      <c r="AK48" s="2843"/>
      <c r="AL48" s="2843"/>
      <c r="AM48" s="2844"/>
      <c r="AN48" s="991"/>
      <c r="AO48" s="920"/>
      <c r="AP48" s="920"/>
      <c r="AQ48" s="920"/>
      <c r="AR48" s="920"/>
      <c r="AS48" s="920"/>
      <c r="AT48" s="920"/>
      <c r="AU48" s="920"/>
      <c r="AV48" s="937"/>
    </row>
    <row r="49" spans="8:57" ht="18.95" customHeight="1">
      <c r="H49" s="935"/>
      <c r="I49" s="2906"/>
      <c r="J49" s="1343" t="s">
        <v>1678</v>
      </c>
      <c r="K49" s="1362"/>
      <c r="L49" s="1251"/>
      <c r="M49" s="1343" t="s">
        <v>1679</v>
      </c>
      <c r="N49" s="1362"/>
      <c r="O49" s="1362"/>
      <c r="P49" s="1059" t="s">
        <v>1583</v>
      </c>
      <c r="Q49" s="1061"/>
      <c r="R49" s="1061"/>
      <c r="S49" s="1059" t="s">
        <v>1584</v>
      </c>
      <c r="T49" s="1060"/>
      <c r="U49" s="1060"/>
      <c r="V49" s="1059" t="s">
        <v>1680</v>
      </c>
      <c r="W49" s="1060"/>
      <c r="X49" s="1060"/>
      <c r="Y49" s="1059" t="s">
        <v>1583</v>
      </c>
      <c r="Z49" s="1060"/>
      <c r="AA49" s="1061"/>
      <c r="AB49" s="1059" t="s">
        <v>1610</v>
      </c>
      <c r="AC49" s="1060"/>
      <c r="AD49" s="1061"/>
      <c r="AE49" s="1343" t="s">
        <v>1585</v>
      </c>
      <c r="AF49" s="1362"/>
      <c r="AG49" s="1251"/>
      <c r="AH49" s="2845"/>
      <c r="AI49" s="2846"/>
      <c r="AJ49" s="2846"/>
      <c r="AK49" s="2846"/>
      <c r="AL49" s="2846"/>
      <c r="AM49" s="2847"/>
      <c r="AN49" s="990" t="s">
        <v>1180</v>
      </c>
      <c r="AO49" s="920"/>
      <c r="AP49" s="920"/>
      <c r="AQ49" s="920"/>
      <c r="AR49" s="920"/>
      <c r="AS49" s="920"/>
      <c r="AT49" s="920"/>
      <c r="AU49" s="920"/>
      <c r="AV49" s="937"/>
    </row>
    <row r="50" spans="8:57" ht="18.95" customHeight="1">
      <c r="H50" s="935"/>
      <c r="I50" s="932" t="s">
        <v>737</v>
      </c>
      <c r="J50" s="1010" t="s">
        <v>1596</v>
      </c>
      <c r="K50" s="1011"/>
      <c r="L50" s="1012"/>
      <c r="M50" s="1010">
        <v>1</v>
      </c>
      <c r="N50" s="1011"/>
      <c r="O50" s="1011"/>
      <c r="P50" s="1010" t="s">
        <v>1595</v>
      </c>
      <c r="Q50" s="1012"/>
      <c r="R50" s="946" t="s">
        <v>1115</v>
      </c>
      <c r="S50" s="1010">
        <v>1</v>
      </c>
      <c r="T50" s="1011"/>
      <c r="U50" s="1011"/>
      <c r="V50" s="1010">
        <v>66</v>
      </c>
      <c r="W50" s="1011"/>
      <c r="X50" s="1011"/>
      <c r="Y50" s="1010" t="s">
        <v>1590</v>
      </c>
      <c r="Z50" s="1011"/>
      <c r="AA50" s="946" t="s">
        <v>1115</v>
      </c>
      <c r="AB50" s="1013">
        <v>60</v>
      </c>
      <c r="AC50" s="1014"/>
      <c r="AD50" s="1015"/>
      <c r="AE50" s="1016" t="s">
        <v>1611</v>
      </c>
      <c r="AF50" s="1014"/>
      <c r="AG50" s="1015"/>
      <c r="AH50" s="932" t="s">
        <v>1562</v>
      </c>
      <c r="AI50" s="933"/>
      <c r="AJ50" s="933"/>
      <c r="AK50" s="933"/>
      <c r="AL50" s="933"/>
      <c r="AM50" s="933"/>
      <c r="AN50" s="993"/>
      <c r="AO50" s="920"/>
      <c r="AP50" s="920"/>
      <c r="AQ50" s="920"/>
      <c r="AR50" s="920"/>
      <c r="AS50" s="920"/>
      <c r="AT50" s="920"/>
      <c r="AU50" s="920"/>
      <c r="AV50" s="937"/>
    </row>
    <row r="51" spans="8:57" ht="18.95" customHeight="1">
      <c r="H51" s="935"/>
      <c r="I51" s="932" t="s">
        <v>737</v>
      </c>
      <c r="J51" s="1010" t="s">
        <v>1597</v>
      </c>
      <c r="K51" s="1011"/>
      <c r="L51" s="1012"/>
      <c r="M51" s="1010">
        <v>2</v>
      </c>
      <c r="N51" s="1011"/>
      <c r="O51" s="1011"/>
      <c r="P51" s="1010" t="s">
        <v>1595</v>
      </c>
      <c r="Q51" s="1012"/>
      <c r="R51" s="946" t="s">
        <v>1115</v>
      </c>
      <c r="S51" s="1010">
        <v>1</v>
      </c>
      <c r="T51" s="1011"/>
      <c r="U51" s="1011"/>
      <c r="V51" s="1010">
        <v>66</v>
      </c>
      <c r="W51" s="1011"/>
      <c r="X51" s="1011"/>
      <c r="Y51" s="1010" t="s">
        <v>1590</v>
      </c>
      <c r="Z51" s="1011"/>
      <c r="AA51" s="946" t="s">
        <v>1115</v>
      </c>
      <c r="AB51" s="1013">
        <v>40</v>
      </c>
      <c r="AC51" s="1014"/>
      <c r="AD51" s="1015"/>
      <c r="AE51" s="1016" t="s">
        <v>1611</v>
      </c>
      <c r="AF51" s="1014"/>
      <c r="AG51" s="1015"/>
      <c r="AH51" s="932" t="s">
        <v>1562</v>
      </c>
      <c r="AI51" s="933"/>
      <c r="AJ51" s="933"/>
      <c r="AK51" s="933"/>
      <c r="AL51" s="933"/>
      <c r="AM51" s="933"/>
      <c r="AN51" s="989"/>
      <c r="AO51" s="920"/>
      <c r="AP51" s="920"/>
      <c r="AQ51" s="920"/>
      <c r="AR51" s="920"/>
      <c r="AS51" s="920"/>
      <c r="AT51" s="920"/>
      <c r="AU51" s="920"/>
      <c r="AV51" s="937"/>
    </row>
    <row r="52" spans="8:57" ht="18.95" customHeight="1">
      <c r="H52" s="935"/>
      <c r="I52" s="932" t="s">
        <v>737</v>
      </c>
      <c r="J52" s="1010" t="s">
        <v>1598</v>
      </c>
      <c r="K52" s="1011"/>
      <c r="L52" s="1012"/>
      <c r="M52" s="1010">
        <v>3</v>
      </c>
      <c r="N52" s="1011"/>
      <c r="O52" s="1011"/>
      <c r="P52" s="1010" t="s">
        <v>1595</v>
      </c>
      <c r="Q52" s="1012"/>
      <c r="R52" s="946" t="s">
        <v>1115</v>
      </c>
      <c r="S52" s="1010">
        <v>1</v>
      </c>
      <c r="T52" s="1011"/>
      <c r="U52" s="1011"/>
      <c r="V52" s="1010">
        <v>66</v>
      </c>
      <c r="W52" s="1011"/>
      <c r="X52" s="1011"/>
      <c r="Y52" s="1010" t="s">
        <v>1590</v>
      </c>
      <c r="Z52" s="1011"/>
      <c r="AA52" s="946" t="s">
        <v>1115</v>
      </c>
      <c r="AB52" s="1013">
        <v>100</v>
      </c>
      <c r="AC52" s="1014"/>
      <c r="AD52" s="1015"/>
      <c r="AE52" s="1016" t="s">
        <v>1611</v>
      </c>
      <c r="AF52" s="1014"/>
      <c r="AG52" s="1015"/>
      <c r="AH52" s="932" t="s">
        <v>1562</v>
      </c>
      <c r="AI52" s="933"/>
      <c r="AJ52" s="933"/>
      <c r="AK52" s="933"/>
      <c r="AL52" s="933"/>
      <c r="AM52" s="933"/>
      <c r="AN52" s="986"/>
      <c r="AO52" s="920"/>
      <c r="AP52" s="920"/>
      <c r="AQ52" s="920"/>
      <c r="AR52" s="920"/>
      <c r="AS52" s="920"/>
      <c r="AT52" s="920"/>
      <c r="AU52" s="920"/>
      <c r="AV52" s="937"/>
    </row>
    <row r="53" spans="8:57" ht="5.0999999999999996" customHeight="1">
      <c r="H53" s="935"/>
      <c r="I53" s="920"/>
      <c r="J53" s="1352"/>
      <c r="K53" s="1352"/>
      <c r="L53" s="1352"/>
      <c r="M53" s="1352"/>
      <c r="N53" s="1352"/>
      <c r="O53" s="1352"/>
      <c r="P53" s="1352"/>
      <c r="Q53" s="1352"/>
      <c r="R53" s="1363"/>
      <c r="S53" s="1352"/>
      <c r="T53" s="1352"/>
      <c r="U53" s="1352"/>
      <c r="V53" s="911"/>
      <c r="W53" s="911"/>
      <c r="X53" s="911"/>
      <c r="Y53" s="920"/>
      <c r="Z53" s="920"/>
      <c r="AA53" s="920"/>
      <c r="AB53" s="920"/>
      <c r="AC53" s="920"/>
      <c r="AD53" s="920"/>
      <c r="AE53" s="920"/>
      <c r="AF53" s="920"/>
      <c r="AG53" s="920"/>
      <c r="AI53" s="920"/>
      <c r="AJ53" s="920"/>
      <c r="AK53" s="920"/>
      <c r="AL53" s="920"/>
      <c r="AM53" s="920"/>
      <c r="AO53" s="920"/>
      <c r="AP53" s="920"/>
      <c r="AQ53" s="920"/>
      <c r="AR53" s="920"/>
      <c r="AS53" s="920"/>
      <c r="AT53" s="920"/>
      <c r="AU53" s="920"/>
      <c r="AV53" s="937"/>
      <c r="BE53" s="1003"/>
    </row>
    <row r="54" spans="8:57" ht="5.0999999999999996" customHeight="1">
      <c r="H54" s="935"/>
      <c r="I54" s="977"/>
      <c r="J54" s="977"/>
      <c r="K54" s="977"/>
      <c r="L54" s="977"/>
      <c r="M54" s="1242"/>
      <c r="N54" s="1242"/>
      <c r="O54" s="1242"/>
      <c r="P54" s="1242"/>
      <c r="Q54" s="1242"/>
      <c r="R54" s="1353"/>
      <c r="S54" s="1242"/>
      <c r="T54" s="1242"/>
      <c r="U54" s="1242"/>
      <c r="V54" s="1242"/>
      <c r="W54" s="1242"/>
      <c r="X54" s="1242"/>
      <c r="Y54" s="977"/>
      <c r="Z54" s="977"/>
      <c r="AA54" s="977"/>
      <c r="AB54" s="977"/>
      <c r="AC54" s="977"/>
      <c r="AD54" s="977"/>
      <c r="AE54" s="977"/>
      <c r="AF54" s="977"/>
      <c r="AG54" s="977"/>
      <c r="AH54" s="1354"/>
      <c r="AI54" s="1354"/>
      <c r="AJ54" s="1354"/>
      <c r="AK54" s="1354"/>
      <c r="AL54" s="1354"/>
      <c r="AM54" s="1354"/>
      <c r="AN54" s="1354"/>
      <c r="AO54" s="920"/>
      <c r="AP54" s="920"/>
      <c r="AQ54" s="920"/>
      <c r="AR54" s="920"/>
      <c r="AS54" s="920"/>
      <c r="AT54" s="920"/>
      <c r="AU54" s="920"/>
      <c r="AV54" s="937"/>
    </row>
    <row r="55" spans="8:57" ht="18.95" customHeight="1">
      <c r="H55" s="935"/>
      <c r="I55" s="977"/>
      <c r="J55" s="977"/>
      <c r="K55" s="977"/>
      <c r="L55" s="977"/>
      <c r="M55" s="1354"/>
      <c r="N55" s="1354"/>
      <c r="O55" s="1354"/>
      <c r="P55" s="1354"/>
      <c r="Q55" s="1217" t="s">
        <v>1606</v>
      </c>
      <c r="R55" s="1242"/>
      <c r="S55" s="2883">
        <f>S52+S51+S50</f>
        <v>3</v>
      </c>
      <c r="T55" s="2884"/>
      <c r="U55" s="2885"/>
      <c r="V55" s="1355"/>
      <c r="W55" s="1355"/>
      <c r="X55" s="1355"/>
      <c r="Y55" s="977"/>
      <c r="Z55" s="977"/>
      <c r="AA55" s="977"/>
      <c r="AB55" s="2883">
        <f>AB52+AB51+AB50</f>
        <v>200</v>
      </c>
      <c r="AC55" s="2884"/>
      <c r="AD55" s="2885"/>
      <c r="AE55" s="2886" t="s">
        <v>1613</v>
      </c>
      <c r="AF55" s="2887"/>
      <c r="AG55" s="2888"/>
      <c r="AH55" s="1354"/>
      <c r="AI55" s="1354"/>
      <c r="AJ55" s="1354"/>
      <c r="AK55" s="1354"/>
      <c r="AL55" s="1354"/>
      <c r="AM55" s="1354"/>
      <c r="AN55" s="1354"/>
      <c r="AO55" s="920"/>
      <c r="AP55" s="920"/>
      <c r="AQ55" s="920"/>
      <c r="AR55" s="920"/>
      <c r="AS55" s="920"/>
      <c r="AT55" s="920"/>
      <c r="AU55" s="920"/>
      <c r="AV55" s="937"/>
    </row>
    <row r="56" spans="8:57" ht="5.0999999999999996" customHeight="1">
      <c r="H56" s="935"/>
      <c r="I56" s="977"/>
      <c r="J56" s="977"/>
      <c r="K56" s="977"/>
      <c r="L56" s="977"/>
      <c r="M56" s="1354"/>
      <c r="N56" s="1354"/>
      <c r="O56" s="1354"/>
      <c r="P56" s="1354"/>
      <c r="Q56" s="1217"/>
      <c r="R56" s="1242"/>
      <c r="S56" s="1355"/>
      <c r="T56" s="1355"/>
      <c r="U56" s="1355"/>
      <c r="V56" s="1355"/>
      <c r="W56" s="1355"/>
      <c r="X56" s="1355"/>
      <c r="Y56" s="977"/>
      <c r="Z56" s="977"/>
      <c r="AA56" s="977"/>
      <c r="AB56" s="1355"/>
      <c r="AC56" s="1355"/>
      <c r="AD56" s="1355"/>
      <c r="AE56" s="1356"/>
      <c r="AF56" s="1357"/>
      <c r="AG56" s="1357"/>
      <c r="AH56" s="1354"/>
      <c r="AI56" s="1354"/>
      <c r="AJ56" s="1354"/>
      <c r="AK56" s="1354"/>
      <c r="AL56" s="1354"/>
      <c r="AM56" s="1354"/>
      <c r="AN56" s="1354"/>
      <c r="AO56" s="920"/>
      <c r="AP56" s="920"/>
      <c r="AQ56" s="920"/>
      <c r="AR56" s="920"/>
      <c r="AS56" s="920"/>
      <c r="AT56" s="920"/>
      <c r="AU56" s="920"/>
      <c r="AV56" s="937"/>
    </row>
    <row r="57" spans="8:57" ht="18.95" customHeight="1">
      <c r="H57" s="936"/>
      <c r="I57" s="939"/>
      <c r="J57" s="1364" t="s">
        <v>2118</v>
      </c>
      <c r="K57" s="1331"/>
      <c r="L57" s="1331"/>
      <c r="M57" s="1331"/>
      <c r="N57" s="1331"/>
      <c r="O57" s="1331"/>
      <c r="P57" s="1331"/>
      <c r="Q57" s="1331"/>
      <c r="R57" s="939"/>
      <c r="S57" s="939"/>
      <c r="T57" s="939"/>
      <c r="U57" s="939"/>
      <c r="V57" s="939"/>
      <c r="W57" s="939"/>
      <c r="X57" s="939"/>
      <c r="Y57" s="939"/>
      <c r="Z57" s="939"/>
      <c r="AA57" s="939"/>
      <c r="AB57" s="939"/>
      <c r="AC57" s="939"/>
      <c r="AD57" s="939"/>
      <c r="AE57" s="939"/>
      <c r="AF57" s="939"/>
      <c r="AG57" s="939"/>
      <c r="AH57" s="939"/>
      <c r="AI57" s="939"/>
      <c r="AJ57" s="939"/>
      <c r="AK57" s="939"/>
      <c r="AL57" s="939"/>
      <c r="AM57" s="939"/>
      <c r="AN57" s="939"/>
      <c r="AO57" s="939"/>
      <c r="AP57" s="939"/>
      <c r="AQ57" s="939"/>
      <c r="AR57" s="939"/>
      <c r="AS57" s="939"/>
      <c r="AT57" s="939"/>
      <c r="AU57" s="939"/>
      <c r="AV57" s="940"/>
    </row>
    <row r="59" spans="8:57" ht="18.95" customHeight="1">
      <c r="Z59" s="920"/>
    </row>
    <row r="60" spans="8:57" ht="18.95" customHeight="1">
      <c r="J60" s="1177" t="s">
        <v>2117</v>
      </c>
      <c r="K60" s="1178"/>
      <c r="L60" s="1178"/>
      <c r="M60" s="1178"/>
      <c r="N60" s="1178"/>
      <c r="O60" s="1179"/>
      <c r="AR60" s="920"/>
      <c r="AS60" s="920"/>
      <c r="AT60" s="920"/>
      <c r="AU60" s="920"/>
      <c r="AV60" s="920"/>
      <c r="AW60" s="920"/>
      <c r="AX60" s="920"/>
      <c r="AY60" s="920"/>
    </row>
    <row r="61" spans="8:57" ht="9.9499999999999993" customHeight="1">
      <c r="J61" s="1345"/>
      <c r="K61" s="1316"/>
      <c r="L61" s="1316"/>
      <c r="M61" s="1316"/>
      <c r="N61" s="1316"/>
      <c r="O61" s="1316"/>
      <c r="P61" s="1316"/>
      <c r="Q61" s="1316"/>
      <c r="R61" s="1316"/>
      <c r="S61" s="1316"/>
      <c r="T61" s="1316"/>
      <c r="U61" s="1316"/>
      <c r="V61" s="1316"/>
      <c r="W61" s="1316"/>
      <c r="X61" s="1316"/>
      <c r="Y61" s="1316"/>
      <c r="Z61" s="1316"/>
      <c r="AA61" s="1316"/>
      <c r="AB61" s="1316"/>
      <c r="AC61" s="1316"/>
      <c r="AD61" s="1316"/>
      <c r="AE61" s="1316"/>
      <c r="AF61" s="1316"/>
      <c r="AG61" s="1316"/>
      <c r="AH61" s="1316"/>
      <c r="AI61" s="1316"/>
      <c r="AJ61" s="1316"/>
      <c r="AK61" s="1316"/>
      <c r="AL61" s="1316"/>
      <c r="AM61" s="1316"/>
      <c r="AN61" s="1316"/>
      <c r="AO61" s="1316"/>
      <c r="AP61" s="1316"/>
      <c r="AQ61" s="1316"/>
      <c r="AR61" s="1316"/>
      <c r="AS61" s="942"/>
      <c r="AT61" s="920"/>
      <c r="AU61" s="920"/>
      <c r="AV61" s="920"/>
      <c r="AW61" s="920"/>
      <c r="AX61" s="920"/>
      <c r="AY61" s="920"/>
    </row>
    <row r="62" spans="8:57" ht="18.95" customHeight="1">
      <c r="J62" s="935"/>
      <c r="K62" s="949" t="s">
        <v>1565</v>
      </c>
      <c r="L62" s="981"/>
      <c r="M62" s="981"/>
      <c r="N62" s="920"/>
      <c r="O62" s="982" t="s">
        <v>1566</v>
      </c>
      <c r="P62" s="983"/>
      <c r="Q62" s="983"/>
      <c r="R62" s="984"/>
      <c r="S62" s="985" t="s">
        <v>1115</v>
      </c>
      <c r="T62" s="910" t="s">
        <v>1543</v>
      </c>
      <c r="U62" s="981"/>
      <c r="V62" s="938"/>
      <c r="W62" s="992" t="s">
        <v>1520</v>
      </c>
      <c r="X62" s="983"/>
      <c r="Y62" s="983"/>
      <c r="Z62" s="984"/>
      <c r="AA62" s="985" t="s">
        <v>1115</v>
      </c>
      <c r="AB62" s="974" t="s">
        <v>2662</v>
      </c>
      <c r="AC62" s="974"/>
      <c r="AD62" s="974"/>
      <c r="AE62" s="974"/>
      <c r="AF62" s="974"/>
      <c r="AG62" s="974"/>
      <c r="AH62" s="974"/>
      <c r="AI62" s="974"/>
      <c r="AJ62" s="974"/>
      <c r="AM62" s="926" t="s">
        <v>1544</v>
      </c>
      <c r="AN62" s="927"/>
      <c r="AO62" s="928"/>
      <c r="AP62" s="926" t="s">
        <v>2116</v>
      </c>
      <c r="AQ62" s="927"/>
      <c r="AR62" s="928"/>
      <c r="AS62" s="937"/>
      <c r="AT62" s="1057" t="s">
        <v>2141</v>
      </c>
      <c r="AU62" s="920"/>
      <c r="AV62" s="920"/>
      <c r="AW62" s="920"/>
      <c r="AX62" s="920"/>
      <c r="AY62" s="920"/>
    </row>
    <row r="63" spans="8:57" ht="9.9499999999999993" customHeight="1">
      <c r="J63" s="935"/>
      <c r="K63" s="1256"/>
      <c r="L63" s="974"/>
      <c r="M63" s="974"/>
      <c r="N63" s="974"/>
      <c r="O63" s="974"/>
      <c r="P63" s="974"/>
      <c r="Q63" s="974"/>
      <c r="R63" s="974"/>
      <c r="S63" s="974"/>
      <c r="T63" s="974"/>
      <c r="U63" s="974"/>
      <c r="V63" s="974"/>
      <c r="W63" s="974"/>
      <c r="X63" s="974"/>
      <c r="Y63" s="974"/>
      <c r="Z63" s="974"/>
      <c r="AA63" s="974"/>
      <c r="AB63" s="974"/>
      <c r="AC63" s="974"/>
      <c r="AD63" s="974"/>
      <c r="AE63" s="974"/>
      <c r="AF63" s="974"/>
      <c r="AG63" s="974"/>
      <c r="AH63" s="974"/>
      <c r="AI63" s="974"/>
      <c r="AJ63" s="974"/>
      <c r="AK63" s="974"/>
      <c r="AL63" s="974"/>
      <c r="AM63" s="974"/>
      <c r="AN63" s="974"/>
      <c r="AO63" s="974"/>
      <c r="AP63" s="974"/>
      <c r="AQ63" s="920"/>
      <c r="AR63" s="920"/>
      <c r="AS63" s="937"/>
      <c r="AT63" s="920"/>
      <c r="AU63" s="920"/>
      <c r="AV63" s="920"/>
      <c r="AW63" s="920"/>
      <c r="AX63" s="920"/>
      <c r="AY63" s="920"/>
    </row>
    <row r="64" spans="8:57" ht="18.95" customHeight="1">
      <c r="J64" s="935"/>
      <c r="K64" s="949" t="s">
        <v>1568</v>
      </c>
      <c r="L64" s="981"/>
      <c r="M64" s="981"/>
      <c r="O64" s="982" t="s">
        <v>832</v>
      </c>
      <c r="P64" s="983"/>
      <c r="Q64" s="983"/>
      <c r="R64" s="984"/>
      <c r="S64" s="985" t="s">
        <v>1115</v>
      </c>
      <c r="T64" s="910" t="s">
        <v>1567</v>
      </c>
      <c r="U64" s="938"/>
      <c r="V64" s="938"/>
      <c r="W64" s="2890" t="s">
        <v>1179</v>
      </c>
      <c r="X64" s="2891"/>
      <c r="Y64" s="2891"/>
      <c r="Z64" s="2892"/>
      <c r="AA64" s="986" t="s">
        <v>1180</v>
      </c>
      <c r="AB64" s="987" t="s">
        <v>1178</v>
      </c>
      <c r="AC64" s="2890" t="s">
        <v>1179</v>
      </c>
      <c r="AD64" s="2891"/>
      <c r="AE64" s="2891"/>
      <c r="AF64" s="2892"/>
      <c r="AG64" s="986" t="s">
        <v>1180</v>
      </c>
      <c r="AH64" s="920" t="s">
        <v>2937</v>
      </c>
      <c r="AI64" s="920"/>
      <c r="AJ64" s="920"/>
      <c r="AK64" s="920"/>
      <c r="AL64" s="920"/>
      <c r="AM64" s="920"/>
      <c r="AN64" s="920"/>
      <c r="AO64" s="920"/>
      <c r="AP64" s="920"/>
      <c r="AQ64" s="920"/>
      <c r="AR64" s="920"/>
      <c r="AS64" s="937"/>
      <c r="AT64" s="920"/>
      <c r="AU64" s="920"/>
      <c r="AV64" s="920"/>
      <c r="AW64" s="920"/>
      <c r="AX64" s="920"/>
      <c r="AY64" s="920"/>
    </row>
    <row r="65" spans="6:85" ht="9.9499999999999993" customHeight="1">
      <c r="J65" s="935"/>
      <c r="K65" s="1256"/>
      <c r="L65" s="974"/>
      <c r="M65" s="974"/>
      <c r="N65" s="974"/>
      <c r="O65" s="974"/>
      <c r="P65" s="974"/>
      <c r="Q65" s="974"/>
      <c r="R65" s="974"/>
      <c r="S65" s="974"/>
      <c r="T65" s="974"/>
      <c r="U65" s="974"/>
      <c r="V65" s="974"/>
      <c r="W65" s="974"/>
      <c r="X65" s="974"/>
      <c r="Y65" s="974"/>
      <c r="Z65" s="974"/>
      <c r="AA65" s="974"/>
      <c r="AB65" s="974"/>
      <c r="AC65" s="974"/>
      <c r="AD65" s="974"/>
      <c r="AE65" s="974"/>
      <c r="AF65" s="974"/>
      <c r="AG65" s="974"/>
      <c r="AH65" s="974"/>
      <c r="AI65" s="974"/>
      <c r="AJ65" s="974"/>
      <c r="AK65" s="974"/>
      <c r="AL65" s="974"/>
      <c r="AM65" s="974"/>
      <c r="AN65" s="974"/>
      <c r="AO65" s="974"/>
      <c r="AP65" s="974"/>
      <c r="AQ65" s="920"/>
      <c r="AR65" s="920"/>
      <c r="AS65" s="937"/>
      <c r="AT65" s="920"/>
      <c r="AU65" s="920"/>
      <c r="AV65" s="920"/>
      <c r="AW65" s="920"/>
      <c r="AX65" s="920"/>
      <c r="AY65" s="920"/>
      <c r="AZ65" s="920"/>
      <c r="BA65" s="920"/>
      <c r="BB65" s="920"/>
      <c r="BC65" s="920"/>
      <c r="BD65" s="920"/>
      <c r="BE65" s="920"/>
      <c r="BF65" s="920"/>
      <c r="BG65" s="920"/>
      <c r="BH65" s="920"/>
      <c r="BI65" s="920"/>
      <c r="BJ65" s="920"/>
      <c r="BK65" s="920"/>
      <c r="BL65" s="920"/>
      <c r="BM65" s="920"/>
      <c r="BN65" s="920"/>
      <c r="BO65" s="920"/>
      <c r="BP65" s="920"/>
      <c r="BQ65" s="920"/>
      <c r="BR65" s="920"/>
      <c r="BS65" s="920"/>
      <c r="BT65" s="920"/>
      <c r="BU65" s="920"/>
    </row>
    <row r="66" spans="6:85" ht="18.95" customHeight="1">
      <c r="J66" s="935"/>
      <c r="K66" s="949" t="s">
        <v>1569</v>
      </c>
      <c r="L66" s="981"/>
      <c r="M66" s="981"/>
      <c r="N66" s="981"/>
      <c r="O66" s="982" t="s">
        <v>1521</v>
      </c>
      <c r="P66" s="983"/>
      <c r="Q66" s="983"/>
      <c r="R66" s="983"/>
      <c r="S66" s="984"/>
      <c r="T66" s="910" t="s">
        <v>1572</v>
      </c>
      <c r="U66" s="910"/>
      <c r="V66" s="981"/>
      <c r="W66" s="982" t="s">
        <v>1521</v>
      </c>
      <c r="X66" s="983"/>
      <c r="Y66" s="983"/>
      <c r="Z66" s="983"/>
      <c r="AA66" s="984"/>
      <c r="AB66" s="910" t="s">
        <v>1573</v>
      </c>
      <c r="AC66" s="938"/>
      <c r="AD66" s="981"/>
      <c r="AE66" s="982" t="s">
        <v>1521</v>
      </c>
      <c r="AF66" s="983"/>
      <c r="AG66" s="983"/>
      <c r="AH66" s="983"/>
      <c r="AI66" s="984"/>
      <c r="AJ66" s="920"/>
      <c r="AK66" s="920"/>
      <c r="AL66" s="920"/>
      <c r="AM66" s="920"/>
      <c r="AN66" s="920"/>
      <c r="AO66" s="920"/>
      <c r="AP66" s="920"/>
      <c r="AQ66" s="920"/>
      <c r="AR66" s="920"/>
      <c r="AS66" s="937"/>
      <c r="AT66" s="920"/>
      <c r="AU66" s="920"/>
      <c r="AV66" s="920"/>
      <c r="AW66" s="920"/>
      <c r="AX66" s="920"/>
    </row>
    <row r="67" spans="6:85" ht="9.9499999999999993" customHeight="1">
      <c r="J67" s="935"/>
      <c r="K67" s="974"/>
      <c r="L67" s="974"/>
      <c r="M67" s="974"/>
      <c r="N67" s="974"/>
      <c r="O67" s="974"/>
      <c r="P67" s="974"/>
      <c r="Q67" s="974"/>
      <c r="R67" s="974"/>
      <c r="S67" s="974"/>
      <c r="T67" s="974"/>
      <c r="U67" s="974"/>
      <c r="V67" s="974"/>
      <c r="W67" s="974"/>
      <c r="X67" s="974"/>
      <c r="Y67" s="974"/>
      <c r="Z67" s="974"/>
      <c r="AA67" s="974"/>
      <c r="AB67" s="974"/>
      <c r="AC67" s="974"/>
      <c r="AD67" s="974"/>
      <c r="AE67" s="974"/>
      <c r="AF67" s="974"/>
      <c r="AG67" s="974"/>
      <c r="AH67" s="974"/>
      <c r="AI67" s="974"/>
      <c r="AJ67" s="974"/>
      <c r="AK67" s="974"/>
      <c r="AL67" s="974"/>
      <c r="AM67" s="974"/>
      <c r="AN67" s="974"/>
      <c r="AO67" s="974"/>
      <c r="AP67" s="974"/>
      <c r="AQ67" s="920"/>
      <c r="AR67" s="920"/>
      <c r="AS67" s="937"/>
      <c r="AT67" s="920"/>
      <c r="AU67" s="920"/>
      <c r="AV67" s="920"/>
      <c r="AW67" s="920"/>
      <c r="AX67" s="920"/>
      <c r="AY67" s="920"/>
      <c r="AZ67" s="920"/>
      <c r="BA67" s="920"/>
      <c r="BB67" s="920"/>
      <c r="BC67" s="920"/>
      <c r="BD67" s="920"/>
      <c r="BE67" s="920"/>
      <c r="BF67" s="920"/>
      <c r="BG67" s="920"/>
      <c r="BH67" s="920"/>
      <c r="BI67" s="920"/>
      <c r="BJ67" s="920"/>
      <c r="BK67" s="920"/>
      <c r="BL67" s="920"/>
      <c r="BM67" s="920"/>
      <c r="BN67" s="920"/>
      <c r="BO67" s="920"/>
      <c r="BP67" s="920"/>
      <c r="BQ67" s="920"/>
      <c r="BR67" s="920"/>
      <c r="BS67" s="920"/>
      <c r="BT67" s="920"/>
      <c r="BU67" s="920"/>
    </row>
    <row r="68" spans="6:85" ht="9.9499999999999993" customHeight="1">
      <c r="J68" s="935"/>
      <c r="K68" s="920" t="s">
        <v>737</v>
      </c>
      <c r="L68" s="950" t="s">
        <v>1660</v>
      </c>
      <c r="M68" s="920"/>
      <c r="N68" s="974"/>
      <c r="O68" s="974"/>
      <c r="P68" s="974"/>
      <c r="Q68" s="974"/>
      <c r="R68" s="974"/>
      <c r="S68" s="974"/>
      <c r="T68" s="974"/>
      <c r="U68" s="974"/>
      <c r="V68" s="974"/>
      <c r="W68" s="974"/>
      <c r="X68" s="974"/>
      <c r="Y68" s="974"/>
      <c r="Z68" s="974"/>
      <c r="AA68" s="974"/>
      <c r="AB68" s="974"/>
      <c r="AC68" s="974"/>
      <c r="AD68" s="974"/>
      <c r="AE68" s="974"/>
      <c r="AF68" s="974"/>
      <c r="AG68" s="974"/>
      <c r="AH68" s="974"/>
      <c r="AI68" s="974"/>
      <c r="AJ68" s="974"/>
      <c r="AK68" s="974"/>
      <c r="AL68" s="974"/>
      <c r="AM68" s="974"/>
      <c r="AN68" s="974"/>
      <c r="AO68" s="974"/>
      <c r="AP68" s="974"/>
      <c r="AQ68" s="920"/>
      <c r="AR68" s="920"/>
      <c r="AS68" s="937"/>
      <c r="AT68" s="920"/>
      <c r="AU68" s="920"/>
      <c r="AV68" s="920"/>
      <c r="AW68" s="920"/>
      <c r="AX68" s="920"/>
      <c r="AY68" s="920"/>
      <c r="AZ68" s="920"/>
      <c r="BA68" s="920"/>
      <c r="BB68" s="920"/>
      <c r="BC68" s="920"/>
      <c r="BD68" s="920"/>
      <c r="BE68" s="920"/>
      <c r="BF68" s="920"/>
      <c r="BG68" s="920"/>
      <c r="BH68" s="920"/>
      <c r="BI68" s="920"/>
      <c r="BJ68" s="920"/>
      <c r="BK68" s="920"/>
      <c r="BL68" s="920"/>
      <c r="BM68" s="920"/>
      <c r="BN68" s="920"/>
      <c r="BO68" s="920"/>
      <c r="BP68" s="920"/>
      <c r="BQ68" s="920"/>
      <c r="BR68" s="920"/>
      <c r="BS68" s="920"/>
      <c r="BT68" s="920"/>
      <c r="BU68" s="920"/>
    </row>
    <row r="69" spans="6:85" ht="9.9499999999999993" customHeight="1">
      <c r="J69" s="935"/>
      <c r="K69" s="974"/>
      <c r="L69" s="974"/>
      <c r="M69" s="974"/>
      <c r="N69" s="974"/>
      <c r="O69" s="974"/>
      <c r="P69" s="974"/>
      <c r="Q69" s="974"/>
      <c r="R69" s="974"/>
      <c r="S69" s="974"/>
      <c r="T69" s="974"/>
      <c r="U69" s="974"/>
      <c r="V69" s="974"/>
      <c r="W69" s="974"/>
      <c r="X69" s="974"/>
      <c r="Y69" s="974"/>
      <c r="Z69" s="974"/>
      <c r="AA69" s="974"/>
      <c r="AB69" s="974"/>
      <c r="AC69" s="974"/>
      <c r="AD69" s="974"/>
      <c r="AE69" s="974"/>
      <c r="AF69" s="974"/>
      <c r="AG69" s="974"/>
      <c r="AH69" s="974"/>
      <c r="AI69" s="974"/>
      <c r="AJ69" s="974"/>
      <c r="AK69" s="974"/>
      <c r="AL69" s="974"/>
      <c r="AM69" s="974"/>
      <c r="AN69" s="974"/>
      <c r="AO69" s="974"/>
      <c r="AP69" s="974"/>
      <c r="AQ69" s="920"/>
      <c r="AR69" s="920"/>
      <c r="AS69" s="937"/>
      <c r="AT69" s="920"/>
      <c r="AU69" s="920"/>
      <c r="AV69" s="920"/>
      <c r="AW69" s="920"/>
      <c r="AX69" s="920"/>
      <c r="AY69" s="920"/>
      <c r="AZ69" s="920"/>
      <c r="BA69" s="920"/>
      <c r="BB69" s="920"/>
      <c r="BC69" s="920"/>
      <c r="BD69" s="920"/>
      <c r="BE69" s="920"/>
      <c r="BF69" s="920"/>
      <c r="BG69" s="920"/>
      <c r="BH69" s="920"/>
      <c r="BI69" s="920"/>
      <c r="BJ69" s="920"/>
      <c r="BK69" s="920"/>
      <c r="BL69" s="920"/>
      <c r="BM69" s="920"/>
      <c r="BN69" s="920"/>
      <c r="BO69" s="920"/>
      <c r="BP69" s="920"/>
      <c r="BQ69" s="920"/>
      <c r="BR69" s="920"/>
      <c r="BS69" s="920"/>
      <c r="BT69" s="920"/>
      <c r="BU69" s="920"/>
    </row>
    <row r="70" spans="6:85" ht="18.95" customHeight="1">
      <c r="J70" s="935"/>
      <c r="K70" s="1001" t="s">
        <v>1582</v>
      </c>
      <c r="L70" s="920"/>
      <c r="M70" s="920"/>
      <c r="N70" s="920"/>
      <c r="O70" s="920"/>
      <c r="P70" s="920"/>
      <c r="Q70" s="920"/>
      <c r="R70" s="920"/>
      <c r="S70" s="920"/>
      <c r="T70" s="920"/>
      <c r="U70" s="920"/>
      <c r="V70" s="920"/>
      <c r="W70" s="920"/>
      <c r="X70" s="920"/>
      <c r="Y70" s="920"/>
      <c r="Z70" s="920"/>
      <c r="AA70" s="920"/>
      <c r="AB70" s="920"/>
      <c r="AC70" s="920"/>
      <c r="AD70" s="920"/>
      <c r="AE70" s="920"/>
      <c r="AF70" s="920"/>
      <c r="AG70" s="920"/>
      <c r="AH70" s="920"/>
      <c r="AI70" s="920"/>
      <c r="AJ70" s="974"/>
      <c r="AK70" s="974"/>
      <c r="AL70" s="974"/>
      <c r="AM70" s="974"/>
      <c r="AN70" s="974"/>
      <c r="AO70" s="974"/>
      <c r="AP70" s="974"/>
      <c r="AQ70" s="920"/>
      <c r="AR70" s="920"/>
      <c r="AS70" s="937"/>
      <c r="AT70" s="920"/>
      <c r="AU70" s="920"/>
      <c r="AV70" s="920"/>
      <c r="AW70" s="920"/>
      <c r="AX70" s="920"/>
      <c r="AY70" s="920"/>
    </row>
    <row r="71" spans="6:85" ht="18.95" customHeight="1">
      <c r="J71" s="935"/>
      <c r="K71" s="929" t="s">
        <v>2111</v>
      </c>
      <c r="L71" s="966" t="s">
        <v>2143</v>
      </c>
      <c r="M71" s="968"/>
      <c r="N71" s="929" t="s">
        <v>1540</v>
      </c>
      <c r="O71" s="930"/>
      <c r="P71" s="930"/>
      <c r="Q71" s="930"/>
      <c r="R71" s="931"/>
      <c r="S71" s="929" t="s">
        <v>1546</v>
      </c>
      <c r="T71" s="930"/>
      <c r="U71" s="930"/>
      <c r="V71" s="930"/>
      <c r="W71" s="931"/>
      <c r="X71" s="929" t="s">
        <v>1576</v>
      </c>
      <c r="Y71" s="930"/>
      <c r="Z71" s="930"/>
      <c r="AA71" s="931"/>
      <c r="AB71" s="929" t="s">
        <v>1536</v>
      </c>
      <c r="AC71" s="930"/>
      <c r="AD71" s="930"/>
      <c r="AE71" s="930"/>
      <c r="AF71" s="931"/>
      <c r="AG71" s="929" t="s">
        <v>1577</v>
      </c>
      <c r="AH71" s="930"/>
      <c r="AI71" s="931"/>
      <c r="AJ71" s="929" t="s">
        <v>553</v>
      </c>
      <c r="AK71" s="930"/>
      <c r="AL71" s="930"/>
      <c r="AM71" s="931"/>
      <c r="AN71" s="929" t="s">
        <v>554</v>
      </c>
      <c r="AO71" s="930"/>
      <c r="AP71" s="930"/>
      <c r="AQ71" s="931"/>
      <c r="AR71" s="991"/>
      <c r="AS71" s="937"/>
      <c r="AT71" s="920"/>
      <c r="AU71" s="920"/>
      <c r="AV71" s="920"/>
      <c r="AW71" s="920"/>
      <c r="AX71" s="920"/>
      <c r="AY71" s="920"/>
      <c r="AZ71" s="920"/>
      <c r="BA71" s="920"/>
    </row>
    <row r="72" spans="6:85" ht="18.95" customHeight="1">
      <c r="J72" s="935"/>
      <c r="K72" s="1344" t="s">
        <v>1759</v>
      </c>
      <c r="L72" s="1010" t="s">
        <v>1663</v>
      </c>
      <c r="M72" s="1012"/>
      <c r="N72" s="1010" t="s">
        <v>1574</v>
      </c>
      <c r="O72" s="1011"/>
      <c r="P72" s="1011"/>
      <c r="Q72" s="1011"/>
      <c r="R72" s="1012"/>
      <c r="S72" s="1142" t="s">
        <v>1521</v>
      </c>
      <c r="T72" s="1143"/>
      <c r="U72" s="1143"/>
      <c r="V72" s="1143"/>
      <c r="W72" s="1145"/>
      <c r="X72" s="2902" t="s">
        <v>832</v>
      </c>
      <c r="Y72" s="2903"/>
      <c r="Z72" s="2903"/>
      <c r="AA72" s="2904"/>
      <c r="AB72" s="1142" t="s">
        <v>1521</v>
      </c>
      <c r="AC72" s="1143"/>
      <c r="AD72" s="1143"/>
      <c r="AE72" s="1143"/>
      <c r="AF72" s="1145"/>
      <c r="AG72" s="1010" t="s">
        <v>1533</v>
      </c>
      <c r="AH72" s="1011"/>
      <c r="AI72" s="1012"/>
      <c r="AJ72" s="2902" t="s">
        <v>1179</v>
      </c>
      <c r="AK72" s="2903"/>
      <c r="AL72" s="2903"/>
      <c r="AM72" s="2904"/>
      <c r="AN72" s="2902" t="s">
        <v>1179</v>
      </c>
      <c r="AO72" s="2903"/>
      <c r="AP72" s="2903"/>
      <c r="AQ72" s="2904"/>
      <c r="AR72" s="990" t="s">
        <v>1180</v>
      </c>
      <c r="AS72" s="937" t="s">
        <v>2937</v>
      </c>
      <c r="AT72" s="920"/>
      <c r="AU72" s="920"/>
      <c r="AV72" s="920"/>
      <c r="AW72" s="920"/>
      <c r="AX72" s="920"/>
      <c r="AY72" s="920"/>
      <c r="AZ72" s="920"/>
      <c r="BA72" s="920"/>
    </row>
    <row r="73" spans="6:85" ht="18.95" customHeight="1">
      <c r="J73" s="935"/>
      <c r="K73" s="932" t="s">
        <v>737</v>
      </c>
      <c r="L73" s="954" t="s">
        <v>1663</v>
      </c>
      <c r="M73" s="971"/>
      <c r="N73" s="954" t="s">
        <v>1574</v>
      </c>
      <c r="O73" s="955"/>
      <c r="P73" s="955"/>
      <c r="Q73" s="955"/>
      <c r="R73" s="971"/>
      <c r="S73" s="982" t="s">
        <v>1521</v>
      </c>
      <c r="T73" s="983"/>
      <c r="U73" s="983"/>
      <c r="V73" s="983"/>
      <c r="W73" s="984"/>
      <c r="X73" s="2890" t="s">
        <v>832</v>
      </c>
      <c r="Y73" s="2891"/>
      <c r="Z73" s="2891"/>
      <c r="AA73" s="2892"/>
      <c r="AB73" s="982" t="s">
        <v>1521</v>
      </c>
      <c r="AC73" s="983"/>
      <c r="AD73" s="983"/>
      <c r="AE73" s="983"/>
      <c r="AF73" s="984"/>
      <c r="AG73" s="932" t="s">
        <v>1533</v>
      </c>
      <c r="AH73" s="933"/>
      <c r="AI73" s="934"/>
      <c r="AJ73" s="2890" t="s">
        <v>1179</v>
      </c>
      <c r="AK73" s="2891"/>
      <c r="AL73" s="2891"/>
      <c r="AM73" s="2892"/>
      <c r="AN73" s="2890" t="s">
        <v>1179</v>
      </c>
      <c r="AO73" s="2891"/>
      <c r="AP73" s="2891"/>
      <c r="AQ73" s="2892"/>
      <c r="AR73" s="989"/>
      <c r="AS73" s="937"/>
      <c r="AT73" s="920"/>
      <c r="AU73" s="920"/>
      <c r="AV73" s="920"/>
      <c r="AW73" s="920"/>
      <c r="AX73" s="920"/>
      <c r="AY73" s="920"/>
      <c r="AZ73" s="920"/>
      <c r="BA73" s="920"/>
    </row>
    <row r="74" spans="6:85" ht="18.95" customHeight="1">
      <c r="J74" s="935"/>
      <c r="K74" s="932" t="s">
        <v>737</v>
      </c>
      <c r="L74" s="954" t="s">
        <v>1663</v>
      </c>
      <c r="M74" s="971"/>
      <c r="N74" s="954" t="s">
        <v>1578</v>
      </c>
      <c r="O74" s="955"/>
      <c r="P74" s="955"/>
      <c r="Q74" s="955"/>
      <c r="R74" s="971"/>
      <c r="S74" s="982" t="s">
        <v>1521</v>
      </c>
      <c r="T74" s="983"/>
      <c r="U74" s="983"/>
      <c r="V74" s="983"/>
      <c r="W74" s="984"/>
      <c r="X74" s="2890" t="s">
        <v>1579</v>
      </c>
      <c r="Y74" s="2891"/>
      <c r="Z74" s="2891"/>
      <c r="AA74" s="2892"/>
      <c r="AB74" s="982" t="s">
        <v>1521</v>
      </c>
      <c r="AC74" s="983"/>
      <c r="AD74" s="983"/>
      <c r="AE74" s="983"/>
      <c r="AF74" s="984"/>
      <c r="AG74" s="932" t="s">
        <v>1533</v>
      </c>
      <c r="AH74" s="933"/>
      <c r="AI74" s="934"/>
      <c r="AJ74" s="2890" t="s">
        <v>1179</v>
      </c>
      <c r="AK74" s="2891"/>
      <c r="AL74" s="2891"/>
      <c r="AM74" s="2892"/>
      <c r="AN74" s="2890" t="s">
        <v>1179</v>
      </c>
      <c r="AO74" s="2891"/>
      <c r="AP74" s="2891"/>
      <c r="AQ74" s="2892"/>
      <c r="AR74" s="986"/>
      <c r="AS74" s="937"/>
      <c r="AT74" s="920"/>
      <c r="AU74" s="920"/>
      <c r="AV74" s="920"/>
      <c r="AW74" s="920"/>
      <c r="AX74" s="920"/>
      <c r="AY74" s="920"/>
      <c r="AZ74" s="920"/>
      <c r="BA74" s="920"/>
    </row>
    <row r="75" spans="6:85" ht="9.9499999999999993" customHeight="1">
      <c r="J75" s="936"/>
      <c r="K75" s="939"/>
      <c r="L75" s="939"/>
      <c r="M75" s="939"/>
      <c r="N75" s="939"/>
      <c r="O75" s="939"/>
      <c r="P75" s="939"/>
      <c r="Q75" s="939"/>
      <c r="R75" s="939"/>
      <c r="S75" s="939"/>
      <c r="T75" s="939"/>
      <c r="U75" s="939"/>
      <c r="V75" s="939"/>
      <c r="W75" s="939"/>
      <c r="X75" s="939"/>
      <c r="Y75" s="939"/>
      <c r="Z75" s="939"/>
      <c r="AA75" s="939"/>
      <c r="AB75" s="939"/>
      <c r="AC75" s="939"/>
      <c r="AD75" s="939"/>
      <c r="AE75" s="939"/>
      <c r="AF75" s="939"/>
      <c r="AG75" s="939"/>
      <c r="AH75" s="939"/>
      <c r="AI75" s="939"/>
      <c r="AJ75" s="939"/>
      <c r="AK75" s="939"/>
      <c r="AL75" s="939"/>
      <c r="AM75" s="939"/>
      <c r="AN75" s="939"/>
      <c r="AO75" s="939"/>
      <c r="AP75" s="939"/>
      <c r="AQ75" s="939"/>
      <c r="AR75" s="939"/>
      <c r="AS75" s="940"/>
      <c r="AT75" s="920"/>
      <c r="AU75" s="920"/>
      <c r="AV75" s="920"/>
      <c r="AW75" s="920"/>
      <c r="AX75" s="920"/>
      <c r="AY75" s="920"/>
      <c r="AZ75" s="920"/>
      <c r="BA75" s="920"/>
    </row>
    <row r="76" spans="6:85" ht="18.95" customHeight="1">
      <c r="AP76" s="920"/>
      <c r="AQ76" s="920"/>
      <c r="AR76" s="920"/>
      <c r="AS76" s="920"/>
      <c r="AT76" s="920"/>
      <c r="AU76" s="920"/>
      <c r="AV76" s="920"/>
      <c r="AW76" s="920"/>
    </row>
    <row r="78" spans="6:85" ht="5.0999999999999996" customHeight="1">
      <c r="F78" s="2007"/>
      <c r="G78"/>
      <c r="H78" s="536"/>
      <c r="I78" s="536"/>
      <c r="J78" s="536"/>
      <c r="K78" s="536"/>
      <c r="L78" s="536"/>
      <c r="M78" s="536"/>
      <c r="O78" s="921"/>
      <c r="P78" s="922"/>
      <c r="Q78" s="922"/>
      <c r="R78" s="922"/>
      <c r="S78" s="922"/>
      <c r="T78" s="922"/>
      <c r="U78" s="923"/>
      <c r="W78" s="536"/>
      <c r="X78" s="920"/>
      <c r="Y78" s="920"/>
      <c r="Z78" s="920"/>
      <c r="AA78" s="920"/>
      <c r="AB78" s="920"/>
      <c r="AC78" s="920"/>
      <c r="AD78" s="920"/>
      <c r="AE78" s="920"/>
      <c r="AF78" s="920"/>
      <c r="AG78" s="920"/>
      <c r="AH78" s="920"/>
      <c r="AI78" s="920"/>
      <c r="AJ78" s="920"/>
      <c r="AK78" s="920"/>
      <c r="AL78" s="920"/>
      <c r="AM78" s="920"/>
      <c r="AN78" s="920"/>
      <c r="AO78" s="920"/>
      <c r="AP78" s="920"/>
      <c r="AQ78" s="920"/>
      <c r="AR78" s="920"/>
      <c r="AS78" s="920"/>
      <c r="AT78" s="920"/>
      <c r="AU78" s="920"/>
      <c r="AV78" s="920"/>
      <c r="AW78" s="920"/>
      <c r="AX78" s="920"/>
      <c r="AY78" s="920"/>
      <c r="AZ78" s="920"/>
      <c r="BA78" s="920"/>
      <c r="BB78" s="920"/>
      <c r="BC78" s="920"/>
      <c r="BD78" s="920"/>
      <c r="BE78" s="920"/>
      <c r="BF78" s="920"/>
      <c r="BG78" s="920"/>
    </row>
    <row r="79" spans="6:85" ht="18.95" customHeight="1">
      <c r="F79" s="2007"/>
      <c r="G79"/>
      <c r="H79" s="536"/>
      <c r="I79" s="969" t="s">
        <v>2112</v>
      </c>
      <c r="J79" s="944"/>
      <c r="K79" s="944"/>
      <c r="L79" s="944"/>
      <c r="M79" s="970"/>
      <c r="N79" s="944"/>
      <c r="O79" s="907" t="s">
        <v>2125</v>
      </c>
      <c r="P79" s="908"/>
      <c r="Q79" s="908"/>
      <c r="R79" s="908"/>
      <c r="S79" s="908"/>
      <c r="T79" s="908"/>
      <c r="U79" s="909"/>
      <c r="AB79" s="920"/>
      <c r="AC79" s="920"/>
      <c r="AD79" s="920"/>
      <c r="AE79" s="920"/>
      <c r="AF79" s="920"/>
      <c r="AG79" s="920"/>
      <c r="AH79" s="920"/>
      <c r="AI79" s="920"/>
      <c r="AJ79" s="920"/>
      <c r="AK79" s="920"/>
      <c r="AL79" s="920"/>
      <c r="AM79" s="920"/>
      <c r="AQ79" s="920"/>
      <c r="AR79" s="920"/>
      <c r="AS79" s="920"/>
      <c r="AT79" s="920"/>
      <c r="AU79" s="920"/>
      <c r="AV79" s="920"/>
      <c r="AW79" s="920"/>
      <c r="AX79" s="920"/>
      <c r="AY79" s="920"/>
      <c r="AZ79" s="920"/>
      <c r="BA79" s="920"/>
      <c r="BB79" s="920"/>
      <c r="BC79" s="920"/>
      <c r="BD79" s="920"/>
      <c r="BE79" s="920"/>
      <c r="BF79" s="920"/>
      <c r="BG79" s="920"/>
      <c r="BH79" s="920"/>
      <c r="BI79" s="920"/>
      <c r="BJ79" s="920"/>
    </row>
    <row r="80" spans="6:85" ht="9.9499999999999993" customHeight="1">
      <c r="F80" s="2007"/>
      <c r="G80"/>
      <c r="H80" s="916"/>
      <c r="I80" s="536"/>
      <c r="J80" s="536"/>
      <c r="K80" s="536"/>
      <c r="L80" s="536"/>
      <c r="M80" s="536"/>
      <c r="N80" s="536"/>
      <c r="O80" s="536"/>
      <c r="P80" s="536"/>
      <c r="Q80" s="536"/>
      <c r="R80" s="536"/>
      <c r="S80" s="536"/>
      <c r="T80" s="536"/>
      <c r="U80" s="536"/>
      <c r="V80" s="914"/>
      <c r="W80" s="914"/>
      <c r="X80" s="941"/>
      <c r="Y80" s="941"/>
      <c r="Z80" s="941"/>
      <c r="AA80" s="941"/>
      <c r="AB80" s="941"/>
      <c r="AC80" s="941"/>
      <c r="AD80" s="941"/>
      <c r="AE80" s="941"/>
      <c r="AF80" s="941"/>
      <c r="AG80" s="941"/>
      <c r="AH80" s="941"/>
      <c r="AI80" s="941"/>
      <c r="AJ80" s="941"/>
      <c r="AK80" s="941"/>
      <c r="AL80" s="941"/>
      <c r="AM80" s="941"/>
      <c r="AN80" s="941"/>
      <c r="AO80" s="941"/>
      <c r="AP80" s="941"/>
      <c r="AQ80" s="941"/>
      <c r="AR80" s="941"/>
      <c r="AS80" s="941"/>
      <c r="AT80" s="941"/>
      <c r="AU80" s="941"/>
      <c r="AV80" s="941"/>
      <c r="AW80" s="941"/>
      <c r="AX80" s="941"/>
      <c r="AY80" s="941"/>
      <c r="AZ80" s="941"/>
      <c r="BA80" s="941"/>
      <c r="BB80" s="941"/>
      <c r="BC80" s="941"/>
      <c r="BD80" s="941"/>
      <c r="BE80" s="941"/>
      <c r="BF80" s="941"/>
      <c r="BG80" s="941"/>
      <c r="BH80" s="941"/>
      <c r="BI80" s="941"/>
      <c r="BJ80" s="941"/>
      <c r="BK80" s="941"/>
      <c r="BL80" s="941"/>
      <c r="BM80" s="941"/>
      <c r="BN80" s="941"/>
      <c r="BO80" s="941"/>
      <c r="BP80" s="941"/>
      <c r="BQ80" s="941"/>
      <c r="BR80" s="941"/>
      <c r="BS80" s="941"/>
      <c r="BT80" s="941"/>
      <c r="BU80" s="941"/>
      <c r="BV80" s="941"/>
      <c r="BW80" s="941"/>
      <c r="BX80" s="941"/>
      <c r="BY80" s="941"/>
      <c r="BZ80" s="941"/>
      <c r="CA80" s="941"/>
      <c r="CB80" s="941"/>
      <c r="CC80" s="941"/>
      <c r="CD80" s="941"/>
      <c r="CE80" s="941"/>
      <c r="CF80" s="941"/>
      <c r="CG80" s="942"/>
    </row>
    <row r="81" spans="8:85" ht="18.95" customHeight="1">
      <c r="H81" s="935"/>
      <c r="I81" s="982" t="s">
        <v>2062</v>
      </c>
      <c r="J81" s="983"/>
      <c r="K81" s="983"/>
      <c r="L81" s="983"/>
      <c r="M81" s="986" t="s">
        <v>1115</v>
      </c>
      <c r="O81" s="2890" t="s">
        <v>1179</v>
      </c>
      <c r="P81" s="2891"/>
      <c r="Q81" s="2891"/>
      <c r="R81" s="2892"/>
      <c r="S81" s="986" t="s">
        <v>1180</v>
      </c>
      <c r="T81" s="987" t="s">
        <v>1178</v>
      </c>
      <c r="U81" s="2890" t="s">
        <v>1179</v>
      </c>
      <c r="V81" s="2891"/>
      <c r="W81" s="2891"/>
      <c r="X81" s="2892"/>
      <c r="Y81" s="986" t="s">
        <v>1180</v>
      </c>
      <c r="Z81" s="1052" t="s">
        <v>2121</v>
      </c>
      <c r="AK81" s="920"/>
      <c r="AL81" s="920"/>
      <c r="AM81" s="920"/>
      <c r="AN81" s="920"/>
      <c r="AO81" s="920"/>
      <c r="AP81" s="920"/>
      <c r="AQ81" s="920"/>
      <c r="AR81" s="920"/>
      <c r="AS81" s="920"/>
      <c r="AT81" s="920"/>
      <c r="AU81" s="920"/>
      <c r="AV81" s="920"/>
      <c r="AW81" s="920"/>
      <c r="AX81" s="920"/>
      <c r="AY81" s="920"/>
      <c r="AZ81" s="920"/>
      <c r="BA81" s="920"/>
      <c r="BB81" s="920"/>
      <c r="BC81" s="920"/>
      <c r="BD81" s="920"/>
      <c r="BE81" s="920"/>
      <c r="BF81" s="920"/>
      <c r="BG81" s="920"/>
      <c r="BH81" s="920"/>
      <c r="BI81" s="920"/>
      <c r="CA81" s="926" t="s">
        <v>1594</v>
      </c>
      <c r="CB81" s="927"/>
      <c r="CC81" s="928"/>
      <c r="CD81" s="926" t="s">
        <v>1608</v>
      </c>
      <c r="CE81" s="927"/>
      <c r="CF81" s="928"/>
      <c r="CG81" s="937"/>
    </row>
    <row r="82" spans="8:85" ht="9.9499999999999993" customHeight="1">
      <c r="H82" s="935"/>
      <c r="I82" s="920"/>
      <c r="J82" s="920"/>
      <c r="K82" s="920"/>
      <c r="L82" s="920"/>
      <c r="M82" s="920"/>
      <c r="N82" s="920"/>
      <c r="O82" s="920"/>
      <c r="P82" s="920"/>
      <c r="Q82" s="920"/>
      <c r="R82" s="920"/>
      <c r="S82" s="920"/>
      <c r="T82" s="920"/>
      <c r="U82" s="920"/>
      <c r="V82" s="920"/>
      <c r="W82" s="920"/>
      <c r="X82" s="920"/>
      <c r="Y82" s="920"/>
      <c r="Z82" s="920"/>
      <c r="AA82" s="920"/>
      <c r="AB82" s="920"/>
      <c r="AC82" s="920"/>
      <c r="AD82" s="920"/>
      <c r="AE82" s="920"/>
      <c r="AF82" s="920"/>
      <c r="AG82" s="920"/>
      <c r="AH82" s="920"/>
      <c r="AI82" s="920"/>
      <c r="AJ82" s="920"/>
      <c r="AK82" s="920"/>
      <c r="AL82" s="920"/>
      <c r="AM82" s="920"/>
      <c r="AN82" s="920"/>
      <c r="AO82" s="920"/>
      <c r="AP82" s="920"/>
      <c r="AQ82" s="920"/>
      <c r="AR82" s="920"/>
      <c r="AS82" s="920"/>
      <c r="AT82" s="920"/>
      <c r="AU82" s="920"/>
      <c r="AV82" s="920"/>
      <c r="AW82" s="920"/>
      <c r="AX82" s="920"/>
      <c r="AY82" s="920"/>
      <c r="AZ82" s="920"/>
      <c r="BA82" s="920"/>
      <c r="BB82" s="920"/>
      <c r="BC82" s="920"/>
      <c r="BD82" s="920"/>
      <c r="BE82" s="920"/>
      <c r="BF82" s="920"/>
      <c r="BG82" s="920"/>
      <c r="BH82" s="920"/>
      <c r="BI82" s="920"/>
      <c r="BJ82" s="920"/>
      <c r="BK82" s="920"/>
      <c r="BL82" s="920"/>
      <c r="BM82" s="920"/>
      <c r="BN82" s="920"/>
      <c r="BO82" s="920"/>
      <c r="BP82" s="920"/>
      <c r="BQ82" s="920"/>
      <c r="BR82" s="920"/>
      <c r="BS82" s="920"/>
      <c r="BT82" s="920"/>
      <c r="BU82" s="920"/>
      <c r="BV82" s="920"/>
      <c r="BW82" s="920"/>
      <c r="BX82" s="920"/>
      <c r="BY82" s="920"/>
      <c r="BZ82" s="920"/>
      <c r="CA82" s="920"/>
      <c r="CB82" s="920"/>
      <c r="CC82" s="920"/>
      <c r="CD82" s="920"/>
      <c r="CE82" s="920"/>
      <c r="CF82" s="920"/>
      <c r="CG82" s="937"/>
    </row>
    <row r="83" spans="8:85" ht="18.95" customHeight="1">
      <c r="H83" s="935"/>
      <c r="I83" s="949" t="s">
        <v>1580</v>
      </c>
      <c r="J83" s="981"/>
      <c r="K83" s="992" t="s">
        <v>1581</v>
      </c>
      <c r="L83" s="983"/>
      <c r="M83" s="983"/>
      <c r="N83" s="984"/>
      <c r="O83" s="985" t="s">
        <v>1115</v>
      </c>
      <c r="P83" s="910" t="s">
        <v>1569</v>
      </c>
      <c r="Q83" s="981"/>
      <c r="R83" s="981"/>
      <c r="S83" s="981"/>
      <c r="T83" s="982" t="s">
        <v>1521</v>
      </c>
      <c r="U83" s="983"/>
      <c r="V83" s="983"/>
      <c r="W83" s="983"/>
      <c r="X83" s="984"/>
      <c r="Y83" s="910" t="s">
        <v>1572</v>
      </c>
      <c r="Z83" s="910"/>
      <c r="AA83" s="981"/>
      <c r="AB83" s="982" t="s">
        <v>1521</v>
      </c>
      <c r="AC83" s="983"/>
      <c r="AD83" s="983"/>
      <c r="AE83" s="983"/>
      <c r="AF83" s="984"/>
      <c r="AG83" s="910" t="s">
        <v>1573</v>
      </c>
      <c r="AH83" s="910"/>
      <c r="AI83" s="981"/>
      <c r="AJ83" s="982" t="s">
        <v>1571</v>
      </c>
      <c r="AK83" s="983"/>
      <c r="AL83" s="983"/>
      <c r="AM83" s="983"/>
      <c r="AN83" s="983"/>
      <c r="AO83" s="986" t="s">
        <v>912</v>
      </c>
      <c r="AP83" s="910" t="s">
        <v>1682</v>
      </c>
      <c r="AQ83" s="910"/>
      <c r="AR83" s="981"/>
      <c r="AS83" s="982" t="s">
        <v>1571</v>
      </c>
      <c r="AT83" s="983"/>
      <c r="AU83" s="983"/>
      <c r="AV83" s="983"/>
      <c r="AW83" s="984"/>
      <c r="AX83" s="910" t="s">
        <v>1602</v>
      </c>
      <c r="AY83" s="981"/>
      <c r="AZ83" s="938"/>
      <c r="BA83" s="982" t="s">
        <v>1571</v>
      </c>
      <c r="BB83" s="983"/>
      <c r="BC83" s="983"/>
      <c r="BD83" s="983"/>
      <c r="BE83" s="984"/>
      <c r="BF83" s="920"/>
      <c r="BG83" s="920"/>
      <c r="BH83" s="920"/>
      <c r="BI83" s="920"/>
      <c r="BJ83" s="920"/>
      <c r="BK83" s="920"/>
      <c r="BL83" s="920"/>
      <c r="BM83" s="920"/>
      <c r="BN83" s="920"/>
      <c r="BO83" s="920"/>
      <c r="BP83" s="920"/>
      <c r="BQ83" s="920"/>
      <c r="BR83" s="920"/>
      <c r="BS83" s="920"/>
      <c r="BT83" s="920"/>
      <c r="BU83" s="920"/>
      <c r="BV83" s="920"/>
      <c r="BW83" s="920"/>
      <c r="BX83" s="920"/>
      <c r="BY83" s="920"/>
      <c r="BZ83" s="920"/>
      <c r="CA83" s="920"/>
      <c r="CB83" s="920"/>
      <c r="CC83" s="920"/>
      <c r="CD83" s="920"/>
      <c r="CE83" s="920"/>
      <c r="CF83" s="920"/>
      <c r="CG83" s="937"/>
    </row>
    <row r="84" spans="8:85" ht="9.9499999999999993" customHeight="1">
      <c r="H84" s="935"/>
      <c r="I84" s="920"/>
      <c r="J84" s="920"/>
      <c r="K84" s="920"/>
      <c r="L84" s="920"/>
      <c r="M84" s="920"/>
      <c r="N84" s="920"/>
      <c r="O84" s="920"/>
      <c r="P84" s="920"/>
      <c r="Q84" s="920"/>
      <c r="R84" s="920"/>
      <c r="S84" s="920"/>
      <c r="T84" s="920"/>
      <c r="U84" s="920"/>
      <c r="V84" s="920"/>
      <c r="W84" s="920"/>
      <c r="X84" s="920"/>
      <c r="Y84" s="920"/>
      <c r="Z84" s="920"/>
      <c r="AA84" s="920"/>
      <c r="AB84" s="920"/>
      <c r="AC84" s="920"/>
      <c r="AD84" s="920"/>
      <c r="AE84" s="920"/>
      <c r="AF84" s="920"/>
      <c r="AG84" s="920"/>
      <c r="AH84" s="920"/>
      <c r="AI84" s="920"/>
      <c r="AJ84" s="920"/>
      <c r="AK84" s="920"/>
      <c r="AL84" s="920"/>
      <c r="AM84" s="920"/>
      <c r="AN84" s="920"/>
      <c r="AO84" s="920"/>
      <c r="AP84" s="920"/>
      <c r="AQ84" s="920"/>
      <c r="AR84" s="920"/>
      <c r="AS84" s="920"/>
      <c r="AT84" s="920"/>
      <c r="AU84" s="920"/>
      <c r="AV84" s="920"/>
      <c r="AW84" s="920"/>
      <c r="AX84" s="920"/>
      <c r="AY84" s="920"/>
      <c r="AZ84" s="920"/>
      <c r="BA84" s="920"/>
      <c r="BB84" s="920"/>
      <c r="BC84" s="920"/>
      <c r="BD84" s="920"/>
      <c r="BE84" s="920"/>
      <c r="BF84" s="920"/>
      <c r="BG84" s="920"/>
      <c r="BH84" s="920"/>
      <c r="BI84" s="920"/>
      <c r="BJ84" s="920"/>
      <c r="BK84" s="920"/>
      <c r="BL84" s="920"/>
      <c r="BM84" s="920"/>
      <c r="BN84" s="920"/>
      <c r="BO84" s="920"/>
      <c r="BP84" s="920"/>
      <c r="BQ84" s="920"/>
      <c r="BR84" s="920"/>
      <c r="BS84" s="920"/>
      <c r="BT84" s="920"/>
      <c r="BU84" s="920"/>
      <c r="BV84" s="920"/>
      <c r="BW84" s="920"/>
      <c r="BX84" s="920"/>
      <c r="BY84" s="920"/>
      <c r="BZ84" s="920"/>
      <c r="CA84" s="920"/>
      <c r="CB84" s="920"/>
      <c r="CC84" s="920"/>
      <c r="CD84" s="920"/>
      <c r="CE84" s="920"/>
      <c r="CF84" s="920"/>
      <c r="CG84" s="937"/>
    </row>
    <row r="85" spans="8:85" ht="18.95" customHeight="1">
      <c r="H85" s="935"/>
      <c r="I85" s="2880" t="s">
        <v>1559</v>
      </c>
      <c r="J85" s="2797" t="s">
        <v>1605</v>
      </c>
      <c r="K85" s="2798"/>
      <c r="L85" s="2798"/>
      <c r="M85" s="2799"/>
      <c r="N85" s="2797" t="s">
        <v>1575</v>
      </c>
      <c r="O85" s="2798"/>
      <c r="P85" s="2798"/>
      <c r="Q85" s="2799"/>
      <c r="R85" s="929" t="s">
        <v>1586</v>
      </c>
      <c r="S85" s="930"/>
      <c r="T85" s="930"/>
      <c r="U85" s="930"/>
      <c r="V85" s="930"/>
      <c r="W85" s="930"/>
      <c r="X85" s="930"/>
      <c r="Y85" s="930"/>
      <c r="Z85" s="930"/>
      <c r="AA85" s="930"/>
      <c r="AB85" s="931"/>
      <c r="AC85" s="929" t="s">
        <v>1527</v>
      </c>
      <c r="AD85" s="930"/>
      <c r="AE85" s="930"/>
      <c r="AF85" s="930"/>
      <c r="AG85" s="930"/>
      <c r="AH85" s="930"/>
      <c r="AI85" s="930"/>
      <c r="AJ85" s="930"/>
      <c r="AK85" s="930"/>
      <c r="AL85" s="930"/>
      <c r="AM85" s="930"/>
      <c r="AN85" s="930"/>
      <c r="AO85" s="930"/>
      <c r="AP85" s="930"/>
      <c r="AQ85" s="930"/>
      <c r="AR85" s="930"/>
      <c r="AS85" s="930"/>
      <c r="AT85" s="930"/>
      <c r="AU85" s="929" t="s">
        <v>1587</v>
      </c>
      <c r="AV85" s="930"/>
      <c r="AW85" s="930"/>
      <c r="AX85" s="930"/>
      <c r="AY85" s="930"/>
      <c r="AZ85" s="930"/>
      <c r="BA85" s="930"/>
      <c r="BB85" s="931"/>
      <c r="BC85" s="929" t="s">
        <v>2122</v>
      </c>
      <c r="BD85" s="930"/>
      <c r="BE85" s="930"/>
      <c r="BF85" s="930"/>
      <c r="BG85" s="930"/>
      <c r="BH85" s="930"/>
      <c r="BI85" s="930"/>
      <c r="BJ85" s="930"/>
      <c r="BK85" s="930"/>
      <c r="BL85" s="930"/>
      <c r="BM85" s="930"/>
      <c r="BN85" s="931"/>
      <c r="BO85" s="931"/>
      <c r="BP85" s="931"/>
      <c r="BQ85" s="931"/>
      <c r="BR85" s="972" t="s">
        <v>1612</v>
      </c>
      <c r="BS85" s="930"/>
      <c r="BT85" s="930"/>
      <c r="BU85" s="930"/>
      <c r="BV85" s="930"/>
      <c r="BW85" s="930"/>
      <c r="BX85" s="930"/>
      <c r="BY85" s="931"/>
      <c r="BZ85" s="2797" t="s">
        <v>1607</v>
      </c>
      <c r="CA85" s="2798"/>
      <c r="CB85" s="2798"/>
      <c r="CC85" s="2798"/>
      <c r="CD85" s="2798"/>
      <c r="CE85" s="2799"/>
      <c r="CF85" s="991"/>
      <c r="CG85" s="937"/>
    </row>
    <row r="86" spans="8:85" ht="18.95" customHeight="1">
      <c r="H86" s="935"/>
      <c r="I86" s="2881"/>
      <c r="J86" s="2800"/>
      <c r="K86" s="2801"/>
      <c r="L86" s="2801"/>
      <c r="M86" s="2802"/>
      <c r="N86" s="2800"/>
      <c r="O86" s="2801"/>
      <c r="P86" s="2801"/>
      <c r="Q86" s="2802"/>
      <c r="R86" s="929" t="s">
        <v>1563</v>
      </c>
      <c r="S86" s="930"/>
      <c r="T86" s="930"/>
      <c r="U86" s="931"/>
      <c r="V86" s="929" t="s">
        <v>1564</v>
      </c>
      <c r="W86" s="930"/>
      <c r="X86" s="930"/>
      <c r="Y86" s="931"/>
      <c r="Z86" s="929" t="s">
        <v>1531</v>
      </c>
      <c r="AA86" s="930"/>
      <c r="AB86" s="931"/>
      <c r="AC86" s="929" t="s">
        <v>1561</v>
      </c>
      <c r="AD86" s="930"/>
      <c r="AE86" s="931"/>
      <c r="AF86" s="929" t="s">
        <v>1528</v>
      </c>
      <c r="AG86" s="930"/>
      <c r="AH86" s="930"/>
      <c r="AI86" s="930"/>
      <c r="AJ86" s="931"/>
      <c r="AK86" s="929" t="s">
        <v>1529</v>
      </c>
      <c r="AL86" s="930"/>
      <c r="AM86" s="930"/>
      <c r="AN86" s="930"/>
      <c r="AO86" s="930"/>
      <c r="AP86" s="930"/>
      <c r="AQ86" s="931"/>
      <c r="AR86" s="929" t="s">
        <v>1530</v>
      </c>
      <c r="AS86" s="930"/>
      <c r="AT86" s="931"/>
      <c r="AU86" s="929" t="s">
        <v>1583</v>
      </c>
      <c r="AV86" s="931"/>
      <c r="AW86" s="929" t="s">
        <v>1592</v>
      </c>
      <c r="AX86" s="930"/>
      <c r="AY86" s="931"/>
      <c r="AZ86" s="966" t="s">
        <v>1585</v>
      </c>
      <c r="BA86" s="967"/>
      <c r="BB86" s="968"/>
      <c r="BC86" s="966" t="s">
        <v>1534</v>
      </c>
      <c r="BD86" s="967"/>
      <c r="BE86" s="968"/>
      <c r="BF86" s="966" t="s">
        <v>1681</v>
      </c>
      <c r="BG86" s="967"/>
      <c r="BH86" s="968"/>
      <c r="BI86" s="929" t="s">
        <v>1583</v>
      </c>
      <c r="BJ86" s="931"/>
      <c r="BK86" s="931"/>
      <c r="BL86" s="929" t="s">
        <v>1584</v>
      </c>
      <c r="BM86" s="930"/>
      <c r="BN86" s="931"/>
      <c r="BO86" s="929" t="s">
        <v>1683</v>
      </c>
      <c r="BP86" s="930"/>
      <c r="BQ86" s="931"/>
      <c r="BR86" s="929" t="s">
        <v>1583</v>
      </c>
      <c r="BS86" s="930"/>
      <c r="BT86" s="929" t="s">
        <v>1610</v>
      </c>
      <c r="BU86" s="930"/>
      <c r="BV86" s="931"/>
      <c r="BW86" s="966" t="s">
        <v>1585</v>
      </c>
      <c r="BX86" s="967"/>
      <c r="BY86" s="968"/>
      <c r="BZ86" s="2800"/>
      <c r="CA86" s="2801"/>
      <c r="CB86" s="2801"/>
      <c r="CC86" s="2801"/>
      <c r="CD86" s="2801"/>
      <c r="CE86" s="2802"/>
      <c r="CF86" s="990" t="s">
        <v>1180</v>
      </c>
      <c r="CG86" s="937"/>
    </row>
    <row r="87" spans="8:85" ht="18.95" customHeight="1">
      <c r="H87" s="935"/>
      <c r="I87" s="1002" t="s">
        <v>1604</v>
      </c>
      <c r="J87" s="932" t="s">
        <v>1570</v>
      </c>
      <c r="K87" s="933"/>
      <c r="L87" s="933"/>
      <c r="M87" s="934"/>
      <c r="N87" s="2890" t="s">
        <v>1179</v>
      </c>
      <c r="O87" s="2891"/>
      <c r="P87" s="2891"/>
      <c r="Q87" s="2892"/>
      <c r="R87" s="932" t="s">
        <v>1560</v>
      </c>
      <c r="S87" s="933"/>
      <c r="T87" s="933"/>
      <c r="U87" s="934"/>
      <c r="V87" s="932">
        <v>12345</v>
      </c>
      <c r="W87" s="933"/>
      <c r="X87" s="933"/>
      <c r="Y87" s="934"/>
      <c r="Z87" s="932" t="s">
        <v>1518</v>
      </c>
      <c r="AA87" s="933"/>
      <c r="AB87" s="934"/>
      <c r="AC87" s="932" t="s">
        <v>1526</v>
      </c>
      <c r="AD87" s="933"/>
      <c r="AE87" s="934"/>
      <c r="AF87" s="932" t="s">
        <v>1526</v>
      </c>
      <c r="AG87" s="933"/>
      <c r="AH87" s="933"/>
      <c r="AI87" s="933"/>
      <c r="AJ87" s="934"/>
      <c r="AK87" s="932" t="s">
        <v>1562</v>
      </c>
      <c r="AL87" s="933"/>
      <c r="AM87" s="933"/>
      <c r="AN87" s="933"/>
      <c r="AO87" s="933"/>
      <c r="AP87" s="933"/>
      <c r="AQ87" s="934"/>
      <c r="AR87" s="932" t="s">
        <v>1532</v>
      </c>
      <c r="AS87" s="933"/>
      <c r="AT87" s="934"/>
      <c r="AU87" s="932" t="s">
        <v>1589</v>
      </c>
      <c r="AV87" s="934"/>
      <c r="AW87" s="997">
        <v>100</v>
      </c>
      <c r="AX87" s="933"/>
      <c r="AY87" s="934"/>
      <c r="AZ87" s="994">
        <v>200</v>
      </c>
      <c r="BA87" s="995"/>
      <c r="BB87" s="996"/>
      <c r="BC87" s="932" t="s">
        <v>1596</v>
      </c>
      <c r="BD87" s="933"/>
      <c r="BE87" s="934"/>
      <c r="BF87" s="932">
        <v>1</v>
      </c>
      <c r="BG87" s="933"/>
      <c r="BH87" s="934"/>
      <c r="BI87" s="932" t="s">
        <v>1595</v>
      </c>
      <c r="BJ87" s="933"/>
      <c r="BK87" s="1005"/>
      <c r="BL87" s="932">
        <v>1</v>
      </c>
      <c r="BM87" s="933"/>
      <c r="BN87" s="934"/>
      <c r="BO87" s="932">
        <v>66</v>
      </c>
      <c r="BP87" s="933"/>
      <c r="BQ87" s="934"/>
      <c r="BR87" s="932" t="s">
        <v>1590</v>
      </c>
      <c r="BS87" s="933"/>
      <c r="BT87" s="1006">
        <v>60</v>
      </c>
      <c r="BU87" s="1007"/>
      <c r="BV87" s="1008"/>
      <c r="BW87" s="1009" t="s">
        <v>1611</v>
      </c>
      <c r="BX87" s="1007"/>
      <c r="BY87" s="1008"/>
      <c r="BZ87" s="932" t="s">
        <v>1562</v>
      </c>
      <c r="CA87" s="933"/>
      <c r="CB87" s="933"/>
      <c r="CC87" s="933"/>
      <c r="CD87" s="933"/>
      <c r="CE87" s="933"/>
      <c r="CF87" s="993"/>
      <c r="CG87" s="937"/>
    </row>
    <row r="88" spans="8:85" ht="18.95" customHeight="1">
      <c r="H88" s="935"/>
      <c r="I88" s="1002" t="s">
        <v>737</v>
      </c>
      <c r="J88" s="932" t="s">
        <v>1570</v>
      </c>
      <c r="K88" s="933"/>
      <c r="L88" s="933"/>
      <c r="M88" s="934"/>
      <c r="N88" s="2890" t="s">
        <v>1179</v>
      </c>
      <c r="O88" s="2891"/>
      <c r="P88" s="2891"/>
      <c r="Q88" s="2892"/>
      <c r="R88" s="932" t="s">
        <v>1560</v>
      </c>
      <c r="S88" s="933"/>
      <c r="T88" s="933"/>
      <c r="U88" s="934"/>
      <c r="V88" s="932">
        <v>12345</v>
      </c>
      <c r="W88" s="933"/>
      <c r="X88" s="933"/>
      <c r="Y88" s="934"/>
      <c r="Z88" s="932" t="s">
        <v>1518</v>
      </c>
      <c r="AA88" s="933"/>
      <c r="AB88" s="934"/>
      <c r="AC88" s="932" t="s">
        <v>1526</v>
      </c>
      <c r="AD88" s="933"/>
      <c r="AE88" s="934"/>
      <c r="AF88" s="932" t="s">
        <v>1526</v>
      </c>
      <c r="AG88" s="933"/>
      <c r="AH88" s="933"/>
      <c r="AI88" s="933"/>
      <c r="AJ88" s="934"/>
      <c r="AK88" s="932" t="s">
        <v>1562</v>
      </c>
      <c r="AL88" s="933"/>
      <c r="AM88" s="933"/>
      <c r="AN88" s="933"/>
      <c r="AO88" s="933"/>
      <c r="AP88" s="933"/>
      <c r="AQ88" s="934"/>
      <c r="AR88" s="932" t="s">
        <v>1532</v>
      </c>
      <c r="AS88" s="933"/>
      <c r="AT88" s="934"/>
      <c r="AU88" s="932" t="s">
        <v>1589</v>
      </c>
      <c r="AV88" s="934"/>
      <c r="AW88" s="997">
        <v>100</v>
      </c>
      <c r="AX88" s="933"/>
      <c r="AY88" s="934"/>
      <c r="AZ88" s="994">
        <v>200</v>
      </c>
      <c r="BA88" s="995"/>
      <c r="BB88" s="996"/>
      <c r="BC88" s="932" t="s">
        <v>1597</v>
      </c>
      <c r="BD88" s="933"/>
      <c r="BE88" s="934"/>
      <c r="BF88" s="932">
        <v>2</v>
      </c>
      <c r="BG88" s="933"/>
      <c r="BH88" s="934"/>
      <c r="BI88" s="932" t="s">
        <v>1595</v>
      </c>
      <c r="BJ88" s="933"/>
      <c r="BK88" s="1005"/>
      <c r="BL88" s="932">
        <v>1</v>
      </c>
      <c r="BM88" s="933"/>
      <c r="BN88" s="934"/>
      <c r="BO88" s="932">
        <v>66</v>
      </c>
      <c r="BP88" s="933"/>
      <c r="BQ88" s="934"/>
      <c r="BR88" s="932" t="s">
        <v>1590</v>
      </c>
      <c r="BS88" s="933"/>
      <c r="BT88" s="1006">
        <v>40</v>
      </c>
      <c r="BU88" s="1007"/>
      <c r="BV88" s="1008"/>
      <c r="BW88" s="1009" t="s">
        <v>1611</v>
      </c>
      <c r="BX88" s="1007"/>
      <c r="BY88" s="1008"/>
      <c r="BZ88" s="932" t="s">
        <v>1562</v>
      </c>
      <c r="CA88" s="933"/>
      <c r="CB88" s="933"/>
      <c r="CC88" s="933"/>
      <c r="CD88" s="933"/>
      <c r="CE88" s="933"/>
      <c r="CF88" s="989"/>
      <c r="CG88" s="937"/>
    </row>
    <row r="89" spans="8:85" ht="18.95" customHeight="1">
      <c r="H89" s="935"/>
      <c r="I89" s="1002" t="s">
        <v>737</v>
      </c>
      <c r="J89" s="932" t="s">
        <v>1570</v>
      </c>
      <c r="K89" s="933"/>
      <c r="L89" s="933"/>
      <c r="M89" s="934"/>
      <c r="N89" s="2890" t="s">
        <v>1179</v>
      </c>
      <c r="O89" s="2891"/>
      <c r="P89" s="2891"/>
      <c r="Q89" s="2892"/>
      <c r="R89" s="932" t="s">
        <v>1560</v>
      </c>
      <c r="S89" s="933"/>
      <c r="T89" s="933"/>
      <c r="U89" s="934"/>
      <c r="V89" s="932">
        <v>12345</v>
      </c>
      <c r="W89" s="933"/>
      <c r="X89" s="933"/>
      <c r="Y89" s="934"/>
      <c r="Z89" s="932" t="s">
        <v>1518</v>
      </c>
      <c r="AA89" s="933"/>
      <c r="AB89" s="934"/>
      <c r="AC89" s="932" t="s">
        <v>1526</v>
      </c>
      <c r="AD89" s="933"/>
      <c r="AE89" s="934"/>
      <c r="AF89" s="932" t="s">
        <v>1526</v>
      </c>
      <c r="AG89" s="933"/>
      <c r="AH89" s="933"/>
      <c r="AI89" s="933"/>
      <c r="AJ89" s="934"/>
      <c r="AK89" s="932" t="s">
        <v>1562</v>
      </c>
      <c r="AL89" s="933"/>
      <c r="AM89" s="933"/>
      <c r="AN89" s="933"/>
      <c r="AO89" s="933"/>
      <c r="AP89" s="933"/>
      <c r="AQ89" s="934"/>
      <c r="AR89" s="932" t="s">
        <v>1532</v>
      </c>
      <c r="AS89" s="933"/>
      <c r="AT89" s="934"/>
      <c r="AU89" s="932" t="s">
        <v>1589</v>
      </c>
      <c r="AV89" s="934"/>
      <c r="AW89" s="997">
        <v>100</v>
      </c>
      <c r="AX89" s="933"/>
      <c r="AY89" s="934"/>
      <c r="AZ89" s="994">
        <v>200</v>
      </c>
      <c r="BA89" s="995"/>
      <c r="BB89" s="996"/>
      <c r="BC89" s="932" t="s">
        <v>1598</v>
      </c>
      <c r="BD89" s="933"/>
      <c r="BE89" s="934"/>
      <c r="BF89" s="932">
        <v>3</v>
      </c>
      <c r="BG89" s="933"/>
      <c r="BH89" s="934"/>
      <c r="BI89" s="932" t="s">
        <v>1595</v>
      </c>
      <c r="BJ89" s="933"/>
      <c r="BK89" s="1005"/>
      <c r="BL89" s="932">
        <v>1</v>
      </c>
      <c r="BM89" s="933"/>
      <c r="BN89" s="934"/>
      <c r="BO89" s="932">
        <v>66</v>
      </c>
      <c r="BP89" s="933"/>
      <c r="BQ89" s="934"/>
      <c r="BR89" s="932" t="s">
        <v>1590</v>
      </c>
      <c r="BS89" s="933"/>
      <c r="BT89" s="1006">
        <v>100</v>
      </c>
      <c r="BU89" s="1007"/>
      <c r="BV89" s="1008"/>
      <c r="BW89" s="1009" t="s">
        <v>1611</v>
      </c>
      <c r="BX89" s="1007"/>
      <c r="BY89" s="1008"/>
      <c r="BZ89" s="932" t="s">
        <v>1562</v>
      </c>
      <c r="CA89" s="933"/>
      <c r="CB89" s="933"/>
      <c r="CC89" s="933"/>
      <c r="CD89" s="933"/>
      <c r="CE89" s="933"/>
      <c r="CF89" s="986"/>
      <c r="CG89" s="937"/>
    </row>
    <row r="90" spans="8:85" s="974" customFormat="1" ht="5.0999999999999996" customHeight="1">
      <c r="H90" s="976"/>
      <c r="J90" s="1074"/>
      <c r="K90" s="1075"/>
      <c r="L90" s="1075"/>
      <c r="M90" s="1075"/>
      <c r="N90" s="1076"/>
      <c r="O90" s="1076"/>
      <c r="P90" s="1076"/>
      <c r="Q90" s="1076"/>
      <c r="R90" s="1074"/>
      <c r="S90" s="1075"/>
      <c r="T90" s="1075"/>
      <c r="U90" s="1075"/>
      <c r="V90" s="1074"/>
      <c r="W90" s="1075"/>
      <c r="X90" s="1075"/>
      <c r="Y90" s="1075"/>
      <c r="Z90" s="1074"/>
      <c r="AA90" s="1075"/>
      <c r="AB90" s="1075"/>
      <c r="AC90" s="1074"/>
      <c r="AD90" s="1075"/>
      <c r="AE90" s="1075"/>
      <c r="AF90" s="1074"/>
      <c r="AG90" s="1075"/>
      <c r="AH90" s="1075"/>
      <c r="AI90" s="1075"/>
      <c r="AJ90" s="1075"/>
      <c r="AK90" s="1074"/>
      <c r="AL90" s="1075"/>
      <c r="AM90" s="1075"/>
      <c r="AN90" s="1075"/>
      <c r="AO90" s="1075"/>
      <c r="AP90" s="1075"/>
      <c r="AQ90" s="1075"/>
      <c r="AR90" s="1074"/>
      <c r="AS90" s="1075"/>
      <c r="AT90" s="1075"/>
      <c r="AU90" s="1074"/>
      <c r="AV90" s="1075"/>
      <c r="AW90" s="1074"/>
      <c r="AX90" s="1075"/>
      <c r="AY90" s="1075"/>
      <c r="AZ90" s="1075"/>
      <c r="BA90" s="1075"/>
      <c r="BB90" s="1075"/>
      <c r="BC90" s="911"/>
      <c r="BD90" s="911"/>
      <c r="BE90" s="911"/>
      <c r="BF90" s="911"/>
      <c r="BG90" s="911"/>
      <c r="BH90" s="911"/>
      <c r="BI90" s="911"/>
      <c r="BJ90" s="911"/>
      <c r="BK90" s="1077"/>
      <c r="BL90" s="911"/>
      <c r="BM90" s="911"/>
      <c r="BN90" s="911"/>
      <c r="BO90" s="911"/>
      <c r="BP90" s="911"/>
      <c r="BQ90" s="911"/>
      <c r="BR90" s="911"/>
      <c r="BS90" s="911"/>
      <c r="BT90" s="1071"/>
      <c r="BU90" s="1071"/>
      <c r="BV90" s="1071"/>
      <c r="BW90" s="1072"/>
      <c r="BX90" s="1071"/>
      <c r="BY90" s="1071"/>
      <c r="BZ90" s="911"/>
      <c r="CA90" s="911"/>
      <c r="CB90" s="911"/>
      <c r="CC90" s="911"/>
      <c r="CD90" s="911"/>
      <c r="CE90" s="911"/>
      <c r="CF90" s="1073"/>
      <c r="CG90" s="1041"/>
    </row>
    <row r="91" spans="8:85" s="974" customFormat="1" ht="5.0999999999999996" customHeight="1">
      <c r="H91" s="976"/>
      <c r="I91" s="977"/>
      <c r="J91" s="1366"/>
      <c r="K91" s="1367"/>
      <c r="L91" s="1367"/>
      <c r="M91" s="1367"/>
      <c r="N91" s="1368"/>
      <c r="O91" s="1368"/>
      <c r="P91" s="1368"/>
      <c r="Q91" s="1368"/>
      <c r="R91" s="1366"/>
      <c r="S91" s="1367"/>
      <c r="T91" s="1367"/>
      <c r="U91" s="1367"/>
      <c r="V91" s="1366"/>
      <c r="W91" s="1367"/>
      <c r="X91" s="1367"/>
      <c r="Y91" s="1367"/>
      <c r="Z91" s="1366"/>
      <c r="AA91" s="1367"/>
      <c r="AB91" s="1367"/>
      <c r="AC91" s="1366"/>
      <c r="AD91" s="1367"/>
      <c r="AE91" s="1367"/>
      <c r="AF91" s="1366"/>
      <c r="AG91" s="1367"/>
      <c r="AH91" s="1367"/>
      <c r="AI91" s="1367"/>
      <c r="AJ91" s="1367"/>
      <c r="AK91" s="1366"/>
      <c r="AL91" s="1367"/>
      <c r="AM91" s="1367"/>
      <c r="AN91" s="1367"/>
      <c r="AO91" s="1367"/>
      <c r="AP91" s="1367"/>
      <c r="AQ91" s="1367"/>
      <c r="AR91" s="1366"/>
      <c r="AS91" s="1367"/>
      <c r="AT91" s="1367"/>
      <c r="AU91" s="1366"/>
      <c r="AV91" s="1367"/>
      <c r="AW91" s="1366"/>
      <c r="AX91" s="1367"/>
      <c r="AY91" s="1367"/>
      <c r="AZ91" s="1367"/>
      <c r="BA91" s="1367"/>
      <c r="BB91" s="1367"/>
      <c r="BC91" s="1242"/>
      <c r="BD91" s="1242"/>
      <c r="BE91" s="1242"/>
      <c r="BF91" s="1242"/>
      <c r="BG91" s="1242"/>
      <c r="BH91" s="1242"/>
      <c r="BI91" s="1242"/>
      <c r="BJ91" s="1242"/>
      <c r="BK91" s="1079"/>
      <c r="BL91" s="1242"/>
      <c r="BM91" s="1242"/>
      <c r="BN91" s="1242"/>
      <c r="BO91" s="1242"/>
      <c r="BP91" s="1242"/>
      <c r="BQ91" s="1242"/>
      <c r="BR91" s="1242"/>
      <c r="BS91" s="1242"/>
      <c r="BT91" s="1369"/>
      <c r="BU91" s="1369"/>
      <c r="BV91" s="1369"/>
      <c r="BW91" s="1370"/>
      <c r="BX91" s="1369"/>
      <c r="BY91" s="1369"/>
      <c r="BZ91" s="1242"/>
      <c r="CA91" s="1242"/>
      <c r="CB91" s="1242"/>
      <c r="CC91" s="1242"/>
      <c r="CD91" s="1242"/>
      <c r="CE91" s="1242"/>
      <c r="CF91" s="1371"/>
      <c r="CG91" s="1041"/>
    </row>
    <row r="92" spans="8:85" s="974" customFormat="1" ht="18.95" customHeight="1">
      <c r="H92" s="976"/>
      <c r="I92" s="1372"/>
      <c r="J92" s="1366"/>
      <c r="K92" s="1367"/>
      <c r="L92" s="1367"/>
      <c r="M92" s="1367"/>
      <c r="N92" s="1368"/>
      <c r="O92" s="1368"/>
      <c r="P92" s="1368"/>
      <c r="Q92" s="1368"/>
      <c r="R92" s="1366"/>
      <c r="S92" s="1367"/>
      <c r="T92" s="1367"/>
      <c r="U92" s="1367"/>
      <c r="V92" s="1366"/>
      <c r="W92" s="1367"/>
      <c r="X92" s="1367"/>
      <c r="Y92" s="1367"/>
      <c r="Z92" s="1366"/>
      <c r="AA92" s="1367"/>
      <c r="AB92" s="1367"/>
      <c r="AC92" s="1366"/>
      <c r="AD92" s="1367"/>
      <c r="AE92" s="1367"/>
      <c r="AF92" s="1366"/>
      <c r="AG92" s="1367"/>
      <c r="AH92" s="1367"/>
      <c r="AI92" s="1367"/>
      <c r="AJ92" s="1367"/>
      <c r="AK92" s="1366"/>
      <c r="AL92" s="1367"/>
      <c r="AM92" s="1367"/>
      <c r="AN92" s="1367"/>
      <c r="AO92" s="1367"/>
      <c r="AP92" s="1367"/>
      <c r="AQ92" s="1367"/>
      <c r="AR92" s="1366"/>
      <c r="AS92" s="1367"/>
      <c r="AT92" s="1367"/>
      <c r="AU92" s="1366"/>
      <c r="AV92" s="1367"/>
      <c r="AW92" s="1366"/>
      <c r="AX92" s="1367"/>
      <c r="AY92" s="1367"/>
      <c r="AZ92" s="1367"/>
      <c r="BA92" s="1367"/>
      <c r="BB92" s="1367"/>
      <c r="BC92" s="1242"/>
      <c r="BD92" s="1242"/>
      <c r="BE92" s="1242"/>
      <c r="BF92" s="1242"/>
      <c r="BG92" s="1242"/>
      <c r="BH92" s="1242"/>
      <c r="BI92" s="1242"/>
      <c r="BJ92" s="1217" t="s">
        <v>1606</v>
      </c>
      <c r="BK92" s="1242"/>
      <c r="BL92" s="2883">
        <f>BL89+BL88+BL87</f>
        <v>3</v>
      </c>
      <c r="BM92" s="2884"/>
      <c r="BN92" s="2885"/>
      <c r="BO92" s="1355"/>
      <c r="BP92" s="1355"/>
      <c r="BQ92" s="1355"/>
      <c r="BR92" s="977"/>
      <c r="BS92" s="977"/>
      <c r="BT92" s="2883">
        <f>BT89+BT88+BT87</f>
        <v>200</v>
      </c>
      <c r="BU92" s="2884"/>
      <c r="BV92" s="2885"/>
      <c r="BW92" s="2886" t="s">
        <v>1581</v>
      </c>
      <c r="BX92" s="2887"/>
      <c r="BY92" s="2888"/>
      <c r="BZ92" s="977"/>
      <c r="CA92" s="1242"/>
      <c r="CB92" s="1242"/>
      <c r="CC92" s="1242"/>
      <c r="CD92" s="1242"/>
      <c r="CE92" s="1242"/>
      <c r="CF92" s="1371"/>
      <c r="CG92" s="1041"/>
    </row>
    <row r="93" spans="8:85" s="974" customFormat="1" ht="5.0999999999999996" customHeight="1">
      <c r="H93" s="976"/>
      <c r="I93" s="977"/>
      <c r="J93" s="1366"/>
      <c r="K93" s="1367"/>
      <c r="L93" s="1367"/>
      <c r="M93" s="1367"/>
      <c r="N93" s="1368"/>
      <c r="O93" s="1368"/>
      <c r="P93" s="1368"/>
      <c r="Q93" s="1368"/>
      <c r="R93" s="1366"/>
      <c r="S93" s="1367"/>
      <c r="T93" s="1367"/>
      <c r="U93" s="1367"/>
      <c r="V93" s="1366"/>
      <c r="W93" s="1367"/>
      <c r="X93" s="1367"/>
      <c r="Y93" s="1367"/>
      <c r="Z93" s="1366"/>
      <c r="AA93" s="1367"/>
      <c r="AB93" s="1367"/>
      <c r="AC93" s="1366"/>
      <c r="AD93" s="1367"/>
      <c r="AE93" s="1367"/>
      <c r="AF93" s="1366"/>
      <c r="AG93" s="1367"/>
      <c r="AH93" s="1367"/>
      <c r="AI93" s="1367"/>
      <c r="AJ93" s="1367"/>
      <c r="AK93" s="1366"/>
      <c r="AL93" s="1367"/>
      <c r="AM93" s="1367"/>
      <c r="AN93" s="1367"/>
      <c r="AO93" s="1367"/>
      <c r="AP93" s="1367"/>
      <c r="AQ93" s="1367"/>
      <c r="AR93" s="1366"/>
      <c r="AS93" s="1367"/>
      <c r="AT93" s="1367"/>
      <c r="AU93" s="1366"/>
      <c r="AV93" s="1367"/>
      <c r="AW93" s="1366"/>
      <c r="AX93" s="1367"/>
      <c r="AY93" s="1367"/>
      <c r="AZ93" s="1367"/>
      <c r="BA93" s="1367"/>
      <c r="BB93" s="1367"/>
      <c r="BC93" s="1242"/>
      <c r="BD93" s="1242"/>
      <c r="BE93" s="1242"/>
      <c r="BF93" s="1242"/>
      <c r="BG93" s="1242"/>
      <c r="BH93" s="1242"/>
      <c r="BI93" s="1242"/>
      <c r="BJ93" s="1242"/>
      <c r="BK93" s="1079"/>
      <c r="BL93" s="1242"/>
      <c r="BM93" s="1242"/>
      <c r="BN93" s="1242"/>
      <c r="BO93" s="1242"/>
      <c r="BP93" s="1242"/>
      <c r="BQ93" s="1242"/>
      <c r="BR93" s="1242"/>
      <c r="BS93" s="1242"/>
      <c r="BT93" s="1369"/>
      <c r="BU93" s="1369"/>
      <c r="BV93" s="1369"/>
      <c r="BW93" s="1370"/>
      <c r="BX93" s="1369"/>
      <c r="BY93" s="1369"/>
      <c r="BZ93" s="1242"/>
      <c r="CA93" s="1242"/>
      <c r="CB93" s="1242"/>
      <c r="CC93" s="1242"/>
      <c r="CD93" s="1242"/>
      <c r="CE93" s="1242"/>
      <c r="CF93" s="1371"/>
      <c r="CG93" s="1041"/>
    </row>
    <row r="94" spans="8:85" ht="5.0999999999999996" customHeight="1">
      <c r="H94" s="936"/>
      <c r="I94" s="939"/>
      <c r="J94" s="939"/>
      <c r="K94" s="939"/>
      <c r="L94" s="939"/>
      <c r="M94" s="939"/>
      <c r="N94" s="939"/>
      <c r="O94" s="939"/>
      <c r="P94" s="939"/>
      <c r="Q94" s="939"/>
      <c r="R94" s="939"/>
      <c r="S94" s="939"/>
      <c r="T94" s="939"/>
      <c r="U94" s="939"/>
      <c r="V94" s="939"/>
      <c r="W94" s="939"/>
      <c r="X94" s="939"/>
      <c r="Y94" s="939"/>
      <c r="Z94" s="939"/>
      <c r="AA94" s="939"/>
      <c r="AB94" s="939"/>
      <c r="AC94" s="939"/>
      <c r="AD94" s="939"/>
      <c r="AE94" s="939"/>
      <c r="AF94" s="939"/>
      <c r="AG94" s="939"/>
      <c r="AH94" s="939"/>
      <c r="AI94" s="939"/>
      <c r="AJ94" s="939"/>
      <c r="AK94" s="939"/>
      <c r="AL94" s="939"/>
      <c r="AM94" s="939"/>
      <c r="AN94" s="939"/>
      <c r="AO94" s="939"/>
      <c r="AP94" s="939"/>
      <c r="AQ94" s="939"/>
      <c r="AR94" s="939"/>
      <c r="AS94" s="939"/>
      <c r="AT94" s="939"/>
      <c r="AU94" s="939"/>
      <c r="AV94" s="939"/>
      <c r="AW94" s="939"/>
      <c r="AX94" s="939"/>
      <c r="AY94" s="939"/>
      <c r="AZ94" s="939"/>
      <c r="BA94" s="939"/>
      <c r="BB94" s="939"/>
      <c r="BC94" s="939"/>
      <c r="BD94" s="939"/>
      <c r="BE94" s="939"/>
      <c r="BF94" s="939"/>
      <c r="BG94" s="939"/>
      <c r="BH94" s="939"/>
      <c r="BI94" s="939"/>
      <c r="BJ94" s="939"/>
      <c r="BK94" s="939"/>
      <c r="BL94" s="939"/>
      <c r="BM94" s="939"/>
      <c r="BN94" s="939"/>
      <c r="BO94" s="939"/>
      <c r="BP94" s="939"/>
      <c r="BQ94" s="939"/>
      <c r="BR94" s="939"/>
      <c r="BS94" s="939"/>
      <c r="BT94" s="939"/>
      <c r="BU94" s="939"/>
      <c r="BV94" s="939"/>
      <c r="BW94" s="939"/>
      <c r="BX94" s="939"/>
      <c r="BY94" s="939"/>
      <c r="BZ94" s="939"/>
      <c r="CA94" s="939"/>
      <c r="CB94" s="939"/>
      <c r="CC94" s="939"/>
      <c r="CD94" s="939"/>
      <c r="CE94" s="939"/>
      <c r="CF94" s="939"/>
      <c r="CG94" s="940"/>
    </row>
    <row r="95" spans="8:85" ht="18.95" customHeight="1">
      <c r="I95" s="1024" t="s">
        <v>2123</v>
      </c>
    </row>
    <row r="96" spans="8:85" ht="18.95" customHeight="1">
      <c r="H96" s="486" t="s">
        <v>2124</v>
      </c>
      <c r="I96" s="1024"/>
      <c r="BT96" s="920"/>
      <c r="BU96" s="920"/>
    </row>
    <row r="97" spans="6:73" ht="18.95" customHeight="1">
      <c r="BT97" s="920"/>
      <c r="BU97" s="920"/>
    </row>
    <row r="98" spans="6:73" ht="18.95" customHeight="1">
      <c r="BT98" s="920"/>
      <c r="BU98" s="920"/>
    </row>
    <row r="99" spans="6:73" ht="18.95" customHeight="1">
      <c r="F99" s="1971" t="s">
        <v>2170</v>
      </c>
      <c r="BT99" s="920"/>
      <c r="BU99" s="920"/>
    </row>
    <row r="100" spans="6:73" ht="18.95" customHeight="1">
      <c r="BT100" s="920"/>
      <c r="BU100" s="920"/>
    </row>
    <row r="101" spans="6:73" ht="18.95" customHeight="1">
      <c r="H101" s="925" t="s">
        <v>2126</v>
      </c>
      <c r="BT101" s="920"/>
      <c r="BU101" s="920"/>
    </row>
    <row r="102" spans="6:73" ht="9.9499999999999993" customHeight="1">
      <c r="H102" s="925"/>
      <c r="BT102" s="920"/>
      <c r="BU102" s="920"/>
    </row>
    <row r="103" spans="6:73" ht="9.9499999999999993" customHeight="1">
      <c r="I103" s="1373"/>
      <c r="J103" s="1374"/>
      <c r="K103" s="1374"/>
      <c r="L103" s="1374"/>
      <c r="M103" s="1374"/>
      <c r="N103" s="1374"/>
      <c r="O103" s="1374"/>
      <c r="P103" s="1374"/>
      <c r="Q103" s="1374"/>
      <c r="R103" s="1374"/>
      <c r="S103" s="1374"/>
      <c r="T103" s="1374"/>
      <c r="U103" s="1374"/>
      <c r="V103" s="1374"/>
      <c r="W103" s="1374"/>
      <c r="X103" s="1374"/>
      <c r="Y103" s="1374"/>
      <c r="Z103" s="1374"/>
      <c r="AA103" s="1374"/>
      <c r="AB103" s="1374"/>
      <c r="AC103" s="1374"/>
      <c r="AD103" s="1374"/>
      <c r="AE103" s="1374"/>
      <c r="AF103" s="1374"/>
      <c r="AG103" s="1374"/>
      <c r="AH103" s="1374"/>
      <c r="AI103" s="1374"/>
      <c r="AJ103" s="1374"/>
      <c r="AK103" s="1374"/>
      <c r="AL103" s="1374"/>
      <c r="AM103" s="1374"/>
      <c r="AN103" s="1374"/>
      <c r="AO103" s="1374"/>
      <c r="AP103" s="1374"/>
      <c r="AQ103" s="1374"/>
      <c r="AR103" s="1374"/>
      <c r="AS103" s="1374"/>
      <c r="AT103" s="1375"/>
      <c r="BT103" s="920"/>
      <c r="BU103" s="920"/>
    </row>
    <row r="104" spans="6:73" ht="18.95" customHeight="1">
      <c r="I104" s="1380"/>
      <c r="J104" s="1403" t="s">
        <v>2197</v>
      </c>
      <c r="K104" s="1402"/>
      <c r="L104" s="1402"/>
      <c r="M104" s="1402"/>
      <c r="N104" s="1402"/>
      <c r="O104" s="1402"/>
      <c r="P104" s="953"/>
      <c r="Q104" s="953"/>
      <c r="R104" s="953"/>
      <c r="S104" s="953"/>
      <c r="T104" s="953"/>
      <c r="U104" s="953"/>
      <c r="V104" s="953"/>
      <c r="W104" s="953"/>
      <c r="X104" s="953"/>
      <c r="Y104" s="953"/>
      <c r="Z104" s="953"/>
      <c r="AA104" s="953"/>
      <c r="AB104" s="953"/>
      <c r="AC104" s="953"/>
      <c r="AD104" s="953"/>
      <c r="AE104" s="953"/>
      <c r="AF104" s="953"/>
      <c r="AG104" s="953"/>
      <c r="AH104" s="953"/>
      <c r="AI104" s="953"/>
      <c r="AJ104" s="953"/>
      <c r="AK104" s="953"/>
      <c r="AL104" s="953"/>
      <c r="AM104" s="953"/>
      <c r="AN104" s="953"/>
      <c r="AO104" s="953"/>
      <c r="AP104" s="953"/>
      <c r="AQ104" s="953"/>
      <c r="AR104" s="953"/>
      <c r="AS104" s="953"/>
      <c r="AT104" s="1379"/>
      <c r="BT104" s="920"/>
      <c r="BU104" s="920"/>
    </row>
    <row r="105" spans="6:73" ht="9.9499999999999993" customHeight="1">
      <c r="I105" s="1380"/>
      <c r="J105" s="953"/>
      <c r="K105" s="953"/>
      <c r="L105" s="953"/>
      <c r="M105" s="953"/>
      <c r="N105" s="953"/>
      <c r="O105" s="953"/>
      <c r="P105" s="953"/>
      <c r="Q105" s="953"/>
      <c r="R105" s="953"/>
      <c r="S105" s="953"/>
      <c r="T105" s="953"/>
      <c r="U105" s="953"/>
      <c r="V105" s="953"/>
      <c r="W105" s="953"/>
      <c r="X105" s="953"/>
      <c r="Y105" s="953"/>
      <c r="Z105" s="953"/>
      <c r="AA105" s="953"/>
      <c r="AB105" s="953"/>
      <c r="AC105" s="953"/>
      <c r="AD105" s="953"/>
      <c r="AE105" s="953"/>
      <c r="AF105" s="953"/>
      <c r="AG105" s="953"/>
      <c r="AH105" s="953"/>
      <c r="AI105" s="953"/>
      <c r="AJ105" s="953"/>
      <c r="AK105" s="953"/>
      <c r="AL105" s="953"/>
      <c r="AM105" s="953"/>
      <c r="AN105" s="953"/>
      <c r="AO105" s="953"/>
      <c r="AP105" s="953"/>
      <c r="AQ105" s="953"/>
      <c r="AR105" s="953"/>
      <c r="AS105" s="953"/>
      <c r="AT105" s="1379"/>
      <c r="BT105" s="920"/>
      <c r="BU105" s="920"/>
    </row>
    <row r="106" spans="6:73" ht="18.95" customHeight="1">
      <c r="I106" s="1376"/>
      <c r="J106" s="1377" t="s">
        <v>2130</v>
      </c>
      <c r="K106" s="1377"/>
      <c r="L106" s="1377"/>
      <c r="M106" s="953"/>
      <c r="N106" s="1378"/>
      <c r="O106" s="1378" t="s">
        <v>2127</v>
      </c>
      <c r="P106" s="953"/>
      <c r="Q106" s="953" t="s">
        <v>3407</v>
      </c>
      <c r="R106" s="953"/>
      <c r="S106" s="953"/>
      <c r="T106" s="953"/>
      <c r="U106" s="953"/>
      <c r="V106" s="953"/>
      <c r="W106" s="953"/>
      <c r="X106" s="953"/>
      <c r="Y106" s="953"/>
      <c r="Z106" s="953"/>
      <c r="AA106" s="953"/>
      <c r="AB106" s="953"/>
      <c r="AC106" s="953"/>
      <c r="AD106" s="953"/>
      <c r="AE106" s="953"/>
      <c r="AF106" s="953"/>
      <c r="AG106" s="953"/>
      <c r="AH106" s="953"/>
      <c r="AI106" s="953"/>
      <c r="AJ106" s="953"/>
      <c r="AK106" s="953"/>
      <c r="AL106" s="953"/>
      <c r="AM106" s="953"/>
      <c r="AN106" s="953"/>
      <c r="AO106" s="953"/>
      <c r="AP106" s="953"/>
      <c r="AQ106" s="953"/>
      <c r="AR106" s="953"/>
      <c r="AS106" s="953"/>
      <c r="AT106" s="1379"/>
      <c r="BT106" s="920"/>
      <c r="BU106" s="920"/>
    </row>
    <row r="107" spans="6:73" ht="18.95" customHeight="1">
      <c r="I107" s="1380"/>
      <c r="J107" s="953"/>
      <c r="K107" s="1385" t="s">
        <v>2128</v>
      </c>
      <c r="L107" s="953"/>
      <c r="M107" s="953"/>
      <c r="N107" s="953"/>
      <c r="O107" s="953"/>
      <c r="P107" s="953"/>
      <c r="Q107" s="953"/>
      <c r="R107" s="953"/>
      <c r="S107" s="953"/>
      <c r="T107" s="953"/>
      <c r="U107" s="953"/>
      <c r="V107" s="953"/>
      <c r="W107" s="953"/>
      <c r="X107" s="953"/>
      <c r="Y107" s="953"/>
      <c r="Z107" s="953"/>
      <c r="AA107" s="953"/>
      <c r="AB107" s="953"/>
      <c r="AC107" s="953"/>
      <c r="AD107" s="953"/>
      <c r="AE107" s="953"/>
      <c r="AF107" s="953"/>
      <c r="AG107" s="953"/>
      <c r="AH107" s="953"/>
      <c r="AI107" s="953"/>
      <c r="AJ107" s="953"/>
      <c r="AK107" s="953"/>
      <c r="AL107" s="953"/>
      <c r="AM107" s="953"/>
      <c r="AN107" s="953"/>
      <c r="AO107" s="953"/>
      <c r="AP107" s="953"/>
      <c r="AQ107" s="953"/>
      <c r="AR107" s="953"/>
      <c r="AS107" s="953"/>
      <c r="AT107" s="1379"/>
      <c r="BT107" s="920"/>
      <c r="BU107" s="920"/>
    </row>
    <row r="108" spans="6:73" ht="18.95" customHeight="1">
      <c r="I108" s="1376"/>
      <c r="J108" s="1377" t="s">
        <v>2131</v>
      </c>
      <c r="K108" s="1377"/>
      <c r="L108" s="1377"/>
      <c r="M108" s="953"/>
      <c r="N108" s="1378"/>
      <c r="O108" s="1378" t="s">
        <v>2127</v>
      </c>
      <c r="P108" s="953"/>
      <c r="Q108" s="953" t="s">
        <v>2194</v>
      </c>
      <c r="R108" s="953"/>
      <c r="S108" s="953"/>
      <c r="T108" s="953"/>
      <c r="U108" s="953"/>
      <c r="V108" s="953"/>
      <c r="W108" s="953"/>
      <c r="X108" s="953"/>
      <c r="Y108" s="953"/>
      <c r="Z108" s="953"/>
      <c r="AA108" s="953"/>
      <c r="AB108" s="953"/>
      <c r="AC108" s="953"/>
      <c r="AD108" s="953"/>
      <c r="AE108" s="953"/>
      <c r="AF108" s="953"/>
      <c r="AG108" s="953"/>
      <c r="AH108" s="953"/>
      <c r="AI108" s="953"/>
      <c r="AJ108" s="953"/>
      <c r="AK108" s="953"/>
      <c r="AL108" s="953"/>
      <c r="AM108" s="953"/>
      <c r="AN108" s="953"/>
      <c r="AO108" s="953"/>
      <c r="AP108" s="953"/>
      <c r="AQ108" s="953"/>
      <c r="AR108" s="953"/>
      <c r="AS108" s="953"/>
      <c r="AT108" s="1379"/>
      <c r="BT108" s="920"/>
      <c r="BU108" s="920"/>
    </row>
    <row r="109" spans="6:73" ht="18.95" customHeight="1">
      <c r="I109" s="1380"/>
      <c r="J109" s="953"/>
      <c r="K109" s="1385" t="s">
        <v>2193</v>
      </c>
      <c r="L109" s="953"/>
      <c r="M109" s="953"/>
      <c r="N109" s="953"/>
      <c r="O109" s="953"/>
      <c r="P109" s="953"/>
      <c r="Q109" s="1377" t="s">
        <v>3408</v>
      </c>
      <c r="R109" s="1377"/>
      <c r="S109" s="1377"/>
      <c r="T109" s="1377"/>
      <c r="U109" s="1377"/>
      <c r="V109" s="1377"/>
      <c r="W109" s="1377"/>
      <c r="X109" s="1377"/>
      <c r="Y109" s="1377"/>
      <c r="Z109" s="1377"/>
      <c r="AA109" s="1377"/>
      <c r="AB109" s="1377"/>
      <c r="AC109" s="1377"/>
      <c r="AD109" s="1377"/>
      <c r="AE109" s="1377"/>
      <c r="AF109" s="1377"/>
      <c r="AG109" s="1377"/>
      <c r="AH109" s="1377"/>
      <c r="AI109" s="1377"/>
      <c r="AJ109" s="1377"/>
      <c r="AK109" s="1377"/>
      <c r="AL109" s="1377"/>
      <c r="AM109" s="1377"/>
      <c r="AN109" s="1377"/>
      <c r="AO109" s="1377"/>
      <c r="AP109" s="1377"/>
      <c r="AQ109" s="1377"/>
      <c r="AR109" s="1377"/>
      <c r="AS109" s="953"/>
      <c r="AT109" s="1379"/>
      <c r="BT109" s="920"/>
      <c r="BU109" s="920"/>
    </row>
    <row r="110" spans="6:73" ht="18.95" customHeight="1">
      <c r="I110" s="1380"/>
      <c r="J110" s="953"/>
      <c r="K110" s="953"/>
      <c r="L110" s="953"/>
      <c r="M110" s="953"/>
      <c r="N110" s="953"/>
      <c r="O110" s="953"/>
      <c r="P110" s="953"/>
      <c r="Q110" s="1384" t="s">
        <v>2129</v>
      </c>
      <c r="R110" s="953"/>
      <c r="S110" s="953"/>
      <c r="T110" s="953"/>
      <c r="U110" s="953"/>
      <c r="V110" s="953"/>
      <c r="W110" s="953"/>
      <c r="X110" s="953"/>
      <c r="Y110" s="953"/>
      <c r="Z110" s="953"/>
      <c r="AA110" s="953"/>
      <c r="AB110" s="953"/>
      <c r="AC110" s="953"/>
      <c r="AD110" s="953"/>
      <c r="AE110" s="953"/>
      <c r="AF110" s="953"/>
      <c r="AG110" s="953"/>
      <c r="AH110" s="953"/>
      <c r="AI110" s="953"/>
      <c r="AJ110" s="953"/>
      <c r="AK110" s="953"/>
      <c r="AL110" s="953"/>
      <c r="AM110" s="953"/>
      <c r="AN110" s="953"/>
      <c r="AO110" s="953"/>
      <c r="AP110" s="953"/>
      <c r="AQ110" s="953"/>
      <c r="AR110" s="953"/>
      <c r="AS110" s="953"/>
      <c r="AT110" s="1379"/>
    </row>
    <row r="111" spans="6:73" ht="9.9499999999999993" customHeight="1">
      <c r="I111" s="1381"/>
      <c r="J111" s="1382"/>
      <c r="K111" s="1382"/>
      <c r="L111" s="1382"/>
      <c r="M111" s="1382"/>
      <c r="N111" s="1382"/>
      <c r="O111" s="1382"/>
      <c r="P111" s="1382"/>
      <c r="Q111" s="1382"/>
      <c r="R111" s="1382"/>
      <c r="S111" s="1382"/>
      <c r="T111" s="1382"/>
      <c r="U111" s="1382"/>
      <c r="V111" s="1382"/>
      <c r="W111" s="1382"/>
      <c r="X111" s="1382"/>
      <c r="Y111" s="1382"/>
      <c r="Z111" s="1382"/>
      <c r="AA111" s="1382"/>
      <c r="AB111" s="1382"/>
      <c r="AC111" s="1382"/>
      <c r="AD111" s="1382"/>
      <c r="AE111" s="1382"/>
      <c r="AF111" s="1382"/>
      <c r="AG111" s="1382"/>
      <c r="AH111" s="1382"/>
      <c r="AI111" s="1382"/>
      <c r="AJ111" s="1382"/>
      <c r="AK111" s="1382"/>
      <c r="AL111" s="1382"/>
      <c r="AM111" s="1382"/>
      <c r="AN111" s="1382"/>
      <c r="AO111" s="1382"/>
      <c r="AP111" s="1382"/>
      <c r="AQ111" s="1382"/>
      <c r="AR111" s="1382"/>
      <c r="AS111" s="1382"/>
      <c r="AT111" s="1383"/>
      <c r="AY111" s="1045"/>
      <c r="AZ111" s="1045"/>
      <c r="BA111" s="1045"/>
      <c r="BB111" s="1045"/>
      <c r="BC111" s="1045"/>
      <c r="BD111" s="1045"/>
      <c r="BE111" s="1045"/>
      <c r="BF111" s="1045"/>
      <c r="BG111" s="1045"/>
      <c r="BH111" s="1045"/>
      <c r="BI111" s="1045"/>
      <c r="BJ111" s="1045"/>
      <c r="BK111" s="1045"/>
      <c r="BL111" s="1045"/>
      <c r="BM111" s="1045"/>
      <c r="BN111" s="1045"/>
      <c r="BO111" s="1045"/>
    </row>
    <row r="113" spans="4:101" ht="18.95" customHeight="1">
      <c r="P113" s="1052"/>
      <c r="W113" s="488"/>
    </row>
    <row r="114" spans="4:101" customFormat="1" ht="5.0999999999999996" customHeight="1">
      <c r="D114" s="2007"/>
      <c r="E114" s="2007"/>
      <c r="F114" s="2007"/>
      <c r="H114" s="1964"/>
      <c r="I114" s="1966"/>
      <c r="J114" s="1967"/>
      <c r="K114" s="1967"/>
      <c r="L114" s="1967"/>
      <c r="M114" s="1967"/>
      <c r="N114" s="1968"/>
      <c r="O114" s="1964"/>
      <c r="P114" s="1964"/>
      <c r="Q114" s="1964"/>
      <c r="R114" s="1964"/>
      <c r="S114" s="1964"/>
      <c r="T114" s="1964"/>
      <c r="U114" s="1964"/>
      <c r="V114" s="1964"/>
      <c r="W114" s="1964"/>
      <c r="X114" s="920"/>
      <c r="Y114" s="920"/>
      <c r="Z114" s="920"/>
      <c r="AA114" s="920"/>
      <c r="AB114" s="920"/>
      <c r="AC114" s="920"/>
      <c r="AD114" s="920"/>
      <c r="AE114" s="920"/>
      <c r="AF114" s="486"/>
      <c r="AG114" s="486"/>
      <c r="AH114" s="920"/>
      <c r="AI114" s="486"/>
      <c r="AJ114" s="486"/>
      <c r="AK114" s="486"/>
      <c r="AL114" s="486"/>
      <c r="AM114" s="486"/>
      <c r="AN114" s="486"/>
      <c r="AO114" s="486"/>
      <c r="AP114" s="486"/>
      <c r="AQ114" s="486"/>
      <c r="AR114" s="486"/>
      <c r="AS114" s="1045"/>
      <c r="AT114" s="486"/>
      <c r="AU114" s="486"/>
      <c r="AV114" s="486"/>
      <c r="AW114" s="486"/>
      <c r="AX114" s="486"/>
      <c r="AY114" s="486"/>
      <c r="AZ114" s="486"/>
      <c r="BA114" s="486"/>
      <c r="BB114" s="486"/>
      <c r="BC114" s="920"/>
      <c r="BD114" s="920"/>
      <c r="BE114" s="920"/>
      <c r="BF114" s="920"/>
      <c r="BG114" s="920"/>
      <c r="BH114" s="920"/>
      <c r="BI114" s="920"/>
      <c r="BJ114" s="920"/>
      <c r="BK114" s="486"/>
      <c r="BL114" s="486"/>
      <c r="BM114" s="486"/>
      <c r="BN114" s="486"/>
      <c r="BO114" s="486"/>
      <c r="BP114" s="920"/>
      <c r="BQ114" s="920"/>
      <c r="BR114" s="920"/>
      <c r="BS114" s="920"/>
      <c r="BT114" s="920"/>
      <c r="BU114" s="920"/>
      <c r="BV114" s="486"/>
      <c r="BW114" s="486"/>
      <c r="BX114" s="486"/>
      <c r="BY114" s="486"/>
      <c r="BZ114" s="486"/>
      <c r="CA114" s="486"/>
      <c r="CB114" s="486"/>
      <c r="CC114" s="486"/>
      <c r="CD114" s="486"/>
      <c r="CE114" s="486"/>
      <c r="CF114" s="486"/>
      <c r="CG114" s="486"/>
      <c r="CH114" s="486"/>
      <c r="CI114" s="486"/>
      <c r="CJ114" s="486"/>
      <c r="CK114" s="486"/>
      <c r="CL114" s="486"/>
      <c r="CM114" s="486"/>
      <c r="CN114" s="486"/>
      <c r="CO114" s="486"/>
      <c r="CP114" s="486"/>
      <c r="CQ114" s="486"/>
      <c r="CR114" s="486"/>
      <c r="CS114" s="486"/>
      <c r="CT114" s="486"/>
      <c r="CU114" s="486"/>
      <c r="CV114" s="486"/>
      <c r="CW114" s="486"/>
    </row>
    <row r="115" spans="4:101" customFormat="1" ht="20.100000000000001" customHeight="1">
      <c r="D115" s="2434"/>
      <c r="E115" s="2434"/>
      <c r="F115" s="2434"/>
      <c r="H115" s="1964"/>
      <c r="I115" s="907" t="s">
        <v>3020</v>
      </c>
      <c r="J115" s="908"/>
      <c r="K115" s="908"/>
      <c r="L115" s="908"/>
      <c r="M115" s="908"/>
      <c r="N115" s="909"/>
      <c r="O115" s="1020" t="s">
        <v>2160</v>
      </c>
      <c r="P115" s="1021"/>
      <c r="Q115" s="1021"/>
      <c r="R115" s="1021"/>
      <c r="S115" s="1021"/>
      <c r="T115" s="1021"/>
      <c r="U115" s="1021"/>
      <c r="V115" s="1395"/>
      <c r="W115" s="1394" t="s">
        <v>1652</v>
      </c>
      <c r="X115" s="1021"/>
      <c r="Y115" s="1021"/>
      <c r="Z115" s="1021"/>
      <c r="AA115" s="1021"/>
      <c r="AB115" s="1023"/>
      <c r="AC115" s="920"/>
      <c r="AD115" s="920"/>
      <c r="AE115" s="920"/>
      <c r="AF115" s="486"/>
      <c r="AG115" s="486"/>
      <c r="AH115" s="920"/>
      <c r="AI115" s="920"/>
      <c r="AJ115" s="920"/>
      <c r="AK115" s="920"/>
      <c r="AL115" s="920"/>
      <c r="AM115" s="920"/>
      <c r="AN115" s="920"/>
      <c r="AO115" s="920"/>
      <c r="AP115" s="920"/>
      <c r="AQ115" s="920"/>
      <c r="AR115" s="920"/>
      <c r="AS115" s="920"/>
      <c r="AT115" s="920"/>
      <c r="AU115" s="920"/>
      <c r="AV115" s="920"/>
      <c r="AW115" s="920"/>
      <c r="AX115" s="920"/>
      <c r="AY115" s="920"/>
      <c r="AZ115" s="920"/>
      <c r="BA115" s="920"/>
      <c r="BB115" s="920"/>
      <c r="BC115" s="920"/>
      <c r="BD115" s="920"/>
      <c r="BE115" s="920"/>
      <c r="BF115" s="920"/>
      <c r="BG115" s="920"/>
      <c r="BH115" s="920"/>
      <c r="BI115" s="920"/>
      <c r="BJ115" s="920"/>
      <c r="BK115" s="920"/>
      <c r="BL115" s="920"/>
      <c r="BM115" s="486"/>
      <c r="BN115" s="486"/>
      <c r="BO115" s="486"/>
      <c r="BP115" s="486"/>
      <c r="BQ115" s="486"/>
      <c r="BR115" s="920"/>
      <c r="BS115" s="920"/>
      <c r="BT115" s="920"/>
      <c r="BU115" s="920"/>
      <c r="BV115" s="486"/>
      <c r="BW115" s="486"/>
      <c r="BX115" s="486"/>
      <c r="BY115" s="486"/>
      <c r="BZ115" s="486"/>
      <c r="CA115" s="486"/>
      <c r="CB115" s="486"/>
      <c r="CC115" s="486"/>
      <c r="CD115" s="486"/>
      <c r="CE115" s="486"/>
      <c r="CF115" s="486"/>
      <c r="CG115" s="486"/>
      <c r="CH115" s="486"/>
      <c r="CI115" s="486"/>
      <c r="CJ115" s="920"/>
      <c r="CK115" s="486"/>
      <c r="CL115" s="486"/>
      <c r="CM115" s="486"/>
      <c r="CN115" s="486"/>
      <c r="CO115" s="486"/>
      <c r="CP115" s="486"/>
      <c r="CQ115" s="486"/>
      <c r="CR115" s="486"/>
      <c r="CS115" s="486"/>
      <c r="CT115" s="486"/>
      <c r="CU115" s="486"/>
      <c r="CV115" s="486"/>
      <c r="CW115" s="486"/>
    </row>
    <row r="116" spans="4:101" customFormat="1" ht="9.9499999999999993" customHeight="1">
      <c r="D116" s="2434"/>
      <c r="E116" s="2434"/>
      <c r="F116" s="2434"/>
      <c r="H116" s="916"/>
      <c r="I116" s="1964"/>
      <c r="J116" s="1964"/>
      <c r="K116" s="1964"/>
      <c r="L116" s="1964"/>
      <c r="M116" s="1964"/>
      <c r="N116" s="1964"/>
      <c r="O116" s="1964"/>
      <c r="P116" s="1964"/>
      <c r="Q116" s="1964"/>
      <c r="R116" s="1964"/>
      <c r="S116" s="1964"/>
      <c r="T116" s="1964"/>
      <c r="U116" s="1964"/>
      <c r="V116" s="1964"/>
      <c r="W116" s="1964"/>
      <c r="X116" s="1964"/>
      <c r="Y116" s="1964"/>
      <c r="Z116" s="1964"/>
      <c r="AA116" s="941"/>
      <c r="AB116" s="941"/>
      <c r="AC116" s="941"/>
      <c r="AD116" s="941"/>
      <c r="AE116" s="941"/>
      <c r="AF116" s="941"/>
      <c r="AG116" s="941"/>
      <c r="AH116" s="941"/>
      <c r="AI116" s="941"/>
      <c r="AJ116" s="941"/>
      <c r="AK116" s="941"/>
      <c r="AL116" s="941"/>
      <c r="AM116" s="941"/>
      <c r="AN116" s="941"/>
      <c r="AO116" s="941"/>
      <c r="AP116" s="941"/>
      <c r="AQ116" s="941"/>
      <c r="AR116" s="941"/>
      <c r="AS116" s="941"/>
      <c r="AT116" s="941"/>
      <c r="AU116" s="941"/>
      <c r="AV116" s="941"/>
      <c r="AW116" s="941"/>
      <c r="AX116" s="941"/>
      <c r="AY116" s="941"/>
      <c r="AZ116" s="941"/>
      <c r="BA116" s="941"/>
      <c r="BB116" s="941"/>
      <c r="BC116" s="941"/>
      <c r="BD116" s="941"/>
      <c r="BE116" s="941"/>
      <c r="BF116" s="941"/>
      <c r="BG116" s="941"/>
      <c r="BH116" s="941"/>
      <c r="BI116" s="941"/>
      <c r="BJ116" s="941"/>
      <c r="BK116" s="941"/>
      <c r="BL116" s="941"/>
      <c r="BM116" s="941"/>
      <c r="BN116" s="941"/>
      <c r="BO116" s="941"/>
      <c r="BP116" s="941"/>
      <c r="BQ116" s="941"/>
      <c r="BR116" s="941"/>
      <c r="BS116" s="941"/>
      <c r="BT116" s="941"/>
      <c r="BU116" s="941"/>
      <c r="BV116" s="941"/>
      <c r="BW116" s="941"/>
      <c r="BX116" s="941"/>
      <c r="BY116" s="941"/>
      <c r="BZ116" s="941"/>
      <c r="CA116" s="941"/>
      <c r="CB116" s="941"/>
      <c r="CC116" s="941"/>
      <c r="CD116" s="941"/>
      <c r="CE116" s="941"/>
      <c r="CF116" s="941"/>
      <c r="CG116" s="941"/>
      <c r="CH116" s="941"/>
      <c r="CI116" s="941"/>
      <c r="CJ116" s="941"/>
      <c r="CK116" s="941"/>
      <c r="CL116" s="941"/>
      <c r="CM116" s="941"/>
      <c r="CN116" s="941"/>
      <c r="CO116" s="942"/>
      <c r="CP116" s="486"/>
      <c r="CQ116" s="486"/>
      <c r="CR116" s="486"/>
      <c r="CS116" s="486"/>
      <c r="CT116" s="486"/>
      <c r="CU116" s="486"/>
      <c r="CV116" s="486"/>
      <c r="CW116" s="486"/>
    </row>
    <row r="117" spans="4:101" customFormat="1" ht="18.95" customHeight="1">
      <c r="D117" s="2434"/>
      <c r="E117" s="2434"/>
      <c r="F117" s="2434"/>
      <c r="H117" s="1689"/>
      <c r="I117" s="949" t="s">
        <v>1553</v>
      </c>
      <c r="J117" s="752"/>
      <c r="K117" s="752"/>
      <c r="L117" s="958"/>
      <c r="M117" s="486"/>
      <c r="N117" s="2893" t="s">
        <v>1179</v>
      </c>
      <c r="O117" s="2894"/>
      <c r="P117" s="2894"/>
      <c r="Q117" s="2895"/>
      <c r="R117" s="915" t="s">
        <v>1180</v>
      </c>
      <c r="S117" s="920" t="s">
        <v>737</v>
      </c>
      <c r="T117" s="951" t="s">
        <v>1539</v>
      </c>
      <c r="U117" s="486"/>
      <c r="V117" s="486"/>
      <c r="W117" s="920"/>
      <c r="X117" s="920" t="s">
        <v>737</v>
      </c>
      <c r="Y117" s="1965" t="s">
        <v>3017</v>
      </c>
      <c r="Z117" s="920"/>
      <c r="AA117" s="486"/>
      <c r="AB117" s="486"/>
      <c r="AC117" s="486"/>
      <c r="AD117" s="486"/>
      <c r="AE117" s="486"/>
      <c r="AF117" s="920"/>
      <c r="AG117" s="920"/>
      <c r="AH117" s="920"/>
      <c r="AI117" s="920"/>
      <c r="AJ117" s="920"/>
      <c r="AK117" s="920"/>
      <c r="AL117" s="920"/>
      <c r="AM117" s="920"/>
      <c r="AN117" s="920"/>
      <c r="AO117" s="920"/>
      <c r="AP117" s="920"/>
      <c r="AQ117" s="920"/>
      <c r="AR117" s="486"/>
      <c r="AS117" s="486"/>
      <c r="AT117" s="486"/>
      <c r="AU117" s="486"/>
      <c r="AV117" s="486"/>
      <c r="AW117" s="926" t="s">
        <v>1544</v>
      </c>
      <c r="AX117" s="927"/>
      <c r="AY117" s="928"/>
      <c r="AZ117" s="926" t="s">
        <v>2119</v>
      </c>
      <c r="BA117" s="927"/>
      <c r="BB117" s="928"/>
      <c r="BC117" s="926" t="s">
        <v>1538</v>
      </c>
      <c r="BD117" s="927"/>
      <c r="BE117" s="928"/>
      <c r="BF117" s="1045"/>
      <c r="BG117" s="1045"/>
      <c r="BH117" s="1045"/>
      <c r="BI117" s="1045"/>
      <c r="BJ117" s="1045"/>
      <c r="BK117" s="1045"/>
      <c r="BL117" s="1045"/>
      <c r="BM117" s="1045"/>
      <c r="BN117" s="920"/>
      <c r="BO117" s="920"/>
      <c r="BP117" s="920"/>
      <c r="BQ117" s="920"/>
      <c r="BR117" s="920"/>
      <c r="BS117" s="920"/>
      <c r="BT117" s="920"/>
      <c r="BU117" s="920"/>
      <c r="BV117" s="920"/>
      <c r="BW117" s="920"/>
      <c r="BX117" s="920"/>
      <c r="BY117" s="920"/>
      <c r="BZ117" s="920"/>
      <c r="CA117" s="920"/>
      <c r="CB117" s="920"/>
      <c r="CC117" s="920"/>
      <c r="CD117" s="920"/>
      <c r="CE117" s="920"/>
      <c r="CF117" s="920"/>
      <c r="CG117" s="920"/>
      <c r="CH117" s="920"/>
      <c r="CI117" s="920"/>
      <c r="CJ117" s="920"/>
      <c r="CK117" s="920"/>
      <c r="CL117" s="920"/>
      <c r="CM117" s="920"/>
      <c r="CN117" s="920"/>
      <c r="CO117" s="937"/>
      <c r="CP117" s="486"/>
      <c r="CQ117" s="486"/>
      <c r="CR117" s="486"/>
      <c r="CS117" s="486"/>
      <c r="CT117" s="486"/>
      <c r="CU117" s="486"/>
      <c r="CV117" s="486"/>
      <c r="CW117" s="486"/>
    </row>
    <row r="118" spans="4:101" customFormat="1" ht="9.9499999999999993" customHeight="1">
      <c r="D118" s="2434"/>
      <c r="E118" s="2434"/>
      <c r="F118" s="2434"/>
      <c r="H118" s="1689"/>
      <c r="I118" s="1964"/>
      <c r="J118" s="1964"/>
      <c r="K118" s="1964"/>
      <c r="L118" s="1964"/>
      <c r="M118" s="1964"/>
      <c r="N118" s="1964"/>
      <c r="O118" s="1964"/>
      <c r="P118" s="1964"/>
      <c r="Q118" s="1964"/>
      <c r="R118" s="1964"/>
      <c r="S118" s="1964"/>
      <c r="T118" s="1964"/>
      <c r="U118" s="1964"/>
      <c r="V118" s="1964"/>
      <c r="W118" s="1964"/>
      <c r="X118" s="1964"/>
      <c r="Y118" s="1964"/>
      <c r="Z118" s="1964"/>
      <c r="AA118" s="1964"/>
      <c r="AB118" s="1964"/>
      <c r="AC118" s="920"/>
      <c r="AD118" s="920"/>
      <c r="AE118" s="920"/>
      <c r="AF118" s="920"/>
      <c r="AG118" s="920"/>
      <c r="AH118" s="920"/>
      <c r="AI118" s="920"/>
      <c r="AJ118" s="920"/>
      <c r="AK118" s="920"/>
      <c r="AL118" s="920"/>
      <c r="AM118" s="920"/>
      <c r="AN118" s="920"/>
      <c r="AO118" s="920"/>
      <c r="AP118" s="920"/>
      <c r="AQ118" s="920"/>
      <c r="AR118" s="920"/>
      <c r="AS118" s="920"/>
      <c r="AT118" s="920"/>
      <c r="AU118" s="920"/>
      <c r="AV118" s="920"/>
      <c r="AW118" s="941"/>
      <c r="AX118" s="941"/>
      <c r="AY118" s="941"/>
      <c r="AZ118" s="941"/>
      <c r="BA118" s="941"/>
      <c r="BB118" s="941"/>
      <c r="BC118" s="941"/>
      <c r="BD118" s="941"/>
      <c r="BE118" s="941"/>
      <c r="BF118" s="1045"/>
      <c r="BG118" s="1045"/>
      <c r="BH118" s="1045"/>
      <c r="BI118" s="1045"/>
      <c r="BJ118" s="1045"/>
      <c r="BK118" s="1045"/>
      <c r="BL118" s="1045"/>
      <c r="BM118" s="1045"/>
      <c r="BN118" s="920"/>
      <c r="BO118" s="920"/>
      <c r="BP118" s="920"/>
      <c r="BQ118" s="920"/>
      <c r="BR118" s="920"/>
      <c r="BS118" s="920"/>
      <c r="BT118" s="920"/>
      <c r="BU118" s="920"/>
      <c r="BV118" s="920"/>
      <c r="BW118" s="920"/>
      <c r="BX118" s="920"/>
      <c r="BY118" s="920"/>
      <c r="BZ118" s="920"/>
      <c r="CA118" s="920"/>
      <c r="CB118" s="920"/>
      <c r="CC118" s="920"/>
      <c r="CD118" s="920"/>
      <c r="CE118" s="920"/>
      <c r="CF118" s="920"/>
      <c r="CG118" s="920"/>
      <c r="CH118" s="920"/>
      <c r="CI118" s="920"/>
      <c r="CJ118" s="920"/>
      <c r="CK118" s="920"/>
      <c r="CL118" s="920"/>
      <c r="CM118" s="920"/>
      <c r="CN118" s="920"/>
      <c r="CO118" s="937"/>
      <c r="CP118" s="486"/>
      <c r="CQ118" s="486"/>
      <c r="CR118" s="486"/>
      <c r="CS118" s="486"/>
      <c r="CT118" s="486"/>
      <c r="CU118" s="486"/>
      <c r="CV118" s="486"/>
      <c r="CW118" s="486"/>
    </row>
    <row r="119" spans="4:101" customFormat="1" ht="18.95" customHeight="1">
      <c r="D119" s="2434"/>
      <c r="E119" s="2434"/>
      <c r="F119" s="2434"/>
      <c r="H119" s="1689"/>
      <c r="I119" s="1256" t="s">
        <v>1630</v>
      </c>
      <c r="J119" s="1056"/>
      <c r="K119" s="938"/>
      <c r="L119" s="486"/>
      <c r="M119" s="486"/>
      <c r="N119" s="1992" t="s">
        <v>1945</v>
      </c>
      <c r="O119" s="1993"/>
      <c r="P119" s="1993"/>
      <c r="Q119" s="1994"/>
      <c r="R119" s="986" t="s">
        <v>912</v>
      </c>
      <c r="S119" s="486"/>
      <c r="T119" s="1256" t="s">
        <v>3015</v>
      </c>
      <c r="U119" s="1056"/>
      <c r="V119" s="938"/>
      <c r="W119" s="486"/>
      <c r="X119" s="486"/>
      <c r="Y119" s="992" t="s">
        <v>3016</v>
      </c>
      <c r="Z119" s="1152"/>
      <c r="AA119" s="1152"/>
      <c r="AB119" s="1153"/>
      <c r="AC119" s="986" t="s">
        <v>912</v>
      </c>
      <c r="AD119" s="1050" t="s">
        <v>3415</v>
      </c>
      <c r="AE119" s="920"/>
      <c r="AF119" s="920"/>
      <c r="AG119" s="920"/>
      <c r="AH119" s="920"/>
      <c r="AI119" s="920"/>
      <c r="AJ119" s="920"/>
      <c r="AK119" s="920"/>
      <c r="AL119" s="920"/>
      <c r="AM119" s="920"/>
      <c r="AN119" s="920"/>
      <c r="AO119" s="920"/>
      <c r="AP119" s="920"/>
      <c r="AQ119" s="920"/>
      <c r="AR119" s="1045"/>
      <c r="AS119" s="1045"/>
      <c r="AT119" s="1045"/>
      <c r="AU119" s="1045"/>
      <c r="AV119" s="1045"/>
      <c r="AW119" s="1045"/>
      <c r="AX119" s="1045"/>
      <c r="AY119" s="920"/>
      <c r="AZ119" s="920"/>
      <c r="BA119" s="920"/>
      <c r="BB119" s="920"/>
      <c r="BC119" s="920"/>
      <c r="BD119" s="920"/>
      <c r="BE119" s="920"/>
      <c r="BF119" s="1045"/>
      <c r="BG119" s="1045"/>
      <c r="BH119" s="1045"/>
      <c r="BI119" s="1045"/>
      <c r="BJ119" s="1045"/>
      <c r="BK119" s="1045"/>
      <c r="BL119" s="1045"/>
      <c r="BM119" s="1045"/>
      <c r="BN119" s="920"/>
      <c r="BO119" s="920"/>
      <c r="BP119" s="920"/>
      <c r="BQ119" s="920"/>
      <c r="BR119" s="920"/>
      <c r="BS119" s="920"/>
      <c r="BT119" s="920"/>
      <c r="BU119" s="920"/>
      <c r="BV119" s="920"/>
      <c r="BW119" s="920"/>
      <c r="BX119" s="920"/>
      <c r="BY119" s="920"/>
      <c r="BZ119" s="920"/>
      <c r="CA119" s="920"/>
      <c r="CB119" s="920"/>
      <c r="CC119" s="920"/>
      <c r="CD119" s="920"/>
      <c r="CE119" s="920"/>
      <c r="CF119" s="920"/>
      <c r="CG119" s="920"/>
      <c r="CH119" s="920"/>
      <c r="CI119" s="920"/>
      <c r="CJ119" s="920"/>
      <c r="CK119" s="920"/>
      <c r="CL119" s="920"/>
      <c r="CM119" s="920"/>
      <c r="CN119" s="920"/>
      <c r="CO119" s="937"/>
      <c r="CP119" s="486"/>
      <c r="CQ119" s="486"/>
      <c r="CR119" s="486"/>
      <c r="CS119" s="486"/>
      <c r="CT119" s="486"/>
      <c r="CU119" s="486"/>
      <c r="CV119" s="486"/>
      <c r="CW119" s="486"/>
    </row>
    <row r="120" spans="4:101" customFormat="1" ht="9.9499999999999993" customHeight="1">
      <c r="D120" s="2434"/>
      <c r="E120" s="2434"/>
      <c r="F120" s="2434"/>
      <c r="H120" s="1689"/>
      <c r="I120" s="1964"/>
      <c r="J120" s="1964"/>
      <c r="K120" s="1964"/>
      <c r="L120" s="1964"/>
      <c r="M120" s="1964"/>
      <c r="N120" s="1964"/>
      <c r="O120" s="1964"/>
      <c r="P120" s="1964"/>
      <c r="Q120" s="1964"/>
      <c r="R120" s="1964"/>
      <c r="S120" s="1964"/>
      <c r="T120" s="1964"/>
      <c r="U120" s="1964"/>
      <c r="V120" s="1964"/>
      <c r="W120" s="1964"/>
      <c r="X120" s="1964"/>
      <c r="Y120" s="1964"/>
      <c r="Z120" s="1964"/>
      <c r="AA120" s="1964"/>
      <c r="AB120" s="1964"/>
      <c r="AC120" s="920"/>
      <c r="AD120" s="920"/>
      <c r="AE120" s="920"/>
      <c r="AF120" s="920"/>
      <c r="AG120" s="920"/>
      <c r="AH120" s="920"/>
      <c r="AI120" s="920"/>
      <c r="AJ120" s="920"/>
      <c r="AK120" s="920"/>
      <c r="AL120" s="920"/>
      <c r="AM120" s="920"/>
      <c r="AN120" s="920"/>
      <c r="AO120" s="920"/>
      <c r="AP120" s="920"/>
      <c r="AQ120" s="920"/>
      <c r="AR120" s="1045"/>
      <c r="AS120" s="1045"/>
      <c r="AT120" s="1045"/>
      <c r="AU120" s="1045"/>
      <c r="AV120" s="1045"/>
      <c r="AW120" s="1045"/>
      <c r="AX120" s="1045"/>
      <c r="AY120" s="920"/>
      <c r="AZ120" s="920"/>
      <c r="BA120" s="920"/>
      <c r="BB120" s="920"/>
      <c r="BC120" s="920"/>
      <c r="BD120" s="920"/>
      <c r="BE120" s="920"/>
      <c r="BF120" s="1045"/>
      <c r="BG120" s="1045"/>
      <c r="BH120" s="1045"/>
      <c r="BI120" s="1045"/>
      <c r="BJ120" s="1045"/>
      <c r="BK120" s="1045"/>
      <c r="BL120" s="1045"/>
      <c r="BM120" s="1045"/>
      <c r="BN120" s="920"/>
      <c r="BO120" s="920"/>
      <c r="BP120" s="920"/>
      <c r="BQ120" s="920"/>
      <c r="BR120" s="920"/>
      <c r="BS120" s="920"/>
      <c r="BT120" s="920"/>
      <c r="BU120" s="920"/>
      <c r="BV120" s="920"/>
      <c r="BW120" s="920"/>
      <c r="BX120" s="920"/>
      <c r="BY120" s="920"/>
      <c r="BZ120" s="920"/>
      <c r="CA120" s="920"/>
      <c r="CB120" s="920"/>
      <c r="CC120" s="920"/>
      <c r="CD120" s="920"/>
      <c r="CE120" s="920"/>
      <c r="CF120" s="920"/>
      <c r="CG120" s="920"/>
      <c r="CH120" s="920"/>
      <c r="CI120" s="920"/>
      <c r="CJ120" s="920"/>
      <c r="CK120" s="920"/>
      <c r="CL120" s="920"/>
      <c r="CM120" s="920"/>
      <c r="CN120" s="920"/>
      <c r="CO120" s="937"/>
      <c r="CP120" s="486"/>
      <c r="CQ120" s="486"/>
      <c r="CR120" s="486"/>
      <c r="CS120" s="486"/>
      <c r="CT120" s="486"/>
      <c r="CU120" s="486"/>
      <c r="CV120" s="486"/>
      <c r="CW120" s="486"/>
    </row>
    <row r="121" spans="4:101" customFormat="1" ht="18.95" customHeight="1">
      <c r="D121" s="2434"/>
      <c r="E121" s="2434"/>
      <c r="F121" s="2434"/>
      <c r="H121" s="1689"/>
      <c r="I121" s="1365" t="s">
        <v>3057</v>
      </c>
      <c r="J121" s="1990"/>
      <c r="K121" s="1990"/>
      <c r="L121" s="1990"/>
      <c r="M121" s="1990"/>
      <c r="N121" s="1990"/>
      <c r="O121" s="1990"/>
      <c r="P121" s="1990"/>
      <c r="Q121" s="1990"/>
      <c r="R121" s="1990"/>
      <c r="S121" s="1990"/>
      <c r="T121" s="1990"/>
      <c r="U121" s="1990"/>
      <c r="V121" s="1990"/>
      <c r="W121" s="1990"/>
      <c r="X121" s="1990"/>
      <c r="Y121" s="486"/>
      <c r="Z121" s="1990"/>
      <c r="AA121" s="1990"/>
      <c r="AB121" s="1990"/>
      <c r="AC121" s="920"/>
      <c r="AD121" s="920"/>
      <c r="AE121" s="920"/>
      <c r="AF121" s="920"/>
      <c r="AG121" s="920"/>
      <c r="AH121" s="920"/>
      <c r="AI121" s="920"/>
      <c r="AJ121" s="920"/>
      <c r="AK121" s="920"/>
      <c r="AL121" s="920"/>
      <c r="AM121" s="920"/>
      <c r="AN121" s="920"/>
      <c r="AO121" s="920"/>
      <c r="AP121" s="920"/>
      <c r="AQ121" s="920"/>
      <c r="AR121" s="1045"/>
      <c r="AS121" s="1045"/>
      <c r="AT121" s="1045"/>
      <c r="AU121" s="1045"/>
      <c r="AV121" s="1045"/>
      <c r="AW121" s="1045"/>
      <c r="AX121" s="1045"/>
      <c r="AY121" s="920"/>
      <c r="AZ121" s="920"/>
      <c r="BA121" s="920"/>
      <c r="BB121" s="920"/>
      <c r="BC121" s="920"/>
      <c r="BD121" s="920"/>
      <c r="BE121" s="920"/>
      <c r="BF121" s="1045"/>
      <c r="BG121" s="1045"/>
      <c r="BH121" s="1045"/>
      <c r="BI121" s="1045"/>
      <c r="BJ121" s="1045"/>
      <c r="BK121" s="1045"/>
      <c r="BL121" s="1045"/>
      <c r="BM121" s="1045"/>
      <c r="BN121" s="920"/>
      <c r="BO121" s="920"/>
      <c r="BP121" s="920"/>
      <c r="BQ121" s="920"/>
      <c r="BR121" s="920"/>
      <c r="BS121" s="920"/>
      <c r="BT121" s="920"/>
      <c r="BU121" s="920"/>
      <c r="BV121" s="920"/>
      <c r="BW121" s="920"/>
      <c r="BX121" s="920"/>
      <c r="BY121" s="920"/>
      <c r="BZ121" s="920"/>
      <c r="CA121" s="920"/>
      <c r="CB121" s="920"/>
      <c r="CC121" s="920"/>
      <c r="CD121" s="920"/>
      <c r="CE121" s="920"/>
      <c r="CF121" s="920"/>
      <c r="CG121" s="920"/>
      <c r="CH121" s="920"/>
      <c r="CI121" s="920"/>
      <c r="CJ121" s="920"/>
      <c r="CK121" s="920"/>
      <c r="CL121" s="920"/>
      <c r="CM121" s="920"/>
      <c r="CN121" s="920"/>
      <c r="CO121" s="937"/>
      <c r="CP121" s="486"/>
      <c r="CQ121" s="486"/>
      <c r="CR121" s="486"/>
      <c r="CS121" s="486"/>
      <c r="CT121" s="486"/>
      <c r="CU121" s="486"/>
      <c r="CV121" s="486"/>
      <c r="CW121" s="486"/>
    </row>
    <row r="122" spans="4:101" customFormat="1" ht="9.9499999999999993" customHeight="1">
      <c r="D122" s="2434"/>
      <c r="E122" s="2434"/>
      <c r="F122" s="2434"/>
      <c r="H122" s="1689"/>
      <c r="I122" s="1990"/>
      <c r="J122" s="1990"/>
      <c r="K122" s="1990"/>
      <c r="L122" s="1990"/>
      <c r="M122" s="1990"/>
      <c r="N122" s="1990"/>
      <c r="O122" s="1990"/>
      <c r="P122" s="1990"/>
      <c r="Q122" s="1990"/>
      <c r="R122" s="1990"/>
      <c r="S122" s="1990"/>
      <c r="T122" s="1990"/>
      <c r="U122" s="1990"/>
      <c r="V122" s="1990"/>
      <c r="W122" s="1990"/>
      <c r="X122" s="1990"/>
      <c r="Y122" s="1990"/>
      <c r="Z122" s="1990"/>
      <c r="AA122" s="1990"/>
      <c r="AB122" s="1990"/>
      <c r="AC122" s="920"/>
      <c r="AD122" s="920"/>
      <c r="AE122" s="920"/>
      <c r="AF122" s="920"/>
      <c r="AG122" s="920"/>
      <c r="AH122" s="920"/>
      <c r="AI122" s="920"/>
      <c r="AJ122" s="920"/>
      <c r="AK122" s="920"/>
      <c r="AL122" s="920"/>
      <c r="AM122" s="920"/>
      <c r="AN122" s="920"/>
      <c r="AO122" s="920"/>
      <c r="AP122" s="920"/>
      <c r="AQ122" s="920"/>
      <c r="AR122" s="1045"/>
      <c r="AS122" s="1045"/>
      <c r="AT122" s="1045"/>
      <c r="AU122" s="1045"/>
      <c r="AV122" s="1045"/>
      <c r="AW122" s="1045"/>
      <c r="AX122" s="1045"/>
      <c r="AY122" s="920"/>
      <c r="AZ122" s="920"/>
      <c r="BA122" s="920"/>
      <c r="BB122" s="920"/>
      <c r="BC122" s="920"/>
      <c r="BD122" s="920"/>
      <c r="BE122" s="920"/>
      <c r="BF122" s="920"/>
      <c r="BG122" s="920"/>
      <c r="BH122" s="920"/>
      <c r="BI122" s="920"/>
      <c r="BJ122" s="920"/>
      <c r="BK122" s="920"/>
      <c r="BL122" s="920"/>
      <c r="BM122" s="920"/>
      <c r="BN122" s="920"/>
      <c r="BO122" s="920"/>
      <c r="BP122" s="920"/>
      <c r="BQ122" s="920"/>
      <c r="BR122" s="920"/>
      <c r="BS122" s="920"/>
      <c r="BT122" s="920"/>
      <c r="BU122" s="920"/>
      <c r="BV122" s="920"/>
      <c r="BW122" s="920"/>
      <c r="BX122" s="920"/>
      <c r="BY122" s="920"/>
      <c r="BZ122" s="920"/>
      <c r="CA122" s="920"/>
      <c r="CB122" s="920"/>
      <c r="CC122" s="920"/>
      <c r="CD122" s="920"/>
      <c r="CE122" s="920"/>
      <c r="CF122" s="920"/>
      <c r="CG122" s="920"/>
      <c r="CH122" s="920"/>
      <c r="CI122" s="920"/>
      <c r="CJ122" s="920"/>
      <c r="CK122" s="920"/>
      <c r="CL122" s="920"/>
      <c r="CM122" s="920"/>
      <c r="CN122" s="920"/>
      <c r="CO122" s="937"/>
      <c r="CP122" s="486"/>
      <c r="CQ122" s="486"/>
      <c r="CR122" s="486"/>
      <c r="CS122" s="486"/>
      <c r="CT122" s="486"/>
      <c r="CU122" s="486"/>
      <c r="CV122" s="486"/>
      <c r="CW122" s="486"/>
    </row>
    <row r="123" spans="4:101" ht="20.100000000000001" customHeight="1">
      <c r="D123" s="2434"/>
      <c r="E123" s="2434"/>
      <c r="F123" s="2434"/>
      <c r="H123" s="935"/>
      <c r="I123" s="982" t="s">
        <v>3037</v>
      </c>
      <c r="J123" s="983"/>
      <c r="K123" s="983"/>
      <c r="L123" s="983"/>
      <c r="M123" s="986" t="s">
        <v>3023</v>
      </c>
      <c r="N123" s="2890" t="s">
        <v>3009</v>
      </c>
      <c r="O123" s="2891"/>
      <c r="P123" s="2891"/>
      <c r="Q123" s="2892"/>
      <c r="R123" s="986" t="s">
        <v>3021</v>
      </c>
      <c r="S123" s="987" t="s">
        <v>3022</v>
      </c>
      <c r="T123" s="2890" t="s">
        <v>3009</v>
      </c>
      <c r="U123" s="2891"/>
      <c r="V123" s="2891"/>
      <c r="W123" s="2892"/>
      <c r="X123" s="986" t="s">
        <v>3021</v>
      </c>
      <c r="Y123" s="1052" t="s">
        <v>3036</v>
      </c>
      <c r="AD123" s="1045"/>
      <c r="AE123" s="1045"/>
      <c r="AF123" s="1045"/>
      <c r="AJ123" s="1050"/>
      <c r="AR123" s="1045"/>
      <c r="AS123" s="1045"/>
      <c r="AT123" s="1045"/>
      <c r="AU123" s="1045"/>
      <c r="AV123" s="1045"/>
      <c r="AW123" s="1045"/>
      <c r="AX123" s="1045"/>
      <c r="AY123" s="920"/>
      <c r="AZ123" s="920"/>
      <c r="BA123" s="920"/>
      <c r="BB123" s="920"/>
      <c r="BC123" s="920"/>
      <c r="BD123" s="920"/>
      <c r="BE123" s="920"/>
      <c r="BF123" s="920"/>
      <c r="BG123" s="920"/>
      <c r="BZ123" s="920"/>
      <c r="CA123" s="920"/>
      <c r="CB123" s="920"/>
      <c r="CC123" s="920"/>
      <c r="CD123" s="920"/>
      <c r="CE123" s="920"/>
      <c r="CF123" s="920"/>
      <c r="CG123" s="920"/>
      <c r="CH123" s="920"/>
      <c r="CI123" s="920"/>
      <c r="CJ123" s="920"/>
      <c r="CK123" s="920"/>
      <c r="CL123" s="920"/>
      <c r="CM123" s="920"/>
      <c r="CN123" s="920"/>
      <c r="CO123" s="937"/>
    </row>
    <row r="124" spans="4:101" ht="9.9499999999999993" customHeight="1">
      <c r="D124" s="2434"/>
      <c r="E124" s="2434"/>
      <c r="F124" s="2434"/>
      <c r="H124" s="935"/>
      <c r="I124" s="1050"/>
      <c r="J124" s="1045"/>
      <c r="K124" s="1045"/>
      <c r="L124" s="1045"/>
      <c r="AF124" s="1045"/>
      <c r="AG124" s="1045"/>
      <c r="AH124" s="1045"/>
      <c r="AI124" s="1045"/>
      <c r="AU124" s="1050"/>
      <c r="AV124" s="1045"/>
      <c r="AW124" s="1045"/>
      <c r="AX124" s="1045"/>
      <c r="AZ124" s="1050"/>
      <c r="BA124" s="1045"/>
      <c r="BB124" s="1045"/>
      <c r="BC124" s="1045"/>
      <c r="BD124" s="1045"/>
      <c r="BE124" s="1045"/>
      <c r="BF124" s="1045"/>
      <c r="BG124" s="1045"/>
      <c r="BH124" s="1045"/>
      <c r="BI124" s="1045"/>
      <c r="BJ124" s="1045"/>
      <c r="BK124" s="1045"/>
      <c r="BL124" s="1045"/>
      <c r="BM124" s="1045"/>
      <c r="BN124" s="1045"/>
      <c r="BO124" s="1045"/>
      <c r="BP124" s="1045"/>
      <c r="BQ124" s="1045"/>
      <c r="BR124" s="1045"/>
      <c r="BS124" s="1045"/>
      <c r="BT124" s="1045"/>
      <c r="BU124" s="1045"/>
      <c r="BV124" s="1045"/>
      <c r="BW124" s="1045"/>
      <c r="BX124" s="1045"/>
      <c r="BY124" s="1045"/>
      <c r="BZ124" s="1045"/>
      <c r="CA124" s="1045"/>
      <c r="CB124" s="1045"/>
      <c r="CC124" s="920"/>
      <c r="CD124" s="920"/>
      <c r="CE124" s="920"/>
      <c r="CF124" s="920"/>
      <c r="CG124" s="920"/>
      <c r="CH124" s="920"/>
      <c r="CI124" s="920"/>
      <c r="CJ124" s="920"/>
      <c r="CK124" s="920"/>
      <c r="CL124" s="920"/>
      <c r="CM124" s="920"/>
      <c r="CN124" s="920"/>
      <c r="CO124" s="937"/>
    </row>
    <row r="125" spans="4:101" ht="18.95" customHeight="1">
      <c r="D125" s="2434"/>
      <c r="E125" s="2434"/>
      <c r="F125" s="2434"/>
      <c r="H125" s="1847"/>
      <c r="I125" s="949" t="s">
        <v>1573</v>
      </c>
      <c r="J125" s="910"/>
      <c r="K125" s="981"/>
      <c r="L125" s="982" t="s">
        <v>1521</v>
      </c>
      <c r="M125" s="983"/>
      <c r="N125" s="983"/>
      <c r="O125" s="983"/>
      <c r="P125" s="986" t="s">
        <v>912</v>
      </c>
      <c r="Q125" s="910" t="s">
        <v>1682</v>
      </c>
      <c r="R125" s="910"/>
      <c r="S125" s="981"/>
      <c r="T125" s="982" t="s">
        <v>1521</v>
      </c>
      <c r="U125" s="983"/>
      <c r="V125" s="983"/>
      <c r="W125" s="983"/>
      <c r="X125" s="984"/>
      <c r="Z125" s="949" t="s">
        <v>3056</v>
      </c>
      <c r="AA125" s="981"/>
      <c r="AB125" s="938"/>
      <c r="AF125" s="982" t="s">
        <v>1521</v>
      </c>
      <c r="AG125" s="983"/>
      <c r="AH125" s="983"/>
      <c r="AI125" s="983"/>
      <c r="AJ125" s="984"/>
      <c r="BF125" s="1045"/>
      <c r="BG125" s="1045"/>
      <c r="BH125" s="1045"/>
      <c r="BI125" s="1045"/>
      <c r="BJ125" s="1045"/>
      <c r="BK125" s="1045"/>
      <c r="BL125" s="1045"/>
      <c r="BM125" s="1045"/>
      <c r="BN125" s="1045"/>
      <c r="BO125" s="1045"/>
      <c r="BP125" s="1045"/>
      <c r="BQ125" s="1045"/>
      <c r="BR125" s="1045"/>
      <c r="BS125" s="1045"/>
      <c r="BT125" s="1045"/>
      <c r="BU125" s="1045"/>
      <c r="BV125" s="1045"/>
      <c r="BW125" s="1045"/>
      <c r="BX125" s="1045"/>
      <c r="BY125" s="1045"/>
      <c r="BZ125" s="1045"/>
      <c r="CA125" s="1045"/>
      <c r="CB125" s="1045"/>
      <c r="CC125" s="920"/>
      <c r="CD125" s="920"/>
      <c r="CE125" s="920"/>
      <c r="CF125" s="920"/>
      <c r="CG125" s="920"/>
      <c r="CH125" s="920"/>
      <c r="CI125" s="920"/>
      <c r="CJ125" s="920"/>
      <c r="CK125" s="920"/>
      <c r="CL125" s="920"/>
      <c r="CM125" s="920"/>
      <c r="CN125" s="920"/>
      <c r="CO125" s="937"/>
    </row>
    <row r="126" spans="4:101" ht="18.95" customHeight="1">
      <c r="D126" s="2434"/>
      <c r="E126" s="2434"/>
      <c r="F126" s="2434"/>
      <c r="H126" s="1847"/>
      <c r="I126" s="920"/>
      <c r="J126" s="1045"/>
      <c r="K126" s="1045"/>
      <c r="AS126" s="1050"/>
      <c r="AT126" s="1045"/>
      <c r="AU126" s="1045"/>
      <c r="AV126" s="1045"/>
      <c r="AY126" s="1050"/>
      <c r="AZ126" s="1045"/>
      <c r="BA126" s="1045"/>
      <c r="BB126" s="1045"/>
      <c r="BC126" s="1045"/>
      <c r="BD126" s="1045"/>
      <c r="BE126" s="1045"/>
      <c r="BF126" s="1045"/>
      <c r="BG126" s="1045"/>
      <c r="BH126" s="1045"/>
      <c r="BI126" s="1045"/>
      <c r="BJ126" s="1045"/>
      <c r="BK126" s="1045"/>
      <c r="BL126" s="1045"/>
      <c r="BM126" s="1045"/>
      <c r="BN126" s="1045"/>
      <c r="BO126" s="1045"/>
      <c r="BP126" s="1045"/>
      <c r="BQ126" s="1045"/>
      <c r="BR126" s="1045"/>
      <c r="BS126" s="1045"/>
      <c r="BT126" s="1045"/>
      <c r="BU126" s="1045"/>
      <c r="BV126" s="1045"/>
      <c r="BW126" s="1045"/>
      <c r="BX126" s="1045"/>
      <c r="BY126" s="1045"/>
      <c r="BZ126" s="1045"/>
      <c r="CA126" s="1045"/>
      <c r="CB126" s="1045"/>
      <c r="CC126" s="920"/>
      <c r="CD126" s="920"/>
      <c r="CE126" s="920"/>
      <c r="CF126" s="920"/>
      <c r="CG126" s="920"/>
      <c r="CH126" s="920"/>
      <c r="CI126" s="920"/>
      <c r="CJ126" s="920"/>
      <c r="CK126" s="920"/>
      <c r="CL126" s="920"/>
      <c r="CM126" s="920"/>
      <c r="CN126" s="920"/>
      <c r="CO126" s="937"/>
    </row>
    <row r="127" spans="4:101" ht="18.95" customHeight="1">
      <c r="D127" s="2434"/>
      <c r="E127" s="2434"/>
      <c r="F127" s="2434"/>
      <c r="H127" s="935"/>
      <c r="I127" s="1365" t="s">
        <v>2262</v>
      </c>
      <c r="J127" s="1045"/>
      <c r="K127" s="1045"/>
      <c r="L127" s="1045"/>
      <c r="M127" s="1045"/>
      <c r="N127" s="1045"/>
      <c r="O127" s="1045"/>
      <c r="P127" s="1045"/>
      <c r="Q127" s="1045"/>
      <c r="R127" s="1045"/>
      <c r="S127" s="1045"/>
      <c r="T127" s="1045"/>
      <c r="U127" s="1045"/>
      <c r="V127" s="1045"/>
      <c r="W127" s="1045"/>
      <c r="X127" s="1045"/>
      <c r="Y127" s="1045"/>
      <c r="Z127" s="1045"/>
      <c r="AA127" s="1045"/>
      <c r="AB127" s="1045"/>
      <c r="AC127" s="1045"/>
      <c r="AD127" s="1045"/>
      <c r="AE127" s="1045"/>
      <c r="AF127" s="1045"/>
      <c r="AG127" s="1045"/>
      <c r="AH127" s="1050"/>
      <c r="AI127" s="1045"/>
      <c r="AJ127" s="1045"/>
      <c r="AK127" s="1045"/>
      <c r="AL127" s="1050"/>
      <c r="AM127" s="1045"/>
      <c r="AN127" s="1045"/>
      <c r="AO127" s="1045"/>
      <c r="AP127" s="1045"/>
      <c r="AQ127" s="1045"/>
      <c r="AV127" s="1045"/>
      <c r="AW127" s="1045"/>
      <c r="AX127" s="1045"/>
      <c r="AY127" s="1045"/>
      <c r="AZ127" s="1045"/>
      <c r="BA127" s="1045"/>
      <c r="BB127" s="1045"/>
      <c r="BC127" s="1045"/>
      <c r="BD127" s="1045"/>
      <c r="BE127" s="1045"/>
      <c r="BF127" s="1045"/>
      <c r="BG127" s="1045"/>
      <c r="BH127" s="1045"/>
      <c r="BI127" s="1045"/>
      <c r="BU127" s="920"/>
      <c r="BV127" s="920"/>
      <c r="BW127" s="920"/>
      <c r="BX127" s="920"/>
      <c r="BY127" s="920"/>
      <c r="BZ127" s="920"/>
      <c r="CA127" s="920"/>
      <c r="CB127" s="920"/>
      <c r="CC127" s="920"/>
      <c r="CD127" s="920"/>
      <c r="CE127" s="920"/>
      <c r="CF127" s="920"/>
      <c r="CG127" s="920"/>
      <c r="CH127" s="920"/>
      <c r="CI127" s="920"/>
      <c r="CJ127" s="920"/>
      <c r="CK127" s="920"/>
      <c r="CL127" s="920"/>
      <c r="CM127" s="920"/>
      <c r="CN127" s="920"/>
      <c r="CO127" s="937"/>
    </row>
    <row r="128" spans="4:101" ht="5.0999999999999996" customHeight="1">
      <c r="D128" s="2434"/>
      <c r="E128" s="2434"/>
      <c r="F128" s="2434"/>
      <c r="H128" s="935"/>
      <c r="I128" s="920"/>
      <c r="J128" s="1045"/>
      <c r="K128" s="1045"/>
      <c r="L128" s="1045"/>
      <c r="M128" s="1045"/>
      <c r="N128" s="1045"/>
      <c r="O128" s="1045"/>
      <c r="P128" s="1045"/>
      <c r="Q128" s="1045"/>
      <c r="R128" s="1045"/>
      <c r="S128" s="1045"/>
      <c r="T128" s="1045"/>
      <c r="U128" s="1045"/>
      <c r="V128" s="1045"/>
      <c r="W128" s="1045"/>
      <c r="X128" s="1045"/>
      <c r="Y128" s="1045"/>
      <c r="Z128" s="1045"/>
      <c r="AA128" s="1045"/>
      <c r="AB128" s="1045"/>
      <c r="AC128" s="1045"/>
      <c r="AD128" s="1045"/>
      <c r="AE128" s="1045"/>
      <c r="AF128" s="1045"/>
      <c r="AG128" s="1045"/>
      <c r="AH128" s="1050"/>
      <c r="AI128" s="1045"/>
      <c r="AJ128" s="1045"/>
      <c r="AK128" s="1045"/>
      <c r="AL128" s="1050"/>
      <c r="AM128" s="1045"/>
      <c r="AN128" s="1045"/>
      <c r="AO128" s="1045"/>
      <c r="AP128" s="1045"/>
      <c r="AQ128" s="1045"/>
      <c r="AV128" s="1045"/>
      <c r="AW128" s="1045"/>
      <c r="AX128" s="1045"/>
      <c r="AY128" s="1045"/>
      <c r="AZ128" s="1045"/>
      <c r="BA128" s="1045"/>
      <c r="BB128" s="1045"/>
      <c r="BC128" s="1045"/>
      <c r="BD128" s="1045"/>
      <c r="BE128" s="1045"/>
      <c r="BF128" s="1045"/>
      <c r="BG128" s="1045"/>
      <c r="BH128" s="1045"/>
      <c r="BI128" s="1045"/>
      <c r="BJ128" s="1045"/>
      <c r="BK128" s="1045"/>
      <c r="BL128" s="1045"/>
      <c r="BM128" s="1045"/>
      <c r="BN128" s="1045"/>
      <c r="BO128" s="1045"/>
      <c r="BP128" s="1045"/>
      <c r="BQ128" s="1045"/>
      <c r="BR128" s="1045"/>
      <c r="BS128" s="1045"/>
      <c r="BT128" s="1045"/>
      <c r="BU128" s="920"/>
      <c r="BV128" s="920"/>
      <c r="BW128" s="920"/>
      <c r="BX128" s="920"/>
      <c r="BY128" s="920"/>
      <c r="BZ128" s="920"/>
      <c r="CA128" s="920"/>
      <c r="CB128" s="920"/>
      <c r="CC128" s="920"/>
      <c r="CD128" s="920"/>
      <c r="CE128" s="920"/>
      <c r="CF128" s="920"/>
      <c r="CG128" s="920"/>
      <c r="CH128" s="920"/>
      <c r="CI128" s="920"/>
      <c r="CJ128" s="920"/>
      <c r="CK128" s="920"/>
      <c r="CL128" s="920"/>
      <c r="CM128" s="920"/>
      <c r="CN128" s="920"/>
      <c r="CO128" s="937"/>
    </row>
    <row r="129" spans="4:103" ht="18.95" customHeight="1">
      <c r="D129" s="2434"/>
      <c r="E129" s="2434"/>
      <c r="F129" s="2434"/>
      <c r="H129" s="935"/>
      <c r="I129" s="2880" t="s">
        <v>1559</v>
      </c>
      <c r="J129" s="2810" t="s">
        <v>2142</v>
      </c>
      <c r="K129" s="2799"/>
      <c r="L129" s="2810" t="s">
        <v>3018</v>
      </c>
      <c r="M129" s="2811"/>
      <c r="N129" s="2811"/>
      <c r="O129" s="2812"/>
      <c r="P129" s="2810" t="s">
        <v>3019</v>
      </c>
      <c r="Q129" s="2798"/>
      <c r="R129" s="2798"/>
      <c r="S129" s="2799"/>
      <c r="T129" s="2797" t="s">
        <v>554</v>
      </c>
      <c r="U129" s="2798"/>
      <c r="V129" s="2798"/>
      <c r="W129" s="2799"/>
      <c r="X129" s="2810" t="s">
        <v>2152</v>
      </c>
      <c r="Y129" s="2882"/>
      <c r="Z129" s="2882"/>
      <c r="AA129" s="2882"/>
      <c r="AB129" s="2812"/>
      <c r="AC129" s="929" t="s">
        <v>1586</v>
      </c>
      <c r="AD129" s="930"/>
      <c r="AE129" s="930"/>
      <c r="AF129" s="930"/>
      <c r="AG129" s="930"/>
      <c r="AH129" s="930"/>
      <c r="AI129" s="930"/>
      <c r="AJ129" s="930"/>
      <c r="AK129" s="930"/>
      <c r="AL129" s="930"/>
      <c r="AM129" s="931"/>
      <c r="AN129" s="929" t="s">
        <v>1527</v>
      </c>
      <c r="AO129" s="930"/>
      <c r="AP129" s="930"/>
      <c r="AQ129" s="930"/>
      <c r="AR129" s="930"/>
      <c r="AS129" s="930"/>
      <c r="AT129" s="930"/>
      <c r="AU129" s="930"/>
      <c r="AV129" s="930"/>
      <c r="AW129" s="930"/>
      <c r="AX129" s="930"/>
      <c r="AY129" s="930"/>
      <c r="AZ129" s="930"/>
      <c r="BA129" s="930"/>
      <c r="BB129" s="930"/>
      <c r="BC129" s="930"/>
      <c r="BD129" s="930"/>
      <c r="BE129" s="930"/>
      <c r="BF129" s="929" t="s">
        <v>2122</v>
      </c>
      <c r="BG129" s="930"/>
      <c r="BH129" s="930"/>
      <c r="BI129" s="930"/>
      <c r="BJ129" s="930"/>
      <c r="BK129" s="930"/>
      <c r="BL129" s="930"/>
      <c r="BM129" s="930"/>
      <c r="BN129" s="930"/>
      <c r="BO129" s="930"/>
      <c r="BP129" s="930"/>
      <c r="BQ129" s="931"/>
      <c r="BR129" s="931"/>
      <c r="BS129" s="931"/>
      <c r="BT129" s="931"/>
      <c r="BU129" s="972" t="s">
        <v>1612</v>
      </c>
      <c r="BV129" s="930"/>
      <c r="BW129" s="930"/>
      <c r="BX129" s="930"/>
      <c r="BY129" s="930"/>
      <c r="BZ129" s="930"/>
      <c r="CA129" s="930"/>
      <c r="CB129" s="931"/>
      <c r="CC129" s="2797" t="s">
        <v>1525</v>
      </c>
      <c r="CD129" s="2798"/>
      <c r="CE129" s="2798"/>
      <c r="CF129" s="2798"/>
      <c r="CG129" s="2798"/>
      <c r="CH129" s="2799"/>
      <c r="CI129" s="991"/>
      <c r="CJ129" s="1045"/>
      <c r="CK129" s="920"/>
      <c r="CL129" s="920"/>
      <c r="CM129" s="920"/>
      <c r="CN129" s="920"/>
      <c r="CO129" s="937"/>
      <c r="CQ129" s="920"/>
      <c r="CR129" s="920"/>
      <c r="CS129" s="920"/>
      <c r="CT129" s="920"/>
      <c r="CU129" s="920"/>
    </row>
    <row r="130" spans="4:103" ht="18.95" customHeight="1">
      <c r="D130" s="2434"/>
      <c r="E130" s="2434"/>
      <c r="F130" s="2434"/>
      <c r="H130" s="935"/>
      <c r="I130" s="2881"/>
      <c r="J130" s="2800"/>
      <c r="K130" s="2802"/>
      <c r="L130" s="2813"/>
      <c r="M130" s="2814"/>
      <c r="N130" s="2814"/>
      <c r="O130" s="2815"/>
      <c r="P130" s="2800"/>
      <c r="Q130" s="2801"/>
      <c r="R130" s="2801"/>
      <c r="S130" s="2802"/>
      <c r="T130" s="2800"/>
      <c r="U130" s="2801"/>
      <c r="V130" s="2801"/>
      <c r="W130" s="2802"/>
      <c r="X130" s="2813"/>
      <c r="Y130" s="2814"/>
      <c r="Z130" s="2814"/>
      <c r="AA130" s="2814"/>
      <c r="AB130" s="2815"/>
      <c r="AC130" s="929" t="s">
        <v>699</v>
      </c>
      <c r="AD130" s="930"/>
      <c r="AE130" s="930"/>
      <c r="AF130" s="931"/>
      <c r="AG130" s="929" t="s">
        <v>700</v>
      </c>
      <c r="AH130" s="930"/>
      <c r="AI130" s="930"/>
      <c r="AJ130" s="931"/>
      <c r="AK130" s="929" t="s">
        <v>1531</v>
      </c>
      <c r="AL130" s="930"/>
      <c r="AM130" s="931"/>
      <c r="AN130" s="929" t="s">
        <v>1561</v>
      </c>
      <c r="AO130" s="930"/>
      <c r="AP130" s="931"/>
      <c r="AQ130" s="929" t="s">
        <v>1528</v>
      </c>
      <c r="AR130" s="930"/>
      <c r="AS130" s="930"/>
      <c r="AT130" s="930"/>
      <c r="AU130" s="931"/>
      <c r="AV130" s="929" t="s">
        <v>1529</v>
      </c>
      <c r="AW130" s="930"/>
      <c r="AX130" s="930"/>
      <c r="AY130" s="930"/>
      <c r="AZ130" s="930"/>
      <c r="BA130" s="930"/>
      <c r="BB130" s="931"/>
      <c r="BC130" s="929" t="s">
        <v>1530</v>
      </c>
      <c r="BD130" s="930"/>
      <c r="BE130" s="931"/>
      <c r="BF130" s="966" t="s">
        <v>1534</v>
      </c>
      <c r="BG130" s="967"/>
      <c r="BH130" s="968"/>
      <c r="BI130" s="966" t="s">
        <v>1535</v>
      </c>
      <c r="BJ130" s="967"/>
      <c r="BK130" s="968"/>
      <c r="BL130" s="929" t="s">
        <v>3026</v>
      </c>
      <c r="BM130" s="931"/>
      <c r="BN130" s="931"/>
      <c r="BO130" s="929" t="s">
        <v>1584</v>
      </c>
      <c r="BP130" s="930"/>
      <c r="BQ130" s="931"/>
      <c r="BR130" s="929" t="s">
        <v>1680</v>
      </c>
      <c r="BS130" s="930"/>
      <c r="BT130" s="931"/>
      <c r="BU130" s="929" t="s">
        <v>1583</v>
      </c>
      <c r="BV130" s="930"/>
      <c r="BW130" s="929" t="s">
        <v>1592</v>
      </c>
      <c r="BX130" s="930"/>
      <c r="BY130" s="931"/>
      <c r="BZ130" s="966" t="s">
        <v>1585</v>
      </c>
      <c r="CA130" s="967"/>
      <c r="CB130" s="968"/>
      <c r="CC130" s="2800"/>
      <c r="CD130" s="2801"/>
      <c r="CE130" s="2801"/>
      <c r="CF130" s="2801"/>
      <c r="CG130" s="2801"/>
      <c r="CH130" s="2802"/>
      <c r="CI130" s="990" t="s">
        <v>1180</v>
      </c>
      <c r="CJ130" s="920"/>
      <c r="CK130" s="920"/>
      <c r="CL130" s="920"/>
      <c r="CM130" s="920"/>
      <c r="CN130" s="920"/>
      <c r="CO130" s="937"/>
      <c r="CQ130" s="920"/>
      <c r="CR130" s="920"/>
      <c r="CS130" s="920"/>
      <c r="CT130" s="920"/>
      <c r="CU130" s="920"/>
    </row>
    <row r="131" spans="4:103" ht="18.95" customHeight="1">
      <c r="D131" s="2434"/>
      <c r="E131" s="2434"/>
      <c r="F131" s="2434"/>
      <c r="H131" s="935"/>
      <c r="I131" s="1002" t="s">
        <v>737</v>
      </c>
      <c r="J131" s="954" t="s">
        <v>1663</v>
      </c>
      <c r="K131" s="971"/>
      <c r="L131" s="1029" t="s">
        <v>1570</v>
      </c>
      <c r="M131" s="1027"/>
      <c r="N131" s="1027"/>
      <c r="O131" s="1028"/>
      <c r="P131" s="2890" t="s">
        <v>1179</v>
      </c>
      <c r="Q131" s="2891"/>
      <c r="R131" s="2891"/>
      <c r="S131" s="2892"/>
      <c r="T131" s="2890" t="s">
        <v>1179</v>
      </c>
      <c r="U131" s="2891"/>
      <c r="V131" s="2891"/>
      <c r="W131" s="2892"/>
      <c r="X131" s="1029" t="s">
        <v>3016</v>
      </c>
      <c r="Y131" s="1027"/>
      <c r="Z131" s="1027"/>
      <c r="AA131" s="1027"/>
      <c r="AB131" s="1028"/>
      <c r="AC131" s="932" t="s">
        <v>1560</v>
      </c>
      <c r="AD131" s="933"/>
      <c r="AE131" s="933"/>
      <c r="AF131" s="934"/>
      <c r="AG131" s="932">
        <v>12345</v>
      </c>
      <c r="AH131" s="933"/>
      <c r="AI131" s="933"/>
      <c r="AJ131" s="934"/>
      <c r="AK131" s="932" t="s">
        <v>1518</v>
      </c>
      <c r="AL131" s="933"/>
      <c r="AM131" s="934"/>
      <c r="AN131" s="932" t="s">
        <v>1526</v>
      </c>
      <c r="AO131" s="933"/>
      <c r="AP131" s="934"/>
      <c r="AQ131" s="932" t="s">
        <v>1526</v>
      </c>
      <c r="AR131" s="933"/>
      <c r="AS131" s="933"/>
      <c r="AT131" s="933"/>
      <c r="AU131" s="934"/>
      <c r="AV131" s="932" t="s">
        <v>1562</v>
      </c>
      <c r="AW131" s="933"/>
      <c r="AX131" s="933"/>
      <c r="AY131" s="933"/>
      <c r="AZ131" s="933"/>
      <c r="BA131" s="933"/>
      <c r="BB131" s="934"/>
      <c r="BC131" s="932" t="s">
        <v>1532</v>
      </c>
      <c r="BD131" s="933"/>
      <c r="BE131" s="934"/>
      <c r="BF131" s="932" t="s">
        <v>1596</v>
      </c>
      <c r="BG131" s="933"/>
      <c r="BH131" s="934"/>
      <c r="BI131" s="932">
        <v>1</v>
      </c>
      <c r="BJ131" s="933"/>
      <c r="BK131" s="934"/>
      <c r="BL131" s="932" t="s">
        <v>1595</v>
      </c>
      <c r="BM131" s="933"/>
      <c r="BN131" s="1005"/>
      <c r="BO131" s="932">
        <v>1</v>
      </c>
      <c r="BP131" s="933"/>
      <c r="BQ131" s="934"/>
      <c r="BR131" s="932">
        <v>66</v>
      </c>
      <c r="BS131" s="933"/>
      <c r="BT131" s="934"/>
      <c r="BU131" s="932" t="s">
        <v>1590</v>
      </c>
      <c r="BV131" s="933"/>
      <c r="BW131" s="1006">
        <v>60</v>
      </c>
      <c r="BX131" s="1007"/>
      <c r="BY131" s="1008"/>
      <c r="BZ131" s="1009" t="s">
        <v>1520</v>
      </c>
      <c r="CA131" s="1007"/>
      <c r="CB131" s="1008"/>
      <c r="CC131" s="932" t="s">
        <v>1562</v>
      </c>
      <c r="CD131" s="933"/>
      <c r="CE131" s="933"/>
      <c r="CF131" s="933"/>
      <c r="CG131" s="933"/>
      <c r="CH131" s="934"/>
      <c r="CI131" s="993"/>
      <c r="CJ131" s="920"/>
      <c r="CK131" s="920"/>
      <c r="CL131" s="920"/>
      <c r="CM131" s="920"/>
      <c r="CN131" s="920"/>
      <c r="CO131" s="937"/>
      <c r="CQ131" s="920"/>
      <c r="CR131" s="920"/>
      <c r="CS131" s="920"/>
      <c r="CT131" s="920"/>
      <c r="CU131" s="920"/>
    </row>
    <row r="132" spans="4:103" ht="18.95" customHeight="1">
      <c r="D132" s="2434"/>
      <c r="E132" s="2434"/>
      <c r="F132" s="2434"/>
      <c r="H132" s="935"/>
      <c r="I132" s="1002" t="s">
        <v>737</v>
      </c>
      <c r="J132" s="954" t="s">
        <v>1663</v>
      </c>
      <c r="K132" s="971"/>
      <c r="L132" s="1029" t="s">
        <v>1570</v>
      </c>
      <c r="M132" s="1027"/>
      <c r="N132" s="1027"/>
      <c r="O132" s="1028"/>
      <c r="P132" s="2890" t="s">
        <v>1179</v>
      </c>
      <c r="Q132" s="2891"/>
      <c r="R132" s="2891"/>
      <c r="S132" s="2892"/>
      <c r="T132" s="2890" t="s">
        <v>1179</v>
      </c>
      <c r="U132" s="2891"/>
      <c r="V132" s="2891"/>
      <c r="W132" s="2892"/>
      <c r="X132" s="1029" t="s">
        <v>3016</v>
      </c>
      <c r="Y132" s="1027"/>
      <c r="Z132" s="1027"/>
      <c r="AA132" s="1027"/>
      <c r="AB132" s="1028"/>
      <c r="AC132" s="932" t="s">
        <v>1560</v>
      </c>
      <c r="AD132" s="933"/>
      <c r="AE132" s="933"/>
      <c r="AF132" s="934"/>
      <c r="AG132" s="932">
        <v>12345</v>
      </c>
      <c r="AH132" s="933"/>
      <c r="AI132" s="933"/>
      <c r="AJ132" s="934"/>
      <c r="AK132" s="932" t="s">
        <v>1518</v>
      </c>
      <c r="AL132" s="933"/>
      <c r="AM132" s="934"/>
      <c r="AN132" s="932" t="s">
        <v>1526</v>
      </c>
      <c r="AO132" s="933"/>
      <c r="AP132" s="934"/>
      <c r="AQ132" s="932" t="s">
        <v>1526</v>
      </c>
      <c r="AR132" s="933"/>
      <c r="AS132" s="933"/>
      <c r="AT132" s="933"/>
      <c r="AU132" s="934"/>
      <c r="AV132" s="932" t="s">
        <v>1562</v>
      </c>
      <c r="AW132" s="933"/>
      <c r="AX132" s="933"/>
      <c r="AY132" s="933"/>
      <c r="AZ132" s="933"/>
      <c r="BA132" s="933"/>
      <c r="BB132" s="934"/>
      <c r="BC132" s="932" t="s">
        <v>1532</v>
      </c>
      <c r="BD132" s="933"/>
      <c r="BE132" s="934"/>
      <c r="BF132" s="932" t="s">
        <v>1597</v>
      </c>
      <c r="BG132" s="933"/>
      <c r="BH132" s="934"/>
      <c r="BI132" s="932">
        <v>2</v>
      </c>
      <c r="BJ132" s="933"/>
      <c r="BK132" s="934"/>
      <c r="BL132" s="932" t="s">
        <v>1595</v>
      </c>
      <c r="BM132" s="933"/>
      <c r="BN132" s="1005"/>
      <c r="BO132" s="932">
        <v>1</v>
      </c>
      <c r="BP132" s="933"/>
      <c r="BQ132" s="934"/>
      <c r="BR132" s="932">
        <v>66</v>
      </c>
      <c r="BS132" s="933"/>
      <c r="BT132" s="934"/>
      <c r="BU132" s="932" t="s">
        <v>1590</v>
      </c>
      <c r="BV132" s="933"/>
      <c r="BW132" s="1006">
        <v>40</v>
      </c>
      <c r="BX132" s="1007"/>
      <c r="BY132" s="1008"/>
      <c r="BZ132" s="1009" t="s">
        <v>1520</v>
      </c>
      <c r="CA132" s="1007"/>
      <c r="CB132" s="1008"/>
      <c r="CC132" s="932" t="s">
        <v>1562</v>
      </c>
      <c r="CD132" s="933"/>
      <c r="CE132" s="933"/>
      <c r="CF132" s="933"/>
      <c r="CG132" s="933"/>
      <c r="CH132" s="934"/>
      <c r="CI132" s="989"/>
      <c r="CJ132" s="920"/>
      <c r="CK132" s="920"/>
      <c r="CL132" s="920"/>
      <c r="CM132" s="920"/>
      <c r="CN132" s="920"/>
      <c r="CO132" s="937"/>
      <c r="CQ132" s="920"/>
      <c r="CR132" s="920"/>
      <c r="CS132" s="920"/>
      <c r="CT132" s="920"/>
      <c r="CU132" s="920"/>
    </row>
    <row r="133" spans="4:103" ht="18.95" customHeight="1">
      <c r="D133" s="2434"/>
      <c r="E133" s="2434"/>
      <c r="F133" s="2434"/>
      <c r="H133" s="935"/>
      <c r="I133" s="1002" t="s">
        <v>737</v>
      </c>
      <c r="J133" s="954" t="s">
        <v>1663</v>
      </c>
      <c r="K133" s="971"/>
      <c r="L133" s="1029" t="s">
        <v>1570</v>
      </c>
      <c r="M133" s="1027"/>
      <c r="N133" s="1027"/>
      <c r="O133" s="1028"/>
      <c r="P133" s="2890" t="s">
        <v>1179</v>
      </c>
      <c r="Q133" s="2891"/>
      <c r="R133" s="2891"/>
      <c r="S133" s="2892"/>
      <c r="T133" s="2890" t="s">
        <v>1179</v>
      </c>
      <c r="U133" s="2891"/>
      <c r="V133" s="2891"/>
      <c r="W133" s="2892"/>
      <c r="X133" s="1029" t="s">
        <v>3016</v>
      </c>
      <c r="Y133" s="1027"/>
      <c r="Z133" s="1027"/>
      <c r="AA133" s="1027"/>
      <c r="AB133" s="1028"/>
      <c r="AC133" s="932" t="s">
        <v>1560</v>
      </c>
      <c r="AD133" s="933"/>
      <c r="AE133" s="933"/>
      <c r="AF133" s="934"/>
      <c r="AG133" s="932">
        <v>12345</v>
      </c>
      <c r="AH133" s="933"/>
      <c r="AI133" s="933"/>
      <c r="AJ133" s="934"/>
      <c r="AK133" s="932" t="s">
        <v>1518</v>
      </c>
      <c r="AL133" s="933"/>
      <c r="AM133" s="934"/>
      <c r="AN133" s="932" t="s">
        <v>1526</v>
      </c>
      <c r="AO133" s="933"/>
      <c r="AP133" s="934"/>
      <c r="AQ133" s="932" t="s">
        <v>1526</v>
      </c>
      <c r="AR133" s="933"/>
      <c r="AS133" s="933"/>
      <c r="AT133" s="933"/>
      <c r="AU133" s="934"/>
      <c r="AV133" s="932" t="s">
        <v>1562</v>
      </c>
      <c r="AW133" s="933"/>
      <c r="AX133" s="933"/>
      <c r="AY133" s="933"/>
      <c r="AZ133" s="933"/>
      <c r="BA133" s="933"/>
      <c r="BB133" s="934"/>
      <c r="BC133" s="932" t="s">
        <v>1532</v>
      </c>
      <c r="BD133" s="933"/>
      <c r="BE133" s="934"/>
      <c r="BF133" s="932" t="s">
        <v>1598</v>
      </c>
      <c r="BG133" s="933"/>
      <c r="BH133" s="934"/>
      <c r="BI133" s="932">
        <v>3</v>
      </c>
      <c r="BJ133" s="933"/>
      <c r="BK133" s="934"/>
      <c r="BL133" s="932" t="s">
        <v>1595</v>
      </c>
      <c r="BM133" s="933"/>
      <c r="BN133" s="1005"/>
      <c r="BO133" s="932">
        <v>1</v>
      </c>
      <c r="BP133" s="933"/>
      <c r="BQ133" s="934"/>
      <c r="BR133" s="932">
        <v>66</v>
      </c>
      <c r="BS133" s="933"/>
      <c r="BT133" s="934"/>
      <c r="BU133" s="932" t="s">
        <v>1590</v>
      </c>
      <c r="BV133" s="933"/>
      <c r="BW133" s="1006">
        <v>100</v>
      </c>
      <c r="BX133" s="1007"/>
      <c r="BY133" s="1008"/>
      <c r="BZ133" s="1009" t="s">
        <v>1520</v>
      </c>
      <c r="CA133" s="1007"/>
      <c r="CB133" s="1008"/>
      <c r="CC133" s="932" t="s">
        <v>1562</v>
      </c>
      <c r="CD133" s="933"/>
      <c r="CE133" s="933"/>
      <c r="CF133" s="933"/>
      <c r="CG133" s="933"/>
      <c r="CH133" s="934"/>
      <c r="CI133" s="986"/>
      <c r="CJ133" s="920"/>
      <c r="CK133" s="920"/>
      <c r="CL133" s="920"/>
      <c r="CM133" s="920"/>
      <c r="CN133" s="920"/>
      <c r="CO133" s="937"/>
      <c r="CQ133" s="920"/>
      <c r="CR133" s="920"/>
      <c r="CS133" s="920"/>
      <c r="CT133" s="920"/>
      <c r="CU133" s="920"/>
      <c r="CV133" s="920"/>
      <c r="CW133" s="920"/>
      <c r="CX133" s="920"/>
      <c r="CY133" s="920"/>
    </row>
    <row r="134" spans="4:103" ht="5.0999999999999996" customHeight="1">
      <c r="D134" s="2434"/>
      <c r="E134" s="2434"/>
      <c r="F134" s="2434"/>
      <c r="H134" s="935"/>
      <c r="I134" s="974"/>
      <c r="J134" s="974"/>
      <c r="K134" s="974"/>
      <c r="L134" s="974"/>
      <c r="M134" s="974"/>
      <c r="N134" s="974"/>
      <c r="O134" s="974"/>
      <c r="P134" s="974"/>
      <c r="Q134" s="974"/>
      <c r="R134" s="974"/>
      <c r="S134" s="974"/>
      <c r="T134" s="974"/>
      <c r="U134" s="974"/>
      <c r="V134" s="974"/>
      <c r="W134" s="974"/>
      <c r="X134" s="974"/>
      <c r="Y134" s="974"/>
      <c r="Z134" s="974"/>
      <c r="AA134" s="974"/>
      <c r="AB134" s="974"/>
      <c r="AC134" s="1074"/>
      <c r="AD134" s="1075"/>
      <c r="AE134" s="1075"/>
      <c r="AF134" s="1075"/>
      <c r="AG134" s="1074"/>
      <c r="AH134" s="1075"/>
      <c r="AI134" s="1075"/>
      <c r="AJ134" s="1075"/>
      <c r="AK134" s="1074"/>
      <c r="AL134" s="1075"/>
      <c r="AM134" s="1075"/>
      <c r="AN134" s="1074"/>
      <c r="AO134" s="1075"/>
      <c r="AP134" s="1075"/>
      <c r="AQ134" s="1074"/>
      <c r="AR134" s="1075"/>
      <c r="AS134" s="1075"/>
      <c r="AT134" s="1075"/>
      <c r="AU134" s="1075"/>
      <c r="AV134" s="1074"/>
      <c r="AW134" s="1075"/>
      <c r="AX134" s="1075"/>
      <c r="AY134" s="1075"/>
      <c r="AZ134" s="1075"/>
      <c r="BA134" s="1075"/>
      <c r="BB134" s="1075"/>
      <c r="BC134" s="1074"/>
      <c r="BD134" s="1075"/>
      <c r="BE134" s="1075"/>
      <c r="BF134" s="911"/>
      <c r="BG134" s="911"/>
      <c r="BH134" s="911"/>
      <c r="BI134" s="911"/>
      <c r="BJ134" s="911"/>
      <c r="BK134" s="911"/>
      <c r="BL134" s="911"/>
      <c r="BM134" s="911"/>
      <c r="BN134" s="1077"/>
      <c r="BO134" s="911"/>
      <c r="BP134" s="911"/>
      <c r="BQ134" s="911"/>
      <c r="BR134" s="911"/>
      <c r="BS134" s="911"/>
      <c r="BT134" s="911"/>
      <c r="BU134" s="911"/>
      <c r="BV134" s="911"/>
      <c r="BW134" s="1071"/>
      <c r="BX134" s="1071"/>
      <c r="BY134" s="1071"/>
      <c r="BZ134" s="1072"/>
      <c r="CA134" s="1071"/>
      <c r="CB134" s="1071"/>
      <c r="CC134" s="920"/>
      <c r="CD134" s="920"/>
      <c r="CE134" s="920"/>
      <c r="CF134" s="920"/>
      <c r="CG134" s="920"/>
      <c r="CH134" s="920"/>
      <c r="CI134" s="1073"/>
      <c r="CJ134" s="974"/>
      <c r="CK134" s="920"/>
      <c r="CL134" s="920"/>
      <c r="CM134" s="920"/>
      <c r="CN134" s="920"/>
      <c r="CO134" s="937"/>
      <c r="CQ134" s="920"/>
      <c r="CR134" s="920"/>
      <c r="CS134" s="920"/>
      <c r="CT134" s="920"/>
      <c r="CU134" s="920"/>
      <c r="CV134" s="920"/>
      <c r="CW134" s="920"/>
      <c r="CX134" s="920"/>
      <c r="CY134" s="920"/>
    </row>
    <row r="135" spans="4:103" ht="5.0999999999999996" customHeight="1">
      <c r="D135" s="2434"/>
      <c r="E135" s="2434"/>
      <c r="F135" s="2434"/>
      <c r="H135" s="935"/>
      <c r="I135" s="977"/>
      <c r="J135" s="977"/>
      <c r="K135" s="977"/>
      <c r="L135" s="977"/>
      <c r="M135" s="977"/>
      <c r="N135" s="977"/>
      <c r="O135" s="977"/>
      <c r="P135" s="977"/>
      <c r="Q135" s="977"/>
      <c r="R135" s="977"/>
      <c r="S135" s="977"/>
      <c r="T135" s="977"/>
      <c r="U135" s="977"/>
      <c r="V135" s="977"/>
      <c r="W135" s="977"/>
      <c r="X135" s="977"/>
      <c r="Y135" s="977"/>
      <c r="Z135" s="977"/>
      <c r="AA135" s="977"/>
      <c r="AB135" s="977"/>
      <c r="AC135" s="1366"/>
      <c r="AD135" s="1367"/>
      <c r="AE135" s="1367"/>
      <c r="AF135" s="1367"/>
      <c r="AG135" s="1366"/>
      <c r="AH135" s="1367"/>
      <c r="AI135" s="1367"/>
      <c r="AJ135" s="1367"/>
      <c r="AK135" s="1366"/>
      <c r="AL135" s="1367"/>
      <c r="AM135" s="1367"/>
      <c r="AN135" s="1366"/>
      <c r="AO135" s="1367"/>
      <c r="AP135" s="1367"/>
      <c r="AQ135" s="1366"/>
      <c r="AR135" s="1367"/>
      <c r="AS135" s="1367"/>
      <c r="AT135" s="1367"/>
      <c r="AU135" s="1367"/>
      <c r="AV135" s="1366"/>
      <c r="AW135" s="1367"/>
      <c r="AX135" s="1367"/>
      <c r="AY135" s="1367"/>
      <c r="AZ135" s="1367"/>
      <c r="BA135" s="1367"/>
      <c r="BB135" s="1367"/>
      <c r="BC135" s="1366"/>
      <c r="BD135" s="1367"/>
      <c r="BE135" s="1367"/>
      <c r="BF135" s="1242"/>
      <c r="BG135" s="1242"/>
      <c r="BH135" s="1242"/>
      <c r="BI135" s="1242"/>
      <c r="BJ135" s="1242"/>
      <c r="BK135" s="1242"/>
      <c r="BL135" s="1242"/>
      <c r="BM135" s="1242"/>
      <c r="BN135" s="1079"/>
      <c r="BO135" s="1242"/>
      <c r="BP135" s="1242"/>
      <c r="BQ135" s="1242"/>
      <c r="BR135" s="1242"/>
      <c r="BS135" s="1242"/>
      <c r="BT135" s="1242"/>
      <c r="BU135" s="1242"/>
      <c r="BV135" s="1242"/>
      <c r="BW135" s="1369"/>
      <c r="BX135" s="1369"/>
      <c r="BY135" s="1369"/>
      <c r="BZ135" s="1370"/>
      <c r="CA135" s="1369"/>
      <c r="CB135" s="1369"/>
      <c r="CC135" s="1242"/>
      <c r="CD135" s="1242"/>
      <c r="CE135" s="1242"/>
      <c r="CF135" s="1242"/>
      <c r="CG135" s="1242"/>
      <c r="CH135" s="1242"/>
      <c r="CI135" s="1371"/>
      <c r="CJ135" s="974"/>
      <c r="CK135" s="920"/>
      <c r="CL135" s="920"/>
      <c r="CM135" s="920"/>
      <c r="CN135" s="920"/>
      <c r="CO135" s="937"/>
      <c r="CQ135" s="920"/>
      <c r="CR135" s="920"/>
      <c r="CS135" s="920"/>
      <c r="CT135" s="920"/>
      <c r="CU135" s="920"/>
      <c r="CV135" s="920"/>
      <c r="CW135" s="920"/>
      <c r="CX135" s="920"/>
      <c r="CY135" s="920"/>
    </row>
    <row r="136" spans="4:103" ht="18.95" customHeight="1">
      <c r="D136" s="2434"/>
      <c r="E136" s="2434"/>
      <c r="F136" s="2434"/>
      <c r="H136" s="935"/>
      <c r="I136" s="1372"/>
      <c r="J136" s="1372"/>
      <c r="K136" s="1372"/>
      <c r="L136" s="1372"/>
      <c r="M136" s="1372"/>
      <c r="N136" s="1372"/>
      <c r="O136" s="1372"/>
      <c r="P136" s="1372"/>
      <c r="Q136" s="1372"/>
      <c r="R136" s="1372"/>
      <c r="S136" s="1372"/>
      <c r="T136" s="1372"/>
      <c r="U136" s="1372"/>
      <c r="V136" s="1372"/>
      <c r="W136" s="1372"/>
      <c r="X136" s="1372"/>
      <c r="Y136" s="1372"/>
      <c r="Z136" s="1372"/>
      <c r="AA136" s="1372"/>
      <c r="AB136" s="1372"/>
      <c r="AC136" s="1366"/>
      <c r="AD136" s="1367"/>
      <c r="AE136" s="1367"/>
      <c r="AF136" s="1367"/>
      <c r="AG136" s="1366"/>
      <c r="AH136" s="1367"/>
      <c r="AI136" s="1367"/>
      <c r="AJ136" s="1367"/>
      <c r="AK136" s="1366"/>
      <c r="AL136" s="1367"/>
      <c r="AM136" s="1367"/>
      <c r="AN136" s="1366"/>
      <c r="AO136" s="1367"/>
      <c r="AP136" s="1367"/>
      <c r="AQ136" s="1366"/>
      <c r="AR136" s="1367"/>
      <c r="AS136" s="1367"/>
      <c r="AT136" s="1367"/>
      <c r="AU136" s="1367"/>
      <c r="AV136" s="1366"/>
      <c r="AW136" s="1367"/>
      <c r="AX136" s="1367"/>
      <c r="AY136" s="1367"/>
      <c r="AZ136" s="1367"/>
      <c r="BA136" s="1367"/>
      <c r="BB136" s="1367"/>
      <c r="BC136" s="1366"/>
      <c r="BD136" s="1367"/>
      <c r="BE136" s="1367"/>
      <c r="BF136" s="1242"/>
      <c r="BG136" s="1242"/>
      <c r="BH136" s="1242"/>
      <c r="BI136" s="1242"/>
      <c r="BJ136" s="1242"/>
      <c r="BK136" s="1242"/>
      <c r="BL136" s="1242"/>
      <c r="BM136" s="1217" t="s">
        <v>1606</v>
      </c>
      <c r="BN136" s="1242"/>
      <c r="BO136" s="2883">
        <f>BO133+BO132+BO131</f>
        <v>3</v>
      </c>
      <c r="BP136" s="2884"/>
      <c r="BQ136" s="2885"/>
      <c r="BR136" s="1355"/>
      <c r="BS136" s="1355"/>
      <c r="BT136" s="1355"/>
      <c r="BU136" s="977"/>
      <c r="BV136" s="977"/>
      <c r="BW136" s="2883">
        <f>BW133+BW132+BW131</f>
        <v>200</v>
      </c>
      <c r="BX136" s="2884"/>
      <c r="BY136" s="2885"/>
      <c r="BZ136" s="2886" t="s">
        <v>1520</v>
      </c>
      <c r="CA136" s="2911"/>
      <c r="CB136" s="2912"/>
      <c r="CC136" s="977"/>
      <c r="CD136" s="977"/>
      <c r="CE136" s="977"/>
      <c r="CF136" s="977"/>
      <c r="CG136" s="977"/>
      <c r="CH136" s="977"/>
      <c r="CI136" s="1371"/>
      <c r="CJ136" s="974"/>
      <c r="CK136" s="920"/>
      <c r="CL136" s="920"/>
      <c r="CM136" s="920"/>
      <c r="CN136" s="920"/>
      <c r="CO136" s="937"/>
      <c r="CQ136" s="920"/>
      <c r="CR136" s="920"/>
      <c r="CS136" s="920"/>
      <c r="CT136" s="920"/>
      <c r="CU136" s="920"/>
      <c r="CV136" s="920"/>
      <c r="CW136" s="920"/>
      <c r="CX136" s="920"/>
      <c r="CY136" s="920"/>
    </row>
    <row r="137" spans="4:103" ht="5.0999999999999996" customHeight="1">
      <c r="D137" s="2434"/>
      <c r="E137" s="2434"/>
      <c r="F137" s="2434"/>
      <c r="H137" s="935"/>
      <c r="I137" s="977"/>
      <c r="J137" s="977"/>
      <c r="K137" s="977"/>
      <c r="L137" s="977"/>
      <c r="M137" s="977"/>
      <c r="N137" s="977"/>
      <c r="O137" s="977"/>
      <c r="P137" s="977"/>
      <c r="Q137" s="977"/>
      <c r="R137" s="977"/>
      <c r="S137" s="977"/>
      <c r="T137" s="977"/>
      <c r="U137" s="977"/>
      <c r="V137" s="977"/>
      <c r="W137" s="977"/>
      <c r="X137" s="977"/>
      <c r="Y137" s="977"/>
      <c r="Z137" s="977"/>
      <c r="AA137" s="977"/>
      <c r="AB137" s="977"/>
      <c r="AC137" s="1366"/>
      <c r="AD137" s="1367"/>
      <c r="AE137" s="1367"/>
      <c r="AF137" s="1367"/>
      <c r="AG137" s="1366"/>
      <c r="AH137" s="1367"/>
      <c r="AI137" s="1367"/>
      <c r="AJ137" s="1367"/>
      <c r="AK137" s="1366"/>
      <c r="AL137" s="1367"/>
      <c r="AM137" s="1367"/>
      <c r="AN137" s="1366"/>
      <c r="AO137" s="1367"/>
      <c r="AP137" s="1367"/>
      <c r="AQ137" s="1366"/>
      <c r="AR137" s="1367"/>
      <c r="AS137" s="1367"/>
      <c r="AT137" s="1367"/>
      <c r="AU137" s="1367"/>
      <c r="AV137" s="1366"/>
      <c r="AW137" s="1367"/>
      <c r="AX137" s="1367"/>
      <c r="AY137" s="1367"/>
      <c r="AZ137" s="1367"/>
      <c r="BA137" s="1367"/>
      <c r="BB137" s="1367"/>
      <c r="BC137" s="1366"/>
      <c r="BD137" s="1367"/>
      <c r="BE137" s="1367"/>
      <c r="BF137" s="1242"/>
      <c r="BG137" s="1242"/>
      <c r="BH137" s="1242"/>
      <c r="BI137" s="1242"/>
      <c r="BJ137" s="1242"/>
      <c r="BK137" s="1242"/>
      <c r="BL137" s="1242"/>
      <c r="BM137" s="1242"/>
      <c r="BN137" s="1079"/>
      <c r="BO137" s="1242"/>
      <c r="BP137" s="1242"/>
      <c r="BQ137" s="1242"/>
      <c r="BR137" s="1242"/>
      <c r="BS137" s="1242"/>
      <c r="BT137" s="1242"/>
      <c r="BU137" s="1242"/>
      <c r="BV137" s="1242"/>
      <c r="BW137" s="1369"/>
      <c r="BX137" s="1369"/>
      <c r="BY137" s="1369"/>
      <c r="BZ137" s="1370"/>
      <c r="CA137" s="1369"/>
      <c r="CB137" s="1369"/>
      <c r="CC137" s="977"/>
      <c r="CD137" s="977"/>
      <c r="CE137" s="977"/>
      <c r="CF137" s="977"/>
      <c r="CG137" s="977"/>
      <c r="CH137" s="977"/>
      <c r="CI137" s="1371"/>
      <c r="CJ137" s="974"/>
      <c r="CK137" s="920"/>
      <c r="CL137" s="920"/>
      <c r="CM137" s="920"/>
      <c r="CN137" s="920"/>
      <c r="CO137" s="937"/>
      <c r="CQ137" s="920"/>
      <c r="CR137" s="920"/>
      <c r="CS137" s="920"/>
      <c r="CT137" s="920"/>
      <c r="CU137" s="920"/>
      <c r="CV137" s="920"/>
      <c r="CW137" s="920"/>
      <c r="CX137" s="920"/>
      <c r="CY137" s="920"/>
    </row>
    <row r="138" spans="4:103" ht="18.95" customHeight="1">
      <c r="D138" s="2434"/>
      <c r="E138" s="2434"/>
      <c r="F138" s="2434"/>
      <c r="H138" s="935"/>
      <c r="I138" s="920"/>
      <c r="J138" s="1045"/>
      <c r="K138" s="920"/>
      <c r="L138" s="920"/>
      <c r="M138" s="920"/>
      <c r="N138" s="920"/>
      <c r="O138" s="920"/>
      <c r="P138" s="920"/>
      <c r="Q138" s="920"/>
      <c r="R138" s="920"/>
      <c r="S138" s="920"/>
      <c r="T138" s="920"/>
      <c r="U138" s="920"/>
      <c r="V138" s="920"/>
      <c r="W138" s="920"/>
      <c r="X138" s="920"/>
      <c r="Y138" s="920"/>
      <c r="Z138" s="920"/>
      <c r="AA138" s="920"/>
      <c r="AB138" s="920"/>
      <c r="AC138" s="920"/>
      <c r="AD138" s="920"/>
      <c r="AE138" s="920"/>
      <c r="AF138" s="920"/>
      <c r="AG138" s="920"/>
      <c r="AH138" s="920"/>
      <c r="AI138" s="920"/>
      <c r="AJ138" s="920"/>
      <c r="AK138" s="920"/>
      <c r="AL138" s="920"/>
      <c r="AM138" s="920"/>
      <c r="AN138" s="920"/>
      <c r="AO138" s="920"/>
      <c r="AP138" s="920"/>
      <c r="AQ138" s="920"/>
      <c r="AR138" s="920"/>
      <c r="AS138" s="920"/>
      <c r="AT138" s="920"/>
      <c r="AU138" s="920"/>
      <c r="AV138" s="920"/>
      <c r="AW138" s="920"/>
      <c r="AX138" s="920"/>
      <c r="AY138" s="920"/>
      <c r="AZ138" s="920"/>
      <c r="BA138" s="920"/>
      <c r="BB138" s="920"/>
      <c r="BC138" s="920"/>
      <c r="BD138" s="920"/>
      <c r="BE138" s="920"/>
      <c r="BF138" s="920"/>
      <c r="BG138" s="920"/>
      <c r="BH138" s="920"/>
      <c r="BI138" s="920"/>
      <c r="BK138" s="920"/>
      <c r="BL138" s="920"/>
      <c r="BM138" s="920"/>
      <c r="BN138" s="920"/>
      <c r="BO138" s="974"/>
      <c r="BP138" s="974"/>
      <c r="BQ138" s="974"/>
      <c r="BR138" s="974"/>
      <c r="BS138" s="974"/>
      <c r="BT138" s="974"/>
      <c r="BU138" s="974"/>
      <c r="BV138" s="920"/>
      <c r="BW138" s="920"/>
      <c r="BX138" s="920"/>
      <c r="BY138" s="920"/>
      <c r="BZ138" s="920"/>
      <c r="CA138" s="920"/>
      <c r="CB138" s="920"/>
      <c r="CC138" s="920"/>
      <c r="CD138" s="920"/>
      <c r="CE138" s="920"/>
      <c r="CF138" s="920"/>
      <c r="CG138" s="920"/>
      <c r="CH138" s="920"/>
      <c r="CI138" s="920"/>
      <c r="CJ138" s="920"/>
      <c r="CK138" s="920"/>
      <c r="CL138" s="920"/>
      <c r="CM138" s="920"/>
      <c r="CN138" s="920"/>
      <c r="CO138" s="937"/>
    </row>
    <row r="139" spans="4:103" ht="18.95" customHeight="1">
      <c r="D139" s="2434"/>
      <c r="E139" s="2434"/>
      <c r="F139" s="2434"/>
      <c r="H139" s="935"/>
      <c r="I139" s="910" t="s">
        <v>1522</v>
      </c>
      <c r="J139" s="752"/>
      <c r="K139" s="752"/>
      <c r="L139" s="752"/>
      <c r="M139" s="2868" t="s">
        <v>3411</v>
      </c>
      <c r="N139" s="2869"/>
      <c r="O139" s="2870"/>
      <c r="P139" s="946" t="s">
        <v>1115</v>
      </c>
      <c r="Q139" s="2865" t="s">
        <v>1523</v>
      </c>
      <c r="R139" s="2866"/>
      <c r="S139" s="2867"/>
      <c r="T139" s="946" t="s">
        <v>1115</v>
      </c>
      <c r="U139" s="2865" t="s">
        <v>1524</v>
      </c>
      <c r="V139" s="2866"/>
      <c r="W139" s="2867"/>
      <c r="X139" s="946" t="s">
        <v>1115</v>
      </c>
      <c r="Y139" s="1046" t="s">
        <v>2116</v>
      </c>
      <c r="Z139" s="1047"/>
      <c r="AA139" s="1048"/>
      <c r="AB139" s="1963" t="s">
        <v>1650</v>
      </c>
      <c r="AC139" s="1965" t="s">
        <v>1648</v>
      </c>
      <c r="AD139" s="920"/>
      <c r="AG139" s="1963" t="s">
        <v>1651</v>
      </c>
      <c r="AH139" s="1965" t="s">
        <v>1649</v>
      </c>
      <c r="AI139" s="920"/>
      <c r="AJ139" s="949" t="s">
        <v>3058</v>
      </c>
      <c r="AM139" s="2010" t="s">
        <v>3059</v>
      </c>
      <c r="AN139" s="2011"/>
      <c r="AO139" s="2011"/>
      <c r="AP139" s="2011"/>
      <c r="AQ139" s="2011"/>
      <c r="AR139" s="2012"/>
      <c r="AS139" s="920"/>
      <c r="AT139" s="920"/>
      <c r="AU139" s="920"/>
      <c r="AV139" s="920"/>
      <c r="AW139" s="920"/>
      <c r="AX139" s="920"/>
      <c r="AY139" s="920"/>
      <c r="AZ139" s="920"/>
      <c r="BA139" s="920"/>
      <c r="BB139" s="920"/>
      <c r="BC139" s="920"/>
      <c r="BD139" s="920"/>
      <c r="BE139" s="920"/>
      <c r="BT139" s="920"/>
      <c r="BU139" s="920"/>
      <c r="BV139" s="920"/>
      <c r="BW139" s="920"/>
      <c r="BX139" s="920"/>
      <c r="BY139" s="920"/>
      <c r="BZ139" s="920"/>
      <c r="CA139" s="920"/>
      <c r="CB139" s="920"/>
      <c r="CC139" s="920"/>
      <c r="CD139" s="920"/>
      <c r="CE139" s="920"/>
      <c r="CF139" s="920"/>
      <c r="CG139" s="920"/>
      <c r="CH139" s="920"/>
      <c r="CI139" s="920"/>
      <c r="CJ139" s="920"/>
      <c r="CK139" s="920"/>
      <c r="CL139" s="920"/>
      <c r="CM139" s="920"/>
      <c r="CN139" s="920"/>
      <c r="CO139" s="937"/>
    </row>
    <row r="140" spans="4:103" ht="5.0999999999999996" customHeight="1">
      <c r="D140" s="2434"/>
      <c r="E140" s="2434"/>
      <c r="F140" s="2434"/>
      <c r="H140" s="935"/>
      <c r="I140" s="974"/>
      <c r="J140" s="1074"/>
      <c r="K140" s="1075"/>
      <c r="L140" s="1075"/>
      <c r="M140" s="1075"/>
      <c r="N140" s="1074"/>
      <c r="O140" s="1075"/>
      <c r="P140" s="1075"/>
      <c r="Q140" s="1075"/>
      <c r="R140" s="1074"/>
      <c r="S140" s="1075"/>
      <c r="T140" s="1075"/>
      <c r="U140" s="1074"/>
      <c r="V140" s="1075"/>
      <c r="W140" s="1075"/>
      <c r="X140" s="1074"/>
      <c r="Y140" s="1075"/>
      <c r="Z140" s="1075"/>
      <c r="AA140" s="1075"/>
      <c r="AB140" s="1075"/>
      <c r="AC140" s="1074"/>
      <c r="AD140" s="1075"/>
      <c r="AE140" s="1075"/>
      <c r="AF140" s="1075"/>
      <c r="AG140" s="1075"/>
      <c r="AH140" s="1075"/>
      <c r="AI140" s="1075"/>
      <c r="AJ140" s="920"/>
      <c r="AK140" s="920"/>
      <c r="AL140" s="920"/>
      <c r="AM140" s="920"/>
      <c r="AN140" s="920"/>
      <c r="AO140" s="920"/>
      <c r="AP140" s="920"/>
      <c r="AQ140" s="920"/>
      <c r="AR140" s="920"/>
      <c r="AS140" s="920"/>
      <c r="AT140" s="920"/>
      <c r="AU140" s="920"/>
      <c r="AV140" s="920"/>
      <c r="AW140" s="920"/>
      <c r="AX140" s="920"/>
      <c r="AY140" s="920"/>
      <c r="AZ140" s="920"/>
      <c r="BA140" s="920"/>
      <c r="BB140" s="920"/>
      <c r="BC140" s="920"/>
      <c r="BD140" s="920"/>
      <c r="BE140" s="920"/>
      <c r="BF140" s="1071"/>
      <c r="BG140" s="1072"/>
      <c r="BH140" s="1071"/>
      <c r="BI140" s="1071"/>
      <c r="BJ140" s="1073"/>
      <c r="BK140" s="911"/>
      <c r="BL140" s="911"/>
      <c r="BM140" s="911"/>
      <c r="BN140" s="911"/>
      <c r="BO140" s="911"/>
      <c r="BP140" s="962"/>
      <c r="BQ140" s="974"/>
      <c r="BR140" s="920"/>
      <c r="BS140" s="920"/>
      <c r="BT140" s="920"/>
      <c r="BU140" s="920"/>
      <c r="BV140" s="920"/>
      <c r="BW140" s="920"/>
      <c r="BX140" s="920"/>
      <c r="BY140" s="920"/>
      <c r="BZ140" s="920"/>
      <c r="CA140" s="920"/>
      <c r="CB140" s="920"/>
      <c r="CC140" s="920"/>
      <c r="CD140" s="920"/>
      <c r="CE140" s="920"/>
      <c r="CF140" s="920"/>
      <c r="CG140" s="920"/>
      <c r="CH140" s="920"/>
      <c r="CI140" s="920"/>
      <c r="CJ140" s="920"/>
      <c r="CK140" s="920"/>
      <c r="CL140" s="920"/>
      <c r="CM140" s="920"/>
      <c r="CN140" s="920"/>
      <c r="CO140" s="937"/>
    </row>
    <row r="141" spans="4:103" ht="18.95" customHeight="1">
      <c r="D141" s="2434"/>
      <c r="E141" s="2434"/>
      <c r="F141" s="2434"/>
      <c r="H141" s="935"/>
      <c r="I141" s="1050" t="s">
        <v>3409</v>
      </c>
      <c r="J141" s="920"/>
      <c r="K141" s="920"/>
      <c r="L141" s="920"/>
      <c r="M141" s="920"/>
      <c r="N141" s="920"/>
      <c r="O141" s="920"/>
      <c r="P141" s="920"/>
      <c r="Q141" s="920"/>
      <c r="R141" s="920"/>
      <c r="S141" s="920"/>
      <c r="T141" s="920"/>
      <c r="U141" s="920"/>
      <c r="V141" s="920"/>
      <c r="W141" s="920"/>
      <c r="X141" s="920"/>
      <c r="Y141" s="920"/>
      <c r="Z141" s="920"/>
      <c r="AA141" s="920"/>
      <c r="AB141" s="920"/>
      <c r="AC141" s="920"/>
      <c r="AD141" s="920"/>
      <c r="AE141" s="920"/>
      <c r="AF141" s="920"/>
      <c r="AG141" s="920"/>
      <c r="AH141" s="920"/>
      <c r="AI141" s="920"/>
      <c r="AJ141" s="920"/>
      <c r="AK141" s="920"/>
      <c r="AL141" s="920"/>
      <c r="AM141" s="1050" t="s">
        <v>3449</v>
      </c>
      <c r="AN141" s="920"/>
      <c r="AO141" s="920"/>
      <c r="AP141" s="920"/>
      <c r="AQ141" s="920"/>
      <c r="AR141" s="920"/>
      <c r="AS141" s="920"/>
      <c r="AT141" s="920"/>
      <c r="AU141" s="920"/>
      <c r="AV141" s="920"/>
      <c r="AW141" s="920"/>
      <c r="AX141" s="920"/>
      <c r="AY141" s="920"/>
      <c r="AZ141" s="920"/>
      <c r="BA141" s="920"/>
      <c r="BB141" s="920"/>
      <c r="BC141" s="920"/>
      <c r="BD141" s="920"/>
      <c r="BE141" s="920"/>
      <c r="BF141" s="920"/>
      <c r="BG141" s="920"/>
      <c r="BH141" s="920"/>
      <c r="BI141" s="920"/>
      <c r="BJ141" s="920"/>
      <c r="BK141" s="920"/>
      <c r="BL141" s="920"/>
      <c r="BM141" s="920"/>
      <c r="BN141" s="920"/>
      <c r="BO141" s="920"/>
      <c r="BP141" s="920"/>
      <c r="BQ141" s="920"/>
      <c r="BR141" s="920"/>
      <c r="BS141" s="920"/>
      <c r="BT141" s="920"/>
      <c r="BU141" s="920"/>
      <c r="BV141" s="920"/>
      <c r="BW141" s="920"/>
      <c r="BX141" s="920"/>
      <c r="BY141" s="920"/>
      <c r="BZ141" s="920"/>
      <c r="CA141" s="920"/>
      <c r="CB141" s="920"/>
      <c r="CC141" s="920"/>
      <c r="CD141" s="920"/>
      <c r="CE141" s="920"/>
      <c r="CF141" s="920"/>
      <c r="CG141" s="920"/>
      <c r="CH141" s="920"/>
      <c r="CI141" s="920"/>
      <c r="CJ141" s="920"/>
      <c r="CK141" s="920"/>
      <c r="CL141" s="920"/>
      <c r="CM141" s="920"/>
      <c r="CN141" s="920"/>
      <c r="CO141" s="937"/>
    </row>
    <row r="142" spans="4:103" s="920" customFormat="1" ht="5.0999999999999996" customHeight="1" thickBot="1">
      <c r="D142" s="2434"/>
      <c r="E142" s="2434"/>
      <c r="F142" s="2434"/>
      <c r="H142" s="935"/>
      <c r="I142" s="1386"/>
      <c r="J142" s="1070"/>
      <c r="K142" s="1070"/>
      <c r="L142" s="1070"/>
      <c r="M142" s="1070"/>
      <c r="N142" s="1070"/>
      <c r="O142" s="1070"/>
      <c r="P142" s="1070"/>
      <c r="Q142" s="1070"/>
      <c r="R142" s="1070"/>
      <c r="S142" s="1070"/>
      <c r="T142" s="1070"/>
      <c r="U142" s="1070"/>
      <c r="V142" s="1070"/>
      <c r="W142" s="1070"/>
      <c r="X142" s="1070"/>
      <c r="Y142" s="1070"/>
      <c r="Z142" s="1070"/>
      <c r="AA142" s="1070"/>
      <c r="AB142" s="1070"/>
      <c r="AC142" s="1070"/>
      <c r="AD142" s="1070"/>
      <c r="AE142" s="1070"/>
      <c r="AF142" s="1070"/>
      <c r="AG142" s="1070"/>
      <c r="AH142" s="1070"/>
      <c r="AI142" s="1070"/>
      <c r="AJ142" s="1070"/>
      <c r="AK142" s="1070"/>
      <c r="AL142" s="1070"/>
      <c r="AM142" s="1070"/>
      <c r="AN142" s="1070"/>
      <c r="AO142" s="1070"/>
      <c r="AP142" s="1070"/>
      <c r="AQ142" s="1070"/>
      <c r="AR142" s="1070"/>
      <c r="AS142" s="1070"/>
      <c r="AT142" s="1070"/>
      <c r="AU142" s="1070"/>
      <c r="AV142" s="1070"/>
      <c r="AW142" s="1070"/>
      <c r="AX142" s="1070"/>
      <c r="AY142" s="1070"/>
      <c r="AZ142" s="1070"/>
      <c r="BA142" s="1070"/>
      <c r="BB142" s="1070"/>
      <c r="BC142" s="1070"/>
      <c r="BD142" s="1070"/>
      <c r="BE142" s="1070"/>
      <c r="BF142" s="1070"/>
      <c r="BG142" s="1070"/>
      <c r="BH142" s="1070"/>
      <c r="BI142" s="1070"/>
      <c r="BJ142" s="1070"/>
      <c r="BK142" s="1070"/>
      <c r="BL142" s="1070"/>
      <c r="BM142" s="1070"/>
      <c r="BN142" s="1070"/>
      <c r="BO142" s="1070"/>
      <c r="BP142" s="1070"/>
      <c r="BQ142" s="1070"/>
      <c r="BR142" s="1070"/>
      <c r="BS142" s="1070"/>
      <c r="BT142" s="1070"/>
      <c r="BU142" s="1070"/>
      <c r="BV142" s="1399"/>
      <c r="BW142" s="1399"/>
      <c r="BX142" s="1399"/>
      <c r="BY142" s="1399"/>
      <c r="BZ142" s="1399"/>
      <c r="CA142" s="1399"/>
      <c r="CB142" s="1399"/>
      <c r="CC142" s="1399"/>
      <c r="CD142" s="1399"/>
      <c r="CE142" s="1399"/>
      <c r="CF142" s="1399"/>
      <c r="CG142" s="1399"/>
      <c r="CH142" s="1399"/>
      <c r="CI142" s="1399"/>
      <c r="CO142" s="937"/>
      <c r="CP142" s="486"/>
    </row>
    <row r="143" spans="4:103" ht="18.95" customHeight="1">
      <c r="D143" s="2434"/>
      <c r="E143" s="2434"/>
      <c r="F143" s="2434"/>
      <c r="H143" s="935"/>
      <c r="I143" s="1045"/>
      <c r="J143" s="920"/>
      <c r="K143" s="920"/>
      <c r="L143" s="920"/>
      <c r="M143" s="920"/>
      <c r="N143" s="920"/>
      <c r="O143" s="920"/>
      <c r="P143" s="920"/>
      <c r="Q143" s="920"/>
      <c r="R143" s="920"/>
      <c r="S143" s="920"/>
      <c r="T143" s="920"/>
      <c r="U143" s="920"/>
      <c r="V143" s="920"/>
      <c r="W143" s="920"/>
      <c r="X143" s="920"/>
      <c r="Y143" s="920"/>
      <c r="Z143" s="920"/>
      <c r="AA143" s="920"/>
      <c r="AB143" s="920"/>
      <c r="AC143" s="920"/>
      <c r="AD143" s="920"/>
      <c r="AE143" s="920"/>
      <c r="AF143" s="920"/>
      <c r="AG143" s="920"/>
      <c r="AH143" s="920"/>
      <c r="AI143" s="920"/>
      <c r="AJ143" s="920"/>
      <c r="AK143" s="920"/>
      <c r="AL143" s="920"/>
      <c r="AM143" s="920"/>
      <c r="AN143" s="920"/>
      <c r="AO143" s="920"/>
      <c r="AP143" s="920"/>
      <c r="AQ143" s="920"/>
      <c r="AR143" s="920"/>
      <c r="AS143" s="920"/>
      <c r="AT143" s="920"/>
      <c r="AU143" s="920"/>
      <c r="AV143" s="920"/>
      <c r="AW143" s="920"/>
      <c r="AX143" s="920"/>
      <c r="AY143" s="920"/>
      <c r="AZ143" s="920"/>
      <c r="BA143" s="920"/>
      <c r="BB143" s="920"/>
      <c r="BC143" s="920"/>
      <c r="BD143" s="920"/>
      <c r="BE143" s="920"/>
      <c r="BF143" s="920"/>
      <c r="BG143" s="920"/>
      <c r="BH143" s="920"/>
      <c r="BI143" s="920"/>
      <c r="BJ143" s="920"/>
      <c r="BK143" s="920"/>
      <c r="BL143" s="920"/>
      <c r="BM143" s="920"/>
      <c r="BN143" s="920"/>
      <c r="BO143" s="920"/>
      <c r="BP143" s="920"/>
      <c r="BQ143" s="920"/>
      <c r="BR143" s="920"/>
      <c r="BS143" s="920"/>
      <c r="BT143" s="920"/>
      <c r="BU143" s="920"/>
      <c r="BV143" s="920"/>
      <c r="BW143" s="920"/>
      <c r="BX143" s="920"/>
      <c r="BY143" s="920"/>
      <c r="BZ143" s="920"/>
      <c r="CA143" s="920"/>
      <c r="CB143" s="920"/>
      <c r="CC143" s="920"/>
      <c r="CD143" s="920"/>
      <c r="CE143" s="920"/>
      <c r="CF143" s="920"/>
      <c r="CG143" s="920"/>
      <c r="CH143" s="920"/>
      <c r="CI143" s="920"/>
      <c r="CJ143" s="920"/>
      <c r="CK143" s="920"/>
      <c r="CL143" s="920"/>
      <c r="CM143" s="920"/>
      <c r="CN143" s="920"/>
      <c r="CO143" s="937"/>
    </row>
    <row r="144" spans="4:103" ht="18.95" customHeight="1">
      <c r="D144" s="2434"/>
      <c r="E144" s="2434"/>
      <c r="F144" s="2434"/>
      <c r="H144" s="935"/>
      <c r="I144" s="1365" t="s">
        <v>2146</v>
      </c>
      <c r="J144" s="920"/>
      <c r="K144" s="920"/>
      <c r="L144" s="920"/>
      <c r="M144" s="920"/>
      <c r="N144" s="920"/>
      <c r="O144" s="920"/>
      <c r="P144" s="948" t="s">
        <v>1628</v>
      </c>
      <c r="Q144" s="947"/>
      <c r="R144" s="947"/>
      <c r="U144" s="910" t="s">
        <v>2150</v>
      </c>
      <c r="V144" s="752"/>
      <c r="W144" s="752"/>
      <c r="X144" s="2865" t="s">
        <v>1521</v>
      </c>
      <c r="Y144" s="2866"/>
      <c r="Z144" s="2866"/>
      <c r="AA144" s="2866"/>
      <c r="AB144" s="2867"/>
      <c r="AP144" s="920"/>
      <c r="AQ144" s="920"/>
      <c r="BS144" s="920"/>
      <c r="BT144" s="920"/>
      <c r="BU144" s="920"/>
      <c r="BV144" s="920"/>
      <c r="BW144" s="920"/>
      <c r="BX144" s="920"/>
      <c r="BY144" s="920"/>
      <c r="BZ144" s="920"/>
      <c r="CA144" s="920"/>
      <c r="CB144" s="920"/>
      <c r="CC144" s="920"/>
      <c r="CD144" s="920"/>
      <c r="CE144" s="920"/>
      <c r="CF144" s="920"/>
      <c r="CG144" s="920"/>
      <c r="CH144" s="920"/>
      <c r="CI144" s="920"/>
      <c r="CJ144" s="920"/>
      <c r="CK144" s="920"/>
      <c r="CL144" s="920"/>
      <c r="CM144" s="920"/>
      <c r="CN144" s="920"/>
      <c r="CO144" s="937"/>
    </row>
    <row r="145" spans="4:112" ht="5.0999999999999996" customHeight="1">
      <c r="D145" s="2434"/>
      <c r="E145" s="2434"/>
      <c r="F145" s="2434"/>
      <c r="H145" s="935"/>
      <c r="I145" s="1365"/>
      <c r="J145" s="920"/>
      <c r="K145" s="920"/>
      <c r="L145" s="920"/>
      <c r="M145" s="920"/>
      <c r="N145" s="920"/>
      <c r="O145" s="920"/>
      <c r="P145" s="920"/>
      <c r="Q145" s="920"/>
      <c r="R145" s="920"/>
      <c r="S145" s="920"/>
      <c r="T145" s="920"/>
      <c r="U145" s="920"/>
      <c r="V145" s="920"/>
      <c r="W145" s="920"/>
      <c r="X145" s="920"/>
      <c r="Y145" s="920"/>
      <c r="Z145" s="920"/>
      <c r="AA145" s="920"/>
      <c r="AB145" s="920"/>
      <c r="AC145" s="920"/>
      <c r="AD145" s="920"/>
      <c r="AE145" s="920"/>
      <c r="AF145" s="920"/>
      <c r="AG145" s="920"/>
      <c r="AH145" s="920"/>
      <c r="AI145" s="920"/>
      <c r="AJ145" s="920"/>
      <c r="AK145" s="920"/>
      <c r="AL145" s="920"/>
      <c r="AM145" s="920"/>
      <c r="AN145" s="920"/>
      <c r="AO145" s="920"/>
      <c r="AP145" s="920"/>
      <c r="AQ145" s="920"/>
      <c r="AR145" s="920"/>
      <c r="AS145" s="920"/>
      <c r="AT145" s="920"/>
      <c r="AU145" s="920"/>
      <c r="AV145" s="920"/>
      <c r="AW145" s="920"/>
      <c r="AX145" s="920"/>
      <c r="AY145" s="920"/>
      <c r="AZ145" s="920"/>
      <c r="BA145" s="920"/>
      <c r="BB145" s="920"/>
      <c r="BC145" s="920"/>
      <c r="BD145" s="920"/>
      <c r="BE145" s="920"/>
      <c r="BF145" s="920"/>
      <c r="BG145" s="920"/>
      <c r="BH145" s="920"/>
      <c r="BI145" s="920"/>
      <c r="BJ145" s="920"/>
      <c r="BK145" s="920"/>
      <c r="BL145" s="920"/>
      <c r="BM145" s="920"/>
      <c r="BN145" s="920"/>
      <c r="BO145" s="920"/>
      <c r="BP145" s="920"/>
      <c r="BQ145" s="920"/>
      <c r="BR145" s="920"/>
      <c r="BS145" s="920"/>
      <c r="BT145" s="920"/>
      <c r="BU145" s="920"/>
      <c r="BV145" s="920"/>
      <c r="BW145" s="920"/>
      <c r="BX145" s="920"/>
      <c r="BY145" s="920"/>
      <c r="BZ145" s="920"/>
      <c r="CA145" s="920"/>
      <c r="CB145" s="920"/>
      <c r="CC145" s="920"/>
      <c r="CD145" s="920"/>
      <c r="CE145" s="920"/>
      <c r="CF145" s="920"/>
      <c r="CG145" s="920"/>
      <c r="CH145" s="920"/>
      <c r="CI145" s="920"/>
      <c r="CJ145" s="920"/>
      <c r="CK145" s="920"/>
      <c r="CL145" s="920"/>
      <c r="CM145" s="920"/>
      <c r="CN145" s="920"/>
      <c r="CO145" s="937"/>
    </row>
    <row r="146" spans="4:112" ht="18.95" customHeight="1">
      <c r="D146" s="2434"/>
      <c r="E146" s="2434"/>
      <c r="F146" s="2434"/>
      <c r="H146" s="935"/>
      <c r="I146" s="2880" t="s">
        <v>1559</v>
      </c>
      <c r="J146" s="2810" t="s">
        <v>3018</v>
      </c>
      <c r="K146" s="2811"/>
      <c r="L146" s="2811"/>
      <c r="M146" s="2812"/>
      <c r="N146" s="2810" t="s">
        <v>2152</v>
      </c>
      <c r="O146" s="2798"/>
      <c r="P146" s="2798"/>
      <c r="Q146" s="2799"/>
      <c r="R146" s="2896" t="s">
        <v>3024</v>
      </c>
      <c r="S146" s="2843"/>
      <c r="T146" s="2843"/>
      <c r="U146" s="2844"/>
      <c r="V146" s="1343" t="s">
        <v>2147</v>
      </c>
      <c r="W146" s="1250"/>
      <c r="X146" s="1060"/>
      <c r="Y146" s="1060"/>
      <c r="Z146" s="1060"/>
      <c r="AA146" s="1060"/>
      <c r="AB146" s="1060"/>
      <c r="AC146" s="1060"/>
      <c r="AD146" s="1060"/>
      <c r="AE146" s="1060"/>
      <c r="AF146" s="1060"/>
      <c r="AG146" s="1061"/>
      <c r="AH146" s="929" t="s">
        <v>1586</v>
      </c>
      <c r="AI146" s="930"/>
      <c r="AJ146" s="930"/>
      <c r="AK146" s="930"/>
      <c r="AL146" s="930"/>
      <c r="AM146" s="930"/>
      <c r="AN146" s="930"/>
      <c r="AO146" s="930"/>
      <c r="AP146" s="930"/>
      <c r="AQ146" s="930"/>
      <c r="AR146" s="931"/>
      <c r="AS146" s="929" t="s">
        <v>1527</v>
      </c>
      <c r="AT146" s="930"/>
      <c r="AU146" s="930"/>
      <c r="AV146" s="930"/>
      <c r="AW146" s="930"/>
      <c r="AX146" s="930"/>
      <c r="AY146" s="930"/>
      <c r="AZ146" s="930"/>
      <c r="BA146" s="930"/>
      <c r="BB146" s="930"/>
      <c r="BC146" s="930"/>
      <c r="BD146" s="930"/>
      <c r="BE146" s="930"/>
      <c r="BF146" s="930"/>
      <c r="BG146" s="930"/>
      <c r="BH146" s="930"/>
      <c r="BI146" s="930"/>
      <c r="BJ146" s="930"/>
      <c r="BK146" s="2803" t="s">
        <v>1617</v>
      </c>
      <c r="BL146" s="2804"/>
      <c r="BM146" s="2804"/>
      <c r="BN146" s="2804"/>
      <c r="BO146" s="2804"/>
      <c r="BP146" s="2804"/>
      <c r="BQ146" s="2804"/>
      <c r="BR146" s="2804"/>
      <c r="BS146" s="2804"/>
      <c r="BT146" s="2804"/>
      <c r="BU146" s="2804"/>
      <c r="BV146" s="2804"/>
      <c r="BW146" s="2804"/>
      <c r="BX146" s="2804"/>
      <c r="BY146" s="2805"/>
      <c r="BZ146" s="930" t="s">
        <v>1612</v>
      </c>
      <c r="CA146" s="930"/>
      <c r="CB146" s="930"/>
      <c r="CC146" s="930"/>
      <c r="CD146" s="931"/>
      <c r="CE146" s="930"/>
      <c r="CF146" s="930"/>
      <c r="CG146" s="931"/>
      <c r="CH146" s="2797" t="s">
        <v>1525</v>
      </c>
      <c r="CI146" s="2798"/>
      <c r="CJ146" s="2798"/>
      <c r="CK146" s="2798"/>
      <c r="CL146" s="2798"/>
      <c r="CM146" s="2799"/>
      <c r="CN146" s="991"/>
      <c r="CO146" s="937"/>
    </row>
    <row r="147" spans="4:112" ht="18.95" customHeight="1">
      <c r="D147" s="2434"/>
      <c r="E147" s="2434"/>
      <c r="F147" s="2434"/>
      <c r="H147" s="935"/>
      <c r="I147" s="2881"/>
      <c r="J147" s="2813"/>
      <c r="K147" s="2814"/>
      <c r="L147" s="2814"/>
      <c r="M147" s="2815"/>
      <c r="N147" s="2800"/>
      <c r="O147" s="2801"/>
      <c r="P147" s="2801"/>
      <c r="Q147" s="2802"/>
      <c r="R147" s="2845"/>
      <c r="S147" s="2846"/>
      <c r="T147" s="2846"/>
      <c r="U147" s="2847"/>
      <c r="V147" s="1059" t="s">
        <v>3413</v>
      </c>
      <c r="W147" s="1060"/>
      <c r="X147" s="1060"/>
      <c r="Y147" s="1061"/>
      <c r="Z147" s="1059" t="s">
        <v>2138</v>
      </c>
      <c r="AA147" s="1060"/>
      <c r="AB147" s="1060"/>
      <c r="AC147" s="1061"/>
      <c r="AD147" s="1059" t="s">
        <v>2139</v>
      </c>
      <c r="AE147" s="1060"/>
      <c r="AF147" s="1060"/>
      <c r="AG147" s="1061"/>
      <c r="AH147" s="929" t="s">
        <v>699</v>
      </c>
      <c r="AI147" s="930"/>
      <c r="AJ147" s="930"/>
      <c r="AK147" s="931"/>
      <c r="AL147" s="929" t="s">
        <v>700</v>
      </c>
      <c r="AM147" s="930"/>
      <c r="AN147" s="930"/>
      <c r="AO147" s="931"/>
      <c r="AP147" s="929" t="s">
        <v>1531</v>
      </c>
      <c r="AQ147" s="930"/>
      <c r="AR147" s="931"/>
      <c r="AS147" s="929" t="s">
        <v>1561</v>
      </c>
      <c r="AT147" s="930"/>
      <c r="AU147" s="931"/>
      <c r="AV147" s="929" t="s">
        <v>1528</v>
      </c>
      <c r="AW147" s="930"/>
      <c r="AX147" s="930"/>
      <c r="AY147" s="930"/>
      <c r="AZ147" s="931"/>
      <c r="BA147" s="929" t="s">
        <v>1529</v>
      </c>
      <c r="BB147" s="930"/>
      <c r="BC147" s="930"/>
      <c r="BD147" s="930"/>
      <c r="BE147" s="930"/>
      <c r="BF147" s="930"/>
      <c r="BG147" s="931"/>
      <c r="BH147" s="929" t="s">
        <v>1530</v>
      </c>
      <c r="BI147" s="930"/>
      <c r="BJ147" s="931"/>
      <c r="BK147" s="966" t="s">
        <v>1534</v>
      </c>
      <c r="BL147" s="967"/>
      <c r="BM147" s="968"/>
      <c r="BN147" s="966" t="s">
        <v>1535</v>
      </c>
      <c r="BO147" s="967"/>
      <c r="BP147" s="968"/>
      <c r="BQ147" s="963" t="s">
        <v>1545</v>
      </c>
      <c r="BR147" s="964"/>
      <c r="BS147" s="965"/>
      <c r="BT147" s="930" t="s">
        <v>2995</v>
      </c>
      <c r="BU147" s="930"/>
      <c r="BV147" s="931"/>
      <c r="BW147" s="930" t="s">
        <v>3027</v>
      </c>
      <c r="BX147" s="930"/>
      <c r="BY147" s="931"/>
      <c r="BZ147" s="929" t="s">
        <v>1583</v>
      </c>
      <c r="CA147" s="930"/>
      <c r="CB147" s="929" t="s">
        <v>1592</v>
      </c>
      <c r="CC147" s="930"/>
      <c r="CD147" s="931"/>
      <c r="CE147" s="929" t="s">
        <v>1585</v>
      </c>
      <c r="CF147" s="930"/>
      <c r="CG147" s="931"/>
      <c r="CH147" s="2800"/>
      <c r="CI147" s="2801"/>
      <c r="CJ147" s="2801"/>
      <c r="CK147" s="2801"/>
      <c r="CL147" s="2801"/>
      <c r="CM147" s="2802"/>
      <c r="CN147" s="990" t="s">
        <v>1180</v>
      </c>
      <c r="CO147" s="937"/>
    </row>
    <row r="148" spans="4:112" ht="18.95" customHeight="1">
      <c r="D148" s="2434"/>
      <c r="E148" s="2434"/>
      <c r="F148" s="2434"/>
      <c r="H148" s="935"/>
      <c r="I148" s="932" t="s">
        <v>737</v>
      </c>
      <c r="J148" s="1029" t="s">
        <v>1570</v>
      </c>
      <c r="K148" s="1027"/>
      <c r="L148" s="1027"/>
      <c r="M148" s="1028"/>
      <c r="N148" s="917" t="s">
        <v>1636</v>
      </c>
      <c r="O148" s="918"/>
      <c r="P148" s="918"/>
      <c r="Q148" s="919"/>
      <c r="R148" s="917" t="s">
        <v>1995</v>
      </c>
      <c r="S148" s="918"/>
      <c r="T148" s="918"/>
      <c r="U148" s="919"/>
      <c r="V148" s="1388" t="s">
        <v>3411</v>
      </c>
      <c r="W148" s="955"/>
      <c r="X148" s="955"/>
      <c r="Y148" s="1005"/>
      <c r="Z148" s="954" t="s">
        <v>1523</v>
      </c>
      <c r="AA148" s="955"/>
      <c r="AB148" s="955"/>
      <c r="AC148" s="1005"/>
      <c r="AD148" s="954" t="s">
        <v>1524</v>
      </c>
      <c r="AE148" s="955"/>
      <c r="AF148" s="955"/>
      <c r="AG148" s="1005"/>
      <c r="AH148" s="932" t="s">
        <v>1560</v>
      </c>
      <c r="AI148" s="933"/>
      <c r="AJ148" s="933"/>
      <c r="AK148" s="934"/>
      <c r="AL148" s="932">
        <v>12345</v>
      </c>
      <c r="AM148" s="933"/>
      <c r="AN148" s="933"/>
      <c r="AO148" s="934"/>
      <c r="AP148" s="932" t="s">
        <v>1518</v>
      </c>
      <c r="AQ148" s="933"/>
      <c r="AR148" s="934"/>
      <c r="AS148" s="932" t="s">
        <v>1526</v>
      </c>
      <c r="AT148" s="933"/>
      <c r="AU148" s="934"/>
      <c r="AV148" s="932" t="s">
        <v>1526</v>
      </c>
      <c r="AW148" s="933"/>
      <c r="AX148" s="933"/>
      <c r="AY148" s="933"/>
      <c r="AZ148" s="934"/>
      <c r="BA148" s="932" t="s">
        <v>1562</v>
      </c>
      <c r="BB148" s="933"/>
      <c r="BC148" s="933"/>
      <c r="BD148" s="933"/>
      <c r="BE148" s="933"/>
      <c r="BF148" s="933"/>
      <c r="BG148" s="934"/>
      <c r="BH148" s="932" t="s">
        <v>1532</v>
      </c>
      <c r="BI148" s="933"/>
      <c r="BJ148" s="934"/>
      <c r="BK148" s="954" t="s">
        <v>1596</v>
      </c>
      <c r="BL148" s="955"/>
      <c r="BM148" s="971"/>
      <c r="BN148" s="954">
        <v>1</v>
      </c>
      <c r="BO148" s="955"/>
      <c r="BP148" s="971"/>
      <c r="BQ148" s="954" t="s">
        <v>1595</v>
      </c>
      <c r="BR148" s="955"/>
      <c r="BS148" s="971"/>
      <c r="BT148" s="954">
        <v>1</v>
      </c>
      <c r="BU148" s="955"/>
      <c r="BV148" s="971"/>
      <c r="BW148" s="954">
        <v>66</v>
      </c>
      <c r="BX148" s="955"/>
      <c r="BY148" s="971"/>
      <c r="BZ148" s="954" t="s">
        <v>1590</v>
      </c>
      <c r="CA148" s="955"/>
      <c r="CB148" s="1006">
        <v>60</v>
      </c>
      <c r="CC148" s="1007"/>
      <c r="CD148" s="1008"/>
      <c r="CE148" s="1009" t="s">
        <v>1520</v>
      </c>
      <c r="CF148" s="1007"/>
      <c r="CG148" s="1008"/>
      <c r="CH148" s="932" t="s">
        <v>1562</v>
      </c>
      <c r="CI148" s="933"/>
      <c r="CJ148" s="933"/>
      <c r="CK148" s="933"/>
      <c r="CL148" s="933"/>
      <c r="CM148" s="934"/>
      <c r="CN148" s="993"/>
      <c r="CO148" s="937"/>
    </row>
    <row r="149" spans="4:112" ht="18.95" customHeight="1">
      <c r="D149" s="2434"/>
      <c r="E149" s="2434"/>
      <c r="F149" s="2434"/>
      <c r="H149" s="935"/>
      <c r="I149" s="932" t="s">
        <v>737</v>
      </c>
      <c r="J149" s="1029" t="s">
        <v>1570</v>
      </c>
      <c r="K149" s="1027"/>
      <c r="L149" s="1027"/>
      <c r="M149" s="1028"/>
      <c r="N149" s="917" t="s">
        <v>1636</v>
      </c>
      <c r="O149" s="918"/>
      <c r="P149" s="918"/>
      <c r="Q149" s="919"/>
      <c r="R149" s="917" t="s">
        <v>1995</v>
      </c>
      <c r="S149" s="918"/>
      <c r="T149" s="918"/>
      <c r="U149" s="919"/>
      <c r="V149" s="1388" t="s">
        <v>3411</v>
      </c>
      <c r="W149" s="955"/>
      <c r="X149" s="955"/>
      <c r="Y149" s="1005"/>
      <c r="Z149" s="954" t="s">
        <v>1523</v>
      </c>
      <c r="AA149" s="955"/>
      <c r="AB149" s="955"/>
      <c r="AC149" s="1005"/>
      <c r="AD149" s="954" t="s">
        <v>1524</v>
      </c>
      <c r="AE149" s="955"/>
      <c r="AF149" s="955"/>
      <c r="AG149" s="1005"/>
      <c r="AH149" s="932" t="s">
        <v>1560</v>
      </c>
      <c r="AI149" s="933"/>
      <c r="AJ149" s="933"/>
      <c r="AK149" s="934"/>
      <c r="AL149" s="932">
        <v>12345</v>
      </c>
      <c r="AM149" s="933"/>
      <c r="AN149" s="933"/>
      <c r="AO149" s="934"/>
      <c r="AP149" s="932" t="s">
        <v>1518</v>
      </c>
      <c r="AQ149" s="933"/>
      <c r="AR149" s="934"/>
      <c r="AS149" s="932" t="s">
        <v>1526</v>
      </c>
      <c r="AT149" s="933"/>
      <c r="AU149" s="934"/>
      <c r="AV149" s="932" t="s">
        <v>1526</v>
      </c>
      <c r="AW149" s="933"/>
      <c r="AX149" s="933"/>
      <c r="AY149" s="933"/>
      <c r="AZ149" s="934"/>
      <c r="BA149" s="932" t="s">
        <v>1562</v>
      </c>
      <c r="BB149" s="933"/>
      <c r="BC149" s="933"/>
      <c r="BD149" s="933"/>
      <c r="BE149" s="933"/>
      <c r="BF149" s="933"/>
      <c r="BG149" s="934"/>
      <c r="BH149" s="932" t="s">
        <v>1532</v>
      </c>
      <c r="BI149" s="933"/>
      <c r="BJ149" s="934"/>
      <c r="BK149" s="954" t="s">
        <v>1596</v>
      </c>
      <c r="BL149" s="955"/>
      <c r="BM149" s="971"/>
      <c r="BN149" s="954">
        <v>2</v>
      </c>
      <c r="BO149" s="955"/>
      <c r="BP149" s="971"/>
      <c r="BQ149" s="954" t="s">
        <v>1595</v>
      </c>
      <c r="BR149" s="955"/>
      <c r="BS149" s="971"/>
      <c r="BT149" s="954">
        <v>1</v>
      </c>
      <c r="BU149" s="955"/>
      <c r="BV149" s="971"/>
      <c r="BW149" s="954">
        <v>66</v>
      </c>
      <c r="BX149" s="955"/>
      <c r="BY149" s="971"/>
      <c r="BZ149" s="954" t="s">
        <v>1590</v>
      </c>
      <c r="CA149" s="955"/>
      <c r="CB149" s="1006">
        <v>50</v>
      </c>
      <c r="CC149" s="1007"/>
      <c r="CD149" s="1008"/>
      <c r="CE149" s="1009" t="s">
        <v>1520</v>
      </c>
      <c r="CF149" s="1007"/>
      <c r="CG149" s="1008"/>
      <c r="CH149" s="932" t="s">
        <v>1562</v>
      </c>
      <c r="CI149" s="933"/>
      <c r="CJ149" s="933"/>
      <c r="CK149" s="933"/>
      <c r="CL149" s="933"/>
      <c r="CM149" s="934"/>
      <c r="CN149" s="986"/>
      <c r="CO149" s="937"/>
    </row>
    <row r="150" spans="4:112" ht="5.0999999999999996" customHeight="1">
      <c r="D150" s="2434"/>
      <c r="E150" s="2434"/>
      <c r="F150" s="2434"/>
      <c r="H150" s="935"/>
      <c r="I150" s="1050"/>
      <c r="N150" s="1050"/>
      <c r="O150" s="1050"/>
      <c r="P150" s="1050"/>
      <c r="Q150" s="1050"/>
      <c r="AD150" s="920"/>
      <c r="AE150" s="920"/>
      <c r="AF150" s="920"/>
      <c r="AG150" s="920"/>
      <c r="AH150" s="920"/>
      <c r="AI150" s="920"/>
      <c r="AJ150" s="920"/>
      <c r="AK150" s="920"/>
      <c r="AL150" s="920"/>
      <c r="AM150" s="920"/>
      <c r="AN150" s="920"/>
      <c r="AO150" s="920"/>
      <c r="AP150" s="920"/>
      <c r="AQ150" s="920"/>
      <c r="AR150" s="920"/>
      <c r="AS150" s="920"/>
      <c r="AT150" s="920"/>
      <c r="AU150" s="920"/>
      <c r="AV150" s="920"/>
      <c r="AW150" s="920"/>
      <c r="AX150" s="920"/>
      <c r="AY150" s="920"/>
      <c r="AZ150" s="920"/>
      <c r="BA150" s="920"/>
      <c r="BB150" s="920"/>
      <c r="BC150" s="920"/>
      <c r="BD150" s="920"/>
      <c r="BE150" s="920"/>
      <c r="BF150" s="920"/>
      <c r="BG150" s="920"/>
      <c r="BH150" s="920"/>
      <c r="BI150" s="920"/>
      <c r="BJ150" s="920"/>
      <c r="BK150" s="920"/>
      <c r="BL150" s="920"/>
      <c r="BM150" s="920"/>
      <c r="BN150" s="920"/>
      <c r="BO150" s="920"/>
      <c r="BP150" s="920"/>
      <c r="BQ150" s="920"/>
      <c r="BR150" s="920"/>
      <c r="BS150" s="920"/>
      <c r="BT150" s="920"/>
      <c r="BU150" s="920"/>
      <c r="BV150" s="920"/>
      <c r="BW150" s="920"/>
      <c r="BX150" s="920"/>
      <c r="BY150" s="920"/>
      <c r="BZ150" s="920"/>
      <c r="CA150" s="920"/>
      <c r="CB150" s="920"/>
      <c r="CC150" s="920"/>
      <c r="CD150" s="920"/>
      <c r="CE150" s="920"/>
      <c r="CF150" s="920"/>
      <c r="CG150" s="920"/>
      <c r="CH150" s="920"/>
      <c r="CI150" s="920"/>
      <c r="CJ150" s="920"/>
      <c r="CK150" s="920"/>
      <c r="CL150" s="920"/>
      <c r="CM150" s="920"/>
      <c r="CN150" s="1073"/>
      <c r="CO150" s="937"/>
    </row>
    <row r="151" spans="4:112" ht="5.0999999999999996" customHeight="1">
      <c r="D151" s="2434"/>
      <c r="E151" s="2434"/>
      <c r="F151" s="2434"/>
      <c r="H151" s="935"/>
      <c r="I151" s="977"/>
      <c r="J151" s="977"/>
      <c r="K151" s="977"/>
      <c r="L151" s="977"/>
      <c r="M151" s="977"/>
      <c r="N151" s="977"/>
      <c r="O151" s="977"/>
      <c r="P151" s="977"/>
      <c r="Q151" s="977"/>
      <c r="R151" s="977"/>
      <c r="S151" s="977"/>
      <c r="T151" s="977"/>
      <c r="U151" s="977"/>
      <c r="V151" s="977"/>
      <c r="W151" s="977"/>
      <c r="X151" s="977"/>
      <c r="Y151" s="977"/>
      <c r="Z151" s="977"/>
      <c r="AA151" s="977"/>
      <c r="AB151" s="977"/>
      <c r="AC151" s="977"/>
      <c r="AD151" s="977"/>
      <c r="AE151" s="977"/>
      <c r="AF151" s="977"/>
      <c r="AG151" s="977"/>
      <c r="AH151" s="977"/>
      <c r="AI151" s="977"/>
      <c r="AJ151" s="977"/>
      <c r="AK151" s="977"/>
      <c r="AL151" s="977"/>
      <c r="AM151" s="977"/>
      <c r="AN151" s="977"/>
      <c r="AO151" s="977"/>
      <c r="AP151" s="977"/>
      <c r="AQ151" s="977"/>
      <c r="AR151" s="977"/>
      <c r="AS151" s="977"/>
      <c r="AT151" s="977"/>
      <c r="AU151" s="977"/>
      <c r="AV151" s="977"/>
      <c r="AW151" s="977"/>
      <c r="AX151" s="977"/>
      <c r="AY151" s="977"/>
      <c r="AZ151" s="977"/>
      <c r="BA151" s="977"/>
      <c r="BB151" s="977"/>
      <c r="BC151" s="977"/>
      <c r="BD151" s="977"/>
      <c r="BE151" s="977"/>
      <c r="BF151" s="977"/>
      <c r="BG151" s="977"/>
      <c r="BH151" s="977"/>
      <c r="BI151" s="977"/>
      <c r="BJ151" s="977"/>
      <c r="BK151" s="977"/>
      <c r="BL151" s="977"/>
      <c r="BM151" s="977"/>
      <c r="BN151" s="977"/>
      <c r="BO151" s="977"/>
      <c r="BP151" s="977"/>
      <c r="BQ151" s="977"/>
      <c r="BR151" s="1242"/>
      <c r="BS151" s="1242"/>
      <c r="BT151" s="1354"/>
      <c r="BU151" s="1354"/>
      <c r="BV151" s="1354"/>
      <c r="BW151" s="1354"/>
      <c r="BX151" s="1354"/>
      <c r="BY151" s="1354"/>
      <c r="BZ151" s="1354"/>
      <c r="CA151" s="1242"/>
      <c r="CB151" s="1242"/>
      <c r="CC151" s="1242"/>
      <c r="CD151" s="1242"/>
      <c r="CE151" s="1242"/>
      <c r="CF151" s="1242"/>
      <c r="CG151" s="1242"/>
      <c r="CH151" s="1242"/>
      <c r="CI151" s="1242"/>
      <c r="CJ151" s="1242"/>
      <c r="CK151" s="1242"/>
      <c r="CL151" s="1242"/>
      <c r="CM151" s="1242"/>
      <c r="CN151" s="1371"/>
      <c r="CO151" s="937"/>
    </row>
    <row r="152" spans="4:112" ht="18.95" customHeight="1">
      <c r="D152" s="2434"/>
      <c r="E152" s="2434"/>
      <c r="F152" s="2434"/>
      <c r="H152" s="935"/>
      <c r="I152" s="1372"/>
      <c r="J152" s="1372"/>
      <c r="K152" s="1372"/>
      <c r="L152" s="1372"/>
      <c r="M152" s="1372"/>
      <c r="N152" s="1372"/>
      <c r="O152" s="1372"/>
      <c r="P152" s="1372"/>
      <c r="Q152" s="1372"/>
      <c r="R152" s="1372"/>
      <c r="S152" s="1372"/>
      <c r="T152" s="1372"/>
      <c r="U152" s="1372"/>
      <c r="V152" s="1372"/>
      <c r="W152" s="1372"/>
      <c r="X152" s="1372"/>
      <c r="Y152" s="1372"/>
      <c r="Z152" s="1372"/>
      <c r="AA152" s="1372"/>
      <c r="AB152" s="1372"/>
      <c r="AC152" s="1372"/>
      <c r="AD152" s="1372"/>
      <c r="AE152" s="1372"/>
      <c r="AF152" s="1372"/>
      <c r="AG152" s="1372"/>
      <c r="AH152" s="1372"/>
      <c r="AI152" s="1372"/>
      <c r="AJ152" s="1372"/>
      <c r="AK152" s="1372"/>
      <c r="AL152" s="1372"/>
      <c r="AM152" s="1372"/>
      <c r="AN152" s="1372"/>
      <c r="AO152" s="1372"/>
      <c r="AP152" s="1372"/>
      <c r="AQ152" s="1372"/>
      <c r="AR152" s="1372"/>
      <c r="AS152" s="1372"/>
      <c r="AT152" s="1372"/>
      <c r="AU152" s="1372"/>
      <c r="AV152" s="1372"/>
      <c r="AW152" s="1372"/>
      <c r="AX152" s="1372"/>
      <c r="AY152" s="1372"/>
      <c r="AZ152" s="1372"/>
      <c r="BA152" s="1372"/>
      <c r="BB152" s="1372"/>
      <c r="BC152" s="1372"/>
      <c r="BD152" s="1372"/>
      <c r="BE152" s="1372"/>
      <c r="BF152" s="1372"/>
      <c r="BG152" s="1372"/>
      <c r="BH152" s="1372"/>
      <c r="BI152" s="1372"/>
      <c r="BJ152" s="1372"/>
      <c r="BK152" s="1372"/>
      <c r="BL152" s="1372"/>
      <c r="BM152" s="1372"/>
      <c r="BN152" s="1372"/>
      <c r="BO152" s="1372"/>
      <c r="BP152" s="978" t="s">
        <v>1557</v>
      </c>
      <c r="BQ152" s="1372"/>
      <c r="BR152" s="978"/>
      <c r="BS152" s="977"/>
      <c r="BT152" s="2883">
        <f>BT148+BT149</f>
        <v>2</v>
      </c>
      <c r="BU152" s="2884"/>
      <c r="BV152" s="2885"/>
      <c r="BW152" s="1996"/>
      <c r="BX152" s="1996"/>
      <c r="BY152" s="1996"/>
      <c r="BZ152" s="1996"/>
      <c r="CA152" s="1996"/>
      <c r="CB152" s="2883">
        <f>CB149+CB148</f>
        <v>110</v>
      </c>
      <c r="CC152" s="2884"/>
      <c r="CD152" s="2885"/>
      <c r="CE152" s="2886" t="s">
        <v>1520</v>
      </c>
      <c r="CF152" s="2911"/>
      <c r="CG152" s="2912"/>
      <c r="CH152" s="977"/>
      <c r="CI152" s="977"/>
      <c r="CJ152" s="977"/>
      <c r="CK152" s="977"/>
      <c r="CL152" s="977"/>
      <c r="CM152" s="977"/>
      <c r="CN152" s="1371"/>
      <c r="CO152" s="937"/>
    </row>
    <row r="153" spans="4:112" ht="5.0999999999999996" customHeight="1">
      <c r="D153" s="2434"/>
      <c r="E153" s="2434"/>
      <c r="F153" s="2434"/>
      <c r="H153" s="935"/>
      <c r="I153" s="977"/>
      <c r="J153" s="977"/>
      <c r="K153" s="977"/>
      <c r="L153" s="977"/>
      <c r="M153" s="977"/>
      <c r="N153" s="977"/>
      <c r="O153" s="977"/>
      <c r="P153" s="977"/>
      <c r="Q153" s="977"/>
      <c r="R153" s="977"/>
      <c r="S153" s="977"/>
      <c r="T153" s="977"/>
      <c r="U153" s="977"/>
      <c r="V153" s="977"/>
      <c r="W153" s="977"/>
      <c r="X153" s="977"/>
      <c r="Y153" s="977"/>
      <c r="Z153" s="977"/>
      <c r="AA153" s="977"/>
      <c r="AB153" s="977"/>
      <c r="AC153" s="977"/>
      <c r="AD153" s="977"/>
      <c r="AE153" s="977"/>
      <c r="AF153" s="977"/>
      <c r="AG153" s="977"/>
      <c r="AH153" s="977"/>
      <c r="AI153" s="977"/>
      <c r="AJ153" s="977"/>
      <c r="AK153" s="977"/>
      <c r="AL153" s="977"/>
      <c r="AM153" s="977"/>
      <c r="AN153" s="977"/>
      <c r="AO153" s="977"/>
      <c r="AP153" s="977"/>
      <c r="AQ153" s="977"/>
      <c r="AR153" s="977"/>
      <c r="AS153" s="977"/>
      <c r="AT153" s="977"/>
      <c r="AU153" s="977"/>
      <c r="AV153" s="977"/>
      <c r="AW153" s="977"/>
      <c r="AX153" s="977"/>
      <c r="AY153" s="977"/>
      <c r="AZ153" s="977"/>
      <c r="BA153" s="977"/>
      <c r="BB153" s="977"/>
      <c r="BC153" s="977"/>
      <c r="BD153" s="977"/>
      <c r="BE153" s="977"/>
      <c r="BF153" s="977"/>
      <c r="BG153" s="977"/>
      <c r="BH153" s="977"/>
      <c r="BI153" s="977"/>
      <c r="BJ153" s="977"/>
      <c r="BK153" s="977"/>
      <c r="BL153" s="977"/>
      <c r="BM153" s="977"/>
      <c r="BN153" s="977"/>
      <c r="BO153" s="977"/>
      <c r="BP153" s="977"/>
      <c r="BQ153" s="977"/>
      <c r="BR153" s="977"/>
      <c r="BS153" s="977"/>
      <c r="BT153" s="977"/>
      <c r="BU153" s="977"/>
      <c r="BV153" s="977"/>
      <c r="BW153" s="977"/>
      <c r="BX153" s="977"/>
      <c r="BY153" s="977"/>
      <c r="BZ153" s="977"/>
      <c r="CA153" s="977"/>
      <c r="CB153" s="977"/>
      <c r="CC153" s="977"/>
      <c r="CD153" s="977"/>
      <c r="CE153" s="977"/>
      <c r="CF153" s="977"/>
      <c r="CG153" s="977"/>
      <c r="CH153" s="977"/>
      <c r="CI153" s="977"/>
      <c r="CJ153" s="977"/>
      <c r="CK153" s="977"/>
      <c r="CL153" s="977"/>
      <c r="CM153" s="977"/>
      <c r="CN153" s="1371"/>
      <c r="CO153" s="937"/>
    </row>
    <row r="154" spans="4:112" ht="18.95" customHeight="1">
      <c r="D154" s="2434"/>
      <c r="E154" s="2434"/>
      <c r="F154" s="2434"/>
      <c r="H154" s="936"/>
      <c r="I154" s="1995" t="s">
        <v>3025</v>
      </c>
      <c r="J154" s="1389"/>
      <c r="K154" s="1389"/>
      <c r="L154" s="1389"/>
      <c r="M154" s="1389"/>
      <c r="N154" s="939"/>
      <c r="O154" s="939"/>
      <c r="P154" s="939"/>
      <c r="Q154" s="939"/>
      <c r="R154" s="939"/>
      <c r="S154" s="939"/>
      <c r="T154" s="939"/>
      <c r="U154" s="939"/>
      <c r="V154" s="939"/>
      <c r="W154" s="939"/>
      <c r="X154" s="939"/>
      <c r="Y154" s="939"/>
      <c r="Z154" s="939"/>
      <c r="AA154" s="939"/>
      <c r="AB154" s="939"/>
      <c r="AC154" s="939"/>
      <c r="AD154" s="939"/>
      <c r="AE154" s="939"/>
      <c r="AF154" s="939"/>
      <c r="AG154" s="939"/>
      <c r="AH154" s="939"/>
      <c r="AI154" s="939"/>
      <c r="AJ154" s="939"/>
      <c r="AK154" s="939"/>
      <c r="AL154" s="939"/>
      <c r="AM154" s="939"/>
      <c r="AN154" s="939"/>
      <c r="AO154" s="939"/>
      <c r="AP154" s="939"/>
      <c r="AQ154" s="939"/>
      <c r="AR154" s="939"/>
      <c r="AS154" s="939"/>
      <c r="AT154" s="939"/>
      <c r="AU154" s="939"/>
      <c r="AV154" s="939"/>
      <c r="AW154" s="939"/>
      <c r="AX154" s="939"/>
      <c r="AY154" s="939"/>
      <c r="AZ154" s="939"/>
      <c r="BA154" s="939"/>
      <c r="BB154" s="939"/>
      <c r="BC154" s="939"/>
      <c r="BD154" s="939"/>
      <c r="BE154" s="939"/>
      <c r="BF154" s="939"/>
      <c r="BG154" s="939"/>
      <c r="BH154" s="939"/>
      <c r="BI154" s="939"/>
      <c r="BJ154" s="939"/>
      <c r="BK154" s="939"/>
      <c r="BL154" s="939"/>
      <c r="BM154" s="939"/>
      <c r="BN154" s="939"/>
      <c r="BO154" s="939"/>
      <c r="BP154" s="939"/>
      <c r="BQ154" s="939"/>
      <c r="BR154" s="939"/>
      <c r="BS154" s="939"/>
      <c r="BT154" s="939"/>
      <c r="BU154" s="939"/>
      <c r="BV154" s="939"/>
      <c r="BW154" s="939"/>
      <c r="BX154" s="939"/>
      <c r="BY154" s="939"/>
      <c r="BZ154" s="939"/>
      <c r="CA154" s="1042"/>
      <c r="CB154" s="1042"/>
      <c r="CC154" s="1042"/>
      <c r="CD154" s="1042"/>
      <c r="CE154" s="1042"/>
      <c r="CF154" s="1042"/>
      <c r="CG154" s="1042"/>
      <c r="CH154" s="939"/>
      <c r="CI154" s="939"/>
      <c r="CJ154" s="939"/>
      <c r="CK154" s="939"/>
      <c r="CL154" s="939"/>
      <c r="CM154" s="939"/>
      <c r="CN154" s="939"/>
      <c r="CO154" s="940"/>
      <c r="CQ154"/>
      <c r="CR154"/>
      <c r="CS154"/>
      <c r="CT154"/>
      <c r="CU154"/>
      <c r="CV154"/>
      <c r="CW154"/>
      <c r="CX154"/>
      <c r="CY154"/>
      <c r="CZ154"/>
      <c r="DA154"/>
      <c r="DB154"/>
      <c r="DC154"/>
      <c r="DD154"/>
    </row>
    <row r="155" spans="4:112" ht="18.95" customHeight="1">
      <c r="I155" s="956"/>
      <c r="J155" s="956"/>
      <c r="K155" s="956"/>
      <c r="L155" s="956"/>
      <c r="M155" s="956"/>
      <c r="CE155" s="974"/>
      <c r="CF155" s="974"/>
      <c r="CG155" s="974"/>
      <c r="CH155" s="974"/>
      <c r="CI155" s="974"/>
      <c r="CJ155" s="974"/>
      <c r="CQ155" s="920"/>
      <c r="CR155" s="920"/>
      <c r="CS155" s="920"/>
      <c r="CT155"/>
      <c r="CU155"/>
      <c r="CV155"/>
      <c r="CW155"/>
      <c r="CX155"/>
      <c r="CY155"/>
      <c r="CZ155"/>
      <c r="DA155"/>
      <c r="DB155"/>
      <c r="DC155"/>
      <c r="DD155"/>
      <c r="DE155"/>
      <c r="DF155"/>
      <c r="DG155"/>
      <c r="DH155"/>
    </row>
    <row r="156" spans="4:112" ht="18.95" customHeight="1">
      <c r="W156" s="488"/>
      <c r="BT156" s="920"/>
      <c r="BU156" s="920"/>
    </row>
    <row r="157" spans="4:112" customFormat="1" ht="5.0999999999999996" customHeight="1">
      <c r="D157" s="2007"/>
      <c r="E157" s="2007"/>
      <c r="F157" s="2007"/>
      <c r="H157" s="536"/>
      <c r="I157" s="486"/>
      <c r="J157" s="486"/>
      <c r="K157" s="486"/>
      <c r="L157" s="486"/>
      <c r="M157" s="486"/>
      <c r="N157" s="486"/>
      <c r="O157" s="921"/>
      <c r="P157" s="922"/>
      <c r="Q157" s="922"/>
      <c r="R157" s="922"/>
      <c r="S157" s="922"/>
      <c r="T157" s="922"/>
      <c r="U157" s="922"/>
      <c r="V157" s="923"/>
      <c r="W157" s="536"/>
      <c r="X157" s="920"/>
      <c r="Y157" s="920"/>
      <c r="Z157" s="920"/>
      <c r="AA157" s="920"/>
      <c r="AB157" s="920"/>
      <c r="AC157" s="920"/>
      <c r="AD157" s="920"/>
      <c r="AE157" s="920"/>
      <c r="AF157" s="920"/>
      <c r="AG157" s="920"/>
      <c r="AH157" s="920"/>
      <c r="AI157" s="920"/>
      <c r="AJ157" s="920"/>
      <c r="AK157" s="920"/>
      <c r="AL157" s="920"/>
      <c r="AM157" s="920"/>
      <c r="AN157" s="920"/>
      <c r="AO157" s="920"/>
      <c r="AP157" s="486"/>
      <c r="AQ157" s="486"/>
      <c r="AR157" s="486"/>
      <c r="AS157" s="486"/>
      <c r="AT157" s="486"/>
      <c r="AU157" s="486"/>
      <c r="AV157" s="486"/>
      <c r="AW157" s="486"/>
      <c r="AX157" s="486"/>
      <c r="AY157" s="486"/>
      <c r="AZ157" s="486"/>
      <c r="BA157" s="486"/>
      <c r="BB157" s="486"/>
      <c r="BC157" s="920"/>
      <c r="BD157" s="920"/>
      <c r="BE157" s="920"/>
      <c r="BF157" s="920"/>
      <c r="BG157" s="920"/>
      <c r="BH157" s="920"/>
      <c r="BI157" s="920"/>
      <c r="BJ157" s="920"/>
      <c r="BK157" s="486"/>
      <c r="BL157" s="486"/>
      <c r="BM157" s="486"/>
      <c r="BN157" s="486"/>
      <c r="BO157" s="486"/>
      <c r="BP157" s="920"/>
      <c r="BQ157" s="920"/>
      <c r="BR157" s="920"/>
      <c r="BS157" s="920"/>
      <c r="BT157" s="920"/>
      <c r="BU157" s="920"/>
      <c r="BV157" s="486"/>
      <c r="BW157" s="486"/>
      <c r="BX157" s="486"/>
      <c r="BY157" s="486"/>
      <c r="BZ157" s="486"/>
      <c r="CA157" s="486"/>
      <c r="CB157" s="486"/>
      <c r="CC157" s="486"/>
      <c r="CD157" s="486"/>
      <c r="CE157" s="486"/>
      <c r="CF157" s="486"/>
      <c r="CG157" s="486"/>
      <c r="CH157" s="486"/>
      <c r="CI157" s="486"/>
      <c r="CJ157" s="486"/>
      <c r="CK157" s="486"/>
      <c r="CL157" s="486"/>
      <c r="CM157" s="486"/>
      <c r="CN157" s="486"/>
      <c r="CO157" s="486"/>
      <c r="CP157" s="486"/>
      <c r="CQ157" s="486"/>
      <c r="CR157" s="486"/>
      <c r="CS157" s="486"/>
      <c r="CT157" s="486"/>
      <c r="CU157" s="486"/>
      <c r="CV157" s="486"/>
      <c r="CW157" s="486"/>
    </row>
    <row r="158" spans="4:112" customFormat="1" ht="20.100000000000001" customHeight="1">
      <c r="D158" s="2434"/>
      <c r="E158" s="2434"/>
      <c r="F158" s="2434"/>
      <c r="H158" s="536"/>
      <c r="I158" s="943" t="s">
        <v>2181</v>
      </c>
      <c r="J158" s="944"/>
      <c r="K158" s="944"/>
      <c r="L158" s="944"/>
      <c r="M158" s="944"/>
      <c r="N158" s="1396"/>
      <c r="O158" s="907" t="s">
        <v>2161</v>
      </c>
      <c r="P158" s="908"/>
      <c r="Q158" s="908"/>
      <c r="R158" s="908"/>
      <c r="S158" s="908"/>
      <c r="T158" s="908"/>
      <c r="U158" s="908"/>
      <c r="V158" s="909"/>
      <c r="W158" s="1394" t="s">
        <v>1652</v>
      </c>
      <c r="X158" s="1021"/>
      <c r="Y158" s="1021"/>
      <c r="Z158" s="1021"/>
      <c r="AA158" s="1021"/>
      <c r="AB158" s="1023"/>
      <c r="AC158" s="920"/>
      <c r="AD158" s="920"/>
      <c r="AE158" s="920"/>
      <c r="AF158" s="920"/>
      <c r="AG158" s="920"/>
      <c r="AH158" s="920"/>
      <c r="AI158" s="920"/>
      <c r="AJ158" s="920"/>
      <c r="AK158" s="920"/>
      <c r="AL158" s="920"/>
      <c r="AM158" s="920"/>
      <c r="AN158" s="920"/>
      <c r="AO158" s="920"/>
      <c r="AP158" s="920"/>
      <c r="AQ158" s="920"/>
      <c r="AR158" s="920"/>
      <c r="AS158" s="920"/>
      <c r="AT158" s="920"/>
      <c r="AU158" s="920"/>
      <c r="AV158" s="920"/>
      <c r="AW158" s="920"/>
      <c r="AX158" s="920"/>
      <c r="AY158" s="920"/>
      <c r="AZ158" s="920"/>
      <c r="BA158" s="920"/>
      <c r="BB158" s="920"/>
      <c r="BC158" s="920"/>
      <c r="BD158" s="920"/>
      <c r="BE158" s="920"/>
      <c r="BF158" s="920"/>
      <c r="BG158" s="920"/>
      <c r="BH158" s="920"/>
      <c r="BI158" s="920"/>
      <c r="BJ158" s="920"/>
      <c r="BK158" s="920"/>
      <c r="BL158" s="920"/>
      <c r="BM158" s="486"/>
      <c r="BN158" s="486"/>
      <c r="BO158" s="486"/>
      <c r="BP158" s="486"/>
      <c r="BQ158" s="486"/>
      <c r="BR158" s="920"/>
      <c r="BS158" s="920"/>
      <c r="BT158" s="920"/>
      <c r="BU158" s="920"/>
      <c r="BV158" s="486"/>
      <c r="BW158" s="486"/>
      <c r="BX158" s="486"/>
      <c r="BY158" s="486"/>
      <c r="BZ158" s="486"/>
      <c r="CA158" s="486"/>
      <c r="CB158" s="486"/>
      <c r="CC158" s="486"/>
      <c r="CD158" s="486"/>
      <c r="CE158" s="486"/>
      <c r="CF158" s="486"/>
      <c r="CG158" s="486"/>
      <c r="CH158" s="920"/>
      <c r="CI158" s="486"/>
      <c r="CJ158" s="486"/>
      <c r="CK158" s="486"/>
      <c r="CL158" s="486"/>
      <c r="CM158" s="486"/>
      <c r="CN158" s="486"/>
      <c r="CO158" s="486"/>
      <c r="CP158" s="486"/>
      <c r="CQ158" s="486"/>
      <c r="CR158" s="486"/>
      <c r="CS158" s="486"/>
      <c r="CT158" s="486"/>
      <c r="CU158" s="486"/>
    </row>
    <row r="159" spans="4:112" customFormat="1" ht="9.9499999999999993" customHeight="1">
      <c r="D159" s="2434"/>
      <c r="E159" s="2434"/>
      <c r="F159" s="2434"/>
      <c r="H159" s="916"/>
      <c r="I159" s="486"/>
      <c r="J159" s="486"/>
      <c r="K159" s="486"/>
      <c r="L159" s="486"/>
      <c r="M159" s="486"/>
      <c r="N159" s="486"/>
      <c r="O159" s="536"/>
      <c r="P159" s="536"/>
      <c r="Q159" s="536"/>
      <c r="R159" s="536"/>
      <c r="S159" s="536"/>
      <c r="T159" s="536"/>
      <c r="U159" s="536"/>
      <c r="V159" s="536"/>
      <c r="W159" s="941"/>
      <c r="X159" s="941"/>
      <c r="Y159" s="941"/>
      <c r="Z159" s="941"/>
      <c r="AA159" s="941"/>
      <c r="AB159" s="941"/>
      <c r="AC159" s="941"/>
      <c r="AD159" s="941"/>
      <c r="AE159" s="941"/>
      <c r="AF159" s="941"/>
      <c r="AG159" s="941"/>
      <c r="AH159" s="941"/>
      <c r="AI159" s="941"/>
      <c r="AJ159" s="941"/>
      <c r="AK159" s="941"/>
      <c r="AL159" s="941"/>
      <c r="AM159" s="941"/>
      <c r="AN159" s="941"/>
      <c r="AO159" s="941"/>
      <c r="AP159" s="941"/>
      <c r="AQ159" s="941"/>
      <c r="AR159" s="941"/>
      <c r="AS159" s="941"/>
      <c r="AT159" s="941"/>
      <c r="AU159" s="941"/>
      <c r="AV159" s="941"/>
      <c r="AW159" s="941"/>
      <c r="AX159" s="941"/>
      <c r="AY159" s="941"/>
      <c r="AZ159" s="941"/>
      <c r="BA159" s="941"/>
      <c r="BB159" s="941"/>
      <c r="BC159" s="941"/>
      <c r="BD159" s="941"/>
      <c r="BE159" s="941"/>
      <c r="BF159" s="941"/>
      <c r="BG159" s="941"/>
      <c r="BH159" s="941"/>
      <c r="BI159" s="941"/>
      <c r="BJ159" s="941"/>
      <c r="BK159" s="941"/>
      <c r="BL159" s="941"/>
      <c r="BM159" s="941"/>
      <c r="BN159" s="941"/>
      <c r="BO159" s="941"/>
      <c r="BP159" s="941"/>
      <c r="BQ159" s="941"/>
      <c r="BR159" s="941"/>
      <c r="BS159" s="941"/>
      <c r="BT159" s="941"/>
      <c r="BU159" s="941"/>
      <c r="BV159" s="941"/>
      <c r="BW159" s="941"/>
      <c r="BX159" s="941"/>
      <c r="BY159" s="941"/>
      <c r="BZ159" s="941"/>
      <c r="CA159" s="941"/>
      <c r="CB159" s="1316"/>
      <c r="CC159" s="1316"/>
      <c r="CD159" s="1316"/>
      <c r="CE159" s="1316"/>
      <c r="CF159" s="1316"/>
      <c r="CG159" s="1316"/>
      <c r="CH159" s="1316"/>
      <c r="CI159" s="941"/>
      <c r="CJ159" s="942"/>
      <c r="CK159" s="486"/>
      <c r="CL159" s="486"/>
      <c r="CM159" s="486"/>
      <c r="CN159" s="486"/>
      <c r="CO159" s="486"/>
      <c r="CP159" s="486"/>
      <c r="CQ159" s="486"/>
      <c r="CR159" s="486"/>
      <c r="CS159" s="486"/>
      <c r="CT159" s="486"/>
      <c r="CU159" s="486"/>
      <c r="CV159" s="486"/>
    </row>
    <row r="160" spans="4:112" ht="20.100000000000001" customHeight="1">
      <c r="D160" s="2434"/>
      <c r="E160" s="2434"/>
      <c r="F160" s="2434"/>
      <c r="G160"/>
      <c r="H160" s="935"/>
      <c r="I160" s="949" t="s">
        <v>1553</v>
      </c>
      <c r="J160" s="752"/>
      <c r="K160" s="752"/>
      <c r="L160" s="958"/>
      <c r="N160" s="2893" t="s">
        <v>1179</v>
      </c>
      <c r="O160" s="2894"/>
      <c r="P160" s="2894"/>
      <c r="Q160" s="2895"/>
      <c r="R160" s="915" t="s">
        <v>1180</v>
      </c>
      <c r="S160" s="920" t="s">
        <v>737</v>
      </c>
      <c r="T160" s="951" t="s">
        <v>1539</v>
      </c>
      <c r="W160" s="1045"/>
      <c r="X160" s="1045"/>
      <c r="Y160" s="1045"/>
      <c r="Z160" s="1045"/>
      <c r="AA160" s="1045"/>
      <c r="AB160" s="1045"/>
      <c r="AC160" s="1045"/>
      <c r="AD160" s="1045"/>
      <c r="AE160" s="1045"/>
      <c r="AF160" s="1045"/>
      <c r="AG160" s="1045"/>
      <c r="AH160" s="1045"/>
      <c r="AI160" s="1045"/>
      <c r="AJ160" s="1045"/>
      <c r="AK160" s="1045"/>
      <c r="AL160" s="920"/>
      <c r="AR160" s="926" t="s">
        <v>2251</v>
      </c>
      <c r="AS160" s="927"/>
      <c r="AT160" s="928"/>
      <c r="AU160" s="926" t="s">
        <v>1538</v>
      </c>
      <c r="AV160" s="927"/>
      <c r="AW160" s="928"/>
      <c r="AX160" s="926" t="s">
        <v>3054</v>
      </c>
      <c r="AY160" s="927"/>
      <c r="AZ160" s="928"/>
      <c r="BB160" s="1507" t="s">
        <v>2533</v>
      </c>
      <c r="BC160" s="1508"/>
      <c r="BD160" s="1508"/>
      <c r="BE160" s="1509"/>
      <c r="BJ160" s="920"/>
      <c r="BK160" s="920"/>
      <c r="BO160" s="1045"/>
      <c r="BP160" s="1045"/>
      <c r="BQ160" s="1045"/>
      <c r="BR160" s="1045"/>
      <c r="BS160" s="1045"/>
      <c r="CB160" s="920"/>
      <c r="CC160" s="920"/>
      <c r="CD160" s="920"/>
      <c r="CE160" s="920"/>
      <c r="CF160" s="920"/>
      <c r="CG160" s="920"/>
      <c r="CH160" s="920"/>
      <c r="CI160" s="920"/>
      <c r="CJ160" s="937"/>
    </row>
    <row r="161" spans="4:91" ht="9.9499999999999993" customHeight="1">
      <c r="D161" s="2434"/>
      <c r="E161" s="2434"/>
      <c r="F161" s="2434"/>
      <c r="G161"/>
      <c r="H161" s="935"/>
      <c r="I161" s="920"/>
      <c r="J161" s="1045"/>
      <c r="K161" s="1045"/>
      <c r="L161" s="1045"/>
      <c r="M161" s="1045"/>
      <c r="N161" s="1045"/>
      <c r="O161" s="1045"/>
      <c r="P161" s="1045"/>
      <c r="Q161" s="1045"/>
      <c r="R161" s="1045"/>
      <c r="S161" s="1045"/>
      <c r="T161" s="1045"/>
      <c r="U161" s="1045"/>
      <c r="V161" s="1045"/>
      <c r="W161" s="1045"/>
      <c r="X161" s="1045"/>
      <c r="Y161" s="1045"/>
      <c r="Z161" s="1045"/>
      <c r="AA161" s="1045"/>
      <c r="AB161" s="1045"/>
      <c r="AC161" s="1045"/>
      <c r="AD161" s="1045"/>
      <c r="AE161" s="1045"/>
      <c r="AF161" s="1045"/>
      <c r="AG161" s="1045"/>
      <c r="AH161" s="1045"/>
      <c r="AI161" s="1045"/>
      <c r="AJ161" s="1045"/>
      <c r="AK161" s="1045"/>
      <c r="AL161" s="1045"/>
      <c r="AM161" s="1045"/>
      <c r="AN161" s="1045"/>
      <c r="AO161" s="1045"/>
      <c r="AP161" s="1045"/>
      <c r="AQ161" s="1045"/>
      <c r="AR161" s="1045"/>
      <c r="AS161" s="1045"/>
      <c r="AT161" s="1045"/>
      <c r="AU161" s="1045"/>
      <c r="AX161" s="920"/>
      <c r="AY161" s="920"/>
      <c r="AZ161" s="920"/>
      <c r="BA161" s="1045"/>
      <c r="BB161" s="1045"/>
      <c r="BC161" s="1045"/>
      <c r="BD161" s="1045"/>
      <c r="BE161" s="1045"/>
      <c r="BF161" s="1045"/>
      <c r="BG161" s="1045"/>
      <c r="BH161" s="1045"/>
      <c r="BI161" s="1045"/>
      <c r="BJ161" s="1045"/>
      <c r="BK161" s="1045"/>
      <c r="BL161" s="1045"/>
      <c r="BM161" s="1045"/>
      <c r="BN161" s="1045"/>
      <c r="BO161" s="1045"/>
      <c r="BP161" s="1045"/>
      <c r="BQ161" s="1045"/>
      <c r="BR161" s="1045"/>
      <c r="BS161" s="1045"/>
      <c r="BT161" s="1045"/>
      <c r="BU161" s="1045"/>
      <c r="BV161" s="1045"/>
      <c r="BW161" s="1045"/>
      <c r="BX161" s="1045"/>
      <c r="BY161" s="1045"/>
      <c r="BZ161" s="1045"/>
      <c r="CA161" s="1045"/>
      <c r="CB161" s="1045"/>
      <c r="CC161" s="920"/>
      <c r="CD161" s="920"/>
      <c r="CE161" s="920"/>
      <c r="CF161" s="920"/>
      <c r="CG161" s="920"/>
      <c r="CH161" s="920"/>
      <c r="CI161" s="920"/>
      <c r="CJ161" s="937"/>
    </row>
    <row r="162" spans="4:91" ht="18.95" customHeight="1">
      <c r="D162" s="2434"/>
      <c r="E162" s="2434"/>
      <c r="F162" s="2434"/>
      <c r="G162"/>
      <c r="H162" s="1847"/>
      <c r="I162" s="1256" t="s">
        <v>1630</v>
      </c>
      <c r="J162" s="1056"/>
      <c r="K162" s="938"/>
      <c r="N162" s="1992" t="s">
        <v>1945</v>
      </c>
      <c r="O162" s="1993"/>
      <c r="P162" s="1993"/>
      <c r="Q162" s="1994"/>
      <c r="R162" s="986" t="s">
        <v>912</v>
      </c>
      <c r="T162" s="1256" t="s">
        <v>3015</v>
      </c>
      <c r="U162" s="1056"/>
      <c r="V162" s="938"/>
      <c r="Y162" s="1997" t="s">
        <v>2162</v>
      </c>
      <c r="Z162" s="1152"/>
      <c r="AA162" s="1152"/>
      <c r="AB162" s="1153"/>
      <c r="AC162" s="986" t="s">
        <v>912</v>
      </c>
      <c r="AD162" s="1049" t="s">
        <v>3028</v>
      </c>
      <c r="AE162" s="1045"/>
      <c r="AF162" s="1045"/>
      <c r="AG162" s="1045"/>
      <c r="AH162" s="1045"/>
      <c r="AI162" s="1045"/>
      <c r="AJ162" s="1045"/>
      <c r="AK162" s="1045"/>
      <c r="AL162" s="1045"/>
      <c r="AM162" s="1045"/>
      <c r="AN162" s="1050"/>
      <c r="AP162" s="1045"/>
      <c r="AQ162" s="1045"/>
      <c r="AR162" s="1050" t="s">
        <v>3414</v>
      </c>
      <c r="AS162" s="1045"/>
      <c r="AT162" s="1045"/>
      <c r="AU162" s="1045"/>
      <c r="AY162" s="920"/>
      <c r="AZ162" s="920"/>
      <c r="BA162" s="1045"/>
      <c r="BB162" s="1050"/>
      <c r="BC162" s="1045"/>
      <c r="BD162" s="1045"/>
      <c r="BE162" s="1045"/>
      <c r="BF162" s="1045"/>
      <c r="BG162" s="1045"/>
      <c r="BH162" s="1045"/>
      <c r="BI162" s="1045"/>
      <c r="BJ162" s="1045"/>
      <c r="BK162" s="1045"/>
      <c r="BL162" s="1045"/>
      <c r="BM162" s="1045"/>
      <c r="BN162" s="1045"/>
      <c r="BO162" s="1045"/>
      <c r="BP162" s="1045"/>
      <c r="BQ162" s="1045"/>
      <c r="BR162" s="1045"/>
      <c r="BS162" s="1045"/>
      <c r="BT162" s="1045"/>
      <c r="BU162" s="1045"/>
      <c r="BV162" s="1045"/>
      <c r="BW162" s="1045"/>
      <c r="BX162" s="1045"/>
      <c r="BY162" s="1045"/>
      <c r="BZ162" s="1045"/>
      <c r="CA162" s="1045"/>
      <c r="CB162" s="1045"/>
      <c r="CC162" s="920"/>
      <c r="CD162" s="920"/>
      <c r="CE162" s="920"/>
      <c r="CF162" s="920"/>
      <c r="CG162" s="920"/>
      <c r="CH162" s="920"/>
      <c r="CI162" s="920"/>
      <c r="CJ162" s="937"/>
    </row>
    <row r="163" spans="4:91" ht="9.9499999999999993" customHeight="1">
      <c r="D163" s="2434"/>
      <c r="E163" s="2434"/>
      <c r="F163" s="2434"/>
      <c r="G163"/>
      <c r="H163" s="1847"/>
      <c r="I163" s="920"/>
      <c r="J163" s="1045"/>
      <c r="K163" s="1045"/>
      <c r="L163" s="1045"/>
      <c r="M163" s="1045"/>
      <c r="N163" s="1045"/>
      <c r="O163" s="1045"/>
      <c r="P163" s="1045"/>
      <c r="Q163" s="1045"/>
      <c r="R163" s="1045"/>
      <c r="S163" s="1045"/>
      <c r="T163" s="1045"/>
      <c r="U163" s="1045"/>
      <c r="V163" s="1045"/>
      <c r="W163" s="1045"/>
      <c r="X163" s="1045"/>
      <c r="Y163" s="1045"/>
      <c r="Z163" s="1045"/>
      <c r="AA163" s="1045"/>
      <c r="AB163" s="1045"/>
      <c r="AC163" s="1045"/>
      <c r="AD163" s="1045"/>
      <c r="AE163" s="1045"/>
      <c r="AF163" s="1045"/>
      <c r="AG163" s="1045"/>
      <c r="AH163" s="1045"/>
      <c r="AI163" s="1045"/>
      <c r="AJ163" s="1045"/>
      <c r="AK163" s="1045"/>
      <c r="AL163" s="1045"/>
      <c r="AM163" s="1045"/>
      <c r="AN163" s="1045"/>
      <c r="AO163" s="1045"/>
      <c r="AP163" s="1045"/>
      <c r="AQ163" s="1045"/>
      <c r="AR163" s="1045"/>
      <c r="AS163" s="1045"/>
      <c r="AT163" s="1045"/>
      <c r="AU163" s="1045"/>
      <c r="AZ163" s="1045"/>
      <c r="BA163" s="1045"/>
      <c r="BB163" s="1045"/>
      <c r="BC163" s="1045"/>
      <c r="BD163" s="1045"/>
      <c r="BE163" s="1045"/>
      <c r="BF163" s="1045"/>
      <c r="BG163" s="1045"/>
      <c r="BH163" s="1045"/>
      <c r="BI163" s="1045"/>
      <c r="BJ163" s="1045"/>
      <c r="BK163" s="1045"/>
      <c r="BL163" s="1045"/>
      <c r="BM163" s="1045"/>
      <c r="BN163" s="1045"/>
      <c r="BO163" s="1045"/>
      <c r="BP163" s="1045"/>
      <c r="BQ163" s="1045"/>
      <c r="BR163" s="1045"/>
      <c r="BS163" s="1045"/>
      <c r="BT163" s="1045"/>
      <c r="BU163" s="1045"/>
      <c r="BV163" s="1045"/>
      <c r="BW163" s="1045"/>
      <c r="BX163" s="1045"/>
      <c r="BY163" s="1045"/>
      <c r="BZ163" s="1045"/>
      <c r="CA163" s="1045"/>
      <c r="CB163" s="1045"/>
      <c r="CC163" s="920"/>
      <c r="CD163" s="920"/>
      <c r="CE163" s="920"/>
      <c r="CF163" s="920"/>
      <c r="CG163" s="920"/>
      <c r="CH163" s="920"/>
      <c r="CI163" s="920"/>
      <c r="CJ163" s="937"/>
    </row>
    <row r="164" spans="4:91" ht="18.95" customHeight="1">
      <c r="D164" s="2434"/>
      <c r="E164" s="2434"/>
      <c r="F164" s="2434"/>
      <c r="G164"/>
      <c r="H164" s="935"/>
      <c r="I164" s="949" t="s">
        <v>1522</v>
      </c>
      <c r="J164" s="752"/>
      <c r="K164" s="752"/>
      <c r="L164" s="752"/>
      <c r="N164" s="2868" t="s">
        <v>3410</v>
      </c>
      <c r="O164" s="2869"/>
      <c r="P164" s="2870"/>
      <c r="Q164" s="946" t="s">
        <v>1115</v>
      </c>
      <c r="R164" s="2865" t="s">
        <v>1523</v>
      </c>
      <c r="S164" s="2866"/>
      <c r="T164" s="2867"/>
      <c r="U164" s="946" t="s">
        <v>1115</v>
      </c>
      <c r="V164" s="2865" t="s">
        <v>1524</v>
      </c>
      <c r="W164" s="2866"/>
      <c r="X164" s="2867"/>
      <c r="Y164" s="946" t="s">
        <v>1115</v>
      </c>
      <c r="AB164" s="1045"/>
      <c r="AC164" s="1045"/>
      <c r="AD164" s="1045"/>
      <c r="AE164" s="1045"/>
      <c r="AF164" s="1045"/>
      <c r="AU164" s="920"/>
      <c r="AV164" s="920"/>
      <c r="AW164" s="920"/>
      <c r="AX164" s="1049"/>
      <c r="AY164" s="920"/>
      <c r="AZ164" s="920"/>
      <c r="BA164" s="920"/>
      <c r="BB164" s="920"/>
      <c r="BC164" s="920"/>
      <c r="BD164" s="920"/>
      <c r="BE164" s="920"/>
      <c r="BF164" s="920"/>
      <c r="BG164" s="920"/>
      <c r="BH164" s="920"/>
      <c r="BI164" s="920"/>
      <c r="BJ164" s="920"/>
      <c r="BK164" s="920"/>
      <c r="BL164" s="920"/>
      <c r="BM164" s="920"/>
      <c r="CB164" s="920"/>
      <c r="CC164" s="920"/>
      <c r="CD164" s="920"/>
      <c r="CE164" s="920"/>
      <c r="CF164" s="920"/>
      <c r="CG164" s="920"/>
      <c r="CH164" s="920"/>
      <c r="CI164" s="920"/>
      <c r="CJ164" s="937"/>
      <c r="CK164" s="920"/>
      <c r="CL164" s="920"/>
      <c r="CM164" s="920"/>
    </row>
    <row r="165" spans="4:91" ht="18.95" customHeight="1">
      <c r="D165" s="2434"/>
      <c r="E165" s="2434"/>
      <c r="F165" s="2434"/>
      <c r="G165"/>
      <c r="H165" s="935"/>
      <c r="I165" s="974"/>
      <c r="J165" s="1074"/>
      <c r="K165" s="1075"/>
      <c r="L165" s="1075"/>
      <c r="M165" s="1075"/>
      <c r="N165" s="1074"/>
      <c r="O165" s="1075"/>
      <c r="P165" s="1075"/>
      <c r="Q165" s="1075"/>
      <c r="R165" s="1074"/>
      <c r="S165" s="1075"/>
      <c r="T165" s="1075"/>
      <c r="U165" s="1074"/>
      <c r="V165" s="1075"/>
      <c r="W165" s="1075"/>
      <c r="X165" s="1074"/>
      <c r="Y165" s="1075"/>
      <c r="Z165" s="1075"/>
      <c r="AA165" s="1075"/>
      <c r="AB165" s="1075"/>
      <c r="AC165" s="1074"/>
      <c r="AG165" s="920"/>
      <c r="BK165" s="920"/>
      <c r="BL165" s="920"/>
      <c r="BM165" s="920"/>
      <c r="BN165" s="1071"/>
      <c r="BO165" s="1072"/>
      <c r="BP165" s="1071"/>
      <c r="BQ165" s="1071"/>
      <c r="BR165" s="1073"/>
      <c r="BS165" s="911"/>
      <c r="BT165" s="911"/>
      <c r="BU165" s="911"/>
      <c r="BV165" s="911"/>
      <c r="BW165" s="911"/>
      <c r="BX165" s="962"/>
      <c r="BY165" s="974"/>
      <c r="BZ165" s="920"/>
      <c r="CA165" s="920"/>
      <c r="CB165" s="920"/>
      <c r="CC165" s="920"/>
      <c r="CD165" s="920"/>
      <c r="CE165" s="920"/>
      <c r="CF165" s="920"/>
      <c r="CG165" s="920"/>
      <c r="CH165" s="920"/>
      <c r="CI165" s="920"/>
      <c r="CJ165" s="937"/>
      <c r="CK165" s="920"/>
      <c r="CL165" s="920"/>
      <c r="CM165" s="920"/>
    </row>
    <row r="166" spans="4:91" ht="18.95" customHeight="1">
      <c r="D166" s="2434"/>
      <c r="E166" s="2434"/>
      <c r="F166" s="2434"/>
      <c r="G166"/>
      <c r="H166" s="935"/>
      <c r="I166" s="1365" t="s">
        <v>2146</v>
      </c>
      <c r="J166" s="1045"/>
      <c r="K166" s="1045"/>
      <c r="L166" s="1045"/>
      <c r="M166" s="1045"/>
      <c r="N166" s="1045"/>
      <c r="O166" s="1045"/>
      <c r="P166" s="1045"/>
      <c r="Q166" s="1045"/>
      <c r="R166" s="1045"/>
      <c r="S166" s="1045"/>
      <c r="T166" s="1045"/>
      <c r="U166" s="1045"/>
      <c r="V166" s="1045"/>
      <c r="W166" s="1045"/>
      <c r="X166" s="1045"/>
      <c r="Y166" s="1045"/>
      <c r="Z166" s="1045"/>
      <c r="AA166" s="1045"/>
      <c r="AB166" s="1045"/>
      <c r="AC166" s="1045"/>
      <c r="AD166" s="1045"/>
      <c r="AE166" s="1045"/>
      <c r="AF166" s="1045"/>
      <c r="AG166" s="1045"/>
      <c r="AH166" s="1045"/>
      <c r="AI166" s="1045"/>
      <c r="AJ166" s="1045"/>
      <c r="AK166" s="1045"/>
      <c r="AL166" s="1045"/>
      <c r="AM166" s="1045"/>
      <c r="AN166" s="1045"/>
      <c r="AO166" s="1045"/>
      <c r="AP166" s="1045"/>
      <c r="AQ166" s="1045"/>
      <c r="AR166" s="1045"/>
      <c r="AS166" s="1045"/>
      <c r="AT166" s="1045"/>
      <c r="AU166" s="1045"/>
      <c r="AZ166" s="1045"/>
      <c r="BA166" s="1045"/>
      <c r="BB166" s="1045"/>
      <c r="BC166" s="1045"/>
      <c r="BD166" s="1045"/>
      <c r="BE166" s="1045"/>
      <c r="BF166" s="1045"/>
      <c r="BG166" s="1045"/>
      <c r="BH166" s="1045"/>
      <c r="BI166" s="1045"/>
      <c r="BJ166" s="1045"/>
      <c r="BK166" s="1045"/>
      <c r="BL166" s="1045"/>
      <c r="BM166" s="1045"/>
      <c r="BN166" s="1045"/>
      <c r="BO166" s="1045"/>
      <c r="BP166" s="1045"/>
      <c r="BQ166" s="1045"/>
      <c r="BR166" s="1045"/>
      <c r="BS166" s="1045"/>
      <c r="BT166" s="1045"/>
      <c r="BU166" s="1045"/>
      <c r="BV166" s="1045"/>
      <c r="BW166" s="1045"/>
      <c r="BX166" s="1045"/>
      <c r="BY166" s="1045"/>
      <c r="BZ166" s="1045"/>
      <c r="CA166" s="1045"/>
      <c r="CB166" s="1045"/>
      <c r="CC166" s="920"/>
      <c r="CD166" s="920"/>
      <c r="CE166" s="920"/>
      <c r="CF166" s="920"/>
      <c r="CG166" s="920"/>
      <c r="CH166" s="920"/>
      <c r="CI166" s="920"/>
      <c r="CJ166" s="937"/>
    </row>
    <row r="167" spans="4:91" ht="5.0999999999999996" customHeight="1">
      <c r="D167" s="2434"/>
      <c r="E167" s="2434"/>
      <c r="F167" s="2434"/>
      <c r="G167"/>
      <c r="H167" s="935"/>
      <c r="I167" s="1365"/>
      <c r="J167" s="920"/>
      <c r="K167" s="920"/>
      <c r="L167" s="920"/>
      <c r="M167" s="920"/>
      <c r="N167" s="920"/>
      <c r="O167" s="920"/>
      <c r="P167" s="920"/>
      <c r="Q167" s="920"/>
      <c r="R167" s="920"/>
      <c r="S167" s="920"/>
      <c r="T167" s="920"/>
      <c r="U167" s="920"/>
      <c r="V167" s="920"/>
      <c r="W167" s="920"/>
      <c r="X167" s="920"/>
      <c r="Y167" s="920"/>
      <c r="Z167" s="920"/>
      <c r="AA167" s="920"/>
      <c r="AB167" s="920"/>
      <c r="AC167" s="920"/>
      <c r="AD167" s="920"/>
      <c r="AE167" s="920"/>
      <c r="AF167" s="920"/>
      <c r="AG167" s="920"/>
      <c r="AH167" s="920"/>
      <c r="AI167" s="920"/>
      <c r="AJ167" s="920"/>
      <c r="AK167" s="920"/>
      <c r="AL167" s="920"/>
      <c r="AM167" s="920"/>
      <c r="AN167" s="920"/>
      <c r="AO167" s="920"/>
      <c r="AP167" s="920"/>
      <c r="AQ167" s="920"/>
      <c r="AR167" s="920"/>
      <c r="AS167" s="920"/>
      <c r="AT167" s="920"/>
      <c r="AU167" s="920"/>
      <c r="AV167" s="920"/>
      <c r="AW167" s="920"/>
      <c r="AX167" s="920"/>
      <c r="AY167" s="920"/>
      <c r="AZ167" s="920"/>
      <c r="BA167" s="920"/>
      <c r="BB167" s="920"/>
      <c r="BC167" s="920"/>
      <c r="BD167" s="920"/>
      <c r="BE167" s="920"/>
      <c r="BF167" s="920"/>
      <c r="BG167" s="920"/>
      <c r="BH167" s="920"/>
      <c r="BI167" s="920"/>
      <c r="BJ167" s="920"/>
      <c r="BK167" s="920"/>
      <c r="BL167" s="920"/>
      <c r="BM167" s="920"/>
      <c r="BN167" s="920"/>
      <c r="BO167" s="920"/>
      <c r="BP167" s="920"/>
      <c r="BQ167" s="920"/>
      <c r="BR167" s="920"/>
      <c r="BS167" s="920"/>
      <c r="BT167" s="920"/>
      <c r="BU167" s="920"/>
      <c r="BV167" s="920"/>
      <c r="BW167" s="920"/>
      <c r="BX167" s="920"/>
      <c r="BY167" s="920"/>
      <c r="BZ167" s="920"/>
      <c r="CA167" s="920"/>
      <c r="CB167" s="920"/>
      <c r="CC167" s="920"/>
      <c r="CD167" s="920"/>
      <c r="CE167" s="920"/>
      <c r="CF167" s="920"/>
      <c r="CG167" s="920"/>
      <c r="CH167" s="920"/>
      <c r="CI167" s="920"/>
      <c r="CJ167" s="937"/>
      <c r="CK167" s="920"/>
      <c r="CL167" s="920"/>
      <c r="CM167" s="920"/>
    </row>
    <row r="168" spans="4:91" ht="18.95" customHeight="1">
      <c r="D168" s="2434"/>
      <c r="E168" s="2434"/>
      <c r="F168" s="2434"/>
      <c r="G168"/>
      <c r="H168" s="935"/>
      <c r="I168" s="948" t="s">
        <v>3219</v>
      </c>
      <c r="J168" s="947"/>
      <c r="K168" s="948" t="s">
        <v>3220</v>
      </c>
      <c r="L168" s="947"/>
      <c r="M168" s="947"/>
      <c r="N168" s="947"/>
      <c r="O168" s="948" t="s">
        <v>3221</v>
      </c>
      <c r="P168" s="947"/>
      <c r="U168" s="1045"/>
      <c r="V168" s="1045"/>
      <c r="W168" s="1045"/>
      <c r="X168" s="1045"/>
      <c r="AB168" s="910" t="s">
        <v>2150</v>
      </c>
      <c r="AC168" s="752"/>
      <c r="AD168" s="752"/>
      <c r="AE168" s="2865" t="s">
        <v>1521</v>
      </c>
      <c r="AF168" s="2866"/>
      <c r="AG168" s="2866"/>
      <c r="AH168" s="2866"/>
      <c r="AI168" s="2867"/>
      <c r="AZ168" s="920"/>
      <c r="BA168" s="920"/>
      <c r="BB168" s="920"/>
      <c r="BC168" s="920"/>
      <c r="BD168" s="920"/>
      <c r="BE168" s="920"/>
      <c r="BF168" s="920"/>
      <c r="BG168" s="920"/>
      <c r="BH168" s="920"/>
      <c r="BI168" s="920"/>
      <c r="BJ168" s="920"/>
      <c r="BK168" s="920"/>
      <c r="BL168" s="920"/>
      <c r="BM168" s="920"/>
      <c r="BN168" s="920"/>
      <c r="BO168" s="920"/>
      <c r="BP168" s="920"/>
      <c r="BQ168" s="920"/>
      <c r="CB168" s="920"/>
      <c r="CC168" s="920"/>
      <c r="CD168" s="920"/>
      <c r="CE168" s="920"/>
      <c r="CF168" s="920"/>
      <c r="CG168" s="920"/>
      <c r="CH168" s="920"/>
      <c r="CI168" s="920"/>
      <c r="CJ168" s="937"/>
      <c r="CK168" s="920"/>
      <c r="CL168" s="920"/>
      <c r="CM168" s="920"/>
    </row>
    <row r="169" spans="4:91" ht="9.9499999999999993" customHeight="1">
      <c r="D169" s="2434"/>
      <c r="E169" s="2434"/>
      <c r="F169" s="2434"/>
      <c r="G169"/>
      <c r="H169" s="935"/>
      <c r="J169" s="920"/>
      <c r="K169" s="920"/>
      <c r="L169" s="920"/>
      <c r="M169" s="920"/>
      <c r="N169" s="920"/>
      <c r="O169" s="920"/>
      <c r="P169" s="920"/>
      <c r="Q169" s="920"/>
      <c r="R169" s="920"/>
      <c r="S169" s="920"/>
      <c r="T169" s="920"/>
      <c r="U169" s="920"/>
      <c r="V169" s="920"/>
      <c r="W169" s="920"/>
      <c r="X169" s="920"/>
      <c r="Y169" s="920"/>
      <c r="Z169" s="920"/>
      <c r="AA169" s="920"/>
      <c r="AB169" s="920"/>
      <c r="AC169" s="920"/>
      <c r="AD169" s="920"/>
      <c r="AE169" s="920"/>
      <c r="AF169" s="920"/>
      <c r="AG169" s="920"/>
      <c r="AH169" s="920"/>
      <c r="AI169" s="920"/>
      <c r="AJ169" s="920"/>
      <c r="AK169" s="920"/>
      <c r="AL169" s="920"/>
      <c r="AM169" s="920"/>
      <c r="AN169" s="920"/>
      <c r="AO169" s="920"/>
      <c r="AP169" s="920"/>
      <c r="AQ169" s="920"/>
      <c r="AR169" s="920"/>
      <c r="AS169" s="920"/>
      <c r="AT169" s="920"/>
      <c r="AU169" s="920"/>
      <c r="AV169" s="920"/>
      <c r="AW169" s="920"/>
      <c r="AX169" s="920"/>
      <c r="AY169" s="920"/>
      <c r="AZ169" s="920"/>
      <c r="BA169" s="920"/>
      <c r="BB169" s="920"/>
      <c r="BC169" s="920"/>
      <c r="BD169" s="920"/>
      <c r="BE169" s="920"/>
      <c r="BF169" s="920"/>
      <c r="BG169" s="920"/>
      <c r="BH169" s="920"/>
      <c r="BI169" s="920"/>
      <c r="BJ169" s="920"/>
      <c r="BK169" s="920"/>
      <c r="BL169" s="920"/>
      <c r="BM169" s="920"/>
      <c r="BN169" s="920"/>
      <c r="BO169" s="920"/>
      <c r="BP169" s="920"/>
      <c r="BQ169" s="920"/>
      <c r="BR169" s="920"/>
      <c r="BS169" s="920"/>
      <c r="BT169" s="920"/>
      <c r="BU169" s="920"/>
      <c r="BV169" s="920"/>
      <c r="BW169" s="920"/>
      <c r="BY169" s="920"/>
      <c r="BZ169" s="920"/>
      <c r="CA169" s="920"/>
      <c r="CB169" s="920"/>
      <c r="CC169" s="920"/>
      <c r="CD169" s="920"/>
      <c r="CE169" s="1050"/>
      <c r="CF169" s="920"/>
      <c r="CG169" s="920"/>
      <c r="CH169" s="920"/>
      <c r="CI169" s="920"/>
      <c r="CJ169" s="937"/>
    </row>
    <row r="170" spans="4:91" ht="18.95" customHeight="1">
      <c r="D170" s="2434"/>
      <c r="E170" s="2434"/>
      <c r="F170" s="2434"/>
      <c r="G170"/>
      <c r="H170" s="935"/>
      <c r="I170" s="2880" t="s">
        <v>1559</v>
      </c>
      <c r="J170" s="2810" t="s">
        <v>2152</v>
      </c>
      <c r="K170" s="2798"/>
      <c r="L170" s="2798"/>
      <c r="M170" s="2799"/>
      <c r="N170" s="2896" t="s">
        <v>3024</v>
      </c>
      <c r="O170" s="2843"/>
      <c r="P170" s="2843"/>
      <c r="Q170" s="2844"/>
      <c r="R170" s="1343" t="s">
        <v>2147</v>
      </c>
      <c r="S170" s="1250"/>
      <c r="T170" s="1060"/>
      <c r="U170" s="1060"/>
      <c r="V170" s="1060"/>
      <c r="W170" s="1060"/>
      <c r="X170" s="1060"/>
      <c r="Y170" s="1060"/>
      <c r="Z170" s="1060"/>
      <c r="AA170" s="1060"/>
      <c r="AB170" s="1060"/>
      <c r="AC170" s="1061"/>
      <c r="AD170" s="929" t="s">
        <v>1586</v>
      </c>
      <c r="AE170" s="930"/>
      <c r="AF170" s="930"/>
      <c r="AG170" s="930"/>
      <c r="AH170" s="930"/>
      <c r="AI170" s="930"/>
      <c r="AJ170" s="930"/>
      <c r="AK170" s="930"/>
      <c r="AL170" s="930"/>
      <c r="AM170" s="930"/>
      <c r="AN170" s="930"/>
      <c r="AO170" s="931"/>
      <c r="AP170" s="929" t="s">
        <v>1527</v>
      </c>
      <c r="AQ170" s="930"/>
      <c r="AR170" s="930"/>
      <c r="AS170" s="930"/>
      <c r="AT170" s="930"/>
      <c r="AU170" s="930"/>
      <c r="AV170" s="930"/>
      <c r="AW170" s="930"/>
      <c r="AX170" s="930"/>
      <c r="AY170" s="930"/>
      <c r="AZ170" s="930"/>
      <c r="BA170" s="930"/>
      <c r="BB170" s="930"/>
      <c r="BC170" s="930"/>
      <c r="BD170" s="930"/>
      <c r="BE170" s="930"/>
      <c r="BF170" s="930"/>
      <c r="BG170" s="930"/>
      <c r="BH170" s="929" t="s">
        <v>3031</v>
      </c>
      <c r="BI170" s="930"/>
      <c r="BJ170" s="930"/>
      <c r="BK170" s="930"/>
      <c r="BL170" s="930"/>
      <c r="BM170" s="930"/>
      <c r="BN170" s="930"/>
      <c r="BO170" s="930"/>
      <c r="BP170" s="930"/>
      <c r="BQ170" s="930"/>
      <c r="BR170" s="930"/>
      <c r="BS170" s="931"/>
      <c r="BT170" s="930"/>
      <c r="BU170" s="930"/>
      <c r="BV170" s="931"/>
      <c r="BW170" s="930" t="s">
        <v>1612</v>
      </c>
      <c r="BX170" s="930"/>
      <c r="BY170" s="930"/>
      <c r="BZ170" s="930"/>
      <c r="CA170" s="931"/>
      <c r="CB170" s="930"/>
      <c r="CC170" s="930"/>
      <c r="CD170" s="931"/>
      <c r="CE170" s="2797" t="s">
        <v>1525</v>
      </c>
      <c r="CF170" s="2798"/>
      <c r="CG170" s="2798"/>
      <c r="CH170" s="2798"/>
      <c r="CI170" s="2799"/>
      <c r="CJ170" s="937"/>
    </row>
    <row r="171" spans="4:91" ht="18.95" customHeight="1">
      <c r="D171" s="2434"/>
      <c r="E171" s="2434"/>
      <c r="F171" s="2434"/>
      <c r="G171"/>
      <c r="H171" s="935"/>
      <c r="I171" s="2881"/>
      <c r="J171" s="2800"/>
      <c r="K171" s="2801"/>
      <c r="L171" s="2801"/>
      <c r="M171" s="2802"/>
      <c r="N171" s="2845"/>
      <c r="O171" s="2846"/>
      <c r="P171" s="2846"/>
      <c r="Q171" s="2847"/>
      <c r="R171" s="1059" t="s">
        <v>3413</v>
      </c>
      <c r="S171" s="1060"/>
      <c r="T171" s="1060"/>
      <c r="U171" s="1061"/>
      <c r="V171" s="1059" t="s">
        <v>2138</v>
      </c>
      <c r="W171" s="1060"/>
      <c r="X171" s="1060"/>
      <c r="Y171" s="1061"/>
      <c r="Z171" s="1059" t="s">
        <v>2139</v>
      </c>
      <c r="AA171" s="1060"/>
      <c r="AB171" s="1060"/>
      <c r="AC171" s="1061"/>
      <c r="AD171" s="929" t="s">
        <v>699</v>
      </c>
      <c r="AE171" s="930"/>
      <c r="AF171" s="930"/>
      <c r="AG171" s="931"/>
      <c r="AH171" s="929" t="s">
        <v>700</v>
      </c>
      <c r="AI171" s="930"/>
      <c r="AJ171" s="930"/>
      <c r="AK171" s="930"/>
      <c r="AL171" s="931"/>
      <c r="AM171" s="929" t="s">
        <v>1531</v>
      </c>
      <c r="AN171" s="930"/>
      <c r="AO171" s="931"/>
      <c r="AP171" s="929" t="s">
        <v>1561</v>
      </c>
      <c r="AQ171" s="930"/>
      <c r="AR171" s="931"/>
      <c r="AS171" s="929" t="s">
        <v>1528</v>
      </c>
      <c r="AT171" s="930"/>
      <c r="AU171" s="930"/>
      <c r="AV171" s="930"/>
      <c r="AW171" s="931"/>
      <c r="AX171" s="929" t="s">
        <v>1529</v>
      </c>
      <c r="AY171" s="930"/>
      <c r="AZ171" s="930"/>
      <c r="BA171" s="930"/>
      <c r="BB171" s="930"/>
      <c r="BC171" s="930"/>
      <c r="BD171" s="931"/>
      <c r="BE171" s="929" t="s">
        <v>1530</v>
      </c>
      <c r="BF171" s="930"/>
      <c r="BG171" s="931"/>
      <c r="BH171" s="966" t="s">
        <v>1534</v>
      </c>
      <c r="BI171" s="1361"/>
      <c r="BJ171" s="968"/>
      <c r="BK171" s="966" t="s">
        <v>1535</v>
      </c>
      <c r="BL171" s="1361"/>
      <c r="BM171" s="968"/>
      <c r="BN171" s="929" t="s">
        <v>1583</v>
      </c>
      <c r="BO171" s="931"/>
      <c r="BP171" s="931"/>
      <c r="BQ171" s="930" t="s">
        <v>2995</v>
      </c>
      <c r="BR171" s="930"/>
      <c r="BS171" s="931"/>
      <c r="BT171" s="930" t="s">
        <v>3027</v>
      </c>
      <c r="BU171" s="930"/>
      <c r="BV171" s="931"/>
      <c r="BW171" s="929" t="s">
        <v>1583</v>
      </c>
      <c r="BX171" s="930"/>
      <c r="BY171" s="929" t="s">
        <v>1592</v>
      </c>
      <c r="BZ171" s="930"/>
      <c r="CA171" s="931"/>
      <c r="CB171" s="929" t="s">
        <v>1585</v>
      </c>
      <c r="CC171" s="930"/>
      <c r="CD171" s="931"/>
      <c r="CE171" s="2800"/>
      <c r="CF171" s="2801"/>
      <c r="CG171" s="2801"/>
      <c r="CH171" s="2801"/>
      <c r="CI171" s="2802"/>
      <c r="CJ171" s="937"/>
    </row>
    <row r="172" spans="4:91" ht="18.95" customHeight="1">
      <c r="D172" s="2434"/>
      <c r="E172" s="2434"/>
      <c r="F172" s="2434"/>
      <c r="G172"/>
      <c r="H172" s="935"/>
      <c r="I172" s="932" t="s">
        <v>737</v>
      </c>
      <c r="J172" s="1998" t="s">
        <v>2162</v>
      </c>
      <c r="K172" s="918"/>
      <c r="L172" s="918"/>
      <c r="M172" s="919"/>
      <c r="N172" s="917" t="s">
        <v>1995</v>
      </c>
      <c r="O172" s="918"/>
      <c r="P172" s="918"/>
      <c r="Q172" s="919"/>
      <c r="R172" s="1388" t="s">
        <v>3411</v>
      </c>
      <c r="S172" s="955"/>
      <c r="T172" s="955"/>
      <c r="U172" s="946" t="s">
        <v>1115</v>
      </c>
      <c r="V172" s="954" t="s">
        <v>1523</v>
      </c>
      <c r="W172" s="955"/>
      <c r="X172" s="955"/>
      <c r="Y172" s="946" t="s">
        <v>1115</v>
      </c>
      <c r="Z172" s="954" t="s">
        <v>1524</v>
      </c>
      <c r="AA172" s="955"/>
      <c r="AB172" s="955"/>
      <c r="AC172" s="946" t="s">
        <v>1115</v>
      </c>
      <c r="AD172" s="1010" t="s">
        <v>1560</v>
      </c>
      <c r="AE172" s="1011"/>
      <c r="AF172" s="1011"/>
      <c r="AG172" s="1012"/>
      <c r="AH172" s="1010">
        <v>12345</v>
      </c>
      <c r="AI172" s="1011"/>
      <c r="AJ172" s="1011"/>
      <c r="AK172" s="1011"/>
      <c r="AL172" s="986" t="s">
        <v>912</v>
      </c>
      <c r="AM172" s="1010" t="s">
        <v>1518</v>
      </c>
      <c r="AN172" s="1011"/>
      <c r="AO172" s="1012"/>
      <c r="AP172" s="1010" t="s">
        <v>1526</v>
      </c>
      <c r="AQ172" s="1011"/>
      <c r="AR172" s="1012"/>
      <c r="AS172" s="1010" t="s">
        <v>1526</v>
      </c>
      <c r="AT172" s="1011"/>
      <c r="AU172" s="1011"/>
      <c r="AV172" s="1011"/>
      <c r="AW172" s="986" t="s">
        <v>912</v>
      </c>
      <c r="AX172" s="1010" t="s">
        <v>1562</v>
      </c>
      <c r="AY172" s="1011"/>
      <c r="AZ172" s="1011"/>
      <c r="BA172" s="1011"/>
      <c r="BB172" s="1011"/>
      <c r="BC172" s="1011"/>
      <c r="BD172" s="1012"/>
      <c r="BE172" s="1010" t="s">
        <v>1532</v>
      </c>
      <c r="BF172" s="1011"/>
      <c r="BG172" s="1012"/>
      <c r="BH172" s="1010" t="s">
        <v>1596</v>
      </c>
      <c r="BI172" s="1011"/>
      <c r="BJ172" s="1012"/>
      <c r="BK172" s="1010">
        <v>1</v>
      </c>
      <c r="BL172" s="1011"/>
      <c r="BM172" s="1012"/>
      <c r="BN172" s="1010" t="s">
        <v>1595</v>
      </c>
      <c r="BO172" s="1011"/>
      <c r="BP172" s="946" t="s">
        <v>1115</v>
      </c>
      <c r="BQ172" s="1010">
        <v>1</v>
      </c>
      <c r="BR172" s="1011"/>
      <c r="BS172" s="1012"/>
      <c r="BT172" s="1010">
        <v>66</v>
      </c>
      <c r="BU172" s="1011"/>
      <c r="BV172" s="1012"/>
      <c r="BW172" s="954" t="s">
        <v>1590</v>
      </c>
      <c r="BX172" s="955"/>
      <c r="BY172" s="1013">
        <v>60</v>
      </c>
      <c r="BZ172" s="1014"/>
      <c r="CA172" s="1015"/>
      <c r="CB172" s="1016" t="s">
        <v>1520</v>
      </c>
      <c r="CC172" s="1014"/>
      <c r="CD172" s="1015"/>
      <c r="CE172" s="2216" t="s">
        <v>2281</v>
      </c>
      <c r="CF172" s="2217"/>
      <c r="CG172" s="2217"/>
      <c r="CH172" s="2217"/>
      <c r="CI172" s="2218"/>
      <c r="CJ172" s="937"/>
    </row>
    <row r="173" spans="4:91" ht="18.95" customHeight="1">
      <c r="D173" s="2434"/>
      <c r="E173" s="2434"/>
      <c r="F173" s="2434"/>
      <c r="G173"/>
      <c r="H173" s="935"/>
      <c r="I173" s="932" t="s">
        <v>737</v>
      </c>
      <c r="J173" s="1998" t="s">
        <v>2162</v>
      </c>
      <c r="K173" s="918"/>
      <c r="L173" s="918"/>
      <c r="M173" s="919"/>
      <c r="N173" s="917" t="s">
        <v>1995</v>
      </c>
      <c r="O173" s="918"/>
      <c r="P173" s="918"/>
      <c r="Q173" s="919"/>
      <c r="R173" s="1388" t="s">
        <v>3411</v>
      </c>
      <c r="S173" s="955"/>
      <c r="T173" s="955"/>
      <c r="U173" s="946" t="s">
        <v>1115</v>
      </c>
      <c r="V173" s="954" t="s">
        <v>1523</v>
      </c>
      <c r="W173" s="955"/>
      <c r="X173" s="955"/>
      <c r="Y173" s="946" t="s">
        <v>1115</v>
      </c>
      <c r="Z173" s="954" t="s">
        <v>1524</v>
      </c>
      <c r="AA173" s="955"/>
      <c r="AB173" s="955"/>
      <c r="AC173" s="946" t="s">
        <v>1115</v>
      </c>
      <c r="AD173" s="1010" t="s">
        <v>1560</v>
      </c>
      <c r="AE173" s="1011"/>
      <c r="AF173" s="1011"/>
      <c r="AG173" s="1012"/>
      <c r="AH173" s="1010">
        <v>12345</v>
      </c>
      <c r="AI173" s="1011"/>
      <c r="AJ173" s="1011"/>
      <c r="AK173" s="1011"/>
      <c r="AL173" s="986" t="s">
        <v>912</v>
      </c>
      <c r="AM173" s="1010" t="s">
        <v>1518</v>
      </c>
      <c r="AN173" s="1011"/>
      <c r="AO173" s="1012"/>
      <c r="AP173" s="1010" t="s">
        <v>1526</v>
      </c>
      <c r="AQ173" s="1011"/>
      <c r="AR173" s="1012"/>
      <c r="AS173" s="1010" t="s">
        <v>1526</v>
      </c>
      <c r="AT173" s="1011"/>
      <c r="AU173" s="1011"/>
      <c r="AV173" s="1011"/>
      <c r="AW173" s="986" t="s">
        <v>912</v>
      </c>
      <c r="AX173" s="1010" t="s">
        <v>1562</v>
      </c>
      <c r="AY173" s="1011"/>
      <c r="AZ173" s="1011"/>
      <c r="BA173" s="1011"/>
      <c r="BB173" s="1011"/>
      <c r="BC173" s="1011"/>
      <c r="BD173" s="1012"/>
      <c r="BE173" s="1010" t="s">
        <v>1532</v>
      </c>
      <c r="BF173" s="1011"/>
      <c r="BG173" s="1012"/>
      <c r="BH173" s="1010" t="s">
        <v>1596</v>
      </c>
      <c r="BI173" s="1011"/>
      <c r="BJ173" s="1012"/>
      <c r="BK173" s="1010">
        <v>1</v>
      </c>
      <c r="BL173" s="1011"/>
      <c r="BM173" s="1012"/>
      <c r="BN173" s="1010" t="s">
        <v>1595</v>
      </c>
      <c r="BO173" s="1011"/>
      <c r="BP173" s="946" t="s">
        <v>1115</v>
      </c>
      <c r="BQ173" s="1010">
        <v>1</v>
      </c>
      <c r="BR173" s="1011"/>
      <c r="BS173" s="1012"/>
      <c r="BT173" s="1010">
        <v>66</v>
      </c>
      <c r="BU173" s="1011"/>
      <c r="BV173" s="1012"/>
      <c r="BW173" s="954" t="s">
        <v>1590</v>
      </c>
      <c r="BX173" s="955"/>
      <c r="BY173" s="1013">
        <v>50</v>
      </c>
      <c r="BZ173" s="1014"/>
      <c r="CA173" s="1015"/>
      <c r="CB173" s="1016" t="s">
        <v>1520</v>
      </c>
      <c r="CC173" s="1014"/>
      <c r="CD173" s="1015"/>
      <c r="CE173" s="2219" t="s">
        <v>2281</v>
      </c>
      <c r="CF173" s="2217"/>
      <c r="CG173" s="2217"/>
      <c r="CH173" s="2217"/>
      <c r="CI173" s="2218"/>
      <c r="CJ173" s="937"/>
    </row>
    <row r="174" spans="4:91" ht="5.0999999999999996" customHeight="1">
      <c r="D174" s="2434"/>
      <c r="E174" s="2434"/>
      <c r="F174" s="2434"/>
      <c r="G174"/>
      <c r="H174" s="935"/>
      <c r="I174" s="1050"/>
      <c r="V174" s="920"/>
      <c r="W174" s="920"/>
      <c r="X174" s="920"/>
      <c r="Y174" s="920"/>
      <c r="Z174" s="920"/>
      <c r="AA174" s="920"/>
      <c r="AB174" s="920"/>
      <c r="AC174" s="920"/>
      <c r="AD174" s="920"/>
      <c r="AE174" s="920"/>
      <c r="AF174" s="920"/>
      <c r="AG174" s="920"/>
      <c r="AH174" s="920"/>
      <c r="AI174" s="920"/>
      <c r="AJ174" s="920"/>
      <c r="AK174" s="920"/>
      <c r="AL174" s="920"/>
      <c r="AM174" s="920"/>
      <c r="AN174" s="920"/>
      <c r="AO174" s="920"/>
      <c r="AP174" s="920"/>
      <c r="AQ174" s="920"/>
      <c r="AR174" s="920"/>
      <c r="AS174" s="920"/>
      <c r="AT174" s="920"/>
      <c r="AU174" s="920"/>
      <c r="AV174" s="920"/>
      <c r="AW174" s="920"/>
      <c r="AX174" s="920"/>
      <c r="AY174" s="920"/>
      <c r="AZ174" s="920"/>
      <c r="BA174" s="920"/>
      <c r="BB174" s="920"/>
      <c r="BC174" s="920"/>
      <c r="BD174" s="920"/>
      <c r="BE174" s="920"/>
      <c r="BF174" s="920"/>
      <c r="BG174" s="920"/>
      <c r="BH174" s="920"/>
      <c r="BI174" s="920"/>
      <c r="BJ174" s="920"/>
      <c r="BK174" s="920"/>
      <c r="BL174" s="920"/>
      <c r="BM174" s="920"/>
      <c r="BN174" s="920"/>
      <c r="BO174" s="920"/>
      <c r="BP174" s="920"/>
      <c r="BQ174" s="920"/>
      <c r="BR174" s="920"/>
      <c r="BS174" s="920"/>
      <c r="BT174" s="920"/>
      <c r="BU174" s="920"/>
      <c r="BV174" s="920"/>
      <c r="BW174" s="920"/>
      <c r="BX174" s="920"/>
      <c r="BY174" s="920"/>
      <c r="BZ174" s="920"/>
      <c r="CA174" s="920"/>
      <c r="CB174" s="920"/>
      <c r="CC174" s="920"/>
      <c r="CD174" s="920"/>
      <c r="CE174" s="920"/>
      <c r="CF174" s="920"/>
      <c r="CG174" s="920"/>
      <c r="CH174" s="920"/>
      <c r="CI174" s="920"/>
      <c r="CJ174" s="937"/>
    </row>
    <row r="175" spans="4:91" ht="5.0999999999999996" customHeight="1">
      <c r="D175" s="2434"/>
      <c r="E175" s="2434"/>
      <c r="F175" s="2434"/>
      <c r="G175"/>
      <c r="H175" s="935"/>
      <c r="I175" s="977"/>
      <c r="J175" s="977"/>
      <c r="K175" s="977"/>
      <c r="L175" s="977"/>
      <c r="M175" s="977"/>
      <c r="N175" s="977"/>
      <c r="O175" s="977"/>
      <c r="P175" s="977"/>
      <c r="Q175" s="977"/>
      <c r="R175" s="977"/>
      <c r="S175" s="977"/>
      <c r="T175" s="977"/>
      <c r="U175" s="977"/>
      <c r="V175" s="977"/>
      <c r="W175" s="977"/>
      <c r="X175" s="977"/>
      <c r="Y175" s="977"/>
      <c r="Z175" s="977"/>
      <c r="AA175" s="977"/>
      <c r="AB175" s="977"/>
      <c r="AC175" s="977"/>
      <c r="AD175" s="977"/>
      <c r="AE175" s="977"/>
      <c r="AF175" s="977"/>
      <c r="AG175" s="977"/>
      <c r="AH175" s="977"/>
      <c r="AI175" s="977"/>
      <c r="AJ175" s="977"/>
      <c r="AK175" s="977"/>
      <c r="AL175" s="977"/>
      <c r="AM175" s="977"/>
      <c r="AN175" s="977"/>
      <c r="AO175" s="977"/>
      <c r="AP175" s="977"/>
      <c r="AQ175" s="977"/>
      <c r="AR175" s="977"/>
      <c r="AS175" s="977"/>
      <c r="AT175" s="977"/>
      <c r="AU175" s="977"/>
      <c r="AV175" s="977"/>
      <c r="AW175" s="977"/>
      <c r="AX175" s="977"/>
      <c r="AY175" s="977"/>
      <c r="AZ175" s="977"/>
      <c r="BA175" s="977"/>
      <c r="BB175" s="977"/>
      <c r="BC175" s="977"/>
      <c r="BD175" s="977"/>
      <c r="BE175" s="977"/>
      <c r="BF175" s="977"/>
      <c r="BG175" s="977"/>
      <c r="BH175" s="977"/>
      <c r="BI175" s="977"/>
      <c r="BJ175" s="977"/>
      <c r="BK175" s="977"/>
      <c r="BL175" s="977"/>
      <c r="BM175" s="977"/>
      <c r="BN175" s="977"/>
      <c r="BO175" s="1242"/>
      <c r="BP175" s="1242"/>
      <c r="BQ175" s="1242"/>
      <c r="BR175" s="1242"/>
      <c r="BS175" s="1242"/>
      <c r="BT175" s="1372"/>
      <c r="BU175" s="1372"/>
      <c r="BV175" s="1372"/>
      <c r="BW175" s="1242"/>
      <c r="BX175" s="1242"/>
      <c r="BY175" s="1242"/>
      <c r="BZ175" s="1242"/>
      <c r="CA175" s="1242"/>
      <c r="CB175" s="1242"/>
      <c r="CC175" s="1242"/>
      <c r="CD175" s="1242"/>
      <c r="CE175" s="1242"/>
      <c r="CF175" s="1242"/>
      <c r="CG175" s="1242"/>
      <c r="CH175" s="1242"/>
      <c r="CI175" s="1242"/>
      <c r="CJ175" s="937"/>
    </row>
    <row r="176" spans="4:91" ht="18.95" customHeight="1">
      <c r="D176" s="2434"/>
      <c r="E176" s="2434"/>
      <c r="F176" s="2434"/>
      <c r="G176"/>
      <c r="H176" s="935"/>
      <c r="I176" s="1372"/>
      <c r="J176" s="1372"/>
      <c r="K176" s="1372"/>
      <c r="L176" s="1372"/>
      <c r="M176" s="1372"/>
      <c r="N176" s="1372"/>
      <c r="O176" s="1372"/>
      <c r="P176" s="1372"/>
      <c r="Q176" s="1372"/>
      <c r="R176" s="1372"/>
      <c r="S176" s="1372"/>
      <c r="T176" s="1372"/>
      <c r="U176" s="1372"/>
      <c r="V176" s="1372"/>
      <c r="W176" s="1372"/>
      <c r="X176" s="1372"/>
      <c r="Y176" s="1372"/>
      <c r="Z176" s="1372"/>
      <c r="AA176" s="1372"/>
      <c r="AB176" s="1372"/>
      <c r="AC176" s="1372"/>
      <c r="AD176" s="1372"/>
      <c r="AE176" s="1372"/>
      <c r="AF176" s="1372"/>
      <c r="AG176" s="1372"/>
      <c r="AH176" s="1372"/>
      <c r="AI176" s="1372"/>
      <c r="AJ176" s="1372"/>
      <c r="AK176" s="1372"/>
      <c r="AL176" s="1372"/>
      <c r="AM176" s="1372"/>
      <c r="AN176" s="1372"/>
      <c r="AO176" s="1372"/>
      <c r="AP176" s="1372"/>
      <c r="AQ176" s="1372"/>
      <c r="AR176" s="1372"/>
      <c r="AS176" s="1372"/>
      <c r="AT176" s="1372"/>
      <c r="AU176" s="1372"/>
      <c r="AV176" s="1372"/>
      <c r="AW176" s="1372"/>
      <c r="AX176" s="1372"/>
      <c r="AY176" s="1372"/>
      <c r="AZ176" s="1372"/>
      <c r="BA176" s="1372"/>
      <c r="BB176" s="1372"/>
      <c r="BC176" s="1372"/>
      <c r="BD176" s="1372"/>
      <c r="BE176" s="1372"/>
      <c r="BF176" s="1372"/>
      <c r="BG176" s="1372"/>
      <c r="BH176" s="1372"/>
      <c r="BI176" s="1372"/>
      <c r="BJ176" s="1372"/>
      <c r="BK176" s="1372"/>
      <c r="BL176" s="1372"/>
      <c r="BM176" s="1372"/>
      <c r="BN176" s="978" t="s">
        <v>1557</v>
      </c>
      <c r="BO176" s="978"/>
      <c r="BP176" s="977"/>
      <c r="BQ176" s="2883">
        <f>BQ172+BQ173</f>
        <v>2</v>
      </c>
      <c r="BR176" s="2884"/>
      <c r="BS176" s="2885"/>
      <c r="BT176" s="1372"/>
      <c r="BU176" s="1372"/>
      <c r="BV176" s="1372"/>
      <c r="BW176" s="1079"/>
      <c r="BX176" s="1372"/>
      <c r="BY176" s="2883">
        <f>BY173+BY172</f>
        <v>110</v>
      </c>
      <c r="BZ176" s="2884"/>
      <c r="CA176" s="2885"/>
      <c r="CB176" s="2886" t="s">
        <v>1520</v>
      </c>
      <c r="CC176" s="2911"/>
      <c r="CD176" s="2912"/>
      <c r="CE176" s="977"/>
      <c r="CF176" s="977"/>
      <c r="CG176" s="977"/>
      <c r="CH176" s="977"/>
      <c r="CI176" s="977"/>
      <c r="CJ176" s="937"/>
    </row>
    <row r="177" spans="4:134" ht="5.0999999999999996" customHeight="1">
      <c r="D177" s="2434"/>
      <c r="E177" s="2434"/>
      <c r="F177" s="2434"/>
      <c r="G177"/>
      <c r="H177" s="935"/>
      <c r="I177" s="977"/>
      <c r="J177" s="977"/>
      <c r="K177" s="977"/>
      <c r="L177" s="977"/>
      <c r="M177" s="977"/>
      <c r="N177" s="977"/>
      <c r="O177" s="977"/>
      <c r="P177" s="977"/>
      <c r="Q177" s="977"/>
      <c r="R177" s="977"/>
      <c r="S177" s="977"/>
      <c r="T177" s="977"/>
      <c r="U177" s="977"/>
      <c r="V177" s="977"/>
      <c r="W177" s="977"/>
      <c r="X177" s="977"/>
      <c r="Y177" s="977"/>
      <c r="Z177" s="977"/>
      <c r="AA177" s="977"/>
      <c r="AB177" s="977"/>
      <c r="AC177" s="977"/>
      <c r="AD177" s="977"/>
      <c r="AE177" s="977"/>
      <c r="AF177" s="977"/>
      <c r="AG177" s="977"/>
      <c r="AH177" s="977"/>
      <c r="AI177" s="977"/>
      <c r="AJ177" s="977"/>
      <c r="AK177" s="977"/>
      <c r="AL177" s="977"/>
      <c r="AM177" s="977"/>
      <c r="AN177" s="977"/>
      <c r="AO177" s="977"/>
      <c r="AP177" s="977"/>
      <c r="AQ177" s="977"/>
      <c r="AR177" s="977"/>
      <c r="AS177" s="977"/>
      <c r="AT177" s="977"/>
      <c r="AU177" s="977"/>
      <c r="AV177" s="977"/>
      <c r="AW177" s="977"/>
      <c r="AX177" s="977"/>
      <c r="AY177" s="977"/>
      <c r="AZ177" s="977"/>
      <c r="BA177" s="977"/>
      <c r="BB177" s="977"/>
      <c r="BC177" s="977"/>
      <c r="BD177" s="977"/>
      <c r="BE177" s="977"/>
      <c r="BF177" s="977"/>
      <c r="BG177" s="977"/>
      <c r="BH177" s="977"/>
      <c r="BI177" s="977"/>
      <c r="BJ177" s="977"/>
      <c r="BK177" s="977"/>
      <c r="BL177" s="977"/>
      <c r="BM177" s="977"/>
      <c r="BN177" s="977"/>
      <c r="BO177" s="977"/>
      <c r="BP177" s="977"/>
      <c r="BQ177" s="977"/>
      <c r="BR177" s="977"/>
      <c r="BS177" s="977"/>
      <c r="BT177" s="1372"/>
      <c r="BU177" s="1372"/>
      <c r="BV177" s="1372"/>
      <c r="BW177" s="977"/>
      <c r="BX177" s="977"/>
      <c r="BY177" s="977"/>
      <c r="BZ177" s="977"/>
      <c r="CA177" s="977"/>
      <c r="CB177" s="977"/>
      <c r="CC177" s="977"/>
      <c r="CD177" s="977"/>
      <c r="CE177" s="977"/>
      <c r="CF177" s="977"/>
      <c r="CG177" s="977"/>
      <c r="CH177" s="977"/>
      <c r="CI177" s="977"/>
      <c r="CJ177" s="937"/>
    </row>
    <row r="178" spans="4:134" ht="18.95" customHeight="1">
      <c r="D178" s="2434"/>
      <c r="E178" s="2434"/>
      <c r="F178" s="2434"/>
      <c r="G178"/>
      <c r="H178" s="936"/>
      <c r="I178" s="1995"/>
      <c r="J178" s="939"/>
      <c r="K178" s="939"/>
      <c r="L178" s="939"/>
      <c r="M178" s="939"/>
      <c r="N178" s="939"/>
      <c r="O178" s="939"/>
      <c r="P178" s="939"/>
      <c r="Q178" s="939"/>
      <c r="R178" s="939"/>
      <c r="S178" s="939"/>
      <c r="T178" s="939"/>
      <c r="U178" s="939"/>
      <c r="V178" s="939"/>
      <c r="W178" s="939"/>
      <c r="X178" s="939"/>
      <c r="Y178" s="939"/>
      <c r="Z178" s="939"/>
      <c r="AA178" s="939"/>
      <c r="AB178" s="939"/>
      <c r="AC178" s="939"/>
      <c r="AD178" s="939"/>
      <c r="AE178" s="939"/>
      <c r="AF178" s="939"/>
      <c r="AG178" s="939"/>
      <c r="AH178" s="939"/>
      <c r="AI178" s="939"/>
      <c r="AJ178" s="939"/>
      <c r="AK178" s="939"/>
      <c r="AL178" s="939"/>
      <c r="AM178" s="939"/>
      <c r="AN178" s="939"/>
      <c r="AO178" s="939"/>
      <c r="AP178" s="939"/>
      <c r="AQ178" s="939"/>
      <c r="AR178" s="939"/>
      <c r="AS178" s="939"/>
      <c r="AT178" s="939"/>
      <c r="AU178" s="939"/>
      <c r="AV178" s="939"/>
      <c r="AW178" s="939"/>
      <c r="AX178" s="939"/>
      <c r="AY178" s="939"/>
      <c r="AZ178" s="939"/>
      <c r="BA178" s="939"/>
      <c r="BB178" s="939"/>
      <c r="BC178" s="939"/>
      <c r="BD178" s="939"/>
      <c r="BE178" s="939"/>
      <c r="BF178" s="939"/>
      <c r="BG178" s="939"/>
      <c r="BH178" s="939"/>
      <c r="BI178" s="939"/>
      <c r="BJ178" s="939"/>
      <c r="BK178" s="939"/>
      <c r="BL178" s="939"/>
      <c r="BM178" s="939"/>
      <c r="BN178" s="939"/>
      <c r="BO178" s="939"/>
      <c r="BP178" s="939"/>
      <c r="BQ178" s="939"/>
      <c r="BR178" s="939"/>
      <c r="BS178" s="939"/>
      <c r="BT178" s="939"/>
      <c r="BU178" s="939"/>
      <c r="BV178" s="939"/>
      <c r="BW178" s="939"/>
      <c r="BX178" s="1042"/>
      <c r="BY178" s="1042"/>
      <c r="BZ178" s="1042"/>
      <c r="CA178" s="1042"/>
      <c r="CB178" s="1042"/>
      <c r="CC178" s="1042"/>
      <c r="CD178" s="1042"/>
      <c r="CE178" s="939"/>
      <c r="CF178" s="939"/>
      <c r="CG178" s="939"/>
      <c r="CH178" s="939"/>
      <c r="CI178" s="939"/>
      <c r="CJ178" s="940"/>
      <c r="CK178"/>
      <c r="CL178"/>
      <c r="CM178"/>
      <c r="CN178"/>
      <c r="CO178"/>
      <c r="CP178"/>
      <c r="CQ178"/>
      <c r="CR178"/>
      <c r="CS178"/>
      <c r="CT178"/>
      <c r="CU178"/>
      <c r="CV178"/>
      <c r="CW178"/>
      <c r="CX178"/>
      <c r="CY178"/>
    </row>
    <row r="179" spans="4:134" ht="18.95" customHeight="1">
      <c r="I179" s="956"/>
      <c r="CB179" s="974"/>
      <c r="CC179" s="974"/>
      <c r="CD179" s="974"/>
      <c r="CE179" s="974"/>
      <c r="CF179" s="974"/>
      <c r="CG179" s="920"/>
      <c r="CH179" s="920"/>
      <c r="CI179" s="920"/>
      <c r="CJ179"/>
      <c r="CK179" s="920"/>
      <c r="CL179" s="920"/>
      <c r="CM179" s="920"/>
      <c r="CN179" s="920"/>
      <c r="CO179"/>
      <c r="CP179"/>
      <c r="CQ179"/>
      <c r="CR179"/>
      <c r="CS179"/>
      <c r="CT179"/>
      <c r="CU179"/>
      <c r="CV179"/>
      <c r="CW179"/>
      <c r="CX179"/>
      <c r="CY179"/>
      <c r="CZ179"/>
      <c r="DA179"/>
      <c r="DB179"/>
      <c r="DC179"/>
    </row>
    <row r="181" spans="4:134" customFormat="1" ht="5.0999999999999996" customHeight="1">
      <c r="D181" s="2007"/>
      <c r="E181" s="2007"/>
      <c r="F181" s="2007"/>
      <c r="H181" s="536"/>
      <c r="I181" s="536"/>
      <c r="J181" s="536"/>
      <c r="K181" s="536"/>
      <c r="L181" s="536"/>
      <c r="M181" s="536"/>
      <c r="N181" s="536"/>
      <c r="O181" s="486"/>
      <c r="P181" s="486"/>
      <c r="Q181" s="486"/>
      <c r="R181" s="486"/>
      <c r="S181" s="486"/>
      <c r="T181" s="486"/>
      <c r="U181" s="486"/>
      <c r="V181" s="486"/>
      <c r="W181" s="921"/>
      <c r="X181" s="922"/>
      <c r="Y181" s="922"/>
      <c r="Z181" s="922"/>
      <c r="AA181" s="922"/>
      <c r="AB181" s="923"/>
      <c r="AC181" s="920"/>
      <c r="AD181" s="920"/>
      <c r="AE181" s="920"/>
      <c r="AF181" s="920"/>
      <c r="AG181" s="920"/>
      <c r="AH181" s="920"/>
      <c r="AI181" s="920"/>
      <c r="AJ181" s="920"/>
      <c r="AK181" s="920"/>
      <c r="AL181" s="920"/>
      <c r="AM181" s="920"/>
      <c r="AN181" s="920"/>
      <c r="AO181" s="920"/>
      <c r="AP181" s="920"/>
      <c r="AQ181" s="920"/>
      <c r="AR181" s="920"/>
      <c r="AS181" s="920"/>
      <c r="AT181" s="920"/>
      <c r="AU181" s="920"/>
      <c r="AV181" s="920"/>
      <c r="AW181" s="920"/>
      <c r="AX181" s="920"/>
      <c r="AY181" s="920"/>
      <c r="AZ181" s="920"/>
      <c r="BA181" s="920"/>
      <c r="BB181" s="920"/>
      <c r="BC181" s="920"/>
      <c r="BD181" s="920"/>
      <c r="BE181" s="920"/>
      <c r="BF181" s="920"/>
      <c r="BG181" s="920"/>
      <c r="BH181" s="920"/>
      <c r="BI181" s="920"/>
      <c r="BJ181" s="920"/>
      <c r="BK181" s="486"/>
      <c r="BL181" s="486"/>
      <c r="BM181" s="486"/>
      <c r="BN181" s="486"/>
      <c r="BO181" s="486"/>
      <c r="BP181" s="920"/>
      <c r="BQ181" s="920"/>
      <c r="BR181" s="920"/>
      <c r="BS181" s="920"/>
      <c r="BT181" s="920"/>
      <c r="BU181" s="920"/>
      <c r="BV181" s="486"/>
      <c r="BW181" s="486"/>
      <c r="BX181" s="486"/>
      <c r="BY181" s="486"/>
      <c r="BZ181" s="486"/>
      <c r="CA181" s="486"/>
      <c r="CB181" s="486"/>
      <c r="CC181" s="486"/>
      <c r="CD181" s="486"/>
      <c r="CE181" s="486"/>
      <c r="CF181" s="486"/>
      <c r="CG181" s="486"/>
      <c r="CL181" s="486"/>
    </row>
    <row r="182" spans="4:134" customFormat="1" ht="20.100000000000001" customHeight="1">
      <c r="D182" s="2007"/>
      <c r="E182" s="2007"/>
      <c r="F182" s="2007"/>
      <c r="H182" s="536"/>
      <c r="I182" s="943" t="s">
        <v>2180</v>
      </c>
      <c r="J182" s="944"/>
      <c r="K182" s="944"/>
      <c r="L182" s="944"/>
      <c r="M182" s="944"/>
      <c r="N182" s="1396"/>
      <c r="O182" s="1394" t="s">
        <v>2160</v>
      </c>
      <c r="P182" s="1021"/>
      <c r="Q182" s="1021"/>
      <c r="R182" s="1021"/>
      <c r="S182" s="1021"/>
      <c r="T182" s="1021"/>
      <c r="U182" s="1021"/>
      <c r="V182" s="1395"/>
      <c r="W182" s="907" t="s">
        <v>1519</v>
      </c>
      <c r="X182" s="908"/>
      <c r="Y182" s="908"/>
      <c r="Z182" s="908"/>
      <c r="AA182" s="908"/>
      <c r="AB182" s="909"/>
      <c r="AC182" s="486"/>
      <c r="AD182" s="486"/>
      <c r="AE182" s="486"/>
      <c r="AF182" s="486"/>
      <c r="AG182" s="486"/>
      <c r="AH182" s="486"/>
      <c r="AI182" s="486"/>
      <c r="AJ182" s="486"/>
      <c r="AK182" s="486"/>
      <c r="AL182" s="486"/>
      <c r="AM182" s="486"/>
      <c r="AN182" s="486"/>
      <c r="AO182" s="486"/>
      <c r="AP182" s="486"/>
      <c r="AQ182" s="486"/>
      <c r="AR182" s="486"/>
      <c r="AS182" s="486"/>
      <c r="AT182" s="486"/>
      <c r="AU182" s="486"/>
      <c r="AV182" s="486"/>
      <c r="AW182" s="486"/>
      <c r="AX182" s="486"/>
      <c r="AY182" s="486"/>
      <c r="AZ182" s="920"/>
      <c r="BA182" s="920"/>
      <c r="BB182" s="920"/>
      <c r="BC182" s="920"/>
      <c r="BD182" s="920"/>
      <c r="BE182" s="920"/>
      <c r="BF182" s="920"/>
      <c r="BG182" s="920"/>
      <c r="BH182" s="920"/>
      <c r="BI182" s="920"/>
      <c r="BJ182" s="920"/>
      <c r="BK182" s="920"/>
      <c r="BL182" s="920"/>
      <c r="BM182" s="486"/>
      <c r="BN182" s="486"/>
      <c r="BO182" s="486"/>
      <c r="BP182" s="486"/>
      <c r="BQ182" s="486"/>
      <c r="BR182" s="920"/>
      <c r="BS182" s="920"/>
      <c r="BT182" s="920"/>
      <c r="BU182" s="920"/>
      <c r="BV182" s="486"/>
      <c r="BW182" s="486"/>
      <c r="BX182" s="486"/>
      <c r="BY182" s="486"/>
      <c r="BZ182" s="486"/>
      <c r="CA182" s="486"/>
      <c r="CB182" s="486"/>
      <c r="CC182" s="486"/>
      <c r="CD182" s="486"/>
      <c r="CE182" s="486"/>
      <c r="CF182" s="486"/>
      <c r="CG182" s="486"/>
      <c r="CH182" s="486"/>
      <c r="CI182" s="486"/>
      <c r="CJ182" s="486"/>
      <c r="CK182" s="486"/>
      <c r="CL182" s="486"/>
      <c r="CM182" s="486"/>
      <c r="CN182" s="486"/>
      <c r="CO182" s="486"/>
      <c r="CP182" s="486"/>
      <c r="CQ182" s="486"/>
      <c r="CR182" s="486"/>
      <c r="CS182" s="486"/>
      <c r="CT182" s="486"/>
      <c r="CU182" s="486"/>
      <c r="CV182" s="920"/>
      <c r="CW182" s="920"/>
      <c r="CX182" s="920"/>
      <c r="CY182" s="920"/>
      <c r="CZ182" s="920"/>
      <c r="DA182" s="920"/>
      <c r="DB182" s="920"/>
      <c r="DC182" s="920"/>
    </row>
    <row r="183" spans="4:134" customFormat="1" ht="9.9499999999999993" customHeight="1">
      <c r="D183" s="2007"/>
      <c r="E183" s="2007"/>
      <c r="F183" s="2007"/>
      <c r="H183" s="916"/>
      <c r="I183" s="536"/>
      <c r="J183" s="536"/>
      <c r="K183" s="536"/>
      <c r="L183" s="536"/>
      <c r="M183" s="536"/>
      <c r="N183" s="536"/>
      <c r="O183" s="486"/>
      <c r="P183" s="486"/>
      <c r="Q183" s="486"/>
      <c r="R183" s="486"/>
      <c r="S183" s="486"/>
      <c r="T183" s="486"/>
      <c r="U183" s="486"/>
      <c r="V183" s="941"/>
      <c r="W183" s="536"/>
      <c r="X183" s="536"/>
      <c r="Y183" s="536"/>
      <c r="Z183" s="536"/>
      <c r="AA183" s="536"/>
      <c r="AB183" s="536"/>
      <c r="AC183" s="941"/>
      <c r="AD183" s="941"/>
      <c r="AE183" s="941"/>
      <c r="AF183" s="941"/>
      <c r="AG183" s="941"/>
      <c r="AH183" s="941"/>
      <c r="AI183" s="941"/>
      <c r="AJ183" s="941"/>
      <c r="AK183" s="941"/>
      <c r="AL183" s="941"/>
      <c r="AM183" s="941"/>
      <c r="AN183" s="941"/>
      <c r="AO183" s="941"/>
      <c r="AP183" s="941"/>
      <c r="AQ183" s="941"/>
      <c r="AR183" s="941"/>
      <c r="AS183" s="941"/>
      <c r="AT183" s="941"/>
      <c r="AU183" s="941"/>
      <c r="AV183" s="941"/>
      <c r="AW183" s="941"/>
      <c r="AX183" s="941"/>
      <c r="AY183" s="941"/>
      <c r="AZ183" s="941"/>
      <c r="BA183" s="941"/>
      <c r="BB183" s="941"/>
      <c r="BC183" s="941"/>
      <c r="BD183" s="941"/>
      <c r="BE183" s="941"/>
      <c r="BF183" s="941"/>
      <c r="BG183" s="941"/>
      <c r="BH183" s="941"/>
      <c r="BI183" s="941"/>
      <c r="BJ183" s="941"/>
      <c r="BK183" s="941"/>
      <c r="BL183" s="941"/>
      <c r="BM183" s="941"/>
      <c r="BN183" s="941"/>
      <c r="BO183" s="941"/>
      <c r="BP183" s="941"/>
      <c r="BQ183" s="941"/>
      <c r="BR183" s="941"/>
      <c r="BS183" s="941"/>
      <c r="BT183" s="941"/>
      <c r="BU183" s="941"/>
      <c r="BV183" s="941"/>
      <c r="BW183" s="941"/>
      <c r="BX183" s="941"/>
      <c r="BY183" s="941"/>
      <c r="BZ183" s="941"/>
      <c r="CA183" s="941"/>
      <c r="CB183" s="941"/>
      <c r="CC183" s="1316"/>
      <c r="CD183" s="1316"/>
      <c r="CE183" s="1316"/>
      <c r="CF183" s="1316"/>
      <c r="CG183" s="1316"/>
      <c r="CH183" s="1316"/>
      <c r="CI183" s="1316"/>
      <c r="CJ183" s="1316"/>
      <c r="CK183" s="1316"/>
      <c r="CL183" s="1316"/>
      <c r="CM183" s="1316"/>
      <c r="CN183" s="1316"/>
      <c r="CO183" s="1316"/>
      <c r="CP183" s="1316"/>
      <c r="CQ183" s="1316"/>
      <c r="CR183" s="1316"/>
      <c r="CS183" s="1316"/>
      <c r="CT183" s="1316"/>
      <c r="CU183" s="941"/>
      <c r="CV183" s="942"/>
      <c r="CW183" s="920"/>
      <c r="CX183" s="920"/>
      <c r="CY183" s="920"/>
      <c r="CZ183" s="920"/>
      <c r="DA183" s="920"/>
      <c r="DB183" s="920"/>
      <c r="DC183" s="920"/>
    </row>
    <row r="184" spans="4:134" ht="18.95" customHeight="1">
      <c r="H184" s="935"/>
      <c r="I184" s="949" t="s">
        <v>2153</v>
      </c>
      <c r="J184" s="1397"/>
      <c r="K184" s="938"/>
      <c r="L184" s="958"/>
      <c r="M184" s="2890" t="s">
        <v>1179</v>
      </c>
      <c r="N184" s="2891"/>
      <c r="O184" s="2891"/>
      <c r="P184" s="2892"/>
      <c r="Q184" s="986" t="s">
        <v>1180</v>
      </c>
      <c r="R184" s="987" t="s">
        <v>1178</v>
      </c>
      <c r="S184" s="2890" t="s">
        <v>1179</v>
      </c>
      <c r="T184" s="2891"/>
      <c r="U184" s="2891"/>
      <c r="V184" s="2892"/>
      <c r="W184" s="986" t="s">
        <v>1180</v>
      </c>
      <c r="Z184" s="950" t="s">
        <v>2163</v>
      </c>
      <c r="AA184" s="938"/>
      <c r="AB184" s="938"/>
      <c r="AC184" s="1154" t="s">
        <v>1945</v>
      </c>
      <c r="AD184" s="1155"/>
      <c r="AE184" s="1155"/>
      <c r="AF184" s="1155"/>
      <c r="AG184" s="1155"/>
      <c r="AH184" s="1156"/>
      <c r="AI184" s="946" t="s">
        <v>1115</v>
      </c>
      <c r="AZ184" s="926" t="s">
        <v>1544</v>
      </c>
      <c r="BA184" s="927"/>
      <c r="BB184" s="928"/>
      <c r="BC184" s="926" t="s">
        <v>1623</v>
      </c>
      <c r="BD184" s="927"/>
      <c r="BE184" s="928"/>
      <c r="BF184" s="920"/>
      <c r="BG184" s="1507" t="s">
        <v>2533</v>
      </c>
      <c r="BH184" s="1508"/>
      <c r="BI184" s="1508"/>
      <c r="BJ184" s="1509"/>
      <c r="BK184" s="1049" t="s">
        <v>3416</v>
      </c>
      <c r="BU184" s="920"/>
      <c r="BV184" s="920"/>
      <c r="CU184" s="920"/>
      <c r="CV184" s="937"/>
      <c r="CW184" s="920"/>
      <c r="CX184" s="920"/>
      <c r="CY184" s="920"/>
      <c r="CZ184" s="920"/>
      <c r="DA184" s="920"/>
      <c r="DB184" s="920"/>
      <c r="DC184" s="920"/>
    </row>
    <row r="185" spans="4:134" ht="9.9499999999999993" customHeight="1">
      <c r="H185" s="935"/>
      <c r="I185" s="961"/>
      <c r="J185" s="950"/>
      <c r="K185" s="920"/>
      <c r="L185" s="920"/>
      <c r="M185" s="920"/>
      <c r="BV185" s="920"/>
      <c r="BW185" s="920"/>
      <c r="BX185" s="920"/>
      <c r="BY185" s="920"/>
      <c r="BZ185" s="920"/>
      <c r="CA185" s="920"/>
      <c r="CB185" s="920"/>
      <c r="CC185" s="920"/>
      <c r="CD185" s="920"/>
      <c r="CE185" s="920"/>
      <c r="CF185" s="920"/>
      <c r="CG185" s="920"/>
      <c r="CH185" s="920"/>
      <c r="CI185" s="920"/>
      <c r="CJ185" s="920"/>
      <c r="CK185" s="920"/>
      <c r="CL185" s="920"/>
      <c r="CM185" s="920"/>
      <c r="CN185" s="920"/>
      <c r="CO185" s="920"/>
      <c r="CP185" s="920"/>
      <c r="CQ185" s="920"/>
      <c r="CR185" s="920"/>
      <c r="CS185" s="920"/>
      <c r="CT185" s="920"/>
      <c r="CU185" s="920"/>
      <c r="CV185" s="937"/>
      <c r="CW185" s="920"/>
      <c r="CX185" s="920"/>
      <c r="CY185" s="920"/>
      <c r="CZ185" s="920"/>
      <c r="DA185" s="920"/>
      <c r="DB185" s="920"/>
      <c r="DC185" s="920"/>
      <c r="DD185" s="920"/>
      <c r="DE185" s="920"/>
      <c r="DF185" s="920"/>
      <c r="DG185" s="920"/>
      <c r="DH185" s="920"/>
      <c r="DI185" s="920"/>
      <c r="DJ185" s="920"/>
      <c r="DK185" s="920"/>
      <c r="DL185" s="920"/>
      <c r="DM185" s="920"/>
      <c r="DN185" s="920"/>
      <c r="DO185" s="920"/>
      <c r="DP185" s="920"/>
      <c r="DQ185" s="920"/>
      <c r="DR185" s="920"/>
      <c r="DS185" s="920"/>
      <c r="DT185" s="920"/>
      <c r="DU185" s="920"/>
      <c r="DV185" s="920"/>
      <c r="DW185" s="920"/>
      <c r="DX185" s="920"/>
      <c r="DY185" s="920"/>
      <c r="DZ185" s="920"/>
    </row>
    <row r="186" spans="4:134" ht="18.95" customHeight="1">
      <c r="H186" s="935"/>
      <c r="I186" s="949" t="s">
        <v>2273</v>
      </c>
      <c r="J186" s="950"/>
      <c r="K186" s="938"/>
      <c r="L186" s="938"/>
      <c r="M186" s="917" t="s">
        <v>2135</v>
      </c>
      <c r="N186" s="918"/>
      <c r="O186" s="918"/>
      <c r="P186" s="918"/>
      <c r="Q186" s="946" t="s">
        <v>1115</v>
      </c>
      <c r="S186" s="1986" t="s">
        <v>3060</v>
      </c>
      <c r="T186" s="938"/>
      <c r="U186" s="938"/>
      <c r="V186" s="938"/>
      <c r="W186" s="1998" t="s">
        <v>2149</v>
      </c>
      <c r="X186" s="918"/>
      <c r="Y186" s="918"/>
      <c r="Z186" s="918"/>
      <c r="AA186" s="918"/>
      <c r="AB186" s="919"/>
      <c r="AC186" s="946" t="s">
        <v>1115</v>
      </c>
      <c r="AE186" s="1052"/>
      <c r="AF186" s="910" t="s">
        <v>1522</v>
      </c>
      <c r="AG186" s="752"/>
      <c r="AH186" s="752"/>
      <c r="AI186" s="752"/>
      <c r="AJ186" s="2868" t="s">
        <v>3410</v>
      </c>
      <c r="AK186" s="2869"/>
      <c r="AL186" s="2870"/>
      <c r="AM186" s="946" t="s">
        <v>1115</v>
      </c>
      <c r="AN186" s="2865" t="s">
        <v>1523</v>
      </c>
      <c r="AO186" s="2866"/>
      <c r="AP186" s="2867"/>
      <c r="AQ186" s="946" t="s">
        <v>1115</v>
      </c>
      <c r="AR186" s="2865" t="s">
        <v>1524</v>
      </c>
      <c r="AS186" s="2866"/>
      <c r="AT186" s="2867"/>
      <c r="AU186" s="946" t="s">
        <v>1115</v>
      </c>
      <c r="BV186" s="920"/>
      <c r="BW186" s="920"/>
      <c r="BX186" s="920"/>
      <c r="BY186" s="920"/>
      <c r="BZ186" s="920"/>
      <c r="CA186" s="920"/>
      <c r="CB186" s="920"/>
      <c r="CC186" s="920"/>
      <c r="CD186" s="920"/>
      <c r="CE186" s="920"/>
      <c r="CF186" s="920"/>
      <c r="CG186" s="920"/>
      <c r="CH186" s="920"/>
      <c r="CI186" s="920"/>
      <c r="CT186" s="920"/>
      <c r="CU186" s="920"/>
      <c r="CV186" s="937"/>
      <c r="CW186" s="920"/>
      <c r="CX186" s="920"/>
      <c r="CY186" s="920"/>
      <c r="CZ186" s="920"/>
      <c r="DA186" s="920"/>
      <c r="DB186" s="920"/>
      <c r="DC186" s="920"/>
      <c r="DD186" s="920"/>
      <c r="DE186" s="920"/>
      <c r="DF186" s="920"/>
      <c r="DG186" s="920"/>
      <c r="DH186" s="920"/>
      <c r="DI186" s="920"/>
      <c r="DJ186" s="920"/>
      <c r="DK186" s="920"/>
      <c r="DL186" s="920"/>
      <c r="DM186" s="920"/>
      <c r="DN186" s="920"/>
      <c r="DO186" s="920"/>
      <c r="DP186" s="920"/>
      <c r="DQ186" s="920"/>
      <c r="DR186" s="920"/>
      <c r="DS186" s="920"/>
      <c r="DT186" s="920"/>
      <c r="DU186" s="920"/>
      <c r="DV186" s="920"/>
      <c r="DW186" s="920"/>
      <c r="DX186" s="920"/>
      <c r="DY186" s="920"/>
      <c r="DZ186" s="920"/>
    </row>
    <row r="187" spans="4:134" ht="9.9499999999999993" customHeight="1">
      <c r="H187" s="935"/>
      <c r="I187" s="961"/>
      <c r="J187" s="950"/>
      <c r="K187" s="920"/>
      <c r="L187" s="920"/>
      <c r="M187" s="920"/>
      <c r="BV187" s="920"/>
      <c r="BW187" s="920"/>
      <c r="BX187" s="920"/>
      <c r="BY187" s="920"/>
      <c r="BZ187" s="920"/>
      <c r="CA187" s="920"/>
      <c r="CB187" s="920"/>
      <c r="CC187" s="920"/>
      <c r="CD187" s="920"/>
      <c r="CE187" s="920"/>
      <c r="CF187" s="920"/>
      <c r="CG187" s="920"/>
      <c r="CH187" s="920"/>
      <c r="CI187" s="920"/>
      <c r="CJ187" s="920"/>
      <c r="CK187" s="920"/>
      <c r="CL187" s="920"/>
      <c r="CM187" s="920"/>
      <c r="CN187" s="920"/>
      <c r="CO187" s="920"/>
      <c r="CP187" s="920"/>
      <c r="CQ187" s="920"/>
      <c r="CR187" s="920"/>
      <c r="CS187" s="920"/>
      <c r="CT187" s="920"/>
      <c r="CU187" s="920"/>
      <c r="CV187" s="937"/>
      <c r="CW187" s="920"/>
      <c r="CX187" s="920"/>
      <c r="CY187" s="920"/>
      <c r="CZ187" s="920"/>
      <c r="DA187" s="920"/>
      <c r="DB187" s="920"/>
      <c r="DC187" s="920"/>
      <c r="DD187" s="920"/>
      <c r="DE187" s="920"/>
      <c r="DF187" s="920"/>
      <c r="DG187" s="920"/>
      <c r="DH187" s="920"/>
      <c r="DI187" s="920"/>
      <c r="DJ187" s="920"/>
      <c r="DK187" s="920"/>
      <c r="DL187" s="920"/>
      <c r="DM187" s="920"/>
      <c r="DN187" s="920"/>
      <c r="DO187" s="920"/>
      <c r="DP187" s="920"/>
      <c r="DQ187" s="920"/>
      <c r="DR187" s="920"/>
      <c r="DS187" s="920"/>
      <c r="DT187" s="920"/>
      <c r="DU187" s="920"/>
      <c r="DV187" s="920"/>
      <c r="DW187" s="920"/>
      <c r="DX187" s="920"/>
      <c r="DY187" s="920"/>
      <c r="DZ187" s="920"/>
    </row>
    <row r="188" spans="4:134" ht="20.100000000000001" customHeight="1">
      <c r="H188" s="935"/>
      <c r="I188" s="949" t="s">
        <v>2274</v>
      </c>
      <c r="J188" s="949"/>
      <c r="K188" s="981"/>
      <c r="M188" s="982" t="s">
        <v>1571</v>
      </c>
      <c r="N188" s="983"/>
      <c r="O188" s="983"/>
      <c r="P188" s="983"/>
      <c r="Q188" s="986" t="s">
        <v>912</v>
      </c>
      <c r="R188" s="910" t="s">
        <v>1573</v>
      </c>
      <c r="S188" s="910"/>
      <c r="T188" s="981"/>
      <c r="U188" s="982" t="s">
        <v>1571</v>
      </c>
      <c r="V188" s="983"/>
      <c r="W188" s="983"/>
      <c r="X188" s="983"/>
      <c r="Y188" s="984"/>
      <c r="Z188" s="986" t="s">
        <v>912</v>
      </c>
      <c r="AA188" s="910" t="s">
        <v>1682</v>
      </c>
      <c r="AB188" s="981"/>
      <c r="AC188" s="938"/>
      <c r="AD188" s="982" t="s">
        <v>1521</v>
      </c>
      <c r="AE188" s="983"/>
      <c r="AF188" s="983"/>
      <c r="AG188" s="983"/>
      <c r="AH188" s="986" t="s">
        <v>912</v>
      </c>
      <c r="AI188" s="910" t="s">
        <v>2145</v>
      </c>
      <c r="AJ188" s="981"/>
      <c r="AK188" s="938"/>
      <c r="AL188" s="982" t="s">
        <v>1521</v>
      </c>
      <c r="AM188" s="983"/>
      <c r="AN188" s="983"/>
      <c r="AO188" s="983"/>
      <c r="AP188" s="984"/>
      <c r="AQ188" s="910" t="s">
        <v>2150</v>
      </c>
      <c r="AR188" s="752"/>
      <c r="AS188" s="752"/>
      <c r="AT188" s="2865" t="s">
        <v>1521</v>
      </c>
      <c r="AU188" s="2866"/>
      <c r="AV188" s="2866"/>
      <c r="AW188" s="2866"/>
      <c r="AX188" s="2867"/>
      <c r="AZ188" s="949" t="s">
        <v>3030</v>
      </c>
      <c r="BA188" s="981"/>
      <c r="BB188" s="938"/>
      <c r="BF188" s="982" t="s">
        <v>1521</v>
      </c>
      <c r="BG188" s="983"/>
      <c r="BH188" s="983"/>
      <c r="BI188" s="983"/>
      <c r="BJ188" s="984"/>
      <c r="BL188" s="910" t="s">
        <v>1629</v>
      </c>
      <c r="BM188" s="981"/>
      <c r="BN188" s="938"/>
      <c r="BO188" s="982" t="s">
        <v>1521</v>
      </c>
      <c r="BP188" s="983"/>
      <c r="BQ188" s="983"/>
      <c r="BR188" s="983"/>
      <c r="BS188" s="984"/>
      <c r="CC188" s="920"/>
      <c r="CD188" s="920"/>
      <c r="CE188" s="920"/>
      <c r="CF188" s="920"/>
      <c r="CG188" s="920"/>
      <c r="CH188" s="920"/>
      <c r="CI188" s="920"/>
      <c r="CJ188" s="920"/>
      <c r="CK188" s="920"/>
      <c r="CL188" s="920"/>
      <c r="CM188" s="920"/>
      <c r="CN188" s="920"/>
      <c r="CO188" s="920"/>
      <c r="CP188" s="920"/>
      <c r="CQ188" s="920"/>
      <c r="CR188" s="920"/>
      <c r="CS188" s="920"/>
      <c r="CT188" s="920"/>
      <c r="CU188" s="920"/>
      <c r="CV188" s="937"/>
      <c r="CW188" s="920"/>
      <c r="CX188" s="920"/>
      <c r="CY188" s="920"/>
      <c r="CZ188" s="920"/>
      <c r="DA188" s="920"/>
      <c r="DB188" s="920"/>
      <c r="DC188" s="920"/>
      <c r="DD188" s="920"/>
      <c r="DE188" s="920"/>
      <c r="DF188" s="920"/>
      <c r="DG188" s="920"/>
      <c r="DH188" s="920"/>
      <c r="DI188" s="920"/>
      <c r="DJ188" s="920"/>
    </row>
    <row r="189" spans="4:134" ht="9.9499999999999993" customHeight="1">
      <c r="H189" s="935"/>
      <c r="I189" s="961"/>
      <c r="J189" s="920"/>
      <c r="K189" s="920"/>
      <c r="L189" s="920"/>
      <c r="M189" s="920"/>
      <c r="BZ189" s="920"/>
      <c r="CA189" s="920"/>
      <c r="CB189" s="920"/>
      <c r="CC189" s="920"/>
      <c r="CD189" s="920"/>
      <c r="CE189" s="920"/>
      <c r="CF189" s="920"/>
      <c r="CG189" s="920"/>
      <c r="CH189" s="920"/>
      <c r="CI189" s="920"/>
      <c r="CJ189" s="920"/>
      <c r="CK189" s="920"/>
      <c r="CL189" s="920"/>
      <c r="CM189" s="939"/>
      <c r="CN189" s="920"/>
      <c r="CO189" s="920"/>
      <c r="CP189" s="920"/>
      <c r="CQ189" s="920"/>
      <c r="CR189" s="920"/>
      <c r="CS189" s="920"/>
      <c r="CT189" s="920"/>
      <c r="CU189" s="920"/>
      <c r="CV189" s="937"/>
      <c r="CW189" s="920"/>
      <c r="CX189" s="920"/>
      <c r="CY189" s="920"/>
      <c r="CZ189" s="920"/>
      <c r="DA189" s="920"/>
      <c r="DB189" s="920"/>
      <c r="DC189" s="920"/>
      <c r="DD189" s="920"/>
      <c r="DE189" s="920"/>
      <c r="DF189" s="920"/>
      <c r="DG189" s="920"/>
      <c r="DH189" s="920"/>
      <c r="DI189" s="920"/>
      <c r="DJ189" s="920"/>
      <c r="DK189" s="920"/>
      <c r="DL189" s="920"/>
      <c r="DM189" s="920"/>
      <c r="DN189" s="920"/>
      <c r="DO189" s="920"/>
      <c r="DP189" s="920"/>
      <c r="DQ189" s="920"/>
      <c r="DR189" s="920"/>
      <c r="DS189" s="920"/>
      <c r="DT189" s="920"/>
      <c r="DU189" s="920"/>
      <c r="DV189" s="920"/>
      <c r="DW189" s="920"/>
      <c r="DX189" s="920"/>
      <c r="DY189" s="920"/>
      <c r="DZ189" s="920"/>
      <c r="EA189" s="920"/>
      <c r="EB189" s="920"/>
      <c r="EC189" s="920"/>
      <c r="ED189" s="920"/>
    </row>
    <row r="190" spans="4:134" ht="18.95" customHeight="1">
      <c r="H190" s="935"/>
      <c r="I190" s="2880" t="s">
        <v>1559</v>
      </c>
      <c r="J190" s="2797" t="s">
        <v>3032</v>
      </c>
      <c r="K190" s="2798"/>
      <c r="L190" s="2798"/>
      <c r="M190" s="2799"/>
      <c r="N190" s="2797" t="s">
        <v>2275</v>
      </c>
      <c r="O190" s="2798"/>
      <c r="P190" s="2798"/>
      <c r="Q190" s="2799"/>
      <c r="R190" s="2797" t="s">
        <v>2151</v>
      </c>
      <c r="S190" s="2798"/>
      <c r="T190" s="2798"/>
      <c r="U190" s="2799"/>
      <c r="V190" s="2810" t="s">
        <v>3211</v>
      </c>
      <c r="W190" s="2882"/>
      <c r="X190" s="2882"/>
      <c r="Y190" s="2812"/>
      <c r="Z190" s="2810" t="s">
        <v>3024</v>
      </c>
      <c r="AA190" s="2882"/>
      <c r="AB190" s="2882"/>
      <c r="AC190" s="2812"/>
      <c r="AD190" s="966" t="s">
        <v>2147</v>
      </c>
      <c r="AE190" s="1361"/>
      <c r="AF190" s="930"/>
      <c r="AG190" s="930"/>
      <c r="AH190" s="930"/>
      <c r="AI190" s="930"/>
      <c r="AJ190" s="930"/>
      <c r="AK190" s="930"/>
      <c r="AL190" s="931"/>
      <c r="AM190" s="929" t="s">
        <v>1586</v>
      </c>
      <c r="AN190" s="930"/>
      <c r="AO190" s="930"/>
      <c r="AP190" s="930"/>
      <c r="AQ190" s="930"/>
      <c r="AR190" s="930"/>
      <c r="AS190" s="930"/>
      <c r="AT190" s="930"/>
      <c r="AU190" s="930"/>
      <c r="AV190" s="930"/>
      <c r="AW190" s="931"/>
      <c r="AX190" s="929" t="s">
        <v>1527</v>
      </c>
      <c r="AY190" s="930"/>
      <c r="AZ190" s="930"/>
      <c r="BA190" s="930"/>
      <c r="BB190" s="930"/>
      <c r="BC190" s="930"/>
      <c r="BD190" s="930"/>
      <c r="BE190" s="930"/>
      <c r="BF190" s="930"/>
      <c r="BG190" s="930"/>
      <c r="BH190" s="930"/>
      <c r="BI190" s="930"/>
      <c r="BJ190" s="930"/>
      <c r="BK190" s="930"/>
      <c r="BL190" s="930"/>
      <c r="BM190" s="930"/>
      <c r="BN190" s="930"/>
      <c r="BO190" s="930"/>
      <c r="BP190" s="929" t="s">
        <v>3031</v>
      </c>
      <c r="BQ190" s="930"/>
      <c r="BR190" s="930"/>
      <c r="BS190" s="930"/>
      <c r="BT190" s="930"/>
      <c r="BU190" s="930"/>
      <c r="BV190" s="930"/>
      <c r="BW190" s="930"/>
      <c r="BX190" s="930"/>
      <c r="BY190" s="930"/>
      <c r="BZ190" s="930"/>
      <c r="CA190" s="931"/>
      <c r="CB190" s="930"/>
      <c r="CC190" s="930"/>
      <c r="CD190" s="931"/>
      <c r="CE190" s="930" t="s">
        <v>1615</v>
      </c>
      <c r="CF190" s="930"/>
      <c r="CG190" s="930"/>
      <c r="CH190" s="930"/>
      <c r="CI190" s="931"/>
      <c r="CJ190" s="930"/>
      <c r="CK190" s="930"/>
      <c r="CL190" s="931"/>
      <c r="CM190" s="2810" t="s">
        <v>2278</v>
      </c>
      <c r="CN190" s="2882"/>
      <c r="CO190" s="2882"/>
      <c r="CP190" s="2812"/>
      <c r="CQ190" s="2810" t="s">
        <v>1525</v>
      </c>
      <c r="CR190" s="2798"/>
      <c r="CS190" s="2798"/>
      <c r="CT190" s="2799"/>
      <c r="CU190" s="991"/>
      <c r="CV190" s="937"/>
    </row>
    <row r="191" spans="4:134" ht="18.75" customHeight="1">
      <c r="H191" s="935"/>
      <c r="I191" s="2881"/>
      <c r="J191" s="2800"/>
      <c r="K191" s="2801"/>
      <c r="L191" s="2801"/>
      <c r="M191" s="2802"/>
      <c r="N191" s="2800"/>
      <c r="O191" s="2801"/>
      <c r="P191" s="2801"/>
      <c r="Q191" s="2802"/>
      <c r="R191" s="2800"/>
      <c r="S191" s="2801"/>
      <c r="T191" s="2801"/>
      <c r="U191" s="2802"/>
      <c r="V191" s="2813"/>
      <c r="W191" s="2814"/>
      <c r="X191" s="2814"/>
      <c r="Y191" s="2815"/>
      <c r="Z191" s="2813"/>
      <c r="AA191" s="2814"/>
      <c r="AB191" s="2814"/>
      <c r="AC191" s="2815"/>
      <c r="AD191" s="929" t="s">
        <v>3413</v>
      </c>
      <c r="AE191" s="930"/>
      <c r="AF191" s="930"/>
      <c r="AG191" s="929" t="s">
        <v>2138</v>
      </c>
      <c r="AH191" s="930"/>
      <c r="AI191" s="930"/>
      <c r="AJ191" s="929" t="s">
        <v>2139</v>
      </c>
      <c r="AK191" s="930"/>
      <c r="AL191" s="931"/>
      <c r="AM191" s="929" t="s">
        <v>1563</v>
      </c>
      <c r="AN191" s="930"/>
      <c r="AO191" s="930"/>
      <c r="AP191" s="931"/>
      <c r="AQ191" s="929" t="s">
        <v>1564</v>
      </c>
      <c r="AR191" s="930"/>
      <c r="AS191" s="930"/>
      <c r="AT191" s="931"/>
      <c r="AU191" s="929" t="s">
        <v>1531</v>
      </c>
      <c r="AV191" s="930"/>
      <c r="AW191" s="931"/>
      <c r="AX191" s="929" t="s">
        <v>1561</v>
      </c>
      <c r="AY191" s="930"/>
      <c r="AZ191" s="931"/>
      <c r="BA191" s="929" t="s">
        <v>1528</v>
      </c>
      <c r="BB191" s="930"/>
      <c r="BC191" s="930"/>
      <c r="BD191" s="930"/>
      <c r="BE191" s="931"/>
      <c r="BF191" s="929" t="s">
        <v>1529</v>
      </c>
      <c r="BG191" s="930"/>
      <c r="BH191" s="930"/>
      <c r="BI191" s="930"/>
      <c r="BJ191" s="930"/>
      <c r="BK191" s="930"/>
      <c r="BL191" s="931"/>
      <c r="BM191" s="929" t="s">
        <v>1530</v>
      </c>
      <c r="BN191" s="930"/>
      <c r="BO191" s="931"/>
      <c r="BP191" s="966" t="s">
        <v>1534</v>
      </c>
      <c r="BQ191" s="1361"/>
      <c r="BR191" s="968"/>
      <c r="BS191" s="966" t="s">
        <v>1535</v>
      </c>
      <c r="BT191" s="1361"/>
      <c r="BU191" s="968"/>
      <c r="BV191" s="929" t="s">
        <v>1583</v>
      </c>
      <c r="BW191" s="931"/>
      <c r="BX191" s="931"/>
      <c r="BY191" s="930" t="s">
        <v>2995</v>
      </c>
      <c r="BZ191" s="930"/>
      <c r="CA191" s="931"/>
      <c r="CB191" s="930" t="s">
        <v>3027</v>
      </c>
      <c r="CC191" s="930"/>
      <c r="CD191" s="931"/>
      <c r="CE191" s="929" t="s">
        <v>1583</v>
      </c>
      <c r="CF191" s="930"/>
      <c r="CG191" s="929" t="s">
        <v>1610</v>
      </c>
      <c r="CH191" s="930"/>
      <c r="CI191" s="931"/>
      <c r="CJ191" s="929" t="s">
        <v>1585</v>
      </c>
      <c r="CK191" s="930"/>
      <c r="CL191" s="931"/>
      <c r="CM191" s="2813"/>
      <c r="CN191" s="2814"/>
      <c r="CO191" s="2814"/>
      <c r="CP191" s="2815"/>
      <c r="CQ191" s="2800"/>
      <c r="CR191" s="2801"/>
      <c r="CS191" s="2801"/>
      <c r="CT191" s="2802"/>
      <c r="CU191" s="990" t="s">
        <v>1180</v>
      </c>
      <c r="CV191" s="937"/>
    </row>
    <row r="192" spans="4:134" ht="18.95" customHeight="1">
      <c r="H192" s="935"/>
      <c r="I192" s="932" t="s">
        <v>737</v>
      </c>
      <c r="J192" s="2865" t="s">
        <v>3034</v>
      </c>
      <c r="K192" s="2866"/>
      <c r="L192" s="2866"/>
      <c r="M192" s="2867"/>
      <c r="N192" s="2865" t="s">
        <v>2276</v>
      </c>
      <c r="O192" s="2866"/>
      <c r="P192" s="2866"/>
      <c r="Q192" s="2867"/>
      <c r="R192" s="2865" t="s">
        <v>1179</v>
      </c>
      <c r="S192" s="2866"/>
      <c r="T192" s="2866"/>
      <c r="U192" s="2867"/>
      <c r="V192" s="1040" t="s">
        <v>3029</v>
      </c>
      <c r="W192" s="918"/>
      <c r="X192" s="918"/>
      <c r="Y192" s="919"/>
      <c r="Z192" s="1040" t="s">
        <v>1995</v>
      </c>
      <c r="AA192" s="918"/>
      <c r="AB192" s="918"/>
      <c r="AC192" s="919"/>
      <c r="AD192" s="1388" t="s">
        <v>3411</v>
      </c>
      <c r="AE192" s="955"/>
      <c r="AF192" s="955"/>
      <c r="AG192" s="954" t="s">
        <v>1523</v>
      </c>
      <c r="AH192" s="955"/>
      <c r="AI192" s="955"/>
      <c r="AJ192" s="954" t="s">
        <v>1524</v>
      </c>
      <c r="AK192" s="955"/>
      <c r="AL192" s="971"/>
      <c r="AM192" s="932" t="s">
        <v>1560</v>
      </c>
      <c r="AN192" s="933"/>
      <c r="AO192" s="933"/>
      <c r="AP192" s="934"/>
      <c r="AQ192" s="932">
        <v>12345</v>
      </c>
      <c r="AR192" s="933"/>
      <c r="AS192" s="933"/>
      <c r="AT192" s="934"/>
      <c r="AU192" s="932" t="s">
        <v>1518</v>
      </c>
      <c r="AV192" s="933"/>
      <c r="AW192" s="934"/>
      <c r="AX192" s="932" t="s">
        <v>1526</v>
      </c>
      <c r="AY192" s="933"/>
      <c r="AZ192" s="934"/>
      <c r="BA192" s="932" t="s">
        <v>1526</v>
      </c>
      <c r="BB192" s="933"/>
      <c r="BC192" s="933"/>
      <c r="BD192" s="933"/>
      <c r="BE192" s="934"/>
      <c r="BF192" s="932" t="s">
        <v>1562</v>
      </c>
      <c r="BG192" s="933"/>
      <c r="BH192" s="933"/>
      <c r="BI192" s="933"/>
      <c r="BJ192" s="933"/>
      <c r="BK192" s="933"/>
      <c r="BL192" s="934"/>
      <c r="BM192" s="932" t="s">
        <v>1532</v>
      </c>
      <c r="BN192" s="933"/>
      <c r="BO192" s="934"/>
      <c r="BP192" s="954" t="s">
        <v>1596</v>
      </c>
      <c r="BQ192" s="955"/>
      <c r="BR192" s="971"/>
      <c r="BS192" s="954">
        <v>1</v>
      </c>
      <c r="BT192" s="955"/>
      <c r="BU192" s="971"/>
      <c r="BV192" s="954" t="s">
        <v>1609</v>
      </c>
      <c r="BW192" s="955"/>
      <c r="BX192" s="971"/>
      <c r="BY192" s="954">
        <v>1</v>
      </c>
      <c r="BZ192" s="955"/>
      <c r="CA192" s="971"/>
      <c r="CB192" s="954">
        <v>66</v>
      </c>
      <c r="CC192" s="955"/>
      <c r="CD192" s="971"/>
      <c r="CE192" s="954" t="s">
        <v>1590</v>
      </c>
      <c r="CF192" s="955"/>
      <c r="CG192" s="1006">
        <v>15</v>
      </c>
      <c r="CH192" s="1007"/>
      <c r="CI192" s="1008"/>
      <c r="CJ192" s="1009" t="s">
        <v>1616</v>
      </c>
      <c r="CK192" s="1007"/>
      <c r="CL192" s="1008"/>
      <c r="CM192" s="954" t="s">
        <v>1526</v>
      </c>
      <c r="CN192" s="955"/>
      <c r="CO192" s="955"/>
      <c r="CP192" s="971"/>
      <c r="CQ192" s="954" t="s">
        <v>1526</v>
      </c>
      <c r="CR192" s="955"/>
      <c r="CS192" s="955"/>
      <c r="CT192" s="971"/>
      <c r="CU192" s="993"/>
      <c r="CV192" s="937"/>
    </row>
    <row r="193" spans="4:140" ht="18.95" customHeight="1">
      <c r="H193" s="935"/>
      <c r="I193" s="932" t="s">
        <v>737</v>
      </c>
      <c r="J193" s="2865" t="s">
        <v>3033</v>
      </c>
      <c r="K193" s="2866"/>
      <c r="L193" s="2866"/>
      <c r="M193" s="2867"/>
      <c r="N193" s="2865" t="s">
        <v>2276</v>
      </c>
      <c r="O193" s="2866"/>
      <c r="P193" s="2866"/>
      <c r="Q193" s="2867"/>
      <c r="R193" s="2865" t="s">
        <v>1179</v>
      </c>
      <c r="S193" s="2866"/>
      <c r="T193" s="2866"/>
      <c r="U193" s="2867"/>
      <c r="V193" s="1040" t="s">
        <v>2144</v>
      </c>
      <c r="W193" s="918"/>
      <c r="X193" s="918"/>
      <c r="Y193" s="919"/>
      <c r="Z193" s="1040" t="s">
        <v>1995</v>
      </c>
      <c r="AA193" s="918"/>
      <c r="AB193" s="918"/>
      <c r="AC193" s="919"/>
      <c r="AD193" s="1388" t="s">
        <v>3411</v>
      </c>
      <c r="AE193" s="955"/>
      <c r="AF193" s="955"/>
      <c r="AG193" s="954" t="s">
        <v>1523</v>
      </c>
      <c r="AH193" s="955"/>
      <c r="AI193" s="955"/>
      <c r="AJ193" s="954" t="s">
        <v>1524</v>
      </c>
      <c r="AK193" s="955"/>
      <c r="AL193" s="971"/>
      <c r="AM193" s="932" t="s">
        <v>1560</v>
      </c>
      <c r="AN193" s="933"/>
      <c r="AO193" s="933"/>
      <c r="AP193" s="934"/>
      <c r="AQ193" s="932">
        <v>12345</v>
      </c>
      <c r="AR193" s="933"/>
      <c r="AS193" s="933"/>
      <c r="AT193" s="934"/>
      <c r="AU193" s="932" t="s">
        <v>1518</v>
      </c>
      <c r="AV193" s="933"/>
      <c r="AW193" s="934"/>
      <c r="AX193" s="932" t="s">
        <v>1526</v>
      </c>
      <c r="AY193" s="933"/>
      <c r="AZ193" s="934"/>
      <c r="BA193" s="932" t="s">
        <v>1526</v>
      </c>
      <c r="BB193" s="933"/>
      <c r="BC193" s="933"/>
      <c r="BD193" s="933"/>
      <c r="BE193" s="934"/>
      <c r="BF193" s="932" t="s">
        <v>1562</v>
      </c>
      <c r="BG193" s="933"/>
      <c r="BH193" s="933"/>
      <c r="BI193" s="933"/>
      <c r="BJ193" s="933"/>
      <c r="BK193" s="933"/>
      <c r="BL193" s="934"/>
      <c r="BM193" s="932" t="s">
        <v>1532</v>
      </c>
      <c r="BN193" s="933"/>
      <c r="BO193" s="934"/>
      <c r="BP193" s="954" t="s">
        <v>1596</v>
      </c>
      <c r="BQ193" s="955"/>
      <c r="BR193" s="971"/>
      <c r="BS193" s="954">
        <v>2</v>
      </c>
      <c r="BT193" s="955"/>
      <c r="BU193" s="971"/>
      <c r="BV193" s="954" t="s">
        <v>1609</v>
      </c>
      <c r="BW193" s="955"/>
      <c r="BX193" s="971"/>
      <c r="BY193" s="954">
        <v>1</v>
      </c>
      <c r="BZ193" s="955"/>
      <c r="CA193" s="971"/>
      <c r="CB193" s="954">
        <v>66</v>
      </c>
      <c r="CC193" s="955"/>
      <c r="CD193" s="971"/>
      <c r="CE193" s="954" t="s">
        <v>1590</v>
      </c>
      <c r="CF193" s="955"/>
      <c r="CG193" s="1006">
        <v>20</v>
      </c>
      <c r="CH193" s="1007"/>
      <c r="CI193" s="1008"/>
      <c r="CJ193" s="1009" t="s">
        <v>1616</v>
      </c>
      <c r="CK193" s="1007"/>
      <c r="CL193" s="1008"/>
      <c r="CM193" s="954" t="s">
        <v>1526</v>
      </c>
      <c r="CN193" s="955"/>
      <c r="CO193" s="955"/>
      <c r="CP193" s="971"/>
      <c r="CQ193" s="954" t="s">
        <v>1526</v>
      </c>
      <c r="CR193" s="955"/>
      <c r="CS193" s="955"/>
      <c r="CT193" s="971"/>
      <c r="CU193" s="986"/>
      <c r="CV193" s="937"/>
    </row>
    <row r="194" spans="4:140" s="974" customFormat="1" ht="5.0999999999999996" customHeight="1">
      <c r="H194" s="976"/>
      <c r="I194" s="911"/>
      <c r="J194" s="911"/>
      <c r="K194" s="911"/>
      <c r="L194" s="911"/>
      <c r="M194" s="911"/>
      <c r="N194" s="911"/>
      <c r="O194" s="911"/>
      <c r="P194" s="911"/>
      <c r="Q194" s="911"/>
      <c r="R194" s="911"/>
      <c r="S194" s="911"/>
      <c r="T194" s="911"/>
      <c r="U194" s="911"/>
      <c r="AD194" s="911"/>
      <c r="AE194" s="911"/>
      <c r="AF194" s="911"/>
      <c r="AG194" s="911"/>
      <c r="AH194" s="911"/>
      <c r="AI194" s="911"/>
      <c r="AJ194" s="911"/>
      <c r="AK194" s="911"/>
      <c r="AL194" s="911"/>
      <c r="AM194" s="911"/>
      <c r="AN194" s="486"/>
      <c r="AO194" s="486"/>
      <c r="AP194" s="911"/>
      <c r="AQ194" s="911"/>
      <c r="AR194" s="911"/>
      <c r="AS194" s="911"/>
      <c r="AT194" s="911"/>
      <c r="AU194" s="911"/>
      <c r="AV194" s="911"/>
      <c r="AW194" s="911"/>
      <c r="AX194" s="911"/>
      <c r="AY194" s="911"/>
      <c r="AZ194" s="911"/>
      <c r="BA194" s="911"/>
      <c r="BB194" s="911"/>
      <c r="BC194" s="911"/>
      <c r="BD194" s="911"/>
      <c r="BE194" s="911"/>
      <c r="BF194" s="911"/>
      <c r="BG194" s="911"/>
      <c r="BH194" s="911"/>
      <c r="BI194" s="911"/>
      <c r="BJ194" s="911"/>
      <c r="BK194" s="911"/>
      <c r="BL194" s="911"/>
      <c r="BM194" s="911"/>
      <c r="BN194" s="911"/>
      <c r="BO194" s="911"/>
      <c r="BP194" s="911"/>
      <c r="BQ194" s="911"/>
      <c r="BR194" s="911"/>
      <c r="BS194" s="911"/>
      <c r="BT194" s="911"/>
      <c r="BU194" s="911"/>
      <c r="BV194" s="911"/>
      <c r="BW194" s="911"/>
      <c r="BX194" s="911"/>
      <c r="BY194" s="911"/>
      <c r="BZ194" s="911"/>
      <c r="CA194" s="975"/>
      <c r="CB194" s="920"/>
      <c r="CC194" s="920"/>
      <c r="CD194" s="920"/>
      <c r="CE194" s="911"/>
      <c r="CF194" s="911"/>
      <c r="CG194" s="911"/>
      <c r="CH194" s="911"/>
      <c r="CI194" s="911"/>
      <c r="CJ194" s="911"/>
      <c r="CK194" s="911"/>
      <c r="CL194" s="911"/>
      <c r="CM194" s="911"/>
      <c r="CQ194" s="911"/>
      <c r="CU194" s="1073"/>
      <c r="CV194" s="1041"/>
      <c r="DL194" s="486"/>
      <c r="DM194" s="486"/>
      <c r="DN194" s="486"/>
      <c r="DO194" s="486"/>
      <c r="DP194" s="486"/>
      <c r="DQ194" s="486"/>
      <c r="DR194" s="486"/>
      <c r="DS194" s="486"/>
      <c r="DT194" s="486"/>
      <c r="DU194" s="486"/>
      <c r="DV194" s="486"/>
      <c r="DW194" s="486"/>
      <c r="DX194" s="486"/>
      <c r="DY194" s="486"/>
      <c r="DZ194" s="486"/>
      <c r="EA194" s="486"/>
      <c r="EB194" s="486"/>
      <c r="EC194" s="486"/>
      <c r="ED194" s="486"/>
      <c r="EE194" s="486"/>
      <c r="EF194" s="486"/>
      <c r="EG194" s="486"/>
      <c r="EH194" s="486"/>
      <c r="EI194" s="486"/>
      <c r="EJ194" s="486"/>
    </row>
    <row r="195" spans="4:140" s="974" customFormat="1" ht="5.0999999999999996" customHeight="1">
      <c r="H195" s="976"/>
      <c r="I195" s="1242"/>
      <c r="J195" s="1242"/>
      <c r="K195" s="1242"/>
      <c r="L195" s="1242"/>
      <c r="M195" s="1242"/>
      <c r="N195" s="1242"/>
      <c r="O195" s="1242"/>
      <c r="P195" s="1242"/>
      <c r="Q195" s="1242"/>
      <c r="R195" s="1242"/>
      <c r="S195" s="1242"/>
      <c r="T195" s="1242"/>
      <c r="U195" s="1242"/>
      <c r="V195" s="1242"/>
      <c r="W195" s="1242"/>
      <c r="X195" s="1242"/>
      <c r="Y195" s="1242"/>
      <c r="Z195" s="1242"/>
      <c r="AA195" s="1242"/>
      <c r="AB195" s="1242"/>
      <c r="AC195" s="1242"/>
      <c r="AD195" s="1242"/>
      <c r="AE195" s="1242"/>
      <c r="AF195" s="1242"/>
      <c r="AG195" s="1242"/>
      <c r="AH195" s="1242"/>
      <c r="AI195" s="1242"/>
      <c r="AJ195" s="1242"/>
      <c r="AK195" s="1242"/>
      <c r="AL195" s="1242"/>
      <c r="AM195" s="1242"/>
      <c r="AN195" s="1242"/>
      <c r="AO195" s="1242"/>
      <c r="AP195" s="1242"/>
      <c r="AQ195" s="1242"/>
      <c r="AR195" s="1242"/>
      <c r="AS195" s="1242"/>
      <c r="AT195" s="1242"/>
      <c r="AU195" s="1242"/>
      <c r="AV195" s="1242"/>
      <c r="AW195" s="1242"/>
      <c r="AX195" s="1242"/>
      <c r="AY195" s="1242"/>
      <c r="AZ195" s="1242"/>
      <c r="BA195" s="1242"/>
      <c r="BB195" s="1242"/>
      <c r="BC195" s="1242"/>
      <c r="BD195" s="1242"/>
      <c r="BE195" s="1242"/>
      <c r="BF195" s="1242"/>
      <c r="BG195" s="1242"/>
      <c r="BH195" s="1242"/>
      <c r="BI195" s="1242"/>
      <c r="BJ195" s="1242"/>
      <c r="BK195" s="1242"/>
      <c r="BL195" s="1242"/>
      <c r="BM195" s="1242"/>
      <c r="BN195" s="1242"/>
      <c r="BO195" s="1242"/>
      <c r="BP195" s="1242"/>
      <c r="BQ195" s="1242"/>
      <c r="BR195" s="1242"/>
      <c r="BS195" s="1242"/>
      <c r="BT195" s="1242"/>
      <c r="BU195" s="1242"/>
      <c r="BV195" s="1242"/>
      <c r="BW195" s="1242"/>
      <c r="BX195" s="1242"/>
      <c r="BY195" s="1242"/>
      <c r="BZ195" s="1242"/>
      <c r="CA195" s="1242"/>
      <c r="CB195" s="1372"/>
      <c r="CC195" s="1372"/>
      <c r="CD195" s="1372"/>
      <c r="CE195" s="1242"/>
      <c r="CF195" s="1242"/>
      <c r="CG195" s="1242"/>
      <c r="CH195" s="1242"/>
      <c r="CI195" s="1242"/>
      <c r="CJ195" s="1242"/>
      <c r="CK195" s="1242"/>
      <c r="CL195" s="1242"/>
      <c r="CM195" s="1242"/>
      <c r="CN195" s="1242"/>
      <c r="CO195" s="1242"/>
      <c r="CP195" s="1242"/>
      <c r="CQ195" s="1242"/>
      <c r="CR195" s="1242"/>
      <c r="CS195" s="1242"/>
      <c r="CT195" s="1242"/>
      <c r="CU195" s="1371"/>
      <c r="CV195" s="1017"/>
      <c r="CW195" s="911"/>
      <c r="CX195" s="911"/>
      <c r="CY195" s="911"/>
      <c r="CZ195" s="911"/>
      <c r="DA195" s="911"/>
      <c r="DB195" s="911"/>
      <c r="DC195" s="911"/>
      <c r="DD195" s="911"/>
      <c r="DE195" s="911"/>
      <c r="DF195" s="911"/>
      <c r="DG195" s="911"/>
      <c r="DH195" s="911"/>
      <c r="DI195" s="911"/>
      <c r="DJ195" s="911"/>
      <c r="DK195" s="911"/>
      <c r="DL195" s="486"/>
      <c r="DM195" s="486"/>
      <c r="DN195" s="486"/>
      <c r="DO195" s="486"/>
      <c r="DP195" s="486"/>
      <c r="DQ195" s="486"/>
      <c r="DR195" s="486"/>
      <c r="DS195" s="486"/>
      <c r="DT195" s="486"/>
      <c r="DU195" s="486"/>
      <c r="DV195" s="486"/>
      <c r="DW195" s="486"/>
      <c r="DX195" s="486"/>
      <c r="DY195" s="486"/>
      <c r="DZ195" s="486"/>
      <c r="EA195" s="486"/>
      <c r="EB195" s="486"/>
      <c r="EC195" s="486"/>
      <c r="ED195" s="486"/>
      <c r="EE195" s="486"/>
      <c r="EF195" s="486"/>
      <c r="EG195" s="486"/>
      <c r="EH195" s="486"/>
      <c r="EI195" s="486"/>
      <c r="EJ195" s="486"/>
    </row>
    <row r="196" spans="4:140" ht="18.95" customHeight="1">
      <c r="H196" s="935"/>
      <c r="I196" s="1415" t="s">
        <v>3035</v>
      </c>
      <c r="J196" s="1242"/>
      <c r="K196" s="1242"/>
      <c r="L196" s="1242"/>
      <c r="M196" s="1242"/>
      <c r="N196" s="1242"/>
      <c r="O196" s="1242"/>
      <c r="P196" s="1242"/>
      <c r="Q196" s="1242"/>
      <c r="R196" s="1242"/>
      <c r="S196" s="1242"/>
      <c r="T196" s="1242"/>
      <c r="U196" s="1242"/>
      <c r="V196" s="1242"/>
      <c r="W196" s="1242"/>
      <c r="X196" s="1242"/>
      <c r="Y196" s="1242"/>
      <c r="Z196" s="1242"/>
      <c r="AA196" s="1242"/>
      <c r="AB196" s="1242"/>
      <c r="AC196" s="1242"/>
      <c r="AD196" s="1242"/>
      <c r="AE196" s="1242"/>
      <c r="AF196" s="1242"/>
      <c r="AG196" s="1242"/>
      <c r="AH196" s="1242"/>
      <c r="AI196" s="1242"/>
      <c r="AJ196" s="1242"/>
      <c r="AK196" s="1242"/>
      <c r="AL196" s="1242"/>
      <c r="AM196" s="1242"/>
      <c r="AN196" s="1242"/>
      <c r="AO196" s="1242"/>
      <c r="AP196" s="1242"/>
      <c r="AQ196" s="1242"/>
      <c r="AR196" s="1242"/>
      <c r="AS196" s="1242"/>
      <c r="AT196" s="1242"/>
      <c r="AU196" s="1242"/>
      <c r="AV196" s="1242"/>
      <c r="AW196" s="1242"/>
      <c r="AX196" s="1242"/>
      <c r="AY196" s="1242"/>
      <c r="AZ196" s="1242"/>
      <c r="BA196" s="1242"/>
      <c r="BB196" s="1242"/>
      <c r="BC196" s="1242"/>
      <c r="BD196" s="1242"/>
      <c r="BE196" s="1242"/>
      <c r="BF196" s="1242"/>
      <c r="BG196" s="1242"/>
      <c r="BH196" s="1242"/>
      <c r="BI196" s="1242"/>
      <c r="BJ196" s="1242"/>
      <c r="BK196" s="1242"/>
      <c r="BL196" s="1242"/>
      <c r="BM196" s="1242"/>
      <c r="BN196" s="1242"/>
      <c r="BO196" s="1242"/>
      <c r="BP196" s="1242"/>
      <c r="BQ196" s="1242"/>
      <c r="BR196" s="1242"/>
      <c r="BS196" s="1242"/>
      <c r="BT196" s="1242"/>
      <c r="BU196" s="1242"/>
      <c r="BV196" s="978" t="s">
        <v>1557</v>
      </c>
      <c r="BW196" s="977"/>
      <c r="BX196" s="977"/>
      <c r="BY196" s="2889">
        <f>BY193+BY192</f>
        <v>2</v>
      </c>
      <c r="BZ196" s="2887"/>
      <c r="CA196" s="2888"/>
      <c r="CB196" s="1372"/>
      <c r="CC196" s="1372"/>
      <c r="CD196" s="1372"/>
      <c r="CE196" s="1079" t="s">
        <v>1684</v>
      </c>
      <c r="CF196" s="980"/>
      <c r="CG196" s="2889">
        <f>CG193+CG192</f>
        <v>35</v>
      </c>
      <c r="CH196" s="2887"/>
      <c r="CI196" s="2888"/>
      <c r="CJ196" s="977"/>
      <c r="CK196" s="977"/>
      <c r="CL196" s="977"/>
      <c r="CM196" s="1242"/>
      <c r="CN196" s="1242"/>
      <c r="CO196" s="1242"/>
      <c r="CP196" s="1242"/>
      <c r="CQ196" s="1242"/>
      <c r="CR196" s="1242"/>
      <c r="CS196" s="1242"/>
      <c r="CT196" s="1242"/>
      <c r="CU196" s="1371"/>
      <c r="CV196" s="937"/>
      <c r="CW196" s="920"/>
      <c r="CX196" s="920"/>
      <c r="CY196" s="920"/>
      <c r="CZ196" s="920"/>
      <c r="DA196" s="920"/>
      <c r="DB196" s="920"/>
      <c r="DC196" s="920"/>
      <c r="DD196" s="920"/>
      <c r="DE196" s="920"/>
      <c r="DF196" s="920"/>
      <c r="DG196" s="920"/>
      <c r="DH196" s="920"/>
      <c r="DI196" s="920"/>
      <c r="DJ196" s="920"/>
      <c r="DK196" s="920"/>
    </row>
    <row r="197" spans="4:140" ht="5.0999999999999996" customHeight="1">
      <c r="H197" s="935"/>
      <c r="I197" s="1242"/>
      <c r="J197" s="1242"/>
      <c r="K197" s="1242"/>
      <c r="L197" s="1242"/>
      <c r="M197" s="1242"/>
      <c r="N197" s="1242"/>
      <c r="O197" s="1242"/>
      <c r="P197" s="1242"/>
      <c r="Q197" s="1242"/>
      <c r="R197" s="1242"/>
      <c r="S197" s="1242"/>
      <c r="T197" s="1242"/>
      <c r="U197" s="1242"/>
      <c r="V197" s="1242"/>
      <c r="W197" s="1242"/>
      <c r="X197" s="1242"/>
      <c r="Y197" s="1242"/>
      <c r="Z197" s="1242"/>
      <c r="AA197" s="1242"/>
      <c r="AB197" s="1242"/>
      <c r="AC197" s="1242"/>
      <c r="AD197" s="1242"/>
      <c r="AE197" s="1242"/>
      <c r="AF197" s="1242"/>
      <c r="AG197" s="1242"/>
      <c r="AH197" s="1242"/>
      <c r="AI197" s="1242"/>
      <c r="AJ197" s="1242"/>
      <c r="AK197" s="1242"/>
      <c r="AL197" s="1242"/>
      <c r="AM197" s="1242"/>
      <c r="AN197" s="1242"/>
      <c r="AO197" s="1242"/>
      <c r="AP197" s="1242"/>
      <c r="AQ197" s="1242"/>
      <c r="AR197" s="1242"/>
      <c r="AS197" s="1242"/>
      <c r="AT197" s="1242"/>
      <c r="AU197" s="1242"/>
      <c r="AV197" s="1242"/>
      <c r="AW197" s="1242"/>
      <c r="AX197" s="1242"/>
      <c r="AY197" s="1242"/>
      <c r="AZ197" s="1242"/>
      <c r="BA197" s="1242"/>
      <c r="BB197" s="1242"/>
      <c r="BC197" s="1242"/>
      <c r="BD197" s="1242"/>
      <c r="BE197" s="1242"/>
      <c r="BF197" s="1242"/>
      <c r="BG197" s="1242"/>
      <c r="BH197" s="1242"/>
      <c r="BI197" s="1242"/>
      <c r="BJ197" s="1242"/>
      <c r="BK197" s="1242"/>
      <c r="BL197" s="1242"/>
      <c r="BM197" s="1242"/>
      <c r="BN197" s="1242"/>
      <c r="BO197" s="1242"/>
      <c r="BP197" s="1242"/>
      <c r="BQ197" s="1242"/>
      <c r="BR197" s="1242"/>
      <c r="BS197" s="1242"/>
      <c r="BT197" s="1242"/>
      <c r="BU197" s="1242"/>
      <c r="BV197" s="977"/>
      <c r="BW197" s="977"/>
      <c r="BX197" s="977"/>
      <c r="BY197" s="977"/>
      <c r="BZ197" s="977"/>
      <c r="CA197" s="977"/>
      <c r="CB197" s="1372"/>
      <c r="CC197" s="1372"/>
      <c r="CD197" s="1372"/>
      <c r="CE197" s="977"/>
      <c r="CF197" s="977"/>
      <c r="CG197" s="977"/>
      <c r="CH197" s="977"/>
      <c r="CI197" s="977"/>
      <c r="CJ197" s="977"/>
      <c r="CK197" s="977"/>
      <c r="CL197" s="977"/>
      <c r="CM197" s="1242"/>
      <c r="CN197" s="1242"/>
      <c r="CO197" s="1242"/>
      <c r="CP197" s="1242"/>
      <c r="CQ197" s="1242"/>
      <c r="CR197" s="1242"/>
      <c r="CS197" s="1242"/>
      <c r="CT197" s="1242"/>
      <c r="CU197" s="1371"/>
      <c r="CV197" s="937"/>
      <c r="CW197" s="920"/>
      <c r="CX197" s="920"/>
      <c r="CY197" s="920"/>
      <c r="CZ197" s="920"/>
      <c r="DA197" s="920"/>
      <c r="DB197" s="920"/>
      <c r="DC197" s="920"/>
      <c r="DD197" s="920"/>
      <c r="DE197" s="920"/>
      <c r="DF197" s="920"/>
      <c r="DG197" s="920"/>
      <c r="DH197" s="920"/>
      <c r="DI197" s="920"/>
      <c r="DJ197" s="920"/>
      <c r="DK197" s="920"/>
    </row>
    <row r="198" spans="4:140" ht="9.9499999999999993" customHeight="1">
      <c r="H198" s="936"/>
      <c r="I198" s="939"/>
      <c r="J198" s="939"/>
      <c r="K198" s="939"/>
      <c r="L198" s="939"/>
      <c r="M198" s="939"/>
      <c r="N198" s="939"/>
      <c r="O198" s="939"/>
      <c r="P198" s="939"/>
      <c r="Q198" s="939"/>
      <c r="R198" s="939"/>
      <c r="S198" s="939"/>
      <c r="T198" s="939"/>
      <c r="U198" s="939"/>
      <c r="V198" s="939"/>
      <c r="W198" s="939"/>
      <c r="X198" s="939"/>
      <c r="Y198" s="939"/>
      <c r="Z198" s="939"/>
      <c r="AA198" s="939"/>
      <c r="AB198" s="939"/>
      <c r="AC198" s="939"/>
      <c r="AD198" s="939"/>
      <c r="AE198" s="939"/>
      <c r="AF198" s="939"/>
      <c r="AG198" s="939"/>
      <c r="AH198" s="939"/>
      <c r="AI198" s="939"/>
      <c r="AJ198" s="939"/>
      <c r="AK198" s="939"/>
      <c r="AL198" s="939"/>
      <c r="AM198" s="939"/>
      <c r="AN198" s="939"/>
      <c r="AO198" s="939"/>
      <c r="AP198" s="939"/>
      <c r="AQ198" s="939"/>
      <c r="AR198" s="939"/>
      <c r="AS198" s="939"/>
      <c r="AT198" s="939"/>
      <c r="AU198" s="939"/>
      <c r="AV198" s="939"/>
      <c r="AW198" s="939"/>
      <c r="AX198" s="939"/>
      <c r="AY198" s="939"/>
      <c r="AZ198" s="939"/>
      <c r="BA198" s="939"/>
      <c r="BB198" s="939"/>
      <c r="BC198" s="939"/>
      <c r="BD198" s="939"/>
      <c r="BE198" s="939"/>
      <c r="BF198" s="939"/>
      <c r="BG198" s="939"/>
      <c r="BH198" s="939"/>
      <c r="BI198" s="939"/>
      <c r="BJ198" s="939"/>
      <c r="BK198" s="939"/>
      <c r="BL198" s="939"/>
      <c r="BM198" s="939"/>
      <c r="BN198" s="939"/>
      <c r="BO198" s="939"/>
      <c r="BP198" s="939"/>
      <c r="BQ198" s="939"/>
      <c r="BR198" s="939"/>
      <c r="BS198" s="939"/>
      <c r="BT198" s="939"/>
      <c r="BU198" s="939"/>
      <c r="BV198" s="939"/>
      <c r="BW198" s="939"/>
      <c r="BX198" s="939"/>
      <c r="BY198" s="939"/>
      <c r="BZ198" s="939"/>
      <c r="CA198" s="939"/>
      <c r="CB198" s="1042"/>
      <c r="CC198" s="1042"/>
      <c r="CD198" s="1042"/>
      <c r="CE198" s="1042"/>
      <c r="CF198" s="1042"/>
      <c r="CG198" s="1042"/>
      <c r="CH198" s="1042"/>
      <c r="CI198" s="1042"/>
      <c r="CJ198" s="939"/>
      <c r="CK198" s="521"/>
      <c r="CL198" s="521"/>
      <c r="CM198" s="521"/>
      <c r="CN198" s="521"/>
      <c r="CO198" s="521"/>
      <c r="CP198" s="521"/>
      <c r="CQ198" s="521"/>
      <c r="CR198" s="521"/>
      <c r="CS198" s="521"/>
      <c r="CT198" s="521"/>
      <c r="CU198" s="521"/>
      <c r="CV198" s="1390"/>
      <c r="CW198"/>
      <c r="CX198"/>
      <c r="CY198"/>
      <c r="CZ198"/>
      <c r="DA198"/>
      <c r="DB198"/>
      <c r="DC198"/>
      <c r="DD198"/>
      <c r="DE198"/>
    </row>
    <row r="199" spans="4:140" ht="18.95" customHeight="1">
      <c r="CB199" s="974"/>
      <c r="CC199" s="974"/>
      <c r="CD199" s="974"/>
      <c r="CE199" s="974"/>
      <c r="CF199" s="974"/>
      <c r="CG199" s="974"/>
      <c r="CH199" s="974"/>
      <c r="CI199" s="974"/>
      <c r="CK199"/>
      <c r="CL199"/>
      <c r="CM199"/>
      <c r="CN199"/>
      <c r="CO199"/>
      <c r="CP199"/>
      <c r="CQ199"/>
      <c r="CR199"/>
      <c r="CS199"/>
      <c r="CT199"/>
      <c r="CU199"/>
      <c r="CV199"/>
      <c r="CW199"/>
      <c r="CX199"/>
      <c r="CY199"/>
      <c r="CZ199"/>
      <c r="DA199"/>
      <c r="DB199"/>
      <c r="DC199"/>
      <c r="DD199"/>
      <c r="DE199"/>
    </row>
    <row r="200" spans="4:140" ht="18.95" customHeight="1">
      <c r="BW200" s="974"/>
      <c r="BX200" s="974"/>
      <c r="BY200" s="974"/>
      <c r="BZ200" s="974"/>
      <c r="CA200" s="974"/>
      <c r="CB200" s="974"/>
      <c r="CC200" s="974"/>
      <c r="CD200" s="974"/>
      <c r="CF200"/>
      <c r="CG200"/>
      <c r="CH200"/>
      <c r="CI200"/>
      <c r="CJ200"/>
      <c r="CK200"/>
      <c r="CL200"/>
      <c r="CN200"/>
      <c r="CO200"/>
      <c r="CP200"/>
      <c r="CQ200"/>
      <c r="CR200"/>
      <c r="CS200"/>
      <c r="CT200"/>
      <c r="CU200"/>
      <c r="CV200"/>
      <c r="CW200"/>
      <c r="CX200"/>
      <c r="CY200"/>
      <c r="CZ200"/>
    </row>
    <row r="202" spans="4:140" ht="18.95" customHeight="1">
      <c r="F202" s="1971" t="s">
        <v>2171</v>
      </c>
    </row>
    <row r="203" spans="4:140" ht="18.95" customHeight="1">
      <c r="X203" s="488"/>
      <c r="AA203" s="488"/>
      <c r="BX203" s="920"/>
      <c r="BY203" s="920"/>
    </row>
    <row r="204" spans="4:140" customFormat="1" ht="5.0999999999999996" customHeight="1">
      <c r="D204" s="2007"/>
      <c r="E204" s="2007"/>
      <c r="F204" s="2007"/>
      <c r="H204" s="536"/>
      <c r="I204" s="921"/>
      <c r="J204" s="922"/>
      <c r="K204" s="922"/>
      <c r="L204" s="922"/>
      <c r="M204" s="922"/>
      <c r="N204" s="922"/>
      <c r="O204" s="922"/>
      <c r="P204" s="923"/>
      <c r="Q204" s="536"/>
      <c r="R204" s="536"/>
      <c r="S204" s="536"/>
      <c r="T204" s="536"/>
      <c r="U204" s="536"/>
      <c r="V204" s="536"/>
      <c r="W204" s="536"/>
      <c r="X204" s="536"/>
      <c r="Y204" s="920"/>
      <c r="Z204" s="920"/>
      <c r="AA204" s="536"/>
      <c r="AB204" s="920"/>
      <c r="AC204" s="920"/>
      <c r="AD204" s="920"/>
      <c r="AE204" s="486"/>
      <c r="AF204" s="486"/>
      <c r="AG204" s="486"/>
      <c r="AH204" s="486"/>
      <c r="AI204" s="486"/>
      <c r="AJ204" s="486"/>
      <c r="AK204" s="486"/>
      <c r="AL204" s="486"/>
      <c r="AM204" s="486"/>
      <c r="AN204" s="486"/>
      <c r="AO204" s="486"/>
      <c r="AP204" s="920"/>
      <c r="AQ204" s="920"/>
      <c r="AR204" s="920"/>
      <c r="AS204" s="920"/>
      <c r="AT204" s="486"/>
      <c r="AU204" s="486"/>
      <c r="AV204" s="486"/>
      <c r="AW204" s="486"/>
      <c r="AX204" s="486"/>
      <c r="AY204" s="486"/>
      <c r="AZ204" s="486"/>
      <c r="BA204" s="486"/>
      <c r="BB204" s="486"/>
      <c r="BC204" s="486"/>
      <c r="BD204" s="486"/>
      <c r="BE204" s="486"/>
      <c r="BF204" s="486"/>
      <c r="BG204" s="920"/>
      <c r="BH204" s="920"/>
      <c r="BI204" s="920"/>
      <c r="BJ204" s="920"/>
      <c r="BK204" s="920"/>
      <c r="BL204" s="920"/>
      <c r="BM204" s="920"/>
      <c r="BN204" s="920"/>
      <c r="BO204" s="486"/>
      <c r="BP204" s="486"/>
      <c r="BQ204" s="486"/>
      <c r="BR204" s="486"/>
      <c r="BS204" s="486"/>
      <c r="BT204" s="920"/>
      <c r="BU204" s="920"/>
      <c r="BV204" s="920"/>
      <c r="BW204" s="920"/>
      <c r="BX204" s="920"/>
      <c r="BY204" s="920"/>
      <c r="BZ204" s="486"/>
      <c r="CA204" s="486"/>
      <c r="CB204" s="486"/>
      <c r="CC204" s="486"/>
      <c r="CD204" s="486"/>
      <c r="CE204" s="486"/>
      <c r="CF204" s="486"/>
      <c r="CG204" s="486"/>
      <c r="CH204" s="486"/>
      <c r="CI204" s="486"/>
      <c r="CJ204" s="486"/>
      <c r="CK204" s="486"/>
      <c r="CL204" s="486"/>
      <c r="CM204" s="486"/>
      <c r="CN204" s="486"/>
      <c r="CO204" s="486"/>
      <c r="CP204" s="486"/>
      <c r="CQ204" s="486"/>
      <c r="CR204" s="486"/>
      <c r="CS204" s="486"/>
      <c r="CT204" s="486"/>
      <c r="CU204" s="486"/>
      <c r="CV204" s="486"/>
      <c r="CW204" s="486"/>
      <c r="CX204" s="486"/>
      <c r="CY204" s="486"/>
      <c r="CZ204" s="486"/>
      <c r="DA204" s="486"/>
    </row>
    <row r="205" spans="4:140" customFormat="1" ht="20.100000000000001" customHeight="1">
      <c r="D205" s="2434"/>
      <c r="E205" s="2434"/>
      <c r="F205" s="2434"/>
      <c r="H205" s="536"/>
      <c r="I205" s="907" t="s">
        <v>2183</v>
      </c>
      <c r="J205" s="908"/>
      <c r="K205" s="908"/>
      <c r="L205" s="908"/>
      <c r="M205" s="908"/>
      <c r="N205" s="908"/>
      <c r="O205" s="908"/>
      <c r="P205" s="909"/>
      <c r="Q205" s="1394" t="s">
        <v>1652</v>
      </c>
      <c r="R205" s="1021"/>
      <c r="S205" s="1021"/>
      <c r="T205" s="1021"/>
      <c r="U205" s="1021"/>
      <c r="V205" s="1023"/>
      <c r="W205" s="920"/>
      <c r="X205" s="920"/>
      <c r="Y205" s="920"/>
      <c r="Z205" s="920"/>
      <c r="AA205" s="920"/>
      <c r="AB205" s="920"/>
      <c r="AC205" s="920"/>
      <c r="AD205" s="920"/>
      <c r="AE205" s="920"/>
      <c r="AF205" s="920"/>
      <c r="AG205" s="920"/>
      <c r="AH205" s="920"/>
      <c r="AI205" s="920"/>
      <c r="AJ205" s="920"/>
      <c r="AK205" s="920"/>
      <c r="AL205" s="920"/>
      <c r="AM205" s="920"/>
      <c r="AN205" s="920"/>
      <c r="AO205" s="920"/>
      <c r="AP205" s="920"/>
      <c r="AQ205" s="920"/>
      <c r="AR205" s="920"/>
      <c r="AS205" s="920"/>
      <c r="AT205" s="920"/>
      <c r="AU205" s="920"/>
      <c r="AV205" s="920"/>
      <c r="AW205" s="920"/>
      <c r="AX205" s="920"/>
      <c r="AY205" s="920"/>
      <c r="AZ205" s="920"/>
      <c r="BA205" s="920"/>
      <c r="BB205" s="920"/>
      <c r="BC205" s="920"/>
      <c r="BD205" s="920"/>
      <c r="BE205" s="920"/>
      <c r="BF205" s="920"/>
      <c r="BG205" s="920"/>
      <c r="BH205" s="920"/>
      <c r="BI205" s="486"/>
      <c r="BJ205" s="486"/>
      <c r="BK205" s="486"/>
      <c r="BL205" s="486"/>
      <c r="BM205" s="486"/>
      <c r="BN205" s="920"/>
      <c r="BO205" s="920"/>
      <c r="BP205" s="920"/>
      <c r="BQ205" s="920"/>
      <c r="BR205" s="486"/>
      <c r="BS205" s="486"/>
      <c r="BT205" s="486"/>
      <c r="BU205" s="486"/>
      <c r="BV205" s="486"/>
      <c r="BW205" s="486"/>
      <c r="BX205" s="486"/>
      <c r="BY205" s="486"/>
      <c r="BZ205" s="486"/>
      <c r="CA205" s="486"/>
      <c r="CB205" s="486"/>
      <c r="CC205" s="920"/>
      <c r="CD205" s="920"/>
      <c r="CE205" s="920"/>
      <c r="CF205" s="920"/>
      <c r="CG205" s="920"/>
      <c r="CH205" s="920"/>
      <c r="CI205" s="920"/>
      <c r="CJ205" s="920"/>
      <c r="CK205" s="920"/>
      <c r="CL205" s="486"/>
      <c r="CM205" s="486"/>
      <c r="CN205" s="486"/>
      <c r="CO205" s="486"/>
      <c r="CP205" s="486"/>
      <c r="CQ205" s="486"/>
      <c r="CR205" s="486"/>
      <c r="CS205" s="486"/>
    </row>
    <row r="206" spans="4:140" customFormat="1" ht="9.9499999999999993" customHeight="1">
      <c r="D206" s="2434"/>
      <c r="E206" s="2434"/>
      <c r="F206" s="2434"/>
      <c r="H206" s="916"/>
      <c r="I206" s="536"/>
      <c r="J206" s="536"/>
      <c r="K206" s="536"/>
      <c r="L206" s="536"/>
      <c r="M206" s="536"/>
      <c r="N206" s="536"/>
      <c r="O206" s="536"/>
      <c r="P206" s="536"/>
      <c r="Q206" s="536"/>
      <c r="R206" s="536"/>
      <c r="S206" s="536"/>
      <c r="T206" s="536"/>
      <c r="U206" s="941"/>
      <c r="V206" s="941"/>
      <c r="W206" s="941"/>
      <c r="X206" s="941"/>
      <c r="Y206" s="941"/>
      <c r="Z206" s="941"/>
      <c r="AA206" s="941"/>
      <c r="AB206" s="941"/>
      <c r="AC206" s="941"/>
      <c r="AD206" s="941"/>
      <c r="AE206" s="941"/>
      <c r="AF206" s="941"/>
      <c r="AG206" s="941"/>
      <c r="AH206" s="941"/>
      <c r="AI206" s="941"/>
      <c r="AJ206" s="941"/>
      <c r="AK206" s="941"/>
      <c r="AL206" s="941"/>
      <c r="AM206" s="941"/>
      <c r="AN206" s="941"/>
      <c r="AO206" s="941"/>
      <c r="AP206" s="941"/>
      <c r="AQ206" s="941"/>
      <c r="AR206" s="941"/>
      <c r="AS206" s="941"/>
      <c r="AT206" s="941"/>
      <c r="AU206" s="941"/>
      <c r="AV206" s="941"/>
      <c r="AW206" s="941"/>
      <c r="AX206" s="941"/>
      <c r="AY206" s="941"/>
      <c r="AZ206" s="941"/>
      <c r="BA206" s="941"/>
      <c r="BB206" s="941"/>
      <c r="BC206" s="941"/>
      <c r="BD206" s="941"/>
      <c r="BE206" s="941"/>
      <c r="BF206" s="941"/>
      <c r="BG206" s="941"/>
      <c r="BH206" s="941"/>
      <c r="BI206" s="941"/>
      <c r="BJ206" s="941"/>
      <c r="BK206" s="941"/>
      <c r="BL206" s="941"/>
      <c r="BM206" s="941"/>
      <c r="BN206" s="941"/>
      <c r="BO206" s="941"/>
      <c r="BP206" s="941"/>
      <c r="BQ206" s="941"/>
      <c r="BR206" s="941"/>
      <c r="BS206" s="941"/>
      <c r="BT206" s="941"/>
      <c r="BU206" s="941"/>
      <c r="BV206" s="941"/>
      <c r="BW206" s="941"/>
      <c r="BX206" s="1316"/>
      <c r="BY206" s="1316"/>
      <c r="BZ206" s="1316"/>
      <c r="CA206" s="1316"/>
      <c r="CB206" s="1316"/>
      <c r="CC206" s="1316"/>
      <c r="CD206" s="1316"/>
      <c r="CE206" s="1316"/>
      <c r="CF206" s="1316"/>
      <c r="CG206" s="1316"/>
      <c r="CH206" s="942"/>
      <c r="CI206" s="920"/>
      <c r="CJ206" s="920"/>
      <c r="CK206" s="920"/>
      <c r="CL206" s="486"/>
      <c r="CM206" s="486"/>
      <c r="CN206" s="486"/>
      <c r="CO206" s="486"/>
      <c r="CP206" s="486"/>
      <c r="CQ206" s="486"/>
      <c r="CR206" s="486"/>
      <c r="CS206" s="486"/>
    </row>
    <row r="207" spans="4:140" ht="20.100000000000001" customHeight="1">
      <c r="D207" s="2434"/>
      <c r="E207" s="2434"/>
      <c r="F207" s="2434"/>
      <c r="H207" s="935"/>
      <c r="I207" s="910" t="s">
        <v>2164</v>
      </c>
      <c r="J207" s="752"/>
      <c r="K207" s="752"/>
      <c r="L207" s="2865" t="s">
        <v>1179</v>
      </c>
      <c r="M207" s="2866"/>
      <c r="N207" s="2866"/>
      <c r="O207" s="2866"/>
      <c r="P207" s="2867"/>
      <c r="Q207" s="915" t="s">
        <v>1180</v>
      </c>
      <c r="R207" s="920" t="s">
        <v>737</v>
      </c>
      <c r="S207" s="951" t="s">
        <v>1539</v>
      </c>
      <c r="T207" s="920"/>
      <c r="U207" s="920"/>
      <c r="V207" s="1056" t="s">
        <v>2163</v>
      </c>
      <c r="W207" s="1056"/>
      <c r="X207" s="1056"/>
      <c r="Y207" s="938"/>
      <c r="Z207" s="1154" t="s">
        <v>1945</v>
      </c>
      <c r="AA207" s="1155"/>
      <c r="AB207" s="1155"/>
      <c r="AC207" s="1155"/>
      <c r="AD207" s="1155"/>
      <c r="AE207" s="1156"/>
      <c r="AF207" s="986" t="s">
        <v>912</v>
      </c>
      <c r="AQ207" s="920"/>
      <c r="AR207" s="920"/>
      <c r="AS207" s="920"/>
      <c r="AU207" s="926" t="s">
        <v>2165</v>
      </c>
      <c r="AV207" s="927"/>
      <c r="AW207" s="928"/>
      <c r="AX207" s="926" t="s">
        <v>2251</v>
      </c>
      <c r="AY207" s="927"/>
      <c r="AZ207" s="928"/>
      <c r="BA207" s="926" t="s">
        <v>1538</v>
      </c>
      <c r="BB207" s="927"/>
      <c r="BC207" s="928"/>
      <c r="BT207" s="920"/>
      <c r="BU207" s="920"/>
      <c r="BV207" s="920"/>
      <c r="BW207" s="920"/>
      <c r="BX207" s="920"/>
      <c r="BY207" s="920"/>
      <c r="BZ207" s="920"/>
      <c r="CA207" s="920"/>
      <c r="CB207" s="920"/>
      <c r="CC207" s="920"/>
      <c r="CD207" s="920"/>
      <c r="CE207" s="920"/>
      <c r="CF207" s="920"/>
      <c r="CG207" s="920"/>
      <c r="CH207" s="937"/>
      <c r="CI207" s="920"/>
      <c r="CJ207" s="920"/>
      <c r="CK207" s="920"/>
    </row>
    <row r="208" spans="4:140" ht="20.100000000000001" customHeight="1">
      <c r="D208" s="2434"/>
      <c r="E208" s="2434"/>
      <c r="F208" s="2434"/>
      <c r="H208" s="935"/>
      <c r="I208" s="920"/>
      <c r="J208" s="1045"/>
      <c r="K208" s="1045"/>
      <c r="L208" s="1045"/>
      <c r="M208" s="1045"/>
      <c r="N208" s="1045"/>
      <c r="O208" s="1045"/>
      <c r="P208" s="1045"/>
      <c r="Q208" s="1045"/>
      <c r="R208" s="1045"/>
      <c r="S208" s="1045"/>
      <c r="T208" s="1045"/>
      <c r="U208" s="1045"/>
      <c r="V208" s="1045"/>
      <c r="W208" s="1045"/>
      <c r="X208" s="1045"/>
      <c r="Y208" s="1045"/>
      <c r="Z208" s="1045"/>
      <c r="AA208" s="1045"/>
      <c r="AB208" s="1045"/>
      <c r="AC208" s="1045"/>
      <c r="AD208" s="1045"/>
      <c r="AE208" s="1045"/>
      <c r="AF208" s="1045"/>
      <c r="AG208" s="1045"/>
      <c r="BB208" s="1045"/>
      <c r="BC208" s="1045"/>
      <c r="BD208" s="1045"/>
      <c r="BE208" s="1045"/>
      <c r="BF208" s="1045"/>
      <c r="BG208" s="1045"/>
      <c r="BH208" s="1045"/>
      <c r="BI208" s="1045"/>
      <c r="BJ208" s="1045"/>
      <c r="BK208" s="1045"/>
      <c r="BL208" s="1045"/>
      <c r="BM208" s="1045"/>
      <c r="BN208" s="1045"/>
      <c r="BO208" s="1045"/>
      <c r="BP208" s="1045"/>
      <c r="BQ208" s="1045"/>
      <c r="BR208" s="1045"/>
      <c r="BS208" s="1045"/>
      <c r="BT208" s="1045"/>
      <c r="BU208" s="920"/>
      <c r="BV208" s="920"/>
      <c r="BW208" s="920"/>
      <c r="BX208" s="920"/>
      <c r="BY208" s="920"/>
      <c r="BZ208" s="920"/>
      <c r="CA208" s="920"/>
      <c r="CB208" s="920"/>
      <c r="CC208" s="920"/>
      <c r="CD208" s="920"/>
      <c r="CE208" s="920"/>
      <c r="CF208" s="920"/>
      <c r="CG208" s="920"/>
      <c r="CH208" s="937"/>
      <c r="CI208" s="920"/>
      <c r="CJ208" s="920"/>
      <c r="CK208" s="920"/>
    </row>
    <row r="209" spans="4:101" ht="18.95" customHeight="1">
      <c r="D209" s="2434"/>
      <c r="E209" s="2434"/>
      <c r="F209" s="2434"/>
      <c r="H209" s="935"/>
      <c r="I209" s="910" t="s">
        <v>1573</v>
      </c>
      <c r="J209" s="910"/>
      <c r="K209" s="981"/>
      <c r="L209" s="982" t="s">
        <v>1521</v>
      </c>
      <c r="M209" s="983"/>
      <c r="N209" s="983"/>
      <c r="O209" s="983"/>
      <c r="P209" s="983"/>
      <c r="Q209" s="986" t="s">
        <v>912</v>
      </c>
      <c r="R209" s="910" t="s">
        <v>1682</v>
      </c>
      <c r="S209" s="910"/>
      <c r="T209" s="981"/>
      <c r="U209" s="982" t="s">
        <v>1521</v>
      </c>
      <c r="V209" s="983"/>
      <c r="W209" s="983"/>
      <c r="X209" s="983"/>
      <c r="Y209" s="984"/>
      <c r="Z209" s="986" t="s">
        <v>912</v>
      </c>
      <c r="AA209" s="1045"/>
      <c r="AB209" s="910" t="s">
        <v>1522</v>
      </c>
      <c r="AC209" s="752"/>
      <c r="AD209" s="752"/>
      <c r="AE209" s="752"/>
      <c r="AF209" s="2868" t="s">
        <v>3410</v>
      </c>
      <c r="AG209" s="2869"/>
      <c r="AH209" s="2870"/>
      <c r="AI209" s="946" t="s">
        <v>1115</v>
      </c>
      <c r="AJ209" s="2865" t="s">
        <v>1523</v>
      </c>
      <c r="AK209" s="2866"/>
      <c r="AL209" s="2867"/>
      <c r="AM209" s="946" t="s">
        <v>1115</v>
      </c>
      <c r="AN209" s="2865" t="s">
        <v>1524</v>
      </c>
      <c r="AO209" s="2866"/>
      <c r="AP209" s="2867"/>
      <c r="AQ209" s="946" t="s">
        <v>1115</v>
      </c>
      <c r="BB209" s="1045"/>
      <c r="BC209" s="1045"/>
      <c r="BD209" s="1045"/>
      <c r="BE209" s="1045"/>
      <c r="BF209" s="1045"/>
      <c r="BG209" s="1045"/>
      <c r="BH209" s="1045"/>
      <c r="BI209" s="1045"/>
      <c r="BJ209" s="1045"/>
      <c r="BK209" s="1045"/>
      <c r="BL209" s="1045"/>
      <c r="BM209" s="1045"/>
      <c r="BN209" s="1045"/>
      <c r="BO209" s="1045"/>
      <c r="BP209" s="1045"/>
      <c r="BQ209" s="1045"/>
      <c r="BR209" s="1045"/>
      <c r="BS209" s="1045"/>
      <c r="BT209" s="1045"/>
      <c r="BU209" s="920"/>
      <c r="BV209" s="920"/>
      <c r="BW209" s="920"/>
      <c r="BX209" s="920"/>
      <c r="BY209" s="920"/>
      <c r="BZ209" s="920"/>
      <c r="CA209" s="920"/>
      <c r="CB209" s="920"/>
      <c r="CC209" s="920"/>
      <c r="CD209" s="920"/>
      <c r="CE209" s="920"/>
      <c r="CF209" s="920"/>
      <c r="CG209" s="920"/>
      <c r="CH209" s="937"/>
      <c r="CI209" s="920"/>
      <c r="CJ209" s="920"/>
      <c r="CK209" s="920"/>
    </row>
    <row r="210" spans="4:101" ht="18.95" customHeight="1">
      <c r="D210" s="2434"/>
      <c r="E210" s="2434"/>
      <c r="F210" s="2434"/>
      <c r="H210" s="935"/>
      <c r="I210" s="920"/>
      <c r="J210" s="1045"/>
      <c r="K210" s="1045"/>
      <c r="L210" s="1045"/>
      <c r="M210" s="1045"/>
      <c r="N210" s="1045"/>
      <c r="O210" s="1045"/>
      <c r="P210" s="1045"/>
      <c r="Q210" s="1045"/>
      <c r="R210" s="1045"/>
      <c r="S210" s="1045"/>
      <c r="T210" s="1045"/>
      <c r="U210" s="1045"/>
      <c r="V210" s="1045"/>
      <c r="W210" s="1045"/>
      <c r="X210" s="1045"/>
      <c r="Y210" s="1045"/>
      <c r="Z210" s="1045"/>
      <c r="AA210" s="1045"/>
      <c r="AB210" s="1045"/>
      <c r="AC210" s="1045"/>
      <c r="AD210" s="1045"/>
      <c r="AE210" s="1045"/>
      <c r="AF210" s="1045"/>
      <c r="AG210" s="1045"/>
      <c r="BB210" s="1045"/>
      <c r="BC210" s="1045"/>
      <c r="BD210" s="1045"/>
      <c r="BE210" s="1045"/>
      <c r="BF210" s="1045"/>
      <c r="BG210" s="1045"/>
      <c r="BH210" s="1045"/>
      <c r="BI210" s="1045"/>
      <c r="BJ210" s="1045"/>
      <c r="BK210" s="1045"/>
      <c r="BL210" s="1045"/>
      <c r="BM210" s="1045"/>
      <c r="BN210" s="1045"/>
      <c r="BO210" s="1045"/>
      <c r="BP210" s="1045"/>
      <c r="BQ210" s="1045"/>
      <c r="BR210" s="1045"/>
      <c r="BS210" s="1045"/>
      <c r="BT210" s="1045"/>
      <c r="BU210" s="920"/>
      <c r="BV210" s="920"/>
      <c r="BW210" s="920"/>
      <c r="BX210" s="920"/>
      <c r="BY210" s="920"/>
      <c r="BZ210" s="920"/>
      <c r="CA210" s="920"/>
      <c r="CB210" s="920"/>
      <c r="CC210" s="920"/>
      <c r="CD210" s="920"/>
      <c r="CE210" s="920"/>
      <c r="CF210" s="920"/>
      <c r="CG210" s="920"/>
      <c r="CH210" s="937"/>
      <c r="CI210" s="920"/>
      <c r="CJ210" s="920"/>
      <c r="CK210" s="920"/>
    </row>
    <row r="211" spans="4:101" ht="18.95" customHeight="1">
      <c r="D211" s="2434"/>
      <c r="E211" s="2434"/>
      <c r="F211" s="2434"/>
      <c r="H211" s="935"/>
      <c r="I211" s="1365" t="s">
        <v>2166</v>
      </c>
      <c r="J211" s="1045"/>
      <c r="K211" s="1045"/>
      <c r="L211" s="1045"/>
      <c r="M211" s="1045"/>
      <c r="N211" s="1045"/>
      <c r="O211" s="1045"/>
      <c r="P211" s="1045"/>
      <c r="Q211" s="1045"/>
      <c r="R211" s="1045"/>
      <c r="S211" s="1045"/>
      <c r="T211" s="1045"/>
      <c r="U211" s="1045"/>
      <c r="V211" s="1045"/>
      <c r="W211" s="1045"/>
      <c r="X211" s="1045"/>
      <c r="Y211" s="1045"/>
      <c r="Z211" s="1045"/>
      <c r="AA211" s="1045"/>
      <c r="AB211" s="1045"/>
      <c r="AC211" s="1045"/>
      <c r="AD211" s="1045"/>
      <c r="AE211" s="1045"/>
      <c r="AF211" s="1045"/>
      <c r="AG211" s="1045"/>
      <c r="AH211" s="1050"/>
      <c r="AI211" s="1045"/>
      <c r="AJ211" s="1045"/>
      <c r="AK211" s="1045"/>
      <c r="AL211" s="1050"/>
      <c r="AM211" s="1045"/>
      <c r="AN211" s="1045"/>
      <c r="AO211" s="1045"/>
      <c r="AP211" s="1045"/>
      <c r="AQ211" s="1045"/>
      <c r="AZ211" s="1045"/>
      <c r="BA211" s="1045"/>
      <c r="BB211" s="1045"/>
      <c r="BC211" s="1045"/>
      <c r="BD211" s="1045"/>
      <c r="BE211" s="1045"/>
      <c r="BF211" s="1045"/>
      <c r="BG211" s="1045"/>
      <c r="BH211" s="1045"/>
      <c r="BI211" s="1045"/>
      <c r="BJ211" s="1045"/>
      <c r="BK211" s="1045"/>
      <c r="BL211" s="1045"/>
      <c r="BM211" s="1045"/>
      <c r="BN211" s="1045"/>
      <c r="BO211" s="1045"/>
      <c r="BP211" s="1045"/>
      <c r="BQ211" s="1045"/>
      <c r="BR211" s="1045"/>
      <c r="BS211" s="1045"/>
      <c r="BT211" s="1045"/>
      <c r="BU211" s="920"/>
      <c r="BV211" s="920"/>
      <c r="BW211" s="920"/>
      <c r="BX211" s="920"/>
      <c r="BY211" s="920"/>
      <c r="BZ211" s="920"/>
      <c r="CA211" s="920"/>
      <c r="CB211" s="920"/>
      <c r="CC211" s="920"/>
      <c r="CD211" s="920"/>
      <c r="CE211" s="920"/>
      <c r="CF211" s="920"/>
      <c r="CG211" s="920"/>
      <c r="CH211" s="937"/>
      <c r="CI211" s="920"/>
      <c r="CJ211" s="920"/>
      <c r="CK211" s="920"/>
    </row>
    <row r="212" spans="4:101" ht="5.0999999999999996" customHeight="1">
      <c r="D212" s="2434"/>
      <c r="E212" s="2434"/>
      <c r="F212" s="2434"/>
      <c r="H212" s="935"/>
      <c r="I212" s="920"/>
      <c r="J212" s="1045"/>
      <c r="K212" s="1045"/>
      <c r="L212" s="1045"/>
      <c r="M212" s="1045"/>
      <c r="N212" s="1045"/>
      <c r="O212" s="1045"/>
      <c r="P212" s="1045"/>
      <c r="Q212" s="1045"/>
      <c r="R212" s="1045"/>
      <c r="S212" s="1045"/>
      <c r="T212" s="1045"/>
      <c r="U212" s="1045"/>
      <c r="V212" s="1045"/>
      <c r="W212" s="1045"/>
      <c r="X212" s="1045"/>
      <c r="Y212" s="1045"/>
      <c r="Z212" s="1045"/>
      <c r="AA212" s="1045"/>
      <c r="AB212" s="1045"/>
      <c r="AC212" s="1045"/>
      <c r="AD212" s="1045"/>
      <c r="AE212" s="1045"/>
      <c r="AF212" s="1045"/>
      <c r="AG212" s="1045"/>
      <c r="AH212" s="1050"/>
      <c r="AI212" s="1045"/>
      <c r="AJ212" s="1045"/>
      <c r="AK212" s="1045"/>
      <c r="AL212" s="1050"/>
      <c r="AM212" s="1045"/>
      <c r="AN212" s="1045"/>
      <c r="AO212" s="1045"/>
      <c r="AP212" s="1045"/>
      <c r="AQ212" s="1045"/>
      <c r="AZ212" s="1045"/>
      <c r="BA212" s="1045"/>
      <c r="BB212" s="1045"/>
      <c r="BC212" s="1045"/>
      <c r="BD212" s="1045"/>
      <c r="BE212" s="1045"/>
      <c r="BF212" s="1045"/>
      <c r="BG212" s="1045"/>
      <c r="BH212" s="1045"/>
      <c r="BI212" s="1045"/>
      <c r="BJ212" s="1045"/>
      <c r="BK212" s="1045"/>
      <c r="BL212" s="1045"/>
      <c r="BM212" s="1045"/>
      <c r="BN212" s="1045"/>
      <c r="BO212" s="1045"/>
      <c r="BP212" s="1045"/>
      <c r="BQ212" s="1045"/>
      <c r="BR212" s="1045"/>
      <c r="BS212" s="1045"/>
      <c r="BT212" s="1045"/>
      <c r="BU212" s="920"/>
      <c r="BV212" s="920"/>
      <c r="BW212" s="920"/>
      <c r="BX212" s="920"/>
      <c r="BY212" s="920"/>
      <c r="BZ212" s="920"/>
      <c r="CA212" s="920"/>
      <c r="CB212" s="920"/>
      <c r="CC212" s="920"/>
      <c r="CD212" s="920"/>
      <c r="CE212" s="920"/>
      <c r="CF212" s="920"/>
      <c r="CG212" s="920"/>
      <c r="CH212" s="937"/>
      <c r="CI212" s="920"/>
      <c r="CJ212" s="920"/>
      <c r="CK212" s="920"/>
    </row>
    <row r="213" spans="4:101" ht="18.95" customHeight="1">
      <c r="D213" s="2434"/>
      <c r="E213" s="2434"/>
      <c r="F213" s="2434"/>
      <c r="H213" s="935"/>
      <c r="I213" s="2880" t="s">
        <v>1559</v>
      </c>
      <c r="J213" s="2810" t="s">
        <v>2163</v>
      </c>
      <c r="K213" s="2882"/>
      <c r="L213" s="2882"/>
      <c r="M213" s="2882"/>
      <c r="N213" s="2812"/>
      <c r="O213" s="966" t="s">
        <v>2147</v>
      </c>
      <c r="P213" s="967"/>
      <c r="Q213" s="930"/>
      <c r="R213" s="930"/>
      <c r="S213" s="930"/>
      <c r="T213" s="930"/>
      <c r="U213" s="930"/>
      <c r="V213" s="930"/>
      <c r="W213" s="930"/>
      <c r="X213" s="930"/>
      <c r="Y213" s="930"/>
      <c r="Z213" s="931"/>
      <c r="AA213" s="929" t="s">
        <v>1586</v>
      </c>
      <c r="AB213" s="930"/>
      <c r="AC213" s="930"/>
      <c r="AD213" s="930"/>
      <c r="AE213" s="930"/>
      <c r="AF213" s="930"/>
      <c r="AG213" s="930"/>
      <c r="AH213" s="930"/>
      <c r="AI213" s="930"/>
      <c r="AJ213" s="930"/>
      <c r="AK213" s="931"/>
      <c r="AL213" s="929" t="s">
        <v>1527</v>
      </c>
      <c r="AM213" s="930"/>
      <c r="AN213" s="930"/>
      <c r="AO213" s="930"/>
      <c r="AP213" s="930"/>
      <c r="AQ213" s="930"/>
      <c r="AR213" s="930"/>
      <c r="AS213" s="930"/>
      <c r="AT213" s="930"/>
      <c r="AU213" s="930"/>
      <c r="AV213" s="930"/>
      <c r="AW213" s="930"/>
      <c r="AX213" s="930"/>
      <c r="AY213" s="930"/>
      <c r="AZ213" s="930"/>
      <c r="BA213" s="930"/>
      <c r="BB213" s="930"/>
      <c r="BC213" s="930"/>
      <c r="BD213" s="929" t="s">
        <v>2122</v>
      </c>
      <c r="BE213" s="930"/>
      <c r="BF213" s="930"/>
      <c r="BG213" s="930"/>
      <c r="BH213" s="930"/>
      <c r="BI213" s="930"/>
      <c r="BJ213" s="930"/>
      <c r="BK213" s="930"/>
      <c r="BL213" s="930"/>
      <c r="BM213" s="930"/>
      <c r="BN213" s="930"/>
      <c r="BO213" s="931"/>
      <c r="BP213" s="931"/>
      <c r="BQ213" s="931"/>
      <c r="BR213" s="931"/>
      <c r="BS213" s="972" t="s">
        <v>1612</v>
      </c>
      <c r="BT213" s="930"/>
      <c r="BU213" s="930"/>
      <c r="BV213" s="930"/>
      <c r="BW213" s="930"/>
      <c r="BX213" s="930"/>
      <c r="BY213" s="930"/>
      <c r="BZ213" s="931"/>
      <c r="CA213" s="2797" t="s">
        <v>1525</v>
      </c>
      <c r="CB213" s="2848"/>
      <c r="CC213" s="2848"/>
      <c r="CD213" s="2848"/>
      <c r="CE213" s="2848"/>
      <c r="CF213" s="2799"/>
      <c r="CG213" s="1400"/>
      <c r="CH213" s="1393"/>
      <c r="CI213" s="1045"/>
      <c r="CJ213" s="1045"/>
      <c r="CK213" s="1045"/>
      <c r="CL213" s="920"/>
      <c r="CN213" s="920"/>
      <c r="CO213" s="920"/>
      <c r="CP213" s="920"/>
      <c r="CQ213" s="920"/>
      <c r="CR213" s="920"/>
      <c r="CS213" s="920"/>
    </row>
    <row r="214" spans="4:101" ht="18.95" customHeight="1">
      <c r="D214" s="2434"/>
      <c r="E214" s="2434"/>
      <c r="F214" s="2434"/>
      <c r="H214" s="935"/>
      <c r="I214" s="2881"/>
      <c r="J214" s="2813"/>
      <c r="K214" s="2814"/>
      <c r="L214" s="2814"/>
      <c r="M214" s="2814"/>
      <c r="N214" s="2815"/>
      <c r="O214" s="929" t="s">
        <v>3413</v>
      </c>
      <c r="P214" s="930"/>
      <c r="Q214" s="930"/>
      <c r="R214" s="931"/>
      <c r="S214" s="929" t="s">
        <v>2138</v>
      </c>
      <c r="T214" s="930"/>
      <c r="U214" s="930"/>
      <c r="V214" s="931"/>
      <c r="W214" s="929" t="s">
        <v>2139</v>
      </c>
      <c r="X214" s="930"/>
      <c r="Y214" s="930"/>
      <c r="Z214" s="931"/>
      <c r="AA214" s="929" t="s">
        <v>699</v>
      </c>
      <c r="AB214" s="930"/>
      <c r="AC214" s="930"/>
      <c r="AD214" s="931"/>
      <c r="AE214" s="929" t="s">
        <v>700</v>
      </c>
      <c r="AF214" s="930"/>
      <c r="AG214" s="930"/>
      <c r="AH214" s="931"/>
      <c r="AI214" s="929" t="s">
        <v>1531</v>
      </c>
      <c r="AJ214" s="930"/>
      <c r="AK214" s="931"/>
      <c r="AL214" s="929" t="s">
        <v>1561</v>
      </c>
      <c r="AM214" s="930"/>
      <c r="AN214" s="931"/>
      <c r="AO214" s="929" t="s">
        <v>1528</v>
      </c>
      <c r="AP214" s="930"/>
      <c r="AQ214" s="930"/>
      <c r="AR214" s="930"/>
      <c r="AS214" s="931"/>
      <c r="AT214" s="929" t="s">
        <v>1529</v>
      </c>
      <c r="AU214" s="930"/>
      <c r="AV214" s="930"/>
      <c r="AW214" s="930"/>
      <c r="AX214" s="930"/>
      <c r="AY214" s="930"/>
      <c r="AZ214" s="931"/>
      <c r="BA214" s="929" t="s">
        <v>1530</v>
      </c>
      <c r="BB214" s="930"/>
      <c r="BC214" s="931"/>
      <c r="BD214" s="966" t="s">
        <v>1534</v>
      </c>
      <c r="BE214" s="967"/>
      <c r="BF214" s="968"/>
      <c r="BG214" s="966" t="s">
        <v>1535</v>
      </c>
      <c r="BH214" s="967"/>
      <c r="BI214" s="968"/>
      <c r="BJ214" s="929" t="s">
        <v>1583</v>
      </c>
      <c r="BK214" s="931"/>
      <c r="BL214" s="931"/>
      <c r="BM214" s="929" t="s">
        <v>1584</v>
      </c>
      <c r="BN214" s="930"/>
      <c r="BO214" s="931"/>
      <c r="BP214" s="929" t="s">
        <v>1680</v>
      </c>
      <c r="BQ214" s="930"/>
      <c r="BR214" s="931"/>
      <c r="BS214" s="929" t="s">
        <v>1583</v>
      </c>
      <c r="BT214" s="930"/>
      <c r="BU214" s="929" t="s">
        <v>1592</v>
      </c>
      <c r="BV214" s="930"/>
      <c r="BW214" s="931"/>
      <c r="BX214" s="966" t="s">
        <v>1585</v>
      </c>
      <c r="BY214" s="1361"/>
      <c r="BZ214" s="968"/>
      <c r="CA214" s="2800"/>
      <c r="CB214" s="2801"/>
      <c r="CC214" s="2801"/>
      <c r="CD214" s="2801"/>
      <c r="CE214" s="2801"/>
      <c r="CF214" s="2802"/>
      <c r="CG214" s="1401"/>
      <c r="CH214" s="937"/>
      <c r="CI214" s="920"/>
      <c r="CJ214" s="920"/>
      <c r="CK214" s="920"/>
      <c r="CL214" s="920"/>
      <c r="CN214" s="920"/>
      <c r="CO214" s="920"/>
      <c r="CP214" s="920"/>
      <c r="CQ214" s="920"/>
      <c r="CR214" s="920"/>
      <c r="CS214" s="920"/>
    </row>
    <row r="215" spans="4:101" ht="18.95" customHeight="1">
      <c r="D215" s="2434"/>
      <c r="E215" s="2434"/>
      <c r="F215" s="2434"/>
      <c r="H215" s="935"/>
      <c r="I215" s="1387" t="s">
        <v>1759</v>
      </c>
      <c r="J215" s="1029" t="s">
        <v>1995</v>
      </c>
      <c r="K215" s="1027"/>
      <c r="L215" s="1027"/>
      <c r="M215" s="1027"/>
      <c r="N215" s="1028"/>
      <c r="O215" s="1388" t="s">
        <v>3411</v>
      </c>
      <c r="P215" s="955"/>
      <c r="Q215" s="955"/>
      <c r="R215" s="955"/>
      <c r="S215" s="954" t="s">
        <v>1523</v>
      </c>
      <c r="T215" s="955"/>
      <c r="U215" s="955"/>
      <c r="V215" s="955"/>
      <c r="W215" s="954" t="s">
        <v>1524</v>
      </c>
      <c r="X215" s="955"/>
      <c r="Y215" s="955"/>
      <c r="Z215" s="955"/>
      <c r="AA215" s="932" t="s">
        <v>1560</v>
      </c>
      <c r="AB215" s="933"/>
      <c r="AC215" s="933"/>
      <c r="AD215" s="934"/>
      <c r="AE215" s="932">
        <v>12345</v>
      </c>
      <c r="AF215" s="933"/>
      <c r="AG215" s="933"/>
      <c r="AH215" s="934"/>
      <c r="AI215" s="932" t="s">
        <v>1518</v>
      </c>
      <c r="AJ215" s="933"/>
      <c r="AK215" s="934"/>
      <c r="AL215" s="932" t="s">
        <v>1526</v>
      </c>
      <c r="AM215" s="933"/>
      <c r="AN215" s="934"/>
      <c r="AO215" s="932" t="s">
        <v>1526</v>
      </c>
      <c r="AP215" s="933"/>
      <c r="AQ215" s="933"/>
      <c r="AR215" s="933"/>
      <c r="AS215" s="934"/>
      <c r="AT215" s="932" t="s">
        <v>1562</v>
      </c>
      <c r="AU215" s="933"/>
      <c r="AV215" s="933"/>
      <c r="AW215" s="933"/>
      <c r="AX215" s="933"/>
      <c r="AY215" s="933"/>
      <c r="AZ215" s="934"/>
      <c r="BA215" s="932" t="s">
        <v>1532</v>
      </c>
      <c r="BB215" s="933"/>
      <c r="BC215" s="934"/>
      <c r="BD215" s="932" t="s">
        <v>1596</v>
      </c>
      <c r="BE215" s="933"/>
      <c r="BF215" s="934"/>
      <c r="BG215" s="932">
        <v>1</v>
      </c>
      <c r="BH215" s="933"/>
      <c r="BI215" s="934"/>
      <c r="BJ215" s="932" t="s">
        <v>1595</v>
      </c>
      <c r="BK215" s="933"/>
      <c r="BL215" s="1005"/>
      <c r="BM215" s="932">
        <v>1</v>
      </c>
      <c r="BN215" s="933"/>
      <c r="BO215" s="934"/>
      <c r="BP215" s="932">
        <v>66</v>
      </c>
      <c r="BQ215" s="933"/>
      <c r="BR215" s="934"/>
      <c r="BS215" s="932" t="s">
        <v>1590</v>
      </c>
      <c r="BT215" s="933"/>
      <c r="BU215" s="1006">
        <v>60</v>
      </c>
      <c r="BV215" s="1007"/>
      <c r="BW215" s="1008"/>
      <c r="BX215" s="1009" t="s">
        <v>1520</v>
      </c>
      <c r="BY215" s="1007"/>
      <c r="BZ215" s="1008"/>
      <c r="CA215" s="932" t="s">
        <v>1562</v>
      </c>
      <c r="CB215" s="933"/>
      <c r="CC215" s="933"/>
      <c r="CD215" s="933"/>
      <c r="CE215" s="933"/>
      <c r="CF215" s="934"/>
      <c r="CG215" s="990" t="s">
        <v>1180</v>
      </c>
      <c r="CH215" s="937"/>
      <c r="CI215" s="920"/>
      <c r="CJ215" s="920"/>
      <c r="CK215" s="920"/>
      <c r="CL215" s="920"/>
      <c r="CN215" s="920"/>
      <c r="CO215" s="920"/>
      <c r="CP215" s="920"/>
      <c r="CQ215" s="920"/>
      <c r="CR215" s="920"/>
      <c r="CS215" s="920"/>
    </row>
    <row r="216" spans="4:101" ht="18.95" customHeight="1">
      <c r="D216" s="2434"/>
      <c r="E216" s="2434"/>
      <c r="F216" s="2434"/>
      <c r="H216" s="935"/>
      <c r="I216" s="1387" t="s">
        <v>1759</v>
      </c>
      <c r="J216" s="1029" t="s">
        <v>1995</v>
      </c>
      <c r="K216" s="1027"/>
      <c r="L216" s="1027"/>
      <c r="M216" s="1027"/>
      <c r="N216" s="1028"/>
      <c r="O216" s="1388" t="s">
        <v>3411</v>
      </c>
      <c r="P216" s="955"/>
      <c r="Q216" s="955"/>
      <c r="R216" s="955"/>
      <c r="S216" s="954" t="s">
        <v>1523</v>
      </c>
      <c r="T216" s="955"/>
      <c r="U216" s="955"/>
      <c r="V216" s="955"/>
      <c r="W216" s="954" t="s">
        <v>1524</v>
      </c>
      <c r="X216" s="955"/>
      <c r="Y216" s="955"/>
      <c r="Z216" s="955"/>
      <c r="AA216" s="932" t="s">
        <v>1560</v>
      </c>
      <c r="AB216" s="933"/>
      <c r="AC216" s="933"/>
      <c r="AD216" s="934"/>
      <c r="AE216" s="932">
        <v>12345</v>
      </c>
      <c r="AF216" s="933"/>
      <c r="AG216" s="933"/>
      <c r="AH216" s="934"/>
      <c r="AI216" s="932" t="s">
        <v>1518</v>
      </c>
      <c r="AJ216" s="933"/>
      <c r="AK216" s="934"/>
      <c r="AL216" s="932" t="s">
        <v>1526</v>
      </c>
      <c r="AM216" s="933"/>
      <c r="AN216" s="934"/>
      <c r="AO216" s="932" t="s">
        <v>1526</v>
      </c>
      <c r="AP216" s="933"/>
      <c r="AQ216" s="933"/>
      <c r="AR216" s="933"/>
      <c r="AS216" s="934"/>
      <c r="AT216" s="932" t="s">
        <v>1562</v>
      </c>
      <c r="AU216" s="933"/>
      <c r="AV216" s="933"/>
      <c r="AW216" s="933"/>
      <c r="AX216" s="933"/>
      <c r="AY216" s="933"/>
      <c r="AZ216" s="934"/>
      <c r="BA216" s="932" t="s">
        <v>1532</v>
      </c>
      <c r="BB216" s="933"/>
      <c r="BC216" s="934"/>
      <c r="BD216" s="932" t="s">
        <v>1597</v>
      </c>
      <c r="BE216" s="933"/>
      <c r="BF216" s="934"/>
      <c r="BG216" s="932">
        <v>2</v>
      </c>
      <c r="BH216" s="933"/>
      <c r="BI216" s="934"/>
      <c r="BJ216" s="932" t="s">
        <v>1595</v>
      </c>
      <c r="BK216" s="933"/>
      <c r="BL216" s="1005"/>
      <c r="BM216" s="932">
        <v>1</v>
      </c>
      <c r="BN216" s="933"/>
      <c r="BO216" s="934"/>
      <c r="BP216" s="932">
        <v>66</v>
      </c>
      <c r="BQ216" s="933"/>
      <c r="BR216" s="934"/>
      <c r="BS216" s="932" t="s">
        <v>1590</v>
      </c>
      <c r="BT216" s="933"/>
      <c r="BU216" s="1006">
        <v>40</v>
      </c>
      <c r="BV216" s="1007"/>
      <c r="BW216" s="1008"/>
      <c r="BX216" s="1009" t="s">
        <v>1520</v>
      </c>
      <c r="BY216" s="1007"/>
      <c r="BZ216" s="1008"/>
      <c r="CA216" s="932" t="s">
        <v>1562</v>
      </c>
      <c r="CB216" s="933"/>
      <c r="CC216" s="933"/>
      <c r="CD216" s="933"/>
      <c r="CE216" s="933"/>
      <c r="CF216" s="934"/>
      <c r="CG216" s="989"/>
      <c r="CH216" s="937"/>
      <c r="CI216" s="920"/>
      <c r="CJ216" s="920"/>
      <c r="CK216" s="920"/>
      <c r="CL216" s="920"/>
      <c r="CN216" s="920"/>
      <c r="CO216" s="920"/>
      <c r="CP216" s="920"/>
      <c r="CQ216" s="920"/>
      <c r="CR216" s="920"/>
      <c r="CS216" s="920"/>
    </row>
    <row r="217" spans="4:101" ht="18.95" customHeight="1">
      <c r="D217" s="2434"/>
      <c r="E217" s="2434"/>
      <c r="F217" s="2434"/>
      <c r="H217" s="935"/>
      <c r="I217" s="1002" t="s">
        <v>737</v>
      </c>
      <c r="J217" s="1029" t="s">
        <v>1995</v>
      </c>
      <c r="K217" s="1027"/>
      <c r="L217" s="1027"/>
      <c r="M217" s="1027"/>
      <c r="N217" s="1028"/>
      <c r="O217" s="1388" t="s">
        <v>3411</v>
      </c>
      <c r="P217" s="955"/>
      <c r="Q217" s="955"/>
      <c r="R217" s="955"/>
      <c r="S217" s="954" t="s">
        <v>1523</v>
      </c>
      <c r="T217" s="955"/>
      <c r="U217" s="955"/>
      <c r="V217" s="955"/>
      <c r="W217" s="954" t="s">
        <v>1524</v>
      </c>
      <c r="X217" s="955"/>
      <c r="Y217" s="955"/>
      <c r="Z217" s="955"/>
      <c r="AA217" s="932" t="s">
        <v>1560</v>
      </c>
      <c r="AB217" s="933"/>
      <c r="AC217" s="933"/>
      <c r="AD217" s="934"/>
      <c r="AE217" s="932">
        <v>12345</v>
      </c>
      <c r="AF217" s="933"/>
      <c r="AG217" s="933"/>
      <c r="AH217" s="934"/>
      <c r="AI217" s="932" t="s">
        <v>1518</v>
      </c>
      <c r="AJ217" s="933"/>
      <c r="AK217" s="934"/>
      <c r="AL217" s="932" t="s">
        <v>1526</v>
      </c>
      <c r="AM217" s="933"/>
      <c r="AN217" s="934"/>
      <c r="AO217" s="932" t="s">
        <v>1526</v>
      </c>
      <c r="AP217" s="933"/>
      <c r="AQ217" s="933"/>
      <c r="AR217" s="933"/>
      <c r="AS217" s="934"/>
      <c r="AT217" s="932" t="s">
        <v>1562</v>
      </c>
      <c r="AU217" s="933"/>
      <c r="AV217" s="933"/>
      <c r="AW217" s="933"/>
      <c r="AX217" s="933"/>
      <c r="AY217" s="933"/>
      <c r="AZ217" s="934"/>
      <c r="BA217" s="932" t="s">
        <v>1532</v>
      </c>
      <c r="BB217" s="933"/>
      <c r="BC217" s="934"/>
      <c r="BD217" s="932" t="s">
        <v>1598</v>
      </c>
      <c r="BE217" s="933"/>
      <c r="BF217" s="934"/>
      <c r="BG217" s="932">
        <v>3</v>
      </c>
      <c r="BH217" s="933"/>
      <c r="BI217" s="934"/>
      <c r="BJ217" s="932" t="s">
        <v>1595</v>
      </c>
      <c r="BK217" s="933"/>
      <c r="BL217" s="1005"/>
      <c r="BM217" s="932">
        <v>1</v>
      </c>
      <c r="BN217" s="933"/>
      <c r="BO217" s="934"/>
      <c r="BP217" s="932">
        <v>66</v>
      </c>
      <c r="BQ217" s="933"/>
      <c r="BR217" s="934"/>
      <c r="BS217" s="932" t="s">
        <v>1590</v>
      </c>
      <c r="BT217" s="933"/>
      <c r="BU217" s="1006">
        <v>100</v>
      </c>
      <c r="BV217" s="1007"/>
      <c r="BW217" s="1008"/>
      <c r="BX217" s="1009" t="s">
        <v>1520</v>
      </c>
      <c r="BY217" s="1007"/>
      <c r="BZ217" s="1008"/>
      <c r="CA217" s="932" t="s">
        <v>1562</v>
      </c>
      <c r="CB217" s="933"/>
      <c r="CC217" s="933"/>
      <c r="CD217" s="933"/>
      <c r="CE217" s="933"/>
      <c r="CF217" s="934"/>
      <c r="CG217" s="986"/>
      <c r="CH217" s="937"/>
      <c r="CI217" s="920"/>
      <c r="CJ217" s="920"/>
      <c r="CK217" s="920"/>
      <c r="CL217" s="920"/>
      <c r="CN217" s="920"/>
      <c r="CO217" s="920"/>
      <c r="CP217" s="920"/>
      <c r="CQ217" s="920"/>
      <c r="CR217" s="920"/>
      <c r="CS217" s="920"/>
      <c r="CT217" s="920"/>
      <c r="CU217" s="920"/>
      <c r="CV217" s="920"/>
      <c r="CW217" s="920"/>
    </row>
    <row r="218" spans="4:101" ht="5.0999999999999996" customHeight="1">
      <c r="D218" s="2434"/>
      <c r="E218" s="2434"/>
      <c r="F218" s="2434"/>
      <c r="H218" s="935"/>
      <c r="I218" s="974"/>
      <c r="J218" s="974"/>
      <c r="K218" s="974"/>
      <c r="L218" s="974"/>
      <c r="M218" s="974"/>
      <c r="N218" s="974"/>
      <c r="O218" s="974"/>
      <c r="P218" s="974"/>
      <c r="Q218" s="974"/>
      <c r="R218" s="974"/>
      <c r="S218" s="974"/>
      <c r="T218" s="974"/>
      <c r="U218" s="974"/>
      <c r="V218" s="974"/>
      <c r="W218" s="974"/>
      <c r="X218" s="974"/>
      <c r="Y218" s="974"/>
      <c r="Z218" s="974"/>
      <c r="AA218" s="1074"/>
      <c r="AB218" s="1075"/>
      <c r="AC218" s="1075"/>
      <c r="AD218" s="1075"/>
      <c r="AE218" s="1074"/>
      <c r="AF218" s="1075"/>
      <c r="AG218" s="1075"/>
      <c r="AH218" s="1075"/>
      <c r="AI218" s="1074"/>
      <c r="AJ218" s="1075"/>
      <c r="AK218" s="1075"/>
      <c r="AL218" s="1074"/>
      <c r="AM218" s="1075"/>
      <c r="AN218" s="1075"/>
      <c r="AO218" s="1074"/>
      <c r="AP218" s="1075"/>
      <c r="AQ218" s="1075"/>
      <c r="AR218" s="1075"/>
      <c r="AS218" s="1075"/>
      <c r="AT218" s="1074"/>
      <c r="AU218" s="1075"/>
      <c r="AV218" s="1075"/>
      <c r="AW218" s="1075"/>
      <c r="AX218" s="1075"/>
      <c r="AY218" s="1075"/>
      <c r="AZ218" s="1075"/>
      <c r="BA218" s="1074"/>
      <c r="BB218" s="1075"/>
      <c r="BC218" s="1075"/>
      <c r="BD218" s="911"/>
      <c r="BE218" s="911"/>
      <c r="BF218" s="911"/>
      <c r="BG218" s="911"/>
      <c r="BH218" s="911"/>
      <c r="BI218" s="911"/>
      <c r="BJ218" s="911"/>
      <c r="BK218" s="911"/>
      <c r="BL218" s="1077"/>
      <c r="BM218" s="911"/>
      <c r="BN218" s="911"/>
      <c r="BO218" s="911"/>
      <c r="BP218" s="911"/>
      <c r="BQ218" s="911"/>
      <c r="BR218" s="911"/>
      <c r="BS218" s="911"/>
      <c r="BT218" s="911"/>
      <c r="BU218" s="1071"/>
      <c r="BV218" s="1071"/>
      <c r="BW218" s="1071"/>
      <c r="BX218" s="1072"/>
      <c r="BY218" s="1071"/>
      <c r="BZ218" s="1071"/>
      <c r="CA218" s="920"/>
      <c r="CB218" s="920"/>
      <c r="CC218" s="920"/>
      <c r="CD218" s="920"/>
      <c r="CE218" s="920"/>
      <c r="CF218" s="920"/>
      <c r="CG218" s="1073"/>
      <c r="CH218" s="1041"/>
      <c r="CI218" s="920"/>
      <c r="CJ218" s="920"/>
      <c r="CK218" s="920"/>
      <c r="CL218" s="920"/>
      <c r="CN218" s="920"/>
      <c r="CO218" s="920"/>
      <c r="CP218" s="920"/>
      <c r="CQ218" s="920"/>
      <c r="CR218" s="920"/>
      <c r="CS218" s="920"/>
      <c r="CT218" s="920"/>
      <c r="CU218" s="920"/>
      <c r="CV218" s="920"/>
      <c r="CW218" s="920"/>
    </row>
    <row r="219" spans="4:101" ht="5.0999999999999996" customHeight="1">
      <c r="D219" s="2434"/>
      <c r="E219" s="2434"/>
      <c r="F219" s="2434"/>
      <c r="H219" s="935"/>
      <c r="I219" s="977"/>
      <c r="J219" s="977"/>
      <c r="K219" s="977"/>
      <c r="L219" s="977"/>
      <c r="M219" s="977"/>
      <c r="N219" s="977"/>
      <c r="O219" s="977"/>
      <c r="P219" s="977"/>
      <c r="Q219" s="977"/>
      <c r="R219" s="977"/>
      <c r="S219" s="977"/>
      <c r="T219" s="977"/>
      <c r="U219" s="977"/>
      <c r="V219" s="977"/>
      <c r="W219" s="977"/>
      <c r="X219" s="977"/>
      <c r="Y219" s="977"/>
      <c r="Z219" s="977"/>
      <c r="AA219" s="1366"/>
      <c r="AB219" s="1367"/>
      <c r="AC219" s="1367"/>
      <c r="AD219" s="1367"/>
      <c r="AE219" s="1366"/>
      <c r="AF219" s="1367"/>
      <c r="AG219" s="1367"/>
      <c r="AH219" s="1367"/>
      <c r="AI219" s="1366"/>
      <c r="AJ219" s="1367"/>
      <c r="AK219" s="1367"/>
      <c r="AL219" s="1366"/>
      <c r="AM219" s="1367"/>
      <c r="AN219" s="1367"/>
      <c r="AO219" s="1366"/>
      <c r="AP219" s="1367"/>
      <c r="AQ219" s="1367"/>
      <c r="AR219" s="1367"/>
      <c r="AS219" s="1367"/>
      <c r="AT219" s="1366"/>
      <c r="AU219" s="1367"/>
      <c r="AV219" s="1367"/>
      <c r="AW219" s="1367"/>
      <c r="AX219" s="1367"/>
      <c r="AY219" s="1367"/>
      <c r="AZ219" s="1367"/>
      <c r="BA219" s="1366"/>
      <c r="BB219" s="1367"/>
      <c r="BC219" s="1367"/>
      <c r="BD219" s="1242"/>
      <c r="BE219" s="1242"/>
      <c r="BF219" s="1242"/>
      <c r="BG219" s="1242"/>
      <c r="BH219" s="1242"/>
      <c r="BI219" s="1242"/>
      <c r="BJ219" s="1242"/>
      <c r="BK219" s="1242"/>
      <c r="BL219" s="1079"/>
      <c r="BM219" s="1242"/>
      <c r="BN219" s="1242"/>
      <c r="BO219" s="1242"/>
      <c r="BP219" s="1242"/>
      <c r="BQ219" s="1242"/>
      <c r="BR219" s="1242"/>
      <c r="BS219" s="1242"/>
      <c r="BT219" s="1242"/>
      <c r="BU219" s="1369"/>
      <c r="BV219" s="1369"/>
      <c r="BW219" s="1369"/>
      <c r="BX219" s="1370"/>
      <c r="BY219" s="1369"/>
      <c r="BZ219" s="1369"/>
      <c r="CA219" s="1242"/>
      <c r="CB219" s="1242"/>
      <c r="CC219" s="1242"/>
      <c r="CD219" s="1242"/>
      <c r="CE219" s="1242"/>
      <c r="CF219" s="1242"/>
      <c r="CG219" s="1371"/>
      <c r="CH219" s="1041"/>
      <c r="CI219" s="920"/>
      <c r="CJ219" s="920"/>
      <c r="CK219" s="920"/>
      <c r="CL219" s="920"/>
      <c r="CN219" s="920"/>
      <c r="CO219" s="920"/>
      <c r="CP219" s="920"/>
      <c r="CQ219" s="920"/>
      <c r="CR219" s="920"/>
      <c r="CS219" s="920"/>
      <c r="CT219" s="920"/>
      <c r="CU219" s="920"/>
      <c r="CV219" s="920"/>
      <c r="CW219" s="920"/>
    </row>
    <row r="220" spans="4:101" ht="18.95" customHeight="1">
      <c r="D220" s="2434"/>
      <c r="E220" s="2434"/>
      <c r="F220" s="2434"/>
      <c r="H220" s="935"/>
      <c r="I220" s="1372"/>
      <c r="J220" s="1372"/>
      <c r="K220" s="1372"/>
      <c r="L220" s="1372"/>
      <c r="M220" s="1372"/>
      <c r="N220" s="1372"/>
      <c r="O220" s="1372"/>
      <c r="P220" s="1372"/>
      <c r="Q220" s="1372"/>
      <c r="R220" s="1372"/>
      <c r="S220" s="1372"/>
      <c r="T220" s="1372"/>
      <c r="U220" s="1372"/>
      <c r="V220" s="1372"/>
      <c r="W220" s="1372"/>
      <c r="X220" s="1372"/>
      <c r="Y220" s="1372"/>
      <c r="Z220" s="1372"/>
      <c r="AA220" s="1366"/>
      <c r="AB220" s="1367"/>
      <c r="AC220" s="1367"/>
      <c r="AD220" s="1367"/>
      <c r="AE220" s="1366"/>
      <c r="AF220" s="1367"/>
      <c r="AG220" s="1367"/>
      <c r="AH220" s="1367"/>
      <c r="AI220" s="1366"/>
      <c r="AJ220" s="1367"/>
      <c r="AK220" s="1367"/>
      <c r="AL220" s="1366"/>
      <c r="AM220" s="1367"/>
      <c r="AN220" s="1367"/>
      <c r="AO220" s="1366"/>
      <c r="AP220" s="1367"/>
      <c r="AQ220" s="1367"/>
      <c r="AR220" s="1367"/>
      <c r="AS220" s="1367"/>
      <c r="AT220" s="1366"/>
      <c r="AU220" s="1367"/>
      <c r="AV220" s="1367"/>
      <c r="AW220" s="1367"/>
      <c r="AX220" s="1367"/>
      <c r="AY220" s="1367"/>
      <c r="AZ220" s="1367"/>
      <c r="BA220" s="1366"/>
      <c r="BB220" s="1367"/>
      <c r="BC220" s="1367"/>
      <c r="BD220" s="1242"/>
      <c r="BE220" s="1242"/>
      <c r="BF220" s="1242"/>
      <c r="BG220" s="1242"/>
      <c r="BH220" s="1217" t="s">
        <v>2303</v>
      </c>
      <c r="BI220" s="1242"/>
      <c r="BJ220" s="1242"/>
      <c r="BK220" s="1418" t="s">
        <v>2304</v>
      </c>
      <c r="BL220" s="1242"/>
      <c r="BM220" s="2883">
        <f>BM217+BM216+BM215</f>
        <v>3</v>
      </c>
      <c r="BN220" s="2884"/>
      <c r="BO220" s="2885"/>
      <c r="BP220" s="1355"/>
      <c r="BQ220" s="1355"/>
      <c r="BR220" s="1355"/>
      <c r="BS220" s="977"/>
      <c r="BT220" s="977"/>
      <c r="BU220" s="2883">
        <f>BU217+BU216+BU215</f>
        <v>200</v>
      </c>
      <c r="BV220" s="2884"/>
      <c r="BW220" s="2885"/>
      <c r="BX220" s="2886" t="s">
        <v>1520</v>
      </c>
      <c r="BY220" s="2887"/>
      <c r="BZ220" s="2888"/>
      <c r="CA220" s="977"/>
      <c r="CB220" s="977"/>
      <c r="CC220" s="977"/>
      <c r="CD220" s="977"/>
      <c r="CE220" s="977"/>
      <c r="CF220" s="977"/>
      <c r="CG220" s="1371"/>
      <c r="CH220" s="1041"/>
      <c r="CI220" s="920"/>
      <c r="CJ220" s="920"/>
      <c r="CK220" s="920"/>
      <c r="CL220" s="920"/>
      <c r="CN220" s="920"/>
      <c r="CO220" s="920"/>
      <c r="CP220" s="920"/>
      <c r="CQ220" s="920"/>
      <c r="CR220" s="920"/>
      <c r="CS220" s="920"/>
      <c r="CT220" s="920"/>
      <c r="CU220" s="920"/>
      <c r="CV220" s="920"/>
      <c r="CW220" s="920"/>
    </row>
    <row r="221" spans="4:101" ht="5.0999999999999996" customHeight="1">
      <c r="D221" s="2434"/>
      <c r="E221" s="2434"/>
      <c r="F221" s="2434"/>
      <c r="H221" s="935"/>
      <c r="I221" s="977"/>
      <c r="J221" s="977"/>
      <c r="K221" s="977"/>
      <c r="L221" s="977"/>
      <c r="M221" s="977"/>
      <c r="N221" s="977"/>
      <c r="O221" s="977"/>
      <c r="P221" s="977"/>
      <c r="Q221" s="977"/>
      <c r="R221" s="977"/>
      <c r="S221" s="977"/>
      <c r="T221" s="977"/>
      <c r="U221" s="977"/>
      <c r="V221" s="977"/>
      <c r="W221" s="977"/>
      <c r="X221" s="977"/>
      <c r="Y221" s="977"/>
      <c r="Z221" s="977"/>
      <c r="AA221" s="1366"/>
      <c r="AB221" s="1367"/>
      <c r="AC221" s="1367"/>
      <c r="AD221" s="1367"/>
      <c r="AE221" s="1366"/>
      <c r="AF221" s="1367"/>
      <c r="AG221" s="1367"/>
      <c r="AH221" s="1367"/>
      <c r="AI221" s="1366"/>
      <c r="AJ221" s="1367"/>
      <c r="AK221" s="1367"/>
      <c r="AL221" s="1366"/>
      <c r="AM221" s="1367"/>
      <c r="AN221" s="1367"/>
      <c r="AO221" s="1366"/>
      <c r="AP221" s="1367"/>
      <c r="AQ221" s="1367"/>
      <c r="AR221" s="1367"/>
      <c r="AS221" s="1367"/>
      <c r="AT221" s="1366"/>
      <c r="AU221" s="1367"/>
      <c r="AV221" s="1367"/>
      <c r="AW221" s="1367"/>
      <c r="AX221" s="1367"/>
      <c r="AY221" s="1367"/>
      <c r="AZ221" s="1367"/>
      <c r="BA221" s="1366"/>
      <c r="BB221" s="1367"/>
      <c r="BC221" s="1367"/>
      <c r="BD221" s="1242"/>
      <c r="BE221" s="1242"/>
      <c r="BF221" s="1242"/>
      <c r="BG221" s="1242"/>
      <c r="BH221" s="1242"/>
      <c r="BI221" s="1242"/>
      <c r="BJ221" s="1242"/>
      <c r="BK221" s="1242"/>
      <c r="BL221" s="1079"/>
      <c r="BM221" s="1242"/>
      <c r="BN221" s="1242"/>
      <c r="BO221" s="1242"/>
      <c r="BP221" s="1242"/>
      <c r="BQ221" s="1242"/>
      <c r="BR221" s="1242"/>
      <c r="BS221" s="1242"/>
      <c r="BT221" s="1242"/>
      <c r="BU221" s="1369"/>
      <c r="BV221" s="1369"/>
      <c r="BW221" s="1369"/>
      <c r="BX221" s="1370"/>
      <c r="BY221" s="1369"/>
      <c r="BZ221" s="1369"/>
      <c r="CA221" s="977"/>
      <c r="CB221" s="977"/>
      <c r="CC221" s="977"/>
      <c r="CD221" s="977"/>
      <c r="CE221" s="977"/>
      <c r="CF221" s="977"/>
      <c r="CG221" s="1371"/>
      <c r="CH221" s="1041"/>
      <c r="CI221" s="920"/>
      <c r="CJ221" s="920"/>
      <c r="CK221" s="920"/>
      <c r="CL221" s="920"/>
      <c r="CN221" s="920"/>
      <c r="CO221" s="920"/>
      <c r="CP221" s="920"/>
      <c r="CQ221" s="920"/>
      <c r="CR221" s="920"/>
      <c r="CS221" s="920"/>
      <c r="CT221" s="920"/>
      <c r="CU221" s="920"/>
      <c r="CV221" s="920"/>
      <c r="CW221" s="920"/>
    </row>
    <row r="222" spans="4:101" ht="18.95" customHeight="1">
      <c r="D222" s="2434"/>
      <c r="E222" s="2434"/>
      <c r="F222" s="2434"/>
      <c r="H222" s="935"/>
      <c r="I222" s="920"/>
      <c r="J222" s="920"/>
      <c r="K222" s="920"/>
      <c r="L222" s="920"/>
      <c r="M222" s="920"/>
      <c r="N222" s="920"/>
      <c r="O222" s="920"/>
      <c r="P222" s="920"/>
      <c r="Q222" s="920"/>
      <c r="R222" s="920"/>
      <c r="S222" s="920"/>
      <c r="T222" s="920"/>
      <c r="U222" s="920"/>
      <c r="V222" s="920"/>
      <c r="W222" s="920"/>
      <c r="X222" s="920"/>
      <c r="Y222" s="920"/>
      <c r="Z222" s="920"/>
      <c r="AA222" s="920"/>
      <c r="AB222" s="920"/>
      <c r="AC222" s="920"/>
      <c r="AD222" s="920"/>
      <c r="AE222" s="920"/>
      <c r="AF222" s="920"/>
      <c r="AG222" s="920"/>
      <c r="AH222" s="920"/>
      <c r="AI222" s="920"/>
      <c r="AJ222" s="920"/>
      <c r="AK222" s="920"/>
      <c r="AL222" s="920"/>
      <c r="AM222" s="920"/>
      <c r="AN222" s="920"/>
      <c r="AO222" s="920"/>
      <c r="AP222" s="920"/>
      <c r="AQ222" s="920"/>
      <c r="AR222" s="920"/>
      <c r="AS222" s="920"/>
      <c r="AT222" s="920"/>
      <c r="AU222" s="920"/>
      <c r="AV222" s="920"/>
      <c r="AW222" s="920"/>
      <c r="AX222" s="920"/>
      <c r="AY222" s="920"/>
      <c r="AZ222" s="920"/>
      <c r="BA222" s="920"/>
      <c r="BB222" s="920"/>
      <c r="BC222" s="920"/>
      <c r="BD222" s="920"/>
      <c r="BE222" s="920"/>
      <c r="BF222" s="920"/>
      <c r="BG222" s="974"/>
      <c r="BH222" s="974"/>
      <c r="BI222" s="974"/>
      <c r="BJ222" s="974"/>
      <c r="BK222" s="974"/>
      <c r="BL222" s="974"/>
      <c r="BM222" s="974"/>
      <c r="BN222" s="920"/>
      <c r="BO222" s="920"/>
      <c r="BP222" s="920"/>
      <c r="BQ222" s="920"/>
      <c r="BR222" s="920"/>
      <c r="BS222" s="920"/>
      <c r="BT222" s="920"/>
      <c r="BU222" s="920"/>
      <c r="BV222" s="920"/>
      <c r="BW222" s="920"/>
      <c r="BX222" s="920"/>
      <c r="BY222" s="920"/>
      <c r="BZ222" s="920"/>
      <c r="CA222" s="920"/>
      <c r="CB222" s="920"/>
      <c r="CC222" s="920"/>
      <c r="CD222" s="920"/>
      <c r="CE222" s="920"/>
      <c r="CF222" s="920"/>
      <c r="CG222" s="920"/>
      <c r="CH222" s="937"/>
      <c r="CI222" s="920"/>
      <c r="CJ222" s="920"/>
      <c r="CK222" s="920"/>
    </row>
    <row r="223" spans="4:101" ht="5.0999999999999996" customHeight="1">
      <c r="D223" s="2434"/>
      <c r="E223" s="2434"/>
      <c r="F223" s="2434"/>
      <c r="H223" s="935"/>
      <c r="I223" s="974"/>
      <c r="J223" s="1074"/>
      <c r="K223" s="1075"/>
      <c r="L223" s="1075"/>
      <c r="M223" s="1075"/>
      <c r="N223" s="1074"/>
      <c r="O223" s="1075"/>
      <c r="P223" s="1075"/>
      <c r="Q223" s="1075"/>
      <c r="R223" s="1074"/>
      <c r="S223" s="1075"/>
      <c r="T223" s="1075"/>
      <c r="U223" s="1074"/>
      <c r="V223" s="1075"/>
      <c r="W223" s="1075"/>
      <c r="X223" s="1074"/>
      <c r="Y223" s="1075"/>
      <c r="Z223" s="1075"/>
      <c r="AA223" s="1075"/>
      <c r="AB223" s="1075"/>
      <c r="AC223" s="1074"/>
      <c r="AD223" s="1075"/>
      <c r="AE223" s="1075"/>
      <c r="AF223" s="1075"/>
      <c r="AG223" s="1075"/>
      <c r="AH223" s="1075"/>
      <c r="AI223" s="1075"/>
      <c r="AJ223" s="920"/>
      <c r="AK223" s="920"/>
      <c r="AL223" s="920"/>
      <c r="AM223" s="920"/>
      <c r="AN223" s="920"/>
      <c r="AO223" s="920"/>
      <c r="AP223" s="920"/>
      <c r="AQ223" s="920"/>
      <c r="AR223" s="920"/>
      <c r="AS223" s="920"/>
      <c r="AT223" s="920"/>
      <c r="AU223" s="920"/>
      <c r="AV223" s="920"/>
      <c r="AW223" s="920"/>
      <c r="AX223" s="920"/>
      <c r="AY223" s="920"/>
      <c r="AZ223" s="920"/>
      <c r="BA223" s="920"/>
      <c r="BB223" s="920"/>
      <c r="BC223" s="920"/>
      <c r="BD223" s="920"/>
      <c r="BE223" s="920"/>
      <c r="BF223" s="1071"/>
      <c r="BG223" s="1072"/>
      <c r="BH223" s="1071"/>
      <c r="BI223" s="1071"/>
      <c r="BJ223" s="1073"/>
      <c r="BK223" s="911"/>
      <c r="BL223" s="911"/>
      <c r="BM223" s="911"/>
      <c r="BN223" s="911"/>
      <c r="BO223" s="911"/>
      <c r="BP223" s="962"/>
      <c r="BQ223" s="974"/>
      <c r="BR223" s="920"/>
      <c r="BS223" s="920"/>
      <c r="BT223" s="920"/>
      <c r="BU223" s="920"/>
      <c r="BV223" s="920"/>
      <c r="BW223" s="920"/>
      <c r="BX223" s="920"/>
      <c r="BY223" s="920"/>
      <c r="BZ223" s="920"/>
      <c r="CA223" s="920"/>
      <c r="CB223" s="920"/>
      <c r="CC223" s="920"/>
      <c r="CD223" s="920"/>
      <c r="CE223" s="920"/>
      <c r="CF223" s="920"/>
      <c r="CG223" s="920"/>
      <c r="CH223" s="937"/>
      <c r="CI223" s="920"/>
      <c r="CJ223" s="920"/>
      <c r="CK223" s="920"/>
    </row>
    <row r="224" spans="4:101" ht="18.95" customHeight="1">
      <c r="D224" s="2434"/>
      <c r="E224" s="2434"/>
      <c r="F224" s="2434"/>
      <c r="H224" s="935"/>
      <c r="I224" s="910" t="s">
        <v>2167</v>
      </c>
      <c r="J224" s="752"/>
      <c r="K224" s="752"/>
      <c r="L224" s="752"/>
      <c r="M224" s="2868" t="s">
        <v>3411</v>
      </c>
      <c r="N224" s="2869"/>
      <c r="O224" s="2870"/>
      <c r="P224" s="946" t="s">
        <v>1115</v>
      </c>
      <c r="Q224" s="2865" t="s">
        <v>1523</v>
      </c>
      <c r="R224" s="2866"/>
      <c r="S224" s="2867"/>
      <c r="T224" s="946" t="s">
        <v>1115</v>
      </c>
      <c r="U224" s="2865" t="s">
        <v>2174</v>
      </c>
      <c r="V224" s="2866"/>
      <c r="W224" s="2867"/>
      <c r="X224" s="946" t="s">
        <v>1115</v>
      </c>
      <c r="Y224" s="1046" t="s">
        <v>2134</v>
      </c>
      <c r="Z224" s="1047"/>
      <c r="AA224" s="1047"/>
      <c r="AB224" s="1048"/>
      <c r="AC224" s="920"/>
      <c r="AD224" s="920"/>
      <c r="AE224" s="949" t="s">
        <v>3058</v>
      </c>
      <c r="AH224" s="2010" t="s">
        <v>3059</v>
      </c>
      <c r="AI224" s="2011"/>
      <c r="AJ224" s="2011"/>
      <c r="AK224" s="2011"/>
      <c r="AL224" s="2011"/>
      <c r="AM224" s="2012"/>
      <c r="AN224" s="920"/>
      <c r="AO224" s="920"/>
      <c r="AP224" s="920"/>
      <c r="AQ224" s="920"/>
      <c r="AR224" s="920"/>
      <c r="AS224" s="920"/>
      <c r="AT224" s="920"/>
      <c r="AU224" s="920"/>
      <c r="AV224" s="920"/>
      <c r="AW224" s="920"/>
      <c r="AX224" s="920"/>
      <c r="AY224" s="920"/>
      <c r="AZ224" s="920"/>
      <c r="BA224" s="920"/>
      <c r="BB224" s="920"/>
      <c r="BC224" s="920"/>
      <c r="BD224" s="920"/>
      <c r="BE224" s="920"/>
      <c r="BT224" s="920"/>
      <c r="BU224" s="920"/>
      <c r="BV224" s="920"/>
      <c r="BW224" s="920"/>
      <c r="BX224" s="920"/>
      <c r="BY224" s="920"/>
      <c r="BZ224" s="920"/>
      <c r="CA224" s="920"/>
      <c r="CB224" s="920"/>
      <c r="CC224" s="920"/>
      <c r="CD224" s="920"/>
      <c r="CE224" s="920"/>
      <c r="CF224" s="920"/>
      <c r="CG224" s="920"/>
      <c r="CH224" s="937"/>
      <c r="CI224" s="920"/>
      <c r="CJ224" s="920"/>
      <c r="CK224" s="920"/>
    </row>
    <row r="225" spans="4:105" ht="18.95" customHeight="1">
      <c r="D225" s="2434"/>
      <c r="E225" s="2434"/>
      <c r="F225" s="2434"/>
      <c r="H225" s="935"/>
      <c r="I225" s="1050" t="s">
        <v>2137</v>
      </c>
      <c r="J225" s="920"/>
      <c r="K225" s="920"/>
      <c r="L225" s="920"/>
      <c r="M225" s="920"/>
      <c r="N225" s="920"/>
      <c r="O225" s="920"/>
      <c r="P225" s="920"/>
      <c r="Q225" s="920"/>
      <c r="R225" s="920"/>
      <c r="S225" s="920"/>
      <c r="T225" s="920"/>
      <c r="U225" s="920"/>
      <c r="V225" s="920"/>
      <c r="W225" s="920"/>
      <c r="X225" s="920"/>
      <c r="Y225" s="920"/>
      <c r="Z225" s="920"/>
      <c r="AA225" s="920"/>
      <c r="AB225" s="920"/>
      <c r="AC225" s="920"/>
      <c r="AD225" s="920"/>
      <c r="AH225" s="1050" t="s">
        <v>3417</v>
      </c>
      <c r="AN225" s="920"/>
      <c r="AO225" s="920"/>
      <c r="AP225" s="920"/>
      <c r="AQ225" s="920"/>
      <c r="AR225" s="920"/>
      <c r="AS225" s="920"/>
      <c r="AT225" s="920"/>
      <c r="AU225" s="920"/>
      <c r="AV225" s="920"/>
      <c r="AW225" s="920"/>
      <c r="AX225" s="920"/>
      <c r="AY225" s="920"/>
      <c r="AZ225" s="920"/>
      <c r="BA225" s="920"/>
      <c r="BB225" s="920"/>
      <c r="BC225" s="920"/>
      <c r="BD225" s="920"/>
      <c r="BE225" s="920"/>
      <c r="BF225" s="920"/>
      <c r="BG225" s="920"/>
      <c r="BH225" s="920"/>
      <c r="BI225" s="920"/>
      <c r="BJ225" s="920"/>
      <c r="BK225" s="920"/>
      <c r="BL225" s="920"/>
      <c r="BM225" s="920"/>
      <c r="BN225" s="920"/>
      <c r="BO225" s="920"/>
      <c r="BP225" s="920"/>
      <c r="BQ225" s="920"/>
      <c r="BR225" s="920"/>
      <c r="BS225" s="920"/>
      <c r="BT225" s="920"/>
      <c r="BU225" s="920"/>
      <c r="BV225" s="920"/>
      <c r="BW225" s="920"/>
      <c r="BX225" s="920"/>
      <c r="BY225" s="920"/>
      <c r="BZ225" s="920"/>
      <c r="CA225" s="920"/>
      <c r="CB225" s="920"/>
      <c r="CC225" s="920"/>
      <c r="CD225" s="920"/>
      <c r="CE225" s="920"/>
      <c r="CF225" s="920"/>
      <c r="CG225" s="920"/>
      <c r="CH225" s="937"/>
    </row>
    <row r="226" spans="4:105" s="920" customFormat="1" ht="5.0999999999999996" customHeight="1" thickBot="1">
      <c r="D226" s="2434"/>
      <c r="E226" s="2434"/>
      <c r="F226" s="2434"/>
      <c r="H226" s="935"/>
      <c r="I226" s="1386"/>
      <c r="J226" s="1070"/>
      <c r="K226" s="1070"/>
      <c r="L226" s="1070"/>
      <c r="M226" s="1070"/>
      <c r="N226" s="1070"/>
      <c r="O226" s="1070"/>
      <c r="P226" s="1070"/>
      <c r="Q226" s="1070"/>
      <c r="R226" s="1070"/>
      <c r="S226" s="1070"/>
      <c r="T226" s="1070"/>
      <c r="U226" s="1070"/>
      <c r="V226" s="1070"/>
      <c r="W226" s="1070"/>
      <c r="X226" s="1070"/>
      <c r="Y226" s="1070"/>
      <c r="Z226" s="1070"/>
      <c r="AA226" s="1070"/>
      <c r="AB226" s="1070"/>
      <c r="AC226" s="1070"/>
      <c r="AD226" s="1070"/>
      <c r="AE226" s="1070"/>
      <c r="AF226" s="1070"/>
      <c r="AG226" s="1070"/>
      <c r="AH226" s="1070"/>
      <c r="AI226" s="1070"/>
      <c r="AJ226" s="1070"/>
      <c r="AK226" s="1070"/>
      <c r="AL226" s="1070"/>
      <c r="AM226" s="1070"/>
      <c r="AN226" s="1070"/>
      <c r="AO226" s="1070"/>
      <c r="AP226" s="1070"/>
      <c r="AQ226" s="1070"/>
      <c r="AR226" s="1070"/>
      <c r="AS226" s="1070"/>
      <c r="AT226" s="1070"/>
      <c r="AU226" s="1070"/>
      <c r="AV226" s="1070"/>
      <c r="AW226" s="1070"/>
      <c r="AX226" s="1070"/>
      <c r="AY226" s="1070"/>
      <c r="AZ226" s="1070"/>
      <c r="BA226" s="1070"/>
      <c r="BB226" s="1070"/>
      <c r="BC226" s="1070"/>
      <c r="BD226" s="1070"/>
      <c r="BE226" s="1070"/>
      <c r="BF226" s="1070"/>
      <c r="BG226" s="1070"/>
      <c r="BH226" s="1070"/>
      <c r="BI226" s="1070"/>
      <c r="BJ226" s="1070"/>
      <c r="BK226" s="1070"/>
      <c r="BL226" s="1070"/>
      <c r="BM226" s="1070"/>
      <c r="BN226" s="1070"/>
      <c r="BO226" s="1070"/>
      <c r="BP226" s="1070"/>
      <c r="BQ226" s="1070"/>
      <c r="BR226" s="1070"/>
      <c r="BS226" s="1070"/>
      <c r="BT226" s="1070"/>
      <c r="BU226" s="1070"/>
      <c r="BV226" s="1070"/>
      <c r="BW226" s="1070"/>
      <c r="BX226" s="1399"/>
      <c r="BY226" s="1399"/>
      <c r="BZ226" s="1399"/>
      <c r="CA226" s="1399"/>
      <c r="CB226" s="1399"/>
      <c r="CC226" s="1399"/>
      <c r="CD226" s="1399"/>
      <c r="CE226" s="1399"/>
      <c r="CF226" s="1399"/>
      <c r="CG226" s="1399"/>
      <c r="CH226" s="937"/>
    </row>
    <row r="227" spans="4:105" ht="18.95" customHeight="1">
      <c r="D227" s="2434"/>
      <c r="E227" s="2434"/>
      <c r="F227" s="2434"/>
      <c r="H227" s="935"/>
      <c r="I227" s="1045"/>
      <c r="J227" s="920"/>
      <c r="K227" s="920"/>
      <c r="L227" s="920"/>
      <c r="M227" s="920"/>
      <c r="N227" s="920"/>
      <c r="O227" s="920"/>
      <c r="P227" s="920"/>
      <c r="Q227" s="920"/>
      <c r="R227" s="920"/>
      <c r="S227" s="920"/>
      <c r="T227" s="920"/>
      <c r="U227" s="920"/>
      <c r="V227" s="920"/>
      <c r="W227" s="920"/>
      <c r="X227" s="920"/>
      <c r="Y227" s="920"/>
      <c r="Z227" s="920"/>
      <c r="AA227" s="920"/>
      <c r="AB227" s="920"/>
      <c r="AC227" s="920"/>
      <c r="AD227" s="920"/>
      <c r="AE227" s="920"/>
      <c r="AF227" s="920"/>
      <c r="AG227" s="920"/>
      <c r="AH227" s="920"/>
      <c r="AI227" s="920"/>
      <c r="AJ227" s="920"/>
      <c r="AK227" s="920"/>
      <c r="AL227" s="920"/>
      <c r="AM227" s="920"/>
      <c r="AN227" s="920"/>
      <c r="AO227" s="920"/>
      <c r="AP227" s="920"/>
      <c r="AQ227" s="920"/>
      <c r="AR227" s="920"/>
      <c r="AS227" s="920"/>
      <c r="AT227" s="920"/>
      <c r="AU227" s="920"/>
      <c r="AV227" s="920"/>
      <c r="AW227" s="920"/>
      <c r="AX227" s="920"/>
      <c r="AY227" s="920"/>
      <c r="AZ227" s="920"/>
      <c r="BA227" s="920"/>
      <c r="BB227" s="920"/>
      <c r="BC227" s="920"/>
      <c r="BD227" s="920"/>
      <c r="BE227" s="920"/>
      <c r="BF227" s="920"/>
      <c r="BG227" s="920"/>
      <c r="BH227" s="920"/>
      <c r="BI227" s="920"/>
      <c r="BJ227" s="920"/>
      <c r="BK227" s="920"/>
      <c r="BL227" s="920"/>
      <c r="BM227" s="920"/>
      <c r="BN227" s="920"/>
      <c r="BO227" s="920"/>
      <c r="BP227" s="920"/>
      <c r="BQ227" s="920"/>
      <c r="BR227" s="920"/>
      <c r="BS227" s="920"/>
      <c r="BT227" s="920"/>
      <c r="BU227" s="920"/>
      <c r="BV227" s="920"/>
      <c r="BW227" s="920"/>
      <c r="BX227" s="920"/>
      <c r="BY227" s="920"/>
      <c r="BZ227" s="920"/>
      <c r="CA227" s="920"/>
      <c r="CB227" s="920"/>
      <c r="CC227" s="920"/>
      <c r="CD227" s="920"/>
      <c r="CE227" s="920"/>
      <c r="CF227" s="920"/>
      <c r="CG227" s="920"/>
      <c r="CH227" s="937"/>
    </row>
    <row r="228" spans="4:105" ht="18.95" customHeight="1">
      <c r="D228" s="2434"/>
      <c r="E228" s="2434"/>
      <c r="F228" s="2434"/>
      <c r="H228" s="935"/>
      <c r="I228" s="1365" t="s">
        <v>2175</v>
      </c>
      <c r="J228" s="920"/>
      <c r="K228" s="920"/>
      <c r="L228" s="920"/>
      <c r="M228" s="920"/>
      <c r="N228" s="920"/>
      <c r="O228" s="948" t="s">
        <v>1628</v>
      </c>
      <c r="P228" s="947"/>
      <c r="Q228" s="947"/>
      <c r="T228" s="910" t="s">
        <v>2205</v>
      </c>
      <c r="U228" s="752"/>
      <c r="V228" s="752"/>
      <c r="W228" s="2865" t="s">
        <v>1521</v>
      </c>
      <c r="X228" s="2866"/>
      <c r="Y228" s="2866"/>
      <c r="Z228" s="2866"/>
      <c r="AA228" s="2867"/>
      <c r="AB228" s="920"/>
      <c r="AC228" s="920"/>
      <c r="AD228" s="920"/>
      <c r="AE228" s="920"/>
      <c r="AP228" s="920"/>
      <c r="AQ228" s="920"/>
      <c r="AR228" s="920"/>
      <c r="AS228" s="920"/>
      <c r="AT228" s="920"/>
      <c r="AU228" s="920"/>
      <c r="AV228" s="920"/>
      <c r="AW228" s="920"/>
      <c r="AX228" s="920"/>
      <c r="AY228" s="920"/>
      <c r="AZ228" s="920"/>
      <c r="BA228" s="920"/>
      <c r="BB228" s="920"/>
      <c r="BC228" s="920"/>
      <c r="BD228" s="920"/>
      <c r="BE228" s="920"/>
      <c r="BF228" s="920"/>
      <c r="BG228" s="920"/>
      <c r="BH228" s="920"/>
      <c r="BI228" s="920"/>
      <c r="BJ228" s="920"/>
      <c r="BK228" s="920"/>
      <c r="BL228" s="920"/>
      <c r="BM228" s="920"/>
      <c r="BN228" s="920"/>
      <c r="BO228" s="920"/>
      <c r="BP228" s="920"/>
      <c r="BQ228" s="920"/>
      <c r="BR228" s="920"/>
      <c r="BS228" s="920"/>
      <c r="BT228" s="920"/>
      <c r="BU228" s="920"/>
      <c r="BV228" s="920"/>
      <c r="BW228" s="920"/>
      <c r="BX228" s="920"/>
      <c r="BY228" s="920"/>
      <c r="BZ228" s="920"/>
      <c r="CA228" s="920"/>
      <c r="CB228" s="920"/>
      <c r="CC228" s="920"/>
      <c r="CD228" s="920"/>
      <c r="CE228" s="920"/>
      <c r="CF228" s="920"/>
      <c r="CG228" s="920"/>
      <c r="CH228" s="937"/>
    </row>
    <row r="229" spans="4:105" ht="9.9499999999999993" customHeight="1">
      <c r="D229" s="2434"/>
      <c r="E229" s="2434"/>
      <c r="F229" s="2434"/>
      <c r="H229" s="935"/>
      <c r="I229" s="961"/>
      <c r="J229" s="920"/>
      <c r="K229" s="920"/>
      <c r="L229" s="920"/>
      <c r="M229" s="920"/>
      <c r="N229" s="920"/>
      <c r="O229" s="920"/>
      <c r="P229" s="920"/>
      <c r="Q229" s="920"/>
      <c r="R229" s="920"/>
      <c r="S229" s="920"/>
      <c r="T229" s="920"/>
      <c r="U229" s="920"/>
      <c r="V229" s="920"/>
      <c r="W229" s="920"/>
      <c r="X229" s="920"/>
      <c r="Y229" s="920"/>
      <c r="Z229" s="920"/>
      <c r="AA229" s="920"/>
      <c r="AB229" s="920"/>
      <c r="AC229" s="920"/>
      <c r="AD229" s="920"/>
      <c r="AE229" s="920"/>
      <c r="AF229" s="920"/>
      <c r="AG229" s="920"/>
      <c r="AH229" s="920"/>
      <c r="AI229" s="920"/>
      <c r="AJ229" s="920"/>
      <c r="AK229" s="920"/>
      <c r="AL229" s="920"/>
      <c r="AM229" s="920"/>
      <c r="AN229" s="920"/>
      <c r="AO229" s="920"/>
      <c r="AP229" s="920"/>
      <c r="AQ229" s="920"/>
      <c r="AR229" s="920"/>
      <c r="AS229" s="920"/>
      <c r="AT229" s="920"/>
      <c r="AU229" s="920"/>
      <c r="AV229" s="920"/>
      <c r="AW229" s="920"/>
      <c r="AX229" s="920"/>
      <c r="AY229" s="920"/>
      <c r="AZ229" s="920"/>
      <c r="BA229" s="920"/>
      <c r="BB229" s="920"/>
      <c r="BC229" s="920"/>
      <c r="BD229" s="920"/>
      <c r="BE229" s="920"/>
      <c r="BF229" s="920"/>
      <c r="BG229" s="920"/>
      <c r="BH229" s="920"/>
      <c r="BI229" s="920"/>
      <c r="BJ229" s="920"/>
      <c r="BK229" s="920"/>
      <c r="BL229" s="920"/>
      <c r="BM229" s="920"/>
      <c r="BN229" s="920"/>
      <c r="BO229" s="920"/>
      <c r="BP229" s="920"/>
      <c r="BQ229" s="920"/>
      <c r="BR229" s="920"/>
      <c r="BS229" s="920"/>
      <c r="BT229" s="920"/>
      <c r="BU229" s="920"/>
      <c r="BV229" s="920"/>
      <c r="BW229" s="920"/>
      <c r="BX229" s="920"/>
      <c r="BY229" s="920"/>
      <c r="BZ229" s="920"/>
      <c r="CA229" s="920"/>
      <c r="CB229" s="920"/>
      <c r="CC229" s="920"/>
      <c r="CD229" s="920"/>
      <c r="CE229" s="920"/>
      <c r="CF229" s="920"/>
      <c r="CG229" s="920"/>
      <c r="CH229" s="937"/>
      <c r="CI229" s="920"/>
      <c r="CJ229" s="920"/>
      <c r="CK229" s="920"/>
      <c r="CL229" s="920"/>
      <c r="CM229" s="920"/>
      <c r="CN229" s="920"/>
      <c r="CO229" s="920"/>
      <c r="CP229" s="920"/>
    </row>
    <row r="230" spans="4:105" ht="18.95" customHeight="1">
      <c r="D230" s="2434"/>
      <c r="E230" s="2434"/>
      <c r="F230" s="2434"/>
      <c r="H230" s="935"/>
      <c r="I230" s="2880" t="s">
        <v>1559</v>
      </c>
      <c r="J230" s="2896" t="s">
        <v>2163</v>
      </c>
      <c r="K230" s="2897"/>
      <c r="L230" s="2897"/>
      <c r="M230" s="2897"/>
      <c r="N230" s="2898"/>
      <c r="O230" s="1343" t="s">
        <v>2147</v>
      </c>
      <c r="P230" s="1250"/>
      <c r="Q230" s="1060"/>
      <c r="R230" s="1060"/>
      <c r="S230" s="1060"/>
      <c r="T230" s="1060"/>
      <c r="U230" s="1060"/>
      <c r="V230" s="1060"/>
      <c r="W230" s="1060"/>
      <c r="X230" s="1060"/>
      <c r="Y230" s="1060"/>
      <c r="Z230" s="1061"/>
      <c r="AA230" s="929" t="s">
        <v>1586</v>
      </c>
      <c r="AB230" s="930"/>
      <c r="AC230" s="930"/>
      <c r="AD230" s="930"/>
      <c r="AE230" s="930"/>
      <c r="AF230" s="930"/>
      <c r="AG230" s="930"/>
      <c r="AH230" s="930"/>
      <c r="AI230" s="930"/>
      <c r="AJ230" s="930"/>
      <c r="AK230" s="931"/>
      <c r="AL230" s="929" t="s">
        <v>1527</v>
      </c>
      <c r="AM230" s="930"/>
      <c r="AN230" s="930"/>
      <c r="AO230" s="930"/>
      <c r="AP230" s="930"/>
      <c r="AQ230" s="930"/>
      <c r="AR230" s="930"/>
      <c r="AS230" s="930"/>
      <c r="AT230" s="930"/>
      <c r="AU230" s="930"/>
      <c r="AV230" s="930"/>
      <c r="AW230" s="930"/>
      <c r="AX230" s="930"/>
      <c r="AY230" s="930"/>
      <c r="AZ230" s="930"/>
      <c r="BA230" s="930"/>
      <c r="BB230" s="930"/>
      <c r="BC230" s="930"/>
      <c r="BD230" s="929" t="s">
        <v>2122</v>
      </c>
      <c r="BE230" s="930"/>
      <c r="BF230" s="930"/>
      <c r="BG230" s="930"/>
      <c r="BH230" s="930"/>
      <c r="BI230" s="930"/>
      <c r="BJ230" s="930"/>
      <c r="BK230" s="930"/>
      <c r="BL230" s="930"/>
      <c r="BM230" s="930"/>
      <c r="BN230" s="930"/>
      <c r="BO230" s="931"/>
      <c r="BP230" s="931"/>
      <c r="BQ230" s="931"/>
      <c r="BR230" s="931"/>
      <c r="BS230" s="930" t="s">
        <v>1612</v>
      </c>
      <c r="BT230" s="930"/>
      <c r="BU230" s="930"/>
      <c r="BV230" s="930"/>
      <c r="BW230" s="931"/>
      <c r="BX230" s="930"/>
      <c r="BY230" s="930"/>
      <c r="BZ230" s="931"/>
      <c r="CA230" s="2797" t="s">
        <v>1525</v>
      </c>
      <c r="CB230" s="2848"/>
      <c r="CC230" s="2848"/>
      <c r="CD230" s="2848"/>
      <c r="CE230" s="2848"/>
      <c r="CF230" s="2799"/>
      <c r="CG230" s="1400"/>
      <c r="CH230" s="937"/>
      <c r="CI230" s="920"/>
      <c r="CJ230" s="920"/>
      <c r="CK230" s="920"/>
      <c r="CL230" s="920"/>
      <c r="CM230" s="920"/>
      <c r="CN230" s="920"/>
      <c r="CO230" s="920"/>
      <c r="CP230" s="920"/>
    </row>
    <row r="231" spans="4:105" ht="18.95" customHeight="1">
      <c r="D231" s="2434"/>
      <c r="E231" s="2434"/>
      <c r="F231" s="2434"/>
      <c r="H231" s="935"/>
      <c r="I231" s="2881"/>
      <c r="J231" s="2899"/>
      <c r="K231" s="2900"/>
      <c r="L231" s="2900"/>
      <c r="M231" s="2900"/>
      <c r="N231" s="2901"/>
      <c r="O231" s="1059" t="s">
        <v>3413</v>
      </c>
      <c r="P231" s="1060"/>
      <c r="Q231" s="1060"/>
      <c r="R231" s="1061"/>
      <c r="S231" s="1059" t="s">
        <v>2138</v>
      </c>
      <c r="T231" s="1060"/>
      <c r="U231" s="1060"/>
      <c r="V231" s="1061"/>
      <c r="W231" s="1059" t="s">
        <v>2139</v>
      </c>
      <c r="X231" s="1060"/>
      <c r="Y231" s="1060"/>
      <c r="Z231" s="1061"/>
      <c r="AA231" s="929" t="s">
        <v>699</v>
      </c>
      <c r="AB231" s="930"/>
      <c r="AC231" s="930"/>
      <c r="AD231" s="931"/>
      <c r="AE231" s="929" t="s">
        <v>700</v>
      </c>
      <c r="AF231" s="930"/>
      <c r="AG231" s="930"/>
      <c r="AH231" s="931"/>
      <c r="AI231" s="929" t="s">
        <v>1531</v>
      </c>
      <c r="AJ231" s="930"/>
      <c r="AK231" s="931"/>
      <c r="AL231" s="929" t="s">
        <v>1561</v>
      </c>
      <c r="AM231" s="930"/>
      <c r="AN231" s="931"/>
      <c r="AO231" s="929" t="s">
        <v>1528</v>
      </c>
      <c r="AP231" s="930"/>
      <c r="AQ231" s="930"/>
      <c r="AR231" s="930"/>
      <c r="AS231" s="931"/>
      <c r="AT231" s="929" t="s">
        <v>1529</v>
      </c>
      <c r="AU231" s="930"/>
      <c r="AV231" s="930"/>
      <c r="AW231" s="930"/>
      <c r="AX231" s="930"/>
      <c r="AY231" s="930"/>
      <c r="AZ231" s="931"/>
      <c r="BA231" s="929" t="s">
        <v>1530</v>
      </c>
      <c r="BB231" s="930"/>
      <c r="BC231" s="931"/>
      <c r="BD231" s="966" t="s">
        <v>1534</v>
      </c>
      <c r="BE231" s="967"/>
      <c r="BF231" s="968"/>
      <c r="BG231" s="966" t="s">
        <v>1535</v>
      </c>
      <c r="BH231" s="967"/>
      <c r="BI231" s="968"/>
      <c r="BJ231" s="929" t="s">
        <v>1583</v>
      </c>
      <c r="BK231" s="931"/>
      <c r="BL231" s="931"/>
      <c r="BM231" s="929" t="s">
        <v>1584</v>
      </c>
      <c r="BN231" s="930"/>
      <c r="BO231" s="931"/>
      <c r="BP231" s="929" t="s">
        <v>1680</v>
      </c>
      <c r="BQ231" s="930"/>
      <c r="BR231" s="931"/>
      <c r="BS231" s="929" t="s">
        <v>1583</v>
      </c>
      <c r="BT231" s="930"/>
      <c r="BU231" s="929" t="s">
        <v>1592</v>
      </c>
      <c r="BV231" s="930"/>
      <c r="BW231" s="931"/>
      <c r="BX231" s="929" t="s">
        <v>1585</v>
      </c>
      <c r="BY231" s="930"/>
      <c r="BZ231" s="931"/>
      <c r="CA231" s="2800"/>
      <c r="CB231" s="2801"/>
      <c r="CC231" s="2801"/>
      <c r="CD231" s="2801"/>
      <c r="CE231" s="2801"/>
      <c r="CF231" s="2802"/>
      <c r="CG231" s="1401"/>
      <c r="CH231" s="937"/>
      <c r="CI231" s="920"/>
      <c r="CJ231" s="920"/>
      <c r="CK231" s="920"/>
      <c r="CL231" s="920"/>
      <c r="CM231" s="920"/>
      <c r="CN231" s="920"/>
      <c r="CO231" s="920"/>
      <c r="CP231" s="920"/>
    </row>
    <row r="232" spans="4:105" ht="18.95" customHeight="1">
      <c r="D232" s="2434"/>
      <c r="E232" s="2434"/>
      <c r="F232" s="2434"/>
      <c r="H232" s="935"/>
      <c r="I232" s="932" t="s">
        <v>737</v>
      </c>
      <c r="J232" s="917" t="s">
        <v>1995</v>
      </c>
      <c r="K232" s="918"/>
      <c r="L232" s="918"/>
      <c r="M232" s="918"/>
      <c r="N232" s="919"/>
      <c r="O232" s="1388" t="s">
        <v>3411</v>
      </c>
      <c r="P232" s="955"/>
      <c r="Q232" s="955"/>
      <c r="R232" s="955"/>
      <c r="S232" s="954" t="s">
        <v>1523</v>
      </c>
      <c r="T232" s="955"/>
      <c r="U232" s="955"/>
      <c r="V232" s="955"/>
      <c r="W232" s="954" t="s">
        <v>2174</v>
      </c>
      <c r="X232" s="955"/>
      <c r="Y232" s="955"/>
      <c r="Z232" s="955"/>
      <c r="AA232" s="932" t="s">
        <v>1560</v>
      </c>
      <c r="AB232" s="933"/>
      <c r="AC232" s="933"/>
      <c r="AD232" s="934"/>
      <c r="AE232" s="932">
        <v>12345</v>
      </c>
      <c r="AF232" s="933"/>
      <c r="AG232" s="933"/>
      <c r="AH232" s="934"/>
      <c r="AI232" s="932" t="s">
        <v>1518</v>
      </c>
      <c r="AJ232" s="933"/>
      <c r="AK232" s="934"/>
      <c r="AL232" s="932" t="s">
        <v>1526</v>
      </c>
      <c r="AM232" s="933"/>
      <c r="AN232" s="934"/>
      <c r="AO232" s="932" t="s">
        <v>1526</v>
      </c>
      <c r="AP232" s="933"/>
      <c r="AQ232" s="933"/>
      <c r="AR232" s="933"/>
      <c r="AS232" s="934"/>
      <c r="AT232" s="932" t="s">
        <v>1562</v>
      </c>
      <c r="AU232" s="933"/>
      <c r="AV232" s="933"/>
      <c r="AW232" s="933"/>
      <c r="AX232" s="933"/>
      <c r="AY232" s="933"/>
      <c r="AZ232" s="934"/>
      <c r="BA232" s="932" t="s">
        <v>1532</v>
      </c>
      <c r="BB232" s="933"/>
      <c r="BC232" s="934"/>
      <c r="BD232" s="954" t="s">
        <v>1596</v>
      </c>
      <c r="BE232" s="955"/>
      <c r="BF232" s="971"/>
      <c r="BG232" s="954">
        <v>1</v>
      </c>
      <c r="BH232" s="955"/>
      <c r="BI232" s="971"/>
      <c r="BJ232" s="954" t="s">
        <v>1595</v>
      </c>
      <c r="BK232" s="955"/>
      <c r="BL232" s="971"/>
      <c r="BM232" s="954">
        <v>1</v>
      </c>
      <c r="BN232" s="955"/>
      <c r="BO232" s="971"/>
      <c r="BP232" s="932">
        <v>66</v>
      </c>
      <c r="BQ232" s="933"/>
      <c r="BR232" s="934"/>
      <c r="BS232" s="954" t="s">
        <v>1590</v>
      </c>
      <c r="BT232" s="955"/>
      <c r="BU232" s="1006">
        <v>60</v>
      </c>
      <c r="BV232" s="1007"/>
      <c r="BW232" s="1008"/>
      <c r="BX232" s="1009">
        <v>0</v>
      </c>
      <c r="BY232" s="1007"/>
      <c r="BZ232" s="1008"/>
      <c r="CA232" s="932" t="s">
        <v>1562</v>
      </c>
      <c r="CB232" s="933"/>
      <c r="CC232" s="933"/>
      <c r="CD232" s="933"/>
      <c r="CE232" s="933"/>
      <c r="CF232" s="934"/>
      <c r="CG232" s="990" t="s">
        <v>1180</v>
      </c>
      <c r="CH232" s="937"/>
      <c r="CL232" s="920"/>
      <c r="CM232" s="920"/>
      <c r="CN232" s="920"/>
      <c r="CO232" s="920"/>
      <c r="CP232" s="920"/>
    </row>
    <row r="233" spans="4:105" ht="18.95" customHeight="1">
      <c r="D233" s="2434"/>
      <c r="E233" s="2434"/>
      <c r="F233" s="2434"/>
      <c r="H233" s="935"/>
      <c r="I233" s="932" t="s">
        <v>737</v>
      </c>
      <c r="J233" s="917" t="s">
        <v>1995</v>
      </c>
      <c r="K233" s="918"/>
      <c r="L233" s="918"/>
      <c r="M233" s="918"/>
      <c r="N233" s="919"/>
      <c r="O233" s="1388" t="s">
        <v>3411</v>
      </c>
      <c r="P233" s="955"/>
      <c r="Q233" s="955"/>
      <c r="R233" s="955"/>
      <c r="S233" s="954" t="s">
        <v>1523</v>
      </c>
      <c r="T233" s="955"/>
      <c r="U233" s="955"/>
      <c r="V233" s="955"/>
      <c r="W233" s="954" t="s">
        <v>2174</v>
      </c>
      <c r="X233" s="955"/>
      <c r="Y233" s="955"/>
      <c r="Z233" s="955"/>
      <c r="AA233" s="932" t="s">
        <v>1560</v>
      </c>
      <c r="AB233" s="933"/>
      <c r="AC233" s="933"/>
      <c r="AD233" s="934"/>
      <c r="AE233" s="932">
        <v>12345</v>
      </c>
      <c r="AF233" s="933"/>
      <c r="AG233" s="933"/>
      <c r="AH233" s="934"/>
      <c r="AI233" s="932" t="s">
        <v>1518</v>
      </c>
      <c r="AJ233" s="933"/>
      <c r="AK233" s="934"/>
      <c r="AL233" s="932" t="s">
        <v>1526</v>
      </c>
      <c r="AM233" s="933"/>
      <c r="AN233" s="934"/>
      <c r="AO233" s="932" t="s">
        <v>1526</v>
      </c>
      <c r="AP233" s="933"/>
      <c r="AQ233" s="933"/>
      <c r="AR233" s="933"/>
      <c r="AS233" s="934"/>
      <c r="AT233" s="932" t="s">
        <v>1562</v>
      </c>
      <c r="AU233" s="933"/>
      <c r="AV233" s="933"/>
      <c r="AW233" s="933"/>
      <c r="AX233" s="933"/>
      <c r="AY233" s="933"/>
      <c r="AZ233" s="934"/>
      <c r="BA233" s="932" t="s">
        <v>1532</v>
      </c>
      <c r="BB233" s="933"/>
      <c r="BC233" s="934"/>
      <c r="BD233" s="954" t="s">
        <v>1596</v>
      </c>
      <c r="BE233" s="955"/>
      <c r="BF233" s="971"/>
      <c r="BG233" s="954">
        <v>1</v>
      </c>
      <c r="BH233" s="955"/>
      <c r="BI233" s="971"/>
      <c r="BJ233" s="954" t="s">
        <v>1595</v>
      </c>
      <c r="BK233" s="955"/>
      <c r="BL233" s="971"/>
      <c r="BM233" s="954">
        <v>1</v>
      </c>
      <c r="BN233" s="955"/>
      <c r="BO233" s="971"/>
      <c r="BP233" s="932">
        <v>66</v>
      </c>
      <c r="BQ233" s="933"/>
      <c r="BR233" s="934"/>
      <c r="BS233" s="954" t="s">
        <v>1590</v>
      </c>
      <c r="BT233" s="955"/>
      <c r="BU233" s="1006">
        <v>50</v>
      </c>
      <c r="BV233" s="1007"/>
      <c r="BW233" s="1008"/>
      <c r="BX233" s="1009">
        <v>0</v>
      </c>
      <c r="BY233" s="1007"/>
      <c r="BZ233" s="1008"/>
      <c r="CA233" s="932" t="s">
        <v>1562</v>
      </c>
      <c r="CB233" s="933"/>
      <c r="CC233" s="933"/>
      <c r="CD233" s="933"/>
      <c r="CE233" s="933"/>
      <c r="CF233" s="934"/>
      <c r="CG233" s="986"/>
      <c r="CH233" s="937"/>
      <c r="CL233" s="920"/>
      <c r="CM233" s="920"/>
      <c r="CN233" s="920"/>
      <c r="CO233" s="920"/>
      <c r="CP233" s="920"/>
    </row>
    <row r="234" spans="4:105" ht="5.0999999999999996" customHeight="1">
      <c r="D234" s="2434"/>
      <c r="E234" s="2434"/>
      <c r="F234" s="2434"/>
      <c r="H234" s="935"/>
      <c r="I234" s="1050"/>
      <c r="S234" s="920"/>
      <c r="T234" s="920"/>
      <c r="U234" s="920"/>
      <c r="V234" s="920"/>
      <c r="W234" s="920"/>
      <c r="X234" s="920"/>
      <c r="Y234" s="920"/>
      <c r="Z234" s="920"/>
      <c r="AA234" s="920"/>
      <c r="AB234" s="920"/>
      <c r="AC234" s="920"/>
      <c r="AD234" s="920"/>
      <c r="AE234" s="920"/>
      <c r="AF234" s="920"/>
      <c r="AG234" s="920"/>
      <c r="AH234" s="920"/>
      <c r="AI234" s="920"/>
      <c r="AJ234" s="920"/>
      <c r="AK234" s="920"/>
      <c r="AL234" s="920"/>
      <c r="AM234" s="920"/>
      <c r="AN234" s="920"/>
      <c r="AO234" s="920"/>
      <c r="AP234" s="920"/>
      <c r="AQ234" s="920"/>
      <c r="AR234" s="920"/>
      <c r="AS234" s="920"/>
      <c r="AT234" s="920"/>
      <c r="AU234" s="920"/>
      <c r="AV234" s="920"/>
      <c r="AW234" s="920"/>
      <c r="AX234" s="920"/>
      <c r="AY234" s="920"/>
      <c r="AZ234" s="920"/>
      <c r="BA234" s="920"/>
      <c r="BB234" s="920"/>
      <c r="BC234" s="920"/>
      <c r="BD234" s="920"/>
      <c r="BE234" s="920"/>
      <c r="BF234" s="920"/>
      <c r="BG234" s="920"/>
      <c r="BH234" s="920"/>
      <c r="BI234" s="920"/>
      <c r="BJ234" s="920"/>
      <c r="BK234" s="920"/>
      <c r="BL234" s="920"/>
      <c r="BM234" s="920"/>
      <c r="BN234" s="920"/>
      <c r="BO234" s="920"/>
      <c r="BS234" s="920"/>
      <c r="BT234" s="920"/>
      <c r="BU234" s="920"/>
      <c r="BV234" s="920"/>
      <c r="BW234" s="920"/>
      <c r="BX234" s="920"/>
      <c r="BY234" s="920"/>
      <c r="BZ234" s="920"/>
      <c r="CA234" s="920"/>
      <c r="CB234" s="920"/>
      <c r="CC234" s="920"/>
      <c r="CD234" s="920"/>
      <c r="CE234" s="920"/>
      <c r="CF234" s="920"/>
      <c r="CG234" s="920"/>
      <c r="CH234" s="937"/>
      <c r="CL234" s="920"/>
      <c r="CM234" s="920"/>
      <c r="CN234" s="920"/>
      <c r="CO234" s="920"/>
      <c r="CP234" s="920"/>
    </row>
    <row r="235" spans="4:105" ht="5.0999999999999996" customHeight="1">
      <c r="D235" s="2434"/>
      <c r="E235" s="2434"/>
      <c r="F235" s="2434"/>
      <c r="H235" s="935"/>
      <c r="I235" s="977"/>
      <c r="J235" s="977"/>
      <c r="K235" s="977"/>
      <c r="L235" s="977"/>
      <c r="M235" s="977"/>
      <c r="N235" s="977"/>
      <c r="O235" s="977"/>
      <c r="P235" s="977"/>
      <c r="Q235" s="977"/>
      <c r="R235" s="977"/>
      <c r="S235" s="977"/>
      <c r="T235" s="977"/>
      <c r="U235" s="977"/>
      <c r="V235" s="977"/>
      <c r="W235" s="977"/>
      <c r="X235" s="977"/>
      <c r="Y235" s="977"/>
      <c r="Z235" s="977"/>
      <c r="AA235" s="977"/>
      <c r="AB235" s="977"/>
      <c r="AC235" s="977"/>
      <c r="AD235" s="977"/>
      <c r="AE235" s="977"/>
      <c r="AF235" s="977"/>
      <c r="AG235" s="977"/>
      <c r="AH235" s="977"/>
      <c r="AI235" s="977"/>
      <c r="AJ235" s="977"/>
      <c r="AK235" s="977"/>
      <c r="AL235" s="977"/>
      <c r="AM235" s="977"/>
      <c r="AN235" s="977"/>
      <c r="AO235" s="977"/>
      <c r="AP235" s="977"/>
      <c r="AQ235" s="977"/>
      <c r="AR235" s="977"/>
      <c r="AS235" s="977"/>
      <c r="AT235" s="977"/>
      <c r="AU235" s="977"/>
      <c r="AV235" s="977"/>
      <c r="AW235" s="977"/>
      <c r="AX235" s="977"/>
      <c r="AY235" s="977"/>
      <c r="AZ235" s="977"/>
      <c r="BA235" s="977"/>
      <c r="BB235" s="977"/>
      <c r="BC235" s="977"/>
      <c r="BD235" s="977"/>
      <c r="BE235" s="977"/>
      <c r="BF235" s="977"/>
      <c r="BG235" s="977"/>
      <c r="BH235" s="977"/>
      <c r="BI235" s="977"/>
      <c r="BJ235" s="977"/>
      <c r="BK235" s="1242"/>
      <c r="BL235" s="1242"/>
      <c r="BM235" s="1242"/>
      <c r="BN235" s="1242"/>
      <c r="BO235" s="1242"/>
      <c r="BP235" s="977"/>
      <c r="BQ235" s="977"/>
      <c r="BR235" s="977"/>
      <c r="BS235" s="1242"/>
      <c r="BT235" s="1242"/>
      <c r="BU235" s="1242"/>
      <c r="BV235" s="1242"/>
      <c r="BW235" s="1242"/>
      <c r="BX235" s="1242"/>
      <c r="BY235" s="1242"/>
      <c r="BZ235" s="1242"/>
      <c r="CA235" s="1242"/>
      <c r="CB235" s="1242"/>
      <c r="CC235" s="1242"/>
      <c r="CD235" s="1242"/>
      <c r="CE235" s="1242"/>
      <c r="CF235" s="1242"/>
      <c r="CG235" s="1371"/>
      <c r="CH235" s="937"/>
      <c r="CL235" s="920"/>
      <c r="CM235" s="920"/>
      <c r="CN235" s="920"/>
      <c r="CO235" s="920"/>
      <c r="CP235" s="920"/>
    </row>
    <row r="236" spans="4:105" ht="18.95" customHeight="1">
      <c r="D236" s="2434"/>
      <c r="E236" s="2434"/>
      <c r="F236" s="2434"/>
      <c r="H236" s="935"/>
      <c r="I236" s="1372"/>
      <c r="J236" s="1372"/>
      <c r="K236" s="1372"/>
      <c r="L236" s="1372"/>
      <c r="M236" s="1372"/>
      <c r="N236" s="1372"/>
      <c r="O236" s="1372"/>
      <c r="P236" s="1372"/>
      <c r="Q236" s="1372"/>
      <c r="R236" s="1372"/>
      <c r="S236" s="1372"/>
      <c r="T236" s="1372"/>
      <c r="U236" s="1372"/>
      <c r="V236" s="1372"/>
      <c r="W236" s="1372"/>
      <c r="X236" s="1372"/>
      <c r="Y236" s="1372"/>
      <c r="Z236" s="1372"/>
      <c r="AA236" s="1372"/>
      <c r="AB236" s="1372"/>
      <c r="AC236" s="1372"/>
      <c r="AD236" s="1372"/>
      <c r="AE236" s="1372"/>
      <c r="AF236" s="1372"/>
      <c r="AG236" s="1372"/>
      <c r="AH236" s="1372"/>
      <c r="AI236" s="1372"/>
      <c r="AJ236" s="1372"/>
      <c r="AK236" s="1372"/>
      <c r="AL236" s="1372"/>
      <c r="AM236" s="1372"/>
      <c r="AN236" s="1372"/>
      <c r="AO236" s="1372"/>
      <c r="AP236" s="1372"/>
      <c r="AQ236" s="1372"/>
      <c r="AR236" s="1372"/>
      <c r="AS236" s="1372"/>
      <c r="AT236" s="1372"/>
      <c r="AU236" s="1372"/>
      <c r="AV236" s="1372"/>
      <c r="AW236" s="1372"/>
      <c r="AX236" s="1372"/>
      <c r="AY236" s="1372"/>
      <c r="AZ236" s="1372"/>
      <c r="BA236" s="1372"/>
      <c r="BB236" s="1372"/>
      <c r="BC236" s="1372"/>
      <c r="BD236" s="1372"/>
      <c r="BE236" s="1372"/>
      <c r="BF236" s="1372"/>
      <c r="BG236" s="1372"/>
      <c r="BH236" s="978" t="s">
        <v>1557</v>
      </c>
      <c r="BI236" s="978"/>
      <c r="BJ236" s="1372"/>
      <c r="BK236" s="1417" t="s">
        <v>2302</v>
      </c>
      <c r="BL236" s="977"/>
      <c r="BM236" s="2889">
        <f>BM232+BM233</f>
        <v>2</v>
      </c>
      <c r="BN236" s="2887"/>
      <c r="BO236" s="2888"/>
      <c r="BP236" s="1372"/>
      <c r="BQ236" s="1372"/>
      <c r="BR236" s="1372"/>
      <c r="BS236" s="1079" t="s">
        <v>1590</v>
      </c>
      <c r="BT236" s="980"/>
      <c r="BU236" s="2889">
        <f>BU232+BU233</f>
        <v>110</v>
      </c>
      <c r="BV236" s="2887"/>
      <c r="BW236" s="2888"/>
      <c r="BX236" s="2889">
        <f>BX232+BX233</f>
        <v>0</v>
      </c>
      <c r="BY236" s="2887"/>
      <c r="BZ236" s="2888"/>
      <c r="CA236" s="977"/>
      <c r="CB236" s="977"/>
      <c r="CC236" s="977"/>
      <c r="CD236" s="977"/>
      <c r="CE236" s="977"/>
      <c r="CF236" s="977"/>
      <c r="CG236" s="1371"/>
      <c r="CH236" s="937"/>
      <c r="CL236" s="920"/>
      <c r="CM236" s="920"/>
      <c r="CN236" s="920"/>
      <c r="CO236" s="920"/>
      <c r="CP236" s="920"/>
      <c r="CQ236" s="920"/>
    </row>
    <row r="237" spans="4:105" ht="5.0999999999999996" customHeight="1">
      <c r="D237" s="2434"/>
      <c r="E237" s="2434"/>
      <c r="F237" s="2434"/>
      <c r="H237" s="935"/>
      <c r="I237" s="977"/>
      <c r="J237" s="977"/>
      <c r="K237" s="977"/>
      <c r="L237" s="977"/>
      <c r="M237" s="977"/>
      <c r="N237" s="977"/>
      <c r="O237" s="977"/>
      <c r="P237" s="977"/>
      <c r="Q237" s="977"/>
      <c r="R237" s="977"/>
      <c r="S237" s="977"/>
      <c r="T237" s="977"/>
      <c r="U237" s="977"/>
      <c r="V237" s="977"/>
      <c r="W237" s="977"/>
      <c r="X237" s="977"/>
      <c r="Y237" s="977"/>
      <c r="Z237" s="977"/>
      <c r="AA237" s="977"/>
      <c r="AB237" s="977"/>
      <c r="AC237" s="977"/>
      <c r="AD237" s="977"/>
      <c r="AE237" s="977"/>
      <c r="AF237" s="977"/>
      <c r="AG237" s="977"/>
      <c r="AH237" s="977"/>
      <c r="AI237" s="977"/>
      <c r="AJ237" s="977"/>
      <c r="AK237" s="977"/>
      <c r="AL237" s="977"/>
      <c r="AM237" s="977"/>
      <c r="AN237" s="977"/>
      <c r="AO237" s="977"/>
      <c r="AP237" s="977"/>
      <c r="AQ237" s="977"/>
      <c r="AR237" s="977"/>
      <c r="AS237" s="977"/>
      <c r="AT237" s="977"/>
      <c r="AU237" s="977"/>
      <c r="AV237" s="977"/>
      <c r="AW237" s="977"/>
      <c r="AX237" s="977"/>
      <c r="AY237" s="977"/>
      <c r="AZ237" s="977"/>
      <c r="BA237" s="977"/>
      <c r="BB237" s="977"/>
      <c r="BC237" s="977"/>
      <c r="BD237" s="977"/>
      <c r="BE237" s="977"/>
      <c r="BF237" s="977"/>
      <c r="BG237" s="977"/>
      <c r="BH237" s="977"/>
      <c r="BI237" s="977"/>
      <c r="BJ237" s="977"/>
      <c r="BK237" s="977"/>
      <c r="BL237" s="977"/>
      <c r="BM237" s="977"/>
      <c r="BN237" s="977"/>
      <c r="BO237" s="977"/>
      <c r="BP237" s="977"/>
      <c r="BQ237" s="977"/>
      <c r="BR237" s="977"/>
      <c r="BS237" s="977"/>
      <c r="BT237" s="977"/>
      <c r="BU237" s="977"/>
      <c r="BV237" s="977"/>
      <c r="BW237" s="977"/>
      <c r="BX237" s="977"/>
      <c r="BY237" s="977"/>
      <c r="BZ237" s="977"/>
      <c r="CA237" s="977"/>
      <c r="CB237" s="977"/>
      <c r="CC237" s="977"/>
      <c r="CD237" s="977"/>
      <c r="CE237" s="977"/>
      <c r="CF237" s="977"/>
      <c r="CG237" s="1371"/>
      <c r="CH237" s="937"/>
      <c r="CL237" s="920"/>
      <c r="CM237" s="920"/>
      <c r="CN237" s="920"/>
      <c r="CO237" s="920"/>
      <c r="CP237" s="920"/>
      <c r="CQ237" s="920"/>
    </row>
    <row r="238" spans="4:105" ht="18.95" customHeight="1">
      <c r="D238" s="2434"/>
      <c r="E238" s="2434"/>
      <c r="F238" s="2434"/>
      <c r="H238" s="936"/>
      <c r="I238" s="1389"/>
      <c r="J238" s="939"/>
      <c r="K238" s="939"/>
      <c r="L238" s="939"/>
      <c r="M238" s="939"/>
      <c r="N238" s="939"/>
      <c r="O238" s="939"/>
      <c r="P238" s="939"/>
      <c r="Q238" s="939"/>
      <c r="R238" s="939"/>
      <c r="S238" s="939"/>
      <c r="T238" s="939"/>
      <c r="U238" s="939"/>
      <c r="V238" s="939"/>
      <c r="W238" s="939"/>
      <c r="X238" s="939"/>
      <c r="Y238" s="939"/>
      <c r="Z238" s="939"/>
      <c r="AA238" s="939"/>
      <c r="AB238" s="939"/>
      <c r="AC238" s="939"/>
      <c r="AD238" s="939"/>
      <c r="AE238" s="939"/>
      <c r="AF238" s="939"/>
      <c r="AG238" s="939"/>
      <c r="AH238" s="939"/>
      <c r="AI238" s="939"/>
      <c r="AJ238" s="939"/>
      <c r="AK238" s="939"/>
      <c r="AL238" s="939"/>
      <c r="AM238" s="939"/>
      <c r="AN238" s="939"/>
      <c r="AO238" s="939"/>
      <c r="AP238" s="939"/>
      <c r="AQ238" s="939"/>
      <c r="AR238" s="939"/>
      <c r="AS238" s="939"/>
      <c r="AT238" s="939"/>
      <c r="AU238" s="939"/>
      <c r="AV238" s="939"/>
      <c r="AW238" s="939"/>
      <c r="AX238" s="939"/>
      <c r="AY238" s="939"/>
      <c r="AZ238" s="939"/>
      <c r="BA238" s="939"/>
      <c r="BB238" s="939"/>
      <c r="BC238" s="939"/>
      <c r="BD238" s="939"/>
      <c r="BE238" s="939"/>
      <c r="BF238" s="939"/>
      <c r="BG238" s="939"/>
      <c r="BH238" s="939"/>
      <c r="BI238" s="939"/>
      <c r="BJ238" s="939"/>
      <c r="BK238" s="939"/>
      <c r="BL238" s="939"/>
      <c r="BM238" s="939"/>
      <c r="BN238" s="939"/>
      <c r="BO238" s="939"/>
      <c r="BP238" s="939"/>
      <c r="BQ238" s="939"/>
      <c r="BR238" s="939"/>
      <c r="BS238" s="939"/>
      <c r="BT238" s="1042"/>
      <c r="BU238" s="1042"/>
      <c r="BV238" s="1042"/>
      <c r="BW238" s="1042"/>
      <c r="BX238" s="1042"/>
      <c r="BY238" s="1042"/>
      <c r="BZ238" s="1042"/>
      <c r="CA238" s="939"/>
      <c r="CB238" s="939"/>
      <c r="CC238" s="939"/>
      <c r="CD238" s="939"/>
      <c r="CE238" s="939"/>
      <c r="CF238" s="939"/>
      <c r="CG238" s="939"/>
      <c r="CH238" s="940"/>
      <c r="CL238" s="920"/>
      <c r="CM238" s="920"/>
      <c r="CN238" s="920"/>
      <c r="CO238" s="920"/>
      <c r="CP238" s="920"/>
      <c r="CQ238" s="536"/>
      <c r="CR238"/>
      <c r="CS238"/>
      <c r="CT238"/>
      <c r="CU238"/>
      <c r="CV238"/>
      <c r="CW238"/>
    </row>
    <row r="239" spans="4:105" ht="18.95" customHeight="1">
      <c r="I239" s="1050" t="s">
        <v>3418</v>
      </c>
      <c r="BX239" s="974"/>
      <c r="BY239" s="974"/>
      <c r="BZ239" s="974"/>
      <c r="CA239" s="974"/>
      <c r="CB239" s="974"/>
      <c r="CC239" s="974"/>
      <c r="CD239" s="974"/>
      <c r="CE239" s="920"/>
      <c r="CF239" s="920"/>
      <c r="CG239" s="920"/>
      <c r="CH239" s="920"/>
      <c r="CL239" s="920"/>
      <c r="CM239" s="920"/>
      <c r="CN239" s="920"/>
      <c r="CO239" s="920"/>
      <c r="CP239" s="920"/>
      <c r="CQ239"/>
      <c r="CR239"/>
      <c r="CS239"/>
      <c r="CT239"/>
      <c r="CU239"/>
      <c r="CV239"/>
      <c r="CW239"/>
      <c r="CX239"/>
      <c r="CY239"/>
      <c r="CZ239"/>
      <c r="DA239"/>
    </row>
    <row r="240" spans="4:105" ht="18.95" customHeight="1">
      <c r="CL240"/>
    </row>
    <row r="241" spans="4:137" customFormat="1" ht="5.0999999999999996" customHeight="1">
      <c r="D241" s="2007"/>
      <c r="E241" s="2007"/>
      <c r="F241" s="2007"/>
      <c r="H241" s="536"/>
      <c r="I241" s="536"/>
      <c r="J241" s="536"/>
      <c r="K241" s="536"/>
      <c r="L241" s="536"/>
      <c r="M241" s="536"/>
      <c r="N241" s="536"/>
      <c r="O241" s="536"/>
      <c r="P241" s="536"/>
      <c r="Q241" s="921"/>
      <c r="R241" s="922"/>
      <c r="S241" s="922"/>
      <c r="T241" s="922"/>
      <c r="U241" s="922"/>
      <c r="V241" s="923"/>
      <c r="W241" s="920"/>
      <c r="X241" s="920"/>
      <c r="Y241" s="920"/>
      <c r="Z241" s="920"/>
      <c r="AA241" s="920"/>
      <c r="AB241" s="920"/>
      <c r="AC241" s="920"/>
      <c r="AD241" s="920"/>
      <c r="AE241" s="920"/>
      <c r="AF241" s="920"/>
      <c r="AG241" s="920"/>
      <c r="AH241" s="920"/>
      <c r="AI241" s="920"/>
      <c r="AJ241" s="920"/>
      <c r="AK241" s="920"/>
      <c r="AL241" s="920"/>
      <c r="AM241" s="920"/>
      <c r="AN241" s="920"/>
      <c r="AO241" s="920"/>
      <c r="AP241" s="920"/>
      <c r="AQ241" s="920"/>
      <c r="AR241" s="920"/>
      <c r="AS241" s="920"/>
      <c r="AT241" s="920"/>
      <c r="AU241" s="920"/>
      <c r="AV241" s="920"/>
      <c r="AW241" s="920"/>
      <c r="AX241" s="920"/>
      <c r="AY241" s="920"/>
      <c r="AZ241" s="920"/>
      <c r="BA241" s="920"/>
      <c r="BB241" s="920"/>
      <c r="BC241" s="920"/>
      <c r="BD241" s="920"/>
      <c r="BE241" s="920"/>
      <c r="BF241" s="920"/>
      <c r="BG241" s="920"/>
      <c r="BH241" s="920"/>
      <c r="BI241" s="920"/>
      <c r="BJ241" s="920"/>
      <c r="BK241" s="486"/>
      <c r="BL241" s="486"/>
      <c r="BM241" s="486"/>
      <c r="BN241" s="486"/>
      <c r="BO241" s="486"/>
      <c r="BP241" s="920"/>
      <c r="BQ241" s="920"/>
      <c r="BR241" s="920"/>
      <c r="BS241" s="920"/>
      <c r="BT241" s="920"/>
      <c r="BU241" s="920"/>
      <c r="BV241" s="486"/>
      <c r="BW241" s="486"/>
      <c r="BX241" s="486"/>
      <c r="BY241" s="486"/>
      <c r="BZ241" s="486"/>
      <c r="CA241" s="486"/>
      <c r="CB241" s="486"/>
      <c r="CC241" s="486"/>
      <c r="CD241" s="486"/>
      <c r="CE241" s="486"/>
      <c r="CF241" s="486"/>
      <c r="CG241" s="486"/>
      <c r="CL241" s="486"/>
    </row>
    <row r="242" spans="4:137" customFormat="1" ht="20.100000000000001" customHeight="1">
      <c r="D242" s="2434"/>
      <c r="E242" s="2434"/>
      <c r="F242" s="2434"/>
      <c r="H242" s="536"/>
      <c r="I242" s="943" t="s">
        <v>2182</v>
      </c>
      <c r="J242" s="944"/>
      <c r="K242" s="944"/>
      <c r="L242" s="944"/>
      <c r="M242" s="944"/>
      <c r="N242" s="944"/>
      <c r="O242" s="944"/>
      <c r="P242" s="1396"/>
      <c r="Q242" s="907" t="s">
        <v>1519</v>
      </c>
      <c r="R242" s="908"/>
      <c r="S242" s="908"/>
      <c r="T242" s="908"/>
      <c r="U242" s="908"/>
      <c r="V242" s="909"/>
      <c r="W242" s="486"/>
      <c r="X242" s="486"/>
      <c r="Y242" s="486"/>
      <c r="Z242" s="486"/>
      <c r="AA242" s="486"/>
      <c r="AB242" s="486"/>
      <c r="AC242" s="486"/>
      <c r="AD242" s="486"/>
      <c r="AE242" s="486"/>
      <c r="AF242" s="486"/>
      <c r="AG242" s="486"/>
      <c r="AH242" s="486"/>
      <c r="AI242" s="486"/>
      <c r="AJ242" s="486"/>
      <c r="AK242" s="486"/>
      <c r="AL242" s="486"/>
      <c r="AM242" s="486"/>
      <c r="AN242" s="486"/>
      <c r="AO242" s="486"/>
      <c r="AP242" s="486"/>
      <c r="AQ242" s="486"/>
      <c r="AR242" s="486"/>
      <c r="AS242" s="486"/>
      <c r="AT242" s="486"/>
      <c r="AU242" s="486"/>
      <c r="AV242" s="486"/>
      <c r="AW242" s="486"/>
      <c r="AX242" s="486"/>
      <c r="AY242" s="486"/>
      <c r="AZ242" s="920"/>
      <c r="BA242" s="920"/>
      <c r="BB242" s="920"/>
      <c r="BC242" s="920"/>
      <c r="BD242" s="920"/>
      <c r="BE242" s="920"/>
      <c r="BF242" s="920"/>
      <c r="BG242" s="920"/>
      <c r="BH242" s="920"/>
      <c r="BI242" s="920"/>
      <c r="BJ242" s="920"/>
      <c r="BK242" s="920"/>
      <c r="BL242" s="920"/>
      <c r="BM242" s="486"/>
      <c r="BN242" s="486"/>
      <c r="BO242" s="486"/>
      <c r="BP242" s="486"/>
      <c r="BQ242" s="486"/>
      <c r="BR242" s="920"/>
      <c r="BS242" s="920"/>
      <c r="BT242" s="920"/>
      <c r="BU242" s="920"/>
      <c r="BV242" s="486"/>
      <c r="BW242" s="486"/>
      <c r="BX242" s="486"/>
      <c r="BY242" s="486"/>
      <c r="BZ242" s="486"/>
      <c r="CA242" s="486"/>
      <c r="CB242" s="486"/>
      <c r="CC242" s="486"/>
      <c r="CD242" s="486"/>
      <c r="CE242" s="486"/>
      <c r="CF242" s="486"/>
      <c r="CG242" s="486"/>
      <c r="CH242" s="486"/>
      <c r="CI242" s="486"/>
      <c r="CJ242" s="486"/>
      <c r="CK242" s="486"/>
      <c r="CL242" s="486"/>
      <c r="CM242" s="486"/>
      <c r="CN242" s="486"/>
      <c r="CO242" s="486"/>
      <c r="CP242" s="486"/>
      <c r="CQ242" s="486"/>
      <c r="CR242" s="486"/>
      <c r="CS242" s="486"/>
      <c r="CT242" s="486"/>
      <c r="CU242" s="486"/>
      <c r="CV242" s="486"/>
    </row>
    <row r="243" spans="4:137" customFormat="1" ht="9.9499999999999993" customHeight="1">
      <c r="D243" s="2434"/>
      <c r="E243" s="2434"/>
      <c r="F243" s="2434"/>
      <c r="H243" s="916"/>
      <c r="I243" s="536"/>
      <c r="J243" s="536"/>
      <c r="K243" s="536"/>
      <c r="L243" s="536"/>
      <c r="M243" s="536"/>
      <c r="N243" s="536"/>
      <c r="O243" s="536"/>
      <c r="P243" s="536"/>
      <c r="Q243" s="536"/>
      <c r="R243" s="536"/>
      <c r="S243" s="536"/>
      <c r="T243" s="536"/>
      <c r="U243" s="536"/>
      <c r="V243" s="536"/>
      <c r="W243" s="941"/>
      <c r="X243" s="941"/>
      <c r="Y243" s="941"/>
      <c r="Z243" s="941"/>
      <c r="AA243" s="941"/>
      <c r="AB243" s="941"/>
      <c r="AC243" s="941"/>
      <c r="AD243" s="941"/>
      <c r="AE243" s="941"/>
      <c r="AF243" s="941"/>
      <c r="AG243" s="941"/>
      <c r="AH243" s="941"/>
      <c r="AI243" s="941"/>
      <c r="AJ243" s="941"/>
      <c r="AK243" s="941"/>
      <c r="AL243" s="941"/>
      <c r="AM243" s="941"/>
      <c r="AN243" s="941"/>
      <c r="AO243" s="941"/>
      <c r="AP243" s="941"/>
      <c r="AQ243" s="941"/>
      <c r="AR243" s="941"/>
      <c r="AS243" s="941"/>
      <c r="AT243" s="941"/>
      <c r="AU243" s="941"/>
      <c r="AV243" s="941"/>
      <c r="AW243" s="941"/>
      <c r="AX243" s="941"/>
      <c r="AY243" s="941"/>
      <c r="AZ243" s="941"/>
      <c r="BA243" s="941"/>
      <c r="BB243" s="941"/>
      <c r="BC243" s="941"/>
      <c r="BD243" s="941"/>
      <c r="BE243" s="941"/>
      <c r="BF243" s="941"/>
      <c r="BG243" s="941"/>
      <c r="BH243" s="941"/>
      <c r="BI243" s="941"/>
      <c r="BJ243" s="941"/>
      <c r="BK243" s="941"/>
      <c r="BL243" s="941"/>
      <c r="BM243" s="941"/>
      <c r="BN243" s="941"/>
      <c r="BO243" s="941"/>
      <c r="BP243" s="941"/>
      <c r="BQ243" s="941"/>
      <c r="BR243" s="941"/>
      <c r="BS243" s="941"/>
      <c r="BT243" s="941"/>
      <c r="BU243" s="941"/>
      <c r="BV243" s="941"/>
      <c r="BW243" s="941"/>
      <c r="BX243" s="941"/>
      <c r="BY243" s="941"/>
      <c r="BZ243" s="941"/>
      <c r="CA243" s="941"/>
      <c r="CB243" s="1316"/>
      <c r="CC243" s="1316"/>
      <c r="CD243" s="1316"/>
      <c r="CE243" s="1316"/>
      <c r="CF243" s="1316"/>
      <c r="CG243" s="1316"/>
      <c r="CH243" s="1316"/>
      <c r="CI243" s="1316"/>
      <c r="CJ243" s="1316"/>
      <c r="CK243" s="1316"/>
      <c r="CL243" s="1316"/>
      <c r="CM243" s="1316"/>
      <c r="CN243" s="1316"/>
      <c r="CO243" s="1316"/>
      <c r="CP243" s="1316"/>
      <c r="CQ243" s="1316"/>
      <c r="CR243" s="1316"/>
      <c r="CS243" s="1316"/>
      <c r="CT243" s="942"/>
      <c r="CU243" s="486"/>
      <c r="CV243" s="486"/>
    </row>
    <row r="244" spans="4:137" ht="18.95" customHeight="1">
      <c r="D244" s="2434"/>
      <c r="E244" s="2434"/>
      <c r="F244" s="2434"/>
      <c r="H244" s="935"/>
      <c r="I244" s="949" t="s">
        <v>2164</v>
      </c>
      <c r="J244" s="752"/>
      <c r="K244" s="938"/>
      <c r="L244" s="2890" t="s">
        <v>1179</v>
      </c>
      <c r="M244" s="2891"/>
      <c r="N244" s="2891"/>
      <c r="O244" s="2892"/>
      <c r="P244" s="986" t="s">
        <v>1180</v>
      </c>
      <c r="Q244" s="987" t="s">
        <v>1178</v>
      </c>
      <c r="R244" s="2890" t="s">
        <v>1179</v>
      </c>
      <c r="S244" s="2891"/>
      <c r="T244" s="2891"/>
      <c r="U244" s="2892"/>
      <c r="V244" s="986" t="s">
        <v>1180</v>
      </c>
      <c r="X244" s="2235" t="s">
        <v>2163</v>
      </c>
      <c r="Y244" s="938"/>
      <c r="Z244" s="958"/>
      <c r="AA244" s="1154" t="s">
        <v>1945</v>
      </c>
      <c r="AB244" s="1155"/>
      <c r="AC244" s="1155"/>
      <c r="AD244" s="1155"/>
      <c r="AE244" s="1155"/>
      <c r="AF244" s="1156"/>
      <c r="AG244" s="986" t="s">
        <v>912</v>
      </c>
      <c r="AI244" s="910" t="s">
        <v>1522</v>
      </c>
      <c r="AJ244" s="752"/>
      <c r="AK244" s="752"/>
      <c r="AL244" s="752"/>
      <c r="AM244" s="2868" t="s">
        <v>3410</v>
      </c>
      <c r="AN244" s="2869"/>
      <c r="AO244" s="2870"/>
      <c r="AP244" s="946" t="s">
        <v>1115</v>
      </c>
      <c r="AQ244" s="2865" t="s">
        <v>1523</v>
      </c>
      <c r="AR244" s="2866"/>
      <c r="AS244" s="2867"/>
      <c r="AT244" s="946" t="s">
        <v>1115</v>
      </c>
      <c r="AU244" s="2865" t="s">
        <v>1524</v>
      </c>
      <c r="AV244" s="2866"/>
      <c r="AW244" s="2867"/>
      <c r="AX244" s="946" t="s">
        <v>1115</v>
      </c>
      <c r="BA244" s="1507" t="s">
        <v>2533</v>
      </c>
      <c r="BB244" s="1508"/>
      <c r="BC244" s="1508"/>
      <c r="BD244" s="1509"/>
      <c r="BE244" s="1049" t="s">
        <v>3416</v>
      </c>
      <c r="BU244" s="920"/>
      <c r="BV244" s="920"/>
      <c r="CI244" s="920"/>
      <c r="CJ244" s="920"/>
      <c r="CK244" s="920"/>
      <c r="CL244" s="920"/>
      <c r="CM244" s="920"/>
      <c r="CN244" s="926" t="s">
        <v>1544</v>
      </c>
      <c r="CO244" s="927"/>
      <c r="CP244" s="928"/>
      <c r="CQ244" s="926" t="s">
        <v>1623</v>
      </c>
      <c r="CR244" s="927"/>
      <c r="CS244" s="928"/>
      <c r="CT244" s="937"/>
    </row>
    <row r="245" spans="4:137" ht="9.9499999999999993" customHeight="1">
      <c r="D245" s="2434"/>
      <c r="E245" s="2434"/>
      <c r="F245" s="2434"/>
      <c r="H245" s="935"/>
      <c r="I245" s="961"/>
      <c r="J245" s="920"/>
      <c r="K245" s="920"/>
      <c r="L245" s="920"/>
      <c r="M245" s="920"/>
      <c r="BV245" s="920"/>
      <c r="BW245" s="920"/>
      <c r="BX245" s="920"/>
      <c r="BY245" s="920"/>
      <c r="BZ245" s="920"/>
      <c r="CA245" s="920"/>
      <c r="CB245" s="920"/>
      <c r="CC245" s="920"/>
      <c r="CD245" s="920"/>
      <c r="CE245" s="920"/>
      <c r="CF245" s="920"/>
      <c r="CG245" s="920"/>
      <c r="CH245" s="920"/>
      <c r="CI245" s="920"/>
      <c r="CJ245" s="920"/>
      <c r="CK245" s="920"/>
      <c r="CL245" s="920"/>
      <c r="CM245" s="920"/>
      <c r="CN245" s="920"/>
      <c r="CO245" s="920"/>
      <c r="CP245" s="920"/>
      <c r="CQ245" s="920"/>
      <c r="CR245" s="920"/>
      <c r="CS245" s="920"/>
      <c r="CT245" s="937"/>
      <c r="CU245" s="920"/>
      <c r="CV245" s="920"/>
      <c r="CW245" s="920"/>
      <c r="CX245" s="920"/>
      <c r="CY245" s="920"/>
      <c r="CZ245" s="920"/>
      <c r="DA245" s="920"/>
      <c r="DB245" s="920"/>
      <c r="DC245" s="920"/>
      <c r="DD245" s="920"/>
      <c r="DE245" s="920"/>
      <c r="DF245" s="920"/>
      <c r="DG245" s="920"/>
      <c r="DH245" s="920"/>
      <c r="DI245" s="920"/>
      <c r="DJ245" s="920"/>
      <c r="DK245" s="920"/>
      <c r="DL245" s="920"/>
      <c r="DM245" s="920"/>
      <c r="DN245" s="920"/>
      <c r="DO245" s="920"/>
      <c r="DP245" s="920"/>
      <c r="DQ245" s="920"/>
      <c r="DR245" s="920"/>
      <c r="DS245" s="920"/>
      <c r="DT245" s="920"/>
      <c r="DU245" s="920"/>
      <c r="DV245" s="920"/>
      <c r="DW245" s="920"/>
      <c r="DX245" s="920"/>
      <c r="DY245" s="920"/>
      <c r="DZ245" s="920"/>
    </row>
    <row r="246" spans="4:137" ht="20.100000000000001" customHeight="1">
      <c r="D246" s="2434"/>
      <c r="E246" s="2434"/>
      <c r="F246" s="2434"/>
      <c r="H246" s="935"/>
      <c r="I246" s="949" t="s">
        <v>1542</v>
      </c>
      <c r="J246" s="981"/>
      <c r="L246" s="982" t="s">
        <v>1521</v>
      </c>
      <c r="M246" s="983"/>
      <c r="N246" s="983"/>
      <c r="O246" s="983"/>
      <c r="P246" s="986" t="s">
        <v>912</v>
      </c>
      <c r="R246" s="486" t="s">
        <v>3503</v>
      </c>
      <c r="S246" s="486" t="s">
        <v>3504</v>
      </c>
      <c r="U246" s="486" t="s">
        <v>3503</v>
      </c>
      <c r="V246" s="486" t="s">
        <v>3505</v>
      </c>
      <c r="X246" s="949" t="s">
        <v>1573</v>
      </c>
      <c r="Y246" s="981"/>
      <c r="Z246" s="982" t="s">
        <v>1521</v>
      </c>
      <c r="AA246" s="983"/>
      <c r="AB246" s="983"/>
      <c r="AC246" s="983"/>
      <c r="AD246" s="984"/>
      <c r="AE246" s="986" t="s">
        <v>912</v>
      </c>
      <c r="AF246" s="910" t="s">
        <v>1682</v>
      </c>
      <c r="AG246" s="981"/>
      <c r="AH246" s="938"/>
      <c r="AI246" s="982" t="s">
        <v>1521</v>
      </c>
      <c r="AJ246" s="983"/>
      <c r="AK246" s="983"/>
      <c r="AL246" s="983"/>
      <c r="AM246" s="986" t="s">
        <v>912</v>
      </c>
      <c r="AN246" s="910" t="s">
        <v>2145</v>
      </c>
      <c r="AO246" s="981"/>
      <c r="AP246" s="938"/>
      <c r="AQ246" s="982" t="s">
        <v>1521</v>
      </c>
      <c r="AR246" s="983"/>
      <c r="AS246" s="983"/>
      <c r="AT246" s="983"/>
      <c r="AU246" s="984"/>
      <c r="AV246" s="910" t="s">
        <v>1629</v>
      </c>
      <c r="AW246" s="981"/>
      <c r="AX246" s="938"/>
      <c r="AY246" s="982" t="s">
        <v>1521</v>
      </c>
      <c r="AZ246" s="983"/>
      <c r="BA246" s="983"/>
      <c r="BB246" s="983"/>
      <c r="BC246" s="984"/>
      <c r="BD246" s="910" t="s">
        <v>2283</v>
      </c>
      <c r="BE246" s="752"/>
      <c r="BF246" s="752"/>
      <c r="BG246" s="2865" t="s">
        <v>1521</v>
      </c>
      <c r="BH246" s="2866"/>
      <c r="BI246" s="2866"/>
      <c r="BJ246" s="2866"/>
      <c r="BK246" s="2867"/>
      <c r="BW246" s="920"/>
      <c r="BX246" s="920"/>
      <c r="BY246" s="920"/>
      <c r="BZ246" s="920"/>
      <c r="CA246" s="920"/>
      <c r="CB246" s="920"/>
      <c r="CC246" s="920"/>
      <c r="CD246" s="920"/>
      <c r="CE246" s="920"/>
      <c r="CF246" s="920"/>
      <c r="CG246" s="920"/>
      <c r="CH246" s="920"/>
      <c r="CI246" s="920"/>
      <c r="CJ246" s="920"/>
      <c r="CK246" s="920"/>
      <c r="CL246" s="920"/>
      <c r="CM246" s="920"/>
      <c r="CN246" s="920"/>
      <c r="CO246" s="920"/>
      <c r="CP246" s="920"/>
      <c r="CQ246" s="920"/>
      <c r="CR246" s="920"/>
      <c r="CS246" s="920"/>
      <c r="CT246" s="937"/>
      <c r="CU246" s="920"/>
      <c r="CV246" s="920"/>
      <c r="CW246" s="920"/>
      <c r="CX246" s="920"/>
      <c r="CY246" s="920"/>
      <c r="CZ246" s="920"/>
      <c r="DA246" s="920"/>
      <c r="DB246" s="920"/>
      <c r="DC246" s="920"/>
      <c r="DD246" s="920"/>
      <c r="DE246" s="920"/>
      <c r="DF246" s="920"/>
      <c r="DG246" s="920"/>
      <c r="DH246" s="920"/>
      <c r="DI246" s="920"/>
      <c r="DJ246" s="920"/>
      <c r="DK246" s="920"/>
      <c r="DL246" s="920"/>
      <c r="DM246" s="920"/>
      <c r="DN246" s="920"/>
      <c r="DO246" s="920"/>
      <c r="DP246" s="920"/>
      <c r="DQ246" s="920"/>
      <c r="DR246" s="920"/>
      <c r="DS246" s="920"/>
      <c r="DT246" s="920"/>
      <c r="DU246" s="920"/>
      <c r="DV246" s="920"/>
      <c r="DW246" s="920"/>
      <c r="DX246" s="920"/>
      <c r="DY246" s="920"/>
      <c r="DZ246" s="920"/>
    </row>
    <row r="247" spans="4:137" ht="9.9499999999999993" customHeight="1">
      <c r="D247" s="2434"/>
      <c r="E247" s="2434"/>
      <c r="F247" s="2434"/>
      <c r="H247" s="935"/>
      <c r="I247" s="961"/>
      <c r="J247" s="920"/>
      <c r="K247" s="920"/>
      <c r="L247" s="920"/>
      <c r="M247" s="920"/>
      <c r="CE247" s="920"/>
      <c r="CF247" s="920"/>
      <c r="CG247" s="920"/>
      <c r="CH247" s="920"/>
      <c r="CI247" s="920"/>
      <c r="CJ247" s="920"/>
      <c r="CK247" s="920"/>
      <c r="CL247" s="920"/>
      <c r="CM247" s="920"/>
      <c r="CN247" s="920"/>
      <c r="CO247" s="920"/>
      <c r="CP247" s="920"/>
      <c r="CQ247" s="920"/>
      <c r="CR247" s="920"/>
      <c r="CS247" s="920"/>
      <c r="CT247" s="937"/>
      <c r="CU247" s="920"/>
      <c r="CV247" s="920"/>
      <c r="CW247" s="920"/>
      <c r="CX247" s="920"/>
      <c r="CY247" s="920"/>
      <c r="CZ247" s="920"/>
      <c r="DA247" s="920"/>
      <c r="DB247" s="920"/>
      <c r="DC247" s="920"/>
      <c r="DD247" s="920"/>
      <c r="DE247" s="920"/>
      <c r="DF247" s="920"/>
      <c r="DG247" s="920"/>
      <c r="DH247" s="920"/>
      <c r="DI247" s="920"/>
      <c r="DJ247" s="920"/>
      <c r="DK247" s="920"/>
      <c r="DL247" s="920"/>
      <c r="DM247" s="920"/>
      <c r="DN247" s="920"/>
      <c r="DO247" s="920"/>
      <c r="DP247" s="920"/>
      <c r="DQ247" s="920"/>
      <c r="DR247" s="920"/>
      <c r="DS247" s="920"/>
      <c r="DT247" s="920"/>
      <c r="DU247" s="920"/>
      <c r="DV247" s="920"/>
      <c r="DW247" s="920"/>
      <c r="DX247" s="920"/>
      <c r="DY247" s="920"/>
      <c r="DZ247" s="920"/>
      <c r="EA247" s="920"/>
      <c r="EB247" s="920"/>
      <c r="EC247" s="920"/>
      <c r="ED247" s="920"/>
      <c r="EE247" s="920"/>
      <c r="EF247" s="920"/>
      <c r="EG247" s="920"/>
    </row>
    <row r="248" spans="4:137" ht="18.95" customHeight="1">
      <c r="D248" s="2434"/>
      <c r="E248" s="2434"/>
      <c r="F248" s="2434"/>
      <c r="H248" s="935"/>
      <c r="I248" s="2880" t="s">
        <v>1559</v>
      </c>
      <c r="J248" s="2797" t="s">
        <v>2282</v>
      </c>
      <c r="K248" s="2798"/>
      <c r="L248" s="2798"/>
      <c r="M248" s="2799"/>
      <c r="N248" s="2797" t="s">
        <v>2176</v>
      </c>
      <c r="O248" s="2798"/>
      <c r="P248" s="2798"/>
      <c r="Q248" s="2799"/>
      <c r="R248" s="2810" t="s">
        <v>2163</v>
      </c>
      <c r="S248" s="2882"/>
      <c r="T248" s="2882"/>
      <c r="U248" s="2882"/>
      <c r="V248" s="2882"/>
      <c r="W248" s="2812"/>
      <c r="X248" s="966" t="s">
        <v>2178</v>
      </c>
      <c r="Y248" s="1361"/>
      <c r="Z248" s="930"/>
      <c r="AA248" s="930"/>
      <c r="AB248" s="930"/>
      <c r="AC248" s="930"/>
      <c r="AD248" s="930"/>
      <c r="AE248" s="930"/>
      <c r="AF248" s="931"/>
      <c r="AG248" s="966" t="s">
        <v>2179</v>
      </c>
      <c r="AH248" s="1361"/>
      <c r="AI248" s="930"/>
      <c r="AJ248" s="930"/>
      <c r="AK248" s="930"/>
      <c r="AL248" s="930"/>
      <c r="AM248" s="930"/>
      <c r="AN248" s="930"/>
      <c r="AO248" s="931"/>
      <c r="AP248" s="929" t="s">
        <v>1586</v>
      </c>
      <c r="AQ248" s="930"/>
      <c r="AR248" s="930"/>
      <c r="AS248" s="930"/>
      <c r="AT248" s="930"/>
      <c r="AU248" s="930"/>
      <c r="AV248" s="930"/>
      <c r="AW248" s="930"/>
      <c r="AX248" s="930"/>
      <c r="AY248" s="930"/>
      <c r="AZ248" s="931"/>
      <c r="BA248" s="929" t="s">
        <v>1527</v>
      </c>
      <c r="BB248" s="930"/>
      <c r="BC248" s="930"/>
      <c r="BD248" s="930"/>
      <c r="BE248" s="930"/>
      <c r="BF248" s="930"/>
      <c r="BG248" s="930"/>
      <c r="BH248" s="930"/>
      <c r="BI248" s="930"/>
      <c r="BJ248" s="930"/>
      <c r="BK248" s="930"/>
      <c r="BL248" s="930"/>
      <c r="BM248" s="930"/>
      <c r="BN248" s="930"/>
      <c r="BO248" s="930"/>
      <c r="BP248" s="930"/>
      <c r="BQ248" s="930"/>
      <c r="BR248" s="930"/>
      <c r="BS248" s="929" t="s">
        <v>2122</v>
      </c>
      <c r="BT248" s="930"/>
      <c r="BU248" s="930"/>
      <c r="BV248" s="930"/>
      <c r="BW248" s="930"/>
      <c r="BX248" s="930"/>
      <c r="BY248" s="930"/>
      <c r="BZ248" s="930"/>
      <c r="CA248" s="930"/>
      <c r="CB248" s="930"/>
      <c r="CC248" s="930"/>
      <c r="CD248" s="931"/>
      <c r="CE248" s="931"/>
      <c r="CF248" s="931"/>
      <c r="CG248" s="931"/>
      <c r="CH248" s="930" t="s">
        <v>1612</v>
      </c>
      <c r="CI248" s="930"/>
      <c r="CJ248" s="930"/>
      <c r="CK248" s="930"/>
      <c r="CL248" s="931"/>
      <c r="CM248" s="930"/>
      <c r="CN248" s="930"/>
      <c r="CO248" s="931"/>
      <c r="CP248" s="2810" t="s">
        <v>1525</v>
      </c>
      <c r="CQ248" s="2848"/>
      <c r="CR248" s="2848"/>
      <c r="CS248" s="2799"/>
      <c r="CT248" s="937"/>
    </row>
    <row r="249" spans="4:137" ht="18.95" customHeight="1">
      <c r="D249" s="2434"/>
      <c r="E249" s="2434"/>
      <c r="F249" s="2434"/>
      <c r="H249" s="935"/>
      <c r="I249" s="2881"/>
      <c r="J249" s="2800"/>
      <c r="K249" s="2801"/>
      <c r="L249" s="2801"/>
      <c r="M249" s="2802"/>
      <c r="N249" s="2800"/>
      <c r="O249" s="2801"/>
      <c r="P249" s="2801"/>
      <c r="Q249" s="2802"/>
      <c r="R249" s="2813"/>
      <c r="S249" s="2814"/>
      <c r="T249" s="2814"/>
      <c r="U249" s="2814"/>
      <c r="V249" s="2814"/>
      <c r="W249" s="2815"/>
      <c r="X249" s="929" t="s">
        <v>3413</v>
      </c>
      <c r="Y249" s="930"/>
      <c r="Z249" s="930"/>
      <c r="AA249" s="929" t="s">
        <v>2138</v>
      </c>
      <c r="AB249" s="930"/>
      <c r="AC249" s="930"/>
      <c r="AD249" s="929" t="s">
        <v>2139</v>
      </c>
      <c r="AE249" s="930"/>
      <c r="AF249" s="931"/>
      <c r="AG249" s="929" t="s">
        <v>3413</v>
      </c>
      <c r="AH249" s="930"/>
      <c r="AI249" s="930"/>
      <c r="AJ249" s="929" t="s">
        <v>2138</v>
      </c>
      <c r="AK249" s="930"/>
      <c r="AL249" s="930"/>
      <c r="AM249" s="929" t="s">
        <v>2139</v>
      </c>
      <c r="AN249" s="930"/>
      <c r="AO249" s="931"/>
      <c r="AP249" s="929" t="s">
        <v>699</v>
      </c>
      <c r="AQ249" s="930"/>
      <c r="AR249" s="930"/>
      <c r="AS249" s="931"/>
      <c r="AT249" s="929" t="s">
        <v>700</v>
      </c>
      <c r="AU249" s="930"/>
      <c r="AV249" s="930"/>
      <c r="AW249" s="931"/>
      <c r="AX249" s="929" t="s">
        <v>1531</v>
      </c>
      <c r="AY249" s="930"/>
      <c r="AZ249" s="931"/>
      <c r="BA249" s="929" t="s">
        <v>1561</v>
      </c>
      <c r="BB249" s="930"/>
      <c r="BC249" s="931"/>
      <c r="BD249" s="929" t="s">
        <v>1528</v>
      </c>
      <c r="BE249" s="930"/>
      <c r="BF249" s="930"/>
      <c r="BG249" s="930"/>
      <c r="BH249" s="931"/>
      <c r="BI249" s="929" t="s">
        <v>1529</v>
      </c>
      <c r="BJ249" s="930"/>
      <c r="BK249" s="930"/>
      <c r="BL249" s="930"/>
      <c r="BM249" s="930"/>
      <c r="BN249" s="930"/>
      <c r="BO249" s="931"/>
      <c r="BP249" s="929" t="s">
        <v>1530</v>
      </c>
      <c r="BQ249" s="930"/>
      <c r="BR249" s="931"/>
      <c r="BS249" s="966" t="s">
        <v>1534</v>
      </c>
      <c r="BT249" s="967"/>
      <c r="BU249" s="968"/>
      <c r="BV249" s="966" t="s">
        <v>1535</v>
      </c>
      <c r="BW249" s="967"/>
      <c r="BX249" s="968"/>
      <c r="BY249" s="929" t="s">
        <v>1583</v>
      </c>
      <c r="BZ249" s="931"/>
      <c r="CA249" s="931"/>
      <c r="CB249" s="929" t="s">
        <v>1584</v>
      </c>
      <c r="CC249" s="930"/>
      <c r="CD249" s="931"/>
      <c r="CE249" s="929" t="s">
        <v>1680</v>
      </c>
      <c r="CF249" s="930"/>
      <c r="CG249" s="931"/>
      <c r="CH249" s="929" t="s">
        <v>1583</v>
      </c>
      <c r="CI249" s="930"/>
      <c r="CJ249" s="929" t="s">
        <v>1592</v>
      </c>
      <c r="CK249" s="930"/>
      <c r="CL249" s="931"/>
      <c r="CM249" s="929" t="s">
        <v>1585</v>
      </c>
      <c r="CN249" s="930"/>
      <c r="CO249" s="931"/>
      <c r="CP249" s="2800"/>
      <c r="CQ249" s="2801"/>
      <c r="CR249" s="2801"/>
      <c r="CS249" s="2802"/>
      <c r="CT249" s="937"/>
    </row>
    <row r="250" spans="4:137" ht="18.95" customHeight="1">
      <c r="D250" s="2434"/>
      <c r="E250" s="2434"/>
      <c r="F250" s="2434"/>
      <c r="H250" s="935"/>
      <c r="I250" s="932" t="s">
        <v>737</v>
      </c>
      <c r="J250" s="2865" t="s">
        <v>2284</v>
      </c>
      <c r="K250" s="2866"/>
      <c r="L250" s="2866"/>
      <c r="M250" s="2867"/>
      <c r="N250" s="2865" t="s">
        <v>1179</v>
      </c>
      <c r="O250" s="2866"/>
      <c r="P250" s="2866"/>
      <c r="Q250" s="2867"/>
      <c r="R250" s="1040" t="s">
        <v>1995</v>
      </c>
      <c r="S250" s="918"/>
      <c r="T250" s="918"/>
      <c r="U250" s="918"/>
      <c r="V250" s="918"/>
      <c r="W250" s="919"/>
      <c r="X250" s="1388" t="s">
        <v>3410</v>
      </c>
      <c r="Y250" s="955"/>
      <c r="Z250" s="955"/>
      <c r="AA250" s="954" t="s">
        <v>1523</v>
      </c>
      <c r="AB250" s="955"/>
      <c r="AC250" s="955"/>
      <c r="AD250" s="954" t="s">
        <v>1524</v>
      </c>
      <c r="AE250" s="955"/>
      <c r="AF250" s="971"/>
      <c r="AG250" s="1388" t="s">
        <v>3410</v>
      </c>
      <c r="AH250" s="955"/>
      <c r="AI250" s="955"/>
      <c r="AJ250" s="954" t="s">
        <v>1523</v>
      </c>
      <c r="AK250" s="955"/>
      <c r="AL250" s="955"/>
      <c r="AM250" s="954" t="s">
        <v>2174</v>
      </c>
      <c r="AN250" s="955"/>
      <c r="AO250" s="971"/>
      <c r="AP250" s="932" t="s">
        <v>1560</v>
      </c>
      <c r="AQ250" s="933"/>
      <c r="AR250" s="933"/>
      <c r="AS250" s="934"/>
      <c r="AT250" s="932">
        <v>12345</v>
      </c>
      <c r="AU250" s="933"/>
      <c r="AV250" s="933"/>
      <c r="AW250" s="934"/>
      <c r="AX250" s="932" t="s">
        <v>1518</v>
      </c>
      <c r="AY250" s="933"/>
      <c r="AZ250" s="934"/>
      <c r="BA250" s="932" t="s">
        <v>1526</v>
      </c>
      <c r="BB250" s="933"/>
      <c r="BC250" s="934"/>
      <c r="BD250" s="932" t="s">
        <v>1526</v>
      </c>
      <c r="BE250" s="933"/>
      <c r="BF250" s="933"/>
      <c r="BG250" s="933"/>
      <c r="BH250" s="934"/>
      <c r="BI250" s="932" t="s">
        <v>1562</v>
      </c>
      <c r="BJ250" s="933"/>
      <c r="BK250" s="933"/>
      <c r="BL250" s="933"/>
      <c r="BM250" s="933"/>
      <c r="BN250" s="933"/>
      <c r="BO250" s="934"/>
      <c r="BP250" s="932" t="s">
        <v>1532</v>
      </c>
      <c r="BQ250" s="933"/>
      <c r="BR250" s="934"/>
      <c r="BS250" s="954" t="s">
        <v>1596</v>
      </c>
      <c r="BT250" s="955"/>
      <c r="BU250" s="971"/>
      <c r="BV250" s="954">
        <v>1</v>
      </c>
      <c r="BW250" s="955"/>
      <c r="BX250" s="971"/>
      <c r="BY250" s="954" t="s">
        <v>1595</v>
      </c>
      <c r="BZ250" s="955"/>
      <c r="CA250" s="971"/>
      <c r="CB250" s="954">
        <v>1</v>
      </c>
      <c r="CC250" s="955"/>
      <c r="CD250" s="971"/>
      <c r="CE250" s="954">
        <v>1</v>
      </c>
      <c r="CF250" s="955"/>
      <c r="CG250" s="971"/>
      <c r="CH250" s="954" t="s">
        <v>1590</v>
      </c>
      <c r="CI250" s="955"/>
      <c r="CJ250" s="1006">
        <v>15</v>
      </c>
      <c r="CK250" s="1007"/>
      <c r="CL250" s="1008"/>
      <c r="CM250" s="1009">
        <v>0</v>
      </c>
      <c r="CN250" s="1007"/>
      <c r="CO250" s="1008"/>
      <c r="CP250" s="954" t="s">
        <v>1526</v>
      </c>
      <c r="CQ250" s="955"/>
      <c r="CR250" s="955"/>
      <c r="CS250" s="971"/>
      <c r="CT250" s="937"/>
    </row>
    <row r="251" spans="4:137" ht="18.95" customHeight="1">
      <c r="D251" s="2434"/>
      <c r="E251" s="2434"/>
      <c r="F251" s="2434"/>
      <c r="H251" s="935"/>
      <c r="I251" s="932" t="s">
        <v>737</v>
      </c>
      <c r="J251" s="2865" t="s">
        <v>2284</v>
      </c>
      <c r="K251" s="2866"/>
      <c r="L251" s="2866"/>
      <c r="M251" s="2867"/>
      <c r="N251" s="2865" t="s">
        <v>1179</v>
      </c>
      <c r="O251" s="2866"/>
      <c r="P251" s="2866"/>
      <c r="Q251" s="2867"/>
      <c r="R251" s="1040" t="s">
        <v>1995</v>
      </c>
      <c r="S251" s="918"/>
      <c r="T251" s="918"/>
      <c r="U251" s="918"/>
      <c r="V251" s="918"/>
      <c r="W251" s="919"/>
      <c r="X251" s="1388" t="s">
        <v>3410</v>
      </c>
      <c r="Y251" s="955"/>
      <c r="Z251" s="955"/>
      <c r="AA251" s="954" t="s">
        <v>1523</v>
      </c>
      <c r="AB251" s="955"/>
      <c r="AC251" s="955"/>
      <c r="AD251" s="954" t="s">
        <v>1524</v>
      </c>
      <c r="AE251" s="955"/>
      <c r="AF251" s="971"/>
      <c r="AG251" s="1388" t="s">
        <v>3410</v>
      </c>
      <c r="AH251" s="955"/>
      <c r="AI251" s="955"/>
      <c r="AJ251" s="954" t="s">
        <v>1523</v>
      </c>
      <c r="AK251" s="955"/>
      <c r="AL251" s="955"/>
      <c r="AM251" s="954" t="s">
        <v>2174</v>
      </c>
      <c r="AN251" s="955"/>
      <c r="AO251" s="971"/>
      <c r="AP251" s="932" t="s">
        <v>1560</v>
      </c>
      <c r="AQ251" s="933"/>
      <c r="AR251" s="933"/>
      <c r="AS251" s="934"/>
      <c r="AT251" s="932">
        <v>12345</v>
      </c>
      <c r="AU251" s="933"/>
      <c r="AV251" s="933"/>
      <c r="AW251" s="934"/>
      <c r="AX251" s="932" t="s">
        <v>1518</v>
      </c>
      <c r="AY251" s="933"/>
      <c r="AZ251" s="934"/>
      <c r="BA251" s="932" t="s">
        <v>1526</v>
      </c>
      <c r="BB251" s="933"/>
      <c r="BC251" s="934"/>
      <c r="BD251" s="932" t="s">
        <v>1526</v>
      </c>
      <c r="BE251" s="933"/>
      <c r="BF251" s="933"/>
      <c r="BG251" s="933"/>
      <c r="BH251" s="934"/>
      <c r="BI251" s="932" t="s">
        <v>1562</v>
      </c>
      <c r="BJ251" s="933"/>
      <c r="BK251" s="933"/>
      <c r="BL251" s="933"/>
      <c r="BM251" s="933"/>
      <c r="BN251" s="933"/>
      <c r="BO251" s="934"/>
      <c r="BP251" s="932" t="s">
        <v>1532</v>
      </c>
      <c r="BQ251" s="933"/>
      <c r="BR251" s="934"/>
      <c r="BS251" s="954" t="s">
        <v>1596</v>
      </c>
      <c r="BT251" s="955"/>
      <c r="BU251" s="971"/>
      <c r="BV251" s="954">
        <v>2</v>
      </c>
      <c r="BW251" s="955"/>
      <c r="BX251" s="971"/>
      <c r="BY251" s="954" t="s">
        <v>1595</v>
      </c>
      <c r="BZ251" s="955"/>
      <c r="CA251" s="971"/>
      <c r="CB251" s="954">
        <v>1</v>
      </c>
      <c r="CC251" s="955"/>
      <c r="CD251" s="971"/>
      <c r="CE251" s="954">
        <v>1</v>
      </c>
      <c r="CF251" s="955"/>
      <c r="CG251" s="971"/>
      <c r="CH251" s="954" t="s">
        <v>1590</v>
      </c>
      <c r="CI251" s="955"/>
      <c r="CJ251" s="1006">
        <v>20</v>
      </c>
      <c r="CK251" s="1007"/>
      <c r="CL251" s="1008"/>
      <c r="CM251" s="1009">
        <v>0</v>
      </c>
      <c r="CN251" s="1007"/>
      <c r="CO251" s="1008"/>
      <c r="CP251" s="954" t="s">
        <v>1526</v>
      </c>
      <c r="CQ251" s="955"/>
      <c r="CR251" s="955"/>
      <c r="CS251" s="971"/>
      <c r="CT251" s="937"/>
      <c r="CW251" s="974"/>
    </row>
    <row r="252" spans="4:137" ht="5.0999999999999996" customHeight="1">
      <c r="D252" s="2434"/>
      <c r="E252" s="2434"/>
      <c r="F252" s="2434"/>
      <c r="H252" s="935"/>
      <c r="I252" s="1230"/>
      <c r="J252" s="1419"/>
      <c r="K252" s="1419"/>
      <c r="L252" s="1419"/>
      <c r="M252" s="1419"/>
      <c r="N252" s="1419"/>
      <c r="O252" s="1419"/>
      <c r="P252" s="1419"/>
      <c r="Q252" s="1419"/>
      <c r="R252" s="1420"/>
      <c r="S252" s="1062"/>
      <c r="T252" s="1062"/>
      <c r="U252" s="1062"/>
      <c r="V252" s="1062"/>
      <c r="W252" s="1062"/>
      <c r="X252" s="1421"/>
      <c r="Y252" s="911"/>
      <c r="Z252" s="911"/>
      <c r="AA252" s="911"/>
      <c r="AB252" s="911"/>
      <c r="AC252" s="911"/>
      <c r="AD252" s="911"/>
      <c r="AE252" s="911"/>
      <c r="AF252" s="911"/>
      <c r="AG252" s="1421"/>
      <c r="AH252" s="911"/>
      <c r="AI252" s="911"/>
      <c r="AJ252" s="911"/>
      <c r="AK252" s="911"/>
      <c r="AL252" s="911"/>
      <c r="AM252" s="911"/>
      <c r="AN252" s="911"/>
      <c r="AO252" s="911"/>
      <c r="AP252" s="1230"/>
      <c r="AQ252" s="1230"/>
      <c r="AR252" s="1230"/>
      <c r="AS252" s="1230"/>
      <c r="AT252" s="1230"/>
      <c r="AU252" s="1230"/>
      <c r="AV252" s="1230"/>
      <c r="AW252" s="1230"/>
      <c r="AX252" s="1230"/>
      <c r="AY252" s="1230"/>
      <c r="AZ252" s="1230"/>
      <c r="BA252" s="1230"/>
      <c r="BB252" s="1230"/>
      <c r="BC252" s="1230"/>
      <c r="BD252" s="1230"/>
      <c r="BE252" s="1230"/>
      <c r="BF252" s="1230"/>
      <c r="BG252" s="1230"/>
      <c r="BH252" s="1230"/>
      <c r="BI252" s="1230"/>
      <c r="BJ252" s="1230"/>
      <c r="BK252" s="1230"/>
      <c r="BL252" s="1230"/>
      <c r="BM252" s="1230"/>
      <c r="BN252" s="1230"/>
      <c r="BO252" s="1230"/>
      <c r="BP252" s="1230"/>
      <c r="BQ252" s="1230"/>
      <c r="BR252" s="1230"/>
      <c r="BS252" s="911"/>
      <c r="BT252" s="911"/>
      <c r="BU252" s="911"/>
      <c r="BV252" s="911"/>
      <c r="BW252" s="911"/>
      <c r="BX252" s="911"/>
      <c r="BY252" s="911"/>
      <c r="BZ252" s="911"/>
      <c r="CA252" s="911"/>
      <c r="CB252" s="911"/>
      <c r="CC252" s="911"/>
      <c r="CD252" s="911"/>
      <c r="CE252" s="911"/>
      <c r="CF252" s="911"/>
      <c r="CG252" s="911"/>
      <c r="CH252" s="911"/>
      <c r="CI252" s="911"/>
      <c r="CJ252" s="1071"/>
      <c r="CK252" s="1071"/>
      <c r="CL252" s="1071"/>
      <c r="CM252" s="1072"/>
      <c r="CN252" s="1071"/>
      <c r="CO252" s="1071"/>
      <c r="CP252" s="911"/>
      <c r="CQ252" s="911"/>
      <c r="CR252" s="911"/>
      <c r="CS252" s="911"/>
      <c r="CT252" s="937"/>
      <c r="CW252" s="974"/>
    </row>
    <row r="253" spans="4:137" ht="5.0999999999999996" customHeight="1">
      <c r="D253" s="2434"/>
      <c r="E253" s="2434"/>
      <c r="F253" s="2434"/>
      <c r="H253" s="935"/>
      <c r="I253" s="977"/>
      <c r="J253" s="977"/>
      <c r="K253" s="977"/>
      <c r="L253" s="977"/>
      <c r="M253" s="977"/>
      <c r="N253" s="977"/>
      <c r="O253" s="977"/>
      <c r="P253" s="977"/>
      <c r="Q253" s="977"/>
      <c r="R253" s="977"/>
      <c r="S253" s="977"/>
      <c r="T253" s="977"/>
      <c r="U253" s="977"/>
      <c r="V253" s="977"/>
      <c r="W253" s="977"/>
      <c r="X253" s="977"/>
      <c r="Y253" s="977"/>
      <c r="Z253" s="977"/>
      <c r="AA253" s="977"/>
      <c r="AB253" s="977"/>
      <c r="AC253" s="977"/>
      <c r="AD253" s="977"/>
      <c r="AE253" s="977"/>
      <c r="AF253" s="977"/>
      <c r="AG253" s="977"/>
      <c r="AH253" s="977"/>
      <c r="AI253" s="977"/>
      <c r="AJ253" s="977"/>
      <c r="AK253" s="977"/>
      <c r="AL253" s="977"/>
      <c r="AM253" s="977"/>
      <c r="AN253" s="977"/>
      <c r="AO253" s="977"/>
      <c r="AP253" s="977"/>
      <c r="AQ253" s="977"/>
      <c r="AR253" s="977"/>
      <c r="AS253" s="977"/>
      <c r="AT253" s="977"/>
      <c r="AU253" s="977"/>
      <c r="AV253" s="977"/>
      <c r="AW253" s="977"/>
      <c r="AX253" s="977"/>
      <c r="AY253" s="977"/>
      <c r="AZ253" s="977"/>
      <c r="BA253" s="977"/>
      <c r="BB253" s="977"/>
      <c r="BC253" s="977"/>
      <c r="BD253" s="977"/>
      <c r="BE253" s="977"/>
      <c r="BF253" s="977"/>
      <c r="BG253" s="977"/>
      <c r="BH253" s="977"/>
      <c r="BI253" s="977"/>
      <c r="BJ253" s="977"/>
      <c r="BK253" s="977"/>
      <c r="BL253" s="977"/>
      <c r="BM253" s="977"/>
      <c r="BN253" s="977"/>
      <c r="BO253" s="977"/>
      <c r="BP253" s="977"/>
      <c r="BQ253" s="977"/>
      <c r="BR253" s="977"/>
      <c r="BS253" s="977"/>
      <c r="BT253" s="977"/>
      <c r="BU253" s="977"/>
      <c r="BV253" s="977"/>
      <c r="BW253" s="977"/>
      <c r="BX253" s="977"/>
      <c r="BY253" s="977"/>
      <c r="BZ253" s="977"/>
      <c r="CA253" s="977"/>
      <c r="CB253" s="977"/>
      <c r="CC253" s="977"/>
      <c r="CD253" s="977"/>
      <c r="CE253" s="977"/>
      <c r="CF253" s="977"/>
      <c r="CG253" s="977"/>
      <c r="CH253" s="977"/>
      <c r="CI253" s="977"/>
      <c r="CJ253" s="977"/>
      <c r="CK253" s="977"/>
      <c r="CL253" s="977"/>
      <c r="CM253" s="977"/>
      <c r="CN253" s="977"/>
      <c r="CO253" s="977"/>
      <c r="CP253" s="977"/>
      <c r="CQ253" s="977"/>
      <c r="CR253" s="977"/>
      <c r="CS253" s="977"/>
      <c r="CT253" s="937"/>
      <c r="CW253" s="974"/>
    </row>
    <row r="254" spans="4:137" ht="18.95" customHeight="1">
      <c r="D254" s="2434"/>
      <c r="E254" s="2434"/>
      <c r="F254" s="2434"/>
      <c r="H254" s="935"/>
      <c r="I254" s="1372"/>
      <c r="J254" s="1372"/>
      <c r="K254" s="1372"/>
      <c r="L254" s="1372"/>
      <c r="M254" s="1372"/>
      <c r="N254" s="1372"/>
      <c r="O254" s="1372"/>
      <c r="P254" s="1372"/>
      <c r="Q254" s="1372"/>
      <c r="R254" s="1372"/>
      <c r="S254" s="1372"/>
      <c r="T254" s="1372"/>
      <c r="U254" s="1372"/>
      <c r="V254" s="1372"/>
      <c r="W254" s="1372"/>
      <c r="X254" s="1372"/>
      <c r="Y254" s="1372"/>
      <c r="Z254" s="1372"/>
      <c r="AA254" s="1372"/>
      <c r="AB254" s="1372"/>
      <c r="AC254" s="1372"/>
      <c r="AD254" s="1372"/>
      <c r="AE254" s="1372"/>
      <c r="AF254" s="1372"/>
      <c r="AG254" s="1372"/>
      <c r="AH254" s="1372"/>
      <c r="AI254" s="1372"/>
      <c r="AJ254" s="1372"/>
      <c r="AK254" s="1372"/>
      <c r="AL254" s="1372"/>
      <c r="AM254" s="1372"/>
      <c r="AN254" s="1372"/>
      <c r="AO254" s="1372"/>
      <c r="AP254" s="1372"/>
      <c r="AQ254" s="1372"/>
      <c r="AR254" s="1372"/>
      <c r="AS254" s="1372"/>
      <c r="AT254" s="1372"/>
      <c r="AU254" s="1372"/>
      <c r="AV254" s="1372"/>
      <c r="AW254" s="1372"/>
      <c r="AX254" s="1372"/>
      <c r="AY254" s="1372"/>
      <c r="AZ254" s="1372"/>
      <c r="BA254" s="1372"/>
      <c r="BB254" s="1372"/>
      <c r="BC254" s="1372"/>
      <c r="BD254" s="1372"/>
      <c r="BE254" s="1372"/>
      <c r="BF254" s="1372"/>
      <c r="BG254" s="1372"/>
      <c r="BH254" s="1372"/>
      <c r="BI254" s="1372"/>
      <c r="BJ254" s="1372"/>
      <c r="BK254" s="1372"/>
      <c r="BL254" s="1372"/>
      <c r="BM254" s="1372"/>
      <c r="BN254" s="1372"/>
      <c r="BO254" s="1372"/>
      <c r="BP254" s="1372"/>
      <c r="BQ254" s="1372"/>
      <c r="BR254" s="1372"/>
      <c r="BS254" s="1372"/>
      <c r="BT254" s="1372"/>
      <c r="BU254" s="1372"/>
      <c r="BV254" s="1372"/>
      <c r="BW254" s="978" t="s">
        <v>1557</v>
      </c>
      <c r="BX254" s="978"/>
      <c r="BY254" s="1372"/>
      <c r="BZ254" s="1417" t="s">
        <v>2302</v>
      </c>
      <c r="CA254" s="977"/>
      <c r="CB254" s="2889">
        <f>CB250+CB251</f>
        <v>2</v>
      </c>
      <c r="CC254" s="2887"/>
      <c r="CD254" s="2888"/>
      <c r="CE254" s="1372"/>
      <c r="CF254" s="1372"/>
      <c r="CG254" s="1079" t="s">
        <v>2297</v>
      </c>
      <c r="CH254" s="1079"/>
      <c r="CI254" s="980"/>
      <c r="CJ254" s="2889">
        <f>CJ250+CJ251</f>
        <v>35</v>
      </c>
      <c r="CK254" s="2887"/>
      <c r="CL254" s="2888"/>
      <c r="CM254" s="2889">
        <f>CM250+CM251</f>
        <v>0</v>
      </c>
      <c r="CN254" s="2887"/>
      <c r="CO254" s="2888"/>
      <c r="CP254" s="1372"/>
      <c r="CQ254" s="1372"/>
      <c r="CR254" s="1372"/>
      <c r="CS254" s="1372"/>
      <c r="CT254" s="937"/>
      <c r="CW254" s="974"/>
    </row>
    <row r="255" spans="4:137" ht="5.0999999999999996" customHeight="1">
      <c r="D255" s="2434"/>
      <c r="E255" s="2434"/>
      <c r="F255" s="2434"/>
      <c r="H255" s="935"/>
      <c r="I255" s="977"/>
      <c r="J255" s="977"/>
      <c r="K255" s="977"/>
      <c r="L255" s="977"/>
      <c r="M255" s="977"/>
      <c r="N255" s="977"/>
      <c r="O255" s="977"/>
      <c r="P255" s="977"/>
      <c r="Q255" s="977"/>
      <c r="R255" s="977"/>
      <c r="S255" s="977"/>
      <c r="T255" s="977"/>
      <c r="U255" s="977"/>
      <c r="V255" s="977"/>
      <c r="W255" s="977"/>
      <c r="X255" s="977"/>
      <c r="Y255" s="977"/>
      <c r="Z255" s="977"/>
      <c r="AA255" s="977"/>
      <c r="AB255" s="977"/>
      <c r="AC255" s="977"/>
      <c r="AD255" s="977"/>
      <c r="AE255" s="977"/>
      <c r="AF255" s="977"/>
      <c r="AG255" s="977"/>
      <c r="AH255" s="977"/>
      <c r="AI255" s="977"/>
      <c r="AJ255" s="977"/>
      <c r="AK255" s="977"/>
      <c r="AL255" s="977"/>
      <c r="AM255" s="977"/>
      <c r="AN255" s="977"/>
      <c r="AO255" s="977"/>
      <c r="AP255" s="977"/>
      <c r="AQ255" s="977"/>
      <c r="AR255" s="977"/>
      <c r="AS255" s="977"/>
      <c r="AT255" s="977"/>
      <c r="AU255" s="977"/>
      <c r="AV255" s="977"/>
      <c r="AW255" s="977"/>
      <c r="AX255" s="977"/>
      <c r="AY255" s="977"/>
      <c r="AZ255" s="977"/>
      <c r="BA255" s="977"/>
      <c r="BB255" s="977"/>
      <c r="BC255" s="977"/>
      <c r="BD255" s="977"/>
      <c r="BE255" s="977"/>
      <c r="BF255" s="977"/>
      <c r="BG255" s="977"/>
      <c r="BH255" s="977"/>
      <c r="BI255" s="977"/>
      <c r="BJ255" s="977"/>
      <c r="BK255" s="977"/>
      <c r="BL255" s="977"/>
      <c r="BM255" s="977"/>
      <c r="BN255" s="977"/>
      <c r="BO255" s="977"/>
      <c r="BP255" s="977"/>
      <c r="BQ255" s="977"/>
      <c r="BR255" s="977"/>
      <c r="BS255" s="977"/>
      <c r="BT255" s="977"/>
      <c r="BU255" s="977"/>
      <c r="BV255" s="977"/>
      <c r="BW255" s="977"/>
      <c r="BX255" s="977"/>
      <c r="BY255" s="977"/>
      <c r="BZ255" s="977"/>
      <c r="CA255" s="977"/>
      <c r="CB255" s="977"/>
      <c r="CC255" s="977"/>
      <c r="CD255" s="977"/>
      <c r="CE255" s="977"/>
      <c r="CF255" s="977"/>
      <c r="CG255" s="977"/>
      <c r="CH255" s="977"/>
      <c r="CI255" s="977"/>
      <c r="CJ255" s="977"/>
      <c r="CK255" s="977"/>
      <c r="CL255" s="977"/>
      <c r="CM255" s="977"/>
      <c r="CN255" s="977"/>
      <c r="CO255" s="977"/>
      <c r="CP255" s="977"/>
      <c r="CQ255" s="977"/>
      <c r="CR255" s="977"/>
      <c r="CS255" s="977"/>
      <c r="CT255" s="937"/>
      <c r="CW255" s="974"/>
    </row>
    <row r="256" spans="4:137" ht="9.9499999999999993" customHeight="1">
      <c r="D256" s="2434"/>
      <c r="E256" s="2434"/>
      <c r="F256" s="2434"/>
      <c r="H256" s="936"/>
      <c r="I256" s="939"/>
      <c r="J256" s="939"/>
      <c r="K256" s="939"/>
      <c r="L256" s="939"/>
      <c r="M256" s="939"/>
      <c r="N256" s="939"/>
      <c r="O256" s="939"/>
      <c r="P256" s="939"/>
      <c r="Q256" s="939"/>
      <c r="R256" s="939"/>
      <c r="S256" s="939"/>
      <c r="T256" s="939"/>
      <c r="U256" s="939"/>
      <c r="V256" s="939"/>
      <c r="W256" s="939"/>
      <c r="X256" s="939"/>
      <c r="Y256" s="939"/>
      <c r="Z256" s="939"/>
      <c r="AA256" s="939"/>
      <c r="AB256" s="939"/>
      <c r="AC256" s="939"/>
      <c r="AD256" s="939"/>
      <c r="AE256" s="939"/>
      <c r="AF256" s="939"/>
      <c r="AG256" s="939"/>
      <c r="AH256" s="939"/>
      <c r="AI256" s="939"/>
      <c r="AJ256" s="939"/>
      <c r="AK256" s="939"/>
      <c r="AL256" s="939"/>
      <c r="AM256" s="939"/>
      <c r="AN256" s="939"/>
      <c r="AO256" s="939"/>
      <c r="AP256" s="939"/>
      <c r="AQ256" s="939"/>
      <c r="AR256" s="939"/>
      <c r="AS256" s="939"/>
      <c r="AT256" s="939"/>
      <c r="AU256" s="939"/>
      <c r="AV256" s="939"/>
      <c r="AW256" s="939"/>
      <c r="AX256" s="939"/>
      <c r="AY256" s="939"/>
      <c r="AZ256" s="939"/>
      <c r="BA256" s="939"/>
      <c r="BB256" s="939"/>
      <c r="BC256" s="939"/>
      <c r="BD256" s="939"/>
      <c r="BE256" s="939"/>
      <c r="BF256" s="939"/>
      <c r="BG256" s="939"/>
      <c r="BH256" s="939"/>
      <c r="BI256" s="939"/>
      <c r="BJ256" s="939"/>
      <c r="BK256" s="939"/>
      <c r="BL256" s="939"/>
      <c r="BM256" s="939"/>
      <c r="BN256" s="939"/>
      <c r="BO256" s="939"/>
      <c r="BP256" s="939"/>
      <c r="BQ256" s="939"/>
      <c r="BR256" s="939"/>
      <c r="BS256" s="939"/>
      <c r="BT256" s="939"/>
      <c r="BU256" s="939"/>
      <c r="BV256" s="939"/>
      <c r="BW256" s="939"/>
      <c r="BX256" s="939"/>
      <c r="BY256" s="939"/>
      <c r="BZ256" s="939"/>
      <c r="CA256" s="939"/>
      <c r="CB256" s="939"/>
      <c r="CC256" s="939"/>
      <c r="CD256" s="939"/>
      <c r="CE256" s="939"/>
      <c r="CF256" s="939"/>
      <c r="CG256" s="939"/>
      <c r="CH256" s="939"/>
      <c r="CI256" s="1042"/>
      <c r="CJ256" s="1042"/>
      <c r="CK256" s="1042"/>
      <c r="CL256" s="1042"/>
      <c r="CM256" s="1042"/>
      <c r="CN256" s="1042"/>
      <c r="CO256" s="1042"/>
      <c r="CP256" s="1042"/>
      <c r="CQ256" s="939"/>
      <c r="CR256" s="521"/>
      <c r="CS256" s="521"/>
      <c r="CT256" s="1390"/>
      <c r="CU256"/>
      <c r="CV256"/>
      <c r="CW256"/>
      <c r="CX256"/>
      <c r="CY256"/>
      <c r="CZ256"/>
      <c r="DA256"/>
      <c r="DB256"/>
      <c r="DC256"/>
      <c r="DD256"/>
      <c r="DE256"/>
      <c r="DF256"/>
      <c r="DG256"/>
      <c r="DH256"/>
      <c r="DI256"/>
      <c r="DJ256"/>
      <c r="DK256"/>
      <c r="DL256"/>
    </row>
    <row r="257" spans="2:108" ht="18.95" customHeight="1">
      <c r="I257" s="1050"/>
      <c r="BZ257" s="974"/>
      <c r="CA257" s="974"/>
      <c r="CB257" s="974"/>
      <c r="CC257" s="974"/>
      <c r="CD257" s="974"/>
      <c r="CE257" s="974"/>
      <c r="CF257" s="974"/>
      <c r="CG257" s="974"/>
      <c r="CI257"/>
      <c r="CJ257"/>
      <c r="CK257"/>
      <c r="CL257"/>
      <c r="CM257"/>
      <c r="CN257"/>
      <c r="CO257"/>
      <c r="CP257"/>
      <c r="CQ257"/>
      <c r="CR257"/>
      <c r="CS257"/>
      <c r="CT257"/>
      <c r="CU257"/>
      <c r="CV257"/>
      <c r="CW257"/>
      <c r="CX257"/>
      <c r="CY257"/>
      <c r="CZ257"/>
      <c r="DA257"/>
      <c r="DB257"/>
      <c r="DC257"/>
    </row>
    <row r="258" spans="2:108" ht="18.95" customHeight="1">
      <c r="BX258" s="974"/>
      <c r="BY258" s="974"/>
      <c r="BZ258" s="974"/>
      <c r="CA258" s="974"/>
      <c r="CB258" s="974"/>
      <c r="CC258" s="974"/>
      <c r="CD258" s="974"/>
      <c r="CE258" s="974"/>
      <c r="CF258" s="974"/>
      <c r="CG258" s="974"/>
      <c r="CH258" s="920"/>
      <c r="CI258" s="920"/>
      <c r="CJ258" s="920"/>
      <c r="CK258" s="920"/>
      <c r="CL258" s="920"/>
      <c r="CM258" s="920"/>
      <c r="CN258" s="920"/>
      <c r="CO258" s="920"/>
      <c r="CP258"/>
      <c r="CQ258"/>
      <c r="CR258"/>
      <c r="CS258"/>
      <c r="CT258"/>
      <c r="CU258"/>
      <c r="CV258"/>
      <c r="CW258"/>
      <c r="CX258"/>
      <c r="CY258"/>
      <c r="CZ258"/>
      <c r="DA258"/>
      <c r="DB258"/>
      <c r="DC258"/>
      <c r="DD258"/>
    </row>
    <row r="259" spans="2:108" ht="18.95" customHeight="1">
      <c r="AR259" s="920"/>
      <c r="BT259" s="920"/>
      <c r="BU259" s="920"/>
    </row>
    <row r="260" spans="2:108" ht="18.95" customHeight="1">
      <c r="F260" s="1971" t="s">
        <v>2185</v>
      </c>
    </row>
    <row r="261" spans="2:108" ht="18.95" customHeight="1">
      <c r="X261" s="488"/>
      <c r="AA261" s="488"/>
      <c r="BX261" s="920"/>
      <c r="BY261" s="920"/>
    </row>
    <row r="262" spans="2:108" customFormat="1" ht="5.0999999999999996" customHeight="1">
      <c r="B262" s="486"/>
      <c r="C262" s="486"/>
      <c r="D262" s="962"/>
      <c r="E262" s="2007"/>
      <c r="F262" s="2007"/>
      <c r="H262" s="536"/>
      <c r="I262" s="921"/>
      <c r="J262" s="922"/>
      <c r="K262" s="922"/>
      <c r="L262" s="922"/>
      <c r="M262" s="922"/>
      <c r="N262" s="922"/>
      <c r="O262" s="922"/>
      <c r="P262" s="923"/>
      <c r="Q262" s="536"/>
      <c r="R262" s="536"/>
      <c r="S262" s="536"/>
      <c r="T262" s="536"/>
      <c r="U262" s="536"/>
      <c r="V262" s="536"/>
      <c r="W262" s="536"/>
      <c r="X262" s="536"/>
      <c r="Y262" s="920"/>
      <c r="Z262" s="920"/>
      <c r="AA262" s="536"/>
      <c r="AB262" s="920"/>
      <c r="AC262" s="920"/>
      <c r="AD262" s="920"/>
      <c r="AE262" s="920"/>
      <c r="AF262" s="920"/>
      <c r="AG262" s="920"/>
      <c r="AH262" s="920"/>
      <c r="AI262" s="920"/>
      <c r="AJ262" s="920"/>
      <c r="AK262" s="920"/>
      <c r="AL262" s="920"/>
      <c r="AM262" s="920"/>
      <c r="AN262" s="920"/>
      <c r="AO262" s="920"/>
      <c r="AP262" s="920"/>
      <c r="AQ262" s="920"/>
      <c r="AR262" s="920"/>
      <c r="AS262" s="920"/>
      <c r="AT262" s="486"/>
      <c r="AU262" s="486"/>
      <c r="AV262" s="486"/>
      <c r="AW262" s="486"/>
      <c r="AX262" s="486"/>
      <c r="AY262" s="486"/>
      <c r="AZ262" s="486"/>
      <c r="BA262" s="486"/>
      <c r="BB262" s="486"/>
      <c r="BC262" s="486"/>
      <c r="BD262" s="486"/>
      <c r="BE262" s="486"/>
      <c r="BF262" s="486"/>
      <c r="BG262" s="920"/>
      <c r="BH262" s="920"/>
      <c r="BI262" s="920"/>
      <c r="BJ262" s="920"/>
      <c r="BK262" s="920"/>
      <c r="BL262" s="920"/>
      <c r="BM262" s="920"/>
      <c r="BN262" s="920"/>
      <c r="BO262" s="486"/>
      <c r="BP262" s="486"/>
      <c r="BQ262" s="486"/>
      <c r="BR262" s="486"/>
      <c r="BS262" s="486"/>
      <c r="BT262" s="920"/>
      <c r="BU262" s="920"/>
      <c r="BV262" s="920"/>
      <c r="BW262" s="920"/>
      <c r="BX262" s="920"/>
      <c r="BY262" s="920"/>
      <c r="BZ262" s="486"/>
      <c r="CA262" s="486"/>
      <c r="CB262" s="486"/>
      <c r="CC262" s="486"/>
      <c r="CD262" s="486"/>
      <c r="CE262" s="486"/>
      <c r="CF262" s="486"/>
      <c r="CG262" s="486"/>
      <c r="CH262" s="486"/>
      <c r="CI262" s="486"/>
      <c r="CJ262" s="486"/>
      <c r="CK262" s="486"/>
      <c r="CL262" s="486"/>
      <c r="CM262" s="486"/>
      <c r="CN262" s="486"/>
      <c r="CO262" s="486"/>
      <c r="CP262" s="486"/>
      <c r="CQ262" s="486"/>
      <c r="CR262" s="486"/>
      <c r="CS262" s="486"/>
      <c r="CT262" s="486"/>
      <c r="CU262" s="486"/>
      <c r="CV262" s="486"/>
      <c r="CW262" s="486"/>
      <c r="CX262" s="486"/>
      <c r="CY262" s="486"/>
      <c r="CZ262" s="486"/>
      <c r="DA262" s="486"/>
    </row>
    <row r="263" spans="2:108" customFormat="1" ht="20.100000000000001" customHeight="1">
      <c r="B263" s="486"/>
      <c r="C263" s="486"/>
      <c r="D263" s="962"/>
      <c r="E263" s="2007"/>
      <c r="F263" s="2007"/>
      <c r="H263" s="536"/>
      <c r="I263" s="907" t="s">
        <v>2189</v>
      </c>
      <c r="J263" s="908"/>
      <c r="K263" s="908"/>
      <c r="L263" s="908"/>
      <c r="M263" s="908"/>
      <c r="N263" s="908"/>
      <c r="O263" s="908"/>
      <c r="P263" s="909"/>
      <c r="Q263" s="1394" t="s">
        <v>1652</v>
      </c>
      <c r="R263" s="1021"/>
      <c r="S263" s="1021"/>
      <c r="T263" s="1021"/>
      <c r="U263" s="1021"/>
      <c r="V263" s="1023"/>
      <c r="W263" s="920"/>
      <c r="X263" s="920"/>
      <c r="Y263" s="920"/>
      <c r="Z263" s="920"/>
      <c r="AA263" s="920"/>
      <c r="AB263" s="920"/>
      <c r="AC263" s="920"/>
      <c r="AD263" s="920"/>
      <c r="AE263" s="920"/>
      <c r="AF263" s="920"/>
      <c r="AG263" s="920"/>
      <c r="AH263" s="920"/>
      <c r="AI263" s="920"/>
      <c r="AJ263" s="920"/>
      <c r="AK263" s="920"/>
      <c r="AL263" s="920"/>
      <c r="AM263" s="920"/>
      <c r="AN263" s="920"/>
      <c r="AO263" s="920"/>
      <c r="AP263" s="920"/>
      <c r="AQ263" s="920"/>
      <c r="AR263" s="920"/>
      <c r="AS263" s="920"/>
      <c r="AT263" s="920"/>
      <c r="AU263" s="920"/>
      <c r="AV263" s="920"/>
      <c r="AW263" s="920"/>
      <c r="AX263" s="920"/>
      <c r="AY263" s="920"/>
      <c r="AZ263" s="920"/>
      <c r="BA263" s="920"/>
      <c r="BB263" s="920"/>
      <c r="BC263" s="920"/>
      <c r="BD263" s="920"/>
      <c r="BE263" s="920"/>
      <c r="BF263" s="920"/>
      <c r="BG263" s="920"/>
      <c r="BH263" s="920"/>
      <c r="BI263" s="486"/>
      <c r="BJ263" s="486"/>
      <c r="BK263" s="486"/>
      <c r="BL263" s="486"/>
      <c r="BM263" s="486"/>
      <c r="BN263" s="920"/>
      <c r="BO263" s="920"/>
      <c r="BP263" s="920"/>
      <c r="BQ263" s="920"/>
      <c r="BR263" s="486"/>
      <c r="BS263" s="486"/>
      <c r="BT263" s="486"/>
      <c r="BU263" s="486"/>
      <c r="BV263" s="486"/>
      <c r="BW263" s="486"/>
      <c r="BX263" s="486"/>
      <c r="BY263" s="486"/>
      <c r="BZ263" s="486"/>
      <c r="CA263" s="486"/>
      <c r="CB263" s="486"/>
      <c r="CC263" s="920"/>
      <c r="CD263" s="920"/>
      <c r="CE263" s="920"/>
      <c r="CF263" s="486"/>
      <c r="CG263" s="486"/>
      <c r="CH263" s="486"/>
      <c r="CI263" s="486"/>
      <c r="CJ263" s="486"/>
      <c r="CK263" s="486"/>
      <c r="CL263" s="486"/>
      <c r="CM263" s="486"/>
    </row>
    <row r="264" spans="2:108" customFormat="1" ht="9.9499999999999993" customHeight="1">
      <c r="B264" s="486"/>
      <c r="C264" s="486"/>
      <c r="D264" s="962"/>
      <c r="E264" s="2007"/>
      <c r="F264" s="2007"/>
      <c r="H264" s="916"/>
      <c r="I264" s="536"/>
      <c r="J264" s="536"/>
      <c r="K264" s="536"/>
      <c r="L264" s="536"/>
      <c r="M264" s="536"/>
      <c r="N264" s="536"/>
      <c r="O264" s="536"/>
      <c r="P264" s="536"/>
      <c r="Q264" s="536"/>
      <c r="R264" s="536"/>
      <c r="S264" s="536"/>
      <c r="T264" s="536"/>
      <c r="U264" s="941"/>
      <c r="V264" s="941"/>
      <c r="W264" s="941"/>
      <c r="X264" s="941"/>
      <c r="Y264" s="941"/>
      <c r="Z264" s="941"/>
      <c r="AA264" s="941"/>
      <c r="AB264" s="941"/>
      <c r="AC264" s="941"/>
      <c r="AD264" s="941"/>
      <c r="AE264" s="941"/>
      <c r="AF264" s="941"/>
      <c r="AG264" s="941"/>
      <c r="AH264" s="941"/>
      <c r="AI264" s="941"/>
      <c r="AJ264" s="941"/>
      <c r="AK264" s="941"/>
      <c r="AL264" s="941"/>
      <c r="AM264" s="941"/>
      <c r="AN264" s="941"/>
      <c r="AO264" s="941"/>
      <c r="AP264" s="941"/>
      <c r="AQ264" s="941"/>
      <c r="AR264" s="941"/>
      <c r="AS264" s="941"/>
      <c r="AT264" s="941"/>
      <c r="AU264" s="941"/>
      <c r="AV264" s="941"/>
      <c r="AW264" s="941"/>
      <c r="AX264" s="941"/>
      <c r="AY264" s="941"/>
      <c r="AZ264" s="941"/>
      <c r="BA264" s="941"/>
      <c r="BB264" s="941"/>
      <c r="BC264" s="941"/>
      <c r="BD264" s="941"/>
      <c r="BE264" s="941"/>
      <c r="BF264" s="941"/>
      <c r="BG264" s="941"/>
      <c r="BH264" s="941"/>
      <c r="BI264" s="941"/>
      <c r="BJ264" s="941"/>
      <c r="BK264" s="941"/>
      <c r="BL264" s="941"/>
      <c r="BM264" s="941"/>
      <c r="BN264" s="941"/>
      <c r="BO264" s="941"/>
      <c r="BP264" s="941"/>
      <c r="BQ264" s="941"/>
      <c r="BR264" s="941"/>
      <c r="BS264" s="941"/>
      <c r="BT264" s="941"/>
      <c r="BU264" s="941"/>
      <c r="BV264" s="941"/>
      <c r="BW264" s="941"/>
      <c r="BX264" s="1316"/>
      <c r="BY264" s="1316"/>
      <c r="BZ264" s="1316"/>
      <c r="CA264" s="1316"/>
      <c r="CB264" s="1316"/>
      <c r="CC264" s="1316"/>
      <c r="CD264" s="1316"/>
      <c r="CE264" s="1316"/>
      <c r="CF264" s="1316"/>
      <c r="CG264" s="1316"/>
      <c r="CH264" s="942"/>
      <c r="CI264" s="486"/>
      <c r="CJ264" s="486"/>
      <c r="CK264" s="486"/>
      <c r="CL264" s="486"/>
      <c r="CM264" s="486"/>
    </row>
    <row r="265" spans="2:108" ht="20.100000000000001" customHeight="1">
      <c r="H265" s="935"/>
      <c r="I265" s="949" t="s">
        <v>2164</v>
      </c>
      <c r="J265" s="752"/>
      <c r="K265" s="752"/>
      <c r="L265" s="752"/>
      <c r="M265" s="2865" t="s">
        <v>1179</v>
      </c>
      <c r="N265" s="2866"/>
      <c r="O265" s="2866"/>
      <c r="P265" s="2866"/>
      <c r="Q265" s="2867"/>
      <c r="R265" s="915" t="s">
        <v>1180</v>
      </c>
      <c r="S265" s="920" t="s">
        <v>737</v>
      </c>
      <c r="T265" s="951" t="s">
        <v>1539</v>
      </c>
      <c r="U265" s="920"/>
      <c r="V265" s="920"/>
      <c r="W265" s="1056" t="s">
        <v>2163</v>
      </c>
      <c r="X265" s="1056"/>
      <c r="Y265" s="1056"/>
      <c r="Z265" s="938"/>
      <c r="AA265" s="1154" t="s">
        <v>1945</v>
      </c>
      <c r="AB265" s="1155"/>
      <c r="AC265" s="1155"/>
      <c r="AD265" s="1155"/>
      <c r="AE265" s="1155"/>
      <c r="AF265" s="1156"/>
      <c r="AG265" s="986" t="s">
        <v>912</v>
      </c>
      <c r="AI265" s="949" t="s">
        <v>3058</v>
      </c>
      <c r="AL265" s="2010" t="s">
        <v>3059</v>
      </c>
      <c r="AM265" s="2011"/>
      <c r="AN265" s="2011"/>
      <c r="AO265" s="2011"/>
      <c r="AP265" s="2011"/>
      <c r="AQ265" s="2012"/>
      <c r="AV265" s="926" t="s">
        <v>2165</v>
      </c>
      <c r="AW265" s="927"/>
      <c r="AX265" s="928"/>
      <c r="AY265" s="926" t="s">
        <v>2251</v>
      </c>
      <c r="AZ265" s="927"/>
      <c r="BA265" s="928"/>
      <c r="BB265" s="926" t="s">
        <v>1538</v>
      </c>
      <c r="BC265" s="927"/>
      <c r="BD265" s="928"/>
      <c r="BF265" s="1507" t="s">
        <v>2533</v>
      </c>
      <c r="BG265" s="1508"/>
      <c r="BH265" s="1508"/>
      <c r="BI265" s="1509"/>
      <c r="BU265" s="920"/>
      <c r="BV265" s="920"/>
      <c r="BW265" s="920"/>
      <c r="BX265" s="920"/>
      <c r="BY265" s="920"/>
      <c r="BZ265" s="920"/>
      <c r="CA265" s="920"/>
      <c r="CB265" s="920"/>
      <c r="CC265" s="920"/>
      <c r="CD265" s="920"/>
      <c r="CE265" s="920"/>
      <c r="CF265" s="920"/>
      <c r="CG265" s="920"/>
      <c r="CH265" s="937"/>
    </row>
    <row r="266" spans="2:108" ht="9.9499999999999993" customHeight="1">
      <c r="H266" s="935"/>
      <c r="I266" s="949"/>
      <c r="J266" s="752"/>
      <c r="K266" s="752"/>
      <c r="L266" s="1419"/>
      <c r="M266" s="1419"/>
      <c r="N266" s="1419"/>
      <c r="O266" s="1419"/>
      <c r="P266" s="1419"/>
      <c r="Q266" s="1459"/>
      <c r="R266" s="920"/>
      <c r="S266" s="951"/>
      <c r="T266" s="920"/>
      <c r="U266" s="920"/>
      <c r="V266" s="1056"/>
      <c r="W266" s="1056"/>
      <c r="X266" s="1056"/>
      <c r="Y266" s="1056"/>
      <c r="Z266" s="1056"/>
      <c r="AA266" s="1056"/>
      <c r="AB266" s="1056"/>
      <c r="AC266" s="1056"/>
      <c r="AD266" s="1056"/>
      <c r="AE266" s="1056"/>
      <c r="AF266" s="1056"/>
      <c r="AG266" s="1056"/>
      <c r="AH266" s="1056"/>
      <c r="AI266" s="1056"/>
      <c r="AJ266" s="1056"/>
      <c r="AK266" s="1056"/>
      <c r="AL266" s="1056"/>
      <c r="AM266" s="1056"/>
      <c r="AN266" s="1056"/>
      <c r="AO266" s="1056"/>
      <c r="AP266" s="1056"/>
      <c r="AQ266" s="1056"/>
      <c r="AR266" s="1056"/>
      <c r="AS266" s="1056"/>
      <c r="AT266" s="1056"/>
      <c r="AU266" s="1056"/>
      <c r="AV266" s="1056"/>
      <c r="AW266" s="1056"/>
      <c r="AX266" s="1056"/>
      <c r="AY266" s="1056"/>
      <c r="AZ266" s="1056"/>
      <c r="BA266" s="1056"/>
      <c r="BB266" s="1056"/>
      <c r="BC266" s="1056"/>
      <c r="BD266" s="1056"/>
      <c r="BE266" s="1056"/>
      <c r="BF266" s="1056"/>
      <c r="BT266" s="920"/>
      <c r="BU266" s="920"/>
      <c r="BV266" s="920"/>
      <c r="BW266" s="920"/>
      <c r="BX266" s="920"/>
      <c r="BY266" s="920"/>
      <c r="BZ266" s="920"/>
      <c r="CA266" s="920"/>
      <c r="CB266" s="920"/>
      <c r="CC266" s="920"/>
      <c r="CD266" s="920"/>
      <c r="CE266" s="920"/>
      <c r="CF266" s="920"/>
      <c r="CG266" s="920"/>
      <c r="CH266" s="937"/>
    </row>
    <row r="267" spans="2:108" ht="20.100000000000001" customHeight="1">
      <c r="H267" s="935"/>
      <c r="I267" s="949" t="s">
        <v>1522</v>
      </c>
      <c r="J267" s="752"/>
      <c r="K267" s="752"/>
      <c r="L267" s="752"/>
      <c r="M267" s="2868" t="s">
        <v>3410</v>
      </c>
      <c r="N267" s="2869"/>
      <c r="O267" s="2870"/>
      <c r="P267" s="946" t="s">
        <v>1115</v>
      </c>
      <c r="Q267" s="2865" t="s">
        <v>1523</v>
      </c>
      <c r="R267" s="2866"/>
      <c r="S267" s="2867"/>
      <c r="T267" s="946" t="s">
        <v>1115</v>
      </c>
      <c r="U267" s="2865" t="s">
        <v>1524</v>
      </c>
      <c r="V267" s="2866"/>
      <c r="W267" s="2867"/>
      <c r="X267" s="946" t="s">
        <v>1115</v>
      </c>
      <c r="Y267" s="1056"/>
      <c r="Z267" s="1056"/>
      <c r="AA267" s="1056"/>
      <c r="AB267" s="1056"/>
      <c r="AC267" s="1056"/>
      <c r="AD267" s="1056"/>
      <c r="AE267" s="1056"/>
      <c r="AF267" s="1056"/>
      <c r="AG267" s="1056"/>
      <c r="AH267" s="1056"/>
      <c r="AI267" s="1056"/>
      <c r="AJ267" s="1056"/>
      <c r="AK267" s="1056"/>
      <c r="AL267" s="1056"/>
      <c r="AM267" s="1056"/>
      <c r="AN267" s="1056"/>
      <c r="AO267" s="1056"/>
      <c r="AP267" s="1056"/>
      <c r="AQ267" s="1056"/>
      <c r="AR267" s="1056"/>
      <c r="AS267" s="1056"/>
      <c r="AT267" s="1056"/>
      <c r="AU267" s="1056"/>
      <c r="AV267" s="1056"/>
      <c r="AW267" s="1056"/>
      <c r="AX267" s="1056"/>
      <c r="AY267" s="2211" t="s">
        <v>3425</v>
      </c>
      <c r="AZ267" s="1056"/>
      <c r="BA267" s="1056"/>
      <c r="BB267" s="1056"/>
      <c r="BC267" s="1056"/>
      <c r="BD267" s="1056"/>
      <c r="BE267" s="1056"/>
      <c r="BF267" s="1056"/>
      <c r="BT267" s="920"/>
      <c r="BU267" s="920"/>
      <c r="BV267" s="920"/>
      <c r="BW267" s="920"/>
      <c r="BX267" s="920"/>
      <c r="BY267" s="920"/>
      <c r="BZ267" s="920"/>
      <c r="CA267" s="920"/>
      <c r="CB267" s="920"/>
      <c r="CC267" s="920"/>
      <c r="CD267" s="920"/>
      <c r="CE267" s="920"/>
      <c r="CF267" s="920"/>
      <c r="CG267" s="920"/>
      <c r="CH267" s="937"/>
    </row>
    <row r="268" spans="2:108" ht="9.9499999999999993" customHeight="1">
      <c r="H268" s="935"/>
      <c r="I268" s="950"/>
      <c r="J268" s="1045"/>
      <c r="K268" s="1045"/>
      <c r="L268" s="1045"/>
      <c r="M268" s="1045"/>
      <c r="N268" s="1045"/>
      <c r="O268" s="1045"/>
      <c r="P268" s="1045"/>
      <c r="Q268" s="1045"/>
      <c r="R268" s="1045"/>
      <c r="S268" s="1045"/>
      <c r="T268" s="1045"/>
      <c r="U268" s="1045"/>
      <c r="V268" s="1045"/>
      <c r="W268" s="1045"/>
      <c r="X268" s="1045"/>
      <c r="Y268" s="1045"/>
      <c r="Z268" s="1045"/>
      <c r="AA268" s="1045"/>
      <c r="AB268" s="1045"/>
      <c r="AC268" s="1045"/>
      <c r="AD268" s="1045"/>
      <c r="AE268" s="1045"/>
      <c r="AF268" s="1045"/>
      <c r="AG268" s="1045"/>
      <c r="BB268" s="1045"/>
      <c r="BC268" s="1045"/>
      <c r="BD268" s="1045"/>
      <c r="BE268" s="1045"/>
      <c r="BF268" s="1045"/>
      <c r="BG268" s="1045"/>
      <c r="BH268" s="1045"/>
      <c r="BI268" s="1045"/>
      <c r="BJ268" s="1045"/>
      <c r="BK268" s="1045"/>
      <c r="BL268" s="1045"/>
      <c r="BM268" s="1045"/>
      <c r="BN268" s="1045"/>
      <c r="BO268" s="1045"/>
      <c r="BP268" s="1045"/>
      <c r="BQ268" s="1045"/>
      <c r="BR268" s="1045"/>
      <c r="BS268" s="1045"/>
      <c r="BT268" s="1045"/>
      <c r="BU268" s="920"/>
      <c r="BV268" s="920"/>
      <c r="BW268" s="920"/>
      <c r="BX268" s="920"/>
      <c r="BY268" s="920"/>
      <c r="BZ268" s="920"/>
      <c r="CA268" s="920"/>
      <c r="CB268" s="920"/>
      <c r="CC268" s="920"/>
      <c r="CD268" s="920"/>
      <c r="CE268" s="920"/>
      <c r="CF268" s="920"/>
      <c r="CG268" s="920"/>
      <c r="CH268" s="937"/>
    </row>
    <row r="269" spans="2:108" ht="18.95" customHeight="1">
      <c r="H269" s="935"/>
      <c r="I269" s="949" t="s">
        <v>1573</v>
      </c>
      <c r="J269" s="910"/>
      <c r="K269" s="910"/>
      <c r="L269" s="981"/>
      <c r="M269" s="982" t="s">
        <v>1521</v>
      </c>
      <c r="N269" s="983"/>
      <c r="O269" s="983"/>
      <c r="P269" s="983"/>
      <c r="Q269" s="983"/>
      <c r="R269" s="986" t="s">
        <v>912</v>
      </c>
      <c r="S269" s="910" t="s">
        <v>1682</v>
      </c>
      <c r="T269" s="910"/>
      <c r="U269" s="981"/>
      <c r="V269" s="982" t="s">
        <v>1521</v>
      </c>
      <c r="W269" s="983"/>
      <c r="X269" s="983"/>
      <c r="Y269" s="983"/>
      <c r="Z269" s="984"/>
      <c r="AA269" s="986" t="s">
        <v>912</v>
      </c>
      <c r="AB269" s="1045"/>
      <c r="AC269" s="1045"/>
      <c r="AD269" s="1045"/>
      <c r="AE269" s="1045"/>
      <c r="AF269" s="1045"/>
      <c r="AG269" s="1045"/>
      <c r="AH269" s="1045"/>
      <c r="BE269" s="1045"/>
      <c r="BF269" s="1045"/>
      <c r="BG269" s="1045"/>
      <c r="BH269" s="1045"/>
      <c r="BI269" s="1045"/>
      <c r="BJ269" s="1045"/>
      <c r="BK269" s="1045"/>
      <c r="BL269" s="1045"/>
      <c r="BM269" s="1045"/>
      <c r="BN269" s="1045"/>
      <c r="BO269" s="1045"/>
      <c r="BP269" s="1045"/>
      <c r="BQ269" s="1045"/>
      <c r="BR269" s="1045"/>
      <c r="BS269" s="1045"/>
      <c r="BT269" s="1045"/>
      <c r="BU269" s="1045"/>
      <c r="BV269" s="920"/>
      <c r="BW269" s="920"/>
      <c r="BX269" s="920"/>
      <c r="BY269" s="920"/>
      <c r="BZ269" s="920"/>
      <c r="CA269" s="920"/>
      <c r="CB269" s="920"/>
      <c r="CC269" s="920"/>
      <c r="CD269" s="920"/>
      <c r="CE269" s="920"/>
      <c r="CF269" s="920"/>
      <c r="CG269" s="920"/>
      <c r="CH269" s="937"/>
    </row>
    <row r="270" spans="2:108" ht="18.95" customHeight="1">
      <c r="H270" s="935"/>
      <c r="I270" s="920"/>
      <c r="J270" s="1045"/>
      <c r="K270" s="1045"/>
      <c r="L270" s="1045"/>
      <c r="M270" s="1045"/>
      <c r="N270" s="1045"/>
      <c r="O270" s="1045"/>
      <c r="P270" s="1045"/>
      <c r="Q270" s="1045"/>
      <c r="R270" s="1045"/>
      <c r="S270" s="1045"/>
      <c r="T270" s="1045"/>
      <c r="U270" s="1045"/>
      <c r="V270" s="1045"/>
      <c r="W270" s="1045"/>
      <c r="X270" s="1045"/>
      <c r="Y270" s="1045"/>
      <c r="Z270" s="1045"/>
      <c r="AA270" s="1045"/>
      <c r="AB270" s="1045"/>
      <c r="AC270" s="1045"/>
      <c r="AD270" s="1045"/>
      <c r="AE270" s="1045"/>
      <c r="AF270" s="1045"/>
      <c r="AG270" s="1045"/>
      <c r="BB270" s="1045"/>
      <c r="BC270" s="1045"/>
      <c r="BD270" s="1045"/>
      <c r="BE270" s="1045"/>
      <c r="BF270" s="1045"/>
      <c r="BG270" s="1045"/>
      <c r="BH270" s="1045"/>
      <c r="BI270" s="1045"/>
      <c r="BJ270" s="1045"/>
      <c r="BK270" s="1045"/>
      <c r="BL270" s="1045"/>
      <c r="BM270" s="1045"/>
      <c r="BN270" s="1045"/>
      <c r="BO270" s="1045"/>
      <c r="BP270" s="1045"/>
      <c r="BQ270" s="1045"/>
      <c r="BR270" s="1045"/>
      <c r="BS270" s="1045"/>
      <c r="BT270" s="1045"/>
      <c r="BU270" s="920"/>
      <c r="BV270" s="920"/>
      <c r="BW270" s="920"/>
      <c r="BX270" s="920"/>
      <c r="BY270" s="920"/>
      <c r="BZ270" s="920"/>
      <c r="CA270" s="920"/>
      <c r="CB270" s="920"/>
      <c r="CC270" s="920"/>
      <c r="CD270" s="920"/>
      <c r="CE270" s="920"/>
      <c r="CF270" s="920"/>
      <c r="CG270" s="920"/>
      <c r="CH270" s="937"/>
    </row>
    <row r="271" spans="2:108" ht="18.95" customHeight="1">
      <c r="H271" s="935"/>
      <c r="I271" s="1365" t="s">
        <v>2166</v>
      </c>
      <c r="J271" s="1045"/>
      <c r="K271" s="1045"/>
      <c r="L271" s="1045"/>
      <c r="M271" s="1045"/>
      <c r="N271" s="1045"/>
      <c r="O271" s="1045"/>
      <c r="P271" s="1045"/>
      <c r="Q271" s="1045"/>
      <c r="R271" s="1045"/>
      <c r="S271" s="1045"/>
      <c r="T271" s="1045"/>
      <c r="U271" s="1045"/>
      <c r="V271" s="1045"/>
      <c r="W271" s="1045"/>
      <c r="X271" s="1045"/>
      <c r="Y271" s="1045"/>
      <c r="Z271" s="1045"/>
      <c r="AA271" s="1045"/>
      <c r="AB271" s="1045"/>
      <c r="AC271" s="1045"/>
      <c r="AD271" s="1045"/>
      <c r="AE271" s="1045"/>
      <c r="AF271" s="1045"/>
      <c r="AG271" s="1045"/>
      <c r="AH271" s="1050"/>
      <c r="AI271" s="1045"/>
      <c r="AJ271" s="1045"/>
      <c r="AK271" s="1045"/>
      <c r="AL271" s="1050"/>
      <c r="AM271" s="1045"/>
      <c r="AN271" s="1045"/>
      <c r="AO271" s="1045"/>
      <c r="AP271" s="1045"/>
      <c r="AQ271" s="1045"/>
      <c r="AZ271" s="1045"/>
      <c r="BA271" s="1045"/>
      <c r="BB271" s="1045"/>
      <c r="BC271" s="1045"/>
      <c r="BD271" s="1045"/>
      <c r="BE271" s="1045"/>
      <c r="BF271" s="1045"/>
      <c r="BG271" s="1045"/>
      <c r="BH271" s="1045"/>
      <c r="BI271" s="1045"/>
      <c r="BJ271" s="1045"/>
      <c r="BK271" s="1045"/>
      <c r="BL271" s="1045"/>
      <c r="BM271" s="1045"/>
      <c r="BN271" s="1045"/>
      <c r="BO271" s="1045"/>
      <c r="BP271" s="1045"/>
      <c r="BQ271" s="1045"/>
      <c r="BR271" s="1045"/>
      <c r="BS271" s="1045"/>
      <c r="BT271" s="1045"/>
      <c r="BU271" s="920"/>
      <c r="BV271" s="920"/>
      <c r="BW271" s="920"/>
      <c r="BX271" s="920"/>
      <c r="BY271" s="920"/>
      <c r="BZ271" s="920"/>
      <c r="CA271" s="920"/>
      <c r="CB271" s="920"/>
      <c r="CC271" s="920"/>
      <c r="CD271" s="920"/>
      <c r="CE271" s="920"/>
      <c r="CF271" s="920"/>
      <c r="CG271" s="920"/>
      <c r="CH271" s="937"/>
    </row>
    <row r="272" spans="2:108" ht="5.0999999999999996" customHeight="1">
      <c r="H272" s="935"/>
      <c r="I272" s="920"/>
      <c r="J272" s="1045"/>
      <c r="K272" s="1045"/>
      <c r="L272" s="1045"/>
      <c r="M272" s="1045"/>
      <c r="N272" s="1045"/>
      <c r="O272" s="1045"/>
      <c r="P272" s="1045"/>
      <c r="Q272" s="1045"/>
      <c r="R272" s="1045"/>
      <c r="S272" s="1045"/>
      <c r="T272" s="1045"/>
      <c r="U272" s="1045"/>
      <c r="V272" s="1045"/>
      <c r="W272" s="1045"/>
      <c r="X272" s="1045"/>
      <c r="Y272" s="1045"/>
      <c r="Z272" s="1045"/>
      <c r="AA272" s="1045"/>
      <c r="AB272" s="1045"/>
      <c r="AC272" s="1045"/>
      <c r="AD272" s="1045"/>
      <c r="AE272" s="1045"/>
      <c r="AF272" s="1045"/>
      <c r="AG272" s="1045"/>
      <c r="AH272" s="1050"/>
      <c r="AI272" s="1045"/>
      <c r="AJ272" s="1045"/>
      <c r="AK272" s="1045"/>
      <c r="AL272" s="1050"/>
      <c r="AM272" s="1045"/>
      <c r="AN272" s="1045"/>
      <c r="AO272" s="1045"/>
      <c r="AP272" s="1045"/>
      <c r="AQ272" s="1045"/>
      <c r="AZ272" s="1045"/>
      <c r="BA272" s="1045"/>
      <c r="BB272" s="1045"/>
      <c r="BC272" s="1045"/>
      <c r="BD272" s="1045"/>
      <c r="BE272" s="1045"/>
      <c r="BF272" s="1045"/>
      <c r="BG272" s="1045"/>
      <c r="BH272" s="1045"/>
      <c r="BI272" s="1045"/>
      <c r="BJ272" s="1045"/>
      <c r="BK272" s="1045"/>
      <c r="BL272" s="1045"/>
      <c r="BM272" s="1045"/>
      <c r="BN272" s="1045"/>
      <c r="BO272" s="1045"/>
      <c r="BP272" s="1045"/>
      <c r="BQ272" s="1045"/>
      <c r="BR272" s="1045"/>
      <c r="BS272" s="1045"/>
      <c r="BT272" s="1045"/>
      <c r="BU272" s="920"/>
      <c r="BV272" s="920"/>
      <c r="BW272" s="920"/>
      <c r="BX272" s="920"/>
      <c r="BY272" s="920"/>
      <c r="BZ272" s="920"/>
      <c r="CA272" s="920"/>
      <c r="CB272" s="920"/>
      <c r="CC272" s="920"/>
      <c r="CD272" s="920"/>
      <c r="CE272" s="920"/>
      <c r="CF272" s="920"/>
      <c r="CG272" s="920"/>
      <c r="CH272" s="937"/>
    </row>
    <row r="273" spans="2:93" ht="18.95" customHeight="1">
      <c r="H273" s="935"/>
      <c r="I273" s="2880" t="s">
        <v>1559</v>
      </c>
      <c r="J273" s="2810" t="s">
        <v>2163</v>
      </c>
      <c r="K273" s="2882"/>
      <c r="L273" s="2882"/>
      <c r="M273" s="2882"/>
      <c r="N273" s="2812"/>
      <c r="O273" s="966" t="s">
        <v>2147</v>
      </c>
      <c r="P273" s="967"/>
      <c r="Q273" s="930"/>
      <c r="R273" s="930"/>
      <c r="S273" s="930"/>
      <c r="T273" s="930"/>
      <c r="U273" s="930"/>
      <c r="V273" s="930"/>
      <c r="W273" s="930"/>
      <c r="X273" s="930"/>
      <c r="Y273" s="930"/>
      <c r="Z273" s="931"/>
      <c r="AA273" s="929" t="s">
        <v>1586</v>
      </c>
      <c r="AB273" s="930"/>
      <c r="AC273" s="930"/>
      <c r="AD273" s="930"/>
      <c r="AE273" s="930"/>
      <c r="AF273" s="930"/>
      <c r="AG273" s="930"/>
      <c r="AH273" s="930"/>
      <c r="AI273" s="930"/>
      <c r="AJ273" s="930"/>
      <c r="AK273" s="931"/>
      <c r="AL273" s="929" t="s">
        <v>1527</v>
      </c>
      <c r="AM273" s="930"/>
      <c r="AN273" s="930"/>
      <c r="AO273" s="930"/>
      <c r="AP273" s="930"/>
      <c r="AQ273" s="930"/>
      <c r="AR273" s="930"/>
      <c r="AS273" s="930"/>
      <c r="AT273" s="930"/>
      <c r="AU273" s="930"/>
      <c r="AV273" s="930"/>
      <c r="AW273" s="930"/>
      <c r="AX273" s="930"/>
      <c r="AY273" s="930"/>
      <c r="AZ273" s="930"/>
      <c r="BA273" s="930"/>
      <c r="BB273" s="930"/>
      <c r="BC273" s="930"/>
      <c r="BD273" s="929" t="s">
        <v>2122</v>
      </c>
      <c r="BE273" s="930"/>
      <c r="BF273" s="930"/>
      <c r="BG273" s="930"/>
      <c r="BH273" s="930"/>
      <c r="BI273" s="930"/>
      <c r="BJ273" s="930"/>
      <c r="BK273" s="930"/>
      <c r="BL273" s="930"/>
      <c r="BM273" s="930"/>
      <c r="BN273" s="930"/>
      <c r="BO273" s="931"/>
      <c r="BP273" s="931"/>
      <c r="BQ273" s="931"/>
      <c r="BR273" s="931"/>
      <c r="BS273" s="972" t="s">
        <v>1612</v>
      </c>
      <c r="BT273" s="930"/>
      <c r="BU273" s="930"/>
      <c r="BV273" s="930"/>
      <c r="BW273" s="930"/>
      <c r="BX273" s="930"/>
      <c r="BY273" s="930"/>
      <c r="BZ273" s="931"/>
      <c r="CA273" s="2797" t="s">
        <v>1525</v>
      </c>
      <c r="CB273" s="2848"/>
      <c r="CC273" s="2848"/>
      <c r="CD273" s="2848"/>
      <c r="CE273" s="2848"/>
      <c r="CF273" s="2799"/>
      <c r="CG273" s="1400"/>
      <c r="CH273" s="937"/>
      <c r="CI273" s="920"/>
      <c r="CJ273" s="920"/>
      <c r="CK273" s="920"/>
    </row>
    <row r="274" spans="2:93" ht="18.95" customHeight="1">
      <c r="H274" s="935"/>
      <c r="I274" s="2881"/>
      <c r="J274" s="2813"/>
      <c r="K274" s="2814"/>
      <c r="L274" s="2814"/>
      <c r="M274" s="2814"/>
      <c r="N274" s="2815"/>
      <c r="O274" s="929" t="s">
        <v>3413</v>
      </c>
      <c r="P274" s="930"/>
      <c r="Q274" s="930"/>
      <c r="R274" s="931"/>
      <c r="S274" s="929" t="s">
        <v>2138</v>
      </c>
      <c r="T274" s="930"/>
      <c r="U274" s="930"/>
      <c r="V274" s="931"/>
      <c r="W274" s="929" t="s">
        <v>2139</v>
      </c>
      <c r="X274" s="930"/>
      <c r="Y274" s="930"/>
      <c r="Z274" s="931"/>
      <c r="AA274" s="929" t="s">
        <v>699</v>
      </c>
      <c r="AB274" s="930"/>
      <c r="AC274" s="930"/>
      <c r="AD274" s="931"/>
      <c r="AE274" s="929" t="s">
        <v>700</v>
      </c>
      <c r="AF274" s="930"/>
      <c r="AG274" s="930"/>
      <c r="AH274" s="931"/>
      <c r="AI274" s="929" t="s">
        <v>1531</v>
      </c>
      <c r="AJ274" s="930"/>
      <c r="AK274" s="931"/>
      <c r="AL274" s="929" t="s">
        <v>1561</v>
      </c>
      <c r="AM274" s="930"/>
      <c r="AN274" s="931"/>
      <c r="AO274" s="929" t="s">
        <v>1528</v>
      </c>
      <c r="AP274" s="930"/>
      <c r="AQ274" s="930"/>
      <c r="AR274" s="930"/>
      <c r="AS274" s="931"/>
      <c r="AT274" s="929" t="s">
        <v>1529</v>
      </c>
      <c r="AU274" s="930"/>
      <c r="AV274" s="930"/>
      <c r="AW274" s="930"/>
      <c r="AX274" s="930"/>
      <c r="AY274" s="930"/>
      <c r="AZ274" s="931"/>
      <c r="BA274" s="929" t="s">
        <v>1530</v>
      </c>
      <c r="BB274" s="930"/>
      <c r="BC274" s="931"/>
      <c r="BD274" s="966" t="s">
        <v>1534</v>
      </c>
      <c r="BE274" s="967"/>
      <c r="BF274" s="968"/>
      <c r="BG274" s="966" t="s">
        <v>1535</v>
      </c>
      <c r="BH274" s="967"/>
      <c r="BI274" s="968"/>
      <c r="BJ274" s="929" t="s">
        <v>1583</v>
      </c>
      <c r="BK274" s="931"/>
      <c r="BL274" s="931"/>
      <c r="BM274" s="929" t="s">
        <v>1584</v>
      </c>
      <c r="BN274" s="930"/>
      <c r="BO274" s="931"/>
      <c r="BP274" s="929" t="s">
        <v>1680</v>
      </c>
      <c r="BQ274" s="930"/>
      <c r="BR274" s="931"/>
      <c r="BS274" s="929" t="s">
        <v>1583</v>
      </c>
      <c r="BT274" s="930"/>
      <c r="BU274" s="929" t="s">
        <v>1592</v>
      </c>
      <c r="BV274" s="930"/>
      <c r="BW274" s="931"/>
      <c r="BX274" s="966" t="s">
        <v>1585</v>
      </c>
      <c r="BY274" s="1361"/>
      <c r="BZ274" s="968"/>
      <c r="CA274" s="2800"/>
      <c r="CB274" s="2801"/>
      <c r="CC274" s="2801"/>
      <c r="CD274" s="2801"/>
      <c r="CE274" s="2801"/>
      <c r="CF274" s="2802"/>
      <c r="CG274" s="1401"/>
      <c r="CH274" s="937"/>
      <c r="CI274" s="920"/>
      <c r="CJ274" s="920"/>
      <c r="CK274" s="920"/>
    </row>
    <row r="275" spans="2:93" ht="18.95" customHeight="1">
      <c r="H275" s="935"/>
      <c r="I275" s="1387" t="s">
        <v>1759</v>
      </c>
      <c r="J275" s="1029" t="s">
        <v>1995</v>
      </c>
      <c r="K275" s="1027"/>
      <c r="L275" s="1027"/>
      <c r="M275" s="1027"/>
      <c r="N275" s="1028"/>
      <c r="O275" s="1388" t="s">
        <v>3410</v>
      </c>
      <c r="P275" s="955"/>
      <c r="Q275" s="955"/>
      <c r="R275" s="955"/>
      <c r="S275" s="954" t="s">
        <v>1523</v>
      </c>
      <c r="T275" s="955"/>
      <c r="U275" s="955"/>
      <c r="V275" s="955"/>
      <c r="W275" s="954" t="s">
        <v>1524</v>
      </c>
      <c r="X275" s="955"/>
      <c r="Y275" s="955"/>
      <c r="Z275" s="955"/>
      <c r="AA275" s="932" t="s">
        <v>1560</v>
      </c>
      <c r="AB275" s="933"/>
      <c r="AC275" s="933"/>
      <c r="AD275" s="934"/>
      <c r="AE275" s="932">
        <v>12345</v>
      </c>
      <c r="AF275" s="933"/>
      <c r="AG275" s="933"/>
      <c r="AH275" s="934"/>
      <c r="AI275" s="932" t="s">
        <v>1518</v>
      </c>
      <c r="AJ275" s="933"/>
      <c r="AK275" s="934"/>
      <c r="AL275" s="932" t="s">
        <v>1526</v>
      </c>
      <c r="AM275" s="933"/>
      <c r="AN275" s="934"/>
      <c r="AO275" s="932" t="s">
        <v>1526</v>
      </c>
      <c r="AP275" s="933"/>
      <c r="AQ275" s="933"/>
      <c r="AR275" s="933"/>
      <c r="AS275" s="934"/>
      <c r="AT275" s="932" t="s">
        <v>1562</v>
      </c>
      <c r="AU275" s="933"/>
      <c r="AV275" s="933"/>
      <c r="AW275" s="933"/>
      <c r="AX275" s="933"/>
      <c r="AY275" s="933"/>
      <c r="AZ275" s="934"/>
      <c r="BA275" s="932" t="s">
        <v>1532</v>
      </c>
      <c r="BB275" s="933"/>
      <c r="BC275" s="934"/>
      <c r="BD275" s="932" t="s">
        <v>1596</v>
      </c>
      <c r="BE275" s="933"/>
      <c r="BF275" s="934"/>
      <c r="BG275" s="932">
        <v>1</v>
      </c>
      <c r="BH275" s="933"/>
      <c r="BI275" s="934"/>
      <c r="BJ275" s="932" t="s">
        <v>1595</v>
      </c>
      <c r="BK275" s="933"/>
      <c r="BL275" s="1005"/>
      <c r="BM275" s="932">
        <v>1</v>
      </c>
      <c r="BN275" s="933"/>
      <c r="BO275" s="934"/>
      <c r="BP275" s="932">
        <v>66</v>
      </c>
      <c r="BQ275" s="933"/>
      <c r="BR275" s="934"/>
      <c r="BS275" s="932" t="s">
        <v>1590</v>
      </c>
      <c r="BT275" s="933"/>
      <c r="BU275" s="1006">
        <v>60</v>
      </c>
      <c r="BV275" s="1007"/>
      <c r="BW275" s="1008"/>
      <c r="BX275" s="1009" t="s">
        <v>1520</v>
      </c>
      <c r="BY275" s="1007"/>
      <c r="BZ275" s="1008"/>
      <c r="CA275" s="932" t="s">
        <v>1562</v>
      </c>
      <c r="CB275" s="933"/>
      <c r="CC275" s="933"/>
      <c r="CD275" s="933"/>
      <c r="CE275" s="933"/>
      <c r="CF275" s="934"/>
      <c r="CG275" s="990" t="s">
        <v>1180</v>
      </c>
      <c r="CH275" s="937"/>
      <c r="CI275" s="920"/>
      <c r="CJ275" s="920"/>
      <c r="CK275" s="920"/>
    </row>
    <row r="276" spans="2:93" ht="18.95" customHeight="1">
      <c r="H276" s="935"/>
      <c r="I276" s="1387" t="s">
        <v>1759</v>
      </c>
      <c r="J276" s="1029" t="s">
        <v>1995</v>
      </c>
      <c r="K276" s="1027"/>
      <c r="L276" s="1027"/>
      <c r="M276" s="1027"/>
      <c r="N276" s="1028"/>
      <c r="O276" s="1388" t="s">
        <v>3410</v>
      </c>
      <c r="P276" s="955"/>
      <c r="Q276" s="955"/>
      <c r="R276" s="955"/>
      <c r="S276" s="954" t="s">
        <v>1523</v>
      </c>
      <c r="T276" s="955"/>
      <c r="U276" s="955"/>
      <c r="V276" s="955"/>
      <c r="W276" s="954" t="s">
        <v>1524</v>
      </c>
      <c r="X276" s="955"/>
      <c r="Y276" s="955"/>
      <c r="Z276" s="955"/>
      <c r="AA276" s="932" t="s">
        <v>1560</v>
      </c>
      <c r="AB276" s="933"/>
      <c r="AC276" s="933"/>
      <c r="AD276" s="934"/>
      <c r="AE276" s="932">
        <v>12345</v>
      </c>
      <c r="AF276" s="933"/>
      <c r="AG276" s="933"/>
      <c r="AH276" s="934"/>
      <c r="AI276" s="932" t="s">
        <v>1518</v>
      </c>
      <c r="AJ276" s="933"/>
      <c r="AK276" s="934"/>
      <c r="AL276" s="932" t="s">
        <v>1526</v>
      </c>
      <c r="AM276" s="933"/>
      <c r="AN276" s="934"/>
      <c r="AO276" s="932" t="s">
        <v>1526</v>
      </c>
      <c r="AP276" s="933"/>
      <c r="AQ276" s="933"/>
      <c r="AR276" s="933"/>
      <c r="AS276" s="934"/>
      <c r="AT276" s="932" t="s">
        <v>1562</v>
      </c>
      <c r="AU276" s="933"/>
      <c r="AV276" s="933"/>
      <c r="AW276" s="933"/>
      <c r="AX276" s="933"/>
      <c r="AY276" s="933"/>
      <c r="AZ276" s="934"/>
      <c r="BA276" s="932" t="s">
        <v>3143</v>
      </c>
      <c r="BB276" s="933"/>
      <c r="BC276" s="934"/>
      <c r="BD276" s="932" t="s">
        <v>1597</v>
      </c>
      <c r="BE276" s="933"/>
      <c r="BF276" s="934"/>
      <c r="BG276" s="932">
        <v>2</v>
      </c>
      <c r="BH276" s="933"/>
      <c r="BI276" s="934"/>
      <c r="BJ276" s="932" t="s">
        <v>1595</v>
      </c>
      <c r="BK276" s="933"/>
      <c r="BL276" s="1005"/>
      <c r="BM276" s="932">
        <v>1</v>
      </c>
      <c r="BN276" s="933"/>
      <c r="BO276" s="934"/>
      <c r="BP276" s="932">
        <v>66</v>
      </c>
      <c r="BQ276" s="933"/>
      <c r="BR276" s="934"/>
      <c r="BS276" s="932" t="s">
        <v>1590</v>
      </c>
      <c r="BT276" s="933"/>
      <c r="BU276" s="1006">
        <v>40</v>
      </c>
      <c r="BV276" s="1007"/>
      <c r="BW276" s="1008"/>
      <c r="BX276" s="1009" t="s">
        <v>1520</v>
      </c>
      <c r="BY276" s="1007"/>
      <c r="BZ276" s="1008"/>
      <c r="CA276" s="932" t="s">
        <v>1562</v>
      </c>
      <c r="CB276" s="933"/>
      <c r="CC276" s="933"/>
      <c r="CD276" s="933"/>
      <c r="CE276" s="933"/>
      <c r="CF276" s="934"/>
      <c r="CG276" s="989"/>
      <c r="CH276" s="937"/>
      <c r="CI276" s="920"/>
      <c r="CJ276" s="920"/>
      <c r="CK276" s="920"/>
    </row>
    <row r="277" spans="2:93" ht="18.95" customHeight="1">
      <c r="H277" s="935"/>
      <c r="I277" s="1002" t="s">
        <v>737</v>
      </c>
      <c r="J277" s="1029" t="s">
        <v>1995</v>
      </c>
      <c r="K277" s="1027"/>
      <c r="L277" s="1027"/>
      <c r="M277" s="1027"/>
      <c r="N277" s="1028"/>
      <c r="O277" s="1388" t="s">
        <v>3410</v>
      </c>
      <c r="P277" s="955"/>
      <c r="Q277" s="955"/>
      <c r="R277" s="955"/>
      <c r="S277" s="954" t="s">
        <v>1523</v>
      </c>
      <c r="T277" s="955"/>
      <c r="U277" s="955"/>
      <c r="V277" s="955"/>
      <c r="W277" s="954" t="s">
        <v>1524</v>
      </c>
      <c r="X277" s="955"/>
      <c r="Y277" s="955"/>
      <c r="Z277" s="955"/>
      <c r="AA277" s="932" t="s">
        <v>1560</v>
      </c>
      <c r="AB277" s="933"/>
      <c r="AC277" s="933"/>
      <c r="AD277" s="934"/>
      <c r="AE277" s="932">
        <v>12345</v>
      </c>
      <c r="AF277" s="933"/>
      <c r="AG277" s="933"/>
      <c r="AH277" s="934"/>
      <c r="AI277" s="932" t="s">
        <v>1518</v>
      </c>
      <c r="AJ277" s="933"/>
      <c r="AK277" s="934"/>
      <c r="AL277" s="932" t="s">
        <v>1526</v>
      </c>
      <c r="AM277" s="933"/>
      <c r="AN277" s="934"/>
      <c r="AO277" s="932" t="s">
        <v>1526</v>
      </c>
      <c r="AP277" s="933"/>
      <c r="AQ277" s="933"/>
      <c r="AR277" s="933"/>
      <c r="AS277" s="934"/>
      <c r="AT277" s="932" t="s">
        <v>1562</v>
      </c>
      <c r="AU277" s="933"/>
      <c r="AV277" s="933"/>
      <c r="AW277" s="933"/>
      <c r="AX277" s="933"/>
      <c r="AY277" s="933"/>
      <c r="AZ277" s="934"/>
      <c r="BA277" s="932" t="s">
        <v>1532</v>
      </c>
      <c r="BB277" s="933"/>
      <c r="BC277" s="934"/>
      <c r="BD277" s="932" t="s">
        <v>1598</v>
      </c>
      <c r="BE277" s="933"/>
      <c r="BF277" s="934"/>
      <c r="BG277" s="932">
        <v>3</v>
      </c>
      <c r="BH277" s="933"/>
      <c r="BI277" s="934"/>
      <c r="BJ277" s="932" t="s">
        <v>1595</v>
      </c>
      <c r="BK277" s="933"/>
      <c r="BL277" s="1005"/>
      <c r="BM277" s="932">
        <v>1</v>
      </c>
      <c r="BN277" s="933"/>
      <c r="BO277" s="934"/>
      <c r="BP277" s="932">
        <v>66</v>
      </c>
      <c r="BQ277" s="933"/>
      <c r="BR277" s="934"/>
      <c r="BS277" s="932" t="s">
        <v>1590</v>
      </c>
      <c r="BT277" s="933"/>
      <c r="BU277" s="1006">
        <v>100</v>
      </c>
      <c r="BV277" s="1007"/>
      <c r="BW277" s="1008"/>
      <c r="BX277" s="1009" t="s">
        <v>1520</v>
      </c>
      <c r="BY277" s="1007"/>
      <c r="BZ277" s="1008"/>
      <c r="CA277" s="932" t="s">
        <v>1562</v>
      </c>
      <c r="CB277" s="933"/>
      <c r="CC277" s="933"/>
      <c r="CD277" s="933"/>
      <c r="CE277" s="933"/>
      <c r="CF277" s="934"/>
      <c r="CG277" s="986"/>
      <c r="CH277" s="937"/>
      <c r="CI277" s="920"/>
      <c r="CJ277" s="920"/>
      <c r="CK277" s="920"/>
      <c r="CL277" s="920"/>
      <c r="CM277" s="920"/>
      <c r="CN277" s="920"/>
      <c r="CO277" s="920"/>
    </row>
    <row r="278" spans="2:93" ht="5.0999999999999996" customHeight="1">
      <c r="H278" s="935"/>
      <c r="I278" s="974"/>
      <c r="J278" s="974"/>
      <c r="K278" s="974"/>
      <c r="L278" s="974"/>
      <c r="M278" s="974"/>
      <c r="N278" s="974"/>
      <c r="O278" s="974"/>
      <c r="P278" s="974"/>
      <c r="Q278" s="974"/>
      <c r="R278" s="974"/>
      <c r="S278" s="974"/>
      <c r="T278" s="974"/>
      <c r="U278" s="974"/>
      <c r="V278" s="974"/>
      <c r="W278" s="974"/>
      <c r="X278" s="974"/>
      <c r="Y278" s="974"/>
      <c r="Z278" s="974"/>
      <c r="AA278" s="1074"/>
      <c r="AB278" s="1075"/>
      <c r="AC278" s="1075"/>
      <c r="AD278" s="1075"/>
      <c r="AE278" s="1074"/>
      <c r="AF278" s="1075"/>
      <c r="AG278" s="1075"/>
      <c r="AH278" s="1075"/>
      <c r="AI278" s="1074"/>
      <c r="AJ278" s="1075"/>
      <c r="AK278" s="1075"/>
      <c r="AL278" s="1074"/>
      <c r="AM278" s="1075"/>
      <c r="AN278" s="1075"/>
      <c r="AO278" s="1074"/>
      <c r="AP278" s="1075"/>
      <c r="AQ278" s="1075"/>
      <c r="AR278" s="1075"/>
      <c r="AS278" s="1075"/>
      <c r="AT278" s="1074"/>
      <c r="AU278" s="1075"/>
      <c r="AV278" s="1075"/>
      <c r="AW278" s="1075"/>
      <c r="AX278" s="1075"/>
      <c r="AY278" s="1075"/>
      <c r="AZ278" s="1075"/>
      <c r="BA278" s="1074"/>
      <c r="BB278" s="1075"/>
      <c r="BC278" s="1075"/>
      <c r="BD278" s="911"/>
      <c r="BE278" s="911"/>
      <c r="BF278" s="911"/>
      <c r="BG278" s="911"/>
      <c r="BH278" s="911"/>
      <c r="BI278" s="911"/>
      <c r="BJ278" s="911"/>
      <c r="BK278" s="911"/>
      <c r="BL278" s="1077"/>
      <c r="BM278" s="911"/>
      <c r="BN278" s="911"/>
      <c r="BO278" s="911"/>
      <c r="BP278" s="911"/>
      <c r="BQ278" s="911"/>
      <c r="BR278" s="911"/>
      <c r="BS278" s="911"/>
      <c r="BT278" s="911"/>
      <c r="BU278" s="1071"/>
      <c r="BV278" s="1071"/>
      <c r="BW278" s="1071"/>
      <c r="BX278" s="1072"/>
      <c r="BY278" s="1071"/>
      <c r="BZ278" s="1071"/>
      <c r="CA278" s="920"/>
      <c r="CB278" s="920"/>
      <c r="CC278" s="920"/>
      <c r="CD278" s="920"/>
      <c r="CE278" s="920"/>
      <c r="CF278" s="920"/>
      <c r="CG278" s="1073"/>
      <c r="CH278" s="937"/>
      <c r="CI278" s="920"/>
      <c r="CJ278" s="920"/>
      <c r="CK278" s="920"/>
      <c r="CL278" s="920"/>
      <c r="CM278" s="920"/>
      <c r="CN278" s="920"/>
      <c r="CO278" s="920"/>
    </row>
    <row r="279" spans="2:93" ht="5.0999999999999996" customHeight="1">
      <c r="H279" s="935"/>
      <c r="I279" s="977"/>
      <c r="J279" s="977"/>
      <c r="K279" s="977"/>
      <c r="L279" s="977"/>
      <c r="M279" s="977"/>
      <c r="N279" s="977"/>
      <c r="O279" s="977"/>
      <c r="P279" s="977"/>
      <c r="Q279" s="977"/>
      <c r="R279" s="977"/>
      <c r="S279" s="977"/>
      <c r="T279" s="977"/>
      <c r="U279" s="977"/>
      <c r="V279" s="977"/>
      <c r="W279" s="977"/>
      <c r="X279" s="977"/>
      <c r="Y279" s="977"/>
      <c r="Z279" s="977"/>
      <c r="AA279" s="1366"/>
      <c r="AB279" s="1367"/>
      <c r="AC279" s="1367"/>
      <c r="AD279" s="1367"/>
      <c r="AE279" s="1366"/>
      <c r="AF279" s="1367"/>
      <c r="AG279" s="1367"/>
      <c r="AH279" s="1367"/>
      <c r="AI279" s="1366"/>
      <c r="AJ279" s="1367"/>
      <c r="AK279" s="1367"/>
      <c r="AL279" s="1366"/>
      <c r="AM279" s="1367"/>
      <c r="AN279" s="1367"/>
      <c r="AO279" s="1366"/>
      <c r="AP279" s="1367"/>
      <c r="AQ279" s="1367"/>
      <c r="AR279" s="1367"/>
      <c r="AS279" s="1367"/>
      <c r="AT279" s="1366"/>
      <c r="AU279" s="1367"/>
      <c r="AV279" s="1367"/>
      <c r="AW279" s="1367"/>
      <c r="AX279" s="1367"/>
      <c r="AY279" s="1367"/>
      <c r="AZ279" s="1367"/>
      <c r="BA279" s="1366"/>
      <c r="BB279" s="1367"/>
      <c r="BC279" s="1367"/>
      <c r="BD279" s="1242"/>
      <c r="BE279" s="1242"/>
      <c r="BF279" s="1242"/>
      <c r="BG279" s="1242"/>
      <c r="BH279" s="1242"/>
      <c r="BI279" s="1242"/>
      <c r="BJ279" s="1242"/>
      <c r="BK279" s="1242"/>
      <c r="BL279" s="1079"/>
      <c r="BM279" s="1242"/>
      <c r="BN279" s="1242"/>
      <c r="BO279" s="1242"/>
      <c r="BP279" s="1242"/>
      <c r="BQ279" s="1242"/>
      <c r="BR279" s="1242"/>
      <c r="BS279" s="1242"/>
      <c r="BT279" s="1242"/>
      <c r="BU279" s="1369"/>
      <c r="BV279" s="1369"/>
      <c r="BW279" s="1369"/>
      <c r="BX279" s="1370"/>
      <c r="BY279" s="1369"/>
      <c r="BZ279" s="1369"/>
      <c r="CA279" s="1242"/>
      <c r="CB279" s="1242"/>
      <c r="CC279" s="1242"/>
      <c r="CD279" s="1242"/>
      <c r="CE279" s="1242"/>
      <c r="CF279" s="1242"/>
      <c r="CG279" s="1371"/>
      <c r="CH279" s="937"/>
      <c r="CI279" s="920"/>
      <c r="CJ279" s="920"/>
      <c r="CK279" s="920"/>
      <c r="CL279" s="920"/>
      <c r="CM279" s="920"/>
      <c r="CN279" s="920"/>
      <c r="CO279" s="920"/>
    </row>
    <row r="280" spans="2:93" ht="18.95" customHeight="1">
      <c r="H280" s="935"/>
      <c r="I280" s="1372"/>
      <c r="J280" s="1372"/>
      <c r="K280" s="1372"/>
      <c r="L280" s="1372"/>
      <c r="M280" s="1372"/>
      <c r="N280" s="1372"/>
      <c r="O280" s="1372"/>
      <c r="P280" s="1372"/>
      <c r="Q280" s="1372"/>
      <c r="R280" s="1372"/>
      <c r="S280" s="1372"/>
      <c r="T280" s="1372"/>
      <c r="U280" s="1372"/>
      <c r="V280" s="1372"/>
      <c r="W280" s="1372"/>
      <c r="X280" s="1372"/>
      <c r="Y280" s="1372"/>
      <c r="Z280" s="1372"/>
      <c r="AA280" s="1366"/>
      <c r="AB280" s="1367"/>
      <c r="AC280" s="1367"/>
      <c r="AD280" s="1367"/>
      <c r="AE280" s="1366"/>
      <c r="AF280" s="1367"/>
      <c r="AG280" s="1367"/>
      <c r="AH280" s="1367"/>
      <c r="AI280" s="1366"/>
      <c r="AJ280" s="1367"/>
      <c r="AK280" s="1367"/>
      <c r="AL280" s="1366"/>
      <c r="AM280" s="1367"/>
      <c r="AN280" s="1367"/>
      <c r="AO280" s="1366"/>
      <c r="AP280" s="1367"/>
      <c r="AQ280" s="1367"/>
      <c r="AR280" s="1367"/>
      <c r="AS280" s="1367"/>
      <c r="AT280" s="1366"/>
      <c r="AU280" s="1367"/>
      <c r="AV280" s="1367"/>
      <c r="AW280" s="1367"/>
      <c r="AX280" s="1367"/>
      <c r="AY280" s="1367"/>
      <c r="AZ280" s="1367"/>
      <c r="BA280" s="1366"/>
      <c r="BB280" s="1367"/>
      <c r="BC280" s="1367"/>
      <c r="BD280" s="1242"/>
      <c r="BE280" s="1242"/>
      <c r="BF280" s="1242"/>
      <c r="BG280" s="1242"/>
      <c r="BH280" s="978" t="s">
        <v>1557</v>
      </c>
      <c r="BI280" s="978"/>
      <c r="BJ280" s="1372"/>
      <c r="BK280" s="1417" t="s">
        <v>2302</v>
      </c>
      <c r="BL280" s="977"/>
      <c r="BM280" s="2883">
        <f>BM277+BM276+BM275</f>
        <v>3</v>
      </c>
      <c r="BN280" s="2884"/>
      <c r="BO280" s="2885"/>
      <c r="BP280" s="1355"/>
      <c r="BQ280" s="1355"/>
      <c r="BR280" s="1417" t="s">
        <v>2297</v>
      </c>
      <c r="BS280" s="977"/>
      <c r="BT280" s="977"/>
      <c r="BU280" s="2883">
        <f>BU277+BU276+BU275</f>
        <v>200</v>
      </c>
      <c r="BV280" s="2884"/>
      <c r="BW280" s="2885"/>
      <c r="BX280" s="2886" t="s">
        <v>1520</v>
      </c>
      <c r="BY280" s="2887"/>
      <c r="BZ280" s="2888"/>
      <c r="CA280" s="977"/>
      <c r="CB280" s="977"/>
      <c r="CC280" s="977"/>
      <c r="CD280" s="977"/>
      <c r="CE280" s="977"/>
      <c r="CF280" s="977"/>
      <c r="CG280" s="1371"/>
      <c r="CH280" s="937"/>
      <c r="CI280" s="920"/>
      <c r="CJ280" s="920"/>
      <c r="CK280" s="920"/>
      <c r="CL280" s="920"/>
      <c r="CM280" s="920"/>
      <c r="CN280" s="920"/>
      <c r="CO280" s="920"/>
    </row>
    <row r="281" spans="2:93" ht="5.0999999999999996" customHeight="1">
      <c r="H281" s="935"/>
      <c r="I281" s="977"/>
      <c r="J281" s="977"/>
      <c r="K281" s="977"/>
      <c r="L281" s="977"/>
      <c r="M281" s="977"/>
      <c r="N281" s="977"/>
      <c r="O281" s="977"/>
      <c r="P281" s="977"/>
      <c r="Q281" s="977"/>
      <c r="R281" s="977"/>
      <c r="S281" s="977"/>
      <c r="T281" s="977"/>
      <c r="U281" s="977"/>
      <c r="V281" s="977"/>
      <c r="W281" s="977"/>
      <c r="X281" s="977"/>
      <c r="Y281" s="977"/>
      <c r="Z281" s="977"/>
      <c r="AA281" s="1366"/>
      <c r="AB281" s="1367"/>
      <c r="AC281" s="1367"/>
      <c r="AD281" s="1367"/>
      <c r="AE281" s="1366"/>
      <c r="AF281" s="1367"/>
      <c r="AG281" s="1367"/>
      <c r="AH281" s="1367"/>
      <c r="AI281" s="1366"/>
      <c r="AJ281" s="1367"/>
      <c r="AK281" s="1367"/>
      <c r="AL281" s="1366"/>
      <c r="AM281" s="1367"/>
      <c r="AN281" s="1367"/>
      <c r="AO281" s="1366"/>
      <c r="AP281" s="1367"/>
      <c r="AQ281" s="1367"/>
      <c r="AR281" s="1367"/>
      <c r="AS281" s="1367"/>
      <c r="AT281" s="1366"/>
      <c r="AU281" s="1367"/>
      <c r="AV281" s="1367"/>
      <c r="AW281" s="1367"/>
      <c r="AX281" s="1367"/>
      <c r="AY281" s="1367"/>
      <c r="AZ281" s="1367"/>
      <c r="BA281" s="1366"/>
      <c r="BB281" s="1367"/>
      <c r="BC281" s="1367"/>
      <c r="BD281" s="1242"/>
      <c r="BE281" s="1242"/>
      <c r="BF281" s="1242"/>
      <c r="BG281" s="1242"/>
      <c r="BH281" s="1242"/>
      <c r="BI281" s="1242"/>
      <c r="BJ281" s="1242"/>
      <c r="BK281" s="1242"/>
      <c r="BL281" s="1079"/>
      <c r="BM281" s="1242"/>
      <c r="BN281" s="1242"/>
      <c r="BO281" s="1242"/>
      <c r="BP281" s="1242"/>
      <c r="BQ281" s="1242"/>
      <c r="BR281" s="1242"/>
      <c r="BS281" s="1242"/>
      <c r="BT281" s="1242"/>
      <c r="BU281" s="1369"/>
      <c r="BV281" s="1369"/>
      <c r="BW281" s="1369"/>
      <c r="BX281" s="1370"/>
      <c r="BY281" s="1369"/>
      <c r="BZ281" s="1369"/>
      <c r="CA281" s="977"/>
      <c r="CB281" s="977"/>
      <c r="CC281" s="977"/>
      <c r="CD281" s="977"/>
      <c r="CE281" s="977"/>
      <c r="CF281" s="977"/>
      <c r="CG281" s="1371"/>
      <c r="CH281" s="937"/>
      <c r="CI281" s="920"/>
      <c r="CJ281" s="920"/>
      <c r="CK281" s="920"/>
      <c r="CL281" s="920"/>
      <c r="CM281" s="920"/>
      <c r="CN281" s="920"/>
      <c r="CO281" s="920"/>
    </row>
    <row r="282" spans="2:93" ht="18.95" customHeight="1">
      <c r="H282" s="935"/>
      <c r="I282" s="920"/>
      <c r="J282" s="920"/>
      <c r="K282" s="920"/>
      <c r="L282" s="920"/>
      <c r="M282" s="920"/>
      <c r="N282" s="920"/>
      <c r="O282" s="920"/>
      <c r="P282" s="920"/>
      <c r="Q282" s="920"/>
      <c r="R282" s="920"/>
      <c r="S282" s="920"/>
      <c r="T282" s="920"/>
      <c r="U282" s="920"/>
      <c r="V282" s="920"/>
      <c r="W282" s="920"/>
      <c r="X282" s="920"/>
      <c r="Y282" s="920"/>
      <c r="Z282" s="920"/>
      <c r="AA282" s="920"/>
      <c r="AB282" s="920"/>
      <c r="AC282" s="920"/>
      <c r="AD282" s="920"/>
      <c r="AE282" s="920"/>
      <c r="AF282" s="920"/>
      <c r="AG282" s="920"/>
      <c r="AH282" s="920"/>
      <c r="AI282" s="920"/>
      <c r="AJ282" s="920"/>
      <c r="AK282" s="920"/>
      <c r="AL282" s="920"/>
      <c r="AM282" s="920"/>
      <c r="AN282" s="920"/>
      <c r="AO282" s="920"/>
      <c r="AP282" s="920"/>
      <c r="AQ282" s="920"/>
      <c r="AR282" s="920"/>
      <c r="AS282" s="920"/>
      <c r="AT282" s="920"/>
      <c r="AU282" s="920"/>
      <c r="AV282" s="920"/>
      <c r="AW282" s="920"/>
      <c r="AX282" s="920"/>
      <c r="AY282" s="920"/>
      <c r="AZ282" s="920"/>
      <c r="BA282" s="920"/>
      <c r="BB282" s="920"/>
      <c r="BC282" s="920"/>
      <c r="BD282" s="920"/>
      <c r="BE282" s="920"/>
      <c r="BF282" s="920"/>
      <c r="BG282" s="974"/>
      <c r="BH282" s="974"/>
      <c r="BI282" s="974"/>
      <c r="BJ282" s="974"/>
      <c r="BK282" s="974"/>
      <c r="BL282" s="974"/>
      <c r="BM282" s="974"/>
      <c r="BN282" s="920"/>
      <c r="BO282" s="920"/>
      <c r="BP282" s="920"/>
      <c r="BQ282" s="920"/>
      <c r="BR282" s="920"/>
      <c r="BS282" s="920"/>
      <c r="BT282" s="920"/>
      <c r="BU282" s="920"/>
      <c r="BV282" s="920"/>
      <c r="BW282" s="920"/>
      <c r="BX282" s="920"/>
      <c r="BY282" s="920"/>
      <c r="BZ282" s="920"/>
      <c r="CA282" s="920"/>
      <c r="CB282" s="920"/>
      <c r="CC282" s="920"/>
      <c r="CD282" s="920"/>
      <c r="CE282" s="920"/>
      <c r="CF282" s="920"/>
      <c r="CG282" s="920"/>
      <c r="CH282" s="937"/>
    </row>
    <row r="283" spans="2:93" ht="18.95" customHeight="1">
      <c r="H283" s="935"/>
      <c r="I283" s="910" t="s">
        <v>2198</v>
      </c>
      <c r="J283" s="752"/>
      <c r="K283" s="752"/>
      <c r="L283" s="752"/>
      <c r="M283" s="917" t="s">
        <v>2200</v>
      </c>
      <c r="N283" s="918"/>
      <c r="O283" s="918"/>
      <c r="P283" s="919"/>
      <c r="Q283" s="1040" t="s">
        <v>3456</v>
      </c>
      <c r="R283" s="918"/>
      <c r="S283" s="918"/>
      <c r="T283" s="919"/>
      <c r="U283" s="986" t="s">
        <v>912</v>
      </c>
      <c r="V283" s="1040" t="s">
        <v>3154</v>
      </c>
      <c r="W283" s="918"/>
      <c r="X283" s="918"/>
      <c r="Y283" s="919"/>
      <c r="Z283" s="946" t="s">
        <v>1115</v>
      </c>
      <c r="AA283" s="1046" t="s">
        <v>2116</v>
      </c>
      <c r="AB283" s="1047"/>
      <c r="AC283" s="1048"/>
      <c r="AD283" s="920"/>
      <c r="AE283" s="920"/>
      <c r="AF283" s="920"/>
      <c r="AJ283" s="920"/>
      <c r="AK283" s="920"/>
      <c r="AL283" s="920"/>
      <c r="AM283" s="920"/>
      <c r="AN283" s="920"/>
      <c r="AO283" s="920"/>
      <c r="AP283" s="920"/>
      <c r="AQ283" s="920"/>
      <c r="AR283" s="920"/>
      <c r="AS283" s="920"/>
      <c r="AT283" s="920"/>
      <c r="AU283" s="920"/>
      <c r="AV283" s="920"/>
      <c r="BB283" s="920"/>
      <c r="BC283" s="920"/>
      <c r="BD283" s="920"/>
      <c r="BE283" s="920"/>
      <c r="BT283" s="920"/>
      <c r="BU283" s="920"/>
      <c r="BV283" s="920"/>
      <c r="BW283" s="920"/>
      <c r="BX283" s="920"/>
      <c r="BY283" s="920"/>
      <c r="BZ283" s="920"/>
      <c r="CA283" s="920"/>
      <c r="CB283" s="920"/>
      <c r="CC283" s="920"/>
      <c r="CD283" s="920"/>
      <c r="CE283" s="920"/>
      <c r="CF283" s="920"/>
      <c r="CG283" s="920"/>
      <c r="CH283" s="937"/>
    </row>
    <row r="284" spans="2:93" s="920" customFormat="1" ht="18.95" customHeight="1" thickBot="1">
      <c r="B284" s="486"/>
      <c r="C284" s="486"/>
      <c r="D284" s="962"/>
      <c r="E284" s="974"/>
      <c r="F284" s="974"/>
      <c r="H284" s="935"/>
      <c r="I284" s="2212"/>
      <c r="J284" s="1070"/>
      <c r="K284" s="1070"/>
      <c r="L284" s="1070"/>
      <c r="M284" s="1070"/>
      <c r="N284" s="1070"/>
      <c r="O284" s="1070"/>
      <c r="P284" s="1070"/>
      <c r="Q284" s="1070"/>
      <c r="R284" s="1070"/>
      <c r="S284" s="1070"/>
      <c r="T284" s="1070"/>
      <c r="U284" s="1070"/>
      <c r="V284" s="1070"/>
      <c r="W284" s="1070"/>
      <c r="X284" s="1070"/>
      <c r="Y284" s="1070"/>
      <c r="Z284" s="1070"/>
      <c r="AA284" s="1070"/>
      <c r="AB284" s="1070"/>
      <c r="AC284" s="1070"/>
      <c r="AD284" s="1070"/>
      <c r="AE284" s="1070"/>
      <c r="AF284" s="1070"/>
      <c r="AG284" s="1070"/>
      <c r="AH284" s="1070"/>
      <c r="AI284" s="1070"/>
      <c r="AJ284" s="1070"/>
      <c r="AK284" s="1070"/>
      <c r="AL284" s="1070"/>
      <c r="AM284" s="1070"/>
      <c r="AN284" s="1070"/>
      <c r="AO284" s="1070"/>
      <c r="AP284" s="1070"/>
      <c r="AQ284" s="1070"/>
      <c r="AR284" s="1070"/>
      <c r="AS284" s="1070"/>
      <c r="AT284" s="1070"/>
      <c r="AU284" s="1070"/>
      <c r="AV284" s="1070"/>
      <c r="AW284" s="1070"/>
      <c r="AX284" s="1070"/>
      <c r="AY284" s="1070"/>
      <c r="AZ284" s="1070"/>
      <c r="BA284" s="1070"/>
      <c r="BB284" s="1070"/>
      <c r="BC284" s="1070"/>
      <c r="BD284" s="1070"/>
      <c r="BE284" s="1070"/>
      <c r="BF284" s="1070"/>
      <c r="BG284" s="1070"/>
      <c r="BH284" s="1070"/>
      <c r="BI284" s="1070"/>
      <c r="BJ284" s="1070"/>
      <c r="BK284" s="1070"/>
      <c r="BL284" s="1070"/>
      <c r="BM284" s="1070"/>
      <c r="BN284" s="1070"/>
      <c r="BO284" s="1070"/>
      <c r="BP284" s="1070"/>
      <c r="BQ284" s="1070"/>
      <c r="BR284" s="1070"/>
      <c r="BS284" s="1070"/>
      <c r="BT284" s="1070"/>
      <c r="BU284" s="1070"/>
      <c r="BV284" s="1070"/>
      <c r="BW284" s="1070"/>
      <c r="BX284" s="1399"/>
      <c r="BY284" s="1399"/>
      <c r="BZ284" s="1399"/>
      <c r="CA284" s="1399"/>
      <c r="CB284" s="1399"/>
      <c r="CC284" s="1399"/>
      <c r="CD284" s="1399"/>
      <c r="CE284" s="1399"/>
      <c r="CF284" s="1399"/>
      <c r="CG284" s="1399"/>
      <c r="CH284" s="937"/>
    </row>
    <row r="285" spans="2:93" ht="18.95" customHeight="1">
      <c r="H285" s="935"/>
      <c r="I285" s="920"/>
      <c r="J285" s="920"/>
      <c r="K285" s="920"/>
      <c r="L285" s="920"/>
      <c r="M285" s="920"/>
      <c r="N285" s="920"/>
      <c r="O285" s="920"/>
      <c r="P285" s="920"/>
      <c r="Q285" s="920"/>
      <c r="R285" s="920"/>
      <c r="S285" s="920"/>
      <c r="T285" s="920"/>
      <c r="U285" s="920"/>
      <c r="V285" s="920"/>
      <c r="W285" s="920"/>
      <c r="X285" s="920"/>
      <c r="Y285" s="920"/>
      <c r="Z285" s="920"/>
      <c r="AA285" s="920"/>
      <c r="AB285" s="920"/>
      <c r="AC285" s="920"/>
      <c r="AD285" s="920"/>
      <c r="AE285" s="920"/>
      <c r="AF285" s="920"/>
      <c r="AG285" s="920"/>
      <c r="AH285" s="920"/>
      <c r="AI285" s="920"/>
      <c r="AJ285" s="920"/>
      <c r="AK285" s="920"/>
      <c r="AL285" s="920"/>
      <c r="AM285" s="920"/>
      <c r="AN285" s="920"/>
      <c r="AO285" s="920"/>
      <c r="AP285" s="920"/>
      <c r="AQ285" s="920"/>
      <c r="AR285" s="920"/>
      <c r="AS285" s="920"/>
      <c r="AT285" s="920"/>
      <c r="AU285" s="920"/>
      <c r="AV285" s="920"/>
      <c r="AW285" s="920"/>
      <c r="AX285" s="920"/>
      <c r="AY285" s="920"/>
      <c r="AZ285" s="920"/>
      <c r="BA285" s="920"/>
      <c r="BB285" s="920"/>
      <c r="BC285" s="920"/>
      <c r="BD285" s="920"/>
      <c r="BE285" s="920"/>
      <c r="BF285" s="920"/>
      <c r="BG285" s="920"/>
      <c r="BH285" s="920"/>
      <c r="BI285" s="920"/>
      <c r="BJ285" s="920"/>
      <c r="BK285" s="920"/>
      <c r="BL285" s="920"/>
      <c r="BM285" s="920"/>
      <c r="BN285" s="920"/>
      <c r="BO285" s="920"/>
      <c r="BP285" s="920"/>
      <c r="BQ285" s="920"/>
      <c r="BR285" s="920"/>
      <c r="BS285" s="920"/>
      <c r="BT285" s="920"/>
      <c r="BU285" s="920"/>
      <c r="BV285" s="920"/>
      <c r="BW285" s="920"/>
      <c r="BX285" s="920"/>
      <c r="BY285" s="920"/>
      <c r="BZ285" s="920"/>
      <c r="CA285" s="920"/>
      <c r="CB285" s="920"/>
      <c r="CC285" s="920"/>
      <c r="CD285" s="920"/>
      <c r="CE285" s="920"/>
      <c r="CF285" s="920"/>
      <c r="CG285" s="920"/>
      <c r="CH285" s="937"/>
    </row>
    <row r="286" spans="2:93" ht="18.95" customHeight="1">
      <c r="H286" s="935"/>
      <c r="I286" s="1365" t="s">
        <v>2203</v>
      </c>
      <c r="J286" s="920"/>
      <c r="K286" s="920"/>
      <c r="L286" s="920"/>
      <c r="M286" s="920"/>
      <c r="N286" s="948" t="s">
        <v>1628</v>
      </c>
      <c r="O286" s="947"/>
      <c r="P286" s="947"/>
      <c r="T286" s="920"/>
      <c r="U286" s="920"/>
      <c r="V286" s="920"/>
      <c r="W286" s="920"/>
      <c r="AG286" s="910" t="s">
        <v>2205</v>
      </c>
      <c r="AH286" s="752"/>
      <c r="AI286" s="752"/>
      <c r="AJ286" s="2865" t="s">
        <v>1521</v>
      </c>
      <c r="AK286" s="2866"/>
      <c r="AL286" s="2866"/>
      <c r="AM286" s="2866"/>
      <c r="AN286" s="2867"/>
      <c r="AP286" s="920"/>
      <c r="AQ286" s="920"/>
      <c r="AR286" s="920"/>
      <c r="AS286" s="920"/>
      <c r="AT286" s="920"/>
      <c r="AU286" s="920"/>
      <c r="AV286" s="920"/>
      <c r="AW286" s="920"/>
      <c r="AX286" s="920"/>
      <c r="AY286" s="920"/>
      <c r="AZ286" s="920"/>
      <c r="BA286" s="920"/>
      <c r="BB286" s="920"/>
      <c r="BC286" s="920"/>
      <c r="BD286" s="920"/>
      <c r="BE286" s="920"/>
      <c r="BF286" s="920"/>
      <c r="BG286" s="920"/>
      <c r="BH286" s="920"/>
      <c r="BI286" s="920"/>
      <c r="BJ286" s="920"/>
      <c r="BK286" s="920"/>
      <c r="BL286" s="920"/>
      <c r="BM286" s="920"/>
      <c r="BN286" s="920"/>
      <c r="BO286" s="920"/>
      <c r="BP286" s="920"/>
      <c r="BQ286" s="920"/>
      <c r="BR286" s="920"/>
      <c r="BS286" s="920"/>
      <c r="BT286" s="920"/>
      <c r="BU286" s="920"/>
      <c r="BV286" s="920"/>
      <c r="BW286" s="920"/>
      <c r="BX286" s="920"/>
      <c r="BY286" s="920"/>
      <c r="BZ286" s="920"/>
      <c r="CA286" s="920"/>
      <c r="CB286" s="920"/>
      <c r="CC286" s="920"/>
      <c r="CD286" s="920"/>
      <c r="CE286" s="920"/>
      <c r="CF286" s="920"/>
      <c r="CG286" s="920"/>
      <c r="CH286" s="937"/>
    </row>
    <row r="287" spans="2:93" ht="9.9499999999999993" customHeight="1">
      <c r="H287" s="935"/>
      <c r="I287" s="961"/>
      <c r="J287" s="920"/>
      <c r="K287" s="920"/>
      <c r="L287" s="920"/>
      <c r="M287" s="920"/>
      <c r="N287" s="920"/>
      <c r="O287" s="920"/>
      <c r="P287" s="920"/>
      <c r="Q287" s="920"/>
      <c r="R287" s="920"/>
      <c r="S287" s="920"/>
      <c r="T287" s="920"/>
      <c r="U287" s="920"/>
      <c r="V287" s="920"/>
      <c r="W287" s="920"/>
      <c r="X287" s="920"/>
      <c r="Y287" s="920"/>
      <c r="Z287" s="920"/>
      <c r="AA287" s="920"/>
      <c r="AB287" s="920"/>
      <c r="AC287" s="920"/>
      <c r="AD287" s="920"/>
      <c r="AE287" s="920"/>
      <c r="AF287" s="920"/>
      <c r="AG287" s="920"/>
      <c r="AH287" s="920"/>
      <c r="AI287" s="920"/>
      <c r="AJ287" s="920"/>
      <c r="AK287" s="920"/>
      <c r="AL287" s="920"/>
      <c r="AM287" s="920"/>
      <c r="AN287" s="920"/>
      <c r="AO287" s="920"/>
      <c r="AP287" s="920"/>
      <c r="AQ287" s="920"/>
      <c r="AR287" s="920"/>
      <c r="AS287" s="920"/>
      <c r="AT287" s="920"/>
      <c r="AU287" s="920"/>
      <c r="AV287" s="920"/>
      <c r="AW287" s="920"/>
      <c r="AX287" s="920"/>
      <c r="AY287" s="920"/>
      <c r="AZ287" s="920"/>
      <c r="BA287" s="920"/>
      <c r="BB287" s="920"/>
      <c r="BC287" s="920"/>
      <c r="BD287" s="920"/>
      <c r="BE287" s="920"/>
      <c r="BF287" s="920"/>
      <c r="BG287" s="920"/>
      <c r="BH287" s="920"/>
      <c r="BI287" s="920"/>
      <c r="BJ287" s="920"/>
      <c r="BK287" s="920"/>
      <c r="BL287" s="920"/>
      <c r="BM287" s="920"/>
      <c r="BN287" s="920"/>
      <c r="BO287" s="920"/>
      <c r="BP287" s="920"/>
      <c r="BQ287" s="920"/>
      <c r="BR287" s="920"/>
      <c r="BS287" s="920"/>
      <c r="BT287" s="920"/>
      <c r="BV287" s="920"/>
      <c r="BW287" s="920"/>
      <c r="BX287" s="920"/>
      <c r="BY287" s="920"/>
      <c r="BZ287" s="920"/>
      <c r="CA287" s="920"/>
      <c r="CB287" s="920"/>
      <c r="CC287" s="920"/>
      <c r="CD287" s="920"/>
      <c r="CE287" s="920"/>
      <c r="CF287" s="920"/>
      <c r="CG287" s="920"/>
      <c r="CH287" s="937"/>
    </row>
    <row r="288" spans="2:93" ht="18.95" customHeight="1">
      <c r="H288" s="935"/>
      <c r="I288" s="2880" t="s">
        <v>1559</v>
      </c>
      <c r="J288" s="2810" t="s">
        <v>2163</v>
      </c>
      <c r="K288" s="2882"/>
      <c r="L288" s="2882"/>
      <c r="M288" s="2882"/>
      <c r="N288" s="2812"/>
      <c r="O288" s="966" t="s">
        <v>2147</v>
      </c>
      <c r="P288" s="967"/>
      <c r="Q288" s="930"/>
      <c r="R288" s="930"/>
      <c r="S288" s="930"/>
      <c r="T288" s="930"/>
      <c r="U288" s="930"/>
      <c r="V288" s="930"/>
      <c r="W288" s="930"/>
      <c r="X288" s="930"/>
      <c r="Y288" s="930"/>
      <c r="Z288" s="931"/>
      <c r="AA288" s="1059" t="s">
        <v>1586</v>
      </c>
      <c r="AB288" s="1060"/>
      <c r="AC288" s="1060"/>
      <c r="AD288" s="1060"/>
      <c r="AE288" s="1060"/>
      <c r="AF288" s="1060"/>
      <c r="AG288" s="1060"/>
      <c r="AH288" s="1060"/>
      <c r="AI288" s="1060"/>
      <c r="AJ288" s="1060"/>
      <c r="AK288" s="1061"/>
      <c r="AL288" s="929" t="s">
        <v>1527</v>
      </c>
      <c r="AM288" s="930"/>
      <c r="AN288" s="930"/>
      <c r="AO288" s="930"/>
      <c r="AP288" s="930"/>
      <c r="AQ288" s="930"/>
      <c r="AR288" s="930"/>
      <c r="AS288" s="930"/>
      <c r="AT288" s="930"/>
      <c r="AU288" s="930"/>
      <c r="AV288" s="930"/>
      <c r="AW288" s="930"/>
      <c r="AX288" s="930"/>
      <c r="AY288" s="930"/>
      <c r="AZ288" s="930"/>
      <c r="BA288" s="930"/>
      <c r="BB288" s="930"/>
      <c r="BC288" s="930"/>
      <c r="BD288" s="929" t="s">
        <v>2122</v>
      </c>
      <c r="BE288" s="930"/>
      <c r="BF288" s="930"/>
      <c r="BG288" s="930"/>
      <c r="BH288" s="930"/>
      <c r="BI288" s="930"/>
      <c r="BJ288" s="930"/>
      <c r="BK288" s="930"/>
      <c r="BL288" s="930"/>
      <c r="BM288" s="930"/>
      <c r="BN288" s="930"/>
      <c r="BO288" s="931"/>
      <c r="BP288" s="931"/>
      <c r="BQ288" s="931"/>
      <c r="BR288" s="931"/>
      <c r="BS288" s="930" t="s">
        <v>1612</v>
      </c>
      <c r="BT288" s="930"/>
      <c r="BU288" s="930"/>
      <c r="BV288" s="930"/>
      <c r="BW288" s="931"/>
      <c r="BX288" s="930"/>
      <c r="BY288" s="930"/>
      <c r="BZ288" s="931"/>
      <c r="CA288" s="2797" t="s">
        <v>1525</v>
      </c>
      <c r="CB288" s="2848"/>
      <c r="CC288" s="2848"/>
      <c r="CD288" s="2848"/>
      <c r="CE288" s="2848"/>
      <c r="CF288" s="2799"/>
      <c r="CG288" s="1400"/>
      <c r="CH288" s="937"/>
      <c r="CI288" s="920"/>
      <c r="CJ288" s="920"/>
      <c r="CK288" s="920"/>
    </row>
    <row r="289" spans="2:131" ht="18.95" customHeight="1">
      <c r="H289" s="935"/>
      <c r="I289" s="2881"/>
      <c r="J289" s="2813"/>
      <c r="K289" s="2814"/>
      <c r="L289" s="2814"/>
      <c r="M289" s="2814"/>
      <c r="N289" s="2815"/>
      <c r="O289" s="929" t="s">
        <v>3413</v>
      </c>
      <c r="P289" s="930"/>
      <c r="Q289" s="930"/>
      <c r="R289" s="931"/>
      <c r="S289" s="929" t="s">
        <v>2138</v>
      </c>
      <c r="T289" s="930"/>
      <c r="U289" s="930"/>
      <c r="V289" s="931"/>
      <c r="W289" s="929" t="s">
        <v>2139</v>
      </c>
      <c r="X289" s="930"/>
      <c r="Y289" s="930"/>
      <c r="Z289" s="931"/>
      <c r="AA289" s="1059" t="s">
        <v>699</v>
      </c>
      <c r="AB289" s="1060"/>
      <c r="AC289" s="1060"/>
      <c r="AD289" s="1061"/>
      <c r="AE289" s="1059" t="s">
        <v>700</v>
      </c>
      <c r="AF289" s="1060"/>
      <c r="AG289" s="1060"/>
      <c r="AH289" s="1061"/>
      <c r="AI289" s="1059" t="s">
        <v>1531</v>
      </c>
      <c r="AJ289" s="1060"/>
      <c r="AK289" s="1061"/>
      <c r="AL289" s="929" t="s">
        <v>1561</v>
      </c>
      <c r="AM289" s="930"/>
      <c r="AN289" s="931"/>
      <c r="AO289" s="929" t="s">
        <v>1528</v>
      </c>
      <c r="AP289" s="930"/>
      <c r="AQ289" s="930"/>
      <c r="AR289" s="930"/>
      <c r="AS289" s="931"/>
      <c r="AT289" s="929" t="s">
        <v>1529</v>
      </c>
      <c r="AU289" s="930"/>
      <c r="AV289" s="930"/>
      <c r="AW289" s="930"/>
      <c r="AX289" s="930"/>
      <c r="AY289" s="930"/>
      <c r="AZ289" s="931"/>
      <c r="BA289" s="929" t="s">
        <v>1530</v>
      </c>
      <c r="BB289" s="930"/>
      <c r="BC289" s="931"/>
      <c r="BD289" s="966" t="s">
        <v>1534</v>
      </c>
      <c r="BE289" s="967"/>
      <c r="BF289" s="968"/>
      <c r="BG289" s="966" t="s">
        <v>1535</v>
      </c>
      <c r="BH289" s="967"/>
      <c r="BI289" s="968"/>
      <c r="BJ289" s="929" t="s">
        <v>1583</v>
      </c>
      <c r="BK289" s="931"/>
      <c r="BL289" s="931"/>
      <c r="BM289" s="929" t="s">
        <v>1584</v>
      </c>
      <c r="BN289" s="930"/>
      <c r="BO289" s="931"/>
      <c r="BP289" s="929" t="s">
        <v>1680</v>
      </c>
      <c r="BQ289" s="930"/>
      <c r="BR289" s="931"/>
      <c r="BS289" s="929" t="s">
        <v>1583</v>
      </c>
      <c r="BT289" s="930"/>
      <c r="BU289" s="929" t="s">
        <v>1592</v>
      </c>
      <c r="BV289" s="930"/>
      <c r="BW289" s="931"/>
      <c r="BX289" s="929" t="s">
        <v>1585</v>
      </c>
      <c r="BY289" s="930"/>
      <c r="BZ289" s="931"/>
      <c r="CA289" s="2800"/>
      <c r="CB289" s="2801"/>
      <c r="CC289" s="2801"/>
      <c r="CD289" s="2801"/>
      <c r="CE289" s="2801"/>
      <c r="CF289" s="2802"/>
      <c r="CG289" s="1401"/>
      <c r="CH289" s="937"/>
      <c r="CI289" s="920"/>
      <c r="CJ289" s="920"/>
      <c r="CK289" s="920"/>
    </row>
    <row r="290" spans="2:131" ht="18.95" customHeight="1">
      <c r="H290" s="935"/>
      <c r="I290" s="932" t="s">
        <v>737</v>
      </c>
      <c r="J290" s="917" t="s">
        <v>1995</v>
      </c>
      <c r="K290" s="918"/>
      <c r="L290" s="918"/>
      <c r="M290" s="918"/>
      <c r="N290" s="919"/>
      <c r="O290" s="1388" t="s">
        <v>3410</v>
      </c>
      <c r="P290" s="955"/>
      <c r="Q290" s="955"/>
      <c r="R290" s="955"/>
      <c r="S290" s="954" t="s">
        <v>1523</v>
      </c>
      <c r="T290" s="955"/>
      <c r="U290" s="955"/>
      <c r="V290" s="955"/>
      <c r="W290" s="954" t="s">
        <v>2201</v>
      </c>
      <c r="X290" s="955"/>
      <c r="Y290" s="955"/>
      <c r="Z290" s="955"/>
      <c r="AA290" s="932" t="s">
        <v>2202</v>
      </c>
      <c r="AB290" s="933"/>
      <c r="AC290" s="933"/>
      <c r="AD290" s="934"/>
      <c r="AE290" s="932">
        <v>99999</v>
      </c>
      <c r="AF290" s="933"/>
      <c r="AG290" s="933"/>
      <c r="AH290" s="934"/>
      <c r="AI290" s="932" t="s">
        <v>1518</v>
      </c>
      <c r="AJ290" s="933"/>
      <c r="AK290" s="934"/>
      <c r="AL290" s="932" t="s">
        <v>1526</v>
      </c>
      <c r="AM290" s="933"/>
      <c r="AN290" s="934"/>
      <c r="AO290" s="932" t="s">
        <v>1526</v>
      </c>
      <c r="AP290" s="933"/>
      <c r="AQ290" s="933"/>
      <c r="AR290" s="933"/>
      <c r="AS290" s="934"/>
      <c r="AT290" s="932" t="s">
        <v>1562</v>
      </c>
      <c r="AU290" s="933"/>
      <c r="AV290" s="933"/>
      <c r="AW290" s="933"/>
      <c r="AX290" s="933"/>
      <c r="AY290" s="933"/>
      <c r="AZ290" s="934"/>
      <c r="BA290" s="932" t="s">
        <v>3141</v>
      </c>
      <c r="BB290" s="933"/>
      <c r="BC290" s="934"/>
      <c r="BD290" s="954" t="s">
        <v>1596</v>
      </c>
      <c r="BE290" s="955"/>
      <c r="BF290" s="971"/>
      <c r="BG290" s="954">
        <v>1</v>
      </c>
      <c r="BH290" s="955"/>
      <c r="BI290" s="971"/>
      <c r="BJ290" s="954" t="s">
        <v>1595</v>
      </c>
      <c r="BK290" s="955"/>
      <c r="BL290" s="971"/>
      <c r="BM290" s="954">
        <v>1</v>
      </c>
      <c r="BN290" s="955"/>
      <c r="BO290" s="971"/>
      <c r="BP290" s="954">
        <v>66</v>
      </c>
      <c r="BQ290" s="955"/>
      <c r="BR290" s="971"/>
      <c r="BS290" s="954" t="s">
        <v>1590</v>
      </c>
      <c r="BT290" s="955"/>
      <c r="BU290" s="1006">
        <v>60</v>
      </c>
      <c r="BV290" s="1007"/>
      <c r="BW290" s="1008"/>
      <c r="BX290" s="1009" t="s">
        <v>1520</v>
      </c>
      <c r="BY290" s="1007"/>
      <c r="BZ290" s="1008"/>
      <c r="CA290" s="2050" t="s">
        <v>3426</v>
      </c>
      <c r="CB290" s="933"/>
      <c r="CC290" s="933"/>
      <c r="CD290" s="933"/>
      <c r="CE290" s="933"/>
      <c r="CF290" s="934"/>
      <c r="CG290" s="990" t="s">
        <v>1180</v>
      </c>
      <c r="CH290" s="937"/>
      <c r="CI290" s="920"/>
      <c r="CJ290" s="920"/>
      <c r="CK290" s="920"/>
    </row>
    <row r="291" spans="2:131" ht="18.95" customHeight="1">
      <c r="H291" s="935"/>
      <c r="I291" s="932" t="s">
        <v>737</v>
      </c>
      <c r="J291" s="917" t="s">
        <v>1995</v>
      </c>
      <c r="K291" s="918"/>
      <c r="L291" s="918"/>
      <c r="M291" s="918"/>
      <c r="N291" s="919"/>
      <c r="O291" s="1388" t="s">
        <v>3410</v>
      </c>
      <c r="P291" s="955"/>
      <c r="Q291" s="955"/>
      <c r="R291" s="955"/>
      <c r="S291" s="954" t="s">
        <v>1523</v>
      </c>
      <c r="T291" s="955"/>
      <c r="U291" s="955"/>
      <c r="V291" s="955"/>
      <c r="W291" s="954" t="s">
        <v>2201</v>
      </c>
      <c r="X291" s="955"/>
      <c r="Y291" s="955"/>
      <c r="Z291" s="955"/>
      <c r="AA291" s="932" t="s">
        <v>2202</v>
      </c>
      <c r="AB291" s="933"/>
      <c r="AC291" s="933"/>
      <c r="AD291" s="934"/>
      <c r="AE291" s="932">
        <v>99999</v>
      </c>
      <c r="AF291" s="933"/>
      <c r="AG291" s="933"/>
      <c r="AH291" s="934"/>
      <c r="AI291" s="932" t="s">
        <v>1518</v>
      </c>
      <c r="AJ291" s="933"/>
      <c r="AK291" s="934"/>
      <c r="AL291" s="932" t="s">
        <v>1526</v>
      </c>
      <c r="AM291" s="933"/>
      <c r="AN291" s="934"/>
      <c r="AO291" s="932" t="s">
        <v>1526</v>
      </c>
      <c r="AP291" s="933"/>
      <c r="AQ291" s="933"/>
      <c r="AR291" s="933"/>
      <c r="AS291" s="934"/>
      <c r="AT291" s="932" t="s">
        <v>1562</v>
      </c>
      <c r="AU291" s="933"/>
      <c r="AV291" s="933"/>
      <c r="AW291" s="933"/>
      <c r="AX291" s="933"/>
      <c r="AY291" s="933"/>
      <c r="AZ291" s="934"/>
      <c r="BA291" s="932" t="s">
        <v>3141</v>
      </c>
      <c r="BB291" s="933"/>
      <c r="BC291" s="934"/>
      <c r="BD291" s="954" t="s">
        <v>3424</v>
      </c>
      <c r="BE291" s="955"/>
      <c r="BF291" s="971"/>
      <c r="BG291" s="954">
        <v>2</v>
      </c>
      <c r="BH291" s="955"/>
      <c r="BI291" s="971"/>
      <c r="BJ291" s="954" t="s">
        <v>1595</v>
      </c>
      <c r="BK291" s="955"/>
      <c r="BL291" s="971"/>
      <c r="BM291" s="954">
        <v>1</v>
      </c>
      <c r="BN291" s="955"/>
      <c r="BO291" s="971"/>
      <c r="BP291" s="954">
        <v>66</v>
      </c>
      <c r="BQ291" s="955"/>
      <c r="BR291" s="971"/>
      <c r="BS291" s="954" t="s">
        <v>1590</v>
      </c>
      <c r="BT291" s="955"/>
      <c r="BU291" s="1006">
        <v>40</v>
      </c>
      <c r="BV291" s="1007"/>
      <c r="BW291" s="1008"/>
      <c r="BX291" s="1009" t="s">
        <v>1520</v>
      </c>
      <c r="BY291" s="1007"/>
      <c r="BZ291" s="1008"/>
      <c r="CA291" s="2215" t="s">
        <v>3427</v>
      </c>
      <c r="CB291" s="933"/>
      <c r="CC291" s="933"/>
      <c r="CD291" s="933"/>
      <c r="CE291" s="933"/>
      <c r="CF291" s="934"/>
      <c r="CG291" s="986"/>
      <c r="CH291" s="937"/>
      <c r="CI291" s="920"/>
      <c r="CJ291" s="920"/>
      <c r="CK291" s="920"/>
    </row>
    <row r="292" spans="2:131" ht="5.0999999999999996" customHeight="1">
      <c r="H292" s="935"/>
      <c r="I292" s="1050"/>
      <c r="S292" s="920"/>
      <c r="T292" s="920"/>
      <c r="U292" s="920"/>
      <c r="V292" s="920"/>
      <c r="W292" s="920"/>
      <c r="X292" s="920"/>
      <c r="Y292" s="920"/>
      <c r="Z292" s="920"/>
      <c r="AA292" s="920"/>
      <c r="AB292" s="920"/>
      <c r="AC292" s="920"/>
      <c r="AD292" s="920"/>
      <c r="AE292" s="920"/>
      <c r="AF292" s="920"/>
      <c r="AG292" s="920"/>
      <c r="AH292" s="920"/>
      <c r="AI292" s="920"/>
      <c r="AJ292" s="920"/>
      <c r="AK292" s="920"/>
      <c r="AL292" s="920"/>
      <c r="AM292" s="920"/>
      <c r="AN292" s="920"/>
      <c r="AO292" s="920"/>
      <c r="AP292" s="920"/>
      <c r="AQ292" s="920"/>
      <c r="AR292" s="920"/>
      <c r="AS292" s="920"/>
      <c r="AT292" s="920"/>
      <c r="AU292" s="920"/>
      <c r="AV292" s="920"/>
      <c r="AW292" s="920"/>
      <c r="AX292" s="920"/>
      <c r="AY292" s="920"/>
      <c r="AZ292" s="920"/>
      <c r="BA292" s="920"/>
      <c r="BB292" s="920"/>
      <c r="BC292" s="920"/>
      <c r="BD292" s="920"/>
      <c r="BE292" s="920"/>
      <c r="BF292" s="920"/>
      <c r="BG292" s="920"/>
      <c r="BH292" s="920"/>
      <c r="BI292" s="920"/>
      <c r="BJ292" s="920"/>
      <c r="BK292" s="920"/>
      <c r="BL292" s="920"/>
      <c r="BM292" s="920"/>
      <c r="BN292" s="920"/>
      <c r="BO292" s="920"/>
      <c r="BP292" s="920"/>
      <c r="BQ292" s="920"/>
      <c r="BR292" s="920"/>
      <c r="BS292" s="920"/>
      <c r="BT292" s="920"/>
      <c r="BU292" s="920"/>
      <c r="BV292" s="920"/>
      <c r="BW292" s="920"/>
      <c r="BX292" s="920"/>
      <c r="BY292" s="920"/>
      <c r="BZ292" s="920"/>
      <c r="CA292" s="920"/>
      <c r="CB292" s="920"/>
      <c r="CC292" s="920"/>
      <c r="CD292" s="920"/>
      <c r="CE292" s="920"/>
      <c r="CF292" s="920"/>
      <c r="CG292" s="1073"/>
      <c r="CH292" s="937"/>
      <c r="CI292" s="920"/>
      <c r="CJ292" s="920"/>
      <c r="CK292" s="920"/>
    </row>
    <row r="293" spans="2:131" ht="5.0999999999999996" customHeight="1">
      <c r="H293" s="935"/>
      <c r="I293" s="977"/>
      <c r="J293" s="977"/>
      <c r="K293" s="977"/>
      <c r="L293" s="977"/>
      <c r="M293" s="977"/>
      <c r="N293" s="977"/>
      <c r="O293" s="977"/>
      <c r="P293" s="977"/>
      <c r="Q293" s="977"/>
      <c r="R293" s="977"/>
      <c r="S293" s="977"/>
      <c r="T293" s="977"/>
      <c r="U293" s="977"/>
      <c r="V293" s="977"/>
      <c r="W293" s="977"/>
      <c r="X293" s="977"/>
      <c r="Y293" s="977"/>
      <c r="Z293" s="977"/>
      <c r="AA293" s="977"/>
      <c r="AB293" s="977"/>
      <c r="AC293" s="977"/>
      <c r="AD293" s="977"/>
      <c r="AE293" s="977"/>
      <c r="AF293" s="977"/>
      <c r="AG293" s="977"/>
      <c r="AH293" s="977"/>
      <c r="AI293" s="977"/>
      <c r="AJ293" s="977"/>
      <c r="AK293" s="977"/>
      <c r="AL293" s="977"/>
      <c r="AM293" s="977"/>
      <c r="AN293" s="977"/>
      <c r="AO293" s="977"/>
      <c r="AP293" s="977"/>
      <c r="AQ293" s="977"/>
      <c r="AR293" s="977"/>
      <c r="AS293" s="977"/>
      <c r="AT293" s="977"/>
      <c r="AU293" s="977"/>
      <c r="AV293" s="977"/>
      <c r="AW293" s="977"/>
      <c r="AX293" s="977"/>
      <c r="AY293" s="977"/>
      <c r="AZ293" s="977"/>
      <c r="BA293" s="977"/>
      <c r="BB293" s="977"/>
      <c r="BC293" s="977"/>
      <c r="BD293" s="977"/>
      <c r="BE293" s="977"/>
      <c r="BF293" s="977"/>
      <c r="BG293" s="977"/>
      <c r="BH293" s="977"/>
      <c r="BI293" s="977"/>
      <c r="BJ293" s="977"/>
      <c r="BK293" s="1242"/>
      <c r="BL293" s="1242"/>
      <c r="BM293" s="1242"/>
      <c r="BN293" s="1242"/>
      <c r="BO293" s="1242"/>
      <c r="BP293" s="977"/>
      <c r="BQ293" s="977"/>
      <c r="BR293" s="977"/>
      <c r="BS293" s="1242"/>
      <c r="BT293" s="1242"/>
      <c r="BU293" s="1242"/>
      <c r="BV293" s="1242"/>
      <c r="BW293" s="1242"/>
      <c r="BX293" s="1242"/>
      <c r="BY293" s="1242"/>
      <c r="BZ293" s="1242"/>
      <c r="CA293" s="1242"/>
      <c r="CB293" s="1242"/>
      <c r="CC293" s="1242"/>
      <c r="CD293" s="1242"/>
      <c r="CE293" s="1242"/>
      <c r="CF293" s="1242"/>
      <c r="CG293" s="1371"/>
      <c r="CH293" s="937"/>
      <c r="CI293" s="920"/>
      <c r="CJ293" s="920"/>
      <c r="CK293" s="920"/>
    </row>
    <row r="294" spans="2:131" ht="18.95" customHeight="1">
      <c r="H294" s="935"/>
      <c r="I294" s="1372"/>
      <c r="J294" s="1372"/>
      <c r="K294" s="1372"/>
      <c r="L294" s="1372"/>
      <c r="M294" s="1372"/>
      <c r="N294" s="1372"/>
      <c r="O294" s="1372"/>
      <c r="P294" s="1372"/>
      <c r="Q294" s="1372"/>
      <c r="R294" s="1372"/>
      <c r="S294" s="1372"/>
      <c r="T294" s="1372"/>
      <c r="U294" s="1372"/>
      <c r="V294" s="1372"/>
      <c r="W294" s="1372"/>
      <c r="X294" s="1372"/>
      <c r="Y294" s="1372"/>
      <c r="Z294" s="1372"/>
      <c r="AA294" s="1372"/>
      <c r="AB294" s="1372"/>
      <c r="AC294" s="1372"/>
      <c r="AD294" s="1372"/>
      <c r="AE294" s="1372"/>
      <c r="AF294" s="1372"/>
      <c r="AG294" s="1372"/>
      <c r="AH294" s="1372"/>
      <c r="AI294" s="1372"/>
      <c r="AJ294" s="1372"/>
      <c r="AK294" s="1372"/>
      <c r="AL294" s="1372"/>
      <c r="AM294" s="1372"/>
      <c r="AN294" s="1372"/>
      <c r="AO294" s="1372"/>
      <c r="AP294" s="1372"/>
      <c r="AQ294" s="1372"/>
      <c r="AR294" s="1372"/>
      <c r="AS294" s="1372"/>
      <c r="AT294" s="1372"/>
      <c r="AU294" s="1372"/>
      <c r="AV294" s="1372"/>
      <c r="AW294" s="1372"/>
      <c r="AX294" s="1372"/>
      <c r="AY294" s="1372"/>
      <c r="AZ294" s="1372"/>
      <c r="BA294" s="1372"/>
      <c r="BB294" s="1372"/>
      <c r="BC294" s="1372"/>
      <c r="BD294" s="1372"/>
      <c r="BE294" s="1372"/>
      <c r="BF294" s="1372"/>
      <c r="BG294" s="1372"/>
      <c r="BH294" s="1372"/>
      <c r="BI294" s="978" t="s">
        <v>1557</v>
      </c>
      <c r="BJ294" s="1372"/>
      <c r="BK294" s="978"/>
      <c r="BL294" s="977"/>
      <c r="BM294" s="2889">
        <f>BM290+BM291</f>
        <v>2</v>
      </c>
      <c r="BN294" s="2887"/>
      <c r="BO294" s="2888"/>
      <c r="BP294" s="1372"/>
      <c r="BQ294" s="1372"/>
      <c r="BR294" s="1417" t="s">
        <v>2297</v>
      </c>
      <c r="BS294" s="1079"/>
      <c r="BT294" s="980"/>
      <c r="BU294" s="2889">
        <f>BU290+BU291</f>
        <v>100</v>
      </c>
      <c r="BV294" s="2887"/>
      <c r="BW294" s="2888"/>
      <c r="BX294" s="2886" t="s">
        <v>1520</v>
      </c>
      <c r="BY294" s="2887"/>
      <c r="BZ294" s="2888"/>
      <c r="CA294" s="977"/>
      <c r="CB294" s="977"/>
      <c r="CC294" s="977"/>
      <c r="CD294" s="977"/>
      <c r="CE294" s="977"/>
      <c r="CF294" s="977"/>
      <c r="CG294" s="1371"/>
      <c r="CH294" s="937"/>
    </row>
    <row r="295" spans="2:131" ht="5.0999999999999996" customHeight="1">
      <c r="H295" s="935"/>
      <c r="I295" s="977"/>
      <c r="J295" s="977"/>
      <c r="K295" s="977"/>
      <c r="L295" s="977"/>
      <c r="M295" s="977"/>
      <c r="N295" s="977"/>
      <c r="O295" s="977"/>
      <c r="P295" s="977"/>
      <c r="Q295" s="977"/>
      <c r="R295" s="977"/>
      <c r="S295" s="977"/>
      <c r="T295" s="977"/>
      <c r="U295" s="977"/>
      <c r="V295" s="977"/>
      <c r="W295" s="977"/>
      <c r="X295" s="977"/>
      <c r="Y295" s="977"/>
      <c r="Z295" s="977"/>
      <c r="AA295" s="977"/>
      <c r="AB295" s="977"/>
      <c r="AC295" s="977"/>
      <c r="AD295" s="977"/>
      <c r="AE295" s="977"/>
      <c r="AF295" s="977"/>
      <c r="AG295" s="977"/>
      <c r="AH295" s="977"/>
      <c r="AI295" s="977"/>
      <c r="AJ295" s="977"/>
      <c r="AK295" s="977"/>
      <c r="AL295" s="977"/>
      <c r="AM295" s="977"/>
      <c r="AN295" s="977"/>
      <c r="AO295" s="977"/>
      <c r="AP295" s="977"/>
      <c r="AQ295" s="977"/>
      <c r="AR295" s="977"/>
      <c r="AS295" s="977"/>
      <c r="AT295" s="977"/>
      <c r="AU295" s="977"/>
      <c r="AV295" s="977"/>
      <c r="AW295" s="977"/>
      <c r="AX295" s="977"/>
      <c r="AY295" s="977"/>
      <c r="AZ295" s="977"/>
      <c r="BA295" s="977"/>
      <c r="BB295" s="977"/>
      <c r="BC295" s="977"/>
      <c r="BD295" s="977"/>
      <c r="BE295" s="977"/>
      <c r="BF295" s="977"/>
      <c r="BG295" s="977"/>
      <c r="BH295" s="977"/>
      <c r="BI295" s="977"/>
      <c r="BJ295" s="977"/>
      <c r="BK295" s="977"/>
      <c r="BL295" s="977"/>
      <c r="BM295" s="977"/>
      <c r="BN295" s="977"/>
      <c r="BO295" s="977"/>
      <c r="BP295" s="977"/>
      <c r="BQ295" s="977"/>
      <c r="BR295" s="977"/>
      <c r="BS295" s="977"/>
      <c r="BT295" s="977"/>
      <c r="BU295" s="977"/>
      <c r="BV295" s="977"/>
      <c r="BW295" s="977"/>
      <c r="BX295" s="977"/>
      <c r="BY295" s="977"/>
      <c r="BZ295" s="977"/>
      <c r="CA295" s="977"/>
      <c r="CB295" s="977"/>
      <c r="CC295" s="977"/>
      <c r="CD295" s="977"/>
      <c r="CE295" s="977"/>
      <c r="CF295" s="977"/>
      <c r="CG295" s="1371"/>
      <c r="CH295" s="937"/>
    </row>
    <row r="296" spans="2:131" ht="9.9499999999999993" customHeight="1">
      <c r="H296" s="936"/>
      <c r="I296" s="939"/>
      <c r="J296" s="939"/>
      <c r="K296" s="939"/>
      <c r="L296" s="939"/>
      <c r="M296" s="939"/>
      <c r="N296" s="939"/>
      <c r="O296" s="939"/>
      <c r="P296" s="939"/>
      <c r="Q296" s="939"/>
      <c r="R296" s="939"/>
      <c r="S296" s="939"/>
      <c r="T296" s="939"/>
      <c r="U296" s="939"/>
      <c r="V296" s="939"/>
      <c r="W296" s="939"/>
      <c r="X296" s="939"/>
      <c r="Y296" s="939"/>
      <c r="Z296" s="939"/>
      <c r="AA296" s="939"/>
      <c r="AB296" s="939"/>
      <c r="AC296" s="939"/>
      <c r="AD296" s="939"/>
      <c r="AE296" s="939"/>
      <c r="AF296" s="939"/>
      <c r="AG296" s="939"/>
      <c r="AH296" s="939"/>
      <c r="AI296" s="939"/>
      <c r="AJ296" s="939"/>
      <c r="AK296" s="939"/>
      <c r="AL296" s="939"/>
      <c r="AM296" s="939"/>
      <c r="AN296" s="939"/>
      <c r="AO296" s="939"/>
      <c r="AP296" s="939"/>
      <c r="AQ296" s="939"/>
      <c r="AR296" s="939"/>
      <c r="AS296" s="939"/>
      <c r="AT296" s="939"/>
      <c r="AU296" s="939"/>
      <c r="AV296" s="939"/>
      <c r="AW296" s="939"/>
      <c r="AX296" s="939"/>
      <c r="AY296" s="939"/>
      <c r="AZ296" s="939"/>
      <c r="BA296" s="939"/>
      <c r="BB296" s="939"/>
      <c r="BC296" s="939"/>
      <c r="BD296" s="939"/>
      <c r="BE296" s="939"/>
      <c r="BF296" s="939"/>
      <c r="BG296" s="939"/>
      <c r="BH296" s="939"/>
      <c r="BI296" s="939"/>
      <c r="BJ296" s="939"/>
      <c r="BK296" s="939"/>
      <c r="BL296" s="939"/>
      <c r="BM296" s="939"/>
      <c r="BN296" s="939"/>
      <c r="BO296" s="939"/>
      <c r="BP296" s="939"/>
      <c r="BQ296" s="939"/>
      <c r="BR296" s="939"/>
      <c r="BS296" s="939"/>
      <c r="BT296" s="1042"/>
      <c r="BU296" s="1042"/>
      <c r="BV296" s="1042"/>
      <c r="BW296" s="1042"/>
      <c r="BX296" s="1042"/>
      <c r="BY296" s="1042"/>
      <c r="BZ296" s="1042"/>
      <c r="CA296" s="939"/>
      <c r="CB296" s="939"/>
      <c r="CC296" s="939"/>
      <c r="CD296" s="939"/>
      <c r="CE296" s="939"/>
      <c r="CF296" s="939"/>
      <c r="CG296" s="939"/>
      <c r="CH296" s="940"/>
      <c r="CN296"/>
      <c r="CO296"/>
    </row>
    <row r="297" spans="2:131" ht="18.95" customHeight="1">
      <c r="I297" s="1050" t="s">
        <v>3458</v>
      </c>
      <c r="BX297" s="974"/>
      <c r="BY297" s="974"/>
      <c r="BZ297" s="974"/>
      <c r="CA297" s="974"/>
      <c r="CB297" s="974"/>
      <c r="CC297" s="974"/>
      <c r="CD297" s="974"/>
      <c r="CE297" s="920"/>
      <c r="CF297" s="920"/>
      <c r="CG297" s="920"/>
      <c r="CH297" s="920"/>
      <c r="CN297"/>
      <c r="CO297"/>
      <c r="CP297"/>
      <c r="CQ297"/>
      <c r="CR297"/>
      <c r="CS297"/>
    </row>
    <row r="298" spans="2:131" ht="18.95" customHeight="1">
      <c r="AH298" s="1052"/>
      <c r="CL298"/>
    </row>
    <row r="299" spans="2:131" customFormat="1" ht="5.0999999999999996" customHeight="1">
      <c r="B299" s="486"/>
      <c r="C299" s="486"/>
      <c r="D299" s="962"/>
      <c r="E299" s="2007"/>
      <c r="F299" s="2007"/>
      <c r="H299" s="536"/>
      <c r="I299" s="536"/>
      <c r="J299" s="536"/>
      <c r="K299" s="536"/>
      <c r="L299" s="536"/>
      <c r="M299" s="536"/>
      <c r="N299" s="536"/>
      <c r="O299" s="536"/>
      <c r="P299" s="536"/>
      <c r="Q299" s="921"/>
      <c r="R299" s="922"/>
      <c r="S299" s="922"/>
      <c r="T299" s="922"/>
      <c r="U299" s="922"/>
      <c r="V299" s="923"/>
      <c r="W299" s="920"/>
      <c r="X299" s="920"/>
      <c r="Y299" s="920"/>
      <c r="Z299" s="920"/>
      <c r="AA299" s="920"/>
      <c r="AB299" s="920"/>
      <c r="AC299" s="920"/>
      <c r="AD299" s="920"/>
      <c r="AE299" s="920"/>
      <c r="AF299" s="920"/>
      <c r="AG299" s="920"/>
      <c r="AH299" s="920"/>
      <c r="AI299" s="920"/>
      <c r="AJ299" s="920"/>
      <c r="AK299" s="920"/>
      <c r="AL299" s="920"/>
      <c r="AM299" s="920"/>
      <c r="AN299" s="920"/>
      <c r="AO299" s="920"/>
      <c r="AP299" s="920"/>
      <c r="AQ299" s="920"/>
      <c r="AR299" s="920"/>
      <c r="AS299" s="920"/>
      <c r="AT299" s="920"/>
      <c r="AU299" s="920"/>
      <c r="AV299" s="920"/>
      <c r="AW299" s="920"/>
      <c r="AX299" s="920"/>
      <c r="AY299" s="920"/>
      <c r="AZ299" s="920"/>
      <c r="BA299" s="920"/>
      <c r="BB299" s="920"/>
      <c r="BC299" s="920"/>
      <c r="BD299" s="920"/>
      <c r="BE299" s="920"/>
      <c r="BF299" s="920"/>
      <c r="BG299" s="920"/>
      <c r="BH299" s="920"/>
      <c r="BI299" s="920"/>
      <c r="BJ299" s="920"/>
      <c r="BK299" s="486"/>
      <c r="BL299" s="486"/>
      <c r="BM299" s="486"/>
      <c r="BN299" s="486"/>
      <c r="BO299" s="486"/>
      <c r="BP299" s="920"/>
      <c r="BQ299" s="920"/>
      <c r="BR299" s="920"/>
      <c r="BS299" s="920"/>
      <c r="BT299" s="920"/>
      <c r="BU299" s="920"/>
      <c r="BV299" s="486"/>
      <c r="BW299" s="486"/>
      <c r="BX299" s="486"/>
      <c r="BY299" s="486"/>
      <c r="BZ299" s="486"/>
      <c r="CA299" s="486"/>
      <c r="CB299" s="486"/>
      <c r="CC299" s="486"/>
      <c r="CD299" s="486"/>
      <c r="CE299" s="486"/>
      <c r="CF299" s="486"/>
      <c r="CG299" s="486"/>
      <c r="CL299" s="486"/>
    </row>
    <row r="300" spans="2:131" customFormat="1" ht="20.100000000000001" customHeight="1">
      <c r="B300" s="486"/>
      <c r="C300" s="486"/>
      <c r="D300" s="962"/>
      <c r="E300" s="2007"/>
      <c r="F300" s="2007"/>
      <c r="H300" s="536"/>
      <c r="I300" s="943" t="s">
        <v>2188</v>
      </c>
      <c r="J300" s="944"/>
      <c r="K300" s="944"/>
      <c r="L300" s="944"/>
      <c r="M300" s="944"/>
      <c r="N300" s="944"/>
      <c r="O300" s="944"/>
      <c r="P300" s="1396"/>
      <c r="Q300" s="907" t="s">
        <v>1519</v>
      </c>
      <c r="R300" s="908"/>
      <c r="S300" s="908"/>
      <c r="T300" s="908"/>
      <c r="U300" s="908"/>
      <c r="V300" s="909"/>
      <c r="W300" s="486"/>
      <c r="X300" s="486"/>
      <c r="Y300" s="486"/>
      <c r="Z300" s="486"/>
      <c r="AA300" s="486"/>
      <c r="AB300" s="486"/>
      <c r="AC300" s="486"/>
      <c r="AD300" s="486"/>
      <c r="AE300" s="486"/>
      <c r="AF300" s="486"/>
      <c r="AG300" s="486"/>
      <c r="AH300" s="486"/>
      <c r="AI300" s="486"/>
      <c r="AJ300" s="486"/>
      <c r="AK300" s="486"/>
      <c r="AL300" s="486"/>
      <c r="AM300" s="486"/>
      <c r="AN300" s="486"/>
      <c r="AO300" s="486"/>
      <c r="AP300" s="486"/>
      <c r="AQ300" s="486"/>
      <c r="AR300" s="486"/>
      <c r="AS300" s="486"/>
      <c r="AT300" s="486"/>
      <c r="AU300" s="486"/>
      <c r="AV300" s="486"/>
      <c r="AW300" s="486"/>
      <c r="AX300" s="486"/>
      <c r="AY300" s="486"/>
      <c r="AZ300" s="920"/>
      <c r="BA300" s="920"/>
      <c r="BB300" s="920"/>
      <c r="BC300" s="920"/>
      <c r="BD300" s="920"/>
      <c r="BE300" s="920"/>
      <c r="BF300" s="920"/>
      <c r="BG300" s="920"/>
      <c r="BH300" s="920"/>
      <c r="BI300" s="920"/>
      <c r="BJ300" s="920"/>
      <c r="BK300" s="920"/>
      <c r="BL300" s="920"/>
      <c r="BM300" s="486"/>
      <c r="BN300" s="486"/>
      <c r="BO300" s="486"/>
      <c r="BP300" s="486"/>
      <c r="BQ300" s="486"/>
      <c r="BR300" s="920"/>
      <c r="BS300" s="920"/>
      <c r="BT300" s="920"/>
      <c r="BU300" s="920"/>
      <c r="BV300" s="486"/>
      <c r="BW300" s="486"/>
      <c r="BX300" s="486"/>
      <c r="BY300" s="486"/>
      <c r="BZ300" s="486"/>
      <c r="CA300" s="486"/>
      <c r="CB300" s="486"/>
      <c r="CC300" s="486"/>
      <c r="CD300" s="486"/>
      <c r="CE300" s="486"/>
      <c r="CF300" s="486"/>
      <c r="CG300" s="486"/>
      <c r="CH300" s="486"/>
      <c r="CI300" s="486"/>
      <c r="CJ300" s="486"/>
      <c r="CK300" s="486"/>
      <c r="CL300" s="486"/>
      <c r="CM300" s="486"/>
      <c r="CN300" s="486"/>
      <c r="CO300" s="486"/>
      <c r="CP300" s="486"/>
      <c r="CQ300" s="486"/>
      <c r="CR300" s="486"/>
      <c r="CS300" s="486"/>
      <c r="CT300" s="486"/>
      <c r="CU300" s="486"/>
      <c r="CV300" s="486"/>
    </row>
    <row r="301" spans="2:131" customFormat="1" ht="9.9499999999999993" customHeight="1">
      <c r="B301" s="486"/>
      <c r="C301" s="486"/>
      <c r="D301" s="962"/>
      <c r="E301" s="2007"/>
      <c r="F301" s="2007"/>
      <c r="H301" s="916"/>
      <c r="I301" s="536"/>
      <c r="J301" s="536"/>
      <c r="K301" s="536"/>
      <c r="L301" s="536"/>
      <c r="M301" s="536"/>
      <c r="N301" s="536"/>
      <c r="O301" s="536"/>
      <c r="P301" s="536"/>
      <c r="Q301" s="536"/>
      <c r="R301" s="536"/>
      <c r="S301" s="536"/>
      <c r="T301" s="536"/>
      <c r="U301" s="536"/>
      <c r="V301" s="536"/>
      <c r="W301" s="1316"/>
      <c r="X301" s="1316"/>
      <c r="Y301" s="1316"/>
      <c r="Z301" s="1316"/>
      <c r="AA301" s="1316"/>
      <c r="AB301" s="1316"/>
      <c r="AC301" s="1316"/>
      <c r="AD301" s="1316"/>
      <c r="AE301" s="1316"/>
      <c r="AF301" s="1316"/>
      <c r="AG301" s="1316"/>
      <c r="AH301" s="1316"/>
      <c r="AI301" s="1316"/>
      <c r="AJ301" s="1316"/>
      <c r="AK301" s="1316"/>
      <c r="AL301" s="1316"/>
      <c r="AM301" s="1316"/>
      <c r="AN301" s="1316"/>
      <c r="AO301" s="1316"/>
      <c r="AP301" s="1316"/>
      <c r="AQ301" s="1316"/>
      <c r="AR301" s="1316"/>
      <c r="AS301" s="1316"/>
      <c r="AT301" s="1316"/>
      <c r="AU301" s="1316"/>
      <c r="AV301" s="1316"/>
      <c r="AW301" s="1316"/>
      <c r="AX301" s="1316"/>
      <c r="AY301" s="1316"/>
      <c r="AZ301" s="1316"/>
      <c r="BA301" s="1316"/>
      <c r="BB301" s="1316"/>
      <c r="BC301" s="1316"/>
      <c r="BD301" s="1316"/>
      <c r="BE301" s="1316"/>
      <c r="BF301" s="1316"/>
      <c r="BG301" s="1316"/>
      <c r="BH301" s="1316"/>
      <c r="BI301" s="1316"/>
      <c r="BJ301" s="1316"/>
      <c r="BK301" s="1316"/>
      <c r="BL301" s="1316"/>
      <c r="BM301" s="1316"/>
      <c r="BN301" s="1316"/>
      <c r="BO301" s="1316"/>
      <c r="BP301" s="1316"/>
      <c r="BQ301" s="1316"/>
      <c r="BR301" s="1316"/>
      <c r="BS301" s="1316"/>
      <c r="BT301" s="1316"/>
      <c r="BU301" s="1316"/>
      <c r="BV301" s="1316"/>
      <c r="BW301" s="1316"/>
      <c r="BX301" s="1316"/>
      <c r="BY301" s="1316"/>
      <c r="BZ301" s="1316"/>
      <c r="CA301" s="1316"/>
      <c r="CB301" s="1316"/>
      <c r="CC301" s="1316"/>
      <c r="CD301" s="1316"/>
      <c r="CE301" s="1316"/>
      <c r="CF301" s="1316"/>
      <c r="CG301" s="1316"/>
      <c r="CH301" s="1316"/>
      <c r="CI301" s="1316"/>
      <c r="CJ301" s="1316"/>
      <c r="CK301" s="1316"/>
      <c r="CL301" s="1316"/>
      <c r="CM301" s="1316"/>
      <c r="CN301" s="1316"/>
      <c r="CO301" s="1316"/>
      <c r="CP301" s="1316"/>
      <c r="CQ301" s="1316"/>
      <c r="CR301" s="941"/>
      <c r="CS301" s="941"/>
      <c r="CT301" s="941"/>
      <c r="CU301" s="941"/>
      <c r="CV301" s="941"/>
      <c r="CW301" s="941"/>
      <c r="CX301" s="1424"/>
    </row>
    <row r="302" spans="2:131" ht="18.95" customHeight="1">
      <c r="H302" s="935"/>
      <c r="I302" s="949" t="s">
        <v>2164</v>
      </c>
      <c r="J302" s="752"/>
      <c r="K302" s="938"/>
      <c r="L302" s="2890" t="s">
        <v>1179</v>
      </c>
      <c r="M302" s="2891"/>
      <c r="N302" s="2891"/>
      <c r="O302" s="2892"/>
      <c r="P302" s="986" t="s">
        <v>1180</v>
      </c>
      <c r="Q302" s="987" t="s">
        <v>1178</v>
      </c>
      <c r="R302" s="2890" t="s">
        <v>1179</v>
      </c>
      <c r="S302" s="2891"/>
      <c r="T302" s="2891"/>
      <c r="U302" s="2892"/>
      <c r="V302" s="986" t="s">
        <v>1180</v>
      </c>
      <c r="W302" s="920"/>
      <c r="X302" s="938" t="s">
        <v>2163</v>
      </c>
      <c r="Y302" s="938"/>
      <c r="Z302" s="938"/>
      <c r="AA302" s="1154" t="s">
        <v>1945</v>
      </c>
      <c r="AB302" s="1155"/>
      <c r="AC302" s="1155"/>
      <c r="AD302" s="1155"/>
      <c r="AE302" s="1155"/>
      <c r="AF302" s="1156"/>
      <c r="AG302" s="986" t="s">
        <v>912</v>
      </c>
      <c r="AH302" s="920"/>
      <c r="AI302" s="1507" t="s">
        <v>2533</v>
      </c>
      <c r="AJ302" s="1508"/>
      <c r="AK302" s="1508"/>
      <c r="AL302" s="1509"/>
      <c r="AM302" s="920"/>
      <c r="AN302" s="920"/>
      <c r="AO302" s="920"/>
      <c r="AP302" s="920"/>
      <c r="AQ302" s="920"/>
      <c r="AR302" s="920"/>
      <c r="AS302" s="920"/>
      <c r="AT302" s="920"/>
      <c r="AU302" s="920"/>
      <c r="AV302" s="920"/>
      <c r="AW302" s="920"/>
      <c r="AX302" s="920"/>
      <c r="AY302" s="920"/>
      <c r="AZ302" s="926" t="s">
        <v>1544</v>
      </c>
      <c r="BA302" s="927"/>
      <c r="BB302" s="928"/>
      <c r="BC302" s="926" t="s">
        <v>1623</v>
      </c>
      <c r="BD302" s="927"/>
      <c r="BE302" s="928"/>
      <c r="BF302" s="920"/>
      <c r="BG302" s="920"/>
      <c r="BH302" s="920"/>
      <c r="BI302" s="920"/>
      <c r="BJ302" s="920"/>
      <c r="BK302" s="920"/>
      <c r="BL302" s="920"/>
      <c r="BM302" s="920"/>
      <c r="BN302" s="920"/>
      <c r="BO302" s="920"/>
      <c r="BP302" s="920"/>
      <c r="BQ302" s="920"/>
      <c r="BR302" s="920"/>
      <c r="BS302" s="920"/>
      <c r="BT302" s="920"/>
      <c r="BU302" s="920"/>
      <c r="BV302" s="920"/>
      <c r="BW302" s="920"/>
      <c r="BX302" s="920"/>
      <c r="BY302" s="920"/>
      <c r="BZ302" s="920"/>
      <c r="CA302" s="920"/>
      <c r="CB302" s="920"/>
      <c r="CC302" s="920"/>
      <c r="CD302" s="920"/>
      <c r="CE302" s="920"/>
      <c r="CF302" s="920"/>
      <c r="CG302" s="920"/>
      <c r="CH302" s="920"/>
      <c r="CI302" s="920"/>
      <c r="CJ302" s="920"/>
      <c r="CK302" s="920"/>
      <c r="CL302" s="920"/>
      <c r="CM302" s="920"/>
      <c r="CN302" s="920"/>
      <c r="CO302" s="920"/>
      <c r="CV302" s="920"/>
      <c r="CW302" s="920"/>
      <c r="CX302" s="937"/>
    </row>
    <row r="303" spans="2:131" ht="9.9499999999999993" customHeight="1">
      <c r="H303" s="935"/>
      <c r="I303" s="961"/>
      <c r="J303" s="920"/>
      <c r="K303" s="920"/>
      <c r="L303" s="920"/>
      <c r="M303" s="920"/>
      <c r="N303" s="920"/>
      <c r="O303" s="920"/>
      <c r="P303" s="920"/>
      <c r="Q303" s="920"/>
      <c r="R303" s="920"/>
      <c r="S303" s="920"/>
      <c r="T303" s="920"/>
      <c r="U303" s="920"/>
      <c r="V303" s="920"/>
      <c r="W303" s="920"/>
      <c r="X303" s="920"/>
      <c r="Y303" s="920"/>
      <c r="Z303" s="920"/>
      <c r="AA303" s="920"/>
      <c r="AB303" s="920"/>
      <c r="AC303" s="920"/>
      <c r="AD303" s="920"/>
      <c r="AE303" s="920"/>
      <c r="AF303" s="920"/>
      <c r="AG303" s="920"/>
      <c r="AH303" s="920"/>
      <c r="AI303" s="920"/>
      <c r="AJ303" s="920"/>
      <c r="AK303" s="920"/>
      <c r="AL303" s="920"/>
      <c r="AM303" s="920"/>
      <c r="AN303" s="920"/>
      <c r="AO303" s="920"/>
      <c r="AP303" s="920"/>
      <c r="AQ303" s="920"/>
      <c r="AR303" s="920"/>
      <c r="AS303" s="920"/>
      <c r="AT303" s="920"/>
      <c r="AU303" s="920"/>
      <c r="AV303" s="920"/>
      <c r="AW303" s="920"/>
      <c r="AX303" s="920"/>
      <c r="AY303" s="920"/>
      <c r="AZ303" s="920"/>
      <c r="BA303" s="920"/>
      <c r="BB303" s="920"/>
      <c r="BC303" s="920"/>
      <c r="BD303" s="920"/>
      <c r="BE303" s="920"/>
      <c r="BF303" s="920"/>
      <c r="BG303" s="920"/>
      <c r="BH303" s="920"/>
      <c r="BI303" s="920"/>
      <c r="BJ303" s="920"/>
      <c r="BK303" s="920"/>
      <c r="BL303" s="920"/>
      <c r="BM303" s="920"/>
      <c r="BN303" s="920"/>
      <c r="BO303" s="920"/>
      <c r="BP303" s="920"/>
      <c r="BQ303" s="920"/>
      <c r="BR303" s="920"/>
      <c r="BS303" s="920"/>
      <c r="BT303" s="920"/>
      <c r="BU303" s="920"/>
      <c r="BV303" s="920"/>
      <c r="BW303" s="920"/>
      <c r="BX303" s="920"/>
      <c r="BY303" s="920"/>
      <c r="BZ303" s="920"/>
      <c r="CA303" s="920"/>
      <c r="CB303" s="920"/>
      <c r="CC303" s="920"/>
      <c r="CD303" s="920"/>
      <c r="CE303" s="920"/>
      <c r="CF303" s="920"/>
      <c r="CG303" s="920"/>
      <c r="CH303" s="920"/>
      <c r="CI303" s="920"/>
      <c r="CJ303" s="920"/>
      <c r="CK303" s="920"/>
      <c r="CL303" s="920"/>
      <c r="CM303" s="920"/>
      <c r="CN303" s="920"/>
      <c r="CO303" s="920"/>
      <c r="CP303" s="920"/>
      <c r="CQ303" s="920"/>
      <c r="CR303" s="920"/>
      <c r="CS303" s="920"/>
      <c r="CT303" s="920"/>
      <c r="CU303" s="920"/>
      <c r="CV303" s="920"/>
      <c r="CW303" s="920"/>
      <c r="CX303" s="937"/>
      <c r="CY303" s="920"/>
      <c r="CZ303" s="920"/>
      <c r="DA303" s="920"/>
      <c r="DB303" s="920"/>
      <c r="DC303" s="920"/>
      <c r="DD303" s="920"/>
      <c r="DE303" s="920"/>
      <c r="DF303" s="920"/>
      <c r="DG303" s="920"/>
      <c r="DH303" s="920"/>
      <c r="DI303" s="920"/>
      <c r="DJ303" s="920"/>
      <c r="DK303" s="920"/>
      <c r="DL303" s="920"/>
      <c r="DM303" s="920"/>
      <c r="DN303" s="920"/>
      <c r="DO303" s="920"/>
      <c r="DP303" s="920"/>
      <c r="DQ303" s="920"/>
      <c r="DR303" s="920"/>
      <c r="DS303" s="920"/>
      <c r="DT303" s="920"/>
      <c r="DU303" s="920"/>
      <c r="DV303" s="920"/>
      <c r="DW303" s="920"/>
      <c r="DX303" s="920"/>
      <c r="DY303" s="920"/>
      <c r="DZ303" s="920"/>
      <c r="EA303" s="920"/>
    </row>
    <row r="304" spans="2:131" ht="20.100000000000001" customHeight="1">
      <c r="H304" s="935"/>
      <c r="I304" s="949" t="s">
        <v>1542</v>
      </c>
      <c r="J304" s="981"/>
      <c r="K304" s="920"/>
      <c r="L304" s="982" t="s">
        <v>1521</v>
      </c>
      <c r="M304" s="983"/>
      <c r="N304" s="983"/>
      <c r="O304" s="983"/>
      <c r="P304" s="986" t="s">
        <v>912</v>
      </c>
      <c r="Q304" s="920"/>
      <c r="R304" s="949" t="s">
        <v>1573</v>
      </c>
      <c r="S304" s="981"/>
      <c r="T304" s="982" t="s">
        <v>1521</v>
      </c>
      <c r="U304" s="983"/>
      <c r="V304" s="983"/>
      <c r="W304" s="983"/>
      <c r="X304" s="984"/>
      <c r="Y304" s="986" t="s">
        <v>912</v>
      </c>
      <c r="Z304" s="910" t="s">
        <v>1682</v>
      </c>
      <c r="AA304" s="981"/>
      <c r="AB304" s="938"/>
      <c r="AC304" s="982" t="s">
        <v>1521</v>
      </c>
      <c r="AD304" s="983"/>
      <c r="AE304" s="983"/>
      <c r="AF304" s="983"/>
      <c r="AG304" s="986" t="s">
        <v>912</v>
      </c>
      <c r="AH304" s="910" t="s">
        <v>2145</v>
      </c>
      <c r="AI304" s="981"/>
      <c r="AJ304" s="938"/>
      <c r="AK304" s="982" t="s">
        <v>1521</v>
      </c>
      <c r="AL304" s="983"/>
      <c r="AM304" s="983"/>
      <c r="AN304" s="983"/>
      <c r="AO304" s="984"/>
      <c r="AP304" s="910" t="s">
        <v>1629</v>
      </c>
      <c r="AQ304" s="981"/>
      <c r="AR304" s="938"/>
      <c r="AS304" s="982" t="s">
        <v>1521</v>
      </c>
      <c r="AT304" s="983"/>
      <c r="AU304" s="983"/>
      <c r="AV304" s="983"/>
      <c r="AW304" s="984"/>
      <c r="AX304" s="910" t="s">
        <v>2204</v>
      </c>
      <c r="AY304" s="752"/>
      <c r="AZ304" s="752"/>
      <c r="BA304" s="2865" t="s">
        <v>1521</v>
      </c>
      <c r="BB304" s="2866"/>
      <c r="BC304" s="2866"/>
      <c r="BD304" s="2866"/>
      <c r="BE304" s="2867"/>
      <c r="BF304" s="920"/>
      <c r="BG304" s="920"/>
      <c r="BH304" s="920"/>
      <c r="BI304" s="920"/>
      <c r="BJ304" s="920"/>
      <c r="BK304" s="920"/>
      <c r="BL304" s="920"/>
      <c r="BM304" s="920"/>
      <c r="BN304" s="920"/>
      <c r="BO304" s="920"/>
      <c r="BP304" s="920"/>
      <c r="BQ304" s="920"/>
      <c r="BR304" s="920"/>
      <c r="BS304" s="920"/>
      <c r="BT304" s="920"/>
      <c r="BU304" s="920"/>
      <c r="BV304" s="920"/>
      <c r="BW304" s="920"/>
      <c r="BX304" s="920"/>
      <c r="BY304" s="920"/>
      <c r="BZ304" s="920"/>
      <c r="CA304" s="920"/>
      <c r="CB304" s="920"/>
      <c r="CC304" s="920"/>
      <c r="CD304" s="920"/>
      <c r="CE304" s="920"/>
      <c r="CF304" s="920"/>
      <c r="CG304" s="920"/>
      <c r="CH304" s="920"/>
      <c r="CI304" s="920"/>
      <c r="CJ304" s="920"/>
      <c r="CK304" s="920"/>
      <c r="CL304" s="920"/>
      <c r="CM304" s="920"/>
      <c r="CN304" s="920"/>
      <c r="CO304" s="920"/>
      <c r="CP304" s="920"/>
      <c r="CQ304" s="920"/>
      <c r="CR304" s="920"/>
      <c r="CS304" s="920"/>
      <c r="CT304" s="920"/>
      <c r="CU304" s="920"/>
      <c r="CV304" s="920"/>
      <c r="CW304" s="920"/>
      <c r="CX304" s="937"/>
      <c r="CY304" s="920"/>
      <c r="CZ304" s="920"/>
      <c r="DA304" s="920"/>
      <c r="DB304" s="920"/>
      <c r="DC304" s="920"/>
      <c r="DD304" s="920"/>
      <c r="DE304" s="920"/>
      <c r="DF304" s="920"/>
      <c r="DG304" s="920"/>
      <c r="DH304" s="920"/>
      <c r="DI304" s="920"/>
      <c r="DJ304" s="920"/>
      <c r="DK304" s="920"/>
      <c r="DL304" s="920"/>
      <c r="DM304" s="920"/>
      <c r="DN304" s="920"/>
      <c r="DO304" s="920"/>
      <c r="DP304" s="920"/>
      <c r="DQ304" s="920"/>
      <c r="DR304" s="920"/>
      <c r="DS304" s="920"/>
      <c r="DT304" s="920"/>
      <c r="DU304" s="920"/>
      <c r="DV304" s="920"/>
      <c r="DW304" s="920"/>
      <c r="DX304" s="920"/>
      <c r="DY304" s="920"/>
      <c r="DZ304" s="920"/>
      <c r="EA304" s="920"/>
    </row>
    <row r="305" spans="2:138" ht="9.9499999999999993" customHeight="1">
      <c r="H305" s="935"/>
      <c r="I305" s="961"/>
      <c r="J305" s="920"/>
      <c r="K305" s="920"/>
      <c r="L305" s="920"/>
      <c r="M305" s="920"/>
      <c r="N305" s="920"/>
      <c r="O305" s="920"/>
      <c r="P305" s="920"/>
      <c r="Q305" s="920"/>
      <c r="R305" s="920"/>
      <c r="S305" s="920"/>
      <c r="T305" s="920"/>
      <c r="U305" s="920"/>
      <c r="V305" s="920"/>
      <c r="W305" s="920"/>
      <c r="X305" s="920"/>
      <c r="Y305" s="920"/>
      <c r="Z305" s="920"/>
      <c r="AA305" s="920"/>
      <c r="AB305" s="920"/>
      <c r="AC305" s="920"/>
      <c r="AD305" s="920"/>
      <c r="AE305" s="920"/>
      <c r="AF305" s="920"/>
      <c r="AG305" s="920"/>
      <c r="AH305" s="920"/>
      <c r="AI305" s="920"/>
      <c r="AJ305" s="920"/>
      <c r="AK305" s="920"/>
      <c r="AL305" s="920"/>
      <c r="AM305" s="920"/>
      <c r="AN305" s="920"/>
      <c r="AO305" s="920"/>
      <c r="AP305" s="920"/>
      <c r="AQ305" s="920"/>
      <c r="AR305" s="920"/>
      <c r="AS305" s="920"/>
      <c r="AT305" s="920"/>
      <c r="AU305" s="920"/>
      <c r="AV305" s="920"/>
      <c r="AW305" s="920"/>
      <c r="AX305" s="920"/>
      <c r="AY305" s="920"/>
      <c r="AZ305" s="920"/>
      <c r="BA305" s="920"/>
      <c r="BB305" s="920"/>
      <c r="BC305" s="920"/>
      <c r="BD305" s="920"/>
      <c r="BE305" s="920"/>
      <c r="BF305" s="920"/>
      <c r="BG305" s="920"/>
      <c r="BH305" s="920"/>
      <c r="BI305" s="920"/>
      <c r="BJ305" s="920"/>
      <c r="BK305" s="920"/>
      <c r="BL305" s="920"/>
      <c r="BM305" s="920"/>
      <c r="BN305" s="920"/>
      <c r="BO305" s="920"/>
      <c r="BP305" s="920"/>
      <c r="BQ305" s="920"/>
      <c r="BR305" s="920"/>
      <c r="BS305" s="920"/>
      <c r="BT305" s="920"/>
      <c r="BU305" s="920"/>
      <c r="BV305" s="920"/>
      <c r="BW305" s="920"/>
      <c r="BX305" s="920"/>
      <c r="BY305" s="920"/>
      <c r="BZ305" s="920"/>
      <c r="CA305" s="920"/>
      <c r="CB305" s="920"/>
      <c r="CC305" s="920"/>
      <c r="CD305" s="920"/>
      <c r="CE305" s="920"/>
      <c r="CF305" s="920"/>
      <c r="CG305" s="920"/>
      <c r="CH305" s="920"/>
      <c r="CI305" s="920"/>
      <c r="CJ305" s="920"/>
      <c r="CK305" s="920"/>
      <c r="CL305" s="920"/>
      <c r="CM305" s="920"/>
      <c r="CN305" s="920"/>
      <c r="CO305" s="920"/>
      <c r="CP305" s="920"/>
      <c r="CQ305" s="920"/>
      <c r="CR305" s="920"/>
      <c r="CS305" s="920"/>
      <c r="CT305" s="920"/>
      <c r="CU305" s="920"/>
      <c r="CV305" s="920"/>
      <c r="CW305" s="920"/>
      <c r="CX305" s="937"/>
      <c r="CY305" s="920"/>
      <c r="CZ305" s="920"/>
      <c r="DA305" s="920"/>
      <c r="DB305" s="920"/>
      <c r="DC305" s="920"/>
      <c r="DD305" s="920"/>
      <c r="DE305" s="920"/>
      <c r="DF305" s="920"/>
      <c r="DG305" s="920"/>
      <c r="DH305" s="920"/>
      <c r="DI305" s="920"/>
      <c r="DJ305" s="920"/>
      <c r="DK305" s="920"/>
      <c r="DL305" s="920"/>
      <c r="DM305" s="920"/>
      <c r="DN305" s="920"/>
      <c r="DO305" s="920"/>
      <c r="DP305" s="920"/>
      <c r="DQ305" s="920"/>
      <c r="DR305" s="920"/>
      <c r="DS305" s="920"/>
      <c r="DT305" s="920"/>
      <c r="DU305" s="920"/>
      <c r="DV305" s="920"/>
      <c r="DW305" s="920"/>
      <c r="DX305" s="920"/>
      <c r="DY305" s="920"/>
      <c r="DZ305" s="920"/>
      <c r="EA305" s="920"/>
      <c r="EB305" s="920"/>
      <c r="EC305" s="920"/>
      <c r="ED305" s="920"/>
      <c r="EE305" s="920"/>
      <c r="EF305" s="920"/>
      <c r="EG305" s="920"/>
      <c r="EH305" s="920"/>
    </row>
    <row r="306" spans="2:138" ht="18.95" customHeight="1">
      <c r="H306" s="935"/>
      <c r="I306" s="2880" t="s">
        <v>1559</v>
      </c>
      <c r="J306" s="2797" t="s">
        <v>2282</v>
      </c>
      <c r="K306" s="2848"/>
      <c r="L306" s="2848"/>
      <c r="M306" s="2799"/>
      <c r="N306" s="2797" t="s">
        <v>2176</v>
      </c>
      <c r="O306" s="2848"/>
      <c r="P306" s="2848"/>
      <c r="Q306" s="2799"/>
      <c r="R306" s="2810" t="s">
        <v>2163</v>
      </c>
      <c r="S306" s="2882"/>
      <c r="T306" s="2882"/>
      <c r="U306" s="2882"/>
      <c r="V306" s="2882"/>
      <c r="W306" s="2812"/>
      <c r="X306" s="966" t="s">
        <v>2147</v>
      </c>
      <c r="Y306" s="1361"/>
      <c r="Z306" s="930"/>
      <c r="AA306" s="930"/>
      <c r="AB306" s="930"/>
      <c r="AC306" s="930"/>
      <c r="AD306" s="930"/>
      <c r="AE306" s="930"/>
      <c r="AF306" s="931"/>
      <c r="AG306" s="1059" t="s">
        <v>2178</v>
      </c>
      <c r="AH306" s="1060"/>
      <c r="AI306" s="1060"/>
      <c r="AJ306" s="1060"/>
      <c r="AK306" s="1060"/>
      <c r="AL306" s="1060"/>
      <c r="AM306" s="1060"/>
      <c r="AN306" s="1060"/>
      <c r="AO306" s="1060"/>
      <c r="AP306" s="1060"/>
      <c r="AQ306" s="1061"/>
      <c r="AR306" s="1059" t="s">
        <v>2179</v>
      </c>
      <c r="AS306" s="1060"/>
      <c r="AT306" s="1060"/>
      <c r="AU306" s="1060"/>
      <c r="AV306" s="1060"/>
      <c r="AW306" s="1060"/>
      <c r="AX306" s="1060"/>
      <c r="AY306" s="1060"/>
      <c r="AZ306" s="1060"/>
      <c r="BA306" s="1060"/>
      <c r="BB306" s="1061"/>
      <c r="BC306" s="929" t="s">
        <v>1527</v>
      </c>
      <c r="BD306" s="930"/>
      <c r="BE306" s="930"/>
      <c r="BF306" s="930"/>
      <c r="BG306" s="930"/>
      <c r="BH306" s="930"/>
      <c r="BI306" s="930"/>
      <c r="BJ306" s="930"/>
      <c r="BK306" s="930"/>
      <c r="BL306" s="930"/>
      <c r="BM306" s="930"/>
      <c r="BN306" s="930"/>
      <c r="BO306" s="930"/>
      <c r="BP306" s="930"/>
      <c r="BQ306" s="930"/>
      <c r="BR306" s="930"/>
      <c r="BS306" s="930"/>
      <c r="BT306" s="930"/>
      <c r="BU306" s="929" t="s">
        <v>2122</v>
      </c>
      <c r="BV306" s="930"/>
      <c r="BW306" s="930"/>
      <c r="BX306" s="930"/>
      <c r="BY306" s="930"/>
      <c r="BZ306" s="930"/>
      <c r="CA306" s="930"/>
      <c r="CB306" s="930"/>
      <c r="CC306" s="930"/>
      <c r="CD306" s="930"/>
      <c r="CE306" s="930"/>
      <c r="CF306" s="931"/>
      <c r="CG306" s="931"/>
      <c r="CH306" s="931"/>
      <c r="CI306" s="931"/>
      <c r="CJ306" s="930" t="s">
        <v>1612</v>
      </c>
      <c r="CK306" s="930"/>
      <c r="CL306" s="930"/>
      <c r="CM306" s="930"/>
      <c r="CN306" s="931"/>
      <c r="CO306" s="930"/>
      <c r="CP306" s="930"/>
      <c r="CQ306" s="931"/>
      <c r="CR306" s="2797" t="s">
        <v>1525</v>
      </c>
      <c r="CS306" s="2798"/>
      <c r="CT306" s="2798"/>
      <c r="CU306" s="2798"/>
      <c r="CV306" s="2798"/>
      <c r="CW306" s="2799"/>
      <c r="CX306" s="937"/>
    </row>
    <row r="307" spans="2:138" ht="18.95" customHeight="1">
      <c r="H307" s="935"/>
      <c r="I307" s="2881"/>
      <c r="J307" s="2800"/>
      <c r="K307" s="2801"/>
      <c r="L307" s="2801"/>
      <c r="M307" s="2802"/>
      <c r="N307" s="2800"/>
      <c r="O307" s="2801"/>
      <c r="P307" s="2801"/>
      <c r="Q307" s="2802"/>
      <c r="R307" s="2813"/>
      <c r="S307" s="2814"/>
      <c r="T307" s="2814"/>
      <c r="U307" s="2814"/>
      <c r="V307" s="2814"/>
      <c r="W307" s="2815"/>
      <c r="X307" s="929" t="s">
        <v>3413</v>
      </c>
      <c r="Y307" s="930"/>
      <c r="Z307" s="930"/>
      <c r="AA307" s="929" t="s">
        <v>2138</v>
      </c>
      <c r="AB307" s="930"/>
      <c r="AC307" s="930"/>
      <c r="AD307" s="929" t="s">
        <v>2139</v>
      </c>
      <c r="AE307" s="930"/>
      <c r="AF307" s="931"/>
      <c r="AG307" s="1059" t="s">
        <v>699</v>
      </c>
      <c r="AH307" s="1060"/>
      <c r="AI307" s="1060"/>
      <c r="AJ307" s="1061"/>
      <c r="AK307" s="1059" t="s">
        <v>700</v>
      </c>
      <c r="AL307" s="1060"/>
      <c r="AM307" s="1060"/>
      <c r="AN307" s="1061"/>
      <c r="AO307" s="1059" t="s">
        <v>1531</v>
      </c>
      <c r="AP307" s="1060"/>
      <c r="AQ307" s="1061"/>
      <c r="AR307" s="1059" t="s">
        <v>699</v>
      </c>
      <c r="AS307" s="1060"/>
      <c r="AT307" s="1060"/>
      <c r="AU307" s="1061"/>
      <c r="AV307" s="1059" t="s">
        <v>700</v>
      </c>
      <c r="AW307" s="1060"/>
      <c r="AX307" s="1060"/>
      <c r="AY307" s="1061"/>
      <c r="AZ307" s="1059" t="s">
        <v>1531</v>
      </c>
      <c r="BA307" s="1060"/>
      <c r="BB307" s="1061"/>
      <c r="BC307" s="929" t="s">
        <v>1561</v>
      </c>
      <c r="BD307" s="930"/>
      <c r="BE307" s="931"/>
      <c r="BF307" s="929" t="s">
        <v>1528</v>
      </c>
      <c r="BG307" s="930"/>
      <c r="BH307" s="930"/>
      <c r="BI307" s="930"/>
      <c r="BJ307" s="931"/>
      <c r="BK307" s="929" t="s">
        <v>1529</v>
      </c>
      <c r="BL307" s="930"/>
      <c r="BM307" s="930"/>
      <c r="BN307" s="930"/>
      <c r="BO307" s="930"/>
      <c r="BP307" s="930"/>
      <c r="BQ307" s="931"/>
      <c r="BR307" s="929" t="s">
        <v>1530</v>
      </c>
      <c r="BS307" s="930"/>
      <c r="BT307" s="931"/>
      <c r="BU307" s="966" t="s">
        <v>1534</v>
      </c>
      <c r="BV307" s="1361"/>
      <c r="BW307" s="968"/>
      <c r="BX307" s="966" t="s">
        <v>1535</v>
      </c>
      <c r="BY307" s="1361"/>
      <c r="BZ307" s="968"/>
      <c r="CA307" s="929" t="s">
        <v>1583</v>
      </c>
      <c r="CB307" s="931"/>
      <c r="CC307" s="931"/>
      <c r="CD307" s="929" t="s">
        <v>1584</v>
      </c>
      <c r="CE307" s="930"/>
      <c r="CF307" s="931"/>
      <c r="CG307" s="929" t="s">
        <v>1680</v>
      </c>
      <c r="CH307" s="930"/>
      <c r="CI307" s="931"/>
      <c r="CJ307" s="929" t="s">
        <v>1583</v>
      </c>
      <c r="CK307" s="930"/>
      <c r="CL307" s="929" t="s">
        <v>1592</v>
      </c>
      <c r="CM307" s="930"/>
      <c r="CN307" s="931"/>
      <c r="CO307" s="929" t="s">
        <v>1585</v>
      </c>
      <c r="CP307" s="930"/>
      <c r="CQ307" s="931"/>
      <c r="CR307" s="2800"/>
      <c r="CS307" s="2801"/>
      <c r="CT307" s="2801"/>
      <c r="CU307" s="2801"/>
      <c r="CV307" s="2801"/>
      <c r="CW307" s="2802"/>
      <c r="CX307" s="937"/>
    </row>
    <row r="308" spans="2:138" ht="18.95" customHeight="1">
      <c r="H308" s="935"/>
      <c r="I308" s="932" t="s">
        <v>737</v>
      </c>
      <c r="J308" s="2865" t="s">
        <v>2284</v>
      </c>
      <c r="K308" s="2866"/>
      <c r="L308" s="2866"/>
      <c r="M308" s="2867"/>
      <c r="N308" s="2865" t="s">
        <v>1179</v>
      </c>
      <c r="O308" s="2866"/>
      <c r="P308" s="2866"/>
      <c r="Q308" s="2867"/>
      <c r="R308" s="1040" t="s">
        <v>1995</v>
      </c>
      <c r="S308" s="918"/>
      <c r="T308" s="918"/>
      <c r="U308" s="918"/>
      <c r="V308" s="918"/>
      <c r="W308" s="919"/>
      <c r="X308" s="1388" t="s">
        <v>3410</v>
      </c>
      <c r="Y308" s="955"/>
      <c r="Z308" s="955"/>
      <c r="AA308" s="954" t="s">
        <v>1523</v>
      </c>
      <c r="AB308" s="955"/>
      <c r="AC308" s="955"/>
      <c r="AD308" s="954" t="s">
        <v>1524</v>
      </c>
      <c r="AE308" s="955"/>
      <c r="AF308" s="971"/>
      <c r="AG308" s="932" t="s">
        <v>1560</v>
      </c>
      <c r="AH308" s="933"/>
      <c r="AI308" s="933"/>
      <c r="AJ308" s="934"/>
      <c r="AK308" s="932">
        <v>12345</v>
      </c>
      <c r="AL308" s="933"/>
      <c r="AM308" s="933"/>
      <c r="AN308" s="934"/>
      <c r="AO308" s="932" t="s">
        <v>1518</v>
      </c>
      <c r="AP308" s="933"/>
      <c r="AQ308" s="934"/>
      <c r="AR308" s="932" t="s">
        <v>2202</v>
      </c>
      <c r="AS308" s="933"/>
      <c r="AT308" s="933"/>
      <c r="AU308" s="934"/>
      <c r="AV308" s="932">
        <v>99999</v>
      </c>
      <c r="AW308" s="933"/>
      <c r="AX308" s="933"/>
      <c r="AY308" s="934"/>
      <c r="AZ308" s="932" t="s">
        <v>1518</v>
      </c>
      <c r="BA308" s="933"/>
      <c r="BB308" s="934"/>
      <c r="BC308" s="932" t="s">
        <v>1526</v>
      </c>
      <c r="BD308" s="933"/>
      <c r="BE308" s="934"/>
      <c r="BF308" s="932" t="s">
        <v>1526</v>
      </c>
      <c r="BG308" s="933"/>
      <c r="BH308" s="933"/>
      <c r="BI308" s="933"/>
      <c r="BJ308" s="934"/>
      <c r="BK308" s="932" t="s">
        <v>1562</v>
      </c>
      <c r="BL308" s="933"/>
      <c r="BM308" s="933"/>
      <c r="BN308" s="933"/>
      <c r="BO308" s="933"/>
      <c r="BP308" s="933"/>
      <c r="BQ308" s="934"/>
      <c r="BR308" s="932" t="s">
        <v>1532</v>
      </c>
      <c r="BS308" s="933"/>
      <c r="BT308" s="934"/>
      <c r="BU308" s="954" t="s">
        <v>1596</v>
      </c>
      <c r="BV308" s="955"/>
      <c r="BW308" s="971"/>
      <c r="BX308" s="954">
        <v>1</v>
      </c>
      <c r="BY308" s="955"/>
      <c r="BZ308" s="971"/>
      <c r="CA308" s="954" t="s">
        <v>1595</v>
      </c>
      <c r="CB308" s="955"/>
      <c r="CC308" s="971"/>
      <c r="CD308" s="954">
        <v>1</v>
      </c>
      <c r="CE308" s="955"/>
      <c r="CF308" s="971"/>
      <c r="CG308" s="954">
        <v>66</v>
      </c>
      <c r="CH308" s="955"/>
      <c r="CI308" s="971"/>
      <c r="CJ308" s="954" t="s">
        <v>1590</v>
      </c>
      <c r="CK308" s="955"/>
      <c r="CL308" s="1006">
        <v>60</v>
      </c>
      <c r="CM308" s="1007"/>
      <c r="CN308" s="1008"/>
      <c r="CO308" s="1009" t="s">
        <v>1520</v>
      </c>
      <c r="CP308" s="1007"/>
      <c r="CQ308" s="1008"/>
      <c r="CR308" s="2050" t="s">
        <v>3426</v>
      </c>
      <c r="CS308" s="933"/>
      <c r="CT308" s="933"/>
      <c r="CU308" s="933"/>
      <c r="CV308" s="933"/>
      <c r="CW308" s="934"/>
      <c r="CX308" s="937"/>
    </row>
    <row r="309" spans="2:138" ht="18.95" customHeight="1">
      <c r="H309" s="935"/>
      <c r="I309" s="932" t="s">
        <v>737</v>
      </c>
      <c r="J309" s="2865" t="s">
        <v>2284</v>
      </c>
      <c r="K309" s="2866"/>
      <c r="L309" s="2866"/>
      <c r="M309" s="2867"/>
      <c r="N309" s="2865" t="s">
        <v>1179</v>
      </c>
      <c r="O309" s="2866"/>
      <c r="P309" s="2866"/>
      <c r="Q309" s="2867"/>
      <c r="R309" s="1040" t="s">
        <v>1995</v>
      </c>
      <c r="S309" s="918"/>
      <c r="T309" s="918"/>
      <c r="U309" s="918"/>
      <c r="V309" s="918"/>
      <c r="W309" s="919"/>
      <c r="X309" s="1388" t="s">
        <v>3410</v>
      </c>
      <c r="Y309" s="955"/>
      <c r="Z309" s="955"/>
      <c r="AA309" s="954" t="s">
        <v>1523</v>
      </c>
      <c r="AB309" s="955"/>
      <c r="AC309" s="955"/>
      <c r="AD309" s="954" t="s">
        <v>1524</v>
      </c>
      <c r="AE309" s="955"/>
      <c r="AF309" s="971"/>
      <c r="AG309" s="932" t="s">
        <v>1560</v>
      </c>
      <c r="AH309" s="933"/>
      <c r="AI309" s="933"/>
      <c r="AJ309" s="934"/>
      <c r="AK309" s="932">
        <v>12345</v>
      </c>
      <c r="AL309" s="933"/>
      <c r="AM309" s="933"/>
      <c r="AN309" s="934"/>
      <c r="AO309" s="932" t="s">
        <v>1518</v>
      </c>
      <c r="AP309" s="933"/>
      <c r="AQ309" s="934"/>
      <c r="AR309" s="932" t="s">
        <v>2202</v>
      </c>
      <c r="AS309" s="933"/>
      <c r="AT309" s="933"/>
      <c r="AU309" s="934"/>
      <c r="AV309" s="932">
        <v>99999</v>
      </c>
      <c r="AW309" s="933"/>
      <c r="AX309" s="933"/>
      <c r="AY309" s="934"/>
      <c r="AZ309" s="932" t="s">
        <v>1518</v>
      </c>
      <c r="BA309" s="933"/>
      <c r="BB309" s="934"/>
      <c r="BC309" s="932" t="s">
        <v>1526</v>
      </c>
      <c r="BD309" s="933"/>
      <c r="BE309" s="934"/>
      <c r="BF309" s="932" t="s">
        <v>1526</v>
      </c>
      <c r="BG309" s="933"/>
      <c r="BH309" s="933"/>
      <c r="BI309" s="933"/>
      <c r="BJ309" s="934"/>
      <c r="BK309" s="932" t="s">
        <v>1562</v>
      </c>
      <c r="BL309" s="933"/>
      <c r="BM309" s="933"/>
      <c r="BN309" s="933"/>
      <c r="BO309" s="933"/>
      <c r="BP309" s="933"/>
      <c r="BQ309" s="934"/>
      <c r="BR309" s="932" t="s">
        <v>1532</v>
      </c>
      <c r="BS309" s="933"/>
      <c r="BT309" s="934"/>
      <c r="BU309" s="954" t="s">
        <v>3424</v>
      </c>
      <c r="BV309" s="955"/>
      <c r="BW309" s="971"/>
      <c r="BX309" s="954">
        <v>1</v>
      </c>
      <c r="BY309" s="955"/>
      <c r="BZ309" s="971"/>
      <c r="CA309" s="954" t="s">
        <v>1595</v>
      </c>
      <c r="CB309" s="955"/>
      <c r="CC309" s="971"/>
      <c r="CD309" s="954">
        <v>1</v>
      </c>
      <c r="CE309" s="955"/>
      <c r="CF309" s="971"/>
      <c r="CG309" s="954">
        <v>66</v>
      </c>
      <c r="CH309" s="955"/>
      <c r="CI309" s="971"/>
      <c r="CJ309" s="954" t="s">
        <v>1590</v>
      </c>
      <c r="CK309" s="955"/>
      <c r="CL309" s="1006">
        <v>40</v>
      </c>
      <c r="CM309" s="1007"/>
      <c r="CN309" s="1008"/>
      <c r="CO309" s="1009" t="s">
        <v>1520</v>
      </c>
      <c r="CP309" s="1007"/>
      <c r="CQ309" s="1008"/>
      <c r="CR309" s="2215" t="s">
        <v>3427</v>
      </c>
      <c r="CS309" s="933"/>
      <c r="CT309" s="933"/>
      <c r="CU309" s="933"/>
      <c r="CV309" s="933"/>
      <c r="CW309" s="934"/>
      <c r="CX309" s="1041"/>
    </row>
    <row r="310" spans="2:138" ht="9.9499999999999993" customHeight="1">
      <c r="H310" s="935"/>
      <c r="I310" s="920"/>
      <c r="J310" s="920"/>
      <c r="K310" s="920"/>
      <c r="L310" s="920"/>
      <c r="M310" s="920"/>
      <c r="N310" s="920"/>
      <c r="O310" s="920"/>
      <c r="P310" s="920"/>
      <c r="Q310" s="920"/>
      <c r="R310" s="920"/>
      <c r="S310" s="920"/>
      <c r="T310" s="920"/>
      <c r="U310" s="920"/>
      <c r="V310" s="920"/>
      <c r="W310" s="920"/>
      <c r="X310" s="920"/>
      <c r="Y310" s="920"/>
      <c r="Z310" s="920"/>
      <c r="AA310" s="920"/>
      <c r="AB310" s="920"/>
      <c r="AC310" s="920"/>
      <c r="AD310" s="920"/>
      <c r="AE310" s="920"/>
      <c r="AF310" s="920"/>
      <c r="AG310" s="920"/>
      <c r="AH310" s="920"/>
      <c r="AI310" s="920"/>
      <c r="AJ310" s="920"/>
      <c r="AK310" s="920"/>
      <c r="AL310" s="920"/>
      <c r="AM310" s="920"/>
      <c r="AN310" s="920"/>
      <c r="AO310" s="920"/>
      <c r="AP310" s="920"/>
      <c r="AQ310" s="920"/>
      <c r="AR310" s="920"/>
      <c r="AS310" s="920"/>
      <c r="AT310" s="920"/>
      <c r="AU310" s="920"/>
      <c r="AV310" s="920"/>
      <c r="AW310" s="920"/>
      <c r="AX310" s="920"/>
      <c r="AY310" s="920"/>
      <c r="AZ310" s="920"/>
      <c r="BA310" s="920"/>
      <c r="BB310" s="920"/>
      <c r="BC310" s="920"/>
      <c r="BD310" s="920"/>
      <c r="BE310" s="920"/>
      <c r="BF310" s="920"/>
      <c r="BG310" s="920"/>
      <c r="BH310" s="920"/>
      <c r="BI310" s="920"/>
      <c r="BJ310" s="920"/>
      <c r="BK310" s="920"/>
      <c r="BL310" s="920"/>
      <c r="BM310" s="920"/>
      <c r="BN310" s="920"/>
      <c r="BO310" s="920"/>
      <c r="BP310" s="920"/>
      <c r="BQ310" s="920"/>
      <c r="BR310" s="920"/>
      <c r="BS310" s="920"/>
      <c r="BT310" s="920"/>
      <c r="BU310" s="920"/>
      <c r="BV310" s="920"/>
      <c r="BW310" s="920"/>
      <c r="BX310" s="920"/>
      <c r="BY310" s="920"/>
      <c r="BZ310" s="920"/>
      <c r="CA310" s="920"/>
      <c r="CB310" s="920"/>
      <c r="CC310" s="920"/>
      <c r="CD310" s="920"/>
      <c r="CE310" s="920"/>
      <c r="CF310" s="920"/>
      <c r="CG310" s="920"/>
      <c r="CH310" s="920"/>
      <c r="CI310" s="920"/>
      <c r="CJ310" s="920"/>
      <c r="CK310" s="974"/>
      <c r="CL310" s="974"/>
      <c r="CM310" s="974"/>
      <c r="CN310" s="974"/>
      <c r="CO310" s="974"/>
      <c r="CP310" s="974"/>
      <c r="CQ310" s="974"/>
      <c r="CR310" s="920"/>
      <c r="CS310" s="920"/>
      <c r="CT310" s="920"/>
      <c r="CU310" s="920"/>
      <c r="CV310" s="920"/>
      <c r="CW310" s="920"/>
      <c r="CX310" s="1422"/>
      <c r="CY310"/>
      <c r="CZ310"/>
      <c r="DA310"/>
      <c r="DB310"/>
      <c r="DC310"/>
      <c r="DD310"/>
      <c r="DE310"/>
      <c r="DF310"/>
      <c r="DG310"/>
      <c r="DH310"/>
      <c r="DI310"/>
      <c r="DJ310"/>
      <c r="DK310"/>
      <c r="DL310"/>
      <c r="DM310"/>
    </row>
    <row r="311" spans="2:138" ht="5.0999999999999996" customHeight="1">
      <c r="H311" s="935"/>
      <c r="I311" s="977"/>
      <c r="J311" s="977"/>
      <c r="K311" s="977"/>
      <c r="L311" s="977"/>
      <c r="M311" s="977"/>
      <c r="N311" s="977"/>
      <c r="O311" s="977"/>
      <c r="P311" s="977"/>
      <c r="Q311" s="977"/>
      <c r="R311" s="977"/>
      <c r="S311" s="977"/>
      <c r="T311" s="977"/>
      <c r="U311" s="977"/>
      <c r="V311" s="977"/>
      <c r="W311" s="977"/>
      <c r="X311" s="977"/>
      <c r="Y311" s="977"/>
      <c r="Z311" s="977"/>
      <c r="AA311" s="977"/>
      <c r="AB311" s="977"/>
      <c r="AC311" s="977"/>
      <c r="AD311" s="977"/>
      <c r="AE311" s="977"/>
      <c r="AF311" s="977"/>
      <c r="AG311" s="977"/>
      <c r="AH311" s="977"/>
      <c r="AI311" s="977"/>
      <c r="AJ311" s="977"/>
      <c r="AK311" s="977"/>
      <c r="AL311" s="977"/>
      <c r="AM311" s="977"/>
      <c r="AN311" s="977"/>
      <c r="AO311" s="977"/>
      <c r="AP311" s="977"/>
      <c r="AQ311" s="977"/>
      <c r="AR311" s="977"/>
      <c r="AS311" s="977"/>
      <c r="AT311" s="977"/>
      <c r="AU311" s="977"/>
      <c r="AV311" s="977"/>
      <c r="AW311" s="977"/>
      <c r="AX311" s="977"/>
      <c r="AY311" s="977"/>
      <c r="AZ311" s="977"/>
      <c r="BA311" s="977"/>
      <c r="BB311" s="977"/>
      <c r="BC311" s="977"/>
      <c r="BD311" s="977"/>
      <c r="BE311" s="977"/>
      <c r="BF311" s="977"/>
      <c r="BG311" s="977"/>
      <c r="BH311" s="977"/>
      <c r="BI311" s="977"/>
      <c r="BJ311" s="977"/>
      <c r="BK311" s="977"/>
      <c r="BL311" s="977"/>
      <c r="BM311" s="977"/>
      <c r="BN311" s="977"/>
      <c r="BO311" s="977"/>
      <c r="BP311" s="977"/>
      <c r="BQ311" s="977"/>
      <c r="BR311" s="977"/>
      <c r="BS311" s="977"/>
      <c r="BT311" s="977"/>
      <c r="BU311" s="977"/>
      <c r="BV311" s="977"/>
      <c r="BW311" s="977"/>
      <c r="BX311" s="977"/>
      <c r="BY311" s="977"/>
      <c r="BZ311" s="977"/>
      <c r="CA311" s="977"/>
      <c r="CB311" s="977"/>
      <c r="CC311" s="977"/>
      <c r="CD311" s="977"/>
      <c r="CE311" s="977"/>
      <c r="CF311" s="977"/>
      <c r="CG311" s="977"/>
      <c r="CH311" s="977"/>
      <c r="CI311" s="977"/>
      <c r="CJ311" s="977"/>
      <c r="CK311" s="977"/>
      <c r="CL311" s="977"/>
      <c r="CM311" s="977"/>
      <c r="CN311" s="977"/>
      <c r="CO311" s="977"/>
      <c r="CP311" s="977"/>
      <c r="CQ311" s="977"/>
      <c r="CR311" s="1242"/>
      <c r="CS311" s="1242"/>
      <c r="CT311" s="1242"/>
      <c r="CU311" s="1242"/>
      <c r="CV311" s="1242"/>
      <c r="CW311" s="1242"/>
      <c r="CX311" s="1422"/>
      <c r="CY311"/>
      <c r="CZ311"/>
      <c r="DA311"/>
      <c r="DB311"/>
      <c r="DC311"/>
      <c r="DD311"/>
      <c r="DE311"/>
      <c r="DF311"/>
      <c r="DG311"/>
      <c r="DH311"/>
      <c r="DI311"/>
      <c r="DJ311"/>
      <c r="DK311"/>
      <c r="DL311"/>
      <c r="DM311"/>
    </row>
    <row r="312" spans="2:138" ht="18.95" customHeight="1">
      <c r="H312" s="935"/>
      <c r="I312" s="1372"/>
      <c r="J312" s="1372"/>
      <c r="K312" s="1372"/>
      <c r="L312" s="1372"/>
      <c r="M312" s="1372"/>
      <c r="N312" s="1372"/>
      <c r="O312" s="1372"/>
      <c r="P312" s="1372"/>
      <c r="Q312" s="1372"/>
      <c r="R312" s="1372"/>
      <c r="S312" s="1372"/>
      <c r="T312" s="1372"/>
      <c r="U312" s="1372"/>
      <c r="V312" s="1372"/>
      <c r="W312" s="1372"/>
      <c r="X312" s="1372"/>
      <c r="Y312" s="1372"/>
      <c r="Z312" s="1372"/>
      <c r="AA312" s="1372"/>
      <c r="AB312" s="1372"/>
      <c r="AC312" s="1372"/>
      <c r="AD312" s="1372"/>
      <c r="AE312" s="1372"/>
      <c r="AF312" s="1372"/>
      <c r="AG312" s="1372"/>
      <c r="AH312" s="1372"/>
      <c r="AI312" s="1372"/>
      <c r="AJ312" s="1372"/>
      <c r="AK312" s="1372"/>
      <c r="AL312" s="1372"/>
      <c r="AM312" s="1372"/>
      <c r="AN312" s="1372"/>
      <c r="AO312" s="1372"/>
      <c r="AP312" s="1372"/>
      <c r="AQ312" s="1372"/>
      <c r="AR312" s="1372"/>
      <c r="AS312" s="1372"/>
      <c r="AT312" s="1372"/>
      <c r="AU312" s="1372"/>
      <c r="AV312" s="1372"/>
      <c r="AW312" s="1372"/>
      <c r="AX312" s="1372"/>
      <c r="AY312" s="1372"/>
      <c r="AZ312" s="1372"/>
      <c r="BA312" s="1372"/>
      <c r="BB312" s="1372"/>
      <c r="BC312" s="1372"/>
      <c r="BD312" s="1372"/>
      <c r="BE312" s="1372"/>
      <c r="BF312" s="1372"/>
      <c r="BG312" s="1372"/>
      <c r="BH312" s="1372"/>
      <c r="BI312" s="1372"/>
      <c r="BJ312" s="1372"/>
      <c r="BK312" s="1372"/>
      <c r="BL312" s="1372"/>
      <c r="BM312" s="1372"/>
      <c r="BN312" s="1372"/>
      <c r="BO312" s="1372"/>
      <c r="BP312" s="1372"/>
      <c r="BQ312" s="1372"/>
      <c r="BR312" s="1372"/>
      <c r="BS312" s="1372"/>
      <c r="BT312" s="1372"/>
      <c r="BU312" s="1372"/>
      <c r="BV312" s="1372"/>
      <c r="BW312" s="1372"/>
      <c r="BX312" s="1372"/>
      <c r="BY312" s="1372"/>
      <c r="BZ312" s="978" t="s">
        <v>1557</v>
      </c>
      <c r="CA312" s="1372"/>
      <c r="CB312" s="978"/>
      <c r="CC312" s="977"/>
      <c r="CD312" s="2889">
        <f>CD308+CD309</f>
        <v>2</v>
      </c>
      <c r="CE312" s="2887"/>
      <c r="CF312" s="2888"/>
      <c r="CG312" s="1372"/>
      <c r="CH312" s="1372"/>
      <c r="CI312" s="1417" t="s">
        <v>2297</v>
      </c>
      <c r="CJ312" s="1079"/>
      <c r="CK312" s="980"/>
      <c r="CL312" s="2889">
        <f>CL308+CL309</f>
        <v>100</v>
      </c>
      <c r="CM312" s="2887"/>
      <c r="CN312" s="2888"/>
      <c r="CO312" s="2886" t="s">
        <v>1520</v>
      </c>
      <c r="CP312" s="2887"/>
      <c r="CQ312" s="2888"/>
      <c r="CR312" s="977"/>
      <c r="CS312" s="977"/>
      <c r="CT312" s="977"/>
      <c r="CU312" s="977"/>
      <c r="CV312" s="977"/>
      <c r="CW312" s="977"/>
      <c r="CX312" s="1422"/>
      <c r="CY312"/>
      <c r="CZ312"/>
      <c r="DA312"/>
      <c r="DB312"/>
      <c r="DC312"/>
      <c r="DD312"/>
      <c r="DE312"/>
      <c r="DF312"/>
      <c r="DG312"/>
      <c r="DH312"/>
      <c r="DI312"/>
      <c r="DJ312"/>
      <c r="DK312"/>
      <c r="DL312"/>
      <c r="DM312"/>
    </row>
    <row r="313" spans="2:138" ht="5.0999999999999996" customHeight="1">
      <c r="H313" s="935"/>
      <c r="I313" s="977"/>
      <c r="J313" s="977"/>
      <c r="K313" s="977"/>
      <c r="L313" s="977"/>
      <c r="M313" s="977"/>
      <c r="N313" s="977"/>
      <c r="O313" s="977"/>
      <c r="P313" s="977"/>
      <c r="Q313" s="977"/>
      <c r="R313" s="977"/>
      <c r="S313" s="977"/>
      <c r="T313" s="977"/>
      <c r="U313" s="977"/>
      <c r="V313" s="977"/>
      <c r="W313" s="977"/>
      <c r="X313" s="977"/>
      <c r="Y313" s="977"/>
      <c r="Z313" s="977"/>
      <c r="AA313" s="977"/>
      <c r="AB313" s="977"/>
      <c r="AC313" s="977"/>
      <c r="AD313" s="977"/>
      <c r="AE313" s="977"/>
      <c r="AF313" s="977"/>
      <c r="AG313" s="977"/>
      <c r="AH313" s="977"/>
      <c r="AI313" s="977"/>
      <c r="AJ313" s="977"/>
      <c r="AK313" s="977"/>
      <c r="AL313" s="977"/>
      <c r="AM313" s="977"/>
      <c r="AN313" s="977"/>
      <c r="AO313" s="977"/>
      <c r="AP313" s="977"/>
      <c r="AQ313" s="977"/>
      <c r="AR313" s="977"/>
      <c r="AS313" s="977"/>
      <c r="AT313" s="977"/>
      <c r="AU313" s="977"/>
      <c r="AV313" s="977"/>
      <c r="AW313" s="977"/>
      <c r="AX313" s="977"/>
      <c r="AY313" s="977"/>
      <c r="AZ313" s="977"/>
      <c r="BA313" s="977"/>
      <c r="BB313" s="977"/>
      <c r="BC313" s="977"/>
      <c r="BD313" s="977"/>
      <c r="BE313" s="977"/>
      <c r="BF313" s="977"/>
      <c r="BG313" s="977"/>
      <c r="BH313" s="977"/>
      <c r="BI313" s="977"/>
      <c r="BJ313" s="977"/>
      <c r="BK313" s="977"/>
      <c r="BL313" s="977"/>
      <c r="BM313" s="977"/>
      <c r="BN313" s="977"/>
      <c r="BO313" s="977"/>
      <c r="BP313" s="977"/>
      <c r="BQ313" s="977"/>
      <c r="BR313" s="977"/>
      <c r="BS313" s="977"/>
      <c r="BT313" s="977"/>
      <c r="BU313" s="977"/>
      <c r="BV313" s="977"/>
      <c r="BW313" s="977"/>
      <c r="BX313" s="977"/>
      <c r="BY313" s="977"/>
      <c r="BZ313" s="977"/>
      <c r="CA313" s="977"/>
      <c r="CB313" s="977"/>
      <c r="CC313" s="977"/>
      <c r="CD313" s="977"/>
      <c r="CE313" s="977"/>
      <c r="CF313" s="977"/>
      <c r="CG313" s="977"/>
      <c r="CH313" s="977"/>
      <c r="CI313" s="977"/>
      <c r="CJ313" s="977"/>
      <c r="CK313" s="977"/>
      <c r="CL313" s="977"/>
      <c r="CM313" s="977"/>
      <c r="CN313" s="977"/>
      <c r="CO313" s="977"/>
      <c r="CP313" s="977"/>
      <c r="CQ313" s="977"/>
      <c r="CR313" s="977"/>
      <c r="CS313" s="977"/>
      <c r="CT313" s="977"/>
      <c r="CU313" s="977"/>
      <c r="CV313" s="977"/>
      <c r="CW313" s="977"/>
      <c r="CX313" s="1422"/>
      <c r="CY313"/>
      <c r="CZ313"/>
      <c r="DA313"/>
      <c r="DB313"/>
      <c r="DC313"/>
      <c r="DD313"/>
      <c r="DE313"/>
      <c r="DF313"/>
      <c r="DG313"/>
      <c r="DH313"/>
      <c r="DI313"/>
      <c r="DJ313"/>
      <c r="DK313"/>
      <c r="DL313"/>
      <c r="DM313"/>
    </row>
    <row r="314" spans="2:138" ht="9.9499999999999993" customHeight="1">
      <c r="H314" s="936"/>
      <c r="I314" s="939"/>
      <c r="J314" s="939"/>
      <c r="K314" s="939"/>
      <c r="L314" s="939"/>
      <c r="M314" s="939"/>
      <c r="N314" s="939"/>
      <c r="O314" s="939"/>
      <c r="P314" s="939"/>
      <c r="Q314" s="939"/>
      <c r="R314" s="939"/>
      <c r="S314" s="939"/>
      <c r="T314" s="939"/>
      <c r="U314" s="939"/>
      <c r="V314" s="939"/>
      <c r="W314" s="939"/>
      <c r="X314" s="939"/>
      <c r="Y314" s="939"/>
      <c r="Z314" s="939"/>
      <c r="AA314" s="939"/>
      <c r="AB314" s="939"/>
      <c r="AC314" s="939"/>
      <c r="AD314" s="939"/>
      <c r="AE314" s="939"/>
      <c r="AF314" s="939"/>
      <c r="AG314" s="939"/>
      <c r="AH314" s="939"/>
      <c r="AI314" s="939"/>
      <c r="AJ314" s="939"/>
      <c r="AK314" s="939"/>
      <c r="AL314" s="939"/>
      <c r="AM314" s="939"/>
      <c r="AN314" s="939"/>
      <c r="AO314" s="939"/>
      <c r="AP314" s="939"/>
      <c r="AQ314" s="939"/>
      <c r="AR314" s="939"/>
      <c r="AS314" s="939"/>
      <c r="AT314" s="939"/>
      <c r="AU314" s="939"/>
      <c r="AV314" s="939"/>
      <c r="AW314" s="939"/>
      <c r="AX314" s="939"/>
      <c r="AY314" s="939"/>
      <c r="AZ314" s="939"/>
      <c r="BA314" s="939"/>
      <c r="BB314" s="939"/>
      <c r="BC314" s="939"/>
      <c r="BD314" s="939"/>
      <c r="BE314" s="939"/>
      <c r="BF314" s="939"/>
      <c r="BG314" s="939"/>
      <c r="BH314" s="939"/>
      <c r="BI314" s="939"/>
      <c r="BJ314" s="939"/>
      <c r="BK314" s="939"/>
      <c r="BL314" s="939"/>
      <c r="BM314" s="939"/>
      <c r="BN314" s="939"/>
      <c r="BO314" s="939"/>
      <c r="BP314" s="939"/>
      <c r="BQ314" s="939"/>
      <c r="BR314" s="939"/>
      <c r="BS314" s="939"/>
      <c r="BT314" s="939"/>
      <c r="BU314" s="939"/>
      <c r="BV314" s="939"/>
      <c r="BW314" s="939"/>
      <c r="BX314" s="939"/>
      <c r="BY314" s="939"/>
      <c r="BZ314" s="939"/>
      <c r="CA314" s="939"/>
      <c r="CB314" s="939"/>
      <c r="CC314" s="939"/>
      <c r="CD314" s="939"/>
      <c r="CE314" s="939"/>
      <c r="CF314" s="939"/>
      <c r="CG314" s="939"/>
      <c r="CH314" s="939"/>
      <c r="CI314" s="939"/>
      <c r="CJ314" s="939"/>
      <c r="CK314" s="1042"/>
      <c r="CL314" s="1042"/>
      <c r="CM314" s="1042"/>
      <c r="CN314" s="1042"/>
      <c r="CO314" s="1042"/>
      <c r="CP314" s="1042"/>
      <c r="CQ314" s="1042"/>
      <c r="CR314" s="1042"/>
      <c r="CS314" s="939"/>
      <c r="CT314" s="521"/>
      <c r="CU314" s="521"/>
      <c r="CV314" s="521"/>
      <c r="CW314" s="521"/>
      <c r="CX314" s="1390"/>
      <c r="CY314"/>
      <c r="CZ314"/>
      <c r="DA314"/>
      <c r="DB314"/>
      <c r="DC314"/>
      <c r="DD314"/>
      <c r="DE314"/>
      <c r="DF314"/>
      <c r="DG314"/>
      <c r="DH314"/>
      <c r="DI314"/>
      <c r="DJ314"/>
      <c r="DK314"/>
      <c r="DL314"/>
      <c r="DM314"/>
    </row>
    <row r="315" spans="2:138" s="920" customFormat="1" ht="18.95" customHeight="1">
      <c r="B315" s="486"/>
      <c r="C315" s="486"/>
      <c r="D315" s="962"/>
      <c r="E315" s="974"/>
      <c r="F315" s="974"/>
      <c r="I315" s="1050" t="s">
        <v>3429</v>
      </c>
      <c r="J315" s="1050"/>
      <c r="K315" s="1050"/>
      <c r="L315" s="1050"/>
      <c r="M315" s="1050"/>
      <c r="CG315" s="974"/>
      <c r="CH315" s="974"/>
      <c r="CI315" s="974"/>
      <c r="CJ315" s="974"/>
      <c r="CK315" s="974"/>
      <c r="CL315" s="974"/>
      <c r="CM315" s="974"/>
      <c r="CO315" s="536"/>
      <c r="CP315" s="536"/>
      <c r="CQ315" s="536"/>
      <c r="CR315" s="536"/>
      <c r="CS315" s="536"/>
      <c r="CT315" s="536"/>
      <c r="CU315" s="536"/>
      <c r="CV315" s="536"/>
      <c r="CW315" s="536"/>
      <c r="CX315" s="536"/>
      <c r="CY315" s="536"/>
      <c r="CZ315" s="536"/>
      <c r="DA315" s="536"/>
      <c r="DB315" s="536"/>
      <c r="DC315" s="536"/>
      <c r="DD315" s="536"/>
      <c r="DE315" s="536"/>
      <c r="DF315" s="536"/>
      <c r="DG315" s="536"/>
      <c r="DH315" s="536"/>
    </row>
    <row r="316" spans="2:138" ht="18.95" customHeight="1">
      <c r="BZ316" s="974"/>
      <c r="CA316" s="974"/>
      <c r="CB316" s="974"/>
      <c r="CC316" s="974"/>
      <c r="CD316" s="974"/>
      <c r="CE316" s="974"/>
      <c r="CF316" s="974"/>
      <c r="CG316" s="974"/>
      <c r="CH316" s="974"/>
      <c r="CI316" s="974"/>
      <c r="CJ316" s="920"/>
      <c r="CK316" s="920"/>
      <c r="CL316" s="920"/>
      <c r="CM316" s="920"/>
      <c r="CN316" s="920"/>
      <c r="CO316" s="920"/>
      <c r="CP316" s="920"/>
      <c r="CQ316" s="920"/>
      <c r="CR316"/>
      <c r="CS316"/>
      <c r="CT316"/>
      <c r="CU316"/>
      <c r="CV316"/>
      <c r="CW316"/>
      <c r="CX316"/>
      <c r="CY316"/>
      <c r="CZ316"/>
      <c r="DA316"/>
      <c r="DB316"/>
      <c r="DC316"/>
      <c r="DD316"/>
      <c r="DE316"/>
      <c r="DF316"/>
    </row>
    <row r="317" spans="2:138" ht="18.95" customHeight="1">
      <c r="I317" s="956"/>
    </row>
    <row r="318" spans="2:138" ht="18.95" customHeight="1">
      <c r="F318" s="1971" t="s">
        <v>3419</v>
      </c>
    </row>
    <row r="320" spans="2:138" customFormat="1" ht="5.0999999999999996" customHeight="1">
      <c r="B320" s="486"/>
      <c r="C320" s="486"/>
      <c r="D320" s="962"/>
      <c r="E320" s="2007"/>
      <c r="F320" s="2007"/>
      <c r="H320" s="536"/>
      <c r="I320" s="921"/>
      <c r="J320" s="922"/>
      <c r="K320" s="922"/>
      <c r="L320" s="922"/>
      <c r="M320" s="922"/>
      <c r="N320" s="922"/>
      <c r="O320" s="922"/>
      <c r="P320" s="923"/>
      <c r="Q320" s="536"/>
      <c r="R320" s="536"/>
      <c r="S320" s="536"/>
      <c r="T320" s="536"/>
      <c r="U320" s="536"/>
      <c r="V320" s="536"/>
      <c r="W320" s="536"/>
      <c r="X320" s="536"/>
      <c r="Y320" s="920"/>
      <c r="Z320" s="920"/>
      <c r="AA320" s="536"/>
      <c r="AB320" s="920"/>
      <c r="AC320" s="920"/>
      <c r="AD320" s="920"/>
      <c r="AE320" s="920"/>
      <c r="AF320" s="920"/>
      <c r="AG320" s="920"/>
      <c r="AH320" s="920"/>
      <c r="AI320" s="920"/>
      <c r="AJ320" s="920"/>
      <c r="AK320" s="920"/>
      <c r="AL320" s="920"/>
      <c r="AM320" s="920"/>
      <c r="AN320" s="920"/>
      <c r="AO320" s="920"/>
      <c r="AP320" s="920"/>
      <c r="AQ320" s="920"/>
      <c r="AR320" s="920"/>
      <c r="AS320" s="920"/>
      <c r="AT320" s="486"/>
      <c r="AU320" s="486"/>
      <c r="AV320" s="486"/>
      <c r="AW320" s="486"/>
      <c r="AX320" s="486"/>
      <c r="AY320" s="486"/>
      <c r="AZ320" s="486"/>
      <c r="BA320" s="486"/>
      <c r="BB320" s="486"/>
      <c r="BC320" s="486"/>
      <c r="BD320" s="486"/>
      <c r="BE320" s="486"/>
      <c r="BF320" s="486"/>
      <c r="BG320" s="920"/>
      <c r="BH320" s="920"/>
      <c r="BI320" s="920"/>
      <c r="BJ320" s="920"/>
      <c r="BK320" s="920"/>
      <c r="BL320" s="920"/>
      <c r="BM320" s="920"/>
      <c r="BN320" s="920"/>
      <c r="BO320" s="486"/>
      <c r="BP320" s="486"/>
      <c r="BQ320" s="486"/>
      <c r="BR320" s="486"/>
      <c r="BS320" s="486"/>
      <c r="BT320" s="920"/>
      <c r="BU320" s="920"/>
      <c r="BV320" s="920"/>
      <c r="BW320" s="920"/>
      <c r="BX320" s="920"/>
      <c r="BY320" s="920"/>
      <c r="BZ320" s="486"/>
      <c r="CA320" s="486"/>
      <c r="CB320" s="486"/>
      <c r="CC320" s="486"/>
      <c r="CD320" s="486"/>
      <c r="CE320" s="486"/>
      <c r="CF320" s="486"/>
      <c r="CG320" s="486"/>
      <c r="CH320" s="486"/>
      <c r="CI320" s="486"/>
      <c r="CJ320" s="486"/>
      <c r="CK320" s="486"/>
      <c r="CL320" s="486"/>
      <c r="CM320" s="486"/>
      <c r="CN320" s="486"/>
      <c r="CO320" s="486"/>
      <c r="CP320" s="486"/>
      <c r="CQ320" s="486"/>
      <c r="CR320" s="486"/>
      <c r="CS320" s="486"/>
      <c r="CT320" s="486"/>
      <c r="CU320" s="486"/>
      <c r="CV320" s="486"/>
      <c r="CW320" s="486"/>
      <c r="CX320" s="486"/>
      <c r="CY320" s="486"/>
      <c r="CZ320" s="486"/>
      <c r="DA320" s="486"/>
    </row>
    <row r="321" spans="2:86" customFormat="1" ht="20.100000000000001" customHeight="1">
      <c r="B321" s="486"/>
      <c r="C321" s="486"/>
      <c r="D321" s="2434"/>
      <c r="E321" s="2434"/>
      <c r="F321" s="2434"/>
      <c r="H321" s="536"/>
      <c r="I321" s="907" t="s">
        <v>2530</v>
      </c>
      <c r="J321" s="908"/>
      <c r="K321" s="908"/>
      <c r="L321" s="908"/>
      <c r="M321" s="908"/>
      <c r="N321" s="908"/>
      <c r="O321" s="908"/>
      <c r="P321" s="909"/>
      <c r="Q321" s="1394" t="s">
        <v>1652</v>
      </c>
      <c r="R321" s="1021"/>
      <c r="S321" s="1021"/>
      <c r="T321" s="1021"/>
      <c r="U321" s="1021"/>
      <c r="V321" s="1023"/>
      <c r="W321" s="920"/>
      <c r="X321" s="920"/>
      <c r="Y321" s="920"/>
      <c r="Z321" s="920"/>
      <c r="AA321" s="920"/>
      <c r="AB321" s="920"/>
      <c r="AC321" s="920"/>
      <c r="AD321" s="920"/>
      <c r="AE321" s="920"/>
      <c r="AF321" s="920"/>
      <c r="AG321" s="920"/>
      <c r="AH321" s="920"/>
      <c r="AI321" s="920"/>
      <c r="AJ321" s="920"/>
      <c r="AK321" s="920"/>
      <c r="AL321" s="920"/>
      <c r="AM321" s="920"/>
      <c r="AN321" s="920"/>
      <c r="AO321" s="920"/>
      <c r="AP321" s="920"/>
      <c r="AQ321" s="920"/>
      <c r="AR321" s="920"/>
      <c r="AS321" s="920"/>
      <c r="AT321" s="920"/>
      <c r="AU321" s="920"/>
      <c r="AV321" s="920"/>
      <c r="AW321" s="920"/>
      <c r="AX321" s="920"/>
      <c r="AY321" s="920"/>
      <c r="AZ321" s="920"/>
      <c r="BA321" s="920"/>
      <c r="BB321" s="920"/>
      <c r="BC321" s="920"/>
      <c r="BD321" s="920"/>
      <c r="BE321" s="920"/>
      <c r="BF321" s="920"/>
      <c r="BG321" s="920"/>
      <c r="BH321" s="920"/>
      <c r="BI321" s="486"/>
      <c r="BJ321" s="486"/>
      <c r="BK321" s="486"/>
      <c r="BL321" s="486"/>
      <c r="BM321" s="486"/>
      <c r="BN321" s="920"/>
      <c r="BO321" s="920"/>
      <c r="BP321" s="920"/>
      <c r="BQ321" s="920"/>
      <c r="BR321" s="486"/>
      <c r="BS321" s="486"/>
      <c r="BT321" s="486"/>
      <c r="BU321" s="486"/>
      <c r="BV321" s="486"/>
      <c r="BW321" s="486"/>
      <c r="BX321" s="486"/>
      <c r="BY321" s="486"/>
      <c r="BZ321" s="486"/>
      <c r="CA321" s="486"/>
      <c r="CB321" s="486"/>
      <c r="CC321" s="920"/>
      <c r="CD321" s="920"/>
      <c r="CE321" s="920"/>
      <c r="CF321" s="486"/>
      <c r="CG321" s="486"/>
      <c r="CH321" s="486"/>
    </row>
    <row r="322" spans="2:86" customFormat="1" ht="9.9499999999999993" customHeight="1">
      <c r="B322" s="486"/>
      <c r="C322" s="486"/>
      <c r="D322" s="2434"/>
      <c r="E322" s="2434"/>
      <c r="F322" s="2434"/>
      <c r="H322" s="916"/>
      <c r="I322" s="536"/>
      <c r="J322" s="536"/>
      <c r="K322" s="536"/>
      <c r="L322" s="536"/>
      <c r="M322" s="536"/>
      <c r="N322" s="536"/>
      <c r="O322" s="536"/>
      <c r="P322" s="536"/>
      <c r="Q322" s="536"/>
      <c r="R322" s="536"/>
      <c r="S322" s="536"/>
      <c r="T322" s="536"/>
      <c r="U322" s="941"/>
      <c r="V322" s="941"/>
      <c r="W322" s="941"/>
      <c r="X322" s="941"/>
      <c r="Y322" s="941"/>
      <c r="Z322" s="941"/>
      <c r="AA322" s="941"/>
      <c r="AB322" s="941"/>
      <c r="AC322" s="941"/>
      <c r="AD322" s="941"/>
      <c r="AE322" s="941"/>
      <c r="AF322" s="941"/>
      <c r="AG322" s="941"/>
      <c r="AH322" s="941"/>
      <c r="AI322" s="941"/>
      <c r="AJ322" s="941"/>
      <c r="AK322" s="941"/>
      <c r="AL322" s="941"/>
      <c r="AM322" s="941"/>
      <c r="AN322" s="941"/>
      <c r="AO322" s="941"/>
      <c r="AP322" s="941"/>
      <c r="AQ322" s="941"/>
      <c r="AR322" s="941"/>
      <c r="AS322" s="941"/>
      <c r="AT322" s="941"/>
      <c r="AU322" s="941"/>
      <c r="AV322" s="941"/>
      <c r="AW322" s="941"/>
      <c r="AX322" s="941"/>
      <c r="AY322" s="941"/>
      <c r="AZ322" s="941"/>
      <c r="BA322" s="941"/>
      <c r="BB322" s="941"/>
      <c r="BC322" s="941"/>
      <c r="BD322" s="941"/>
      <c r="BE322" s="941"/>
      <c r="BF322" s="941"/>
      <c r="BG322" s="941"/>
      <c r="BH322" s="941"/>
      <c r="BI322" s="941"/>
      <c r="BJ322" s="941"/>
      <c r="BK322" s="941"/>
      <c r="BL322" s="941"/>
      <c r="BM322" s="941"/>
      <c r="BN322" s="941"/>
      <c r="BO322" s="941"/>
      <c r="BP322" s="941"/>
      <c r="BQ322" s="941"/>
      <c r="BR322" s="941"/>
      <c r="BS322" s="941"/>
      <c r="BT322" s="941"/>
      <c r="BU322" s="941"/>
      <c r="BV322" s="941"/>
      <c r="BW322" s="941"/>
      <c r="BX322" s="1316"/>
      <c r="BY322" s="1316"/>
      <c r="BZ322" s="1316"/>
      <c r="CA322" s="1316"/>
      <c r="CB322" s="1316"/>
      <c r="CC322" s="1316"/>
      <c r="CD322" s="1316"/>
      <c r="CE322" s="1316"/>
      <c r="CF322" s="1316"/>
      <c r="CG322" s="1316"/>
      <c r="CH322" s="942"/>
    </row>
    <row r="323" spans="2:86" ht="20.100000000000001" customHeight="1">
      <c r="D323" s="2434"/>
      <c r="E323" s="2434"/>
      <c r="F323" s="2434"/>
      <c r="H323" s="935"/>
      <c r="I323" s="949" t="s">
        <v>2024</v>
      </c>
      <c r="J323" s="752"/>
      <c r="K323" s="752"/>
      <c r="L323" s="752"/>
      <c r="M323" s="2865" t="s">
        <v>1179</v>
      </c>
      <c r="N323" s="2866"/>
      <c r="O323" s="2866"/>
      <c r="P323" s="2866"/>
      <c r="Q323" s="2867"/>
      <c r="R323" s="915" t="s">
        <v>1180</v>
      </c>
      <c r="S323" s="920" t="s">
        <v>737</v>
      </c>
      <c r="T323" s="951" t="s">
        <v>1539</v>
      </c>
      <c r="U323" s="920"/>
      <c r="V323" s="920"/>
      <c r="W323" s="1056" t="s">
        <v>1630</v>
      </c>
      <c r="X323" s="1056"/>
      <c r="Y323" s="1056"/>
      <c r="Z323" s="938"/>
      <c r="AA323" s="1154" t="s">
        <v>1945</v>
      </c>
      <c r="AB323" s="1155"/>
      <c r="AC323" s="1155"/>
      <c r="AD323" s="1155"/>
      <c r="AE323" s="1155"/>
      <c r="AF323" s="1156"/>
      <c r="AG323" s="986" t="s">
        <v>912</v>
      </c>
      <c r="AI323" s="949" t="s">
        <v>3058</v>
      </c>
      <c r="AL323" s="2010" t="s">
        <v>3059</v>
      </c>
      <c r="AM323" s="2011"/>
      <c r="AN323" s="2011"/>
      <c r="AO323" s="2011"/>
      <c r="AP323" s="2011"/>
      <c r="AQ323" s="2012"/>
      <c r="AV323" s="926" t="s">
        <v>1544</v>
      </c>
      <c r="AW323" s="927"/>
      <c r="AX323" s="928"/>
      <c r="AY323" s="926" t="s">
        <v>2119</v>
      </c>
      <c r="AZ323" s="927"/>
      <c r="BA323" s="928"/>
      <c r="BB323" s="926" t="s">
        <v>1538</v>
      </c>
      <c r="BC323" s="927"/>
      <c r="BD323" s="928"/>
      <c r="BF323" s="1507" t="s">
        <v>2533</v>
      </c>
      <c r="BG323" s="1508"/>
      <c r="BH323" s="1508"/>
      <c r="BI323" s="1509"/>
      <c r="BU323" s="920"/>
      <c r="BV323" s="920"/>
      <c r="BW323" s="920"/>
      <c r="BX323" s="920"/>
      <c r="BY323" s="920"/>
      <c r="BZ323" s="920"/>
      <c r="CA323" s="920"/>
      <c r="CB323" s="920"/>
      <c r="CC323" s="920"/>
      <c r="CD323" s="920"/>
      <c r="CE323" s="920"/>
      <c r="CF323" s="920"/>
      <c r="CG323" s="920"/>
      <c r="CH323" s="937"/>
    </row>
    <row r="324" spans="2:86" ht="9.9499999999999993" customHeight="1">
      <c r="D324" s="2434"/>
      <c r="E324" s="2434"/>
      <c r="F324" s="2434"/>
      <c r="H324" s="935"/>
      <c r="I324" s="949"/>
      <c r="J324" s="752"/>
      <c r="K324" s="752"/>
      <c r="L324" s="1419"/>
      <c r="M324" s="1419"/>
      <c r="N324" s="1419"/>
      <c r="O324" s="1419"/>
      <c r="P324" s="1419"/>
      <c r="Q324" s="1459"/>
      <c r="R324" s="920"/>
      <c r="S324" s="951"/>
      <c r="T324" s="920"/>
      <c r="U324" s="920"/>
      <c r="V324" s="1056"/>
      <c r="W324" s="1056"/>
      <c r="X324" s="1056"/>
      <c r="Y324" s="1056"/>
      <c r="Z324" s="1056"/>
      <c r="AA324" s="1056"/>
      <c r="AB324" s="1056"/>
      <c r="AC324" s="1056"/>
      <c r="AD324" s="1056"/>
      <c r="AE324" s="1056"/>
      <c r="AF324" s="1056"/>
      <c r="AG324" s="1056"/>
      <c r="AH324" s="1056"/>
      <c r="AI324" s="1056"/>
      <c r="AJ324" s="1056"/>
      <c r="AK324" s="1056"/>
      <c r="AL324" s="1056"/>
      <c r="AM324" s="1056"/>
      <c r="AN324" s="1056"/>
      <c r="AO324" s="1056"/>
      <c r="AP324" s="1056"/>
      <c r="AQ324" s="1056"/>
      <c r="AR324" s="1056"/>
      <c r="AS324" s="1056"/>
      <c r="AT324" s="1056"/>
      <c r="AU324" s="1056"/>
      <c r="AV324" s="1056"/>
      <c r="AW324" s="1056"/>
      <c r="AX324" s="1056"/>
      <c r="AY324" s="1056"/>
      <c r="AZ324" s="1056"/>
      <c r="BA324" s="1056"/>
      <c r="BB324" s="1056"/>
      <c r="BC324" s="1056"/>
      <c r="BD324" s="1056"/>
      <c r="BE324" s="1056"/>
      <c r="BF324" s="1056"/>
      <c r="BT324" s="920"/>
      <c r="BU324" s="920"/>
      <c r="BV324" s="920"/>
      <c r="BW324" s="920"/>
      <c r="BX324" s="920"/>
      <c r="BY324" s="920"/>
      <c r="BZ324" s="920"/>
      <c r="CA324" s="920"/>
      <c r="CB324" s="920"/>
      <c r="CC324" s="920"/>
      <c r="CD324" s="920"/>
      <c r="CE324" s="920"/>
      <c r="CF324" s="920"/>
      <c r="CG324" s="920"/>
      <c r="CH324" s="937"/>
    </row>
    <row r="325" spans="2:86" ht="20.100000000000001" customHeight="1">
      <c r="D325" s="2434"/>
      <c r="E325" s="2434"/>
      <c r="F325" s="2434"/>
      <c r="H325" s="935"/>
      <c r="I325" s="949" t="s">
        <v>1522</v>
      </c>
      <c r="J325" s="752"/>
      <c r="K325" s="752"/>
      <c r="L325" s="752"/>
      <c r="M325" s="2868" t="s">
        <v>3410</v>
      </c>
      <c r="N325" s="2869"/>
      <c r="O325" s="2870"/>
      <c r="P325" s="946" t="s">
        <v>1115</v>
      </c>
      <c r="Q325" s="2865" t="s">
        <v>1523</v>
      </c>
      <c r="R325" s="2866"/>
      <c r="S325" s="2867"/>
      <c r="T325" s="946" t="s">
        <v>1115</v>
      </c>
      <c r="U325" s="2865" t="s">
        <v>1524</v>
      </c>
      <c r="V325" s="2866"/>
      <c r="W325" s="2867"/>
      <c r="X325" s="946" t="s">
        <v>1115</v>
      </c>
      <c r="Y325" s="1056"/>
      <c r="Z325" s="1056"/>
      <c r="AA325" s="1056"/>
      <c r="AB325" s="1056"/>
      <c r="AC325" s="1056"/>
      <c r="AD325" s="1056"/>
      <c r="AE325" s="1056"/>
      <c r="AF325" s="1056"/>
      <c r="AG325" s="1056"/>
      <c r="AH325" s="1056"/>
      <c r="AI325" s="1056"/>
      <c r="AJ325" s="1056"/>
      <c r="AK325" s="1056"/>
      <c r="AL325" s="1056"/>
      <c r="AM325" s="1056"/>
      <c r="AN325" s="1056"/>
      <c r="AO325" s="1056"/>
      <c r="AP325" s="1056"/>
      <c r="AQ325" s="1506"/>
      <c r="AR325" s="1056"/>
      <c r="AS325" s="1056"/>
      <c r="AT325" s="1056"/>
      <c r="AU325" s="1056"/>
      <c r="AV325" s="1056"/>
      <c r="AW325" s="1056"/>
      <c r="AX325" s="1056"/>
      <c r="AY325" s="1056"/>
      <c r="AZ325" s="2211" t="s">
        <v>3061</v>
      </c>
      <c r="BA325" s="1056"/>
      <c r="BB325" s="1056"/>
      <c r="BC325" s="1056"/>
      <c r="BD325" s="1056"/>
      <c r="BE325" s="1056"/>
      <c r="BF325" s="1056"/>
      <c r="BT325" s="920"/>
      <c r="BU325" s="920"/>
      <c r="BV325" s="920"/>
      <c r="BW325" s="920"/>
      <c r="BX325" s="920"/>
      <c r="BY325" s="920"/>
      <c r="BZ325" s="920"/>
      <c r="CA325" s="920"/>
      <c r="CB325" s="920"/>
      <c r="CC325" s="920"/>
      <c r="CD325" s="920"/>
      <c r="CE325" s="920"/>
      <c r="CF325" s="920"/>
      <c r="CG325" s="920"/>
      <c r="CH325" s="937"/>
    </row>
    <row r="326" spans="2:86" ht="9.9499999999999993" customHeight="1">
      <c r="D326" s="2434"/>
      <c r="E326" s="2434"/>
      <c r="F326" s="2434"/>
      <c r="H326" s="935"/>
      <c r="I326" s="950"/>
      <c r="J326" s="1045"/>
      <c r="K326" s="1045"/>
      <c r="L326" s="1045"/>
      <c r="M326" s="1045"/>
      <c r="N326" s="1045"/>
      <c r="O326" s="1045"/>
      <c r="P326" s="1045"/>
      <c r="Q326" s="1045"/>
      <c r="R326" s="1045"/>
      <c r="S326" s="1045"/>
      <c r="T326" s="1045"/>
      <c r="U326" s="1045"/>
      <c r="V326" s="1045"/>
      <c r="W326" s="1045"/>
      <c r="X326" s="1045"/>
      <c r="Y326" s="1045"/>
      <c r="Z326" s="1045"/>
      <c r="AA326" s="1045"/>
      <c r="AB326" s="1045"/>
      <c r="AC326" s="1045"/>
      <c r="AD326" s="1045"/>
      <c r="AE326" s="1045"/>
      <c r="AF326" s="1045"/>
      <c r="AG326" s="1045"/>
      <c r="AZ326" s="1506"/>
      <c r="BB326" s="1045"/>
      <c r="BC326" s="1045"/>
      <c r="BD326" s="1045"/>
      <c r="BE326" s="1045"/>
      <c r="BF326" s="1045"/>
      <c r="BG326" s="1045"/>
      <c r="BH326" s="1045"/>
      <c r="BI326" s="1045"/>
      <c r="BJ326" s="1045"/>
      <c r="BK326" s="1045"/>
      <c r="BL326" s="1045"/>
      <c r="BM326" s="1045"/>
      <c r="BN326" s="1045"/>
      <c r="BO326" s="1045"/>
      <c r="BP326" s="1045"/>
      <c r="BQ326" s="1045"/>
      <c r="BR326" s="1045"/>
      <c r="BS326" s="1045"/>
      <c r="BT326" s="1045"/>
      <c r="BU326" s="920"/>
      <c r="BV326" s="920"/>
      <c r="BW326" s="920"/>
      <c r="BX326" s="920"/>
      <c r="BY326" s="920"/>
      <c r="BZ326" s="920"/>
      <c r="CA326" s="920"/>
      <c r="CB326" s="920"/>
      <c r="CC326" s="920"/>
      <c r="CD326" s="920"/>
      <c r="CE326" s="920"/>
      <c r="CF326" s="920"/>
      <c r="CG326" s="920"/>
      <c r="CH326" s="937"/>
    </row>
    <row r="327" spans="2:86" ht="18.95" customHeight="1">
      <c r="D327" s="2434"/>
      <c r="E327" s="2434"/>
      <c r="F327" s="2434"/>
      <c r="H327" s="935"/>
      <c r="I327" s="949" t="s">
        <v>1573</v>
      </c>
      <c r="J327" s="910"/>
      <c r="K327" s="910"/>
      <c r="L327" s="981"/>
      <c r="M327" s="982" t="s">
        <v>1521</v>
      </c>
      <c r="N327" s="983"/>
      <c r="O327" s="983"/>
      <c r="P327" s="983"/>
      <c r="Q327" s="983"/>
      <c r="R327" s="986" t="s">
        <v>912</v>
      </c>
      <c r="S327" s="910" t="s">
        <v>1682</v>
      </c>
      <c r="T327" s="910"/>
      <c r="U327" s="981"/>
      <c r="V327" s="982" t="s">
        <v>1521</v>
      </c>
      <c r="W327" s="983"/>
      <c r="X327" s="983"/>
      <c r="Y327" s="983"/>
      <c r="Z327" s="984"/>
      <c r="AA327" s="986" t="s">
        <v>912</v>
      </c>
      <c r="AB327" s="1045"/>
      <c r="AC327" s="1045"/>
      <c r="AD327" s="1045"/>
      <c r="AE327" s="1045"/>
      <c r="AF327" s="1045"/>
      <c r="AG327" s="1045"/>
      <c r="AH327" s="1045"/>
      <c r="BE327" s="1045"/>
      <c r="BF327" s="1045"/>
      <c r="BG327" s="1045"/>
      <c r="BH327" s="1045"/>
      <c r="BI327" s="1045"/>
      <c r="BJ327" s="1045"/>
      <c r="BK327" s="1045"/>
      <c r="BL327" s="1045"/>
      <c r="BM327" s="1045"/>
      <c r="BN327" s="1045"/>
      <c r="BO327" s="1045"/>
      <c r="BP327" s="1045"/>
      <c r="BQ327" s="1045"/>
      <c r="BR327" s="1045"/>
      <c r="BS327" s="1045"/>
      <c r="BT327" s="1045"/>
      <c r="BU327" s="1045"/>
      <c r="BV327" s="920"/>
      <c r="BW327" s="920"/>
      <c r="BX327" s="920"/>
      <c r="BY327" s="920"/>
      <c r="BZ327" s="920"/>
      <c r="CA327" s="920"/>
      <c r="CB327" s="920"/>
      <c r="CC327" s="920"/>
      <c r="CD327" s="920"/>
      <c r="CE327" s="920"/>
      <c r="CF327" s="920"/>
      <c r="CG327" s="920"/>
      <c r="CH327" s="937"/>
    </row>
    <row r="328" spans="2:86" ht="18.95" customHeight="1">
      <c r="D328" s="2434"/>
      <c r="E328" s="2434"/>
      <c r="F328" s="2434"/>
      <c r="H328" s="935"/>
      <c r="I328" s="920"/>
      <c r="J328" s="1045"/>
      <c r="K328" s="1045"/>
      <c r="L328" s="1045"/>
      <c r="M328" s="1045"/>
      <c r="N328" s="1045"/>
      <c r="O328" s="1045"/>
      <c r="P328" s="1045"/>
      <c r="Q328" s="1045"/>
      <c r="R328" s="1045"/>
      <c r="S328" s="1045"/>
      <c r="T328" s="1045"/>
      <c r="U328" s="1045"/>
      <c r="V328" s="1045"/>
      <c r="W328" s="1045"/>
      <c r="X328" s="1045"/>
      <c r="Y328" s="1045"/>
      <c r="Z328" s="1045"/>
      <c r="AA328" s="1045"/>
      <c r="AB328" s="1045"/>
      <c r="AC328" s="1045"/>
      <c r="AD328" s="1045"/>
      <c r="AE328" s="1045"/>
      <c r="AF328" s="1045"/>
      <c r="AG328" s="1045"/>
      <c r="BB328" s="1045"/>
      <c r="BC328" s="1045"/>
      <c r="BD328" s="1045"/>
      <c r="BE328" s="1045"/>
      <c r="BF328" s="1045"/>
      <c r="BG328" s="1045"/>
      <c r="BH328" s="1045"/>
      <c r="BI328" s="1045"/>
      <c r="BJ328" s="1045"/>
      <c r="BK328" s="1045"/>
      <c r="BL328" s="1045"/>
      <c r="BM328" s="1045"/>
      <c r="BN328" s="1045"/>
      <c r="BO328" s="1045"/>
      <c r="BP328" s="1045"/>
      <c r="BQ328" s="1045"/>
      <c r="BR328" s="1045"/>
      <c r="BS328" s="1045"/>
      <c r="BT328" s="1045"/>
      <c r="BU328" s="920"/>
      <c r="BV328" s="920"/>
      <c r="BW328" s="920"/>
      <c r="BX328" s="920"/>
      <c r="BY328" s="920"/>
      <c r="BZ328" s="920"/>
      <c r="CA328" s="920"/>
      <c r="CB328" s="920"/>
      <c r="CC328" s="920"/>
      <c r="CD328" s="920"/>
      <c r="CE328" s="920"/>
      <c r="CF328" s="920"/>
      <c r="CG328" s="920"/>
      <c r="CH328" s="937"/>
    </row>
    <row r="329" spans="2:86" ht="18.95" customHeight="1">
      <c r="D329" s="2434"/>
      <c r="E329" s="2434"/>
      <c r="F329" s="2434"/>
      <c r="H329" s="935"/>
      <c r="I329" s="1365" t="s">
        <v>2166</v>
      </c>
      <c r="J329" s="1045"/>
      <c r="K329" s="1045"/>
      <c r="L329" s="1045"/>
      <c r="M329" s="1046" t="s">
        <v>2116</v>
      </c>
      <c r="N329" s="1047"/>
      <c r="O329" s="1048"/>
      <c r="P329" s="2211" t="s">
        <v>3445</v>
      </c>
      <c r="Q329" s="1045"/>
      <c r="R329" s="1045"/>
      <c r="S329" s="1045"/>
      <c r="T329" s="1045"/>
      <c r="U329" s="1045"/>
      <c r="V329" s="1045"/>
      <c r="W329" s="1045"/>
      <c r="X329" s="1045"/>
      <c r="Y329" s="1045"/>
      <c r="Z329" s="1045"/>
      <c r="AA329" s="1045"/>
      <c r="AB329" s="1045"/>
      <c r="AC329" s="1045"/>
      <c r="AD329" s="1045"/>
      <c r="AE329" s="1045"/>
      <c r="AF329" s="1045"/>
      <c r="AG329" s="1045"/>
      <c r="AH329" s="1050"/>
      <c r="AI329" s="1045"/>
      <c r="AJ329" s="1045"/>
      <c r="AK329" s="1045"/>
      <c r="AL329" s="1050"/>
      <c r="AM329" s="1045"/>
      <c r="AN329" s="1045"/>
      <c r="AO329" s="1045"/>
      <c r="AP329" s="1045"/>
      <c r="AQ329" s="1045"/>
      <c r="AZ329" s="1045"/>
      <c r="BA329" s="1045"/>
      <c r="BB329" s="1045"/>
      <c r="BC329" s="1045"/>
      <c r="BD329" s="1045"/>
      <c r="BE329" s="1045"/>
      <c r="BF329" s="1045"/>
      <c r="BG329" s="1045"/>
      <c r="BH329" s="1045"/>
      <c r="BI329" s="1045"/>
      <c r="BJ329" s="1045"/>
      <c r="BK329" s="1045"/>
      <c r="BL329" s="1045"/>
      <c r="BM329" s="1045"/>
      <c r="BN329" s="1045"/>
      <c r="BO329" s="1045"/>
      <c r="BP329" s="1045"/>
      <c r="BQ329" s="1045"/>
      <c r="BR329" s="1045"/>
      <c r="BS329" s="1045"/>
      <c r="BT329" s="1045"/>
      <c r="BU329" s="920"/>
      <c r="BV329" s="920"/>
      <c r="BW329" s="920"/>
      <c r="BX329" s="920"/>
      <c r="BY329" s="920"/>
      <c r="BZ329" s="920"/>
      <c r="CA329" s="920"/>
      <c r="CB329" s="920"/>
      <c r="CC329" s="920"/>
      <c r="CD329" s="920"/>
      <c r="CE329" s="920"/>
      <c r="CF329" s="920"/>
      <c r="CG329" s="920"/>
      <c r="CH329" s="937"/>
    </row>
    <row r="330" spans="2:86" ht="5.0999999999999996" customHeight="1">
      <c r="D330" s="2434"/>
      <c r="E330" s="2434"/>
      <c r="F330" s="2434"/>
      <c r="H330" s="935"/>
      <c r="I330" s="920"/>
      <c r="J330" s="1045"/>
      <c r="K330" s="1045"/>
      <c r="L330" s="1045"/>
      <c r="M330" s="1045"/>
      <c r="N330" s="1045"/>
      <c r="O330" s="1045"/>
      <c r="P330" s="1045"/>
      <c r="Q330" s="1045"/>
      <c r="R330" s="1045"/>
      <c r="S330" s="1045"/>
      <c r="T330" s="1045"/>
      <c r="U330" s="1045"/>
      <c r="V330" s="1045"/>
      <c r="W330" s="1045"/>
      <c r="X330" s="1045"/>
      <c r="Y330" s="1045"/>
      <c r="Z330" s="1045"/>
      <c r="AA330" s="1045"/>
      <c r="AB330" s="1045"/>
      <c r="AC330" s="1045"/>
      <c r="AD330" s="1045"/>
      <c r="AE330" s="1045"/>
      <c r="AF330" s="1045"/>
      <c r="AG330" s="1045"/>
      <c r="AH330" s="1050"/>
      <c r="AI330" s="1045"/>
      <c r="AJ330" s="1045"/>
      <c r="AK330" s="1045"/>
      <c r="AL330" s="1050"/>
      <c r="AM330" s="1045"/>
      <c r="AN330" s="1045"/>
      <c r="AO330" s="1045"/>
      <c r="AP330" s="1045"/>
      <c r="AQ330" s="1045"/>
      <c r="AZ330" s="1045"/>
      <c r="BA330" s="1045"/>
      <c r="BB330" s="1045"/>
      <c r="BC330" s="1045"/>
      <c r="BD330" s="1045"/>
      <c r="BE330" s="1045"/>
      <c r="BF330" s="1045"/>
      <c r="BG330" s="1045"/>
      <c r="BH330" s="1045"/>
      <c r="BI330" s="1045"/>
      <c r="BJ330" s="1045"/>
      <c r="BK330" s="1045"/>
      <c r="BL330" s="1045"/>
      <c r="BM330" s="1045"/>
      <c r="BN330" s="1045"/>
      <c r="BO330" s="1045"/>
      <c r="BP330" s="1045"/>
      <c r="BQ330" s="1045"/>
      <c r="BR330" s="1045"/>
      <c r="BS330" s="1045"/>
      <c r="BT330" s="1045"/>
      <c r="BU330" s="920"/>
      <c r="BV330" s="920"/>
      <c r="BW330" s="920"/>
      <c r="BX330" s="920"/>
      <c r="BY330" s="920"/>
      <c r="BZ330" s="920"/>
      <c r="CA330" s="920"/>
      <c r="CB330" s="920"/>
      <c r="CC330" s="920"/>
      <c r="CD330" s="920"/>
      <c r="CE330" s="920"/>
      <c r="CF330" s="920"/>
      <c r="CG330" s="920"/>
      <c r="CH330" s="937"/>
    </row>
    <row r="331" spans="2:86" ht="18.95" customHeight="1">
      <c r="D331" s="2434"/>
      <c r="E331" s="2434"/>
      <c r="F331" s="2434"/>
      <c r="H331" s="935"/>
      <c r="I331" s="2880" t="s">
        <v>1559</v>
      </c>
      <c r="J331" s="2810" t="s">
        <v>1630</v>
      </c>
      <c r="K331" s="2882"/>
      <c r="L331" s="2882"/>
      <c r="M331" s="2882"/>
      <c r="N331" s="2812"/>
      <c r="O331" s="966" t="s">
        <v>2147</v>
      </c>
      <c r="P331" s="967"/>
      <c r="Q331" s="930"/>
      <c r="R331" s="930"/>
      <c r="S331" s="930"/>
      <c r="T331" s="930"/>
      <c r="U331" s="930"/>
      <c r="V331" s="930"/>
      <c r="W331" s="930"/>
      <c r="X331" s="930"/>
      <c r="Y331" s="930"/>
      <c r="Z331" s="931"/>
      <c r="AA331" s="929" t="s">
        <v>1586</v>
      </c>
      <c r="AB331" s="930"/>
      <c r="AC331" s="930"/>
      <c r="AD331" s="930"/>
      <c r="AE331" s="930"/>
      <c r="AF331" s="930"/>
      <c r="AG331" s="930"/>
      <c r="AH331" s="930"/>
      <c r="AI331" s="930"/>
      <c r="AJ331" s="930"/>
      <c r="AK331" s="931"/>
      <c r="AL331" s="929" t="s">
        <v>1527</v>
      </c>
      <c r="AM331" s="930"/>
      <c r="AN331" s="930"/>
      <c r="AO331" s="930"/>
      <c r="AP331" s="930"/>
      <c r="AQ331" s="930"/>
      <c r="AR331" s="930"/>
      <c r="AS331" s="930"/>
      <c r="AT331" s="930"/>
      <c r="AU331" s="930"/>
      <c r="AV331" s="930"/>
      <c r="AW331" s="930"/>
      <c r="AX331" s="930"/>
      <c r="AY331" s="930"/>
      <c r="AZ331" s="930"/>
      <c r="BA331" s="930"/>
      <c r="BB331" s="930"/>
      <c r="BC331" s="930"/>
      <c r="BD331" s="929" t="s">
        <v>2122</v>
      </c>
      <c r="BE331" s="930"/>
      <c r="BF331" s="930"/>
      <c r="BG331" s="930"/>
      <c r="BH331" s="930"/>
      <c r="BI331" s="930"/>
      <c r="BJ331" s="930"/>
      <c r="BK331" s="930"/>
      <c r="BL331" s="930"/>
      <c r="BM331" s="930"/>
      <c r="BN331" s="930"/>
      <c r="BO331" s="931"/>
      <c r="BP331" s="931"/>
      <c r="BQ331" s="931"/>
      <c r="BR331" s="931"/>
      <c r="BS331" s="972" t="s">
        <v>1612</v>
      </c>
      <c r="BT331" s="930"/>
      <c r="BU331" s="930"/>
      <c r="BV331" s="930"/>
      <c r="BW331" s="930"/>
      <c r="BX331" s="930"/>
      <c r="BY331" s="930"/>
      <c r="BZ331" s="931"/>
      <c r="CA331" s="2797" t="s">
        <v>1525</v>
      </c>
      <c r="CB331" s="2848"/>
      <c r="CC331" s="2848"/>
      <c r="CD331" s="2848"/>
      <c r="CE331" s="2848"/>
      <c r="CF331" s="2799"/>
      <c r="CG331" s="1400"/>
      <c r="CH331" s="937"/>
    </row>
    <row r="332" spans="2:86" ht="18.95" customHeight="1">
      <c r="D332" s="2434"/>
      <c r="E332" s="2434"/>
      <c r="F332" s="2434"/>
      <c r="H332" s="935"/>
      <c r="I332" s="2881"/>
      <c r="J332" s="2813"/>
      <c r="K332" s="2814"/>
      <c r="L332" s="2814"/>
      <c r="M332" s="2814"/>
      <c r="N332" s="2815"/>
      <c r="O332" s="929" t="s">
        <v>3413</v>
      </c>
      <c r="P332" s="930"/>
      <c r="Q332" s="930"/>
      <c r="R332" s="931"/>
      <c r="S332" s="929" t="s">
        <v>2138</v>
      </c>
      <c r="T332" s="930"/>
      <c r="U332" s="930"/>
      <c r="V332" s="931"/>
      <c r="W332" s="929" t="s">
        <v>2139</v>
      </c>
      <c r="X332" s="930"/>
      <c r="Y332" s="930"/>
      <c r="Z332" s="931"/>
      <c r="AA332" s="929" t="s">
        <v>699</v>
      </c>
      <c r="AB332" s="930"/>
      <c r="AC332" s="930"/>
      <c r="AD332" s="931"/>
      <c r="AE332" s="929" t="s">
        <v>700</v>
      </c>
      <c r="AF332" s="930"/>
      <c r="AG332" s="930"/>
      <c r="AH332" s="931"/>
      <c r="AI332" s="929" t="s">
        <v>1531</v>
      </c>
      <c r="AJ332" s="930"/>
      <c r="AK332" s="931"/>
      <c r="AL332" s="929" t="s">
        <v>1561</v>
      </c>
      <c r="AM332" s="930"/>
      <c r="AN332" s="931"/>
      <c r="AO332" s="929" t="s">
        <v>1528</v>
      </c>
      <c r="AP332" s="930"/>
      <c r="AQ332" s="930"/>
      <c r="AR332" s="930"/>
      <c r="AS332" s="931"/>
      <c r="AT332" s="929" t="s">
        <v>1529</v>
      </c>
      <c r="AU332" s="930"/>
      <c r="AV332" s="930"/>
      <c r="AW332" s="930"/>
      <c r="AX332" s="930"/>
      <c r="AY332" s="930"/>
      <c r="AZ332" s="931"/>
      <c r="BA332" s="929" t="s">
        <v>1530</v>
      </c>
      <c r="BB332" s="930"/>
      <c r="BC332" s="931"/>
      <c r="BD332" s="966" t="s">
        <v>1534</v>
      </c>
      <c r="BE332" s="967"/>
      <c r="BF332" s="968"/>
      <c r="BG332" s="966" t="s">
        <v>1535</v>
      </c>
      <c r="BH332" s="967"/>
      <c r="BI332" s="968"/>
      <c r="BJ332" s="929" t="s">
        <v>1583</v>
      </c>
      <c r="BK332" s="931"/>
      <c r="BL332" s="931"/>
      <c r="BM332" s="929" t="s">
        <v>1584</v>
      </c>
      <c r="BN332" s="930"/>
      <c r="BO332" s="931"/>
      <c r="BP332" s="929" t="s">
        <v>1680</v>
      </c>
      <c r="BQ332" s="930"/>
      <c r="BR332" s="931"/>
      <c r="BS332" s="929" t="s">
        <v>1583</v>
      </c>
      <c r="BT332" s="930"/>
      <c r="BU332" s="929" t="s">
        <v>1592</v>
      </c>
      <c r="BV332" s="930"/>
      <c r="BW332" s="931"/>
      <c r="BX332" s="966" t="s">
        <v>1585</v>
      </c>
      <c r="BY332" s="1361"/>
      <c r="BZ332" s="968"/>
      <c r="CA332" s="2800"/>
      <c r="CB332" s="2801"/>
      <c r="CC332" s="2801"/>
      <c r="CD332" s="2801"/>
      <c r="CE332" s="2801"/>
      <c r="CF332" s="2802"/>
      <c r="CG332" s="1401"/>
      <c r="CH332" s="937"/>
    </row>
    <row r="333" spans="2:86" ht="18.95" customHeight="1">
      <c r="D333" s="2434"/>
      <c r="E333" s="2434"/>
      <c r="F333" s="2434"/>
      <c r="H333" s="935"/>
      <c r="I333" s="1387" t="s">
        <v>1759</v>
      </c>
      <c r="J333" s="1029" t="s">
        <v>1995</v>
      </c>
      <c r="K333" s="1027"/>
      <c r="L333" s="1027"/>
      <c r="M333" s="1027"/>
      <c r="N333" s="1028"/>
      <c r="O333" s="1388" t="s">
        <v>3410</v>
      </c>
      <c r="P333" s="955"/>
      <c r="Q333" s="955"/>
      <c r="R333" s="955"/>
      <c r="S333" s="954" t="s">
        <v>1523</v>
      </c>
      <c r="T333" s="955"/>
      <c r="U333" s="955"/>
      <c r="V333" s="955"/>
      <c r="W333" s="954" t="s">
        <v>1524</v>
      </c>
      <c r="X333" s="955"/>
      <c r="Y333" s="955"/>
      <c r="Z333" s="955"/>
      <c r="AA333" s="932" t="s">
        <v>1560</v>
      </c>
      <c r="AB333" s="933"/>
      <c r="AC333" s="933"/>
      <c r="AD333" s="934"/>
      <c r="AE333" s="932">
        <v>12345</v>
      </c>
      <c r="AF333" s="933"/>
      <c r="AG333" s="933"/>
      <c r="AH333" s="934"/>
      <c r="AI333" s="932" t="s">
        <v>1518</v>
      </c>
      <c r="AJ333" s="933"/>
      <c r="AK333" s="934"/>
      <c r="AL333" s="932" t="s">
        <v>1526</v>
      </c>
      <c r="AM333" s="933"/>
      <c r="AN333" s="934"/>
      <c r="AO333" s="932" t="s">
        <v>1526</v>
      </c>
      <c r="AP333" s="933"/>
      <c r="AQ333" s="933"/>
      <c r="AR333" s="933"/>
      <c r="AS333" s="934"/>
      <c r="AT333" s="932" t="s">
        <v>1562</v>
      </c>
      <c r="AU333" s="933"/>
      <c r="AV333" s="933"/>
      <c r="AW333" s="933"/>
      <c r="AX333" s="933"/>
      <c r="AY333" s="933"/>
      <c r="AZ333" s="934"/>
      <c r="BA333" s="932" t="s">
        <v>1532</v>
      </c>
      <c r="BB333" s="933"/>
      <c r="BC333" s="934"/>
      <c r="BD333" s="932" t="s">
        <v>1596</v>
      </c>
      <c r="BE333" s="933"/>
      <c r="BF333" s="934"/>
      <c r="BG333" s="932">
        <v>1</v>
      </c>
      <c r="BH333" s="933"/>
      <c r="BI333" s="934"/>
      <c r="BJ333" s="932" t="s">
        <v>1595</v>
      </c>
      <c r="BK333" s="933"/>
      <c r="BL333" s="1005"/>
      <c r="BM333" s="932">
        <v>1</v>
      </c>
      <c r="BN333" s="933"/>
      <c r="BO333" s="934"/>
      <c r="BP333" s="932">
        <v>66</v>
      </c>
      <c r="BQ333" s="933"/>
      <c r="BR333" s="934"/>
      <c r="BS333" s="932" t="s">
        <v>1590</v>
      </c>
      <c r="BT333" s="933"/>
      <c r="BU333" s="1006">
        <v>600</v>
      </c>
      <c r="BV333" s="1007"/>
      <c r="BW333" s="1008"/>
      <c r="BX333" s="1009" t="s">
        <v>1520</v>
      </c>
      <c r="BY333" s="1007"/>
      <c r="BZ333" s="1008"/>
      <c r="CA333" s="932" t="s">
        <v>1562</v>
      </c>
      <c r="CB333" s="933"/>
      <c r="CC333" s="933"/>
      <c r="CD333" s="933"/>
      <c r="CE333" s="933"/>
      <c r="CF333" s="934"/>
      <c r="CG333" s="986" t="s">
        <v>1180</v>
      </c>
      <c r="CH333" s="937"/>
    </row>
    <row r="334" spans="2:86" ht="5.0999999999999996" customHeight="1">
      <c r="D334" s="2434"/>
      <c r="E334" s="2434"/>
      <c r="F334" s="2434"/>
      <c r="H334" s="935"/>
      <c r="I334" s="974"/>
      <c r="J334" s="974"/>
      <c r="K334" s="974"/>
      <c r="L334" s="974"/>
      <c r="M334" s="974"/>
      <c r="N334" s="974"/>
      <c r="O334" s="974"/>
      <c r="P334" s="974"/>
      <c r="Q334" s="974"/>
      <c r="R334" s="974"/>
      <c r="S334" s="974"/>
      <c r="T334" s="974"/>
      <c r="U334" s="974"/>
      <c r="V334" s="974"/>
      <c r="W334" s="974"/>
      <c r="X334" s="974"/>
      <c r="Y334" s="974"/>
      <c r="Z334" s="974"/>
      <c r="AA334" s="1074"/>
      <c r="AB334" s="1075"/>
      <c r="AC334" s="1075"/>
      <c r="AD334" s="1075"/>
      <c r="AE334" s="1074"/>
      <c r="AF334" s="1075"/>
      <c r="AG334" s="1075"/>
      <c r="AH334" s="1075"/>
      <c r="AI334" s="1074"/>
      <c r="AJ334" s="1075"/>
      <c r="AK334" s="1075"/>
      <c r="AL334" s="1074"/>
      <c r="AM334" s="1075"/>
      <c r="AN334" s="1075"/>
      <c r="AO334" s="1074"/>
      <c r="AP334" s="1075"/>
      <c r="AQ334" s="1075"/>
      <c r="AR334" s="1075"/>
      <c r="AS334" s="1075"/>
      <c r="AT334" s="1074"/>
      <c r="AU334" s="1075"/>
      <c r="AV334" s="1075"/>
      <c r="AW334" s="1075"/>
      <c r="AX334" s="1075"/>
      <c r="AY334" s="1075"/>
      <c r="AZ334" s="1075"/>
      <c r="BA334" s="1074"/>
      <c r="BB334" s="1075"/>
      <c r="BC334" s="1075"/>
      <c r="BD334" s="911"/>
      <c r="BE334" s="911"/>
      <c r="BF334" s="911"/>
      <c r="BG334" s="911"/>
      <c r="BH334" s="911"/>
      <c r="BI334" s="911"/>
      <c r="BJ334" s="911"/>
      <c r="BK334" s="911"/>
      <c r="BL334" s="1077"/>
      <c r="BM334" s="911"/>
      <c r="BN334" s="911"/>
      <c r="BO334" s="911"/>
      <c r="BP334" s="911"/>
      <c r="BQ334" s="911"/>
      <c r="BR334" s="911"/>
      <c r="BS334" s="911"/>
      <c r="BT334" s="911"/>
      <c r="BU334" s="1071"/>
      <c r="BV334" s="1071"/>
      <c r="BW334" s="1071"/>
      <c r="BX334" s="1072"/>
      <c r="BY334" s="1071"/>
      <c r="BZ334" s="1071"/>
      <c r="CA334" s="920"/>
      <c r="CB334" s="920"/>
      <c r="CC334" s="920"/>
      <c r="CD334" s="920"/>
      <c r="CE334" s="920"/>
      <c r="CF334" s="920"/>
      <c r="CG334" s="1073"/>
      <c r="CH334" s="937"/>
    </row>
    <row r="335" spans="2:86" ht="5.0999999999999996" customHeight="1">
      <c r="D335" s="2434"/>
      <c r="E335" s="2434"/>
      <c r="F335" s="2434"/>
      <c r="H335" s="935"/>
      <c r="I335" s="977"/>
      <c r="J335" s="977"/>
      <c r="K335" s="977"/>
      <c r="L335" s="977"/>
      <c r="M335" s="977"/>
      <c r="N335" s="977"/>
      <c r="O335" s="977"/>
      <c r="P335" s="977"/>
      <c r="Q335" s="977"/>
      <c r="R335" s="977"/>
      <c r="S335" s="977"/>
      <c r="T335" s="977"/>
      <c r="U335" s="977"/>
      <c r="V335" s="977"/>
      <c r="W335" s="977"/>
      <c r="X335" s="977"/>
      <c r="Y335" s="977"/>
      <c r="Z335" s="977"/>
      <c r="AA335" s="1366"/>
      <c r="AB335" s="1367"/>
      <c r="AC335" s="1367"/>
      <c r="AD335" s="1367"/>
      <c r="AE335" s="1366"/>
      <c r="AF335" s="1367"/>
      <c r="AG335" s="1367"/>
      <c r="AH335" s="1367"/>
      <c r="AI335" s="1366"/>
      <c r="AJ335" s="1367"/>
      <c r="AK335" s="1367"/>
      <c r="AL335" s="1366"/>
      <c r="AM335" s="1367"/>
      <c r="AN335" s="1367"/>
      <c r="AO335" s="1366"/>
      <c r="AP335" s="1367"/>
      <c r="AQ335" s="1367"/>
      <c r="AR335" s="1367"/>
      <c r="AS335" s="1367"/>
      <c r="AT335" s="1366"/>
      <c r="AU335" s="1367"/>
      <c r="AV335" s="1367"/>
      <c r="AW335" s="1367"/>
      <c r="AX335" s="1367"/>
      <c r="AY335" s="1367"/>
      <c r="AZ335" s="1367"/>
      <c r="BA335" s="1366"/>
      <c r="BB335" s="1367"/>
      <c r="BC335" s="1367"/>
      <c r="BD335" s="1242"/>
      <c r="BE335" s="1242"/>
      <c r="BF335" s="1242"/>
      <c r="BG335" s="1242"/>
      <c r="BH335" s="1242"/>
      <c r="BI335" s="1242"/>
      <c r="BJ335" s="1242"/>
      <c r="BK335" s="1242"/>
      <c r="BL335" s="1079"/>
      <c r="BM335" s="1242"/>
      <c r="BN335" s="1242"/>
      <c r="BO335" s="1242"/>
      <c r="BP335" s="1242"/>
      <c r="BQ335" s="1242"/>
      <c r="BR335" s="1242"/>
      <c r="BS335" s="1242"/>
      <c r="BT335" s="1242"/>
      <c r="BU335" s="1369"/>
      <c r="BV335" s="1369"/>
      <c r="BW335" s="1369"/>
      <c r="BX335" s="1370"/>
      <c r="BY335" s="1369"/>
      <c r="BZ335" s="1369"/>
      <c r="CA335" s="1242"/>
      <c r="CB335" s="1242"/>
      <c r="CC335" s="1242"/>
      <c r="CD335" s="1242"/>
      <c r="CE335" s="1242"/>
      <c r="CF335" s="1242"/>
      <c r="CG335" s="1371"/>
      <c r="CH335" s="937"/>
    </row>
    <row r="336" spans="2:86" ht="18.95" customHeight="1">
      <c r="D336" s="2434"/>
      <c r="E336" s="2434"/>
      <c r="F336" s="2434"/>
      <c r="H336" s="935"/>
      <c r="I336" s="1372"/>
      <c r="J336" s="1372"/>
      <c r="K336" s="1372"/>
      <c r="L336" s="1372"/>
      <c r="M336" s="1372"/>
      <c r="N336" s="1372"/>
      <c r="O336" s="1372"/>
      <c r="P336" s="1372"/>
      <c r="Q336" s="1372"/>
      <c r="R336" s="1372"/>
      <c r="S336" s="1372"/>
      <c r="T336" s="1372"/>
      <c r="U336" s="1372"/>
      <c r="V336" s="1372"/>
      <c r="W336" s="1372"/>
      <c r="X336" s="1372"/>
      <c r="Y336" s="1372"/>
      <c r="Z336" s="1372"/>
      <c r="AA336" s="1366"/>
      <c r="AB336" s="1367"/>
      <c r="AC336" s="1367"/>
      <c r="AD336" s="1367"/>
      <c r="AE336" s="1366"/>
      <c r="AF336" s="1367"/>
      <c r="AG336" s="1367"/>
      <c r="AH336" s="1367"/>
      <c r="AI336" s="1366"/>
      <c r="AJ336" s="1367"/>
      <c r="AK336" s="1367"/>
      <c r="AL336" s="1366"/>
      <c r="AM336" s="1367"/>
      <c r="AN336" s="1367"/>
      <c r="AO336" s="1366"/>
      <c r="AP336" s="1367"/>
      <c r="AQ336" s="1367"/>
      <c r="AR336" s="1367"/>
      <c r="AS336" s="1367"/>
      <c r="AT336" s="1366"/>
      <c r="AU336" s="1367"/>
      <c r="AV336" s="1367"/>
      <c r="AW336" s="1367"/>
      <c r="AX336" s="1367"/>
      <c r="AY336" s="1367"/>
      <c r="AZ336" s="1367"/>
      <c r="BA336" s="1366"/>
      <c r="BB336" s="1367"/>
      <c r="BC336" s="1367"/>
      <c r="BD336" s="1242"/>
      <c r="BE336" s="1242"/>
      <c r="BF336" s="1242"/>
      <c r="BG336" s="1242"/>
      <c r="BH336" s="978" t="s">
        <v>1557</v>
      </c>
      <c r="BI336" s="978"/>
      <c r="BJ336" s="1372"/>
      <c r="BK336" s="1417" t="s">
        <v>1619</v>
      </c>
      <c r="BL336" s="977"/>
      <c r="BM336" s="2883">
        <f>BM333</f>
        <v>1</v>
      </c>
      <c r="BN336" s="2884"/>
      <c r="BO336" s="2885"/>
      <c r="BP336" s="1355"/>
      <c r="BQ336" s="1355"/>
      <c r="BR336" s="1417" t="s">
        <v>1558</v>
      </c>
      <c r="BS336" s="977"/>
      <c r="BT336" s="977"/>
      <c r="BU336" s="2883">
        <f>BU333</f>
        <v>600</v>
      </c>
      <c r="BV336" s="2884"/>
      <c r="BW336" s="2885"/>
      <c r="BX336" s="2886" t="s">
        <v>1520</v>
      </c>
      <c r="BY336" s="2887"/>
      <c r="BZ336" s="2888"/>
      <c r="CA336" s="977"/>
      <c r="CB336" s="977"/>
      <c r="CC336" s="977"/>
      <c r="CD336" s="977"/>
      <c r="CE336" s="977"/>
      <c r="CF336" s="977"/>
      <c r="CG336" s="1371"/>
      <c r="CH336" s="937"/>
    </row>
    <row r="337" spans="2:88" ht="5.0999999999999996" customHeight="1">
      <c r="D337" s="2434"/>
      <c r="E337" s="2434"/>
      <c r="F337" s="2434"/>
      <c r="H337" s="935"/>
      <c r="I337" s="977"/>
      <c r="J337" s="977"/>
      <c r="K337" s="977"/>
      <c r="L337" s="977"/>
      <c r="M337" s="977"/>
      <c r="N337" s="977"/>
      <c r="O337" s="977"/>
      <c r="P337" s="977"/>
      <c r="Q337" s="977"/>
      <c r="R337" s="977"/>
      <c r="S337" s="977"/>
      <c r="T337" s="977"/>
      <c r="U337" s="977"/>
      <c r="V337" s="977"/>
      <c r="W337" s="977"/>
      <c r="X337" s="977"/>
      <c r="Y337" s="977"/>
      <c r="Z337" s="977"/>
      <c r="AA337" s="1366"/>
      <c r="AB337" s="1367"/>
      <c r="AC337" s="1367"/>
      <c r="AD337" s="1367"/>
      <c r="AE337" s="1366"/>
      <c r="AF337" s="1367"/>
      <c r="AG337" s="1367"/>
      <c r="AH337" s="1367"/>
      <c r="AI337" s="1366"/>
      <c r="AJ337" s="1367"/>
      <c r="AK337" s="1367"/>
      <c r="AL337" s="1366"/>
      <c r="AM337" s="1367"/>
      <c r="AN337" s="1367"/>
      <c r="AO337" s="1366"/>
      <c r="AP337" s="1367"/>
      <c r="AQ337" s="1367"/>
      <c r="AR337" s="1367"/>
      <c r="AS337" s="1367"/>
      <c r="AT337" s="1366"/>
      <c r="AU337" s="1367"/>
      <c r="AV337" s="1367"/>
      <c r="AW337" s="1367"/>
      <c r="AX337" s="1367"/>
      <c r="AY337" s="1367"/>
      <c r="AZ337" s="1367"/>
      <c r="BA337" s="1366"/>
      <c r="BB337" s="1367"/>
      <c r="BC337" s="1367"/>
      <c r="BD337" s="1242"/>
      <c r="BE337" s="1242"/>
      <c r="BF337" s="1242"/>
      <c r="BG337" s="1242"/>
      <c r="BH337" s="1242"/>
      <c r="BI337" s="1242"/>
      <c r="BJ337" s="1242"/>
      <c r="BK337" s="1242"/>
      <c r="BL337" s="1079"/>
      <c r="BM337" s="1242"/>
      <c r="BN337" s="1242"/>
      <c r="BO337" s="1242"/>
      <c r="BP337" s="1242"/>
      <c r="BQ337" s="1242"/>
      <c r="BR337" s="1242"/>
      <c r="BS337" s="1242"/>
      <c r="BT337" s="1242"/>
      <c r="BU337" s="1369"/>
      <c r="BV337" s="1369"/>
      <c r="BW337" s="1369"/>
      <c r="BX337" s="1370"/>
      <c r="BY337" s="1369"/>
      <c r="BZ337" s="1369"/>
      <c r="CA337" s="977"/>
      <c r="CB337" s="977"/>
      <c r="CC337" s="977"/>
      <c r="CD337" s="977"/>
      <c r="CE337" s="977"/>
      <c r="CF337" s="977"/>
      <c r="CG337" s="1371"/>
      <c r="CH337" s="937"/>
    </row>
    <row r="338" spans="2:88" s="920" customFormat="1" ht="18.95" customHeight="1" thickBot="1">
      <c r="B338" s="486"/>
      <c r="C338" s="486"/>
      <c r="D338" s="2434"/>
      <c r="E338" s="2434"/>
      <c r="F338" s="2434"/>
      <c r="H338" s="935"/>
      <c r="I338" s="2212" t="s">
        <v>3522</v>
      </c>
      <c r="J338" s="2171"/>
      <c r="K338" s="2171"/>
      <c r="L338" s="2171"/>
      <c r="M338" s="2171"/>
      <c r="N338" s="2171"/>
      <c r="O338" s="2171"/>
      <c r="P338" s="2171"/>
      <c r="Q338" s="2171"/>
      <c r="R338" s="2171"/>
      <c r="S338" s="2171"/>
      <c r="T338" s="2171"/>
      <c r="U338" s="2171"/>
      <c r="V338" s="2171"/>
      <c r="W338" s="2171"/>
      <c r="X338" s="2171"/>
      <c r="Y338" s="2171"/>
      <c r="Z338" s="2171"/>
      <c r="AA338" s="2171"/>
      <c r="AB338" s="2171"/>
      <c r="AC338" s="2171"/>
      <c r="AD338" s="2171"/>
      <c r="AE338" s="2171"/>
      <c r="AF338" s="2171"/>
      <c r="AG338" s="2171"/>
      <c r="AH338" s="2171"/>
      <c r="AI338" s="2171"/>
      <c r="AJ338" s="2171"/>
      <c r="AK338" s="2171"/>
      <c r="AL338" s="2171"/>
      <c r="AM338" s="1070"/>
      <c r="AN338" s="1070"/>
      <c r="AO338" s="1070"/>
      <c r="AP338" s="1070"/>
      <c r="AQ338" s="1070"/>
      <c r="AR338" s="1070"/>
      <c r="AS338" s="1070"/>
      <c r="AT338" s="1070"/>
      <c r="AU338" s="1070"/>
      <c r="AV338" s="1070"/>
      <c r="AW338" s="1070"/>
      <c r="AX338" s="1070"/>
      <c r="AY338" s="1070"/>
      <c r="AZ338" s="1070"/>
      <c r="BA338" s="1070"/>
      <c r="BB338" s="1070"/>
      <c r="BC338" s="1070"/>
      <c r="BD338" s="1070"/>
      <c r="BE338" s="1070"/>
      <c r="BF338" s="1070"/>
      <c r="BG338" s="1070"/>
      <c r="BH338" s="1070"/>
      <c r="BI338" s="1070"/>
      <c r="BJ338" s="1070"/>
      <c r="BK338" s="1070"/>
      <c r="BL338" s="1070"/>
      <c r="BM338" s="1070"/>
      <c r="BN338" s="1070"/>
      <c r="BO338" s="1070"/>
      <c r="BP338" s="1070"/>
      <c r="BQ338" s="1070"/>
      <c r="BR338" s="1070"/>
      <c r="BS338" s="1070"/>
      <c r="BT338" s="1070"/>
      <c r="BU338" s="1070"/>
      <c r="BV338" s="1070"/>
      <c r="BW338" s="1399"/>
      <c r="BX338" s="1399"/>
      <c r="BY338" s="1399"/>
      <c r="BZ338" s="1399"/>
      <c r="CA338" s="1399"/>
      <c r="CB338" s="1399"/>
      <c r="CC338" s="1399"/>
      <c r="CD338" s="1399"/>
      <c r="CE338" s="1399"/>
      <c r="CF338" s="1399"/>
      <c r="CH338" s="937"/>
    </row>
    <row r="339" spans="2:88" ht="18.95" customHeight="1">
      <c r="D339" s="2434"/>
      <c r="E339" s="2434"/>
      <c r="F339" s="2434"/>
      <c r="H339" s="935"/>
      <c r="I339" s="920"/>
      <c r="J339" s="920"/>
      <c r="K339" s="920"/>
      <c r="L339" s="920"/>
      <c r="M339" s="920"/>
      <c r="N339" s="920"/>
      <c r="O339" s="920"/>
      <c r="P339" s="920"/>
      <c r="Q339" s="920"/>
      <c r="R339" s="920"/>
      <c r="S339" s="920"/>
      <c r="T339" s="920"/>
      <c r="U339" s="920"/>
      <c r="V339" s="920"/>
      <c r="W339" s="920"/>
      <c r="X339" s="920"/>
      <c r="Y339" s="920"/>
      <c r="Z339" s="920"/>
      <c r="AA339" s="920"/>
      <c r="AB339" s="920"/>
      <c r="AC339" s="920"/>
      <c r="AD339" s="920"/>
      <c r="AE339" s="920"/>
      <c r="AF339" s="920"/>
      <c r="AG339" s="920"/>
      <c r="AH339" s="920"/>
      <c r="AI339" s="920"/>
      <c r="AJ339" s="920"/>
      <c r="AK339" s="920"/>
      <c r="AL339" s="920"/>
      <c r="AM339" s="920"/>
      <c r="AN339" s="920"/>
      <c r="AO339" s="920"/>
      <c r="AP339" s="920"/>
      <c r="AQ339" s="920"/>
      <c r="AR339" s="920"/>
      <c r="AS339" s="920"/>
      <c r="AT339" s="920"/>
      <c r="AU339" s="920"/>
      <c r="AV339" s="920"/>
      <c r="AW339" s="920"/>
      <c r="AX339" s="920"/>
      <c r="AY339" s="920"/>
      <c r="AZ339" s="920"/>
      <c r="BA339" s="920"/>
      <c r="BB339" s="920"/>
      <c r="BC339" s="920"/>
      <c r="BD339" s="920"/>
      <c r="BE339" s="920"/>
      <c r="BF339" s="920"/>
      <c r="BG339" s="920"/>
      <c r="BH339" s="920"/>
      <c r="BI339" s="920"/>
      <c r="BJ339" s="920"/>
      <c r="BK339" s="920"/>
      <c r="BL339" s="920"/>
      <c r="BM339" s="920"/>
      <c r="BN339" s="920"/>
      <c r="BO339" s="920"/>
      <c r="BP339" s="920"/>
      <c r="BQ339" s="920"/>
      <c r="BR339" s="920"/>
      <c r="BS339" s="920"/>
      <c r="BT339" s="920"/>
      <c r="BU339" s="920"/>
      <c r="BV339" s="920"/>
      <c r="BW339" s="920"/>
      <c r="BX339" s="920"/>
      <c r="BY339" s="920"/>
      <c r="BZ339" s="920"/>
      <c r="CA339" s="920"/>
      <c r="CB339" s="920"/>
      <c r="CC339" s="920"/>
      <c r="CD339" s="920"/>
      <c r="CE339" s="920"/>
      <c r="CF339" s="920"/>
      <c r="CG339" s="920"/>
      <c r="CH339" s="937"/>
    </row>
    <row r="340" spans="2:88" ht="18.95" customHeight="1">
      <c r="D340" s="2434"/>
      <c r="E340" s="2434"/>
      <c r="F340" s="2434"/>
      <c r="H340" s="935"/>
      <c r="I340" s="1365" t="s">
        <v>2531</v>
      </c>
      <c r="K340" s="920"/>
      <c r="L340" s="920"/>
      <c r="M340" s="920"/>
      <c r="N340" s="948" t="s">
        <v>3422</v>
      </c>
      <c r="O340" s="947"/>
      <c r="P340" s="947"/>
      <c r="Q340" s="948" t="s">
        <v>1628</v>
      </c>
      <c r="R340" s="947"/>
      <c r="S340" s="947"/>
      <c r="T340" s="488"/>
      <c r="V340" s="920"/>
      <c r="W340" s="920"/>
      <c r="X340" s="920"/>
      <c r="AQ340" s="920"/>
      <c r="AR340" s="910" t="s">
        <v>2205</v>
      </c>
      <c r="AS340" s="752"/>
      <c r="AT340" s="752"/>
      <c r="AU340" s="2865" t="s">
        <v>1521</v>
      </c>
      <c r="AV340" s="2866"/>
      <c r="AW340" s="2866"/>
      <c r="AX340" s="2866"/>
      <c r="AY340" s="2867"/>
      <c r="AZ340" s="920"/>
      <c r="BA340" s="920"/>
      <c r="BB340" s="920"/>
      <c r="BC340" s="920"/>
      <c r="BD340" s="920"/>
      <c r="BE340" s="920"/>
      <c r="BF340" s="920"/>
      <c r="BG340" s="920"/>
      <c r="BH340" s="920"/>
      <c r="BI340" s="920"/>
      <c r="BJ340" s="920"/>
      <c r="BK340" s="920"/>
      <c r="BL340" s="920"/>
      <c r="BM340" s="920"/>
      <c r="BN340" s="920"/>
      <c r="BO340" s="920"/>
      <c r="BP340" s="920"/>
      <c r="BQ340" s="920"/>
      <c r="BR340" s="920"/>
      <c r="BS340" s="920"/>
      <c r="BT340" s="920"/>
      <c r="BU340" s="920"/>
      <c r="BV340" s="1052" t="s">
        <v>3421</v>
      </c>
      <c r="BW340" s="920"/>
      <c r="BX340" s="920"/>
      <c r="BY340" s="920"/>
      <c r="BZ340" s="920"/>
      <c r="CA340" s="920"/>
      <c r="CB340" s="920"/>
      <c r="CC340" s="920"/>
      <c r="CD340" s="920"/>
      <c r="CE340" s="920"/>
      <c r="CF340" s="920"/>
      <c r="CG340" s="920"/>
      <c r="CH340" s="937"/>
    </row>
    <row r="341" spans="2:88" ht="9.9499999999999993" customHeight="1">
      <c r="D341" s="2434"/>
      <c r="E341" s="2434"/>
      <c r="F341" s="2434"/>
      <c r="H341" s="935"/>
      <c r="I341" s="961"/>
      <c r="K341" s="920"/>
      <c r="L341" s="920"/>
      <c r="M341" s="920"/>
      <c r="N341" s="920"/>
      <c r="O341" s="920"/>
      <c r="P341" s="920"/>
      <c r="Q341" s="920"/>
      <c r="R341" s="920"/>
      <c r="S341" s="920"/>
      <c r="T341" s="920"/>
      <c r="U341" s="920"/>
      <c r="V341" s="920"/>
      <c r="W341" s="920"/>
      <c r="X341" s="920"/>
      <c r="Y341" s="920"/>
      <c r="Z341" s="920"/>
      <c r="AA341" s="920"/>
      <c r="AB341" s="920"/>
      <c r="AC341" s="920"/>
      <c r="AD341" s="920"/>
      <c r="AE341" s="920"/>
      <c r="AF341" s="920"/>
      <c r="AG341" s="920"/>
      <c r="AH341" s="920"/>
      <c r="AI341" s="920"/>
      <c r="AJ341" s="920"/>
      <c r="AK341" s="920"/>
      <c r="AL341" s="920"/>
      <c r="AM341" s="920"/>
      <c r="AN341" s="920"/>
      <c r="AO341" s="920"/>
      <c r="AP341" s="920"/>
      <c r="AQ341" s="920"/>
      <c r="AR341" s="920"/>
      <c r="AS341" s="920"/>
      <c r="AT341" s="920"/>
      <c r="AU341" s="920"/>
      <c r="AV341" s="920"/>
      <c r="AW341" s="920"/>
      <c r="AX341" s="920"/>
      <c r="AY341" s="920"/>
      <c r="AZ341" s="920"/>
      <c r="BA341" s="920"/>
      <c r="BB341" s="920"/>
      <c r="BC341" s="920"/>
      <c r="BD341" s="920"/>
      <c r="BE341" s="920"/>
      <c r="BF341" s="920"/>
      <c r="BG341" s="920"/>
      <c r="BH341" s="920"/>
      <c r="BI341" s="920"/>
      <c r="BJ341" s="920"/>
      <c r="BK341" s="920"/>
      <c r="BL341" s="920"/>
      <c r="BM341" s="920"/>
      <c r="BN341" s="920"/>
      <c r="BO341" s="920"/>
      <c r="BP341" s="920"/>
      <c r="BQ341" s="920"/>
      <c r="BR341" s="920"/>
      <c r="BS341" s="920"/>
      <c r="BT341" s="920"/>
      <c r="BV341" s="920"/>
      <c r="BW341" s="920"/>
      <c r="BX341" s="920"/>
      <c r="BY341" s="920"/>
      <c r="BZ341" s="920"/>
      <c r="CA341" s="920"/>
      <c r="CB341" s="920"/>
      <c r="CC341" s="920"/>
      <c r="CD341" s="920"/>
      <c r="CE341" s="920"/>
      <c r="CF341" s="920"/>
      <c r="CG341" s="920"/>
      <c r="CH341" s="937"/>
    </row>
    <row r="342" spans="2:88" ht="18.95" customHeight="1">
      <c r="D342" s="2434"/>
      <c r="E342" s="2434"/>
      <c r="F342" s="2434"/>
      <c r="H342" s="935"/>
      <c r="I342" s="2880" t="s">
        <v>1559</v>
      </c>
      <c r="J342" s="2880" t="s">
        <v>3420</v>
      </c>
      <c r="K342" s="2810" t="s">
        <v>1630</v>
      </c>
      <c r="L342" s="2811"/>
      <c r="M342" s="2811"/>
      <c r="N342" s="2812"/>
      <c r="O342" s="966" t="s">
        <v>2147</v>
      </c>
      <c r="P342" s="967"/>
      <c r="Q342" s="930"/>
      <c r="R342" s="930"/>
      <c r="S342" s="930"/>
      <c r="T342" s="930"/>
      <c r="U342" s="930"/>
      <c r="V342" s="930"/>
      <c r="W342" s="930"/>
      <c r="X342" s="930"/>
      <c r="Y342" s="930"/>
      <c r="Z342" s="931"/>
      <c r="AA342" s="929" t="s">
        <v>1586</v>
      </c>
      <c r="AB342" s="930"/>
      <c r="AC342" s="930"/>
      <c r="AD342" s="930"/>
      <c r="AE342" s="930"/>
      <c r="AF342" s="930"/>
      <c r="AG342" s="930"/>
      <c r="AH342" s="930"/>
      <c r="AI342" s="930"/>
      <c r="AJ342" s="930"/>
      <c r="AK342" s="931"/>
      <c r="AL342" s="929" t="s">
        <v>1527</v>
      </c>
      <c r="AM342" s="930"/>
      <c r="AN342" s="930"/>
      <c r="AO342" s="930"/>
      <c r="AP342" s="930"/>
      <c r="AQ342" s="930"/>
      <c r="AR342" s="930"/>
      <c r="AS342" s="930"/>
      <c r="AT342" s="930"/>
      <c r="AU342" s="930"/>
      <c r="AV342" s="930"/>
      <c r="AW342" s="930"/>
      <c r="AX342" s="930"/>
      <c r="AY342" s="930"/>
      <c r="AZ342" s="930"/>
      <c r="BA342" s="930"/>
      <c r="BB342" s="930"/>
      <c r="BC342" s="930"/>
      <c r="BD342" s="929" t="s">
        <v>2122</v>
      </c>
      <c r="BE342" s="930"/>
      <c r="BF342" s="930"/>
      <c r="BG342" s="930"/>
      <c r="BH342" s="930"/>
      <c r="BI342" s="930"/>
      <c r="BJ342" s="930"/>
      <c r="BK342" s="930"/>
      <c r="BL342" s="930"/>
      <c r="BM342" s="930"/>
      <c r="BN342" s="930"/>
      <c r="BO342" s="931"/>
      <c r="BP342" s="931"/>
      <c r="BQ342" s="931"/>
      <c r="BR342" s="931"/>
      <c r="BS342" s="1060" t="s">
        <v>1612</v>
      </c>
      <c r="BT342" s="1060"/>
      <c r="BU342" s="1060"/>
      <c r="BV342" s="1060"/>
      <c r="BW342" s="1061"/>
      <c r="BX342" s="1060"/>
      <c r="BY342" s="1060"/>
      <c r="BZ342" s="1061"/>
      <c r="CA342" s="2842" t="s">
        <v>1525</v>
      </c>
      <c r="CB342" s="2914"/>
      <c r="CC342" s="2914"/>
      <c r="CD342" s="2914"/>
      <c r="CE342" s="2914"/>
      <c r="CF342" s="2844"/>
      <c r="CG342" s="2200"/>
      <c r="CH342" s="937"/>
    </row>
    <row r="343" spans="2:88" ht="18.95" customHeight="1">
      <c r="D343" s="2434"/>
      <c r="E343" s="2434"/>
      <c r="F343" s="2434"/>
      <c r="H343" s="935"/>
      <c r="I343" s="2881"/>
      <c r="J343" s="2881"/>
      <c r="K343" s="2813"/>
      <c r="L343" s="2814"/>
      <c r="M343" s="2814"/>
      <c r="N343" s="2815"/>
      <c r="O343" s="929" t="s">
        <v>3413</v>
      </c>
      <c r="P343" s="930"/>
      <c r="Q343" s="930"/>
      <c r="R343" s="931"/>
      <c r="S343" s="929" t="s">
        <v>2138</v>
      </c>
      <c r="T343" s="930"/>
      <c r="U343" s="930"/>
      <c r="V343" s="931"/>
      <c r="W343" s="929" t="s">
        <v>2139</v>
      </c>
      <c r="X343" s="930"/>
      <c r="Y343" s="930"/>
      <c r="Z343" s="931"/>
      <c r="AA343" s="929" t="s">
        <v>699</v>
      </c>
      <c r="AB343" s="930"/>
      <c r="AC343" s="930"/>
      <c r="AD343" s="931"/>
      <c r="AE343" s="929" t="s">
        <v>700</v>
      </c>
      <c r="AF343" s="930"/>
      <c r="AG343" s="930"/>
      <c r="AH343" s="931"/>
      <c r="AI343" s="929" t="s">
        <v>1531</v>
      </c>
      <c r="AJ343" s="930"/>
      <c r="AK343" s="931"/>
      <c r="AL343" s="929" t="s">
        <v>1561</v>
      </c>
      <c r="AM343" s="930"/>
      <c r="AN343" s="931"/>
      <c r="AO343" s="929" t="s">
        <v>1528</v>
      </c>
      <c r="AP343" s="930"/>
      <c r="AQ343" s="930"/>
      <c r="AR343" s="930"/>
      <c r="AS343" s="931"/>
      <c r="AT343" s="929" t="s">
        <v>1529</v>
      </c>
      <c r="AU343" s="930"/>
      <c r="AV343" s="930"/>
      <c r="AW343" s="930"/>
      <c r="AX343" s="930"/>
      <c r="AY343" s="930"/>
      <c r="AZ343" s="931"/>
      <c r="BA343" s="929" t="s">
        <v>1530</v>
      </c>
      <c r="BB343" s="930"/>
      <c r="BC343" s="931"/>
      <c r="BD343" s="966" t="s">
        <v>1534</v>
      </c>
      <c r="BE343" s="967"/>
      <c r="BF343" s="968"/>
      <c r="BG343" s="966" t="s">
        <v>1535</v>
      </c>
      <c r="BH343" s="967"/>
      <c r="BI343" s="968"/>
      <c r="BJ343" s="929" t="s">
        <v>1583</v>
      </c>
      <c r="BK343" s="931"/>
      <c r="BL343" s="931"/>
      <c r="BM343" s="929" t="s">
        <v>1584</v>
      </c>
      <c r="BN343" s="930"/>
      <c r="BO343" s="931"/>
      <c r="BP343" s="929" t="s">
        <v>1680</v>
      </c>
      <c r="BQ343" s="930"/>
      <c r="BR343" s="931"/>
      <c r="BS343" s="1059" t="s">
        <v>1583</v>
      </c>
      <c r="BT343" s="1060"/>
      <c r="BU343" s="1059" t="s">
        <v>1592</v>
      </c>
      <c r="BV343" s="1060"/>
      <c r="BW343" s="1061"/>
      <c r="BX343" s="1059" t="s">
        <v>1585</v>
      </c>
      <c r="BY343" s="1060"/>
      <c r="BZ343" s="1061"/>
      <c r="CA343" s="2845"/>
      <c r="CB343" s="2846"/>
      <c r="CC343" s="2846"/>
      <c r="CD343" s="2846"/>
      <c r="CE343" s="2846"/>
      <c r="CF343" s="2847"/>
      <c r="CG343" s="2201"/>
      <c r="CH343" s="937"/>
    </row>
    <row r="344" spans="2:88" ht="18.95" customHeight="1">
      <c r="D344" s="2434"/>
      <c r="E344" s="2434"/>
      <c r="F344" s="2434"/>
      <c r="H344" s="935"/>
      <c r="I344" s="932" t="s">
        <v>737</v>
      </c>
      <c r="J344" s="932">
        <v>1</v>
      </c>
      <c r="K344" s="917" t="s">
        <v>1995</v>
      </c>
      <c r="L344" s="918"/>
      <c r="M344" s="918"/>
      <c r="N344" s="918"/>
      <c r="O344" s="1388" t="s">
        <v>3410</v>
      </c>
      <c r="P344" s="955"/>
      <c r="Q344" s="955"/>
      <c r="R344" s="955"/>
      <c r="S344" s="954" t="s">
        <v>1523</v>
      </c>
      <c r="T344" s="955"/>
      <c r="U344" s="955"/>
      <c r="V344" s="955"/>
      <c r="W344" s="954" t="s">
        <v>1524</v>
      </c>
      <c r="X344" s="955"/>
      <c r="Y344" s="955"/>
      <c r="Z344" s="955"/>
      <c r="AA344" s="932" t="s">
        <v>3428</v>
      </c>
      <c r="AB344" s="933"/>
      <c r="AC344" s="933"/>
      <c r="AD344" s="933"/>
      <c r="AE344" s="932">
        <v>12345</v>
      </c>
      <c r="AF344" s="933"/>
      <c r="AG344" s="933"/>
      <c r="AH344" s="933"/>
      <c r="AI344" s="932" t="s">
        <v>1518</v>
      </c>
      <c r="AJ344" s="933"/>
      <c r="AK344" s="934"/>
      <c r="AL344" s="932" t="s">
        <v>1526</v>
      </c>
      <c r="AM344" s="933"/>
      <c r="AN344" s="934"/>
      <c r="AO344" s="932" t="s">
        <v>1526</v>
      </c>
      <c r="AP344" s="933"/>
      <c r="AQ344" s="933"/>
      <c r="AR344" s="933"/>
      <c r="AS344" s="934"/>
      <c r="AT344" s="932" t="s">
        <v>1562</v>
      </c>
      <c r="AU344" s="933"/>
      <c r="AV344" s="933"/>
      <c r="AW344" s="933"/>
      <c r="AX344" s="933"/>
      <c r="AY344" s="933"/>
      <c r="AZ344" s="934"/>
      <c r="BA344" s="932" t="s">
        <v>1532</v>
      </c>
      <c r="BB344" s="933"/>
      <c r="BC344" s="934"/>
      <c r="BD344" s="954" t="s">
        <v>1596</v>
      </c>
      <c r="BE344" s="955"/>
      <c r="BF344" s="971"/>
      <c r="BG344" s="954">
        <v>1</v>
      </c>
      <c r="BH344" s="955"/>
      <c r="BI344" s="971"/>
      <c r="BJ344" s="954" t="s">
        <v>1595</v>
      </c>
      <c r="BK344" s="955"/>
      <c r="BL344" s="971"/>
      <c r="BM344" s="954">
        <v>1</v>
      </c>
      <c r="BN344" s="955"/>
      <c r="BO344" s="971"/>
      <c r="BP344" s="954">
        <v>66</v>
      </c>
      <c r="BQ344" s="955"/>
      <c r="BR344" s="971"/>
      <c r="BS344" s="1406" t="s">
        <v>1590</v>
      </c>
      <c r="BT344" s="1407"/>
      <c r="BU344" s="1013">
        <v>500</v>
      </c>
      <c r="BV344" s="1014"/>
      <c r="BW344" s="1015"/>
      <c r="BX344" s="1016" t="s">
        <v>1520</v>
      </c>
      <c r="BY344" s="1014"/>
      <c r="BZ344" s="1015"/>
      <c r="CA344" s="2050" t="s">
        <v>3431</v>
      </c>
      <c r="CB344" s="2051"/>
      <c r="CC344" s="2051"/>
      <c r="CD344" s="2051"/>
      <c r="CE344" s="2051"/>
      <c r="CF344" s="2052"/>
      <c r="CG344" s="990" t="s">
        <v>1180</v>
      </c>
      <c r="CH344" s="937"/>
    </row>
    <row r="345" spans="2:88" ht="18.95" customHeight="1">
      <c r="D345" s="2434"/>
      <c r="E345" s="2434"/>
      <c r="F345" s="2434"/>
      <c r="H345" s="935"/>
      <c r="I345" s="932" t="s">
        <v>737</v>
      </c>
      <c r="J345" s="932">
        <v>2</v>
      </c>
      <c r="K345" s="917" t="s">
        <v>1995</v>
      </c>
      <c r="L345" s="918"/>
      <c r="M345" s="918"/>
      <c r="N345" s="918"/>
      <c r="O345" s="1388" t="s">
        <v>3410</v>
      </c>
      <c r="P345" s="955"/>
      <c r="Q345" s="955"/>
      <c r="R345" s="955"/>
      <c r="S345" s="954" t="s">
        <v>1523</v>
      </c>
      <c r="T345" s="955"/>
      <c r="U345" s="955"/>
      <c r="V345" s="955"/>
      <c r="W345" s="954" t="s">
        <v>1524</v>
      </c>
      <c r="X345" s="955"/>
      <c r="Y345" s="955"/>
      <c r="Z345" s="955"/>
      <c r="AA345" s="932" t="s">
        <v>3428</v>
      </c>
      <c r="AB345" s="933"/>
      <c r="AC345" s="933"/>
      <c r="AD345" s="933"/>
      <c r="AE345" s="932">
        <v>12345</v>
      </c>
      <c r="AF345" s="933"/>
      <c r="AG345" s="933"/>
      <c r="AH345" s="933"/>
      <c r="AI345" s="932" t="s">
        <v>1518</v>
      </c>
      <c r="AJ345" s="933"/>
      <c r="AK345" s="934"/>
      <c r="AL345" s="932" t="s">
        <v>1526</v>
      </c>
      <c r="AM345" s="933"/>
      <c r="AN345" s="934"/>
      <c r="AO345" s="932" t="s">
        <v>1526</v>
      </c>
      <c r="AP345" s="933"/>
      <c r="AQ345" s="933"/>
      <c r="AR345" s="933"/>
      <c r="AS345" s="934"/>
      <c r="AT345" s="932" t="s">
        <v>1562</v>
      </c>
      <c r="AU345" s="933"/>
      <c r="AV345" s="933"/>
      <c r="AW345" s="933"/>
      <c r="AX345" s="933"/>
      <c r="AY345" s="933"/>
      <c r="AZ345" s="934"/>
      <c r="BA345" s="932" t="s">
        <v>1532</v>
      </c>
      <c r="BB345" s="933"/>
      <c r="BC345" s="934"/>
      <c r="BD345" s="954" t="s">
        <v>1596</v>
      </c>
      <c r="BE345" s="955"/>
      <c r="BF345" s="971"/>
      <c r="BG345" s="954">
        <v>1</v>
      </c>
      <c r="BH345" s="955"/>
      <c r="BI345" s="971"/>
      <c r="BJ345" s="954" t="s">
        <v>1595</v>
      </c>
      <c r="BK345" s="955"/>
      <c r="BL345" s="971"/>
      <c r="BM345" s="954">
        <v>1</v>
      </c>
      <c r="BN345" s="955"/>
      <c r="BO345" s="971"/>
      <c r="BP345" s="954">
        <v>66</v>
      </c>
      <c r="BQ345" s="955"/>
      <c r="BR345" s="971"/>
      <c r="BS345" s="1406" t="s">
        <v>1590</v>
      </c>
      <c r="BT345" s="1407"/>
      <c r="BU345" s="1013">
        <v>100</v>
      </c>
      <c r="BV345" s="1014"/>
      <c r="BW345" s="1015"/>
      <c r="BX345" s="1016" t="s">
        <v>1520</v>
      </c>
      <c r="BY345" s="1014"/>
      <c r="BZ345" s="1015"/>
      <c r="CA345" s="2050" t="s">
        <v>3433</v>
      </c>
      <c r="CB345" s="2051"/>
      <c r="CC345" s="2051"/>
      <c r="CD345" s="2051"/>
      <c r="CE345" s="2051"/>
      <c r="CF345" s="2052"/>
      <c r="CG345" s="986"/>
      <c r="CH345" s="937"/>
    </row>
    <row r="346" spans="2:88" ht="5.0999999999999996" customHeight="1">
      <c r="D346" s="2434"/>
      <c r="E346" s="2434"/>
      <c r="F346" s="2434"/>
      <c r="H346" s="935"/>
      <c r="I346" s="1050"/>
      <c r="J346" s="1050"/>
      <c r="S346" s="920"/>
      <c r="T346" s="920"/>
      <c r="U346" s="920"/>
      <c r="V346" s="920"/>
      <c r="W346" s="920"/>
      <c r="X346" s="920"/>
      <c r="Y346" s="920"/>
      <c r="Z346" s="920"/>
      <c r="AA346" s="920"/>
      <c r="AB346" s="920"/>
      <c r="AC346" s="920"/>
      <c r="AD346" s="920"/>
      <c r="AE346" s="920"/>
      <c r="AF346" s="920"/>
      <c r="AG346" s="920"/>
      <c r="AH346" s="920"/>
      <c r="AI346" s="920"/>
      <c r="AJ346" s="920"/>
      <c r="AK346" s="920"/>
      <c r="AL346" s="920"/>
      <c r="AM346" s="920"/>
      <c r="AN346" s="920"/>
      <c r="AO346" s="920"/>
      <c r="AP346" s="920"/>
      <c r="AQ346" s="920"/>
      <c r="AR346" s="920"/>
      <c r="AS346" s="920"/>
      <c r="AT346" s="920"/>
      <c r="AU346" s="920"/>
      <c r="AV346" s="920"/>
      <c r="AW346" s="920"/>
      <c r="AX346" s="920"/>
      <c r="AY346" s="920"/>
      <c r="AZ346" s="920"/>
      <c r="BA346" s="920"/>
      <c r="BB346" s="920"/>
      <c r="BC346" s="920"/>
      <c r="BD346" s="920"/>
      <c r="BE346" s="920"/>
      <c r="BF346" s="920"/>
      <c r="BG346" s="920"/>
      <c r="BH346" s="920"/>
      <c r="BI346" s="920"/>
      <c r="BJ346" s="920"/>
      <c r="BK346" s="920"/>
      <c r="BL346" s="920"/>
      <c r="BM346" s="920"/>
      <c r="BN346" s="920"/>
      <c r="BO346" s="920"/>
      <c r="BP346" s="920"/>
      <c r="BQ346" s="920"/>
      <c r="BR346" s="920"/>
      <c r="BS346" s="920"/>
      <c r="BT346" s="920"/>
      <c r="BU346" s="920"/>
      <c r="BV346" s="920"/>
      <c r="BW346" s="920"/>
      <c r="BX346" s="920"/>
      <c r="BY346" s="920"/>
      <c r="BZ346" s="920"/>
      <c r="CA346" s="920"/>
      <c r="CB346" s="920"/>
      <c r="CC346" s="920"/>
      <c r="CD346" s="920"/>
      <c r="CE346" s="920"/>
      <c r="CF346" s="920"/>
      <c r="CG346" s="1073"/>
      <c r="CH346" s="937"/>
    </row>
    <row r="347" spans="2:88" ht="5.0999999999999996" customHeight="1">
      <c r="D347" s="2434"/>
      <c r="E347" s="2434"/>
      <c r="F347" s="2434"/>
      <c r="H347" s="935"/>
      <c r="I347" s="977"/>
      <c r="J347" s="977"/>
      <c r="K347" s="977"/>
      <c r="L347" s="977"/>
      <c r="M347" s="977"/>
      <c r="N347" s="977"/>
      <c r="O347" s="977"/>
      <c r="P347" s="977"/>
      <c r="Q347" s="977"/>
      <c r="R347" s="977"/>
      <c r="S347" s="977"/>
      <c r="T347" s="977"/>
      <c r="U347" s="977"/>
      <c r="V347" s="977"/>
      <c r="W347" s="977"/>
      <c r="X347" s="977"/>
      <c r="Y347" s="977"/>
      <c r="Z347" s="977"/>
      <c r="AA347" s="977"/>
      <c r="AB347" s="977"/>
      <c r="AC347" s="977"/>
      <c r="AD347" s="977"/>
      <c r="AE347" s="977"/>
      <c r="AF347" s="977"/>
      <c r="AG347" s="977"/>
      <c r="AH347" s="977"/>
      <c r="AI347" s="977"/>
      <c r="AJ347" s="977"/>
      <c r="AK347" s="977"/>
      <c r="AL347" s="977"/>
      <c r="AM347" s="977"/>
      <c r="AN347" s="977"/>
      <c r="AO347" s="977"/>
      <c r="AP347" s="977"/>
      <c r="AQ347" s="977"/>
      <c r="AR347" s="977"/>
      <c r="AS347" s="977"/>
      <c r="AT347" s="977"/>
      <c r="AU347" s="977"/>
      <c r="AV347" s="977"/>
      <c r="AW347" s="977"/>
      <c r="AX347" s="977"/>
      <c r="AY347" s="977"/>
      <c r="AZ347" s="977"/>
      <c r="BA347" s="977"/>
      <c r="BB347" s="977"/>
      <c r="BC347" s="977"/>
      <c r="BD347" s="977"/>
      <c r="BE347" s="977"/>
      <c r="BF347" s="977"/>
      <c r="BG347" s="977"/>
      <c r="BH347" s="977"/>
      <c r="BI347" s="977"/>
      <c r="BJ347" s="977"/>
      <c r="BK347" s="1242"/>
      <c r="BL347" s="1242"/>
      <c r="BM347" s="1242"/>
      <c r="BN347" s="1242"/>
      <c r="BO347" s="1242"/>
      <c r="BP347" s="977"/>
      <c r="BQ347" s="977"/>
      <c r="BR347" s="977"/>
      <c r="BS347" s="1242"/>
      <c r="BT347" s="1242"/>
      <c r="BU347" s="1242"/>
      <c r="BV347" s="1242"/>
      <c r="BW347" s="1242"/>
      <c r="BX347" s="1242"/>
      <c r="BY347" s="1242"/>
      <c r="BZ347" s="1242"/>
      <c r="CA347" s="1242"/>
      <c r="CB347" s="1242"/>
      <c r="CC347" s="1242"/>
      <c r="CD347" s="1242"/>
      <c r="CE347" s="1242"/>
      <c r="CF347" s="1242"/>
      <c r="CG347" s="1371"/>
      <c r="CH347" s="937"/>
    </row>
    <row r="348" spans="2:88" ht="18.95" customHeight="1">
      <c r="D348" s="2434"/>
      <c r="E348" s="2434"/>
      <c r="F348" s="2434"/>
      <c r="H348" s="935"/>
      <c r="I348" s="1372"/>
      <c r="J348" s="1372"/>
      <c r="K348" s="1372"/>
      <c r="L348" s="1372"/>
      <c r="M348" s="1372"/>
      <c r="N348" s="1372"/>
      <c r="O348" s="1372"/>
      <c r="P348" s="1372"/>
      <c r="Q348" s="1372"/>
      <c r="R348" s="1372"/>
      <c r="S348" s="1372"/>
      <c r="T348" s="1372"/>
      <c r="U348" s="1372"/>
      <c r="V348" s="1372"/>
      <c r="W348" s="1372"/>
      <c r="X348" s="1372"/>
      <c r="Y348" s="1372"/>
      <c r="Z348" s="1372"/>
      <c r="AA348" s="1372"/>
      <c r="AB348" s="1372"/>
      <c r="AC348" s="1372"/>
      <c r="AD348" s="1372"/>
      <c r="AE348" s="1372"/>
      <c r="AF348" s="1372"/>
      <c r="AG348" s="1372"/>
      <c r="AH348" s="1372"/>
      <c r="AI348" s="1372"/>
      <c r="AJ348" s="1372"/>
      <c r="AK348" s="1372"/>
      <c r="AL348" s="1372"/>
      <c r="AM348" s="1372"/>
      <c r="AN348" s="1372"/>
      <c r="AO348" s="1372"/>
      <c r="AP348" s="1372"/>
      <c r="AQ348" s="1372"/>
      <c r="AR348" s="1372"/>
      <c r="AS348" s="1372"/>
      <c r="AT348" s="1372"/>
      <c r="AU348" s="1372"/>
      <c r="AV348" s="1372"/>
      <c r="AW348" s="1372"/>
      <c r="AX348" s="1372"/>
      <c r="AY348" s="1372"/>
      <c r="AZ348" s="1372"/>
      <c r="BA348" s="1372"/>
      <c r="BB348" s="1372"/>
      <c r="BC348" s="1372"/>
      <c r="BD348" s="1372"/>
      <c r="BE348" s="1372"/>
      <c r="BF348" s="1372"/>
      <c r="BG348" s="1372"/>
      <c r="BH348" s="1372"/>
      <c r="BI348" s="978" t="s">
        <v>1557</v>
      </c>
      <c r="BJ348" s="1372"/>
      <c r="BK348" s="978"/>
      <c r="BL348" s="977"/>
      <c r="BM348" s="2889">
        <f>BM344+BM345</f>
        <v>2</v>
      </c>
      <c r="BN348" s="2887"/>
      <c r="BO348" s="2888"/>
      <c r="BP348" s="1372"/>
      <c r="BQ348" s="1372"/>
      <c r="BR348" s="1417" t="s">
        <v>1558</v>
      </c>
      <c r="BS348" s="1079"/>
      <c r="BT348" s="980"/>
      <c r="BU348" s="2889">
        <f>BU344+BU345</f>
        <v>600</v>
      </c>
      <c r="BV348" s="2887"/>
      <c r="BW348" s="2888"/>
      <c r="BX348" s="2886" t="s">
        <v>1520</v>
      </c>
      <c r="BY348" s="2887"/>
      <c r="BZ348" s="2888"/>
      <c r="CA348" s="977"/>
      <c r="CB348" s="977"/>
      <c r="CC348" s="977"/>
      <c r="CD348" s="977"/>
      <c r="CE348" s="977"/>
      <c r="CF348" s="977"/>
      <c r="CG348" s="1371"/>
      <c r="CH348" s="937"/>
    </row>
    <row r="349" spans="2:88" ht="5.0999999999999996" customHeight="1">
      <c r="D349" s="2434"/>
      <c r="E349" s="2434"/>
      <c r="F349" s="2434"/>
      <c r="H349" s="935"/>
      <c r="I349" s="977"/>
      <c r="J349" s="977"/>
      <c r="K349" s="977"/>
      <c r="L349" s="977"/>
      <c r="M349" s="977"/>
      <c r="N349" s="977"/>
      <c r="O349" s="977"/>
      <c r="P349" s="977"/>
      <c r="Q349" s="977"/>
      <c r="R349" s="977"/>
      <c r="S349" s="977"/>
      <c r="T349" s="977"/>
      <c r="U349" s="977"/>
      <c r="V349" s="977"/>
      <c r="W349" s="977"/>
      <c r="X349" s="977"/>
      <c r="Y349" s="977"/>
      <c r="Z349" s="977"/>
      <c r="AA349" s="977"/>
      <c r="AB349" s="977"/>
      <c r="AC349" s="977"/>
      <c r="AD349" s="977"/>
      <c r="AE349" s="977"/>
      <c r="AF349" s="977"/>
      <c r="AG349" s="977"/>
      <c r="AH349" s="977"/>
      <c r="AI349" s="977"/>
      <c r="AJ349" s="977"/>
      <c r="AK349" s="977"/>
      <c r="AL349" s="977"/>
      <c r="AM349" s="977"/>
      <c r="AN349" s="977"/>
      <c r="AO349" s="977"/>
      <c r="AP349" s="977"/>
      <c r="AQ349" s="977"/>
      <c r="AR349" s="977"/>
      <c r="AS349" s="977"/>
      <c r="AT349" s="977"/>
      <c r="AU349" s="977"/>
      <c r="AV349" s="977"/>
      <c r="AW349" s="977"/>
      <c r="AX349" s="977"/>
      <c r="AY349" s="977"/>
      <c r="AZ349" s="977"/>
      <c r="BA349" s="977"/>
      <c r="BB349" s="977"/>
      <c r="BC349" s="977"/>
      <c r="BD349" s="977"/>
      <c r="BE349" s="977"/>
      <c r="BF349" s="977"/>
      <c r="BG349" s="977"/>
      <c r="BH349" s="977"/>
      <c r="BI349" s="977"/>
      <c r="BJ349" s="977"/>
      <c r="BK349" s="977"/>
      <c r="BL349" s="977"/>
      <c r="BM349" s="977"/>
      <c r="BN349" s="977"/>
      <c r="BO349" s="977"/>
      <c r="BP349" s="977"/>
      <c r="BQ349" s="977"/>
      <c r="BR349" s="977"/>
      <c r="BS349" s="977"/>
      <c r="BT349" s="977"/>
      <c r="BU349" s="977"/>
      <c r="BV349" s="977"/>
      <c r="BW349" s="977"/>
      <c r="BX349" s="977"/>
      <c r="BY349" s="977"/>
      <c r="BZ349" s="977"/>
      <c r="CA349" s="977"/>
      <c r="CB349" s="977"/>
      <c r="CC349" s="977"/>
      <c r="CD349" s="977"/>
      <c r="CE349" s="977"/>
      <c r="CF349" s="977"/>
      <c r="CG349" s="1371"/>
      <c r="CH349" s="937"/>
    </row>
    <row r="350" spans="2:88" ht="9.9499999999999993" customHeight="1">
      <c r="D350" s="2434"/>
      <c r="E350" s="2434"/>
      <c r="F350" s="2434"/>
      <c r="H350" s="936"/>
      <c r="I350" s="939"/>
      <c r="J350" s="939"/>
      <c r="K350" s="939"/>
      <c r="L350" s="939"/>
      <c r="M350" s="939"/>
      <c r="N350" s="939"/>
      <c r="O350" s="939"/>
      <c r="P350" s="939"/>
      <c r="Q350" s="939"/>
      <c r="R350" s="939"/>
      <c r="S350" s="939"/>
      <c r="T350" s="939"/>
      <c r="U350" s="939"/>
      <c r="V350" s="939"/>
      <c r="W350" s="939"/>
      <c r="X350" s="939"/>
      <c r="Y350" s="939"/>
      <c r="Z350" s="939"/>
      <c r="AA350" s="939"/>
      <c r="AB350" s="939"/>
      <c r="AC350" s="939"/>
      <c r="AD350" s="939"/>
      <c r="AE350" s="939"/>
      <c r="AF350" s="939"/>
      <c r="AG350" s="939"/>
      <c r="AH350" s="939"/>
      <c r="AI350" s="939"/>
      <c r="AJ350" s="939"/>
      <c r="AK350" s="939"/>
      <c r="AL350" s="939"/>
      <c r="AM350" s="939"/>
      <c r="AN350" s="939"/>
      <c r="AO350" s="939"/>
      <c r="AP350" s="939"/>
      <c r="AQ350" s="939"/>
      <c r="AR350" s="939"/>
      <c r="AS350" s="939"/>
      <c r="AT350" s="939"/>
      <c r="AU350" s="939"/>
      <c r="AV350" s="939"/>
      <c r="AW350" s="939"/>
      <c r="AX350" s="939"/>
      <c r="AY350" s="939"/>
      <c r="AZ350" s="939"/>
      <c r="BA350" s="939"/>
      <c r="BB350" s="939"/>
      <c r="BC350" s="939"/>
      <c r="BD350" s="939"/>
      <c r="BE350" s="939"/>
      <c r="BF350" s="939"/>
      <c r="BG350" s="939"/>
      <c r="BH350" s="939"/>
      <c r="BI350" s="939"/>
      <c r="BJ350" s="939"/>
      <c r="BK350" s="939"/>
      <c r="BL350" s="939"/>
      <c r="BM350" s="939"/>
      <c r="BN350" s="939"/>
      <c r="BO350" s="939"/>
      <c r="BP350" s="939"/>
      <c r="BQ350" s="939"/>
      <c r="BR350" s="939"/>
      <c r="BS350" s="1042"/>
      <c r="BT350" s="1042"/>
      <c r="BU350" s="1042"/>
      <c r="BV350" s="1042"/>
      <c r="BW350" s="1042"/>
      <c r="BX350" s="1042"/>
      <c r="BY350" s="1042"/>
      <c r="BZ350" s="939"/>
      <c r="CA350" s="939"/>
      <c r="CB350" s="939"/>
      <c r="CC350" s="939"/>
      <c r="CD350" s="939"/>
      <c r="CE350" s="939"/>
      <c r="CF350" s="939"/>
      <c r="CG350" s="939"/>
      <c r="CH350" s="940"/>
    </row>
    <row r="351" spans="2:88" ht="18.95" customHeight="1">
      <c r="D351" s="2434"/>
      <c r="E351" s="2434"/>
      <c r="F351" s="2434"/>
      <c r="I351" s="488"/>
      <c r="BW351" s="974"/>
      <c r="BX351" s="974"/>
      <c r="BY351" s="974"/>
      <c r="BZ351" s="974"/>
      <c r="CA351" s="974"/>
      <c r="CB351" s="974"/>
      <c r="CC351" s="974"/>
      <c r="CD351" s="920"/>
      <c r="CE351" s="920"/>
      <c r="CF351" s="920"/>
      <c r="CG351" s="920"/>
      <c r="CH351" s="920"/>
      <c r="CI351" s="920"/>
      <c r="CJ351" s="920"/>
    </row>
    <row r="352" spans="2:88" ht="18.95" customHeight="1">
      <c r="D352" s="2434"/>
      <c r="E352" s="2434"/>
      <c r="F352" s="2434"/>
      <c r="AH352" s="1052"/>
      <c r="CH352" s="920"/>
      <c r="CI352" s="920"/>
      <c r="CJ352" s="920"/>
    </row>
    <row r="353" spans="2:122" customFormat="1" ht="5.0999999999999996" customHeight="1">
      <c r="B353" s="486"/>
      <c r="C353" s="486"/>
      <c r="D353" s="2434"/>
      <c r="E353" s="2434"/>
      <c r="F353" s="2434"/>
      <c r="H353" s="536"/>
      <c r="I353" s="536"/>
      <c r="J353" s="536"/>
      <c r="K353" s="536"/>
      <c r="L353" s="536"/>
      <c r="M353" s="536"/>
      <c r="N353" s="536"/>
      <c r="O353" s="536"/>
      <c r="P353" s="536"/>
      <c r="Q353" s="921"/>
      <c r="R353" s="922"/>
      <c r="S353" s="922"/>
      <c r="T353" s="922"/>
      <c r="U353" s="922"/>
      <c r="V353" s="923"/>
      <c r="W353" s="920"/>
      <c r="X353" s="920"/>
      <c r="Y353" s="920"/>
      <c r="Z353" s="920"/>
      <c r="AA353" s="920"/>
      <c r="AB353" s="920"/>
      <c r="AC353" s="920"/>
      <c r="AD353" s="920"/>
      <c r="AE353" s="920"/>
      <c r="AF353" s="920"/>
      <c r="AG353" s="920"/>
      <c r="AH353" s="920"/>
      <c r="AI353" s="920"/>
      <c r="AJ353" s="920"/>
      <c r="AK353" s="920"/>
      <c r="AL353" s="920"/>
      <c r="AM353" s="920"/>
      <c r="AN353" s="920"/>
      <c r="AO353" s="920"/>
      <c r="AP353" s="920"/>
      <c r="AQ353" s="920"/>
      <c r="AR353" s="920"/>
      <c r="AS353" s="920"/>
      <c r="AT353" s="920"/>
      <c r="AU353" s="920"/>
      <c r="AV353" s="920"/>
      <c r="AW353" s="920"/>
      <c r="AX353" s="920"/>
      <c r="AY353" s="920"/>
      <c r="AZ353" s="920"/>
      <c r="BA353" s="920"/>
      <c r="BB353" s="920"/>
      <c r="BC353" s="920"/>
      <c r="BD353" s="920"/>
      <c r="BE353" s="920"/>
      <c r="BF353" s="920"/>
      <c r="BG353" s="920"/>
      <c r="BH353" s="920"/>
      <c r="BI353" s="920"/>
      <c r="BJ353" s="920"/>
      <c r="BK353" s="486"/>
      <c r="BL353" s="486"/>
      <c r="BM353" s="486"/>
      <c r="BN353" s="486"/>
      <c r="BO353" s="486"/>
      <c r="BP353" s="920"/>
      <c r="BQ353" s="920"/>
      <c r="BR353" s="920"/>
      <c r="BS353" s="920"/>
      <c r="BT353" s="920"/>
      <c r="BU353" s="920"/>
      <c r="BV353" s="486"/>
      <c r="BW353" s="486"/>
      <c r="BX353" s="486"/>
      <c r="BY353" s="486"/>
      <c r="BZ353" s="486"/>
      <c r="CA353" s="486"/>
      <c r="CB353" s="486"/>
      <c r="CC353" s="486"/>
      <c r="CD353" s="486"/>
      <c r="CE353" s="486"/>
      <c r="CF353" s="486"/>
      <c r="CG353" s="486"/>
      <c r="CH353" s="2208"/>
      <c r="CI353" s="2208"/>
      <c r="CJ353" s="2208"/>
    </row>
    <row r="354" spans="2:122" customFormat="1" ht="20.100000000000001" customHeight="1">
      <c r="B354" s="486"/>
      <c r="C354" s="486"/>
      <c r="D354" s="2434"/>
      <c r="E354" s="2434"/>
      <c r="F354" s="2434"/>
      <c r="H354" s="536"/>
      <c r="I354" s="943" t="s">
        <v>2529</v>
      </c>
      <c r="J354" s="944"/>
      <c r="K354" s="944"/>
      <c r="L354" s="944"/>
      <c r="M354" s="944"/>
      <c r="N354" s="944"/>
      <c r="O354" s="944"/>
      <c r="P354" s="1396"/>
      <c r="Q354" s="907" t="s">
        <v>1519</v>
      </c>
      <c r="R354" s="908"/>
      <c r="S354" s="908"/>
      <c r="T354" s="908"/>
      <c r="U354" s="908"/>
      <c r="V354" s="909"/>
      <c r="W354" s="486"/>
      <c r="X354" s="486"/>
      <c r="Y354" s="486"/>
      <c r="Z354" s="486"/>
      <c r="AA354" s="486"/>
      <c r="AB354" s="486"/>
      <c r="AC354" s="486"/>
      <c r="AD354" s="486"/>
      <c r="AE354" s="486"/>
      <c r="AF354" s="486"/>
      <c r="AG354" s="486"/>
      <c r="AH354" s="486"/>
      <c r="AI354" s="486"/>
      <c r="AJ354" s="486"/>
      <c r="AK354" s="486"/>
      <c r="AL354" s="486"/>
      <c r="AM354" s="486"/>
      <c r="AN354" s="486"/>
      <c r="AO354" s="486"/>
      <c r="AP354" s="486"/>
      <c r="AQ354" s="486"/>
      <c r="AR354" s="486"/>
      <c r="AS354" s="486"/>
      <c r="AT354" s="486"/>
      <c r="AU354" s="486"/>
      <c r="AV354" s="486"/>
      <c r="AW354" s="486"/>
      <c r="AX354" s="486"/>
      <c r="AY354" s="486"/>
      <c r="AZ354" s="920"/>
      <c r="BA354" s="920"/>
      <c r="BB354" s="920"/>
      <c r="BC354" s="920"/>
      <c r="BD354" s="920"/>
      <c r="BE354" s="920"/>
      <c r="BF354" s="920"/>
      <c r="BG354" s="920"/>
      <c r="BH354" s="920"/>
      <c r="BI354" s="920"/>
      <c r="BJ354" s="920"/>
      <c r="BK354" s="920"/>
      <c r="BL354" s="920"/>
      <c r="BM354" s="486"/>
      <c r="BN354" s="486"/>
      <c r="BO354" s="486"/>
      <c r="BP354" s="486"/>
      <c r="BQ354" s="486"/>
      <c r="BR354" s="920"/>
      <c r="BS354" s="920"/>
      <c r="BT354" s="920"/>
      <c r="BU354" s="920"/>
      <c r="BV354" s="486"/>
      <c r="BW354" s="486"/>
      <c r="BX354" s="486"/>
      <c r="BY354" s="486"/>
      <c r="BZ354" s="486"/>
      <c r="CA354" s="486"/>
      <c r="CB354" s="486"/>
      <c r="CC354" s="486"/>
      <c r="CD354" s="486"/>
      <c r="CE354" s="486"/>
      <c r="CF354" s="486"/>
      <c r="CG354" s="486"/>
      <c r="CH354" s="939"/>
      <c r="CI354" s="2208"/>
      <c r="CJ354" s="2208"/>
    </row>
    <row r="355" spans="2:122" customFormat="1" ht="9.9499999999999993" customHeight="1">
      <c r="B355" s="486"/>
      <c r="C355" s="486"/>
      <c r="D355" s="2434"/>
      <c r="E355" s="2434"/>
      <c r="F355" s="2434"/>
      <c r="H355" s="916"/>
      <c r="I355" s="536"/>
      <c r="J355" s="536"/>
      <c r="K355" s="536"/>
      <c r="L355" s="536"/>
      <c r="M355" s="536"/>
      <c r="N355" s="536"/>
      <c r="O355" s="536"/>
      <c r="P355" s="536"/>
      <c r="Q355" s="536"/>
      <c r="R355" s="536"/>
      <c r="S355" s="536"/>
      <c r="T355" s="536"/>
      <c r="U355" s="536"/>
      <c r="V355" s="536"/>
      <c r="W355" s="1316"/>
      <c r="X355" s="1316"/>
      <c r="Y355" s="1316"/>
      <c r="Z355" s="1316"/>
      <c r="AA355" s="1316"/>
      <c r="AB355" s="1316"/>
      <c r="AC355" s="1316"/>
      <c r="AD355" s="1316"/>
      <c r="AE355" s="1316"/>
      <c r="AF355" s="1316"/>
      <c r="AG355" s="1316"/>
      <c r="AH355" s="1316"/>
      <c r="AI355" s="1316"/>
      <c r="AJ355" s="1316"/>
      <c r="AK355" s="1316"/>
      <c r="AL355" s="1316"/>
      <c r="AM355" s="1316"/>
      <c r="AN355" s="1316"/>
      <c r="AO355" s="1316"/>
      <c r="AP355" s="1316"/>
      <c r="AQ355" s="1316"/>
      <c r="AR355" s="1316"/>
      <c r="AS355" s="1316"/>
      <c r="AT355" s="1316"/>
      <c r="AU355" s="1316"/>
      <c r="AV355" s="1316"/>
      <c r="AW355" s="1316"/>
      <c r="AX355" s="1316"/>
      <c r="AY355" s="1316"/>
      <c r="AZ355" s="1316"/>
      <c r="BA355" s="1316"/>
      <c r="BB355" s="1316"/>
      <c r="BC355" s="1316"/>
      <c r="BD355" s="1316"/>
      <c r="BE355" s="1316"/>
      <c r="BF355" s="1316"/>
      <c r="BG355" s="1316"/>
      <c r="BH355" s="1316"/>
      <c r="BI355" s="1316"/>
      <c r="BJ355" s="1316"/>
      <c r="BK355" s="1316"/>
      <c r="BL355" s="1316"/>
      <c r="BM355" s="1316"/>
      <c r="BN355" s="1316"/>
      <c r="BO355" s="1316"/>
      <c r="BP355" s="1316"/>
      <c r="BQ355" s="1316"/>
      <c r="BR355" s="1316"/>
      <c r="BS355" s="1316"/>
      <c r="BT355" s="1316"/>
      <c r="BU355" s="1316"/>
      <c r="BV355" s="1316"/>
      <c r="BW355" s="1316"/>
      <c r="BX355" s="1316"/>
      <c r="BY355" s="1316"/>
      <c r="BZ355" s="1316"/>
      <c r="CA355" s="1316"/>
      <c r="CB355" s="1316"/>
      <c r="CC355" s="1316"/>
      <c r="CD355" s="1316"/>
      <c r="CE355" s="1316"/>
      <c r="CF355" s="1316"/>
      <c r="CG355" s="1316"/>
      <c r="CH355" s="1316"/>
      <c r="CI355" s="914"/>
      <c r="CJ355" s="914"/>
      <c r="CK355" s="914"/>
      <c r="CL355" s="914"/>
      <c r="CM355" s="914"/>
      <c r="CN355" s="1424"/>
    </row>
    <row r="356" spans="2:122" ht="18.95" customHeight="1">
      <c r="D356" s="2434"/>
      <c r="E356" s="2434"/>
      <c r="F356" s="2434"/>
      <c r="H356" s="935"/>
      <c r="I356" s="949" t="s">
        <v>2024</v>
      </c>
      <c r="J356" s="752"/>
      <c r="K356" s="938"/>
      <c r="L356" s="2890" t="s">
        <v>1179</v>
      </c>
      <c r="M356" s="2891"/>
      <c r="N356" s="2891"/>
      <c r="O356" s="2892"/>
      <c r="P356" s="986" t="s">
        <v>1180</v>
      </c>
      <c r="Q356" s="987" t="s">
        <v>1178</v>
      </c>
      <c r="R356" s="2890" t="s">
        <v>1179</v>
      </c>
      <c r="S356" s="2891"/>
      <c r="T356" s="2891"/>
      <c r="U356" s="2892"/>
      <c r="V356" s="986" t="s">
        <v>1180</v>
      </c>
      <c r="W356" s="920"/>
      <c r="X356" s="938" t="s">
        <v>1630</v>
      </c>
      <c r="Y356" s="938"/>
      <c r="Z356" s="938"/>
      <c r="AA356" s="1154" t="s">
        <v>1945</v>
      </c>
      <c r="AB356" s="1155"/>
      <c r="AC356" s="1155"/>
      <c r="AD356" s="1155"/>
      <c r="AE356" s="1155"/>
      <c r="AF356" s="1156"/>
      <c r="AG356" s="986" t="s">
        <v>912</v>
      </c>
      <c r="AH356" s="920"/>
      <c r="AI356" s="920"/>
      <c r="AJ356" s="920"/>
      <c r="AK356" s="938"/>
      <c r="AL356" s="938"/>
      <c r="AM356" s="920"/>
      <c r="AN356" s="920"/>
      <c r="AO356" s="920"/>
      <c r="AP356" s="920"/>
      <c r="AQ356" s="920"/>
      <c r="AR356" s="920"/>
      <c r="AS356" s="920"/>
      <c r="AT356" s="920"/>
      <c r="AU356" s="926" t="s">
        <v>1544</v>
      </c>
      <c r="AV356" s="927"/>
      <c r="AW356" s="928"/>
      <c r="AX356" s="926" t="s">
        <v>1623</v>
      </c>
      <c r="AY356" s="927"/>
      <c r="AZ356" s="928"/>
      <c r="BB356" s="1507" t="s">
        <v>2533</v>
      </c>
      <c r="BC356" s="1508"/>
      <c r="BD356" s="1508"/>
      <c r="BE356" s="1509"/>
      <c r="BI356" s="920"/>
      <c r="BJ356" s="920"/>
      <c r="BK356" s="920"/>
      <c r="BL356" s="920"/>
      <c r="BM356" s="920"/>
      <c r="BN356" s="920"/>
      <c r="BO356" s="920"/>
      <c r="BP356" s="920"/>
      <c r="BQ356" s="920"/>
      <c r="BR356" s="920"/>
      <c r="BS356" s="920"/>
      <c r="BT356" s="920"/>
      <c r="BU356" s="920"/>
      <c r="BV356" s="920"/>
      <c r="BW356" s="920"/>
      <c r="BX356" s="920"/>
      <c r="BY356" s="920"/>
      <c r="BZ356" s="920"/>
      <c r="CA356" s="920"/>
      <c r="CB356" s="920"/>
      <c r="CC356" s="920"/>
      <c r="CD356" s="920"/>
      <c r="CE356" s="920"/>
      <c r="CF356" s="920"/>
      <c r="CG356" s="920"/>
      <c r="CH356" s="920"/>
      <c r="CI356" s="920"/>
      <c r="CJ356" s="920"/>
      <c r="CK356" s="920"/>
      <c r="CL356" s="920"/>
      <c r="CM356" s="920"/>
      <c r="CN356" s="937"/>
    </row>
    <row r="357" spans="2:122" ht="9.9499999999999993" customHeight="1">
      <c r="D357" s="2434"/>
      <c r="E357" s="2434"/>
      <c r="F357" s="2434"/>
      <c r="H357" s="935"/>
      <c r="I357" s="961"/>
      <c r="J357" s="920"/>
      <c r="K357" s="920"/>
      <c r="L357" s="920"/>
      <c r="M357" s="920"/>
      <c r="N357" s="920"/>
      <c r="O357" s="920"/>
      <c r="P357" s="920"/>
      <c r="Q357" s="920"/>
      <c r="R357" s="920"/>
      <c r="S357" s="920"/>
      <c r="T357" s="920"/>
      <c r="U357" s="920"/>
      <c r="V357" s="920"/>
      <c r="W357" s="920"/>
      <c r="X357" s="920"/>
      <c r="Y357" s="920"/>
      <c r="Z357" s="920"/>
      <c r="AA357" s="920"/>
      <c r="AB357" s="920"/>
      <c r="AC357" s="920"/>
      <c r="AD357" s="920"/>
      <c r="AE357" s="920"/>
      <c r="AF357" s="920"/>
      <c r="AG357" s="920"/>
      <c r="AH357" s="920"/>
      <c r="AI357" s="920"/>
      <c r="AJ357" s="920"/>
      <c r="AK357" s="920"/>
      <c r="AL357" s="920"/>
      <c r="AM357" s="920"/>
      <c r="AN357" s="920"/>
      <c r="AO357" s="920"/>
      <c r="AP357" s="920"/>
      <c r="AQ357" s="920"/>
      <c r="AR357" s="920"/>
      <c r="AS357" s="920"/>
      <c r="AT357" s="920"/>
      <c r="AU357" s="920"/>
      <c r="AV357" s="920"/>
      <c r="AW357" s="920"/>
      <c r="AX357" s="920"/>
      <c r="AY357" s="920"/>
      <c r="AZ357" s="920"/>
      <c r="BA357" s="920"/>
      <c r="BB357" s="920"/>
      <c r="BC357" s="920"/>
      <c r="BD357" s="920"/>
      <c r="BE357" s="920"/>
      <c r="BF357" s="920"/>
      <c r="BG357" s="920"/>
      <c r="BH357" s="920"/>
      <c r="BI357" s="920"/>
      <c r="BJ357" s="920"/>
      <c r="BK357" s="920"/>
      <c r="BL357" s="920"/>
      <c r="BM357" s="920"/>
      <c r="BN357" s="920"/>
      <c r="BO357" s="920"/>
      <c r="BP357" s="920"/>
      <c r="BQ357" s="920"/>
      <c r="BR357" s="920"/>
      <c r="BS357" s="920"/>
      <c r="BT357" s="920"/>
      <c r="BU357" s="920"/>
      <c r="BV357" s="920"/>
      <c r="BW357" s="920"/>
      <c r="BX357" s="920"/>
      <c r="BY357" s="920"/>
      <c r="BZ357" s="920"/>
      <c r="CA357" s="920"/>
      <c r="CB357" s="920"/>
      <c r="CC357" s="920"/>
      <c r="CD357" s="920"/>
      <c r="CE357" s="920"/>
      <c r="CF357" s="920"/>
      <c r="CG357" s="920"/>
      <c r="CH357" s="920"/>
      <c r="CI357" s="920"/>
      <c r="CJ357" s="920"/>
      <c r="CK357" s="920"/>
      <c r="CL357" s="920"/>
      <c r="CM357" s="920"/>
      <c r="CN357" s="937"/>
      <c r="CO357" s="920"/>
      <c r="CP357" s="920"/>
      <c r="CQ357" s="920"/>
      <c r="CR357" s="920"/>
      <c r="CS357" s="920"/>
      <c r="CT357" s="920"/>
      <c r="CU357" s="920"/>
      <c r="CV357" s="920"/>
      <c r="CW357" s="920"/>
      <c r="CX357" s="920"/>
      <c r="CY357" s="920"/>
      <c r="CZ357" s="920"/>
      <c r="DA357" s="920"/>
    </row>
    <row r="358" spans="2:122" ht="20.100000000000001" customHeight="1">
      <c r="D358" s="2434"/>
      <c r="E358" s="2434"/>
      <c r="F358" s="2434"/>
      <c r="H358" s="935"/>
      <c r="I358" s="949" t="s">
        <v>1542</v>
      </c>
      <c r="J358" s="981"/>
      <c r="K358" s="920"/>
      <c r="L358" s="982" t="s">
        <v>1521</v>
      </c>
      <c r="M358" s="983"/>
      <c r="N358" s="983"/>
      <c r="O358" s="983"/>
      <c r="P358" s="986" t="s">
        <v>912</v>
      </c>
      <c r="Q358" s="920"/>
      <c r="R358" s="949" t="s">
        <v>1573</v>
      </c>
      <c r="S358" s="981"/>
      <c r="T358" s="982" t="s">
        <v>1521</v>
      </c>
      <c r="U358" s="983"/>
      <c r="V358" s="983"/>
      <c r="W358" s="983"/>
      <c r="X358" s="984"/>
      <c r="Y358" s="986" t="s">
        <v>912</v>
      </c>
      <c r="Z358" s="910" t="s">
        <v>1682</v>
      </c>
      <c r="AA358" s="981"/>
      <c r="AB358" s="938"/>
      <c r="AC358" s="982" t="s">
        <v>1521</v>
      </c>
      <c r="AD358" s="983"/>
      <c r="AE358" s="983"/>
      <c r="AF358" s="983"/>
      <c r="AG358" s="986" t="s">
        <v>912</v>
      </c>
      <c r="AH358" s="910" t="s">
        <v>2145</v>
      </c>
      <c r="AI358" s="981"/>
      <c r="AJ358" s="938"/>
      <c r="AK358" s="982" t="s">
        <v>1521</v>
      </c>
      <c r="AL358" s="983"/>
      <c r="AM358" s="983"/>
      <c r="AN358" s="983"/>
      <c r="AO358" s="984"/>
      <c r="AP358" s="910" t="s">
        <v>1629</v>
      </c>
      <c r="AQ358" s="981"/>
      <c r="AR358" s="938"/>
      <c r="AS358" s="982" t="s">
        <v>1521</v>
      </c>
      <c r="AT358" s="983"/>
      <c r="AU358" s="983"/>
      <c r="AV358" s="983"/>
      <c r="AW358" s="984"/>
      <c r="AX358" s="910" t="s">
        <v>2204</v>
      </c>
      <c r="AY358" s="752"/>
      <c r="AZ358" s="752"/>
      <c r="BA358" s="2865" t="s">
        <v>1521</v>
      </c>
      <c r="BB358" s="2866"/>
      <c r="BC358" s="2866"/>
      <c r="BD358" s="2866"/>
      <c r="BE358" s="2867"/>
      <c r="BF358" s="920"/>
      <c r="BG358" s="920"/>
      <c r="BH358" s="920"/>
      <c r="BI358" s="920"/>
      <c r="BJ358" s="920"/>
      <c r="BK358" s="920"/>
      <c r="BL358" s="920"/>
      <c r="BM358" s="920"/>
      <c r="BN358" s="920"/>
      <c r="BO358" s="920"/>
      <c r="BP358" s="920"/>
      <c r="BQ358" s="920"/>
      <c r="BR358" s="920"/>
      <c r="BS358" s="920"/>
      <c r="BT358" s="920"/>
      <c r="BU358" s="920"/>
      <c r="BV358" s="920"/>
      <c r="BW358" s="920"/>
      <c r="BX358" s="920"/>
      <c r="BY358" s="920"/>
      <c r="BZ358" s="920"/>
      <c r="CA358" s="920"/>
      <c r="CB358" s="920"/>
      <c r="CC358" s="920"/>
      <c r="CD358" s="920"/>
      <c r="CE358" s="920"/>
      <c r="CF358" s="920"/>
      <c r="CG358" s="920"/>
      <c r="CH358" s="920"/>
      <c r="CI358" s="920"/>
      <c r="CJ358" s="920"/>
      <c r="CK358" s="920"/>
      <c r="CL358" s="920"/>
      <c r="CM358" s="920"/>
      <c r="CN358" s="937"/>
      <c r="CO358" s="920"/>
      <c r="CP358" s="920"/>
      <c r="CQ358" s="920"/>
      <c r="CR358" s="920"/>
      <c r="CS358" s="920"/>
      <c r="CT358" s="920"/>
      <c r="CU358" s="920"/>
      <c r="CV358" s="920"/>
      <c r="CW358" s="920"/>
      <c r="CX358" s="920"/>
      <c r="CY358" s="920"/>
      <c r="CZ358" s="920"/>
      <c r="DA358" s="920"/>
      <c r="DB358" s="920"/>
      <c r="DC358" s="920"/>
      <c r="DD358" s="920"/>
      <c r="DE358" s="920"/>
      <c r="DF358" s="920"/>
      <c r="DG358" s="920"/>
      <c r="DH358" s="920"/>
      <c r="DI358" s="920"/>
      <c r="DJ358" s="920"/>
      <c r="DK358" s="920"/>
      <c r="DL358" s="920"/>
      <c r="DM358" s="920"/>
      <c r="DN358" s="920"/>
      <c r="DO358" s="920"/>
      <c r="DP358" s="920"/>
      <c r="DQ358" s="920"/>
      <c r="DR358" s="920"/>
    </row>
    <row r="359" spans="2:122" ht="9.9499999999999993" customHeight="1">
      <c r="D359" s="2434"/>
      <c r="E359" s="2434"/>
      <c r="F359" s="2434"/>
      <c r="H359" s="935"/>
      <c r="I359" s="961"/>
      <c r="J359" s="920"/>
      <c r="K359" s="920"/>
      <c r="L359" s="920"/>
      <c r="M359" s="920"/>
      <c r="N359" s="920"/>
      <c r="O359" s="920"/>
      <c r="P359" s="920"/>
      <c r="Q359" s="920"/>
      <c r="R359" s="920"/>
      <c r="S359" s="920"/>
      <c r="T359" s="920"/>
      <c r="U359" s="920"/>
      <c r="V359" s="920"/>
      <c r="W359" s="920"/>
      <c r="X359" s="920"/>
      <c r="Y359" s="920"/>
      <c r="Z359" s="920"/>
      <c r="AA359" s="920"/>
      <c r="AB359" s="920"/>
      <c r="AC359" s="920"/>
      <c r="AD359" s="920"/>
      <c r="AE359" s="920"/>
      <c r="AF359" s="920"/>
      <c r="AG359" s="920"/>
      <c r="AH359" s="920"/>
      <c r="AI359" s="920"/>
      <c r="AJ359" s="920"/>
      <c r="AK359" s="920"/>
      <c r="AL359" s="920"/>
      <c r="AM359" s="920"/>
      <c r="AN359" s="920"/>
      <c r="AO359" s="920"/>
      <c r="AP359" s="920"/>
      <c r="AQ359" s="920"/>
      <c r="AR359" s="920"/>
      <c r="AS359" s="920"/>
      <c r="AT359" s="920"/>
      <c r="AU359" s="920"/>
      <c r="AV359" s="920"/>
      <c r="AW359" s="920"/>
      <c r="AX359" s="920"/>
      <c r="AY359" s="920"/>
      <c r="AZ359" s="920"/>
      <c r="BA359" s="920"/>
      <c r="BB359" s="920"/>
      <c r="BC359" s="920"/>
      <c r="BD359" s="920"/>
      <c r="BE359" s="920"/>
      <c r="BF359" s="920"/>
      <c r="BG359" s="920"/>
      <c r="BH359" s="920"/>
      <c r="BI359" s="920"/>
      <c r="BJ359" s="920"/>
      <c r="BK359" s="920"/>
      <c r="BL359" s="920"/>
      <c r="BM359" s="920"/>
      <c r="BN359" s="920"/>
      <c r="BO359" s="920"/>
      <c r="BP359" s="920"/>
      <c r="BQ359" s="920"/>
      <c r="BR359" s="920"/>
      <c r="BS359" s="920"/>
      <c r="BT359" s="920"/>
      <c r="BU359" s="920"/>
      <c r="BV359" s="920"/>
      <c r="BW359" s="920"/>
      <c r="BX359" s="920"/>
      <c r="BY359" s="920"/>
      <c r="BZ359" s="920"/>
      <c r="CA359" s="920"/>
      <c r="CB359" s="920"/>
      <c r="CC359" s="920"/>
      <c r="CD359" s="920"/>
      <c r="CE359" s="920"/>
      <c r="CF359" s="920"/>
      <c r="CG359" s="920"/>
      <c r="CH359" s="920"/>
      <c r="CI359" s="920"/>
      <c r="CJ359" s="920"/>
      <c r="CK359" s="920"/>
      <c r="CL359" s="920"/>
      <c r="CM359" s="920"/>
      <c r="CN359" s="937"/>
      <c r="CO359" s="920"/>
      <c r="CP359" s="920"/>
      <c r="CQ359" s="920"/>
      <c r="CR359" s="920"/>
      <c r="CS359" s="920"/>
      <c r="CT359" s="920"/>
      <c r="CU359" s="920"/>
      <c r="CV359" s="920"/>
      <c r="CW359" s="920"/>
      <c r="CX359" s="920"/>
      <c r="CY359" s="920"/>
      <c r="CZ359" s="920"/>
      <c r="DA359" s="920"/>
      <c r="DB359" s="920"/>
      <c r="DC359" s="920"/>
      <c r="DD359" s="920"/>
      <c r="DE359" s="920"/>
      <c r="DF359" s="920"/>
      <c r="DG359" s="920"/>
      <c r="DH359" s="920"/>
      <c r="DI359" s="920"/>
      <c r="DJ359" s="920"/>
      <c r="DK359" s="920"/>
      <c r="DL359" s="920"/>
      <c r="DM359" s="920"/>
      <c r="DN359" s="920"/>
    </row>
    <row r="360" spans="2:122" ht="18.95" customHeight="1">
      <c r="D360" s="2434"/>
      <c r="E360" s="2434"/>
      <c r="F360" s="2434"/>
      <c r="H360" s="935"/>
      <c r="I360" s="2880" t="s">
        <v>1559</v>
      </c>
      <c r="J360" s="2797" t="s">
        <v>2282</v>
      </c>
      <c r="K360" s="2848"/>
      <c r="L360" s="2848"/>
      <c r="M360" s="2799"/>
      <c r="N360" s="2797" t="s">
        <v>2062</v>
      </c>
      <c r="O360" s="2848"/>
      <c r="P360" s="2848"/>
      <c r="Q360" s="2799"/>
      <c r="R360" s="2880" t="s">
        <v>3420</v>
      </c>
      <c r="S360" s="2810" t="s">
        <v>1630</v>
      </c>
      <c r="T360" s="2882"/>
      <c r="U360" s="2882"/>
      <c r="V360" s="2882"/>
      <c r="W360" s="2882"/>
      <c r="X360" s="2812"/>
      <c r="Y360" s="966" t="s">
        <v>2147</v>
      </c>
      <c r="Z360" s="1361"/>
      <c r="AA360" s="930"/>
      <c r="AB360" s="930"/>
      <c r="AC360" s="930"/>
      <c r="AD360" s="930"/>
      <c r="AE360" s="930"/>
      <c r="AF360" s="930"/>
      <c r="AG360" s="931"/>
      <c r="AH360" s="929" t="s">
        <v>1586</v>
      </c>
      <c r="AI360" s="930"/>
      <c r="AJ360" s="930"/>
      <c r="AK360" s="930"/>
      <c r="AL360" s="930"/>
      <c r="AM360" s="930"/>
      <c r="AN360" s="930"/>
      <c r="AO360" s="930"/>
      <c r="AP360" s="930"/>
      <c r="AQ360" s="930"/>
      <c r="AR360" s="931"/>
      <c r="AS360" s="929" t="s">
        <v>1527</v>
      </c>
      <c r="AT360" s="930"/>
      <c r="AU360" s="930"/>
      <c r="AV360" s="930"/>
      <c r="AW360" s="930"/>
      <c r="AX360" s="930"/>
      <c r="AY360" s="930"/>
      <c r="AZ360" s="930"/>
      <c r="BA360" s="930"/>
      <c r="BB360" s="930"/>
      <c r="BC360" s="930"/>
      <c r="BD360" s="930"/>
      <c r="BE360" s="930"/>
      <c r="BF360" s="930"/>
      <c r="BG360" s="930"/>
      <c r="BH360" s="930"/>
      <c r="BI360" s="930"/>
      <c r="BJ360" s="930"/>
      <c r="BK360" s="929" t="s">
        <v>2122</v>
      </c>
      <c r="BL360" s="930"/>
      <c r="BM360" s="930"/>
      <c r="BN360" s="930"/>
      <c r="BO360" s="930"/>
      <c r="BP360" s="930"/>
      <c r="BQ360" s="930"/>
      <c r="BR360" s="930"/>
      <c r="BS360" s="930"/>
      <c r="BT360" s="930"/>
      <c r="BU360" s="930"/>
      <c r="BV360" s="931"/>
      <c r="BW360" s="931"/>
      <c r="BX360" s="931"/>
      <c r="BY360" s="931"/>
      <c r="BZ360" s="1060" t="s">
        <v>1612</v>
      </c>
      <c r="CA360" s="1060"/>
      <c r="CB360" s="1060"/>
      <c r="CC360" s="1060"/>
      <c r="CD360" s="1061"/>
      <c r="CE360" s="1060"/>
      <c r="CF360" s="1060"/>
      <c r="CG360" s="1061"/>
      <c r="CH360" s="2896" t="s">
        <v>1525</v>
      </c>
      <c r="CI360" s="2913"/>
      <c r="CJ360" s="2913"/>
      <c r="CK360" s="2913"/>
      <c r="CL360" s="2913"/>
      <c r="CM360" s="2898"/>
      <c r="CN360" s="937"/>
    </row>
    <row r="361" spans="2:122" ht="18.95" customHeight="1">
      <c r="D361" s="2434"/>
      <c r="E361" s="2434"/>
      <c r="F361" s="2434"/>
      <c r="H361" s="935"/>
      <c r="I361" s="2881"/>
      <c r="J361" s="2800"/>
      <c r="K361" s="2801"/>
      <c r="L361" s="2801"/>
      <c r="M361" s="2802"/>
      <c r="N361" s="2800"/>
      <c r="O361" s="2801"/>
      <c r="P361" s="2801"/>
      <c r="Q361" s="2802"/>
      <c r="R361" s="2881"/>
      <c r="S361" s="2813"/>
      <c r="T361" s="2814"/>
      <c r="U361" s="2814"/>
      <c r="V361" s="2814"/>
      <c r="W361" s="2814"/>
      <c r="X361" s="2815"/>
      <c r="Y361" s="929" t="s">
        <v>3413</v>
      </c>
      <c r="Z361" s="930"/>
      <c r="AA361" s="930"/>
      <c r="AB361" s="929" t="s">
        <v>2138</v>
      </c>
      <c r="AC361" s="930"/>
      <c r="AD361" s="930"/>
      <c r="AE361" s="929" t="s">
        <v>2139</v>
      </c>
      <c r="AF361" s="930"/>
      <c r="AG361" s="931"/>
      <c r="AH361" s="929" t="s">
        <v>699</v>
      </c>
      <c r="AI361" s="930"/>
      <c r="AJ361" s="930"/>
      <c r="AK361" s="931"/>
      <c r="AL361" s="929" t="s">
        <v>700</v>
      </c>
      <c r="AM361" s="930"/>
      <c r="AN361" s="930"/>
      <c r="AO361" s="931"/>
      <c r="AP361" s="929" t="s">
        <v>1531</v>
      </c>
      <c r="AQ361" s="930"/>
      <c r="AR361" s="931"/>
      <c r="AS361" s="929" t="s">
        <v>1561</v>
      </c>
      <c r="AT361" s="930"/>
      <c r="AU361" s="931"/>
      <c r="AV361" s="929" t="s">
        <v>1528</v>
      </c>
      <c r="AW361" s="930"/>
      <c r="AX361" s="930"/>
      <c r="AY361" s="930"/>
      <c r="AZ361" s="931"/>
      <c r="BA361" s="929" t="s">
        <v>1529</v>
      </c>
      <c r="BB361" s="930"/>
      <c r="BC361" s="930"/>
      <c r="BD361" s="930"/>
      <c r="BE361" s="930"/>
      <c r="BF361" s="930"/>
      <c r="BG361" s="931"/>
      <c r="BH361" s="929" t="s">
        <v>1530</v>
      </c>
      <c r="BI361" s="930"/>
      <c r="BJ361" s="931"/>
      <c r="BK361" s="966" t="s">
        <v>1534</v>
      </c>
      <c r="BL361" s="967"/>
      <c r="BM361" s="968"/>
      <c r="BN361" s="966" t="s">
        <v>1535</v>
      </c>
      <c r="BO361" s="967"/>
      <c r="BP361" s="968"/>
      <c r="BQ361" s="929" t="s">
        <v>1583</v>
      </c>
      <c r="BR361" s="931"/>
      <c r="BS361" s="931"/>
      <c r="BT361" s="929" t="s">
        <v>1584</v>
      </c>
      <c r="BU361" s="930"/>
      <c r="BV361" s="931"/>
      <c r="BW361" s="929" t="s">
        <v>1680</v>
      </c>
      <c r="BX361" s="930"/>
      <c r="BY361" s="931"/>
      <c r="BZ361" s="1059" t="s">
        <v>1583</v>
      </c>
      <c r="CA361" s="1060"/>
      <c r="CB361" s="1059" t="s">
        <v>1592</v>
      </c>
      <c r="CC361" s="1060"/>
      <c r="CD361" s="1061"/>
      <c r="CE361" s="1059" t="s">
        <v>1585</v>
      </c>
      <c r="CF361" s="1060"/>
      <c r="CG361" s="1061"/>
      <c r="CH361" s="2899"/>
      <c r="CI361" s="2900"/>
      <c r="CJ361" s="2900"/>
      <c r="CK361" s="2900"/>
      <c r="CL361" s="2900"/>
      <c r="CM361" s="2901"/>
      <c r="CN361" s="937"/>
    </row>
    <row r="362" spans="2:122" ht="18.95" customHeight="1">
      <c r="D362" s="2434"/>
      <c r="E362" s="2434"/>
      <c r="F362" s="2434"/>
      <c r="H362" s="935"/>
      <c r="I362" s="2203" t="s">
        <v>737</v>
      </c>
      <c r="J362" s="2220" t="s">
        <v>1526</v>
      </c>
      <c r="K362" s="2221"/>
      <c r="L362" s="2221"/>
      <c r="M362" s="2222"/>
      <c r="N362" s="2220" t="s">
        <v>1179</v>
      </c>
      <c r="O362" s="2221"/>
      <c r="P362" s="2221"/>
      <c r="Q362" s="2222"/>
      <c r="R362" s="932">
        <v>1</v>
      </c>
      <c r="S362" s="1040" t="s">
        <v>1995</v>
      </c>
      <c r="T362" s="918"/>
      <c r="U362" s="918"/>
      <c r="V362" s="918"/>
      <c r="W362" s="918"/>
      <c r="X362" s="919"/>
      <c r="Y362" s="1388" t="s">
        <v>3410</v>
      </c>
      <c r="Z362" s="955"/>
      <c r="AA362" s="955"/>
      <c r="AB362" s="954" t="s">
        <v>1523</v>
      </c>
      <c r="AC362" s="955"/>
      <c r="AD362" s="955"/>
      <c r="AE362" s="954" t="s">
        <v>1524</v>
      </c>
      <c r="AF362" s="955"/>
      <c r="AG362" s="971"/>
      <c r="AH362" s="932" t="s">
        <v>3428</v>
      </c>
      <c r="AI362" s="933"/>
      <c r="AJ362" s="933"/>
      <c r="AK362" s="933"/>
      <c r="AL362" s="932">
        <v>12345</v>
      </c>
      <c r="AM362" s="933"/>
      <c r="AN362" s="933"/>
      <c r="AO362" s="933"/>
      <c r="AP362" s="932" t="s">
        <v>1518</v>
      </c>
      <c r="AQ362" s="933"/>
      <c r="AR362" s="934"/>
      <c r="AS362" s="932" t="s">
        <v>1526</v>
      </c>
      <c r="AT362" s="933"/>
      <c r="AU362" s="934"/>
      <c r="AV362" s="932" t="s">
        <v>1526</v>
      </c>
      <c r="AW362" s="933"/>
      <c r="AX362" s="933"/>
      <c r="AY362" s="933"/>
      <c r="AZ362" s="934"/>
      <c r="BA362" s="932" t="s">
        <v>1562</v>
      </c>
      <c r="BB362" s="933"/>
      <c r="BC362" s="933"/>
      <c r="BD362" s="933"/>
      <c r="BE362" s="933"/>
      <c r="BF362" s="933"/>
      <c r="BG362" s="934"/>
      <c r="BH362" s="932" t="s">
        <v>1532</v>
      </c>
      <c r="BI362" s="933"/>
      <c r="BJ362" s="934"/>
      <c r="BK362" s="954" t="s">
        <v>1596</v>
      </c>
      <c r="BL362" s="955"/>
      <c r="BM362" s="971"/>
      <c r="BN362" s="954">
        <v>1</v>
      </c>
      <c r="BO362" s="955"/>
      <c r="BP362" s="971"/>
      <c r="BQ362" s="954" t="s">
        <v>1595</v>
      </c>
      <c r="BR362" s="955"/>
      <c r="BS362" s="971"/>
      <c r="BT362" s="954">
        <v>1</v>
      </c>
      <c r="BU362" s="955"/>
      <c r="BV362" s="971"/>
      <c r="BW362" s="954">
        <v>66</v>
      </c>
      <c r="BX362" s="955"/>
      <c r="BY362" s="971"/>
      <c r="BZ362" s="954" t="s">
        <v>1590</v>
      </c>
      <c r="CA362" s="955"/>
      <c r="CB362" s="1006">
        <v>500</v>
      </c>
      <c r="CC362" s="1007"/>
      <c r="CD362" s="1008"/>
      <c r="CE362" s="1009" t="s">
        <v>1520</v>
      </c>
      <c r="CF362" s="1007"/>
      <c r="CG362" s="1008"/>
      <c r="CH362" s="2050" t="s">
        <v>3431</v>
      </c>
      <c r="CI362" s="955"/>
      <c r="CJ362" s="955"/>
      <c r="CK362" s="955"/>
      <c r="CL362" s="955"/>
      <c r="CM362" s="971"/>
      <c r="CN362" s="937"/>
    </row>
    <row r="363" spans="2:122" ht="18.95" customHeight="1">
      <c r="D363" s="2434"/>
      <c r="E363" s="2434"/>
      <c r="F363" s="2434"/>
      <c r="H363" s="935"/>
      <c r="I363" s="1315" t="s">
        <v>737</v>
      </c>
      <c r="J363" s="917" t="s">
        <v>1526</v>
      </c>
      <c r="K363" s="918"/>
      <c r="L363" s="918"/>
      <c r="M363" s="919"/>
      <c r="N363" s="917" t="s">
        <v>1179</v>
      </c>
      <c r="O363" s="918"/>
      <c r="P363" s="918"/>
      <c r="Q363" s="919"/>
      <c r="R363" s="932">
        <v>2</v>
      </c>
      <c r="S363" s="1040" t="s">
        <v>1995</v>
      </c>
      <c r="T363" s="918"/>
      <c r="U363" s="918"/>
      <c r="V363" s="918"/>
      <c r="W363" s="918"/>
      <c r="X363" s="919"/>
      <c r="Y363" s="1388" t="s">
        <v>3410</v>
      </c>
      <c r="Z363" s="955"/>
      <c r="AA363" s="955"/>
      <c r="AB363" s="954" t="s">
        <v>1523</v>
      </c>
      <c r="AC363" s="955"/>
      <c r="AD363" s="955"/>
      <c r="AE363" s="954" t="s">
        <v>1524</v>
      </c>
      <c r="AF363" s="955"/>
      <c r="AG363" s="971"/>
      <c r="AH363" s="932" t="s">
        <v>3428</v>
      </c>
      <c r="AI363" s="933"/>
      <c r="AJ363" s="933"/>
      <c r="AK363" s="933"/>
      <c r="AL363" s="932">
        <v>12345</v>
      </c>
      <c r="AM363" s="933"/>
      <c r="AN363" s="933"/>
      <c r="AO363" s="933"/>
      <c r="AP363" s="932" t="s">
        <v>1518</v>
      </c>
      <c r="AQ363" s="933"/>
      <c r="AR363" s="934"/>
      <c r="AS363" s="932" t="s">
        <v>1526</v>
      </c>
      <c r="AT363" s="933"/>
      <c r="AU363" s="934"/>
      <c r="AV363" s="932" t="s">
        <v>1526</v>
      </c>
      <c r="AW363" s="933"/>
      <c r="AX363" s="933"/>
      <c r="AY363" s="933"/>
      <c r="AZ363" s="934"/>
      <c r="BA363" s="932" t="s">
        <v>1562</v>
      </c>
      <c r="BB363" s="933"/>
      <c r="BC363" s="933"/>
      <c r="BD363" s="933"/>
      <c r="BE363" s="933"/>
      <c r="BF363" s="933"/>
      <c r="BG363" s="934"/>
      <c r="BH363" s="932" t="s">
        <v>1532</v>
      </c>
      <c r="BI363" s="933"/>
      <c r="BJ363" s="934"/>
      <c r="BK363" s="954" t="s">
        <v>1596</v>
      </c>
      <c r="BL363" s="955"/>
      <c r="BM363" s="971"/>
      <c r="BN363" s="954">
        <v>1</v>
      </c>
      <c r="BO363" s="955"/>
      <c r="BP363" s="971"/>
      <c r="BQ363" s="954" t="s">
        <v>1595</v>
      </c>
      <c r="BR363" s="955"/>
      <c r="BS363" s="971"/>
      <c r="BT363" s="954">
        <v>1</v>
      </c>
      <c r="BU363" s="955"/>
      <c r="BV363" s="971"/>
      <c r="BW363" s="954">
        <v>66</v>
      </c>
      <c r="BX363" s="955"/>
      <c r="BY363" s="971"/>
      <c r="BZ363" s="954" t="s">
        <v>1590</v>
      </c>
      <c r="CA363" s="955"/>
      <c r="CB363" s="1006">
        <v>100</v>
      </c>
      <c r="CC363" s="1007"/>
      <c r="CD363" s="1008"/>
      <c r="CE363" s="1009" t="s">
        <v>1520</v>
      </c>
      <c r="CF363" s="1007"/>
      <c r="CG363" s="1008"/>
      <c r="CH363" s="2050" t="s">
        <v>3433</v>
      </c>
      <c r="CI363" s="955"/>
      <c r="CJ363" s="955"/>
      <c r="CK363" s="955"/>
      <c r="CL363" s="955"/>
      <c r="CM363" s="971"/>
      <c r="CN363" s="937"/>
    </row>
    <row r="364" spans="2:122" ht="9.9499999999999993" customHeight="1">
      <c r="D364" s="2434"/>
      <c r="E364" s="2434"/>
      <c r="F364" s="2434"/>
      <c r="H364" s="935"/>
      <c r="I364" s="920"/>
      <c r="J364" s="920"/>
      <c r="K364" s="920"/>
      <c r="L364" s="920"/>
      <c r="M364" s="920"/>
      <c r="N364" s="920"/>
      <c r="O364" s="920"/>
      <c r="P364" s="920"/>
      <c r="Q364" s="920"/>
      <c r="R364" s="920"/>
      <c r="S364" s="920"/>
      <c r="T364" s="920"/>
      <c r="U364" s="920"/>
      <c r="V364" s="920"/>
      <c r="W364" s="920"/>
      <c r="X364" s="920"/>
      <c r="Y364" s="920"/>
      <c r="Z364" s="920"/>
      <c r="AA364" s="920"/>
      <c r="AB364" s="920"/>
      <c r="AC364" s="920"/>
      <c r="AD364" s="920"/>
      <c r="AE364" s="920"/>
      <c r="AF364" s="920"/>
      <c r="AG364" s="920"/>
      <c r="AH364" s="920"/>
      <c r="AI364" s="920"/>
      <c r="AJ364" s="920"/>
      <c r="AK364" s="920"/>
      <c r="AL364" s="920"/>
      <c r="AM364" s="920"/>
      <c r="AN364" s="920"/>
      <c r="AO364" s="920"/>
      <c r="AP364" s="920"/>
      <c r="AQ364" s="920"/>
      <c r="AR364" s="920"/>
      <c r="AS364" s="920"/>
      <c r="AT364" s="920"/>
      <c r="AU364" s="920"/>
      <c r="AV364" s="920"/>
      <c r="AW364" s="920"/>
      <c r="AX364" s="920"/>
      <c r="AY364" s="920"/>
      <c r="AZ364" s="920"/>
      <c r="BA364" s="920"/>
      <c r="BB364" s="920"/>
      <c r="BC364" s="920"/>
      <c r="BD364" s="920"/>
      <c r="BE364" s="920"/>
      <c r="BF364" s="920"/>
      <c r="BG364" s="920"/>
      <c r="BH364" s="920"/>
      <c r="BI364" s="920"/>
      <c r="BJ364" s="920"/>
      <c r="BK364" s="920"/>
      <c r="BL364" s="920"/>
      <c r="BM364" s="920"/>
      <c r="BN364" s="920"/>
      <c r="BO364" s="920"/>
      <c r="BP364" s="920"/>
      <c r="BQ364" s="920"/>
      <c r="BR364" s="920"/>
      <c r="BS364" s="920"/>
      <c r="BT364" s="920"/>
      <c r="BU364" s="920"/>
      <c r="BV364" s="920"/>
      <c r="BW364" s="920"/>
      <c r="BX364" s="920"/>
      <c r="BY364" s="920"/>
      <c r="BZ364" s="920"/>
      <c r="CA364" s="974"/>
      <c r="CB364" s="974"/>
      <c r="CC364" s="974"/>
      <c r="CD364" s="974"/>
      <c r="CE364" s="974"/>
      <c r="CF364" s="974"/>
      <c r="CG364" s="974"/>
      <c r="CH364" s="974"/>
      <c r="CI364" s="974"/>
      <c r="CJ364" s="974"/>
      <c r="CK364" s="920"/>
      <c r="CL364" s="2208"/>
      <c r="CM364" s="2208"/>
      <c r="CN364" s="1422"/>
      <c r="CO364"/>
      <c r="CP364"/>
      <c r="CQ364"/>
      <c r="CR364"/>
      <c r="CS364"/>
      <c r="CT364"/>
    </row>
    <row r="365" spans="2:122" ht="5.0999999999999996" customHeight="1">
      <c r="D365" s="2434"/>
      <c r="E365" s="2434"/>
      <c r="F365" s="2434"/>
      <c r="H365" s="935"/>
      <c r="I365" s="977"/>
      <c r="J365" s="977"/>
      <c r="K365" s="977"/>
      <c r="L365" s="977"/>
      <c r="M365" s="977"/>
      <c r="N365" s="977"/>
      <c r="O365" s="977"/>
      <c r="P365" s="977"/>
      <c r="Q365" s="977"/>
      <c r="R365" s="977"/>
      <c r="S365" s="977"/>
      <c r="T365" s="977"/>
      <c r="U365" s="977"/>
      <c r="V365" s="977"/>
      <c r="W365" s="977"/>
      <c r="X365" s="977"/>
      <c r="Y365" s="977"/>
      <c r="Z365" s="977"/>
      <c r="AA365" s="977"/>
      <c r="AB365" s="977"/>
      <c r="AC365" s="977"/>
      <c r="AD365" s="977"/>
      <c r="AE365" s="977"/>
      <c r="AF365" s="977"/>
      <c r="AG365" s="977"/>
      <c r="AH365" s="977"/>
      <c r="AI365" s="977"/>
      <c r="AJ365" s="977"/>
      <c r="AK365" s="977"/>
      <c r="AL365" s="977"/>
      <c r="AM365" s="977"/>
      <c r="AN365" s="977"/>
      <c r="AO365" s="977"/>
      <c r="AP365" s="977"/>
      <c r="AQ365" s="977"/>
      <c r="AR365" s="977"/>
      <c r="AS365" s="977"/>
      <c r="AT365" s="977"/>
      <c r="AU365" s="977"/>
      <c r="AV365" s="977"/>
      <c r="AW365" s="977"/>
      <c r="AX365" s="977"/>
      <c r="AY365" s="977"/>
      <c r="AZ365" s="977"/>
      <c r="BA365" s="977"/>
      <c r="BB365" s="977"/>
      <c r="BC365" s="977"/>
      <c r="BD365" s="977"/>
      <c r="BE365" s="977"/>
      <c r="BF365" s="977"/>
      <c r="BG365" s="977"/>
      <c r="BH365" s="977"/>
      <c r="BI365" s="977"/>
      <c r="BJ365" s="977"/>
      <c r="BK365" s="977"/>
      <c r="BL365" s="977"/>
      <c r="BM365" s="977"/>
      <c r="BN365" s="977"/>
      <c r="BO365" s="977"/>
      <c r="BP365" s="977"/>
      <c r="BQ365" s="977"/>
      <c r="BR365" s="977"/>
      <c r="BS365" s="977"/>
      <c r="BT365" s="977"/>
      <c r="BU365" s="977"/>
      <c r="BV365" s="977"/>
      <c r="BW365" s="977"/>
      <c r="BX365" s="977"/>
      <c r="BY365" s="977"/>
      <c r="BZ365" s="977"/>
      <c r="CA365" s="977"/>
      <c r="CB365" s="977"/>
      <c r="CC365" s="977"/>
      <c r="CD365" s="977"/>
      <c r="CE365" s="977"/>
      <c r="CF365" s="977"/>
      <c r="CG365" s="977"/>
      <c r="CH365" s="977"/>
      <c r="CI365" s="977"/>
      <c r="CJ365" s="977"/>
      <c r="CK365" s="977"/>
      <c r="CL365" s="977"/>
      <c r="CM365" s="977"/>
      <c r="CN365" s="1422"/>
      <c r="CO365"/>
      <c r="CP365"/>
      <c r="CQ365"/>
      <c r="CR365"/>
      <c r="CS365"/>
      <c r="CT365"/>
    </row>
    <row r="366" spans="2:122" ht="18.95" customHeight="1">
      <c r="D366" s="2434"/>
      <c r="E366" s="2434"/>
      <c r="F366" s="2434"/>
      <c r="H366" s="935"/>
      <c r="I366" s="1372"/>
      <c r="J366" s="1372"/>
      <c r="K366" s="1372"/>
      <c r="L366" s="1372"/>
      <c r="M366" s="1372"/>
      <c r="N366" s="1372"/>
      <c r="O366" s="1372"/>
      <c r="P366" s="1372"/>
      <c r="Q366" s="1372"/>
      <c r="R366" s="1372"/>
      <c r="S366" s="1372"/>
      <c r="T366" s="1372"/>
      <c r="U366" s="1372"/>
      <c r="V366" s="1372"/>
      <c r="W366" s="1372"/>
      <c r="X366" s="1372"/>
      <c r="Y366" s="1372"/>
      <c r="Z366" s="1372"/>
      <c r="AA366" s="1372"/>
      <c r="AB366" s="1372"/>
      <c r="AC366" s="1372"/>
      <c r="AD366" s="1372"/>
      <c r="AE366" s="1372"/>
      <c r="AF366" s="1372"/>
      <c r="AG366" s="1372"/>
      <c r="AH366" s="1372"/>
      <c r="AI366" s="1372"/>
      <c r="AJ366" s="1372"/>
      <c r="AK366" s="1372"/>
      <c r="AL366" s="1372"/>
      <c r="AM366" s="1372"/>
      <c r="AN366" s="1372"/>
      <c r="AO366" s="1372"/>
      <c r="AP366" s="1372"/>
      <c r="AQ366" s="1372"/>
      <c r="AR366" s="1372"/>
      <c r="AS366" s="1372"/>
      <c r="AT366" s="1372"/>
      <c r="AU366" s="1372"/>
      <c r="AV366" s="1372"/>
      <c r="AW366" s="1372"/>
      <c r="AX366" s="1372"/>
      <c r="AY366" s="1372"/>
      <c r="AZ366" s="1372"/>
      <c r="BA366" s="1372"/>
      <c r="BB366" s="1372"/>
      <c r="BC366" s="1372"/>
      <c r="BD366" s="1372"/>
      <c r="BE366" s="1372"/>
      <c r="BF366" s="1372"/>
      <c r="BG366" s="1372"/>
      <c r="BH366" s="1372"/>
      <c r="BI366" s="1372"/>
      <c r="BJ366" s="1372"/>
      <c r="BK366" s="1372"/>
      <c r="BL366" s="1372"/>
      <c r="BM366" s="1372"/>
      <c r="BN366" s="1372"/>
      <c r="BO366" s="1372"/>
      <c r="BP366" s="978" t="s">
        <v>1557</v>
      </c>
      <c r="BQ366" s="1372"/>
      <c r="BR366" s="978"/>
      <c r="BS366" s="977"/>
      <c r="BT366" s="2889">
        <f>BT362</f>
        <v>1</v>
      </c>
      <c r="BU366" s="2887"/>
      <c r="BV366" s="2888"/>
      <c r="BW366" s="1372"/>
      <c r="BX366" s="1372"/>
      <c r="BY366" s="1417" t="s">
        <v>1558</v>
      </c>
      <c r="BZ366" s="1079"/>
      <c r="CA366" s="980"/>
      <c r="CB366" s="2889">
        <f>CB362+CB363</f>
        <v>600</v>
      </c>
      <c r="CC366" s="2887"/>
      <c r="CD366" s="2888"/>
      <c r="CE366" s="2886" t="s">
        <v>1520</v>
      </c>
      <c r="CF366" s="2887"/>
      <c r="CG366" s="2888"/>
      <c r="CH366" s="1372"/>
      <c r="CI366" s="1372"/>
      <c r="CJ366" s="1372"/>
      <c r="CK366" s="1372"/>
      <c r="CL366" s="1372"/>
      <c r="CM366" s="1372"/>
      <c r="CN366" s="1422"/>
      <c r="CO366"/>
      <c r="CP366"/>
      <c r="CQ366"/>
      <c r="CR366"/>
      <c r="CS366"/>
      <c r="CT366"/>
    </row>
    <row r="367" spans="2:122" ht="5.0999999999999996" customHeight="1">
      <c r="D367" s="2434"/>
      <c r="E367" s="2434"/>
      <c r="F367" s="2434"/>
      <c r="H367" s="935"/>
      <c r="I367" s="977"/>
      <c r="J367" s="977"/>
      <c r="K367" s="977"/>
      <c r="L367" s="977"/>
      <c r="M367" s="977"/>
      <c r="N367" s="977"/>
      <c r="O367" s="977"/>
      <c r="P367" s="977"/>
      <c r="Q367" s="977"/>
      <c r="R367" s="977"/>
      <c r="S367" s="977"/>
      <c r="T367" s="977"/>
      <c r="U367" s="977"/>
      <c r="V367" s="977"/>
      <c r="W367" s="977"/>
      <c r="X367" s="977"/>
      <c r="Y367" s="977"/>
      <c r="Z367" s="977"/>
      <c r="AA367" s="977"/>
      <c r="AB367" s="977"/>
      <c r="AC367" s="977"/>
      <c r="AD367" s="977"/>
      <c r="AE367" s="977"/>
      <c r="AF367" s="977"/>
      <c r="AG367" s="977"/>
      <c r="AH367" s="977"/>
      <c r="AI367" s="977"/>
      <c r="AJ367" s="977"/>
      <c r="AK367" s="977"/>
      <c r="AL367" s="977"/>
      <c r="AM367" s="977"/>
      <c r="AN367" s="977"/>
      <c r="AO367" s="977"/>
      <c r="AP367" s="977"/>
      <c r="AQ367" s="977"/>
      <c r="AR367" s="977"/>
      <c r="AS367" s="977"/>
      <c r="AT367" s="977"/>
      <c r="AU367" s="977"/>
      <c r="AV367" s="977"/>
      <c r="AW367" s="977"/>
      <c r="AX367" s="977"/>
      <c r="AY367" s="977"/>
      <c r="AZ367" s="977"/>
      <c r="BA367" s="977"/>
      <c r="BB367" s="977"/>
      <c r="BC367" s="977"/>
      <c r="BD367" s="977"/>
      <c r="BE367" s="977"/>
      <c r="BF367" s="977"/>
      <c r="BG367" s="977"/>
      <c r="BH367" s="977"/>
      <c r="BI367" s="977"/>
      <c r="BJ367" s="977"/>
      <c r="BK367" s="977"/>
      <c r="BL367" s="977"/>
      <c r="BM367" s="977"/>
      <c r="BN367" s="977"/>
      <c r="BO367" s="977"/>
      <c r="BP367" s="977"/>
      <c r="BQ367" s="977"/>
      <c r="BR367" s="977"/>
      <c r="BS367" s="977"/>
      <c r="BT367" s="977"/>
      <c r="BU367" s="977"/>
      <c r="BV367" s="977"/>
      <c r="BW367" s="977"/>
      <c r="BX367" s="977"/>
      <c r="BY367" s="977"/>
      <c r="BZ367" s="977"/>
      <c r="CA367" s="977"/>
      <c r="CB367" s="977"/>
      <c r="CC367" s="977"/>
      <c r="CD367" s="977"/>
      <c r="CE367" s="977"/>
      <c r="CF367" s="977"/>
      <c r="CG367" s="977"/>
      <c r="CH367" s="977"/>
      <c r="CI367" s="977"/>
      <c r="CJ367" s="977"/>
      <c r="CK367" s="977"/>
      <c r="CL367" s="977"/>
      <c r="CM367" s="977"/>
      <c r="CN367" s="1422"/>
      <c r="CO367"/>
      <c r="CP367"/>
      <c r="CQ367"/>
      <c r="CR367"/>
      <c r="CS367"/>
      <c r="CT367"/>
    </row>
    <row r="368" spans="2:122" ht="9.9499999999999993" customHeight="1">
      <c r="D368" s="2434"/>
      <c r="E368" s="2434"/>
      <c r="F368" s="2434"/>
      <c r="H368" s="936"/>
      <c r="I368" s="939"/>
      <c r="J368" s="939"/>
      <c r="K368" s="939"/>
      <c r="L368" s="939"/>
      <c r="M368" s="939"/>
      <c r="N368" s="939"/>
      <c r="O368" s="939"/>
      <c r="P368" s="939"/>
      <c r="Q368" s="939"/>
      <c r="R368" s="939"/>
      <c r="S368" s="939"/>
      <c r="T368" s="939"/>
      <c r="U368" s="939"/>
      <c r="V368" s="939"/>
      <c r="W368" s="939"/>
      <c r="X368" s="939"/>
      <c r="Y368" s="939"/>
      <c r="Z368" s="939"/>
      <c r="AA368" s="939"/>
      <c r="AB368" s="939"/>
      <c r="AC368" s="939"/>
      <c r="AD368" s="939"/>
      <c r="AE368" s="939"/>
      <c r="AF368" s="939"/>
      <c r="AG368" s="939"/>
      <c r="AH368" s="939"/>
      <c r="AI368" s="939"/>
      <c r="AJ368" s="939"/>
      <c r="AK368" s="939"/>
      <c r="AL368" s="939"/>
      <c r="AM368" s="939"/>
      <c r="AN368" s="939"/>
      <c r="AO368" s="939"/>
      <c r="AP368" s="939"/>
      <c r="AQ368" s="939"/>
      <c r="AR368" s="939"/>
      <c r="AS368" s="939"/>
      <c r="AT368" s="939"/>
      <c r="AU368" s="939"/>
      <c r="AV368" s="939"/>
      <c r="AW368" s="939"/>
      <c r="AX368" s="939"/>
      <c r="AY368" s="939"/>
      <c r="AZ368" s="939"/>
      <c r="BA368" s="939"/>
      <c r="BB368" s="939"/>
      <c r="BC368" s="939"/>
      <c r="BD368" s="939"/>
      <c r="BE368" s="939"/>
      <c r="BF368" s="939"/>
      <c r="BG368" s="939"/>
      <c r="BH368" s="939"/>
      <c r="BI368" s="939"/>
      <c r="BJ368" s="939"/>
      <c r="BK368" s="939"/>
      <c r="BL368" s="939"/>
      <c r="BM368" s="939"/>
      <c r="BN368" s="939"/>
      <c r="BO368" s="939"/>
      <c r="BP368" s="939"/>
      <c r="BQ368" s="939"/>
      <c r="BR368" s="939"/>
      <c r="BS368" s="939"/>
      <c r="BT368" s="939"/>
      <c r="BU368" s="939"/>
      <c r="BV368" s="939"/>
      <c r="BW368" s="939"/>
      <c r="BX368" s="939"/>
      <c r="BY368" s="939"/>
      <c r="BZ368" s="939"/>
      <c r="CA368" s="1042"/>
      <c r="CB368" s="1042"/>
      <c r="CC368" s="1042"/>
      <c r="CD368" s="1042"/>
      <c r="CE368" s="1042"/>
      <c r="CF368" s="1042"/>
      <c r="CG368" s="1042"/>
      <c r="CH368" s="1042"/>
      <c r="CI368" s="1042"/>
      <c r="CJ368" s="1042"/>
      <c r="CK368" s="939"/>
      <c r="CL368" s="521"/>
      <c r="CM368" s="521"/>
      <c r="CN368" s="1390"/>
      <c r="CO368"/>
      <c r="CP368"/>
      <c r="CQ368"/>
      <c r="CR368"/>
      <c r="CS368"/>
      <c r="CT368"/>
    </row>
    <row r="372" spans="6:73" ht="18.95" customHeight="1">
      <c r="BT372" s="920"/>
      <c r="BU372" s="920"/>
    </row>
    <row r="373" spans="6:73" ht="18.75" customHeight="1">
      <c r="F373" s="1971" t="s">
        <v>2309</v>
      </c>
      <c r="BT373" s="920"/>
      <c r="BU373" s="920"/>
    </row>
    <row r="374" spans="6:73" ht="18.75" customHeight="1">
      <c r="BT374" s="920"/>
      <c r="BU374" s="920"/>
    </row>
    <row r="375" spans="6:73" ht="18.95" customHeight="1">
      <c r="H375" s="925" t="s">
        <v>2126</v>
      </c>
      <c r="BT375" s="920"/>
      <c r="BU375" s="920"/>
    </row>
    <row r="376" spans="6:73" ht="9.9499999999999993" customHeight="1">
      <c r="H376" s="925"/>
      <c r="BT376" s="920"/>
      <c r="BU376" s="920"/>
    </row>
    <row r="377" spans="6:73" ht="9.9499999999999993" customHeight="1">
      <c r="I377" s="1373"/>
      <c r="J377" s="1374"/>
      <c r="K377" s="1374"/>
      <c r="L377" s="1374"/>
      <c r="M377" s="1374"/>
      <c r="N377" s="1374"/>
      <c r="O377" s="1374"/>
      <c r="P377" s="1374"/>
      <c r="Q377" s="1374"/>
      <c r="R377" s="1374"/>
      <c r="S377" s="1374"/>
      <c r="T377" s="1374"/>
      <c r="U377" s="1374"/>
      <c r="V377" s="1374"/>
      <c r="W377" s="1374"/>
      <c r="X377" s="1374"/>
      <c r="Y377" s="1374"/>
      <c r="Z377" s="1374"/>
      <c r="AA377" s="1374"/>
      <c r="AB377" s="1374"/>
      <c r="AC377" s="1374"/>
      <c r="AD377" s="1374"/>
      <c r="AE377" s="1374"/>
      <c r="AF377" s="1374"/>
      <c r="AG377" s="1374"/>
      <c r="AH377" s="1374"/>
      <c r="AI377" s="1374"/>
      <c r="AJ377" s="1374"/>
      <c r="AK377" s="1374"/>
      <c r="AL377" s="1374"/>
      <c r="AM377" s="1374"/>
      <c r="AN377" s="1374"/>
      <c r="AO377" s="1374"/>
      <c r="AP377" s="1374"/>
      <c r="AQ377" s="1374"/>
      <c r="AR377" s="1374"/>
      <c r="AS377" s="1374"/>
      <c r="AT377" s="1375"/>
      <c r="BT377" s="920"/>
      <c r="BU377" s="920"/>
    </row>
    <row r="378" spans="6:73" ht="18.95" customHeight="1">
      <c r="I378" s="1380"/>
      <c r="J378" s="1403" t="s">
        <v>2197</v>
      </c>
      <c r="K378" s="1402"/>
      <c r="L378" s="1402"/>
      <c r="M378" s="1402"/>
      <c r="N378" s="1402"/>
      <c r="O378" s="1402"/>
      <c r="P378" s="953"/>
      <c r="Q378" s="953"/>
      <c r="R378" s="953"/>
      <c r="S378" s="953"/>
      <c r="T378" s="953"/>
      <c r="U378" s="953"/>
      <c r="V378" s="953"/>
      <c r="W378" s="953"/>
      <c r="X378" s="953"/>
      <c r="Y378" s="953"/>
      <c r="Z378" s="953"/>
      <c r="AA378" s="953"/>
      <c r="AB378" s="953"/>
      <c r="AC378" s="953"/>
      <c r="AD378" s="953"/>
      <c r="AE378" s="953"/>
      <c r="AF378" s="953"/>
      <c r="AG378" s="953"/>
      <c r="AH378" s="953"/>
      <c r="AI378" s="953"/>
      <c r="AJ378" s="953"/>
      <c r="AK378" s="953"/>
      <c r="AL378" s="953"/>
      <c r="AM378" s="953"/>
      <c r="AN378" s="953"/>
      <c r="AO378" s="953"/>
      <c r="AP378" s="953"/>
      <c r="AQ378" s="953"/>
      <c r="AR378" s="953"/>
      <c r="AS378" s="953"/>
      <c r="AT378" s="1379"/>
      <c r="BT378" s="920"/>
      <c r="BU378" s="920"/>
    </row>
    <row r="379" spans="6:73" ht="9.9499999999999993" customHeight="1">
      <c r="I379" s="1380"/>
      <c r="J379" s="953"/>
      <c r="K379" s="953"/>
      <c r="L379" s="953"/>
      <c r="M379" s="953"/>
      <c r="N379" s="953"/>
      <c r="O379" s="953"/>
      <c r="P379" s="953"/>
      <c r="Q379" s="953"/>
      <c r="R379" s="953"/>
      <c r="S379" s="953"/>
      <c r="T379" s="953"/>
      <c r="U379" s="953"/>
      <c r="V379" s="953"/>
      <c r="W379" s="953"/>
      <c r="X379" s="953"/>
      <c r="Y379" s="953"/>
      <c r="Z379" s="953"/>
      <c r="AA379" s="953"/>
      <c r="AB379" s="953"/>
      <c r="AC379" s="953"/>
      <c r="AD379" s="953"/>
      <c r="AE379" s="953"/>
      <c r="AF379" s="953"/>
      <c r="AG379" s="953"/>
      <c r="AH379" s="953"/>
      <c r="AI379" s="953"/>
      <c r="AJ379" s="953"/>
      <c r="AK379" s="953"/>
      <c r="AL379" s="953"/>
      <c r="AM379" s="953"/>
      <c r="AN379" s="953"/>
      <c r="AO379" s="953"/>
      <c r="AP379" s="953"/>
      <c r="AQ379" s="953"/>
      <c r="AR379" s="953"/>
      <c r="AS379" s="953"/>
      <c r="AT379" s="1379"/>
      <c r="BT379" s="920"/>
      <c r="BU379" s="920"/>
    </row>
    <row r="380" spans="6:73" ht="18.95" customHeight="1">
      <c r="I380" s="1376"/>
      <c r="J380" s="1377" t="s">
        <v>2130</v>
      </c>
      <c r="K380" s="1377"/>
      <c r="L380" s="1377"/>
      <c r="M380" s="953"/>
      <c r="N380" s="1378"/>
      <c r="O380" s="1378" t="s">
        <v>1554</v>
      </c>
      <c r="P380" s="953"/>
      <c r="Q380" s="953" t="s">
        <v>2195</v>
      </c>
      <c r="R380" s="953"/>
      <c r="S380" s="953"/>
      <c r="T380" s="953"/>
      <c r="U380" s="953"/>
      <c r="V380" s="953"/>
      <c r="W380" s="953"/>
      <c r="X380" s="953"/>
      <c r="Y380" s="953"/>
      <c r="Z380" s="953"/>
      <c r="AA380" s="953"/>
      <c r="AB380" s="953"/>
      <c r="AC380" s="953"/>
      <c r="AD380" s="953"/>
      <c r="AE380" s="953"/>
      <c r="AF380" s="953"/>
      <c r="AG380" s="953"/>
      <c r="AH380" s="953"/>
      <c r="AI380" s="953"/>
      <c r="AJ380" s="953"/>
      <c r="AK380" s="953"/>
      <c r="AL380" s="953"/>
      <c r="AM380" s="953"/>
      <c r="AN380" s="953"/>
      <c r="AO380" s="953"/>
      <c r="AP380" s="953"/>
      <c r="AQ380" s="953"/>
      <c r="AR380" s="953"/>
      <c r="AS380" s="953"/>
      <c r="AT380" s="1379"/>
      <c r="BT380" s="920"/>
      <c r="BU380" s="920"/>
    </row>
    <row r="381" spans="6:73" ht="18.95" customHeight="1">
      <c r="I381" s="1380"/>
      <c r="J381" s="953"/>
      <c r="K381" s="1385" t="s">
        <v>2128</v>
      </c>
      <c r="L381" s="953"/>
      <c r="M381" s="953"/>
      <c r="N381" s="953"/>
      <c r="O381" s="953"/>
      <c r="P381" s="953"/>
      <c r="Q381" s="953"/>
      <c r="R381" s="953"/>
      <c r="S381" s="953"/>
      <c r="T381" s="953"/>
      <c r="U381" s="953"/>
      <c r="V381" s="953"/>
      <c r="W381" s="953"/>
      <c r="X381" s="953"/>
      <c r="Y381" s="953"/>
      <c r="Z381" s="953"/>
      <c r="AA381" s="953"/>
      <c r="AB381" s="953"/>
      <c r="AC381" s="953"/>
      <c r="AD381" s="953"/>
      <c r="AE381" s="953"/>
      <c r="AF381" s="953"/>
      <c r="AG381" s="953"/>
      <c r="AH381" s="953"/>
      <c r="AI381" s="953"/>
      <c r="AJ381" s="953"/>
      <c r="AK381" s="953"/>
      <c r="AL381" s="953"/>
      <c r="AM381" s="953"/>
      <c r="AN381" s="953"/>
      <c r="AO381" s="953"/>
      <c r="AP381" s="953"/>
      <c r="AQ381" s="953"/>
      <c r="AR381" s="953"/>
      <c r="AS381" s="953"/>
      <c r="AT381" s="1379"/>
      <c r="BT381" s="920"/>
      <c r="BU381" s="920"/>
    </row>
    <row r="382" spans="6:73" ht="18.95" customHeight="1">
      <c r="I382" s="1376"/>
      <c r="J382" s="1377" t="s">
        <v>2131</v>
      </c>
      <c r="K382" s="1377"/>
      <c r="L382" s="1377"/>
      <c r="M382" s="953"/>
      <c r="N382" s="1378"/>
      <c r="O382" s="1378" t="s">
        <v>1554</v>
      </c>
      <c r="P382" s="953"/>
      <c r="Q382" s="953" t="s">
        <v>2194</v>
      </c>
      <c r="R382" s="953"/>
      <c r="S382" s="953"/>
      <c r="T382" s="953"/>
      <c r="U382" s="953"/>
      <c r="V382" s="953"/>
      <c r="W382" s="953"/>
      <c r="X382" s="953"/>
      <c r="Y382" s="953"/>
      <c r="Z382" s="953"/>
      <c r="AA382" s="953"/>
      <c r="AB382" s="953"/>
      <c r="AC382" s="953"/>
      <c r="AD382" s="953"/>
      <c r="AE382" s="953"/>
      <c r="AF382" s="953"/>
      <c r="AG382" s="953"/>
      <c r="AH382" s="953"/>
      <c r="AI382" s="953"/>
      <c r="AJ382" s="953"/>
      <c r="AK382" s="953"/>
      <c r="AL382" s="953"/>
      <c r="AM382" s="953"/>
      <c r="AN382" s="953"/>
      <c r="AO382" s="953"/>
      <c r="AP382" s="953"/>
      <c r="AQ382" s="953"/>
      <c r="AR382" s="953"/>
      <c r="AS382" s="953"/>
      <c r="AT382" s="1379"/>
      <c r="BT382" s="920"/>
      <c r="BU382" s="920"/>
    </row>
    <row r="383" spans="6:73" ht="18.95" customHeight="1">
      <c r="I383" s="1380"/>
      <c r="J383" s="953"/>
      <c r="K383" s="1385" t="s">
        <v>2193</v>
      </c>
      <c r="L383" s="953"/>
      <c r="M383" s="953"/>
      <c r="N383" s="953"/>
      <c r="O383" s="953"/>
      <c r="P383" s="953"/>
      <c r="Q383" s="953"/>
      <c r="R383" s="953"/>
      <c r="S383" s="953"/>
      <c r="T383" s="953"/>
      <c r="U383" s="953"/>
      <c r="V383" s="953"/>
      <c r="W383" s="953"/>
      <c r="X383" s="953"/>
      <c r="Y383" s="953"/>
      <c r="Z383" s="953"/>
      <c r="AA383" s="953"/>
      <c r="AB383" s="953"/>
      <c r="AC383" s="953"/>
      <c r="AD383" s="953"/>
      <c r="AE383" s="953"/>
      <c r="AF383" s="953"/>
      <c r="AG383" s="953"/>
      <c r="AH383" s="953"/>
      <c r="AI383" s="953"/>
      <c r="AJ383" s="953"/>
      <c r="AK383" s="953"/>
      <c r="AL383" s="953"/>
      <c r="AM383" s="953"/>
      <c r="AN383" s="953"/>
      <c r="AO383" s="953"/>
      <c r="AP383" s="953"/>
      <c r="AQ383" s="953"/>
      <c r="AR383" s="953"/>
      <c r="AS383" s="953"/>
      <c r="AT383" s="1379"/>
      <c r="BT383" s="920"/>
      <c r="BU383" s="920"/>
    </row>
    <row r="384" spans="6:73" ht="9.9499999999999993" customHeight="1">
      <c r="I384" s="1381"/>
      <c r="J384" s="1382"/>
      <c r="K384" s="1382"/>
      <c r="L384" s="1382"/>
      <c r="M384" s="1382"/>
      <c r="N384" s="1382"/>
      <c r="O384" s="1382"/>
      <c r="P384" s="1382"/>
      <c r="Q384" s="1382"/>
      <c r="R384" s="1382"/>
      <c r="S384" s="1382"/>
      <c r="T384" s="1382"/>
      <c r="U384" s="1382"/>
      <c r="V384" s="1382"/>
      <c r="W384" s="1382"/>
      <c r="X384" s="1382"/>
      <c r="Y384" s="1382"/>
      <c r="Z384" s="1382"/>
      <c r="AA384" s="1382"/>
      <c r="AB384" s="1382"/>
      <c r="AC384" s="1382"/>
      <c r="AD384" s="1382"/>
      <c r="AE384" s="1382"/>
      <c r="AF384" s="1382"/>
      <c r="AG384" s="1382"/>
      <c r="AH384" s="1382"/>
      <c r="AI384" s="1382"/>
      <c r="AJ384" s="1382"/>
      <c r="AK384" s="1382"/>
      <c r="AL384" s="1382"/>
      <c r="AM384" s="1382"/>
      <c r="AN384" s="1382"/>
      <c r="AO384" s="1382"/>
      <c r="AP384" s="1382"/>
      <c r="AQ384" s="1382"/>
      <c r="AR384" s="1382"/>
      <c r="AS384" s="1382"/>
      <c r="AT384" s="1383"/>
      <c r="BT384" s="920"/>
      <c r="BU384" s="920"/>
    </row>
    <row r="385" spans="4:101" ht="18.95" customHeight="1">
      <c r="BT385" s="920"/>
      <c r="BU385" s="920"/>
    </row>
    <row r="386" spans="4:101" ht="18.95" customHeight="1">
      <c r="W386" s="488"/>
      <c r="BT386" s="920"/>
      <c r="BU386" s="920"/>
    </row>
    <row r="387" spans="4:101" customFormat="1" ht="5.0999999999999996" customHeight="1">
      <c r="D387" s="2007"/>
      <c r="E387" s="2007"/>
      <c r="F387" s="2007"/>
      <c r="H387" s="536"/>
      <c r="I387" s="921"/>
      <c r="J387" s="922"/>
      <c r="K387" s="922"/>
      <c r="L387" s="922"/>
      <c r="M387" s="922"/>
      <c r="N387" s="923"/>
      <c r="O387" s="536"/>
      <c r="P387" s="536"/>
      <c r="Q387" s="536"/>
      <c r="R387" s="536"/>
      <c r="S387" s="536"/>
      <c r="T387" s="536"/>
      <c r="U387" s="536"/>
      <c r="V387" s="536"/>
      <c r="W387" s="536"/>
      <c r="X387" s="920"/>
      <c r="Y387" s="920"/>
      <c r="Z387" s="920"/>
      <c r="AA387" s="920"/>
      <c r="AB387" s="920"/>
      <c r="AC387" s="920"/>
      <c r="AD387" s="920"/>
      <c r="AE387" s="920"/>
      <c r="AF387" s="920"/>
      <c r="AG387" s="920"/>
      <c r="AH387" s="920"/>
      <c r="AI387" s="920"/>
      <c r="AJ387" s="920"/>
      <c r="AK387" s="920"/>
      <c r="AL387" s="920"/>
      <c r="AM387" s="920"/>
      <c r="AN387" s="920"/>
      <c r="AO387" s="920"/>
      <c r="AP387" s="486"/>
      <c r="AQ387" s="486"/>
      <c r="AR387" s="486"/>
      <c r="AS387" s="486"/>
      <c r="AT387" s="486"/>
      <c r="AU387" s="486"/>
      <c r="AV387" s="486"/>
      <c r="AW387" s="486"/>
      <c r="AX387" s="486"/>
      <c r="AY387" s="486"/>
      <c r="AZ387" s="486"/>
      <c r="BA387" s="486"/>
      <c r="BB387" s="486"/>
      <c r="BC387" s="920"/>
      <c r="BD387" s="920"/>
      <c r="BE387" s="920"/>
      <c r="BF387" s="920"/>
      <c r="BG387" s="920"/>
      <c r="BH387" s="920"/>
      <c r="BI387" s="920"/>
      <c r="BJ387" s="920"/>
      <c r="BK387" s="486"/>
      <c r="BL387" s="486"/>
      <c r="BM387" s="486"/>
      <c r="BN387" s="486"/>
      <c r="BO387" s="486"/>
      <c r="BP387" s="920"/>
      <c r="BQ387" s="920"/>
      <c r="BR387" s="920"/>
      <c r="BS387" s="920"/>
      <c r="BT387" s="920"/>
      <c r="BU387" s="920"/>
      <c r="BV387" s="486"/>
      <c r="BW387" s="486"/>
      <c r="BX387" s="486"/>
      <c r="BY387" s="486"/>
      <c r="BZ387" s="486"/>
      <c r="CA387" s="486"/>
      <c r="CB387" s="486"/>
      <c r="CC387" s="486"/>
      <c r="CD387" s="486"/>
      <c r="CE387" s="486"/>
      <c r="CF387" s="486"/>
      <c r="CG387" s="486"/>
      <c r="CH387" s="486"/>
      <c r="CI387" s="486"/>
      <c r="CJ387" s="486"/>
      <c r="CK387" s="486"/>
      <c r="CL387" s="486"/>
      <c r="CM387" s="486"/>
      <c r="CN387" s="486"/>
      <c r="CO387" s="486"/>
      <c r="CP387" s="486"/>
      <c r="CQ387" s="486"/>
      <c r="CR387" s="486"/>
      <c r="CS387" s="486"/>
      <c r="CT387" s="486"/>
      <c r="CU387" s="486"/>
      <c r="CV387" s="486"/>
      <c r="CW387" s="486"/>
    </row>
    <row r="388" spans="4:101" customFormat="1" ht="20.100000000000001" customHeight="1">
      <c r="D388" s="2434"/>
      <c r="E388" s="2434"/>
      <c r="F388" s="2434"/>
      <c r="H388" s="536"/>
      <c r="I388" s="907" t="s">
        <v>2207</v>
      </c>
      <c r="J388" s="908"/>
      <c r="K388" s="908"/>
      <c r="L388" s="908"/>
      <c r="M388" s="908"/>
      <c r="N388" s="909"/>
      <c r="O388" s="1394" t="s">
        <v>1652</v>
      </c>
      <c r="P388" s="1021"/>
      <c r="Q388" s="1021"/>
      <c r="R388" s="1021"/>
      <c r="S388" s="1021"/>
      <c r="T388" s="1023"/>
      <c r="U388" s="920"/>
      <c r="V388" s="920"/>
      <c r="W388" s="920"/>
      <c r="X388" s="920"/>
      <c r="Y388" s="920"/>
      <c r="Z388" s="920"/>
      <c r="AA388" s="920"/>
      <c r="AB388" s="920"/>
      <c r="AC388" s="920"/>
      <c r="AD388" s="920"/>
      <c r="AE388" s="920"/>
      <c r="AF388" s="920"/>
      <c r="AG388" s="920"/>
      <c r="AH388" s="920"/>
      <c r="AI388" s="920"/>
      <c r="AJ388" s="920"/>
      <c r="AK388" s="920"/>
      <c r="AL388" s="920"/>
      <c r="AM388" s="920"/>
      <c r="AN388" s="920"/>
      <c r="AO388" s="920"/>
      <c r="AP388" s="920"/>
      <c r="AQ388" s="920"/>
      <c r="AR388" s="920"/>
      <c r="AS388" s="920"/>
      <c r="AT388" s="920"/>
      <c r="AU388" s="920"/>
      <c r="AV388" s="920"/>
      <c r="AW388" s="920"/>
      <c r="AX388" s="920"/>
      <c r="AY388" s="920"/>
      <c r="AZ388" s="920"/>
      <c r="BA388" s="920"/>
      <c r="BB388" s="920"/>
      <c r="BC388" s="920"/>
      <c r="BD388" s="920"/>
      <c r="BE388" s="920"/>
      <c r="BF388" s="920"/>
      <c r="BG388" s="920"/>
      <c r="BH388" s="920"/>
      <c r="BI388" s="920"/>
      <c r="BJ388" s="920"/>
      <c r="BK388" s="920"/>
      <c r="BL388" s="920"/>
      <c r="BM388" s="486"/>
      <c r="BN388" s="486"/>
      <c r="BO388" s="486"/>
      <c r="BP388" s="486"/>
      <c r="BQ388" s="486"/>
      <c r="BR388" s="920"/>
      <c r="BS388" s="920"/>
      <c r="BT388" s="920"/>
      <c r="BU388" s="920"/>
      <c r="BV388" s="486"/>
      <c r="BW388" s="486"/>
      <c r="BX388" s="486"/>
      <c r="BY388" s="486"/>
      <c r="BZ388" s="486"/>
      <c r="CA388" s="486"/>
      <c r="CB388" s="486"/>
      <c r="CC388" s="486"/>
      <c r="CD388" s="486"/>
      <c r="CE388" s="486"/>
      <c r="CF388" s="486"/>
      <c r="CG388" s="486"/>
      <c r="CH388" s="486"/>
      <c r="CI388" s="486"/>
      <c r="CJ388" s="486"/>
      <c r="CK388" s="486"/>
      <c r="CL388" s="486"/>
      <c r="CM388" s="486"/>
      <c r="CN388" s="486"/>
      <c r="CO388" s="486"/>
      <c r="CP388" s="486"/>
      <c r="CQ388" s="486"/>
      <c r="CR388" s="486"/>
      <c r="CS388" s="486"/>
      <c r="CT388" s="486"/>
      <c r="CU388" s="486"/>
      <c r="CV388" s="486"/>
      <c r="CW388" s="486"/>
    </row>
    <row r="389" spans="4:101" customFormat="1" ht="9.9499999999999993" customHeight="1">
      <c r="D389" s="2434"/>
      <c r="E389" s="2434"/>
      <c r="F389" s="2434"/>
      <c r="H389" s="916"/>
      <c r="I389" s="536"/>
      <c r="J389" s="536"/>
      <c r="K389" s="536"/>
      <c r="L389" s="536"/>
      <c r="M389" s="536"/>
      <c r="N389" s="536"/>
      <c r="O389" s="536"/>
      <c r="P389" s="536"/>
      <c r="Q389" s="536"/>
      <c r="R389" s="536"/>
      <c r="S389" s="941"/>
      <c r="T389" s="941"/>
      <c r="U389" s="941"/>
      <c r="V389" s="941"/>
      <c r="W389" s="941"/>
      <c r="X389" s="941"/>
      <c r="Y389" s="941"/>
      <c r="Z389" s="941"/>
      <c r="AA389" s="941"/>
      <c r="AB389" s="941"/>
      <c r="AC389" s="941"/>
      <c r="AD389" s="941"/>
      <c r="AE389" s="941"/>
      <c r="AF389" s="941"/>
      <c r="AG389" s="941"/>
      <c r="AH389" s="941"/>
      <c r="AI389" s="941"/>
      <c r="AJ389" s="941"/>
      <c r="AK389" s="941"/>
      <c r="AL389" s="941"/>
      <c r="AM389" s="941"/>
      <c r="AN389" s="941"/>
      <c r="AO389" s="941"/>
      <c r="AP389" s="941"/>
      <c r="AQ389" s="941"/>
      <c r="AR389" s="941"/>
      <c r="AS389" s="941"/>
      <c r="AT389" s="941"/>
      <c r="AU389" s="941"/>
      <c r="AV389" s="941"/>
      <c r="AW389" s="941"/>
      <c r="AX389" s="941"/>
      <c r="AY389" s="941"/>
      <c r="AZ389" s="941"/>
      <c r="BA389" s="941"/>
      <c r="BB389" s="941"/>
      <c r="BC389" s="941"/>
      <c r="BD389" s="941"/>
      <c r="BE389" s="941"/>
      <c r="BF389" s="941"/>
      <c r="BG389" s="941"/>
      <c r="BH389" s="941"/>
      <c r="BI389" s="941"/>
      <c r="BJ389" s="941"/>
      <c r="BK389" s="941"/>
      <c r="BL389" s="941"/>
      <c r="BM389" s="941"/>
      <c r="BN389" s="941"/>
      <c r="BO389" s="941"/>
      <c r="BP389" s="941"/>
      <c r="BQ389" s="941"/>
      <c r="BR389" s="1316"/>
      <c r="BS389" s="1316"/>
      <c r="BT389" s="1316"/>
      <c r="BU389" s="1316"/>
      <c r="BV389" s="1316"/>
      <c r="BW389" s="1316"/>
      <c r="BX389" s="1316"/>
      <c r="BY389" s="1316"/>
      <c r="BZ389" s="1316"/>
      <c r="CA389" s="1316"/>
      <c r="CB389" s="1316"/>
      <c r="CC389" s="1316"/>
      <c r="CD389" s="1316"/>
      <c r="CE389" s="1316"/>
      <c r="CF389" s="1316"/>
      <c r="CG389" s="1316"/>
      <c r="CH389" s="942"/>
      <c r="CI389" s="486"/>
      <c r="CJ389" s="486"/>
      <c r="CK389" s="486"/>
      <c r="CL389" s="486"/>
      <c r="CM389" s="486"/>
      <c r="CN389" s="486"/>
      <c r="CO389" s="486"/>
      <c r="CP389" s="486"/>
      <c r="CQ389" s="486"/>
      <c r="CR389" s="486"/>
      <c r="CS389" s="486"/>
      <c r="CT389" s="486"/>
      <c r="CU389" s="486"/>
      <c r="CV389" s="486"/>
      <c r="CW389" s="486"/>
    </row>
    <row r="390" spans="4:101" ht="20.100000000000001" customHeight="1">
      <c r="D390" s="2434"/>
      <c r="E390" s="2434"/>
      <c r="F390" s="2434"/>
      <c r="H390" s="935"/>
      <c r="I390" s="910" t="s">
        <v>2216</v>
      </c>
      <c r="J390" s="752"/>
      <c r="K390" s="752"/>
      <c r="L390" s="958"/>
      <c r="M390" s="2865" t="s">
        <v>1179</v>
      </c>
      <c r="N390" s="2866"/>
      <c r="O390" s="2866"/>
      <c r="P390" s="2867"/>
      <c r="Q390" s="915" t="s">
        <v>1180</v>
      </c>
      <c r="R390" s="920" t="s">
        <v>737</v>
      </c>
      <c r="S390" s="951" t="s">
        <v>1539</v>
      </c>
      <c r="T390" s="920"/>
      <c r="U390" s="920"/>
      <c r="X390" s="1056" t="s">
        <v>2163</v>
      </c>
      <c r="Y390" s="1056"/>
      <c r="Z390" s="938"/>
      <c r="AA390" s="1154" t="s">
        <v>1945</v>
      </c>
      <c r="AB390" s="1155"/>
      <c r="AC390" s="1155"/>
      <c r="AD390" s="1155"/>
      <c r="AE390" s="1155"/>
      <c r="AF390" s="1156"/>
      <c r="AG390" s="986" t="s">
        <v>912</v>
      </c>
      <c r="BC390" s="926" t="s">
        <v>2209</v>
      </c>
      <c r="BD390" s="927"/>
      <c r="BE390" s="928"/>
      <c r="BF390" s="926" t="s">
        <v>2251</v>
      </c>
      <c r="BG390" s="927"/>
      <c r="BH390" s="928"/>
      <c r="BI390" s="926" t="s">
        <v>1538</v>
      </c>
      <c r="BJ390" s="927"/>
      <c r="BK390" s="928"/>
      <c r="BL390" s="926" t="s">
        <v>3046</v>
      </c>
      <c r="BM390" s="927"/>
      <c r="BN390" s="928"/>
      <c r="BO390" s="1052" t="s">
        <v>2258</v>
      </c>
      <c r="BR390" s="920"/>
      <c r="BS390" s="920"/>
      <c r="BT390" s="920"/>
      <c r="BU390" s="920"/>
      <c r="BV390" s="920"/>
      <c r="BW390" s="920"/>
      <c r="BX390" s="920"/>
      <c r="BY390" s="920"/>
      <c r="BZ390" s="920"/>
      <c r="CA390" s="920"/>
      <c r="CB390" s="920"/>
      <c r="CC390" s="920"/>
      <c r="CD390" s="920"/>
      <c r="CE390" s="920"/>
      <c r="CF390" s="920"/>
      <c r="CG390" s="920"/>
      <c r="CH390" s="937"/>
    </row>
    <row r="391" spans="4:101" ht="9.9499999999999993" customHeight="1">
      <c r="D391" s="2434"/>
      <c r="E391" s="2434"/>
      <c r="F391" s="2434"/>
      <c r="H391" s="935"/>
      <c r="I391" s="920"/>
      <c r="J391" s="1045"/>
      <c r="K391" s="1045"/>
      <c r="L391" s="1045"/>
      <c r="M391" s="1045"/>
      <c r="N391" s="1045"/>
      <c r="O391" s="1045"/>
      <c r="P391" s="1045"/>
      <c r="Q391" s="1045"/>
      <c r="R391" s="1045"/>
      <c r="S391" s="1045"/>
      <c r="T391" s="1045"/>
      <c r="U391" s="1045"/>
      <c r="V391" s="1045"/>
      <c r="W391" s="1045"/>
      <c r="X391" s="1045"/>
      <c r="Y391" s="1045"/>
      <c r="Z391" s="1045"/>
      <c r="AA391" s="1045"/>
      <c r="AB391" s="1045"/>
      <c r="AC391" s="1045"/>
      <c r="AD391" s="1045"/>
      <c r="AE391" s="1045"/>
      <c r="AF391" s="1045"/>
      <c r="AG391" s="1045"/>
      <c r="AH391" s="1050"/>
      <c r="AI391" s="1045"/>
      <c r="AJ391" s="1045"/>
      <c r="AK391" s="1045"/>
      <c r="AN391" s="1050"/>
      <c r="AO391" s="1045"/>
      <c r="AP391" s="1045"/>
      <c r="AQ391" s="1045"/>
      <c r="AR391" s="1045"/>
      <c r="AZ391" s="1045"/>
      <c r="BA391" s="1045"/>
      <c r="BB391" s="1045"/>
      <c r="BC391" s="1045"/>
      <c r="BD391" s="1045"/>
      <c r="BE391" s="1045"/>
      <c r="BF391" s="1045"/>
      <c r="BG391" s="1045"/>
      <c r="BH391" s="1045"/>
      <c r="BI391" s="1045"/>
      <c r="BJ391" s="1045"/>
      <c r="BK391" s="1045"/>
      <c r="BL391" s="1045"/>
      <c r="BM391" s="1045"/>
      <c r="BN391" s="1045"/>
      <c r="BO391" s="1045"/>
      <c r="BP391" s="1045"/>
      <c r="BQ391" s="1045"/>
      <c r="BR391" s="1045"/>
      <c r="BS391" s="1045"/>
      <c r="BT391" s="1045"/>
      <c r="BU391" s="1045"/>
      <c r="BV391" s="1045"/>
      <c r="BW391" s="1045"/>
      <c r="BX391" s="1045"/>
      <c r="BY391" s="1045"/>
      <c r="BZ391" s="1045"/>
      <c r="CA391" s="1045"/>
      <c r="CB391" s="1045"/>
      <c r="CC391" s="920"/>
      <c r="CD391" s="920"/>
      <c r="CE391" s="920"/>
      <c r="CF391" s="920"/>
      <c r="CG391" s="920"/>
      <c r="CH391" s="937"/>
    </row>
    <row r="392" spans="4:101" ht="18.95" customHeight="1">
      <c r="D392" s="2434"/>
      <c r="E392" s="2434"/>
      <c r="F392" s="2434"/>
      <c r="H392" s="935"/>
      <c r="I392" s="910" t="s">
        <v>1522</v>
      </c>
      <c r="J392" s="752"/>
      <c r="K392" s="752"/>
      <c r="L392" s="752"/>
      <c r="M392" s="2868" t="s">
        <v>3410</v>
      </c>
      <c r="N392" s="2869"/>
      <c r="O392" s="2870"/>
      <c r="P392" s="946" t="s">
        <v>1115</v>
      </c>
      <c r="Q392" s="2865" t="s">
        <v>1523</v>
      </c>
      <c r="R392" s="2866"/>
      <c r="S392" s="2867"/>
      <c r="T392" s="946" t="s">
        <v>1115</v>
      </c>
      <c r="U392" s="2865" t="s">
        <v>1524</v>
      </c>
      <c r="V392" s="2866"/>
      <c r="W392" s="2867"/>
      <c r="X392" s="946" t="s">
        <v>1115</v>
      </c>
      <c r="Z392" s="949" t="s">
        <v>1542</v>
      </c>
      <c r="AA392" s="981"/>
      <c r="AC392" s="982" t="s">
        <v>1521</v>
      </c>
      <c r="AD392" s="983"/>
      <c r="AE392" s="983"/>
      <c r="AF392" s="983"/>
      <c r="AG392" s="984"/>
      <c r="AI392" s="949" t="s">
        <v>1573</v>
      </c>
      <c r="AJ392" s="981"/>
      <c r="AK392" s="982" t="s">
        <v>1521</v>
      </c>
      <c r="AL392" s="983"/>
      <c r="AM392" s="983"/>
      <c r="AN392" s="983"/>
      <c r="AO392" s="984"/>
      <c r="AP392" s="986" t="s">
        <v>912</v>
      </c>
      <c r="AQ392" s="910" t="s">
        <v>1682</v>
      </c>
      <c r="AR392" s="981"/>
      <c r="AS392" s="938"/>
      <c r="AT392" s="982" t="s">
        <v>1521</v>
      </c>
      <c r="AU392" s="983"/>
      <c r="AV392" s="983"/>
      <c r="AW392" s="983"/>
      <c r="AX392" s="986" t="s">
        <v>912</v>
      </c>
      <c r="AY392" s="910" t="s">
        <v>2145</v>
      </c>
      <c r="AZ392" s="981"/>
      <c r="BA392" s="938"/>
      <c r="BB392" s="982" t="s">
        <v>1521</v>
      </c>
      <c r="BC392" s="983"/>
      <c r="BD392" s="983"/>
      <c r="BE392" s="983"/>
      <c r="BF392" s="984"/>
      <c r="BG392" s="910" t="s">
        <v>1629</v>
      </c>
      <c r="BH392" s="981"/>
      <c r="BI392" s="938"/>
      <c r="BJ392" s="982" t="s">
        <v>1521</v>
      </c>
      <c r="BK392" s="983"/>
      <c r="BL392" s="983"/>
      <c r="BM392" s="983"/>
      <c r="BN392" s="984"/>
      <c r="BO392" s="1045"/>
      <c r="BP392" s="1045"/>
      <c r="BQ392" s="1045"/>
      <c r="BR392" s="1045"/>
      <c r="BS392" s="1045"/>
      <c r="BT392" s="1045"/>
      <c r="BU392" s="1045"/>
      <c r="BV392" s="1045"/>
      <c r="BW392" s="1045"/>
      <c r="BX392" s="1045"/>
      <c r="BY392" s="1045"/>
      <c r="BZ392" s="1045"/>
      <c r="CA392" s="1045"/>
      <c r="CB392" s="1045"/>
      <c r="CC392" s="920"/>
      <c r="CD392" s="920"/>
      <c r="CE392" s="920"/>
      <c r="CF392" s="920"/>
      <c r="CG392" s="920"/>
      <c r="CH392" s="937"/>
    </row>
    <row r="393" spans="4:101" ht="18.95" customHeight="1">
      <c r="D393" s="2434"/>
      <c r="E393" s="2434"/>
      <c r="F393" s="2434"/>
      <c r="H393" s="935"/>
      <c r="I393" s="920"/>
      <c r="J393" s="1045"/>
      <c r="K393" s="1045"/>
      <c r="L393" s="1045"/>
      <c r="M393" s="1045"/>
      <c r="N393" s="1045"/>
      <c r="O393" s="1045"/>
      <c r="P393" s="1045"/>
      <c r="Q393" s="1045"/>
      <c r="R393" s="1045"/>
      <c r="S393" s="1045"/>
      <c r="T393" s="1045"/>
      <c r="U393" s="1045"/>
      <c r="V393" s="1045"/>
      <c r="W393" s="1045"/>
      <c r="X393" s="1045"/>
      <c r="Y393" s="1045"/>
      <c r="Z393" s="1045"/>
      <c r="AA393" s="1045"/>
      <c r="AB393" s="1045"/>
      <c r="AC393" s="1045"/>
      <c r="AD393" s="1045"/>
      <c r="AE393" s="1045"/>
      <c r="AF393" s="1045"/>
      <c r="AG393" s="1045"/>
      <c r="AH393" s="1050"/>
      <c r="AI393" s="1045"/>
      <c r="AJ393" s="1045"/>
      <c r="AK393" s="1045"/>
      <c r="AN393" s="1050"/>
      <c r="AO393" s="1045"/>
      <c r="AP393" s="1045"/>
      <c r="AQ393" s="1045"/>
      <c r="AR393" s="1045"/>
      <c r="AZ393" s="1045"/>
      <c r="BA393" s="1045"/>
      <c r="BB393" s="1045"/>
      <c r="BC393" s="1045"/>
      <c r="BD393" s="1045"/>
      <c r="BE393" s="1045"/>
      <c r="BF393" s="1045"/>
      <c r="BG393" s="1045"/>
      <c r="BH393" s="1045"/>
      <c r="BI393" s="1045"/>
      <c r="BJ393" s="1045"/>
      <c r="BK393" s="1045"/>
      <c r="BL393" s="1045"/>
      <c r="BM393" s="1045"/>
      <c r="BN393" s="1045"/>
      <c r="BO393" s="1045"/>
      <c r="BP393" s="1045"/>
      <c r="BQ393" s="1045"/>
      <c r="BR393" s="1045"/>
      <c r="BS393" s="1045"/>
      <c r="BT393" s="1045"/>
      <c r="BU393" s="1045"/>
      <c r="BV393" s="1045"/>
      <c r="BW393" s="1045"/>
      <c r="BX393" s="1045"/>
      <c r="BY393" s="1045"/>
      <c r="BZ393" s="1045"/>
      <c r="CA393" s="1045"/>
      <c r="CB393" s="1045"/>
      <c r="CC393" s="920"/>
      <c r="CD393" s="920"/>
      <c r="CE393" s="920"/>
      <c r="CF393" s="920"/>
      <c r="CG393" s="920"/>
      <c r="CH393" s="937"/>
    </row>
    <row r="394" spans="4:101" ht="18.95" customHeight="1">
      <c r="D394" s="2434"/>
      <c r="E394" s="2434"/>
      <c r="F394" s="2434"/>
      <c r="H394" s="935"/>
      <c r="I394" s="1365" t="s">
        <v>2211</v>
      </c>
      <c r="J394" s="1045"/>
      <c r="K394" s="1045"/>
      <c r="L394" s="1045"/>
      <c r="M394" s="1045"/>
      <c r="N394" s="1045"/>
      <c r="O394" s="1045"/>
      <c r="P394" s="1045"/>
      <c r="Q394" s="1045"/>
      <c r="R394" s="1045"/>
      <c r="S394" s="1045"/>
      <c r="T394" s="1045"/>
      <c r="U394" s="1045"/>
      <c r="V394" s="1045"/>
      <c r="W394" s="1045"/>
      <c r="X394" s="1045"/>
      <c r="Y394" s="1045"/>
      <c r="Z394" s="1045"/>
      <c r="AA394" s="1045"/>
      <c r="AB394" s="1045"/>
      <c r="AC394" s="1045"/>
      <c r="AD394" s="1045"/>
      <c r="AE394" s="1045"/>
      <c r="AF394" s="1045"/>
      <c r="AG394" s="1045"/>
      <c r="AH394" s="1045"/>
      <c r="AI394" s="1045"/>
      <c r="AJ394" s="1045"/>
      <c r="AK394" s="1045"/>
      <c r="AL394" s="1045"/>
      <c r="AM394" s="1045"/>
      <c r="AN394" s="1045"/>
      <c r="AO394" s="1045"/>
      <c r="AP394" s="1045"/>
      <c r="AQ394" s="1045"/>
      <c r="AR394" s="1045"/>
      <c r="AS394" s="1050"/>
      <c r="AT394" s="1045"/>
      <c r="AU394" s="1045"/>
      <c r="AV394" s="1045"/>
      <c r="AW394" s="1050"/>
      <c r="AX394" s="1045"/>
      <c r="AY394" s="1045"/>
      <c r="AZ394" s="1045"/>
      <c r="BA394" s="1045"/>
      <c r="BB394" s="1045"/>
      <c r="BG394" s="1045"/>
      <c r="BH394" s="1045"/>
      <c r="BI394" s="1045"/>
      <c r="BJ394" s="1045"/>
      <c r="BK394" s="1045"/>
      <c r="BL394" s="1045"/>
      <c r="BM394" s="1045"/>
      <c r="BN394" s="1045"/>
      <c r="BO394" s="1045"/>
      <c r="BP394" s="1045"/>
      <c r="BQ394" s="1045"/>
      <c r="BR394" s="1045"/>
      <c r="BS394" s="1045"/>
      <c r="BT394" s="1045"/>
      <c r="BU394" s="1045"/>
      <c r="BV394" s="1045"/>
      <c r="BW394" s="1045"/>
      <c r="BX394" s="1045"/>
      <c r="BY394" s="1045"/>
      <c r="BZ394" s="1045"/>
      <c r="CA394" s="1045"/>
      <c r="CB394" s="1045"/>
      <c r="CC394" s="1045"/>
      <c r="CD394" s="1045"/>
      <c r="CE394" s="1045"/>
      <c r="CF394" s="920"/>
      <c r="CG394" s="920"/>
      <c r="CH394" s="937"/>
      <c r="CI394" s="920"/>
      <c r="CJ394" s="920"/>
      <c r="CK394" s="920"/>
      <c r="CL394" s="920"/>
    </row>
    <row r="395" spans="4:101" ht="5.0999999999999996" customHeight="1">
      <c r="D395" s="2434"/>
      <c r="E395" s="2434"/>
      <c r="F395" s="2434"/>
      <c r="H395" s="935"/>
      <c r="I395" s="920"/>
      <c r="J395" s="1045"/>
      <c r="K395" s="1045"/>
      <c r="L395" s="1045"/>
      <c r="M395" s="1045"/>
      <c r="N395" s="1045"/>
      <c r="O395" s="1045"/>
      <c r="P395" s="1045"/>
      <c r="Q395" s="1045"/>
      <c r="R395" s="1045"/>
      <c r="S395" s="1045"/>
      <c r="T395" s="1045"/>
      <c r="U395" s="1045"/>
      <c r="V395" s="1045"/>
      <c r="W395" s="1045"/>
      <c r="X395" s="1045"/>
      <c r="Y395" s="1045"/>
      <c r="Z395" s="1045"/>
      <c r="AA395" s="1045"/>
      <c r="AB395" s="1045"/>
      <c r="AC395" s="1045"/>
      <c r="AD395" s="1045"/>
      <c r="AE395" s="1045"/>
      <c r="AF395" s="1045"/>
      <c r="AG395" s="1045"/>
      <c r="AH395" s="1045"/>
      <c r="AI395" s="1045"/>
      <c r="AJ395" s="1045"/>
      <c r="AK395" s="1045"/>
      <c r="AL395" s="1045"/>
      <c r="AM395" s="1045"/>
      <c r="AN395" s="1045"/>
      <c r="AO395" s="1050"/>
      <c r="AP395" s="1045"/>
      <c r="AQ395" s="1045"/>
      <c r="AR395" s="1045"/>
      <c r="AS395" s="1050"/>
      <c r="AT395" s="1045"/>
      <c r="AU395" s="1045"/>
      <c r="AV395" s="1045"/>
      <c r="AW395" s="1045"/>
      <c r="AX395" s="1045"/>
      <c r="BC395" s="1045"/>
      <c r="BD395" s="1045"/>
      <c r="BE395" s="1045"/>
      <c r="BF395" s="1045"/>
      <c r="BG395" s="1045"/>
      <c r="BH395" s="1045"/>
      <c r="BI395" s="1045"/>
      <c r="BJ395" s="1045"/>
      <c r="BK395" s="1045"/>
      <c r="BL395" s="1045"/>
      <c r="BM395" s="1045"/>
      <c r="BN395" s="1045"/>
      <c r="BO395" s="1045"/>
      <c r="BP395" s="1045"/>
      <c r="BQ395" s="1045"/>
      <c r="BR395" s="1045"/>
      <c r="BS395" s="1045"/>
      <c r="BT395" s="1045"/>
      <c r="BU395" s="1045"/>
      <c r="BV395" s="1045"/>
      <c r="BW395" s="1045"/>
      <c r="BX395" s="1045"/>
      <c r="BY395" s="1045"/>
      <c r="BZ395" s="1045"/>
      <c r="CA395" s="1045"/>
      <c r="CB395" s="920"/>
      <c r="CC395" s="920"/>
      <c r="CD395" s="920"/>
      <c r="CE395" s="920"/>
      <c r="CF395" s="920"/>
      <c r="CG395" s="920"/>
      <c r="CH395" s="937"/>
      <c r="CI395" s="920"/>
      <c r="CJ395" s="920"/>
      <c r="CK395" s="920"/>
      <c r="CL395" s="920"/>
    </row>
    <row r="396" spans="4:101" ht="18.95" customHeight="1">
      <c r="D396" s="2434"/>
      <c r="E396" s="2434"/>
      <c r="F396" s="2434"/>
      <c r="H396" s="935"/>
      <c r="I396" s="2880" t="s">
        <v>1559</v>
      </c>
      <c r="J396" s="2810" t="s">
        <v>2163</v>
      </c>
      <c r="K396" s="2882"/>
      <c r="L396" s="2882"/>
      <c r="M396" s="2882"/>
      <c r="N396" s="2812"/>
      <c r="O396" s="966" t="s">
        <v>2147</v>
      </c>
      <c r="P396" s="967"/>
      <c r="Q396" s="930"/>
      <c r="R396" s="930"/>
      <c r="S396" s="930"/>
      <c r="T396" s="930"/>
      <c r="U396" s="930"/>
      <c r="V396" s="930"/>
      <c r="W396" s="930"/>
      <c r="X396" s="930"/>
      <c r="Y396" s="930"/>
      <c r="Z396" s="931"/>
      <c r="AA396" s="929" t="s">
        <v>1586</v>
      </c>
      <c r="AB396" s="930"/>
      <c r="AC396" s="930"/>
      <c r="AD396" s="930"/>
      <c r="AE396" s="930"/>
      <c r="AF396" s="930"/>
      <c r="AG396" s="930"/>
      <c r="AH396" s="930"/>
      <c r="AI396" s="930"/>
      <c r="AJ396" s="930"/>
      <c r="AK396" s="931"/>
      <c r="AL396" s="929" t="s">
        <v>1527</v>
      </c>
      <c r="AM396" s="930"/>
      <c r="AN396" s="930"/>
      <c r="AO396" s="930"/>
      <c r="AP396" s="930"/>
      <c r="AQ396" s="930"/>
      <c r="AR396" s="930"/>
      <c r="AS396" s="930"/>
      <c r="AT396" s="930"/>
      <c r="AU396" s="930"/>
      <c r="AV396" s="930"/>
      <c r="AW396" s="930"/>
      <c r="AX396" s="930"/>
      <c r="AY396" s="930"/>
      <c r="AZ396" s="930"/>
      <c r="BA396" s="930"/>
      <c r="BB396" s="930"/>
      <c r="BC396" s="930"/>
      <c r="BD396" s="929" t="s">
        <v>2122</v>
      </c>
      <c r="BE396" s="930"/>
      <c r="BF396" s="930"/>
      <c r="BG396" s="930"/>
      <c r="BH396" s="930"/>
      <c r="BI396" s="930"/>
      <c r="BJ396" s="930"/>
      <c r="BK396" s="930"/>
      <c r="BL396" s="930"/>
      <c r="BM396" s="930"/>
      <c r="BN396" s="930"/>
      <c r="BO396" s="931"/>
      <c r="BP396" s="931"/>
      <c r="BQ396" s="931"/>
      <c r="BR396" s="931"/>
      <c r="BS396" s="972" t="s">
        <v>1612</v>
      </c>
      <c r="BT396" s="930"/>
      <c r="BU396" s="930"/>
      <c r="BV396" s="930"/>
      <c r="BW396" s="930"/>
      <c r="BX396" s="930"/>
      <c r="BY396" s="930"/>
      <c r="BZ396" s="931"/>
      <c r="CA396" s="2797" t="s">
        <v>1525</v>
      </c>
      <c r="CB396" s="2848"/>
      <c r="CC396" s="2848"/>
      <c r="CD396" s="2848"/>
      <c r="CE396" s="2848"/>
      <c r="CF396" s="2799"/>
      <c r="CG396" s="991"/>
      <c r="CH396" s="1393"/>
      <c r="CI396" s="1045"/>
      <c r="CJ396" s="920"/>
      <c r="CK396" s="920"/>
      <c r="CL396" s="920"/>
    </row>
    <row r="397" spans="4:101" ht="18.95" customHeight="1">
      <c r="D397" s="2434"/>
      <c r="E397" s="2434"/>
      <c r="F397" s="2434"/>
      <c r="H397" s="935"/>
      <c r="I397" s="2881"/>
      <c r="J397" s="2813"/>
      <c r="K397" s="2814"/>
      <c r="L397" s="2814"/>
      <c r="M397" s="2814"/>
      <c r="N397" s="2815"/>
      <c r="O397" s="929" t="s">
        <v>3413</v>
      </c>
      <c r="P397" s="930"/>
      <c r="Q397" s="930"/>
      <c r="R397" s="931"/>
      <c r="S397" s="929" t="s">
        <v>2138</v>
      </c>
      <c r="T397" s="930"/>
      <c r="U397" s="930"/>
      <c r="V397" s="931"/>
      <c r="W397" s="929" t="s">
        <v>2139</v>
      </c>
      <c r="X397" s="930"/>
      <c r="Y397" s="930"/>
      <c r="Z397" s="931"/>
      <c r="AA397" s="929" t="s">
        <v>699</v>
      </c>
      <c r="AB397" s="930"/>
      <c r="AC397" s="930"/>
      <c r="AD397" s="931"/>
      <c r="AE397" s="929" t="s">
        <v>700</v>
      </c>
      <c r="AF397" s="930"/>
      <c r="AG397" s="930"/>
      <c r="AH397" s="931"/>
      <c r="AI397" s="929" t="s">
        <v>1531</v>
      </c>
      <c r="AJ397" s="930"/>
      <c r="AK397" s="931"/>
      <c r="AL397" s="929" t="s">
        <v>1561</v>
      </c>
      <c r="AM397" s="930"/>
      <c r="AN397" s="931"/>
      <c r="AO397" s="929" t="s">
        <v>1528</v>
      </c>
      <c r="AP397" s="930"/>
      <c r="AQ397" s="930"/>
      <c r="AR397" s="930"/>
      <c r="AS397" s="931"/>
      <c r="AT397" s="929" t="s">
        <v>1529</v>
      </c>
      <c r="AU397" s="930"/>
      <c r="AV397" s="930"/>
      <c r="AW397" s="930"/>
      <c r="AX397" s="930"/>
      <c r="AY397" s="930"/>
      <c r="AZ397" s="931"/>
      <c r="BA397" s="929" t="s">
        <v>1530</v>
      </c>
      <c r="BB397" s="930"/>
      <c r="BC397" s="931"/>
      <c r="BD397" s="966" t="s">
        <v>1534</v>
      </c>
      <c r="BE397" s="967"/>
      <c r="BF397" s="968"/>
      <c r="BG397" s="966" t="s">
        <v>1535</v>
      </c>
      <c r="BH397" s="967"/>
      <c r="BI397" s="968"/>
      <c r="BJ397" s="929" t="s">
        <v>1583</v>
      </c>
      <c r="BK397" s="931"/>
      <c r="BL397" s="931"/>
      <c r="BM397" s="929" t="s">
        <v>1584</v>
      </c>
      <c r="BN397" s="930"/>
      <c r="BO397" s="931"/>
      <c r="BP397" s="929" t="s">
        <v>1680</v>
      </c>
      <c r="BQ397" s="930"/>
      <c r="BR397" s="931"/>
      <c r="BS397" s="929" t="s">
        <v>1583</v>
      </c>
      <c r="BT397" s="930"/>
      <c r="BU397" s="929" t="s">
        <v>1592</v>
      </c>
      <c r="BV397" s="930"/>
      <c r="BW397" s="931"/>
      <c r="BX397" s="966" t="s">
        <v>1585</v>
      </c>
      <c r="BY397" s="1361"/>
      <c r="BZ397" s="968"/>
      <c r="CA397" s="2800"/>
      <c r="CB397" s="2801"/>
      <c r="CC397" s="2801"/>
      <c r="CD397" s="2801"/>
      <c r="CE397" s="2801"/>
      <c r="CF397" s="2802"/>
      <c r="CG397" s="990" t="s">
        <v>1180</v>
      </c>
      <c r="CH397" s="937"/>
      <c r="CI397" s="920"/>
      <c r="CJ397" s="920"/>
      <c r="CK397" s="920"/>
      <c r="CL397" s="920"/>
    </row>
    <row r="398" spans="4:101" ht="18.95" customHeight="1">
      <c r="D398" s="2434"/>
      <c r="E398" s="2434"/>
      <c r="F398" s="2434"/>
      <c r="H398" s="935"/>
      <c r="I398" s="1387" t="s">
        <v>1759</v>
      </c>
      <c r="J398" s="1029" t="s">
        <v>1995</v>
      </c>
      <c r="K398" s="1027"/>
      <c r="L398" s="1027"/>
      <c r="M398" s="1027"/>
      <c r="N398" s="1028"/>
      <c r="O398" s="1388" t="s">
        <v>3410</v>
      </c>
      <c r="P398" s="955"/>
      <c r="Q398" s="955"/>
      <c r="R398" s="955"/>
      <c r="S398" s="954" t="s">
        <v>1523</v>
      </c>
      <c r="T398" s="955"/>
      <c r="U398" s="955"/>
      <c r="V398" s="955"/>
      <c r="W398" s="954" t="s">
        <v>1524</v>
      </c>
      <c r="X398" s="955"/>
      <c r="Y398" s="955"/>
      <c r="Z398" s="955"/>
      <c r="AA398" s="932" t="s">
        <v>1560</v>
      </c>
      <c r="AB398" s="933"/>
      <c r="AC398" s="933"/>
      <c r="AD398" s="934"/>
      <c r="AE398" s="932">
        <v>12345</v>
      </c>
      <c r="AF398" s="933"/>
      <c r="AG398" s="933"/>
      <c r="AH398" s="934"/>
      <c r="AI398" s="932" t="s">
        <v>1518</v>
      </c>
      <c r="AJ398" s="933"/>
      <c r="AK398" s="934"/>
      <c r="AL398" s="932" t="s">
        <v>1526</v>
      </c>
      <c r="AM398" s="933"/>
      <c r="AN398" s="934"/>
      <c r="AO398" s="932" t="s">
        <v>1526</v>
      </c>
      <c r="AP398" s="933"/>
      <c r="AQ398" s="933"/>
      <c r="AR398" s="933"/>
      <c r="AS398" s="934"/>
      <c r="AT398" s="932" t="s">
        <v>1562</v>
      </c>
      <c r="AU398" s="933"/>
      <c r="AV398" s="933"/>
      <c r="AW398" s="933"/>
      <c r="AX398" s="933"/>
      <c r="AY398" s="933"/>
      <c r="AZ398" s="934"/>
      <c r="BA398" s="932" t="s">
        <v>1532</v>
      </c>
      <c r="BB398" s="933"/>
      <c r="BC398" s="934"/>
      <c r="BD398" s="932" t="s">
        <v>1596</v>
      </c>
      <c r="BE398" s="933"/>
      <c r="BF398" s="934"/>
      <c r="BG398" s="932">
        <v>1</v>
      </c>
      <c r="BH398" s="933"/>
      <c r="BI398" s="934"/>
      <c r="BJ398" s="932" t="s">
        <v>1595</v>
      </c>
      <c r="BK398" s="933"/>
      <c r="BL398" s="1005"/>
      <c r="BM398" s="932">
        <v>1</v>
      </c>
      <c r="BN398" s="933"/>
      <c r="BO398" s="934"/>
      <c r="BP398" s="932">
        <v>66</v>
      </c>
      <c r="BQ398" s="933"/>
      <c r="BR398" s="934"/>
      <c r="BS398" s="932" t="s">
        <v>1590</v>
      </c>
      <c r="BT398" s="933"/>
      <c r="BU398" s="1006">
        <v>60</v>
      </c>
      <c r="BV398" s="1007"/>
      <c r="BW398" s="1008"/>
      <c r="BX398" s="1009" t="s">
        <v>1520</v>
      </c>
      <c r="BY398" s="1007"/>
      <c r="BZ398" s="1008"/>
      <c r="CA398" s="932" t="s">
        <v>1562</v>
      </c>
      <c r="CB398" s="933"/>
      <c r="CC398" s="933"/>
      <c r="CD398" s="933"/>
      <c r="CE398" s="933"/>
      <c r="CF398" s="934"/>
      <c r="CG398" s="993"/>
      <c r="CH398" s="937"/>
      <c r="CI398" s="920"/>
      <c r="CJ398" s="920"/>
      <c r="CK398" s="920"/>
      <c r="CL398" s="920"/>
    </row>
    <row r="399" spans="4:101" ht="18.95" customHeight="1">
      <c r="D399" s="2434"/>
      <c r="E399" s="2434"/>
      <c r="F399" s="2434"/>
      <c r="H399" s="935"/>
      <c r="I399" s="1387" t="s">
        <v>1759</v>
      </c>
      <c r="J399" s="1029" t="s">
        <v>1995</v>
      </c>
      <c r="K399" s="1027"/>
      <c r="L399" s="1027"/>
      <c r="M399" s="1027"/>
      <c r="N399" s="1028"/>
      <c r="O399" s="1388" t="s">
        <v>3410</v>
      </c>
      <c r="P399" s="955"/>
      <c r="Q399" s="955"/>
      <c r="R399" s="955"/>
      <c r="S399" s="954" t="s">
        <v>1523</v>
      </c>
      <c r="T399" s="955"/>
      <c r="U399" s="955"/>
      <c r="V399" s="955"/>
      <c r="W399" s="954" t="s">
        <v>1524</v>
      </c>
      <c r="X399" s="955"/>
      <c r="Y399" s="955"/>
      <c r="Z399" s="955"/>
      <c r="AA399" s="932" t="s">
        <v>1560</v>
      </c>
      <c r="AB399" s="933"/>
      <c r="AC399" s="933"/>
      <c r="AD399" s="934"/>
      <c r="AE399" s="932">
        <v>12345</v>
      </c>
      <c r="AF399" s="933"/>
      <c r="AG399" s="933"/>
      <c r="AH399" s="934"/>
      <c r="AI399" s="932" t="s">
        <v>1518</v>
      </c>
      <c r="AJ399" s="933"/>
      <c r="AK399" s="934"/>
      <c r="AL399" s="932" t="s">
        <v>1526</v>
      </c>
      <c r="AM399" s="933"/>
      <c r="AN399" s="934"/>
      <c r="AO399" s="932" t="s">
        <v>1526</v>
      </c>
      <c r="AP399" s="933"/>
      <c r="AQ399" s="933"/>
      <c r="AR399" s="933"/>
      <c r="AS399" s="934"/>
      <c r="AT399" s="932" t="s">
        <v>1562</v>
      </c>
      <c r="AU399" s="933"/>
      <c r="AV399" s="933"/>
      <c r="AW399" s="933"/>
      <c r="AX399" s="933"/>
      <c r="AY399" s="933"/>
      <c r="AZ399" s="934"/>
      <c r="BA399" s="932" t="s">
        <v>1532</v>
      </c>
      <c r="BB399" s="933"/>
      <c r="BC399" s="934"/>
      <c r="BD399" s="932" t="s">
        <v>1597</v>
      </c>
      <c r="BE399" s="933"/>
      <c r="BF399" s="934"/>
      <c r="BG399" s="932">
        <v>2</v>
      </c>
      <c r="BH399" s="933"/>
      <c r="BI399" s="934"/>
      <c r="BJ399" s="932" t="s">
        <v>1595</v>
      </c>
      <c r="BK399" s="933"/>
      <c r="BL399" s="1005"/>
      <c r="BM399" s="932">
        <v>1</v>
      </c>
      <c r="BN399" s="933"/>
      <c r="BO399" s="934"/>
      <c r="BP399" s="932">
        <v>66</v>
      </c>
      <c r="BQ399" s="933"/>
      <c r="BR399" s="934"/>
      <c r="BS399" s="932" t="s">
        <v>1590</v>
      </c>
      <c r="BT399" s="933"/>
      <c r="BU399" s="1006">
        <v>40</v>
      </c>
      <c r="BV399" s="1007"/>
      <c r="BW399" s="1008"/>
      <c r="BX399" s="1009" t="s">
        <v>1520</v>
      </c>
      <c r="BY399" s="1007"/>
      <c r="BZ399" s="1008"/>
      <c r="CA399" s="932" t="s">
        <v>1562</v>
      </c>
      <c r="CB399" s="933"/>
      <c r="CC399" s="933"/>
      <c r="CD399" s="933"/>
      <c r="CE399" s="933"/>
      <c r="CF399" s="934"/>
      <c r="CG399" s="989"/>
      <c r="CH399" s="937"/>
      <c r="CI399" s="920"/>
      <c r="CJ399" s="920"/>
      <c r="CK399" s="920"/>
      <c r="CL399" s="920"/>
    </row>
    <row r="400" spans="4:101" ht="18.95" customHeight="1">
      <c r="D400" s="2434"/>
      <c r="E400" s="2434"/>
      <c r="F400" s="2434"/>
      <c r="H400" s="935"/>
      <c r="I400" s="1002" t="s">
        <v>737</v>
      </c>
      <c r="J400" s="1029" t="s">
        <v>1995</v>
      </c>
      <c r="K400" s="1027"/>
      <c r="L400" s="1027"/>
      <c r="M400" s="1027"/>
      <c r="N400" s="1028"/>
      <c r="O400" s="1388" t="s">
        <v>3410</v>
      </c>
      <c r="P400" s="955"/>
      <c r="Q400" s="955"/>
      <c r="R400" s="955"/>
      <c r="S400" s="954" t="s">
        <v>1523</v>
      </c>
      <c r="T400" s="955"/>
      <c r="U400" s="955"/>
      <c r="V400" s="955"/>
      <c r="W400" s="954" t="s">
        <v>1524</v>
      </c>
      <c r="X400" s="955"/>
      <c r="Y400" s="955"/>
      <c r="Z400" s="955"/>
      <c r="AA400" s="932" t="s">
        <v>1560</v>
      </c>
      <c r="AB400" s="933"/>
      <c r="AC400" s="933"/>
      <c r="AD400" s="934"/>
      <c r="AE400" s="932">
        <v>12345</v>
      </c>
      <c r="AF400" s="933"/>
      <c r="AG400" s="933"/>
      <c r="AH400" s="934"/>
      <c r="AI400" s="932" t="s">
        <v>1518</v>
      </c>
      <c r="AJ400" s="933"/>
      <c r="AK400" s="934"/>
      <c r="AL400" s="932" t="s">
        <v>1526</v>
      </c>
      <c r="AM400" s="933"/>
      <c r="AN400" s="934"/>
      <c r="AO400" s="932" t="s">
        <v>1526</v>
      </c>
      <c r="AP400" s="933"/>
      <c r="AQ400" s="933"/>
      <c r="AR400" s="933"/>
      <c r="AS400" s="934"/>
      <c r="AT400" s="932" t="s">
        <v>1562</v>
      </c>
      <c r="AU400" s="933"/>
      <c r="AV400" s="933"/>
      <c r="AW400" s="933"/>
      <c r="AX400" s="933"/>
      <c r="AY400" s="933"/>
      <c r="AZ400" s="934"/>
      <c r="BA400" s="932" t="s">
        <v>1532</v>
      </c>
      <c r="BB400" s="933"/>
      <c r="BC400" s="934"/>
      <c r="BD400" s="932" t="s">
        <v>1598</v>
      </c>
      <c r="BE400" s="933"/>
      <c r="BF400" s="934"/>
      <c r="BG400" s="932">
        <v>3</v>
      </c>
      <c r="BH400" s="933"/>
      <c r="BI400" s="934"/>
      <c r="BJ400" s="932" t="s">
        <v>1595</v>
      </c>
      <c r="BK400" s="933"/>
      <c r="BL400" s="1005"/>
      <c r="BM400" s="932">
        <v>1</v>
      </c>
      <c r="BN400" s="933"/>
      <c r="BO400" s="934"/>
      <c r="BP400" s="932">
        <v>66</v>
      </c>
      <c r="BQ400" s="933"/>
      <c r="BR400" s="934"/>
      <c r="BS400" s="932" t="s">
        <v>1590</v>
      </c>
      <c r="BT400" s="933"/>
      <c r="BU400" s="1006">
        <v>100</v>
      </c>
      <c r="BV400" s="1007"/>
      <c r="BW400" s="1008"/>
      <c r="BX400" s="1009" t="s">
        <v>1520</v>
      </c>
      <c r="BY400" s="1007"/>
      <c r="BZ400" s="1008"/>
      <c r="CA400" s="932" t="s">
        <v>1562</v>
      </c>
      <c r="CB400" s="933"/>
      <c r="CC400" s="933"/>
      <c r="CD400" s="933"/>
      <c r="CE400" s="933"/>
      <c r="CF400" s="934"/>
      <c r="CG400" s="986"/>
      <c r="CH400" s="937"/>
      <c r="CI400" s="920"/>
      <c r="CJ400" s="920"/>
      <c r="CK400" s="920"/>
      <c r="CL400" s="920"/>
    </row>
    <row r="401" spans="4:92" ht="5.0999999999999996" customHeight="1">
      <c r="D401" s="2434"/>
      <c r="E401" s="2434"/>
      <c r="F401" s="2434"/>
      <c r="H401" s="935"/>
      <c r="I401" s="974"/>
      <c r="J401" s="974"/>
      <c r="K401" s="974"/>
      <c r="L401" s="974"/>
      <c r="M401" s="974"/>
      <c r="N401" s="974"/>
      <c r="O401" s="974"/>
      <c r="P401" s="974"/>
      <c r="Q401" s="974"/>
      <c r="R401" s="974"/>
      <c r="S401" s="974"/>
      <c r="T401" s="974"/>
      <c r="U401" s="974"/>
      <c r="V401" s="974"/>
      <c r="W401" s="974"/>
      <c r="X401" s="974"/>
      <c r="Y401" s="974"/>
      <c r="Z401" s="974"/>
      <c r="AA401" s="1074"/>
      <c r="AB401" s="1075"/>
      <c r="AC401" s="1075"/>
      <c r="AD401" s="1075"/>
      <c r="AE401" s="1074"/>
      <c r="AF401" s="1075"/>
      <c r="AG401" s="1075"/>
      <c r="AH401" s="1075"/>
      <c r="AI401" s="1074"/>
      <c r="AJ401" s="1075"/>
      <c r="AK401" s="1075"/>
      <c r="AL401" s="1074"/>
      <c r="AM401" s="1075"/>
      <c r="AN401" s="1075"/>
      <c r="AO401" s="1074"/>
      <c r="AP401" s="1075"/>
      <c r="AQ401" s="1075"/>
      <c r="AR401" s="1075"/>
      <c r="AS401" s="1075"/>
      <c r="AT401" s="1074"/>
      <c r="AU401" s="1075"/>
      <c r="AV401" s="1075"/>
      <c r="AW401" s="1075"/>
      <c r="AX401" s="1075"/>
      <c r="AY401" s="1075"/>
      <c r="AZ401" s="1075"/>
      <c r="BA401" s="1074"/>
      <c r="BB401" s="1075"/>
      <c r="BC401" s="1075"/>
      <c r="BD401" s="911"/>
      <c r="BE401" s="911"/>
      <c r="BF401" s="911"/>
      <c r="BG401" s="911"/>
      <c r="BH401" s="911"/>
      <c r="BI401" s="911"/>
      <c r="BJ401" s="911"/>
      <c r="BK401" s="911"/>
      <c r="BL401" s="1077"/>
      <c r="BM401" s="911"/>
      <c r="BN401" s="911"/>
      <c r="BO401" s="911"/>
      <c r="BP401" s="911"/>
      <c r="BQ401" s="911"/>
      <c r="BR401" s="911"/>
      <c r="BS401" s="911"/>
      <c r="BT401" s="911"/>
      <c r="BU401" s="1071"/>
      <c r="BV401" s="1071"/>
      <c r="BW401" s="1071"/>
      <c r="BX401" s="1072"/>
      <c r="BY401" s="1071"/>
      <c r="BZ401" s="1071"/>
      <c r="CA401" s="920"/>
      <c r="CB401" s="911"/>
      <c r="CC401" s="911"/>
      <c r="CD401" s="911"/>
      <c r="CE401" s="911"/>
      <c r="CF401" s="911"/>
      <c r="CG401" s="1073"/>
      <c r="CH401" s="1041"/>
      <c r="CI401" s="920"/>
      <c r="CJ401" s="920"/>
      <c r="CK401" s="920"/>
      <c r="CL401" s="920"/>
    </row>
    <row r="402" spans="4:92" ht="5.0999999999999996" customHeight="1">
      <c r="D402" s="2434"/>
      <c r="E402" s="2434"/>
      <c r="F402" s="2434"/>
      <c r="H402" s="935"/>
      <c r="I402" s="977"/>
      <c r="J402" s="977"/>
      <c r="K402" s="977"/>
      <c r="L402" s="977"/>
      <c r="M402" s="977"/>
      <c r="N402" s="977"/>
      <c r="O402" s="977"/>
      <c r="P402" s="977"/>
      <c r="Q402" s="977"/>
      <c r="R402" s="977"/>
      <c r="S402" s="977"/>
      <c r="T402" s="977"/>
      <c r="U402" s="977"/>
      <c r="V402" s="977"/>
      <c r="W402" s="977"/>
      <c r="X402" s="977"/>
      <c r="Y402" s="977"/>
      <c r="Z402" s="977"/>
      <c r="AA402" s="1366"/>
      <c r="AB402" s="1367"/>
      <c r="AC402" s="1367"/>
      <c r="AD402" s="1367"/>
      <c r="AE402" s="1366"/>
      <c r="AF402" s="1367"/>
      <c r="AG402" s="1367"/>
      <c r="AH402" s="1367"/>
      <c r="AI402" s="1366"/>
      <c r="AJ402" s="1367"/>
      <c r="AK402" s="1367"/>
      <c r="AL402" s="1366"/>
      <c r="AM402" s="1367"/>
      <c r="AN402" s="1367"/>
      <c r="AO402" s="1366"/>
      <c r="AP402" s="1367"/>
      <c r="AQ402" s="1367"/>
      <c r="AR402" s="1367"/>
      <c r="AS402" s="1367"/>
      <c r="AT402" s="1366"/>
      <c r="AU402" s="1367"/>
      <c r="AV402" s="1367"/>
      <c r="AW402" s="1367"/>
      <c r="AX402" s="1367"/>
      <c r="AY402" s="1367"/>
      <c r="AZ402" s="1367"/>
      <c r="BA402" s="1366"/>
      <c r="BB402" s="1367"/>
      <c r="BC402" s="1367"/>
      <c r="BD402" s="1242"/>
      <c r="BE402" s="1242"/>
      <c r="BF402" s="1242"/>
      <c r="BG402" s="1242"/>
      <c r="BH402" s="1242"/>
      <c r="BI402" s="1242"/>
      <c r="BJ402" s="1242"/>
      <c r="BK402" s="1242"/>
      <c r="BL402" s="1079"/>
      <c r="BM402" s="1242"/>
      <c r="BN402" s="1242"/>
      <c r="BO402" s="1242"/>
      <c r="BP402" s="1242"/>
      <c r="BQ402" s="1242"/>
      <c r="BR402" s="1242"/>
      <c r="BS402" s="1242"/>
      <c r="BT402" s="1242"/>
      <c r="BU402" s="1369"/>
      <c r="BV402" s="1369"/>
      <c r="BW402" s="1369"/>
      <c r="BX402" s="1370"/>
      <c r="BY402" s="1369"/>
      <c r="BZ402" s="1369"/>
      <c r="CA402" s="1355"/>
      <c r="CB402" s="1355"/>
      <c r="CC402" s="1355"/>
      <c r="CD402" s="1355"/>
      <c r="CE402" s="1355"/>
      <c r="CF402" s="1355"/>
      <c r="CG402" s="1371"/>
      <c r="CH402" s="1041"/>
      <c r="CI402" s="920"/>
      <c r="CJ402" s="920"/>
      <c r="CK402" s="920"/>
      <c r="CL402" s="920"/>
    </row>
    <row r="403" spans="4:92" ht="18.95" customHeight="1">
      <c r="D403" s="2434"/>
      <c r="E403" s="2434"/>
      <c r="F403" s="2434"/>
      <c r="H403" s="935"/>
      <c r="I403" s="1372"/>
      <c r="J403" s="1372"/>
      <c r="K403" s="1372"/>
      <c r="L403" s="1372"/>
      <c r="M403" s="1372"/>
      <c r="N403" s="1372"/>
      <c r="O403" s="1372"/>
      <c r="P403" s="1372"/>
      <c r="Q403" s="1372"/>
      <c r="R403" s="1372"/>
      <c r="S403" s="1372"/>
      <c r="T403" s="1372"/>
      <c r="U403" s="1372"/>
      <c r="V403" s="1372"/>
      <c r="W403" s="1372"/>
      <c r="X403" s="1372"/>
      <c r="Y403" s="1372"/>
      <c r="Z403" s="1372"/>
      <c r="AA403" s="1366"/>
      <c r="AB403" s="1367"/>
      <c r="AC403" s="1367"/>
      <c r="AD403" s="1367"/>
      <c r="AE403" s="1366"/>
      <c r="AF403" s="1367"/>
      <c r="AG403" s="1367"/>
      <c r="AH403" s="1367"/>
      <c r="AI403" s="1366"/>
      <c r="AJ403" s="1367"/>
      <c r="AK403" s="1367"/>
      <c r="AL403" s="1366"/>
      <c r="AM403" s="1367"/>
      <c r="AN403" s="1367"/>
      <c r="AO403" s="1366"/>
      <c r="AP403" s="1367"/>
      <c r="AQ403" s="1367"/>
      <c r="AR403" s="1367"/>
      <c r="AS403" s="1367"/>
      <c r="AT403" s="1366"/>
      <c r="AU403" s="1367"/>
      <c r="AV403" s="1367"/>
      <c r="AW403" s="1367"/>
      <c r="AX403" s="1367"/>
      <c r="AY403" s="1367"/>
      <c r="AZ403" s="1367"/>
      <c r="BA403" s="1366"/>
      <c r="BB403" s="1367"/>
      <c r="BC403" s="1367"/>
      <c r="BD403" s="1242"/>
      <c r="BE403" s="1242"/>
      <c r="BF403" s="1242"/>
      <c r="BG403" s="1242"/>
      <c r="BH403" s="978" t="s">
        <v>1557</v>
      </c>
      <c r="BI403" s="978"/>
      <c r="BJ403" s="1372"/>
      <c r="BK403" s="1417" t="s">
        <v>2302</v>
      </c>
      <c r="BL403" s="977"/>
      <c r="BM403" s="2883">
        <f>BM400+BM399+BM398</f>
        <v>3</v>
      </c>
      <c r="BN403" s="2884"/>
      <c r="BO403" s="2885"/>
      <c r="BP403" s="1355"/>
      <c r="BQ403" s="1355"/>
      <c r="BR403" s="1417" t="s">
        <v>2297</v>
      </c>
      <c r="BS403" s="977"/>
      <c r="BT403" s="977"/>
      <c r="BU403" s="2883">
        <f>BU400+BU399+BU398</f>
        <v>200</v>
      </c>
      <c r="BV403" s="2884"/>
      <c r="BW403" s="2885"/>
      <c r="BX403" s="2886" t="s">
        <v>1520</v>
      </c>
      <c r="BY403" s="2887"/>
      <c r="BZ403" s="2888"/>
      <c r="CA403" s="1355"/>
      <c r="CB403" s="1355"/>
      <c r="CC403" s="1355"/>
      <c r="CD403" s="1355"/>
      <c r="CE403" s="1355"/>
      <c r="CF403" s="1355"/>
      <c r="CG403" s="1371"/>
      <c r="CH403" s="1041"/>
      <c r="CI403" s="920"/>
      <c r="CJ403" s="920"/>
      <c r="CK403" s="920"/>
      <c r="CL403" s="920"/>
    </row>
    <row r="404" spans="4:92" ht="5.0999999999999996" customHeight="1">
      <c r="D404" s="2434"/>
      <c r="E404" s="2434"/>
      <c r="F404" s="2434"/>
      <c r="H404" s="935"/>
      <c r="I404" s="977"/>
      <c r="J404" s="977"/>
      <c r="K404" s="977"/>
      <c r="L404" s="977"/>
      <c r="M404" s="977"/>
      <c r="N404" s="977"/>
      <c r="O404" s="977"/>
      <c r="P404" s="977"/>
      <c r="Q404" s="977"/>
      <c r="R404" s="977"/>
      <c r="S404" s="977"/>
      <c r="T404" s="977"/>
      <c r="U404" s="977"/>
      <c r="V404" s="977"/>
      <c r="W404" s="977"/>
      <c r="X404" s="977"/>
      <c r="Y404" s="977"/>
      <c r="Z404" s="977"/>
      <c r="AA404" s="1366"/>
      <c r="AB404" s="1367"/>
      <c r="AC404" s="1367"/>
      <c r="AD404" s="1367"/>
      <c r="AE404" s="1366"/>
      <c r="AF404" s="1367"/>
      <c r="AG404" s="1367"/>
      <c r="AH404" s="1367"/>
      <c r="AI404" s="1366"/>
      <c r="AJ404" s="1367"/>
      <c r="AK404" s="1367"/>
      <c r="AL404" s="1366"/>
      <c r="AM404" s="1367"/>
      <c r="AN404" s="1367"/>
      <c r="AO404" s="1366"/>
      <c r="AP404" s="1367"/>
      <c r="AQ404" s="1367"/>
      <c r="AR404" s="1367"/>
      <c r="AS404" s="1367"/>
      <c r="AT404" s="1366"/>
      <c r="AU404" s="1367"/>
      <c r="AV404" s="1367"/>
      <c r="AW404" s="1367"/>
      <c r="AX404" s="1367"/>
      <c r="AY404" s="1367"/>
      <c r="AZ404" s="1367"/>
      <c r="BA404" s="1366"/>
      <c r="BB404" s="1367"/>
      <c r="BC404" s="1367"/>
      <c r="BD404" s="1242"/>
      <c r="BE404" s="1242"/>
      <c r="BF404" s="1242"/>
      <c r="BG404" s="1242"/>
      <c r="BH404" s="1242"/>
      <c r="BI404" s="1242"/>
      <c r="BJ404" s="1242"/>
      <c r="BK404" s="1242"/>
      <c r="BL404" s="1079"/>
      <c r="BM404" s="1242"/>
      <c r="BN404" s="1242"/>
      <c r="BO404" s="1242"/>
      <c r="BP404" s="1242"/>
      <c r="BQ404" s="1242"/>
      <c r="BR404" s="1242"/>
      <c r="BS404" s="1242"/>
      <c r="BT404" s="1242"/>
      <c r="BU404" s="1369"/>
      <c r="BV404" s="1369"/>
      <c r="BW404" s="1369"/>
      <c r="BX404" s="1370"/>
      <c r="BY404" s="1369"/>
      <c r="BZ404" s="1369"/>
      <c r="CA404" s="1355"/>
      <c r="CB404" s="1355"/>
      <c r="CC404" s="1355"/>
      <c r="CD404" s="1355"/>
      <c r="CE404" s="1355"/>
      <c r="CF404" s="1355"/>
      <c r="CG404" s="1371"/>
      <c r="CH404" s="1041"/>
      <c r="CI404" s="920"/>
      <c r="CJ404" s="920"/>
      <c r="CK404" s="920"/>
      <c r="CL404" s="920"/>
    </row>
    <row r="405" spans="4:92" ht="18.95" customHeight="1">
      <c r="D405" s="2434"/>
      <c r="E405" s="2434"/>
      <c r="F405" s="2434"/>
      <c r="H405" s="935"/>
      <c r="I405" s="920"/>
      <c r="J405" s="920"/>
      <c r="K405" s="920"/>
      <c r="L405" s="920"/>
      <c r="M405" s="920"/>
      <c r="N405" s="920"/>
      <c r="O405" s="920"/>
      <c r="P405" s="920"/>
      <c r="Q405" s="920"/>
      <c r="R405" s="920"/>
      <c r="S405" s="920"/>
      <c r="T405" s="920"/>
      <c r="U405" s="920"/>
      <c r="V405" s="920"/>
      <c r="W405" s="920"/>
      <c r="X405" s="920"/>
      <c r="Y405" s="920"/>
      <c r="Z405" s="920"/>
      <c r="AA405" s="920"/>
      <c r="AB405" s="920"/>
      <c r="AC405" s="920"/>
      <c r="AD405" s="920"/>
      <c r="AE405" s="920"/>
      <c r="AF405" s="920"/>
      <c r="AG405" s="920"/>
      <c r="AH405" s="920"/>
      <c r="AI405" s="920"/>
      <c r="AJ405" s="920"/>
      <c r="AK405" s="920"/>
      <c r="AL405" s="920"/>
      <c r="AM405" s="920"/>
      <c r="AN405" s="920"/>
      <c r="AO405" s="920"/>
      <c r="AP405" s="920"/>
      <c r="AQ405" s="920"/>
      <c r="AR405" s="920"/>
      <c r="AS405" s="920"/>
      <c r="AT405" s="920"/>
      <c r="AU405" s="920"/>
      <c r="AV405" s="920"/>
      <c r="AW405" s="920"/>
      <c r="AX405" s="920"/>
      <c r="AY405" s="920"/>
      <c r="AZ405" s="920"/>
      <c r="BA405" s="920"/>
      <c r="BB405" s="920"/>
      <c r="BC405" s="920"/>
      <c r="BD405" s="920"/>
      <c r="BE405" s="920"/>
      <c r="BF405" s="920"/>
      <c r="BG405" s="920"/>
      <c r="BH405" s="920"/>
      <c r="BI405" s="920"/>
      <c r="BJ405" s="920"/>
      <c r="BK405" s="920"/>
      <c r="BL405" s="920"/>
      <c r="BM405" s="920"/>
      <c r="BO405" s="920"/>
      <c r="BP405" s="920"/>
      <c r="BQ405" s="920"/>
      <c r="BR405" s="920"/>
      <c r="BS405" s="974"/>
      <c r="BT405" s="974"/>
      <c r="BU405" s="974"/>
      <c r="BV405" s="974"/>
      <c r="BW405" s="974"/>
      <c r="BX405" s="974"/>
      <c r="BY405" s="974"/>
      <c r="BZ405" s="920"/>
      <c r="CA405" s="920"/>
      <c r="CB405" s="920"/>
      <c r="CC405" s="920"/>
      <c r="CD405" s="920"/>
      <c r="CE405" s="920"/>
      <c r="CF405" s="920"/>
      <c r="CG405" s="920"/>
      <c r="CH405" s="937"/>
      <c r="CI405" s="920"/>
      <c r="CJ405" s="920"/>
      <c r="CK405" s="920"/>
      <c r="CL405" s="920"/>
    </row>
    <row r="406" spans="4:92" ht="18.95" customHeight="1">
      <c r="D406" s="2434"/>
      <c r="E406" s="2434"/>
      <c r="F406" s="2434"/>
      <c r="H406" s="935"/>
      <c r="I406" s="949" t="s">
        <v>3062</v>
      </c>
      <c r="J406" s="752"/>
      <c r="K406" s="752"/>
      <c r="L406" s="752"/>
      <c r="M406" s="992" t="s">
        <v>2208</v>
      </c>
      <c r="N406" s="1152"/>
      <c r="O406" s="1152"/>
      <c r="P406" s="1152"/>
      <c r="Q406" s="1152"/>
      <c r="R406" s="1153"/>
      <c r="S406" s="986" t="s">
        <v>912</v>
      </c>
      <c r="T406" s="1046" t="s">
        <v>2116</v>
      </c>
      <c r="U406" s="1047"/>
      <c r="V406" s="1048"/>
      <c r="X406" s="949" t="s">
        <v>3058</v>
      </c>
      <c r="AA406" s="2010" t="s">
        <v>3059</v>
      </c>
      <c r="AB406" s="2011"/>
      <c r="AC406" s="2011"/>
      <c r="AD406" s="2011"/>
      <c r="AE406" s="2011"/>
      <c r="AF406" s="2012"/>
      <c r="AG406" s="1050" t="s">
        <v>3434</v>
      </c>
      <c r="AK406" s="920"/>
      <c r="AL406" s="920"/>
      <c r="AM406" s="920"/>
      <c r="AN406" s="920"/>
      <c r="BD406" s="920"/>
      <c r="BE406" s="920"/>
      <c r="BR406" s="920"/>
      <c r="BS406" s="920"/>
      <c r="BT406" s="920"/>
      <c r="BU406" s="920"/>
      <c r="BV406" s="920"/>
      <c r="BW406" s="920"/>
      <c r="BX406" s="920"/>
      <c r="BY406" s="920"/>
      <c r="BZ406" s="920"/>
      <c r="CA406" s="920"/>
      <c r="CB406" s="920"/>
      <c r="CC406" s="920"/>
      <c r="CD406" s="920"/>
      <c r="CE406" s="920"/>
      <c r="CF406" s="920"/>
      <c r="CG406" s="920"/>
      <c r="CH406" s="937"/>
      <c r="CI406" s="920"/>
      <c r="CJ406" s="920"/>
      <c r="CK406" s="920"/>
      <c r="CL406" s="920"/>
    </row>
    <row r="407" spans="4:92" s="920" customFormat="1" ht="18.95" customHeight="1" thickBot="1">
      <c r="D407" s="2434"/>
      <c r="E407" s="2434"/>
      <c r="F407" s="2434"/>
      <c r="H407" s="935"/>
      <c r="I407" s="1386"/>
      <c r="J407" s="1070"/>
      <c r="K407" s="1070"/>
      <c r="L407" s="1070"/>
      <c r="M407" s="1070"/>
      <c r="N407" s="1070"/>
      <c r="O407" s="1070"/>
      <c r="P407" s="1070"/>
      <c r="Q407" s="1070"/>
      <c r="R407" s="1070"/>
      <c r="S407" s="1070"/>
      <c r="T407" s="1070"/>
      <c r="U407" s="1070"/>
      <c r="V407" s="1070"/>
      <c r="W407" s="1070"/>
      <c r="X407" s="1070"/>
      <c r="Y407" s="1070"/>
      <c r="Z407" s="1070"/>
      <c r="AA407" s="1070"/>
      <c r="AB407" s="1070"/>
      <c r="AC407" s="1070"/>
      <c r="AD407" s="1070"/>
      <c r="AE407" s="1070"/>
      <c r="AF407" s="1070"/>
      <c r="AG407" s="1070"/>
      <c r="AH407" s="1070"/>
      <c r="AI407" s="1070"/>
      <c r="AJ407" s="1070"/>
      <c r="AK407" s="1070"/>
      <c r="AL407" s="1070"/>
      <c r="AM407" s="1070"/>
      <c r="AN407" s="1070"/>
      <c r="AO407" s="1070"/>
      <c r="AP407" s="1070"/>
      <c r="AQ407" s="1070"/>
      <c r="AR407" s="1070"/>
      <c r="AS407" s="1070"/>
      <c r="AT407" s="1070"/>
      <c r="AU407" s="1070"/>
      <c r="AV407" s="1070"/>
      <c r="AW407" s="1070"/>
      <c r="AX407" s="1070"/>
      <c r="AY407" s="1070"/>
      <c r="AZ407" s="1070"/>
      <c r="BA407" s="1070"/>
      <c r="BB407" s="1070"/>
      <c r="BC407" s="1070"/>
      <c r="BD407" s="1070"/>
      <c r="BE407" s="1070"/>
      <c r="BF407" s="1070"/>
      <c r="BG407" s="1070"/>
      <c r="BH407" s="1070"/>
      <c r="BI407" s="1070"/>
      <c r="BJ407" s="1070"/>
      <c r="BK407" s="1070"/>
      <c r="BL407" s="1070"/>
      <c r="BM407" s="1070"/>
      <c r="BN407" s="1070"/>
      <c r="BO407" s="1070"/>
      <c r="BP407" s="1070"/>
      <c r="BQ407" s="1070"/>
      <c r="BR407" s="1399"/>
      <c r="BS407" s="1399"/>
      <c r="BT407" s="1399"/>
      <c r="BU407" s="1399"/>
      <c r="BV407" s="1399"/>
      <c r="BW407" s="1399"/>
      <c r="BX407" s="1399"/>
      <c r="BY407" s="1399"/>
      <c r="BZ407" s="1399"/>
      <c r="CA407" s="1399"/>
      <c r="CB407" s="1399"/>
      <c r="CC407" s="1399"/>
      <c r="CD407" s="1399"/>
      <c r="CE407" s="1399"/>
      <c r="CF407" s="1399"/>
      <c r="CG407" s="1399"/>
      <c r="CH407" s="937"/>
    </row>
    <row r="408" spans="4:92" ht="18.95" customHeight="1">
      <c r="D408" s="2434"/>
      <c r="E408" s="2434"/>
      <c r="F408" s="2434"/>
      <c r="H408" s="935"/>
      <c r="I408" s="1045"/>
      <c r="J408" s="920"/>
      <c r="K408" s="920"/>
      <c r="L408" s="920"/>
      <c r="M408" s="920"/>
      <c r="N408" s="920"/>
      <c r="O408" s="920"/>
      <c r="P408" s="920"/>
      <c r="Q408" s="920"/>
      <c r="R408" s="920"/>
      <c r="S408" s="920"/>
      <c r="T408" s="920"/>
      <c r="U408" s="920"/>
      <c r="V408" s="920"/>
      <c r="W408" s="920"/>
      <c r="X408" s="920"/>
      <c r="Y408" s="920"/>
      <c r="Z408" s="920"/>
      <c r="AA408" s="920"/>
      <c r="AB408" s="920"/>
      <c r="AC408" s="920"/>
      <c r="AD408" s="920"/>
      <c r="AE408" s="920"/>
      <c r="AF408" s="920"/>
      <c r="AG408" s="920"/>
      <c r="AH408" s="920"/>
      <c r="AI408" s="920"/>
      <c r="AJ408" s="920"/>
      <c r="AK408" s="920"/>
      <c r="AL408" s="920"/>
      <c r="AM408" s="920"/>
      <c r="AN408" s="920"/>
      <c r="AO408" s="920"/>
      <c r="AP408" s="920"/>
      <c r="AQ408" s="920"/>
      <c r="AR408" s="920"/>
      <c r="AS408" s="920"/>
      <c r="AT408" s="920"/>
      <c r="AU408" s="920"/>
      <c r="AV408" s="920"/>
      <c r="AW408" s="920"/>
      <c r="AX408" s="920"/>
      <c r="AY408" s="920"/>
      <c r="AZ408" s="920"/>
      <c r="BA408" s="920"/>
      <c r="BB408" s="920"/>
      <c r="BC408" s="920"/>
      <c r="BD408" s="920"/>
      <c r="BE408" s="920"/>
      <c r="BF408" s="920"/>
      <c r="BG408" s="920"/>
      <c r="BH408" s="920"/>
      <c r="BI408" s="920"/>
      <c r="BJ408" s="920"/>
      <c r="BK408" s="920"/>
      <c r="BL408" s="920"/>
      <c r="BM408" s="920"/>
      <c r="BN408" s="920"/>
      <c r="BO408" s="920"/>
      <c r="BP408" s="920"/>
      <c r="BQ408" s="920"/>
      <c r="BR408" s="920"/>
      <c r="BS408" s="920"/>
      <c r="BT408" s="920"/>
      <c r="BU408" s="920"/>
      <c r="BV408" s="920"/>
      <c r="BW408" s="920"/>
      <c r="BX408" s="920"/>
      <c r="BY408" s="920"/>
      <c r="BZ408" s="920"/>
      <c r="CA408" s="920"/>
      <c r="CB408" s="920"/>
      <c r="CC408" s="920"/>
      <c r="CD408" s="920"/>
      <c r="CE408" s="920"/>
      <c r="CF408" s="920"/>
      <c r="CG408" s="920"/>
      <c r="CH408" s="937"/>
      <c r="CI408" s="920"/>
      <c r="CJ408" s="920"/>
      <c r="CK408" s="920"/>
      <c r="CL408" s="920"/>
    </row>
    <row r="409" spans="4:92" ht="18.95" customHeight="1">
      <c r="D409" s="2434"/>
      <c r="E409" s="2434"/>
      <c r="F409" s="2434"/>
      <c r="H409" s="935"/>
      <c r="I409" s="1365" t="s">
        <v>2212</v>
      </c>
      <c r="J409" s="920"/>
      <c r="K409" s="920"/>
      <c r="L409" s="920"/>
      <c r="M409" s="920"/>
      <c r="N409" s="920"/>
      <c r="O409" s="920"/>
      <c r="P409" s="948" t="s">
        <v>1628</v>
      </c>
      <c r="Q409" s="947"/>
      <c r="R409" s="947"/>
      <c r="AG409" s="910" t="s">
        <v>2213</v>
      </c>
      <c r="AH409" s="910"/>
      <c r="AI409" s="752"/>
      <c r="AJ409" s="752"/>
      <c r="AK409" s="2865" t="s">
        <v>1521</v>
      </c>
      <c r="AL409" s="2866"/>
      <c r="AM409" s="2866"/>
      <c r="AN409" s="2866"/>
      <c r="AO409" s="2867"/>
      <c r="AP409" s="920"/>
      <c r="AQ409" s="920"/>
      <c r="AR409" s="920"/>
      <c r="AS409" s="920"/>
      <c r="BC409" s="920"/>
      <c r="BD409" s="920"/>
      <c r="BE409" s="920"/>
      <c r="BF409" s="920"/>
      <c r="BG409" s="920"/>
      <c r="BH409" s="920"/>
      <c r="BI409" s="920"/>
      <c r="BJ409" s="920"/>
      <c r="BK409" s="920"/>
      <c r="BL409" s="920"/>
      <c r="BM409" s="920"/>
      <c r="BN409" s="920"/>
      <c r="BO409" s="920"/>
      <c r="BP409" s="920"/>
      <c r="BQ409" s="920"/>
      <c r="BR409" s="920"/>
      <c r="BS409" s="920"/>
      <c r="BT409" s="920"/>
      <c r="BU409" s="920"/>
      <c r="BV409" s="920"/>
      <c r="BW409" s="920"/>
      <c r="BX409" s="920"/>
      <c r="BY409" s="920"/>
      <c r="BZ409" s="920"/>
      <c r="CA409" s="920"/>
      <c r="CB409" s="920"/>
      <c r="CC409" s="920"/>
      <c r="CD409" s="920"/>
      <c r="CE409" s="920"/>
      <c r="CF409" s="920"/>
      <c r="CG409" s="920"/>
      <c r="CH409" s="937"/>
      <c r="CI409" s="920"/>
      <c r="CJ409" s="920"/>
      <c r="CK409" s="920"/>
      <c r="CL409" s="920"/>
      <c r="CM409" s="920"/>
      <c r="CN409" s="920"/>
    </row>
    <row r="410" spans="4:92" ht="9.9499999999999993" customHeight="1">
      <c r="D410" s="2434"/>
      <c r="E410" s="2434"/>
      <c r="F410" s="2434"/>
      <c r="H410" s="935"/>
      <c r="I410" s="961"/>
      <c r="J410" s="961"/>
      <c r="K410" s="961"/>
      <c r="L410" s="920"/>
      <c r="M410" s="920"/>
      <c r="N410" s="920"/>
      <c r="O410" s="920"/>
      <c r="P410" s="920"/>
      <c r="Q410" s="920"/>
      <c r="R410" s="920"/>
      <c r="S410" s="920"/>
      <c r="T410" s="920"/>
      <c r="U410" s="920"/>
      <c r="V410" s="920"/>
      <c r="W410" s="920"/>
      <c r="X410" s="920"/>
      <c r="Y410" s="920"/>
      <c r="Z410" s="920"/>
      <c r="AA410" s="920"/>
      <c r="AB410" s="920"/>
      <c r="AC410" s="920"/>
      <c r="AD410" s="920"/>
      <c r="AE410" s="920"/>
      <c r="AF410" s="920"/>
      <c r="AG410" s="920"/>
      <c r="AH410" s="920"/>
      <c r="AI410" s="920"/>
      <c r="AJ410" s="920"/>
      <c r="AK410" s="920"/>
      <c r="AL410" s="920"/>
      <c r="AM410" s="920"/>
      <c r="AN410" s="920"/>
      <c r="AO410" s="920"/>
      <c r="AP410" s="920"/>
      <c r="AQ410" s="920"/>
      <c r="AR410" s="920"/>
      <c r="AS410" s="920"/>
      <c r="AT410" s="920"/>
      <c r="AU410" s="920"/>
      <c r="AV410" s="920"/>
      <c r="AW410" s="920"/>
      <c r="AX410" s="920"/>
      <c r="AY410" s="920"/>
      <c r="AZ410" s="920"/>
      <c r="BA410" s="920"/>
      <c r="BB410" s="920"/>
      <c r="BC410" s="920"/>
      <c r="BD410" s="920"/>
      <c r="BE410" s="920"/>
      <c r="BF410" s="920"/>
      <c r="BG410" s="920"/>
      <c r="BH410" s="920"/>
      <c r="BI410" s="920"/>
      <c r="BJ410" s="920"/>
      <c r="BK410" s="920"/>
      <c r="BL410" s="920"/>
      <c r="BM410" s="920"/>
      <c r="BN410" s="920"/>
      <c r="BO410" s="920"/>
      <c r="BP410" s="920"/>
      <c r="BQ410" s="920"/>
      <c r="BR410" s="920"/>
      <c r="BS410" s="920"/>
      <c r="BT410" s="920"/>
      <c r="BU410" s="920"/>
      <c r="BV410" s="920"/>
      <c r="BW410" s="920"/>
      <c r="BX410" s="920"/>
      <c r="BY410" s="920"/>
      <c r="BZ410" s="920"/>
      <c r="CA410" s="920"/>
      <c r="CB410" s="920"/>
      <c r="CC410" s="920"/>
      <c r="CD410" s="920"/>
      <c r="CE410" s="920"/>
      <c r="CF410" s="920"/>
      <c r="CG410" s="920"/>
      <c r="CH410" s="937"/>
      <c r="CI410" s="920"/>
      <c r="CJ410" s="920"/>
      <c r="CK410" s="920"/>
      <c r="CL410" s="920"/>
      <c r="CM410" s="920"/>
    </row>
    <row r="411" spans="4:92" ht="18.95" customHeight="1">
      <c r="D411" s="2434"/>
      <c r="E411" s="2434"/>
      <c r="F411" s="2434"/>
      <c r="H411" s="935"/>
      <c r="I411" s="2880" t="s">
        <v>1559</v>
      </c>
      <c r="J411" s="2880" t="s">
        <v>2250</v>
      </c>
      <c r="K411" s="2896" t="s">
        <v>2214</v>
      </c>
      <c r="L411" s="2897"/>
      <c r="M411" s="2897"/>
      <c r="N411" s="2897"/>
      <c r="O411" s="2898"/>
      <c r="P411" s="966" t="s">
        <v>2147</v>
      </c>
      <c r="Q411" s="967"/>
      <c r="R411" s="930"/>
      <c r="S411" s="930"/>
      <c r="T411" s="930"/>
      <c r="U411" s="930"/>
      <c r="V411" s="930"/>
      <c r="W411" s="930"/>
      <c r="X411" s="930"/>
      <c r="Y411" s="930"/>
      <c r="Z411" s="930"/>
      <c r="AA411" s="931"/>
      <c r="AB411" s="929" t="s">
        <v>1586</v>
      </c>
      <c r="AC411" s="930"/>
      <c r="AD411" s="930"/>
      <c r="AE411" s="930"/>
      <c r="AF411" s="930"/>
      <c r="AG411" s="930"/>
      <c r="AH411" s="930"/>
      <c r="AI411" s="930"/>
      <c r="AJ411" s="930"/>
      <c r="AK411" s="930"/>
      <c r="AL411" s="931"/>
      <c r="AM411" s="929" t="s">
        <v>1527</v>
      </c>
      <c r="AN411" s="930"/>
      <c r="AO411" s="930"/>
      <c r="AP411" s="930"/>
      <c r="AQ411" s="930"/>
      <c r="AR411" s="930"/>
      <c r="AS411" s="930"/>
      <c r="AT411" s="930"/>
      <c r="AU411" s="930"/>
      <c r="AV411" s="930"/>
      <c r="AW411" s="930"/>
      <c r="AX411" s="930"/>
      <c r="AY411" s="930"/>
      <c r="AZ411" s="930"/>
      <c r="BA411" s="930"/>
      <c r="BB411" s="930"/>
      <c r="BC411" s="930"/>
      <c r="BD411" s="930"/>
      <c r="BE411" s="2797" t="s">
        <v>1534</v>
      </c>
      <c r="BF411" s="2798"/>
      <c r="BG411" s="2799"/>
      <c r="BH411" s="2797" t="s">
        <v>1535</v>
      </c>
      <c r="BI411" s="2798"/>
      <c r="BJ411" s="2799"/>
      <c r="BK411" s="929" t="s">
        <v>2305</v>
      </c>
      <c r="BL411" s="930"/>
      <c r="BM411" s="930"/>
      <c r="BN411" s="930"/>
      <c r="BO411" s="930"/>
      <c r="BP411" s="931"/>
      <c r="BQ411" s="930"/>
      <c r="BR411" s="930"/>
      <c r="BS411" s="931"/>
      <c r="BT411" s="930" t="s">
        <v>1612</v>
      </c>
      <c r="BU411" s="930"/>
      <c r="BV411" s="930"/>
      <c r="BW411" s="930"/>
      <c r="BX411" s="931"/>
      <c r="BY411" s="930"/>
      <c r="BZ411" s="930"/>
      <c r="CA411" s="931"/>
      <c r="CB411" s="2797" t="s">
        <v>1525</v>
      </c>
      <c r="CC411" s="2848"/>
      <c r="CD411" s="2848"/>
      <c r="CE411" s="2848"/>
      <c r="CF411" s="2848"/>
      <c r="CG411" s="2799"/>
      <c r="CH411" s="937"/>
      <c r="CI411" s="920"/>
    </row>
    <row r="412" spans="4:92" ht="18.95" customHeight="1">
      <c r="D412" s="2434"/>
      <c r="E412" s="2434"/>
      <c r="F412" s="2434"/>
      <c r="H412" s="935"/>
      <c r="I412" s="2881"/>
      <c r="J412" s="2881"/>
      <c r="K412" s="2899"/>
      <c r="L412" s="2900"/>
      <c r="M412" s="2900"/>
      <c r="N412" s="2900"/>
      <c r="O412" s="2901"/>
      <c r="P412" s="929" t="s">
        <v>3413</v>
      </c>
      <c r="Q412" s="930"/>
      <c r="R412" s="930"/>
      <c r="S412" s="931"/>
      <c r="T412" s="929" t="s">
        <v>2138</v>
      </c>
      <c r="U412" s="930"/>
      <c r="V412" s="930"/>
      <c r="W412" s="931"/>
      <c r="X412" s="929" t="s">
        <v>2139</v>
      </c>
      <c r="Y412" s="930"/>
      <c r="Z412" s="930"/>
      <c r="AA412" s="931"/>
      <c r="AB412" s="929" t="s">
        <v>699</v>
      </c>
      <c r="AC412" s="930"/>
      <c r="AD412" s="930"/>
      <c r="AE412" s="931"/>
      <c r="AF412" s="929" t="s">
        <v>700</v>
      </c>
      <c r="AG412" s="930"/>
      <c r="AH412" s="930"/>
      <c r="AI412" s="931"/>
      <c r="AJ412" s="929" t="s">
        <v>1531</v>
      </c>
      <c r="AK412" s="930"/>
      <c r="AL412" s="931"/>
      <c r="AM412" s="929" t="s">
        <v>1561</v>
      </c>
      <c r="AN412" s="930"/>
      <c r="AO412" s="931"/>
      <c r="AP412" s="929" t="s">
        <v>1528</v>
      </c>
      <c r="AQ412" s="930"/>
      <c r="AR412" s="930"/>
      <c r="AS412" s="930"/>
      <c r="AT412" s="931"/>
      <c r="AU412" s="929" t="s">
        <v>1529</v>
      </c>
      <c r="AV412" s="930"/>
      <c r="AW412" s="930"/>
      <c r="AX412" s="930"/>
      <c r="AY412" s="930"/>
      <c r="AZ412" s="930"/>
      <c r="BA412" s="931"/>
      <c r="BB412" s="929" t="s">
        <v>1530</v>
      </c>
      <c r="BC412" s="930"/>
      <c r="BD412" s="931"/>
      <c r="BE412" s="2800"/>
      <c r="BF412" s="2801"/>
      <c r="BG412" s="2802"/>
      <c r="BH412" s="2800"/>
      <c r="BI412" s="2801"/>
      <c r="BJ412" s="2802"/>
      <c r="BK412" s="963" t="s">
        <v>1545</v>
      </c>
      <c r="BL412" s="964"/>
      <c r="BM412" s="965"/>
      <c r="BN412" s="930" t="s">
        <v>2301</v>
      </c>
      <c r="BO412" s="930"/>
      <c r="BP412" s="931"/>
      <c r="BQ412" s="929" t="s">
        <v>1680</v>
      </c>
      <c r="BR412" s="930"/>
      <c r="BS412" s="931"/>
      <c r="BT412" s="929" t="s">
        <v>1583</v>
      </c>
      <c r="BU412" s="930"/>
      <c r="BV412" s="929" t="s">
        <v>1592</v>
      </c>
      <c r="BW412" s="930"/>
      <c r="BX412" s="931"/>
      <c r="BY412" s="929" t="s">
        <v>1585</v>
      </c>
      <c r="BZ412" s="930"/>
      <c r="CA412" s="931"/>
      <c r="CB412" s="2800"/>
      <c r="CC412" s="2801"/>
      <c r="CD412" s="2801"/>
      <c r="CE412" s="2801"/>
      <c r="CF412" s="2801"/>
      <c r="CG412" s="2802"/>
      <c r="CH412" s="937"/>
      <c r="CI412" s="920"/>
    </row>
    <row r="413" spans="4:92" ht="18.95" customHeight="1">
      <c r="D413" s="2434"/>
      <c r="E413" s="2434"/>
      <c r="F413" s="2434"/>
      <c r="H413" s="935"/>
      <c r="I413" s="932" t="s">
        <v>737</v>
      </c>
      <c r="J413" s="932" t="s">
        <v>1781</v>
      </c>
      <c r="K413" s="917" t="s">
        <v>2144</v>
      </c>
      <c r="L413" s="918"/>
      <c r="M413" s="918"/>
      <c r="N413" s="918"/>
      <c r="O413" s="919"/>
      <c r="P413" s="1388" t="s">
        <v>3410</v>
      </c>
      <c r="Q413" s="955"/>
      <c r="R413" s="955"/>
      <c r="S413" s="955"/>
      <c r="T413" s="954" t="s">
        <v>1523</v>
      </c>
      <c r="U413" s="955"/>
      <c r="V413" s="955"/>
      <c r="W413" s="955"/>
      <c r="X413" s="954" t="s">
        <v>2201</v>
      </c>
      <c r="Y413" s="955"/>
      <c r="Z413" s="955"/>
      <c r="AA413" s="955"/>
      <c r="AB413" s="932" t="s">
        <v>1560</v>
      </c>
      <c r="AC413" s="933"/>
      <c r="AD413" s="933"/>
      <c r="AE413" s="934"/>
      <c r="AF413" s="932">
        <v>12345</v>
      </c>
      <c r="AG413" s="933"/>
      <c r="AH413" s="933"/>
      <c r="AI413" s="934"/>
      <c r="AJ413" s="932" t="s">
        <v>1518</v>
      </c>
      <c r="AK413" s="933"/>
      <c r="AL413" s="934"/>
      <c r="AM413" s="932" t="s">
        <v>1526</v>
      </c>
      <c r="AN413" s="933"/>
      <c r="AO413" s="934"/>
      <c r="AP413" s="932" t="s">
        <v>1526</v>
      </c>
      <c r="AQ413" s="933"/>
      <c r="AR413" s="933"/>
      <c r="AS413" s="933"/>
      <c r="AT413" s="934"/>
      <c r="AU413" s="932" t="s">
        <v>1562</v>
      </c>
      <c r="AV413" s="933"/>
      <c r="AW413" s="933"/>
      <c r="AX413" s="933"/>
      <c r="AY413" s="933"/>
      <c r="AZ413" s="933"/>
      <c r="BA413" s="934"/>
      <c r="BB413" s="932" t="s">
        <v>1532</v>
      </c>
      <c r="BC413" s="933"/>
      <c r="BD413" s="934"/>
      <c r="BE413" s="954" t="s">
        <v>1596</v>
      </c>
      <c r="BF413" s="955"/>
      <c r="BG413" s="971"/>
      <c r="BH413" s="954">
        <v>1</v>
      </c>
      <c r="BI413" s="955"/>
      <c r="BJ413" s="971"/>
      <c r="BK413" s="954" t="s">
        <v>1595</v>
      </c>
      <c r="BL413" s="955"/>
      <c r="BM413" s="971"/>
      <c r="BN413" s="954">
        <v>1</v>
      </c>
      <c r="BO413" s="955"/>
      <c r="BP413" s="971"/>
      <c r="BQ413" s="954">
        <v>66</v>
      </c>
      <c r="BR413" s="955"/>
      <c r="BS413" s="971"/>
      <c r="BT413" s="954" t="s">
        <v>1590</v>
      </c>
      <c r="BU413" s="955"/>
      <c r="BV413" s="1006">
        <v>60</v>
      </c>
      <c r="BW413" s="1007"/>
      <c r="BX413" s="1008"/>
      <c r="BY413" s="1009">
        <v>0</v>
      </c>
      <c r="BZ413" s="1007"/>
      <c r="CA413" s="1008"/>
      <c r="CB413" s="932" t="s">
        <v>1562</v>
      </c>
      <c r="CC413" s="933"/>
      <c r="CD413" s="933"/>
      <c r="CE413" s="933"/>
      <c r="CF413" s="933"/>
      <c r="CG413" s="934"/>
      <c r="CH413" s="937"/>
      <c r="CI413" s="920"/>
    </row>
    <row r="414" spans="4:92" ht="18.95" customHeight="1">
      <c r="D414" s="2434"/>
      <c r="E414" s="2434"/>
      <c r="F414" s="2434"/>
      <c r="H414" s="935"/>
      <c r="I414" s="932" t="s">
        <v>737</v>
      </c>
      <c r="J414" s="932" t="s">
        <v>2254</v>
      </c>
      <c r="K414" s="917" t="s">
        <v>2144</v>
      </c>
      <c r="L414" s="918"/>
      <c r="M414" s="918"/>
      <c r="N414" s="918"/>
      <c r="O414" s="919"/>
      <c r="P414" s="1388" t="s">
        <v>3410</v>
      </c>
      <c r="Q414" s="955"/>
      <c r="R414" s="955"/>
      <c r="S414" s="955"/>
      <c r="T414" s="954" t="s">
        <v>1523</v>
      </c>
      <c r="U414" s="955"/>
      <c r="V414" s="955"/>
      <c r="W414" s="955"/>
      <c r="X414" s="954" t="s">
        <v>2201</v>
      </c>
      <c r="Y414" s="955"/>
      <c r="Z414" s="955"/>
      <c r="AA414" s="955"/>
      <c r="AB414" s="932" t="s">
        <v>1560</v>
      </c>
      <c r="AC414" s="933"/>
      <c r="AD414" s="933"/>
      <c r="AE414" s="934"/>
      <c r="AF414" s="932">
        <v>12345</v>
      </c>
      <c r="AG414" s="933"/>
      <c r="AH414" s="933"/>
      <c r="AI414" s="934"/>
      <c r="AJ414" s="932" t="s">
        <v>1518</v>
      </c>
      <c r="AK414" s="933"/>
      <c r="AL414" s="934"/>
      <c r="AM414" s="932" t="s">
        <v>1526</v>
      </c>
      <c r="AN414" s="933"/>
      <c r="AO414" s="934"/>
      <c r="AP414" s="932" t="s">
        <v>1526</v>
      </c>
      <c r="AQ414" s="933"/>
      <c r="AR414" s="933"/>
      <c r="AS414" s="933"/>
      <c r="AT414" s="934"/>
      <c r="AU414" s="932" t="s">
        <v>1562</v>
      </c>
      <c r="AV414" s="933"/>
      <c r="AW414" s="933"/>
      <c r="AX414" s="933"/>
      <c r="AY414" s="933"/>
      <c r="AZ414" s="933"/>
      <c r="BA414" s="934"/>
      <c r="BB414" s="932" t="s">
        <v>1532</v>
      </c>
      <c r="BC414" s="933"/>
      <c r="BD414" s="934"/>
      <c r="BE414" s="954" t="s">
        <v>1596</v>
      </c>
      <c r="BF414" s="955"/>
      <c r="BG414" s="971"/>
      <c r="BH414" s="954">
        <v>2</v>
      </c>
      <c r="BI414" s="955"/>
      <c r="BJ414" s="971"/>
      <c r="BK414" s="954" t="s">
        <v>1595</v>
      </c>
      <c r="BL414" s="955"/>
      <c r="BM414" s="971"/>
      <c r="BN414" s="954">
        <v>1</v>
      </c>
      <c r="BO414" s="955"/>
      <c r="BP414" s="971"/>
      <c r="BQ414" s="954">
        <v>66</v>
      </c>
      <c r="BR414" s="955"/>
      <c r="BS414" s="971"/>
      <c r="BT414" s="954" t="s">
        <v>1590</v>
      </c>
      <c r="BU414" s="955"/>
      <c r="BV414" s="1006">
        <v>40</v>
      </c>
      <c r="BW414" s="1007"/>
      <c r="BX414" s="1008"/>
      <c r="BY414" s="1009">
        <v>0</v>
      </c>
      <c r="BZ414" s="1007"/>
      <c r="CA414" s="1008"/>
      <c r="CB414" s="932" t="s">
        <v>1562</v>
      </c>
      <c r="CC414" s="933"/>
      <c r="CD414" s="933"/>
      <c r="CE414" s="933"/>
      <c r="CF414" s="933"/>
      <c r="CG414" s="934"/>
      <c r="CH414" s="937"/>
      <c r="CI414" s="920"/>
    </row>
    <row r="415" spans="4:92" ht="5.0999999999999996" customHeight="1">
      <c r="D415" s="2434"/>
      <c r="E415" s="2434"/>
      <c r="F415" s="2434"/>
      <c r="H415" s="935"/>
      <c r="I415" s="1050"/>
      <c r="J415" s="1050"/>
      <c r="T415" s="920"/>
      <c r="U415" s="920"/>
      <c r="V415" s="920"/>
      <c r="W415" s="920"/>
      <c r="X415" s="920"/>
      <c r="Y415" s="920"/>
      <c r="Z415" s="920"/>
      <c r="AA415" s="920"/>
      <c r="AB415" s="920"/>
      <c r="AC415" s="920"/>
      <c r="AD415" s="920"/>
      <c r="AE415" s="920"/>
      <c r="AF415" s="920"/>
      <c r="AG415" s="920"/>
      <c r="AH415" s="920"/>
      <c r="AI415" s="920"/>
      <c r="AJ415" s="920"/>
      <c r="AK415" s="920"/>
      <c r="AL415" s="920"/>
      <c r="AM415" s="920"/>
      <c r="AN415" s="920"/>
      <c r="AO415" s="920"/>
      <c r="AP415" s="920"/>
      <c r="AQ415" s="920"/>
      <c r="AR415" s="920"/>
      <c r="AS415" s="920"/>
      <c r="AT415" s="920"/>
      <c r="AU415" s="920"/>
      <c r="AV415" s="920"/>
      <c r="AW415" s="920"/>
      <c r="AX415" s="920"/>
      <c r="AY415" s="920"/>
      <c r="AZ415" s="920"/>
      <c r="BA415" s="920"/>
      <c r="BB415" s="920"/>
      <c r="BC415" s="920"/>
      <c r="BD415" s="920"/>
      <c r="BE415" s="920"/>
      <c r="BF415" s="920"/>
      <c r="BG415" s="920"/>
      <c r="BH415" s="920"/>
      <c r="BI415" s="920"/>
      <c r="BJ415" s="920"/>
      <c r="BK415" s="920"/>
      <c r="BL415" s="920"/>
      <c r="BM415" s="920"/>
      <c r="BN415" s="920"/>
      <c r="BO415" s="920"/>
      <c r="BP415" s="920"/>
      <c r="BQ415" s="920"/>
      <c r="BR415" s="920"/>
      <c r="BS415" s="920"/>
      <c r="BT415" s="920"/>
      <c r="BU415" s="920"/>
      <c r="BV415" s="920"/>
      <c r="BW415" s="920"/>
      <c r="BX415" s="920"/>
      <c r="BY415" s="920"/>
      <c r="BZ415" s="920"/>
      <c r="CA415" s="920"/>
      <c r="CB415" s="920"/>
      <c r="CC415" s="920"/>
      <c r="CD415" s="920"/>
      <c r="CE415" s="920"/>
      <c r="CF415" s="920"/>
      <c r="CG415" s="920"/>
      <c r="CH415" s="937"/>
      <c r="CI415" s="920"/>
    </row>
    <row r="416" spans="4:92" ht="5.0999999999999996" customHeight="1">
      <c r="D416" s="2434"/>
      <c r="E416" s="2434"/>
      <c r="F416" s="2434"/>
      <c r="H416" s="935"/>
      <c r="I416" s="977"/>
      <c r="J416" s="977"/>
      <c r="K416" s="977"/>
      <c r="L416" s="977"/>
      <c r="M416" s="977"/>
      <c r="N416" s="977"/>
      <c r="O416" s="977"/>
      <c r="P416" s="977"/>
      <c r="Q416" s="977"/>
      <c r="R416" s="977"/>
      <c r="S416" s="977"/>
      <c r="T416" s="977"/>
      <c r="U416" s="977"/>
      <c r="V416" s="977"/>
      <c r="W416" s="977"/>
      <c r="X416" s="977"/>
      <c r="Y416" s="977"/>
      <c r="Z416" s="977"/>
      <c r="AA416" s="977"/>
      <c r="AB416" s="977"/>
      <c r="AC416" s="977"/>
      <c r="AD416" s="977"/>
      <c r="AE416" s="977"/>
      <c r="AF416" s="977"/>
      <c r="AG416" s="977"/>
      <c r="AH416" s="977"/>
      <c r="AI416" s="977"/>
      <c r="AJ416" s="977"/>
      <c r="AK416" s="977"/>
      <c r="AL416" s="977"/>
      <c r="AM416" s="977"/>
      <c r="AN416" s="977"/>
      <c r="AO416" s="977"/>
      <c r="AP416" s="977"/>
      <c r="AQ416" s="977"/>
      <c r="AR416" s="977"/>
      <c r="AS416" s="977"/>
      <c r="AT416" s="977"/>
      <c r="AU416" s="977"/>
      <c r="AV416" s="977"/>
      <c r="AW416" s="977"/>
      <c r="AX416" s="977"/>
      <c r="AY416" s="977"/>
      <c r="AZ416" s="977"/>
      <c r="BA416" s="977"/>
      <c r="BB416" s="977"/>
      <c r="BC416" s="977"/>
      <c r="BD416" s="977"/>
      <c r="BE416" s="977"/>
      <c r="BF416" s="977"/>
      <c r="BG416" s="977"/>
      <c r="BH416" s="977"/>
      <c r="BI416" s="977"/>
      <c r="BJ416" s="977"/>
      <c r="BK416" s="977"/>
      <c r="BL416" s="1354"/>
      <c r="BM416" s="1354"/>
      <c r="BN416" s="1354"/>
      <c r="BO416" s="1354"/>
      <c r="BP416" s="1354"/>
      <c r="BQ416" s="1354"/>
      <c r="BR416" s="1354"/>
      <c r="BS416" s="1242"/>
      <c r="BT416" s="1242"/>
      <c r="BU416" s="1242"/>
      <c r="BV416" s="1242"/>
      <c r="BW416" s="1242"/>
      <c r="BX416" s="1242"/>
      <c r="BY416" s="1242"/>
      <c r="BZ416" s="1242"/>
      <c r="CA416" s="1242"/>
      <c r="CB416" s="1242"/>
      <c r="CC416" s="1242"/>
      <c r="CD416" s="1242"/>
      <c r="CE416" s="1242"/>
      <c r="CF416" s="1242"/>
      <c r="CG416" s="1242"/>
      <c r="CH416" s="937"/>
      <c r="CI416" s="920"/>
    </row>
    <row r="417" spans="4:110" ht="18.95" customHeight="1">
      <c r="D417" s="2434"/>
      <c r="E417" s="2434"/>
      <c r="F417" s="2434"/>
      <c r="H417" s="935"/>
      <c r="I417" s="1372"/>
      <c r="J417" s="1372"/>
      <c r="K417" s="1372"/>
      <c r="L417" s="1372"/>
      <c r="M417" s="1372"/>
      <c r="N417" s="1372"/>
      <c r="O417" s="1372"/>
      <c r="P417" s="1372"/>
      <c r="Q417" s="1372"/>
      <c r="R417" s="1372"/>
      <c r="S417" s="1372"/>
      <c r="T417" s="1372"/>
      <c r="U417" s="1372"/>
      <c r="V417" s="1372"/>
      <c r="W417" s="1372"/>
      <c r="X417" s="1372"/>
      <c r="Y417" s="1372"/>
      <c r="Z417" s="1372"/>
      <c r="AA417" s="1372"/>
      <c r="AB417" s="1372"/>
      <c r="AC417" s="1372"/>
      <c r="AD417" s="1372"/>
      <c r="AE417" s="1372"/>
      <c r="AF417" s="1372"/>
      <c r="AG417" s="1372"/>
      <c r="AH417" s="1372"/>
      <c r="AI417" s="1372"/>
      <c r="AJ417" s="1372"/>
      <c r="AK417" s="1372"/>
      <c r="AL417" s="1372"/>
      <c r="AM417" s="1372"/>
      <c r="AN417" s="1372"/>
      <c r="AO417" s="1372"/>
      <c r="AP417" s="1372"/>
      <c r="AQ417" s="1372"/>
      <c r="AR417" s="1372"/>
      <c r="AS417" s="1372"/>
      <c r="AT417" s="1372"/>
      <c r="AU417" s="1372"/>
      <c r="AV417" s="1372"/>
      <c r="AW417" s="1372"/>
      <c r="AX417" s="1372"/>
      <c r="AY417" s="1372"/>
      <c r="AZ417" s="1372"/>
      <c r="BA417" s="1372"/>
      <c r="BB417" s="1372"/>
      <c r="BC417" s="1372"/>
      <c r="BD417" s="1372"/>
      <c r="BE417" s="1372"/>
      <c r="BF417" s="1372"/>
      <c r="BG417" s="1372"/>
      <c r="BH417" s="1372"/>
      <c r="BI417" s="978" t="s">
        <v>1557</v>
      </c>
      <c r="BJ417" s="978"/>
      <c r="BK417" s="1372"/>
      <c r="BL417" s="1417" t="s">
        <v>2302</v>
      </c>
      <c r="BM417" s="977"/>
      <c r="BN417" s="2889">
        <f>BN413+BN414</f>
        <v>2</v>
      </c>
      <c r="BO417" s="2887"/>
      <c r="BP417" s="2888"/>
      <c r="BQ417" s="1355"/>
      <c r="BR417" s="1355"/>
      <c r="BS417" s="1417" t="s">
        <v>2297</v>
      </c>
      <c r="BT417" s="1079"/>
      <c r="BU417" s="980"/>
      <c r="BV417" s="2889">
        <f>BV413+BV414</f>
        <v>100</v>
      </c>
      <c r="BW417" s="2887"/>
      <c r="BX417" s="2888"/>
      <c r="BY417" s="2889">
        <f>BY413+BY414</f>
        <v>0</v>
      </c>
      <c r="BZ417" s="2887"/>
      <c r="CA417" s="2888"/>
      <c r="CB417" s="977"/>
      <c r="CC417" s="977"/>
      <c r="CD417" s="977"/>
      <c r="CE417" s="977"/>
      <c r="CF417" s="977"/>
      <c r="CG417" s="977"/>
      <c r="CH417" s="937"/>
      <c r="CI417" s="920"/>
    </row>
    <row r="418" spans="4:110" ht="5.0999999999999996" customHeight="1">
      <c r="D418" s="2434"/>
      <c r="E418" s="2434"/>
      <c r="F418" s="2434"/>
      <c r="H418" s="935"/>
      <c r="I418" s="977"/>
      <c r="J418" s="977"/>
      <c r="K418" s="977"/>
      <c r="L418" s="977"/>
      <c r="M418" s="977"/>
      <c r="N418" s="977"/>
      <c r="O418" s="977"/>
      <c r="P418" s="977"/>
      <c r="Q418" s="977"/>
      <c r="R418" s="977"/>
      <c r="S418" s="977"/>
      <c r="T418" s="977"/>
      <c r="U418" s="977"/>
      <c r="V418" s="977"/>
      <c r="W418" s="977"/>
      <c r="X418" s="977"/>
      <c r="Y418" s="977"/>
      <c r="Z418" s="977"/>
      <c r="AA418" s="977"/>
      <c r="AB418" s="977"/>
      <c r="AC418" s="977"/>
      <c r="AD418" s="977"/>
      <c r="AE418" s="977"/>
      <c r="AF418" s="977"/>
      <c r="AG418" s="977"/>
      <c r="AH418" s="977"/>
      <c r="AI418" s="977"/>
      <c r="AJ418" s="977"/>
      <c r="AK418" s="977"/>
      <c r="AL418" s="977"/>
      <c r="AM418" s="977"/>
      <c r="AN418" s="977"/>
      <c r="AO418" s="977"/>
      <c r="AP418" s="977"/>
      <c r="AQ418" s="977"/>
      <c r="AR418" s="977"/>
      <c r="AS418" s="977"/>
      <c r="AT418" s="977"/>
      <c r="AU418" s="977"/>
      <c r="AV418" s="977"/>
      <c r="AW418" s="977"/>
      <c r="AX418" s="977"/>
      <c r="AY418" s="977"/>
      <c r="AZ418" s="977"/>
      <c r="BA418" s="977"/>
      <c r="BB418" s="977"/>
      <c r="BC418" s="977"/>
      <c r="BD418" s="977"/>
      <c r="BE418" s="977"/>
      <c r="BF418" s="977"/>
      <c r="BG418" s="977"/>
      <c r="BH418" s="977"/>
      <c r="BI418" s="977"/>
      <c r="BJ418" s="977"/>
      <c r="BK418" s="977"/>
      <c r="BL418" s="977"/>
      <c r="BM418" s="977"/>
      <c r="BN418" s="977"/>
      <c r="BO418" s="977"/>
      <c r="BP418" s="977"/>
      <c r="BQ418" s="1354"/>
      <c r="BR418" s="1354"/>
      <c r="BS418" s="1242"/>
      <c r="BT418" s="977"/>
      <c r="BU418" s="977"/>
      <c r="BV418" s="977"/>
      <c r="BW418" s="977"/>
      <c r="BX418" s="977"/>
      <c r="BY418" s="977"/>
      <c r="BZ418" s="977"/>
      <c r="CA418" s="977"/>
      <c r="CB418" s="977"/>
      <c r="CC418" s="977"/>
      <c r="CD418" s="977"/>
      <c r="CE418" s="977"/>
      <c r="CF418" s="977"/>
      <c r="CG418" s="977"/>
      <c r="CH418" s="937"/>
      <c r="CI418" s="920"/>
    </row>
    <row r="419" spans="4:110" ht="18.95" customHeight="1">
      <c r="D419" s="2434"/>
      <c r="E419" s="2434"/>
      <c r="F419" s="2434"/>
      <c r="H419" s="936"/>
      <c r="I419" s="1389"/>
      <c r="J419" s="1389"/>
      <c r="K419" s="939"/>
      <c r="L419" s="939"/>
      <c r="M419" s="939"/>
      <c r="N419" s="939"/>
      <c r="O419" s="939"/>
      <c r="P419" s="939"/>
      <c r="Q419" s="939"/>
      <c r="R419" s="939"/>
      <c r="S419" s="939"/>
      <c r="T419" s="939"/>
      <c r="U419" s="939"/>
      <c r="V419" s="939"/>
      <c r="W419" s="939"/>
      <c r="X419" s="939"/>
      <c r="Y419" s="939"/>
      <c r="Z419" s="939"/>
      <c r="AA419" s="939"/>
      <c r="AB419" s="939"/>
      <c r="AC419" s="939"/>
      <c r="AD419" s="939"/>
      <c r="AE419" s="939"/>
      <c r="AF419" s="939"/>
      <c r="AG419" s="939"/>
      <c r="AH419" s="939"/>
      <c r="AI419" s="939"/>
      <c r="AJ419" s="939"/>
      <c r="AK419" s="939"/>
      <c r="AL419" s="939"/>
      <c r="AM419" s="939"/>
      <c r="AN419" s="939"/>
      <c r="AO419" s="939"/>
      <c r="AP419" s="939"/>
      <c r="AQ419" s="939"/>
      <c r="AR419" s="939"/>
      <c r="AS419" s="939"/>
      <c r="AT419" s="939"/>
      <c r="AU419" s="939"/>
      <c r="AV419" s="939"/>
      <c r="AW419" s="939"/>
      <c r="AX419" s="939"/>
      <c r="AY419" s="939"/>
      <c r="AZ419" s="939"/>
      <c r="BA419" s="939"/>
      <c r="BB419" s="939"/>
      <c r="BC419" s="939"/>
      <c r="BD419" s="939"/>
      <c r="BE419" s="939"/>
      <c r="BF419" s="939"/>
      <c r="BG419" s="939"/>
      <c r="BH419" s="939"/>
      <c r="BI419" s="939"/>
      <c r="BJ419" s="939"/>
      <c r="BK419" s="939"/>
      <c r="BL419" s="939"/>
      <c r="BM419" s="939"/>
      <c r="BN419" s="939"/>
      <c r="BO419" s="939"/>
      <c r="BP419" s="939"/>
      <c r="BQ419" s="939"/>
      <c r="BR419" s="939"/>
      <c r="BS419" s="939"/>
      <c r="BT419" s="939"/>
      <c r="BU419" s="1042"/>
      <c r="BV419" s="1042"/>
      <c r="BW419" s="1042"/>
      <c r="BX419" s="1042"/>
      <c r="BY419" s="1042"/>
      <c r="BZ419" s="1042"/>
      <c r="CA419" s="1042"/>
      <c r="CB419" s="939"/>
      <c r="CC419" s="939"/>
      <c r="CD419" s="939"/>
      <c r="CE419" s="939"/>
      <c r="CF419" s="939"/>
      <c r="CG419" s="939"/>
      <c r="CH419" s="940"/>
      <c r="CI419" s="920"/>
      <c r="CJ419"/>
      <c r="CK419"/>
      <c r="CL419"/>
      <c r="CM419"/>
      <c r="CN419"/>
      <c r="CO419"/>
      <c r="CP419"/>
      <c r="CQ419"/>
      <c r="CR419"/>
      <c r="CS419"/>
      <c r="CT419"/>
      <c r="CU419"/>
      <c r="CV419"/>
      <c r="CW419"/>
      <c r="CX419"/>
    </row>
    <row r="420" spans="4:110" ht="18.95" customHeight="1">
      <c r="I420" s="956" t="s">
        <v>1621</v>
      </c>
      <c r="J420" s="956"/>
      <c r="CC420" s="974"/>
      <c r="CD420" s="974"/>
      <c r="CE420" s="974"/>
      <c r="CF420" s="974"/>
      <c r="CG420" s="974"/>
      <c r="CH420" s="974"/>
      <c r="CI420" s="974"/>
      <c r="CJ420" s="920"/>
      <c r="CK420" s="920"/>
      <c r="CL420" s="920"/>
      <c r="CM420" s="920"/>
      <c r="CN420" s="920"/>
      <c r="CO420" s="920"/>
      <c r="CP420" s="920"/>
      <c r="CQ420" s="920"/>
      <c r="CR420"/>
      <c r="CS420"/>
      <c r="CT420"/>
      <c r="CU420"/>
      <c r="CV420"/>
      <c r="CW420"/>
      <c r="CX420"/>
      <c r="CY420"/>
      <c r="CZ420"/>
      <c r="DA420"/>
      <c r="DB420"/>
      <c r="DC420"/>
      <c r="DD420"/>
      <c r="DE420"/>
      <c r="DF420"/>
    </row>
    <row r="421" spans="4:110" ht="18.95" customHeight="1">
      <c r="I421" s="956" t="s">
        <v>3435</v>
      </c>
      <c r="J421" s="956"/>
      <c r="CC421" s="974"/>
      <c r="CD421" s="974"/>
      <c r="CE421" s="974"/>
      <c r="CF421" s="974"/>
      <c r="CG421" s="974"/>
      <c r="CH421" s="974"/>
      <c r="CI421" s="974"/>
      <c r="CJ421" s="920"/>
      <c r="CK421" s="920"/>
      <c r="CL421" s="920"/>
      <c r="CM421" s="920"/>
      <c r="CN421" s="920"/>
      <c r="CO421" s="920"/>
      <c r="CP421" s="920"/>
      <c r="CQ421" s="920"/>
      <c r="CR421"/>
      <c r="CS421"/>
      <c r="CT421"/>
      <c r="CU421"/>
      <c r="CV421"/>
      <c r="CW421"/>
      <c r="CX421"/>
      <c r="CY421"/>
      <c r="CZ421"/>
      <c r="DA421"/>
      <c r="DB421"/>
      <c r="DC421"/>
      <c r="DD421"/>
      <c r="DE421"/>
      <c r="DF421"/>
    </row>
    <row r="422" spans="4:110" ht="18.95" customHeight="1">
      <c r="J422" s="1050"/>
      <c r="Z422" s="974"/>
      <c r="AA422" s="974"/>
    </row>
    <row r="424" spans="4:110" ht="5.0999999999999996" customHeight="1">
      <c r="F424" s="2007"/>
      <c r="G424"/>
      <c r="H424" s="536"/>
      <c r="I424" s="536"/>
      <c r="J424" s="536"/>
      <c r="K424" s="536"/>
      <c r="L424" s="536"/>
      <c r="M424" s="536"/>
      <c r="N424" s="536"/>
      <c r="O424" s="921"/>
      <c r="P424" s="922"/>
      <c r="Q424" s="922"/>
      <c r="R424" s="922"/>
      <c r="S424" s="922"/>
      <c r="T424" s="923"/>
      <c r="AC424" s="920"/>
      <c r="AD424" s="920"/>
      <c r="AE424" s="920"/>
      <c r="AF424" s="920"/>
      <c r="AG424" s="920"/>
      <c r="AH424" s="920"/>
      <c r="AI424" s="920"/>
      <c r="AJ424" s="920"/>
      <c r="AK424" s="920"/>
      <c r="AL424" s="920"/>
      <c r="AM424" s="920"/>
      <c r="AN424" s="920"/>
      <c r="AO424" s="920"/>
      <c r="AP424" s="920"/>
      <c r="AQ424" s="920"/>
      <c r="AR424" s="920"/>
      <c r="AS424" s="920"/>
      <c r="AT424" s="920"/>
      <c r="AU424" s="920"/>
      <c r="AV424" s="920"/>
      <c r="AW424" s="920"/>
      <c r="AX424" s="920"/>
      <c r="AY424" s="920"/>
      <c r="AZ424" s="920"/>
      <c r="BA424" s="920"/>
    </row>
    <row r="425" spans="4:110" ht="18.95" customHeight="1">
      <c r="F425" s="2007"/>
      <c r="G425"/>
      <c r="H425" s="536"/>
      <c r="I425" s="1020" t="s">
        <v>2206</v>
      </c>
      <c r="J425" s="1021"/>
      <c r="K425" s="1021"/>
      <c r="L425" s="1021"/>
      <c r="M425" s="1022"/>
      <c r="N425" s="1023"/>
      <c r="O425" s="907" t="s">
        <v>1601</v>
      </c>
      <c r="P425" s="908"/>
      <c r="Q425" s="908"/>
      <c r="R425" s="908"/>
      <c r="S425" s="908"/>
      <c r="T425" s="909"/>
      <c r="AC425" s="920"/>
      <c r="AD425" s="920"/>
      <c r="AE425" s="920"/>
      <c r="AF425" s="920"/>
      <c r="AG425" s="920"/>
      <c r="AH425" s="920"/>
      <c r="AI425" s="920"/>
      <c r="AJ425" s="920"/>
      <c r="AK425" s="920"/>
      <c r="AL425" s="920"/>
      <c r="AM425" s="920"/>
      <c r="AQ425" s="920"/>
      <c r="AR425" s="920"/>
      <c r="AS425" s="920"/>
      <c r="AT425" s="920"/>
      <c r="AU425" s="920"/>
      <c r="AV425" s="920"/>
      <c r="AW425" s="920"/>
      <c r="AX425" s="920"/>
      <c r="AY425" s="920"/>
      <c r="AZ425" s="920"/>
      <c r="BA425" s="920"/>
      <c r="BB425" s="920"/>
      <c r="BC425" s="920"/>
      <c r="BD425" s="920"/>
      <c r="BE425" s="920"/>
      <c r="BF425" s="920"/>
      <c r="BG425" s="920"/>
      <c r="BH425" s="920"/>
    </row>
    <row r="426" spans="4:110" ht="9.9499999999999993" customHeight="1">
      <c r="F426" s="2007"/>
      <c r="G426"/>
      <c r="H426" s="916"/>
      <c r="I426" s="536"/>
      <c r="J426" s="536"/>
      <c r="K426" s="536"/>
      <c r="L426" s="536"/>
      <c r="M426" s="536"/>
      <c r="N426" s="536"/>
      <c r="O426" s="536"/>
      <c r="P426" s="536"/>
      <c r="Q426" s="536"/>
      <c r="R426" s="536"/>
      <c r="S426" s="536"/>
      <c r="T426" s="536"/>
      <c r="U426" s="914"/>
      <c r="V426" s="914"/>
      <c r="W426" s="914"/>
      <c r="X426" s="941"/>
      <c r="Y426" s="941"/>
      <c r="Z426" s="941"/>
      <c r="AA426" s="941"/>
      <c r="AB426" s="941"/>
      <c r="AC426" s="941"/>
      <c r="AD426" s="941"/>
      <c r="AE426" s="941"/>
      <c r="AF426" s="941"/>
      <c r="AG426" s="941"/>
      <c r="AH426" s="941"/>
      <c r="AI426" s="941"/>
      <c r="AJ426" s="941"/>
      <c r="AK426" s="941"/>
      <c r="AL426" s="941"/>
      <c r="AM426" s="941"/>
      <c r="AN426" s="941"/>
      <c r="AO426" s="941"/>
      <c r="AP426" s="941"/>
      <c r="AQ426" s="941"/>
      <c r="AR426" s="941"/>
      <c r="AS426" s="941"/>
      <c r="AT426" s="941"/>
      <c r="AU426" s="941"/>
      <c r="AV426" s="941"/>
      <c r="AW426" s="941"/>
      <c r="AX426" s="941"/>
      <c r="AY426" s="941"/>
      <c r="AZ426" s="941"/>
      <c r="BA426" s="941"/>
      <c r="BB426" s="941"/>
      <c r="BC426" s="941"/>
      <c r="BD426" s="941"/>
      <c r="BE426" s="941"/>
      <c r="BF426" s="941"/>
      <c r="BG426" s="941"/>
      <c r="BH426" s="941"/>
      <c r="BI426" s="941"/>
      <c r="BJ426" s="941"/>
      <c r="BK426" s="941"/>
      <c r="BL426" s="941"/>
      <c r="BM426" s="941"/>
      <c r="BN426" s="941"/>
      <c r="BO426" s="941"/>
      <c r="BP426" s="941"/>
      <c r="BQ426" s="941"/>
      <c r="BR426" s="941"/>
      <c r="BS426" s="941"/>
      <c r="BT426" s="941"/>
      <c r="BU426" s="941"/>
      <c r="BV426" s="941"/>
      <c r="BW426" s="941"/>
      <c r="BX426" s="941"/>
      <c r="BY426" s="941"/>
      <c r="BZ426" s="941"/>
      <c r="CA426" s="941"/>
      <c r="CB426" s="941"/>
      <c r="CC426" s="941"/>
      <c r="CD426" s="941"/>
      <c r="CE426" s="941"/>
      <c r="CF426" s="941"/>
      <c r="CG426" s="941"/>
      <c r="CH426" s="1316"/>
      <c r="CI426" s="1316"/>
      <c r="CJ426" s="1316"/>
      <c r="CK426" s="1316"/>
      <c r="CL426" s="1316"/>
      <c r="CM426" s="1316"/>
      <c r="CN426" s="942"/>
    </row>
    <row r="427" spans="4:110" ht="18.95" customHeight="1">
      <c r="H427" s="935"/>
      <c r="I427" s="949" t="s">
        <v>2216</v>
      </c>
      <c r="J427" s="752"/>
      <c r="K427" s="938"/>
      <c r="N427" s="2890" t="s">
        <v>1179</v>
      </c>
      <c r="O427" s="2891"/>
      <c r="P427" s="2891"/>
      <c r="Q427" s="2892"/>
      <c r="R427" s="986" t="s">
        <v>1180</v>
      </c>
      <c r="S427" s="987" t="s">
        <v>1178</v>
      </c>
      <c r="T427" s="2890" t="s">
        <v>1179</v>
      </c>
      <c r="U427" s="2891"/>
      <c r="V427" s="2891"/>
      <c r="W427" s="2892"/>
      <c r="X427" s="986" t="s">
        <v>1180</v>
      </c>
      <c r="Z427" s="950" t="s">
        <v>2163</v>
      </c>
      <c r="AA427" s="938"/>
      <c r="AB427" s="938"/>
      <c r="AC427" s="1154" t="s">
        <v>1945</v>
      </c>
      <c r="AD427" s="1155"/>
      <c r="AE427" s="1155"/>
      <c r="AF427" s="1155"/>
      <c r="AG427" s="1155"/>
      <c r="AH427" s="1156"/>
      <c r="AI427" s="946" t="s">
        <v>1115</v>
      </c>
      <c r="AK427" s="1335" t="s">
        <v>1650</v>
      </c>
      <c r="AL427" s="950" t="s">
        <v>2249</v>
      </c>
      <c r="AM427" s="920"/>
      <c r="AN427" s="1335" t="s">
        <v>1651</v>
      </c>
      <c r="AO427" s="950" t="s">
        <v>2248</v>
      </c>
      <c r="AQ427" s="920"/>
      <c r="AR427" s="1335" t="s">
        <v>1651</v>
      </c>
      <c r="AS427" s="950" t="s">
        <v>2252</v>
      </c>
      <c r="AV427" s="1335"/>
      <c r="AW427" s="1052" t="s">
        <v>2253</v>
      </c>
      <c r="BN427" s="920"/>
      <c r="BO427" s="920"/>
      <c r="BP427" s="920"/>
      <c r="BQ427" s="920"/>
      <c r="BR427" s="920"/>
      <c r="BS427" s="920"/>
      <c r="BT427" s="920"/>
      <c r="BU427" s="920"/>
      <c r="BV427" s="920"/>
      <c r="BW427" s="920"/>
      <c r="BX427" s="920"/>
      <c r="BY427" s="920"/>
      <c r="BZ427" s="920"/>
      <c r="CA427" s="920"/>
      <c r="CH427" s="926" t="s">
        <v>1544</v>
      </c>
      <c r="CI427" s="927"/>
      <c r="CJ427" s="928"/>
      <c r="CK427" s="926" t="s">
        <v>1623</v>
      </c>
      <c r="CL427" s="927"/>
      <c r="CM427" s="928"/>
      <c r="CN427" s="937"/>
    </row>
    <row r="428" spans="4:110" ht="9.9499999999999993" customHeight="1">
      <c r="H428" s="935"/>
      <c r="I428" s="920"/>
      <c r="J428" s="920"/>
      <c r="K428" s="920"/>
      <c r="N428" s="920"/>
      <c r="O428" s="920"/>
      <c r="P428" s="920"/>
      <c r="Q428" s="920"/>
      <c r="R428" s="920"/>
      <c r="S428" s="920"/>
      <c r="BN428" s="920"/>
      <c r="BO428" s="920"/>
      <c r="BP428" s="920"/>
      <c r="BQ428" s="920"/>
      <c r="BR428" s="920"/>
      <c r="BS428" s="920"/>
      <c r="BT428" s="920"/>
      <c r="BU428" s="920"/>
      <c r="BV428" s="920"/>
      <c r="BW428" s="920"/>
      <c r="BX428" s="920"/>
      <c r="BY428" s="920"/>
      <c r="BZ428" s="920"/>
      <c r="CA428" s="920"/>
      <c r="CB428" s="920"/>
      <c r="CC428" s="920"/>
      <c r="CD428" s="920"/>
      <c r="CE428" s="920"/>
      <c r="CF428" s="920"/>
      <c r="CG428" s="920"/>
      <c r="CH428" s="920"/>
      <c r="CI428" s="920"/>
      <c r="CJ428" s="920"/>
      <c r="CK428" s="920"/>
      <c r="CL428" s="920"/>
      <c r="CM428" s="920"/>
      <c r="CN428" s="937"/>
    </row>
    <row r="429" spans="4:110" ht="18.95" customHeight="1">
      <c r="H429" s="935"/>
      <c r="I429" s="1986" t="s">
        <v>3463</v>
      </c>
      <c r="J429" s="938"/>
      <c r="K429" s="938"/>
      <c r="L429" s="938"/>
      <c r="M429" s="938"/>
      <c r="N429" s="1998" t="s">
        <v>2218</v>
      </c>
      <c r="O429" s="918"/>
      <c r="P429" s="918"/>
      <c r="Q429" s="918"/>
      <c r="R429" s="918"/>
      <c r="S429" s="919"/>
      <c r="T429" s="946" t="s">
        <v>1115</v>
      </c>
      <c r="U429" s="1052"/>
      <c r="BO429" s="920"/>
      <c r="BP429" s="920"/>
      <c r="BQ429" s="920"/>
      <c r="BR429" s="920"/>
      <c r="BS429" s="920"/>
      <c r="BT429" s="920"/>
      <c r="BU429" s="920"/>
      <c r="BV429" s="920"/>
      <c r="BW429" s="920"/>
      <c r="BX429" s="920"/>
      <c r="BY429" s="920"/>
      <c r="BZ429" s="920"/>
      <c r="CA429" s="920"/>
      <c r="CB429" s="920"/>
      <c r="CC429" s="920"/>
      <c r="CD429" s="920"/>
      <c r="CE429" s="920"/>
      <c r="CF429" s="920"/>
      <c r="CG429" s="920"/>
      <c r="CN429" s="937"/>
    </row>
    <row r="430" spans="4:110" ht="9.9499999999999993" customHeight="1">
      <c r="H430" s="935"/>
      <c r="I430" s="920"/>
      <c r="J430" s="920"/>
      <c r="K430" s="920"/>
      <c r="N430" s="920"/>
      <c r="O430" s="920"/>
      <c r="P430" s="920"/>
      <c r="Q430" s="920"/>
      <c r="R430" s="920"/>
      <c r="S430" s="920"/>
      <c r="BN430" s="920"/>
      <c r="BO430" s="920"/>
      <c r="BP430" s="920"/>
      <c r="BQ430" s="920"/>
      <c r="BR430" s="920"/>
      <c r="BS430" s="920"/>
      <c r="BT430" s="920"/>
      <c r="BU430" s="920"/>
      <c r="BV430" s="920"/>
      <c r="BW430" s="920"/>
      <c r="BX430" s="920"/>
      <c r="BY430" s="920"/>
      <c r="BZ430" s="920"/>
      <c r="CA430" s="920"/>
      <c r="CB430" s="920"/>
      <c r="CC430" s="920"/>
      <c r="CD430" s="920"/>
      <c r="CE430" s="920"/>
      <c r="CF430" s="920"/>
      <c r="CG430" s="920"/>
      <c r="CH430" s="920"/>
      <c r="CI430" s="920"/>
      <c r="CJ430" s="920"/>
      <c r="CK430" s="920"/>
      <c r="CL430" s="920"/>
      <c r="CM430" s="920"/>
      <c r="CN430" s="937"/>
    </row>
    <row r="431" spans="4:110" ht="18.95" customHeight="1">
      <c r="H431" s="935"/>
      <c r="I431" s="949" t="s">
        <v>1522</v>
      </c>
      <c r="J431" s="752"/>
      <c r="K431" s="752"/>
      <c r="L431" s="752"/>
      <c r="N431" s="2868" t="s">
        <v>3410</v>
      </c>
      <c r="O431" s="2869"/>
      <c r="P431" s="2870"/>
      <c r="Q431" s="946" t="s">
        <v>1115</v>
      </c>
      <c r="R431" s="2865" t="s">
        <v>1523</v>
      </c>
      <c r="S431" s="2866"/>
      <c r="T431" s="2867"/>
      <c r="U431" s="946" t="s">
        <v>1115</v>
      </c>
      <c r="V431" s="2865" t="s">
        <v>1524</v>
      </c>
      <c r="W431" s="2866"/>
      <c r="X431" s="2867"/>
      <c r="Y431" s="946" t="s">
        <v>1115</v>
      </c>
      <c r="Z431" s="910" t="s">
        <v>1622</v>
      </c>
      <c r="AA431" s="981"/>
      <c r="AB431" s="938"/>
      <c r="AC431" s="982" t="s">
        <v>1571</v>
      </c>
      <c r="AD431" s="983"/>
      <c r="AE431" s="983"/>
      <c r="AF431" s="983"/>
      <c r="AG431" s="984"/>
      <c r="AH431" s="910" t="s">
        <v>1627</v>
      </c>
      <c r="AI431" s="981"/>
      <c r="AJ431" s="958"/>
      <c r="AK431" s="982" t="s">
        <v>1571</v>
      </c>
      <c r="AL431" s="983"/>
      <c r="AM431" s="983"/>
      <c r="AN431" s="983"/>
      <c r="AO431" s="984"/>
      <c r="AP431" s="986" t="s">
        <v>912</v>
      </c>
      <c r="AQ431" s="910" t="s">
        <v>1682</v>
      </c>
      <c r="AR431" s="981"/>
      <c r="AS431" s="938"/>
      <c r="AT431" s="982" t="s">
        <v>1521</v>
      </c>
      <c r="AU431" s="983"/>
      <c r="AV431" s="983"/>
      <c r="AW431" s="983"/>
      <c r="AX431" s="986" t="s">
        <v>912</v>
      </c>
      <c r="AY431" s="910" t="s">
        <v>2145</v>
      </c>
      <c r="AZ431" s="981"/>
      <c r="BA431" s="938"/>
      <c r="BB431" s="982" t="s">
        <v>1521</v>
      </c>
      <c r="BC431" s="983"/>
      <c r="BD431" s="983"/>
      <c r="BE431" s="983"/>
      <c r="BF431" s="984"/>
      <c r="BG431" s="910" t="s">
        <v>2279</v>
      </c>
      <c r="BH431" s="752"/>
      <c r="BI431" s="752"/>
      <c r="BJ431" s="958"/>
      <c r="BK431" s="2865" t="s">
        <v>1521</v>
      </c>
      <c r="BL431" s="2866"/>
      <c r="BM431" s="2866"/>
      <c r="BN431" s="2866"/>
      <c r="BO431" s="2867"/>
      <c r="BP431" s="910" t="s">
        <v>1629</v>
      </c>
      <c r="BQ431" s="981"/>
      <c r="BR431" s="938"/>
      <c r="BS431" s="982" t="s">
        <v>1521</v>
      </c>
      <c r="BT431" s="983"/>
      <c r="BU431" s="983"/>
      <c r="BV431" s="983"/>
      <c r="BW431" s="984"/>
      <c r="CC431" s="920"/>
      <c r="CD431" s="920"/>
      <c r="CE431" s="920"/>
      <c r="CF431" s="920"/>
      <c r="CG431" s="920"/>
      <c r="CM431" s="920"/>
      <c r="CN431" s="937"/>
      <c r="CU431" s="920"/>
      <c r="CV431" s="920"/>
      <c r="CW431" s="920"/>
    </row>
    <row r="432" spans="4:110" ht="9.9499999999999993" customHeight="1">
      <c r="H432" s="935"/>
      <c r="I432" s="920"/>
      <c r="J432" s="920"/>
      <c r="K432" s="920"/>
      <c r="L432" s="920"/>
      <c r="M432" s="920"/>
      <c r="N432" s="920"/>
      <c r="O432" s="920"/>
      <c r="P432" s="920"/>
      <c r="Q432" s="920"/>
      <c r="BN432" s="920"/>
      <c r="BO432" s="920"/>
      <c r="BP432" s="920"/>
      <c r="BQ432" s="920"/>
      <c r="BR432" s="920"/>
      <c r="BS432" s="920"/>
      <c r="BT432" s="920"/>
      <c r="BU432" s="920"/>
      <c r="BV432" s="920"/>
      <c r="BW432" s="920"/>
      <c r="BX432" s="920"/>
      <c r="BY432" s="920"/>
      <c r="BZ432" s="920"/>
      <c r="CA432" s="920"/>
      <c r="CB432" s="920"/>
      <c r="CC432" s="920"/>
      <c r="CD432" s="920"/>
      <c r="CE432" s="920"/>
      <c r="CF432" s="920"/>
      <c r="CG432" s="920"/>
      <c r="CH432" s="920"/>
      <c r="CI432" s="920"/>
      <c r="CJ432" s="920"/>
      <c r="CK432" s="920"/>
      <c r="CL432" s="920"/>
      <c r="CM432" s="920"/>
      <c r="CN432" s="937"/>
    </row>
    <row r="433" spans="6:92" ht="18.95" customHeight="1">
      <c r="H433" s="935"/>
      <c r="I433" s="2880" t="s">
        <v>1559</v>
      </c>
      <c r="J433" s="2880" t="s">
        <v>2250</v>
      </c>
      <c r="K433" s="2797" t="s">
        <v>2280</v>
      </c>
      <c r="L433" s="2848"/>
      <c r="M433" s="2848"/>
      <c r="N433" s="2799"/>
      <c r="O433" s="2797" t="s">
        <v>2217</v>
      </c>
      <c r="P433" s="2848"/>
      <c r="Q433" s="2848"/>
      <c r="R433" s="2799"/>
      <c r="S433" s="2810" t="s">
        <v>2163</v>
      </c>
      <c r="T433" s="2798"/>
      <c r="U433" s="2798"/>
      <c r="V433" s="2799"/>
      <c r="W433" s="2810" t="s">
        <v>2214</v>
      </c>
      <c r="X433" s="2798"/>
      <c r="Y433" s="2798"/>
      <c r="Z433" s="2799"/>
      <c r="AA433" s="966" t="s">
        <v>2147</v>
      </c>
      <c r="AB433" s="1361"/>
      <c r="AC433" s="930"/>
      <c r="AD433" s="930"/>
      <c r="AE433" s="930"/>
      <c r="AF433" s="930"/>
      <c r="AG433" s="930"/>
      <c r="AH433" s="930"/>
      <c r="AI433" s="931"/>
      <c r="AJ433" s="929" t="s">
        <v>1586</v>
      </c>
      <c r="AK433" s="930"/>
      <c r="AL433" s="930"/>
      <c r="AM433" s="930"/>
      <c r="AN433" s="930"/>
      <c r="AO433" s="930"/>
      <c r="AP433" s="930"/>
      <c r="AQ433" s="930"/>
      <c r="AR433" s="930"/>
      <c r="AS433" s="930"/>
      <c r="AT433" s="931"/>
      <c r="AU433" s="929" t="s">
        <v>1527</v>
      </c>
      <c r="AV433" s="930"/>
      <c r="AW433" s="930"/>
      <c r="AX433" s="930"/>
      <c r="AY433" s="930"/>
      <c r="AZ433" s="930"/>
      <c r="BA433" s="930"/>
      <c r="BB433" s="930"/>
      <c r="BC433" s="930"/>
      <c r="BD433" s="930"/>
      <c r="BE433" s="930"/>
      <c r="BF433" s="930"/>
      <c r="BG433" s="930"/>
      <c r="BH433" s="930"/>
      <c r="BI433" s="930"/>
      <c r="BJ433" s="930"/>
      <c r="BK433" s="930"/>
      <c r="BL433" s="930"/>
      <c r="BM433" s="2797" t="s">
        <v>1534</v>
      </c>
      <c r="BN433" s="2798"/>
      <c r="BO433" s="2799"/>
      <c r="BP433" s="2797" t="s">
        <v>1535</v>
      </c>
      <c r="BQ433" s="2798"/>
      <c r="BR433" s="2799"/>
      <c r="BS433" s="929" t="s">
        <v>2305</v>
      </c>
      <c r="BT433" s="930"/>
      <c r="BU433" s="930"/>
      <c r="BV433" s="930"/>
      <c r="BW433" s="930"/>
      <c r="BX433" s="931"/>
      <c r="BY433" s="930"/>
      <c r="BZ433" s="930"/>
      <c r="CA433" s="931"/>
      <c r="CB433" s="930" t="s">
        <v>1612</v>
      </c>
      <c r="CC433" s="930"/>
      <c r="CD433" s="930"/>
      <c r="CE433" s="930"/>
      <c r="CF433" s="931"/>
      <c r="CG433" s="930"/>
      <c r="CH433" s="930"/>
      <c r="CI433" s="931"/>
      <c r="CJ433" s="2810" t="s">
        <v>1525</v>
      </c>
      <c r="CK433" s="2848"/>
      <c r="CL433" s="2848"/>
      <c r="CM433" s="2799"/>
      <c r="CN433" s="937"/>
    </row>
    <row r="434" spans="6:92" ht="18.95" customHeight="1">
      <c r="H434" s="935"/>
      <c r="I434" s="2881"/>
      <c r="J434" s="2881"/>
      <c r="K434" s="2800"/>
      <c r="L434" s="2801"/>
      <c r="M434" s="2801"/>
      <c r="N434" s="2802"/>
      <c r="O434" s="2800"/>
      <c r="P434" s="2801"/>
      <c r="Q434" s="2801"/>
      <c r="R434" s="2802"/>
      <c r="S434" s="2800"/>
      <c r="T434" s="2801"/>
      <c r="U434" s="2801"/>
      <c r="V434" s="2802"/>
      <c r="W434" s="2800"/>
      <c r="X434" s="2801"/>
      <c r="Y434" s="2801"/>
      <c r="Z434" s="2802"/>
      <c r="AA434" s="929" t="s">
        <v>3413</v>
      </c>
      <c r="AB434" s="930"/>
      <c r="AC434" s="930"/>
      <c r="AD434" s="929" t="s">
        <v>2138</v>
      </c>
      <c r="AE434" s="930"/>
      <c r="AF434" s="930"/>
      <c r="AG434" s="929" t="s">
        <v>2139</v>
      </c>
      <c r="AH434" s="930"/>
      <c r="AI434" s="931"/>
      <c r="AJ434" s="929" t="s">
        <v>699</v>
      </c>
      <c r="AK434" s="930"/>
      <c r="AL434" s="930"/>
      <c r="AM434" s="931"/>
      <c r="AN434" s="929" t="s">
        <v>700</v>
      </c>
      <c r="AO434" s="930"/>
      <c r="AP434" s="930"/>
      <c r="AQ434" s="931"/>
      <c r="AR434" s="929" t="s">
        <v>1531</v>
      </c>
      <c r="AS434" s="930"/>
      <c r="AT434" s="931"/>
      <c r="AU434" s="929" t="s">
        <v>1561</v>
      </c>
      <c r="AV434" s="930"/>
      <c r="AW434" s="931"/>
      <c r="AX434" s="929" t="s">
        <v>1528</v>
      </c>
      <c r="AY434" s="930"/>
      <c r="AZ434" s="930"/>
      <c r="BA434" s="930"/>
      <c r="BB434" s="931"/>
      <c r="BC434" s="929" t="s">
        <v>1529</v>
      </c>
      <c r="BD434" s="930"/>
      <c r="BE434" s="930"/>
      <c r="BF434" s="930"/>
      <c r="BG434" s="930"/>
      <c r="BH434" s="930"/>
      <c r="BI434" s="931"/>
      <c r="BJ434" s="929" t="s">
        <v>1530</v>
      </c>
      <c r="BK434" s="930"/>
      <c r="BL434" s="931"/>
      <c r="BM434" s="2800"/>
      <c r="BN434" s="2801"/>
      <c r="BO434" s="2802"/>
      <c r="BP434" s="2800"/>
      <c r="BQ434" s="2801"/>
      <c r="BR434" s="2802"/>
      <c r="BS434" s="963" t="s">
        <v>1545</v>
      </c>
      <c r="BT434" s="964"/>
      <c r="BU434" s="965"/>
      <c r="BV434" s="930" t="s">
        <v>1618</v>
      </c>
      <c r="BW434" s="930"/>
      <c r="BX434" s="931"/>
      <c r="BY434" s="929" t="s">
        <v>1680</v>
      </c>
      <c r="BZ434" s="930"/>
      <c r="CA434" s="931"/>
      <c r="CB434" s="929" t="s">
        <v>1583</v>
      </c>
      <c r="CC434" s="930"/>
      <c r="CD434" s="929" t="s">
        <v>1592</v>
      </c>
      <c r="CE434" s="930"/>
      <c r="CF434" s="931"/>
      <c r="CG434" s="929" t="s">
        <v>1585</v>
      </c>
      <c r="CH434" s="930"/>
      <c r="CI434" s="931"/>
      <c r="CJ434" s="2800"/>
      <c r="CK434" s="2801"/>
      <c r="CL434" s="2801"/>
      <c r="CM434" s="2802"/>
      <c r="CN434" s="937"/>
    </row>
    <row r="435" spans="6:92" ht="18.95" customHeight="1">
      <c r="H435" s="935"/>
      <c r="I435" s="932" t="s">
        <v>737</v>
      </c>
      <c r="J435" s="932" t="s">
        <v>1781</v>
      </c>
      <c r="K435" s="917" t="s">
        <v>2284</v>
      </c>
      <c r="L435" s="918"/>
      <c r="M435" s="918"/>
      <c r="N435" s="919"/>
      <c r="O435" s="917" t="s">
        <v>1179</v>
      </c>
      <c r="P435" s="918"/>
      <c r="Q435" s="918"/>
      <c r="R435" s="919"/>
      <c r="S435" s="1040" t="s">
        <v>1995</v>
      </c>
      <c r="T435" s="918"/>
      <c r="U435" s="918"/>
      <c r="V435" s="919"/>
      <c r="W435" s="1040" t="s">
        <v>2144</v>
      </c>
      <c r="X435" s="918"/>
      <c r="Y435" s="918"/>
      <c r="Z435" s="919"/>
      <c r="AA435" s="1388" t="s">
        <v>3410</v>
      </c>
      <c r="AB435" s="955"/>
      <c r="AC435" s="955"/>
      <c r="AD435" s="954" t="s">
        <v>1523</v>
      </c>
      <c r="AE435" s="955"/>
      <c r="AF435" s="955"/>
      <c r="AG435" s="954" t="s">
        <v>1524</v>
      </c>
      <c r="AH435" s="955"/>
      <c r="AI435" s="971"/>
      <c r="AJ435" s="932" t="s">
        <v>1560</v>
      </c>
      <c r="AK435" s="933"/>
      <c r="AL435" s="933"/>
      <c r="AM435" s="934"/>
      <c r="AN435" s="932">
        <v>12345</v>
      </c>
      <c r="AO435" s="933"/>
      <c r="AP435" s="933"/>
      <c r="AQ435" s="934"/>
      <c r="AR435" s="932" t="s">
        <v>1518</v>
      </c>
      <c r="AS435" s="933"/>
      <c r="AT435" s="934"/>
      <c r="AU435" s="932" t="s">
        <v>1526</v>
      </c>
      <c r="AV435" s="933"/>
      <c r="AW435" s="934"/>
      <c r="AX435" s="932" t="s">
        <v>1526</v>
      </c>
      <c r="AY435" s="933"/>
      <c r="AZ435" s="933"/>
      <c r="BA435" s="933"/>
      <c r="BB435" s="934"/>
      <c r="BC435" s="932" t="s">
        <v>1562</v>
      </c>
      <c r="BD435" s="933"/>
      <c r="BE435" s="933"/>
      <c r="BF435" s="933"/>
      <c r="BG435" s="933"/>
      <c r="BH435" s="933"/>
      <c r="BI435" s="934"/>
      <c r="BJ435" s="932" t="s">
        <v>1532</v>
      </c>
      <c r="BK435" s="933"/>
      <c r="BL435" s="934"/>
      <c r="BM435" s="954" t="s">
        <v>1596</v>
      </c>
      <c r="BN435" s="955"/>
      <c r="BO435" s="971"/>
      <c r="BP435" s="954">
        <v>1</v>
      </c>
      <c r="BQ435" s="955"/>
      <c r="BR435" s="971"/>
      <c r="BS435" s="954" t="s">
        <v>1595</v>
      </c>
      <c r="BT435" s="955"/>
      <c r="BU435" s="971"/>
      <c r="BV435" s="954">
        <v>1</v>
      </c>
      <c r="BW435" s="955"/>
      <c r="BX435" s="971"/>
      <c r="BY435" s="932">
        <v>66</v>
      </c>
      <c r="BZ435" s="933"/>
      <c r="CA435" s="934"/>
      <c r="CB435" s="954" t="s">
        <v>1590</v>
      </c>
      <c r="CC435" s="955"/>
      <c r="CD435" s="1006">
        <v>15</v>
      </c>
      <c r="CE435" s="1007"/>
      <c r="CF435" s="1008"/>
      <c r="CG435" s="1009">
        <v>0</v>
      </c>
      <c r="CH435" s="1007"/>
      <c r="CI435" s="1008"/>
      <c r="CJ435" s="954" t="s">
        <v>1526</v>
      </c>
      <c r="CK435" s="955"/>
      <c r="CL435" s="955"/>
      <c r="CM435" s="971"/>
      <c r="CN435" s="937"/>
    </row>
    <row r="436" spans="6:92" ht="18.95" customHeight="1">
      <c r="H436" s="935"/>
      <c r="I436" s="932" t="s">
        <v>737</v>
      </c>
      <c r="J436" s="932" t="s">
        <v>2254</v>
      </c>
      <c r="K436" s="917" t="s">
        <v>2284</v>
      </c>
      <c r="L436" s="918"/>
      <c r="M436" s="918"/>
      <c r="N436" s="919"/>
      <c r="O436" s="917" t="s">
        <v>1179</v>
      </c>
      <c r="P436" s="918"/>
      <c r="Q436" s="918"/>
      <c r="R436" s="919"/>
      <c r="S436" s="1040" t="s">
        <v>1995</v>
      </c>
      <c r="T436" s="918"/>
      <c r="U436" s="918"/>
      <c r="V436" s="919"/>
      <c r="W436" s="1040" t="s">
        <v>2144</v>
      </c>
      <c r="X436" s="918"/>
      <c r="Y436" s="918"/>
      <c r="Z436" s="919"/>
      <c r="AA436" s="1388" t="s">
        <v>3410</v>
      </c>
      <c r="AB436" s="955"/>
      <c r="AC436" s="955"/>
      <c r="AD436" s="954" t="s">
        <v>1523</v>
      </c>
      <c r="AE436" s="955"/>
      <c r="AF436" s="955"/>
      <c r="AG436" s="954" t="s">
        <v>1524</v>
      </c>
      <c r="AH436" s="955"/>
      <c r="AI436" s="971"/>
      <c r="AJ436" s="932" t="s">
        <v>1560</v>
      </c>
      <c r="AK436" s="933"/>
      <c r="AL436" s="933"/>
      <c r="AM436" s="934"/>
      <c r="AN436" s="932">
        <v>12345</v>
      </c>
      <c r="AO436" s="933"/>
      <c r="AP436" s="933"/>
      <c r="AQ436" s="934"/>
      <c r="AR436" s="932" t="s">
        <v>1518</v>
      </c>
      <c r="AS436" s="933"/>
      <c r="AT436" s="934"/>
      <c r="AU436" s="932" t="s">
        <v>1526</v>
      </c>
      <c r="AV436" s="933"/>
      <c r="AW436" s="934"/>
      <c r="AX436" s="932" t="s">
        <v>1526</v>
      </c>
      <c r="AY436" s="933"/>
      <c r="AZ436" s="933"/>
      <c r="BA436" s="933"/>
      <c r="BB436" s="934"/>
      <c r="BC436" s="932" t="s">
        <v>1562</v>
      </c>
      <c r="BD436" s="933"/>
      <c r="BE436" s="933"/>
      <c r="BF436" s="933"/>
      <c r="BG436" s="933"/>
      <c r="BH436" s="933"/>
      <c r="BI436" s="934"/>
      <c r="BJ436" s="932" t="s">
        <v>1532</v>
      </c>
      <c r="BK436" s="933"/>
      <c r="BL436" s="934"/>
      <c r="BM436" s="954" t="s">
        <v>1596</v>
      </c>
      <c r="BN436" s="955"/>
      <c r="BO436" s="971"/>
      <c r="BP436" s="954">
        <v>2</v>
      </c>
      <c r="BQ436" s="955"/>
      <c r="BR436" s="971"/>
      <c r="BS436" s="954" t="s">
        <v>1595</v>
      </c>
      <c r="BT436" s="955"/>
      <c r="BU436" s="971"/>
      <c r="BV436" s="954">
        <v>1</v>
      </c>
      <c r="BW436" s="955"/>
      <c r="BX436" s="971"/>
      <c r="BY436" s="932">
        <v>66</v>
      </c>
      <c r="BZ436" s="933"/>
      <c r="CA436" s="934"/>
      <c r="CB436" s="954" t="s">
        <v>1590</v>
      </c>
      <c r="CC436" s="955"/>
      <c r="CD436" s="1006">
        <v>20</v>
      </c>
      <c r="CE436" s="1007"/>
      <c r="CF436" s="1008"/>
      <c r="CG436" s="1009">
        <v>0</v>
      </c>
      <c r="CH436" s="1007"/>
      <c r="CI436" s="1008"/>
      <c r="CJ436" s="954" t="s">
        <v>1526</v>
      </c>
      <c r="CK436" s="955"/>
      <c r="CL436" s="955"/>
      <c r="CM436" s="971"/>
      <c r="CN436" s="937"/>
    </row>
    <row r="437" spans="6:92" ht="5.0999999999999996" customHeight="1">
      <c r="H437" s="935"/>
      <c r="I437" s="911"/>
      <c r="J437" s="911"/>
      <c r="K437" s="911"/>
      <c r="L437" s="911"/>
      <c r="M437" s="911"/>
      <c r="N437" s="911"/>
      <c r="O437" s="911"/>
      <c r="P437" s="911"/>
      <c r="Q437" s="911"/>
      <c r="R437" s="911"/>
      <c r="S437" s="974"/>
      <c r="T437" s="974"/>
      <c r="U437" s="974"/>
      <c r="V437" s="974"/>
      <c r="W437" s="974"/>
      <c r="X437" s="974"/>
      <c r="Y437" s="974"/>
      <c r="Z437" s="974"/>
      <c r="AA437" s="911"/>
      <c r="AB437" s="911"/>
      <c r="AC437" s="911"/>
      <c r="AD437" s="911"/>
      <c r="AE437" s="911"/>
      <c r="AF437" s="911"/>
      <c r="AG437" s="911"/>
      <c r="AH437" s="911"/>
      <c r="AI437" s="911"/>
      <c r="AJ437" s="911"/>
      <c r="AM437" s="911"/>
      <c r="AN437" s="911"/>
      <c r="AO437" s="911"/>
      <c r="AP437" s="911"/>
      <c r="AQ437" s="911"/>
      <c r="AR437" s="911"/>
      <c r="AS437" s="911"/>
      <c r="AT437" s="911"/>
      <c r="AU437" s="911"/>
      <c r="AV437" s="911"/>
      <c r="AW437" s="911"/>
      <c r="AX437" s="911"/>
      <c r="AY437" s="911"/>
      <c r="AZ437" s="911"/>
      <c r="BA437" s="911"/>
      <c r="BB437" s="911"/>
      <c r="BC437" s="911"/>
      <c r="BD437" s="911"/>
      <c r="BE437" s="911"/>
      <c r="BF437" s="911"/>
      <c r="BG437" s="911"/>
      <c r="BH437" s="911"/>
      <c r="BI437" s="911"/>
      <c r="BJ437" s="911"/>
      <c r="BK437" s="911"/>
      <c r="BL437" s="911"/>
      <c r="BM437" s="911"/>
      <c r="BN437" s="911"/>
      <c r="BO437" s="911"/>
      <c r="BP437" s="911"/>
      <c r="BQ437" s="911"/>
      <c r="BR437" s="911"/>
      <c r="BS437" s="911"/>
      <c r="BT437" s="911"/>
      <c r="BU437" s="911"/>
      <c r="BV437" s="920"/>
      <c r="BW437" s="920"/>
      <c r="BX437" s="920"/>
      <c r="BY437" s="920"/>
      <c r="BZ437" s="920"/>
      <c r="CA437" s="920"/>
      <c r="CB437" s="911"/>
      <c r="CC437" s="911"/>
      <c r="CD437" s="911"/>
      <c r="CE437" s="911"/>
      <c r="CF437" s="911"/>
      <c r="CG437" s="920"/>
      <c r="CH437" s="920"/>
      <c r="CI437" s="920"/>
      <c r="CJ437" s="911"/>
      <c r="CK437" s="974"/>
      <c r="CL437" s="974"/>
      <c r="CM437" s="974"/>
      <c r="CN437" s="937"/>
    </row>
    <row r="438" spans="6:92" ht="5.0999999999999996" customHeight="1">
      <c r="H438" s="935"/>
      <c r="I438" s="1242"/>
      <c r="J438" s="1242"/>
      <c r="K438" s="1242"/>
      <c r="L438" s="1242"/>
      <c r="M438" s="1242"/>
      <c r="N438" s="1242"/>
      <c r="O438" s="1242"/>
      <c r="P438" s="1242"/>
      <c r="Q438" s="1242"/>
      <c r="R438" s="1242"/>
      <c r="S438" s="1242"/>
      <c r="T438" s="1242"/>
      <c r="U438" s="1242"/>
      <c r="V438" s="1242"/>
      <c r="W438" s="1242"/>
      <c r="X438" s="1242"/>
      <c r="Y438" s="1242"/>
      <c r="Z438" s="1242"/>
      <c r="AA438" s="1242"/>
      <c r="AB438" s="1242"/>
      <c r="AC438" s="1242"/>
      <c r="AD438" s="1242"/>
      <c r="AE438" s="1242"/>
      <c r="AF438" s="1242"/>
      <c r="AG438" s="1242"/>
      <c r="AH438" s="1242"/>
      <c r="AI438" s="1242"/>
      <c r="AJ438" s="1242"/>
      <c r="AK438" s="1242"/>
      <c r="AL438" s="1242"/>
      <c r="AM438" s="1242"/>
      <c r="AN438" s="1242"/>
      <c r="AO438" s="1242"/>
      <c r="AP438" s="1242"/>
      <c r="AQ438" s="1242"/>
      <c r="AR438" s="1242"/>
      <c r="AS438" s="1242"/>
      <c r="AT438" s="1242"/>
      <c r="AU438" s="1242"/>
      <c r="AV438" s="1242"/>
      <c r="AW438" s="1242"/>
      <c r="AX438" s="1242"/>
      <c r="AY438" s="1242"/>
      <c r="AZ438" s="1242"/>
      <c r="BA438" s="1242"/>
      <c r="BB438" s="1242"/>
      <c r="BC438" s="1242"/>
      <c r="BD438" s="1242"/>
      <c r="BE438" s="1242"/>
      <c r="BF438" s="1242"/>
      <c r="BG438" s="1242"/>
      <c r="BH438" s="1242"/>
      <c r="BI438" s="1242"/>
      <c r="BJ438" s="1242"/>
      <c r="BK438" s="1242"/>
      <c r="BL438" s="1242"/>
      <c r="BM438" s="1242"/>
      <c r="BN438" s="1242"/>
      <c r="BO438" s="1242"/>
      <c r="BP438" s="1242"/>
      <c r="BQ438" s="1242"/>
      <c r="BR438" s="1242"/>
      <c r="BS438" s="1242"/>
      <c r="BT438" s="1242"/>
      <c r="BU438" s="1242"/>
      <c r="BV438" s="1242"/>
      <c r="BW438" s="1242"/>
      <c r="BX438" s="1242"/>
      <c r="BY438" s="1242"/>
      <c r="BZ438" s="1242"/>
      <c r="CA438" s="1242"/>
      <c r="CB438" s="1242"/>
      <c r="CC438" s="1242"/>
      <c r="CD438" s="1242"/>
      <c r="CE438" s="1242"/>
      <c r="CF438" s="1242"/>
      <c r="CG438" s="1242"/>
      <c r="CH438" s="1242"/>
      <c r="CI438" s="1242"/>
      <c r="CJ438" s="1242"/>
      <c r="CK438" s="1242"/>
      <c r="CL438" s="1242"/>
      <c r="CM438" s="1242"/>
      <c r="CN438" s="937"/>
    </row>
    <row r="439" spans="6:92" ht="18.95" customHeight="1">
      <c r="H439" s="935"/>
      <c r="I439" s="1242"/>
      <c r="J439" s="1372" t="s">
        <v>2285</v>
      </c>
      <c r="K439" s="1242"/>
      <c r="L439" s="1242"/>
      <c r="M439" s="1242"/>
      <c r="N439" s="1242"/>
      <c r="O439" s="1242"/>
      <c r="P439" s="1242"/>
      <c r="Q439" s="1242"/>
      <c r="R439" s="1242"/>
      <c r="S439" s="1242"/>
      <c r="T439" s="1242"/>
      <c r="U439" s="1242"/>
      <c r="V439" s="1242"/>
      <c r="W439" s="1242"/>
      <c r="X439" s="1242"/>
      <c r="Y439" s="1242"/>
      <c r="Z439" s="1242"/>
      <c r="AA439" s="1242"/>
      <c r="AB439" s="1242"/>
      <c r="AC439" s="1242"/>
      <c r="AD439" s="1242"/>
      <c r="AE439" s="1242"/>
      <c r="AF439" s="1242"/>
      <c r="AG439" s="1242"/>
      <c r="AH439" s="1242"/>
      <c r="AI439" s="1242"/>
      <c r="AJ439" s="1242"/>
      <c r="AK439" s="1242"/>
      <c r="AL439" s="1242"/>
      <c r="AM439" s="1242"/>
      <c r="AN439" s="1242"/>
      <c r="AO439" s="1242"/>
      <c r="AP439" s="1242"/>
      <c r="AQ439" s="1242"/>
      <c r="AR439" s="1242"/>
      <c r="AS439" s="1242"/>
      <c r="AT439" s="1242"/>
      <c r="AU439" s="1242"/>
      <c r="AV439" s="1242"/>
      <c r="AW439" s="1242"/>
      <c r="AX439" s="1242"/>
      <c r="AY439" s="1242"/>
      <c r="AZ439" s="1242"/>
      <c r="BA439" s="1242"/>
      <c r="BB439" s="1242"/>
      <c r="BC439" s="1242"/>
      <c r="BD439" s="1242"/>
      <c r="BE439" s="1242"/>
      <c r="BF439" s="1242"/>
      <c r="BG439" s="1242"/>
      <c r="BH439" s="1242"/>
      <c r="BI439" s="1242"/>
      <c r="BJ439" s="1242"/>
      <c r="BK439" s="1242"/>
      <c r="BL439" s="1242"/>
      <c r="BM439" s="1242"/>
      <c r="BN439" s="1242"/>
      <c r="BO439" s="1242"/>
      <c r="BP439" s="1372"/>
      <c r="BQ439" s="978" t="s">
        <v>1557</v>
      </c>
      <c r="BR439" s="978"/>
      <c r="BS439" s="1372"/>
      <c r="BT439" s="1417" t="s">
        <v>2302</v>
      </c>
      <c r="BU439" s="977"/>
      <c r="BV439" s="2889">
        <f>BV435+BV436</f>
        <v>2</v>
      </c>
      <c r="BW439" s="2887"/>
      <c r="BX439" s="2888"/>
      <c r="BY439" s="1355"/>
      <c r="BZ439" s="1355"/>
      <c r="CA439" s="1417" t="s">
        <v>2297</v>
      </c>
      <c r="CB439" s="1079"/>
      <c r="CC439" s="980"/>
      <c r="CD439" s="2889">
        <f>CD436+CD435</f>
        <v>35</v>
      </c>
      <c r="CE439" s="2887"/>
      <c r="CF439" s="2888"/>
      <c r="CG439" s="2889">
        <f>CG435+CG436</f>
        <v>0</v>
      </c>
      <c r="CH439" s="2887"/>
      <c r="CI439" s="2888"/>
      <c r="CJ439" s="1242"/>
      <c r="CK439" s="1242"/>
      <c r="CL439" s="1242"/>
      <c r="CM439" s="1242"/>
      <c r="CN439" s="937"/>
    </row>
    <row r="440" spans="6:92" ht="5.0999999999999996" customHeight="1">
      <c r="H440" s="935"/>
      <c r="I440" s="1242"/>
      <c r="J440" s="1242"/>
      <c r="K440" s="1242"/>
      <c r="L440" s="1242"/>
      <c r="M440" s="1242"/>
      <c r="N440" s="1242"/>
      <c r="O440" s="1242"/>
      <c r="P440" s="1242"/>
      <c r="Q440" s="1242"/>
      <c r="R440" s="1242"/>
      <c r="S440" s="1242"/>
      <c r="T440" s="1242"/>
      <c r="U440" s="1242"/>
      <c r="V440" s="1242"/>
      <c r="W440" s="1242"/>
      <c r="X440" s="1242"/>
      <c r="Y440" s="1242"/>
      <c r="Z440" s="1242"/>
      <c r="AA440" s="1242"/>
      <c r="AB440" s="1242"/>
      <c r="AC440" s="1242"/>
      <c r="AD440" s="1242"/>
      <c r="AE440" s="1242"/>
      <c r="AF440" s="1242"/>
      <c r="AG440" s="1242"/>
      <c r="AH440" s="1242"/>
      <c r="AI440" s="1242"/>
      <c r="AJ440" s="1242"/>
      <c r="AK440" s="1242"/>
      <c r="AL440" s="1242"/>
      <c r="AM440" s="1242"/>
      <c r="AN440" s="1242"/>
      <c r="AO440" s="1242"/>
      <c r="AP440" s="1242"/>
      <c r="AQ440" s="1242"/>
      <c r="AR440" s="1242"/>
      <c r="AS440" s="1242"/>
      <c r="AT440" s="1242"/>
      <c r="AU440" s="1242"/>
      <c r="AV440" s="1242"/>
      <c r="AW440" s="1242"/>
      <c r="AX440" s="1242"/>
      <c r="AY440" s="1242"/>
      <c r="AZ440" s="1242"/>
      <c r="BA440" s="1242"/>
      <c r="BB440" s="1242"/>
      <c r="BC440" s="1242"/>
      <c r="BD440" s="1242"/>
      <c r="BE440" s="1242"/>
      <c r="BF440" s="1242"/>
      <c r="BG440" s="1242"/>
      <c r="BH440" s="1242"/>
      <c r="BI440" s="1242"/>
      <c r="BJ440" s="1242"/>
      <c r="BK440" s="1242"/>
      <c r="BL440" s="1242"/>
      <c r="BM440" s="1242"/>
      <c r="BN440" s="1242"/>
      <c r="BO440" s="1242"/>
      <c r="BP440" s="1242"/>
      <c r="BQ440" s="1242"/>
      <c r="BR440" s="1242"/>
      <c r="BS440" s="977"/>
      <c r="BT440" s="977"/>
      <c r="BU440" s="977"/>
      <c r="BV440" s="977"/>
      <c r="BW440" s="977"/>
      <c r="BX440" s="977"/>
      <c r="BY440" s="977"/>
      <c r="BZ440" s="977"/>
      <c r="CA440" s="977"/>
      <c r="CB440" s="977"/>
      <c r="CC440" s="977"/>
      <c r="CD440" s="977"/>
      <c r="CE440" s="977"/>
      <c r="CF440" s="977"/>
      <c r="CG440" s="977"/>
      <c r="CH440" s="977"/>
      <c r="CI440" s="977"/>
      <c r="CJ440" s="1242"/>
      <c r="CK440" s="1242"/>
      <c r="CL440" s="1242"/>
      <c r="CM440" s="1242"/>
      <c r="CN440" s="937"/>
    </row>
    <row r="441" spans="6:92" ht="9.9499999999999993" customHeight="1">
      <c r="H441" s="936"/>
      <c r="I441" s="939"/>
      <c r="J441" s="939"/>
      <c r="K441" s="939"/>
      <c r="L441" s="939"/>
      <c r="M441" s="939"/>
      <c r="N441" s="939"/>
      <c r="O441" s="939"/>
      <c r="P441" s="939"/>
      <c r="Q441" s="939"/>
      <c r="R441" s="939"/>
      <c r="S441" s="939"/>
      <c r="T441" s="939"/>
      <c r="U441" s="939"/>
      <c r="V441" s="939"/>
      <c r="W441" s="939"/>
      <c r="X441" s="939"/>
      <c r="Y441" s="939"/>
      <c r="Z441" s="939"/>
      <c r="AA441" s="939"/>
      <c r="AB441" s="939"/>
      <c r="AC441" s="939"/>
      <c r="AD441" s="939"/>
      <c r="AE441" s="939"/>
      <c r="AF441" s="939"/>
      <c r="AG441" s="939"/>
      <c r="AH441" s="939"/>
      <c r="AI441" s="939"/>
      <c r="AJ441" s="939"/>
      <c r="AK441" s="939"/>
      <c r="AL441" s="939"/>
      <c r="AM441" s="939"/>
      <c r="AN441" s="939"/>
      <c r="AO441" s="939"/>
      <c r="AP441" s="939"/>
      <c r="AQ441" s="939"/>
      <c r="AR441" s="939"/>
      <c r="AS441" s="939"/>
      <c r="AT441" s="939"/>
      <c r="AU441" s="939"/>
      <c r="AV441" s="939"/>
      <c r="AW441" s="939"/>
      <c r="AX441" s="939"/>
      <c r="AY441" s="939"/>
      <c r="AZ441" s="939"/>
      <c r="BA441" s="939"/>
      <c r="BB441" s="939"/>
      <c r="BC441" s="939"/>
      <c r="BD441" s="939"/>
      <c r="BE441" s="939"/>
      <c r="BF441" s="939"/>
      <c r="BG441" s="939"/>
      <c r="BH441" s="939"/>
      <c r="BI441" s="939"/>
      <c r="BJ441" s="939"/>
      <c r="BK441" s="939"/>
      <c r="BL441" s="939"/>
      <c r="BM441" s="939"/>
      <c r="BN441" s="939"/>
      <c r="BO441" s="939"/>
      <c r="BP441" s="939"/>
      <c r="BQ441" s="939"/>
      <c r="BR441" s="939"/>
      <c r="BS441" s="939"/>
      <c r="BT441" s="939"/>
      <c r="BU441" s="939"/>
      <c r="BV441" s="939"/>
      <c r="BW441" s="939"/>
      <c r="BX441" s="939"/>
      <c r="BY441" s="939"/>
      <c r="BZ441" s="939"/>
      <c r="CA441" s="939"/>
      <c r="CB441" s="939"/>
      <c r="CC441" s="939"/>
      <c r="CD441" s="939"/>
      <c r="CE441" s="939"/>
      <c r="CF441" s="939"/>
      <c r="CG441" s="939"/>
      <c r="CH441" s="939"/>
      <c r="CI441" s="939"/>
      <c r="CJ441" s="939"/>
      <c r="CK441" s="939"/>
      <c r="CL441" s="939"/>
      <c r="CM441" s="939"/>
      <c r="CN441" s="940"/>
    </row>
    <row r="442" spans="6:92" ht="18.95" customHeight="1">
      <c r="I442" s="956" t="s">
        <v>3436</v>
      </c>
    </row>
    <row r="443" spans="6:92" ht="18.95" customHeight="1">
      <c r="I443" s="956"/>
    </row>
    <row r="445" spans="6:92" ht="18.95" customHeight="1">
      <c r="F445" s="1971" t="s">
        <v>2311</v>
      </c>
    </row>
    <row r="447" spans="6:92" ht="18.95" customHeight="1">
      <c r="G447" s="924" t="s">
        <v>3438</v>
      </c>
    </row>
    <row r="449" spans="4:186" ht="5.0999999999999996" customHeight="1">
      <c r="D449" s="2434"/>
      <c r="E449" s="2434"/>
      <c r="F449" s="2434"/>
      <c r="G449"/>
      <c r="H449"/>
      <c r="I449" s="536"/>
      <c r="J449" s="921"/>
      <c r="K449" s="922"/>
      <c r="L449" s="922"/>
      <c r="M449" s="922"/>
      <c r="N449" s="922"/>
      <c r="O449" s="922"/>
      <c r="P449" s="922"/>
      <c r="Q449" s="923"/>
      <c r="T449" s="536"/>
      <c r="U449" s="536"/>
      <c r="V449" s="536"/>
      <c r="W449" s="536"/>
      <c r="X449" s="536"/>
      <c r="Y449" s="920"/>
      <c r="Z449" s="920"/>
      <c r="AA449" s="920"/>
      <c r="AB449" s="920"/>
      <c r="AC449" s="920"/>
      <c r="AD449" s="920"/>
      <c r="AE449" s="920"/>
      <c r="AF449" s="920"/>
      <c r="AG449" s="920"/>
      <c r="AH449" s="920"/>
      <c r="AI449" s="920"/>
      <c r="AJ449" s="920"/>
      <c r="AK449" s="920"/>
      <c r="AL449" s="920"/>
      <c r="AM449" s="920"/>
      <c r="AN449" s="920"/>
      <c r="AO449" s="920"/>
      <c r="AP449" s="920"/>
    </row>
    <row r="450" spans="4:186" ht="18.95" customHeight="1">
      <c r="D450" s="2434"/>
      <c r="E450" s="2434"/>
      <c r="F450" s="2434"/>
      <c r="G450"/>
      <c r="H450"/>
      <c r="I450" s="536"/>
      <c r="J450" s="907" t="s">
        <v>2247</v>
      </c>
      <c r="K450" s="908"/>
      <c r="L450" s="908"/>
      <c r="M450" s="908"/>
      <c r="N450" s="908"/>
      <c r="O450" s="908"/>
      <c r="P450" s="908"/>
      <c r="Q450" s="909"/>
      <c r="R450" s="920"/>
      <c r="S450" s="920"/>
      <c r="AC450" s="920"/>
      <c r="AD450" s="920"/>
      <c r="AE450" s="920"/>
      <c r="AF450" s="920"/>
      <c r="AG450" s="920"/>
      <c r="AH450" s="920"/>
      <c r="AI450" s="920"/>
      <c r="AJ450" s="920"/>
      <c r="AK450" s="920"/>
      <c r="AL450" s="920"/>
      <c r="AM450" s="920"/>
      <c r="AN450" s="920"/>
    </row>
    <row r="451" spans="4:186" ht="9.9499999999999993" customHeight="1">
      <c r="D451" s="2434"/>
      <c r="E451" s="2434"/>
      <c r="F451" s="2434"/>
      <c r="G451"/>
      <c r="H451"/>
      <c r="I451" s="916"/>
      <c r="J451" s="536"/>
      <c r="K451" s="536"/>
      <c r="L451" s="536"/>
      <c r="M451" s="536"/>
      <c r="N451" s="536"/>
      <c r="O451" s="536"/>
      <c r="P451" s="536"/>
      <c r="Q451" s="536"/>
      <c r="R451" s="941"/>
      <c r="S451" s="941"/>
      <c r="T451" s="914"/>
      <c r="U451" s="914"/>
      <c r="V451" s="914"/>
      <c r="W451" s="914"/>
      <c r="X451" s="914"/>
      <c r="Y451" s="941"/>
      <c r="Z451" s="941"/>
      <c r="AA451" s="941"/>
      <c r="AB451" s="941"/>
      <c r="AC451" s="941"/>
      <c r="AD451" s="941"/>
      <c r="AE451" s="941"/>
      <c r="AF451" s="941"/>
      <c r="AG451" s="941"/>
      <c r="AH451" s="941"/>
      <c r="AI451" s="941"/>
      <c r="AJ451" s="941"/>
      <c r="AK451" s="941"/>
      <c r="AL451" s="941"/>
      <c r="AM451" s="941"/>
      <c r="AN451" s="941"/>
      <c r="AO451" s="941"/>
      <c r="AP451" s="941"/>
      <c r="AQ451" s="941"/>
      <c r="AR451" s="941"/>
      <c r="AS451" s="941"/>
      <c r="AT451" s="941"/>
      <c r="AU451" s="941"/>
      <c r="AV451" s="941"/>
      <c r="AW451" s="941"/>
      <c r="AX451" s="941"/>
      <c r="AY451" s="941"/>
      <c r="AZ451" s="941"/>
      <c r="BA451" s="941"/>
      <c r="BB451" s="941"/>
      <c r="BC451" s="941"/>
      <c r="BD451" s="941"/>
      <c r="BE451" s="941"/>
      <c r="BF451" s="941"/>
      <c r="BG451" s="941"/>
      <c r="BH451" s="941"/>
      <c r="BI451" s="941"/>
      <c r="BJ451" s="941"/>
      <c r="BK451" s="941"/>
      <c r="BL451" s="941"/>
      <c r="BM451" s="941"/>
      <c r="BN451" s="941"/>
      <c r="BO451" s="941"/>
      <c r="BP451" s="941"/>
      <c r="BQ451" s="941"/>
      <c r="BR451" s="941"/>
      <c r="BS451" s="941"/>
      <c r="BT451" s="941"/>
      <c r="BU451" s="941"/>
      <c r="BV451" s="941"/>
      <c r="BW451" s="1316"/>
      <c r="BX451" s="1316"/>
      <c r="BY451" s="1316"/>
      <c r="BZ451" s="1316"/>
      <c r="CA451" s="1316"/>
      <c r="CB451" s="1316"/>
      <c r="CC451" s="941"/>
      <c r="CD451" s="941"/>
      <c r="CE451" s="941"/>
      <c r="CF451" s="1316"/>
      <c r="CG451" s="1316"/>
      <c r="CH451" s="1316"/>
      <c r="CI451" s="1316"/>
      <c r="CJ451" s="1316"/>
      <c r="CK451" s="1316"/>
      <c r="CL451" s="1316"/>
      <c r="CM451" s="1316"/>
      <c r="CN451" s="1316"/>
      <c r="CO451" s="1316"/>
      <c r="CP451" s="1316"/>
      <c r="CQ451" s="1316"/>
      <c r="CR451" s="1316"/>
      <c r="CS451" s="1316"/>
      <c r="CT451" s="1316"/>
      <c r="CU451" s="1316"/>
      <c r="CV451" s="1316"/>
      <c r="CW451" s="1316"/>
      <c r="CX451" s="1316"/>
      <c r="CY451" s="1316"/>
      <c r="CZ451" s="1316"/>
      <c r="DA451" s="1316"/>
      <c r="DB451" s="1316"/>
      <c r="DC451" s="1316"/>
      <c r="DD451" s="1316"/>
      <c r="DE451" s="1316"/>
      <c r="DF451" s="1316"/>
      <c r="DG451" s="1316"/>
      <c r="DH451" s="1316"/>
      <c r="DI451" s="1316"/>
      <c r="DJ451" s="1316"/>
      <c r="DK451" s="1316"/>
      <c r="DL451" s="1316"/>
      <c r="DM451" s="1316"/>
      <c r="DN451" s="1316"/>
      <c r="DO451" s="1316"/>
      <c r="DP451" s="1316"/>
      <c r="DQ451" s="1316"/>
      <c r="DR451" s="1316"/>
      <c r="DS451" s="1316"/>
      <c r="DT451" s="1316"/>
      <c r="DU451" s="1316"/>
      <c r="DV451" s="1316"/>
      <c r="DW451" s="1316"/>
      <c r="DX451" s="1316"/>
      <c r="DY451" s="1316"/>
      <c r="DZ451" s="1316"/>
      <c r="EA451" s="1316"/>
      <c r="EB451" s="1316"/>
      <c r="EC451" s="1316"/>
      <c r="ED451" s="1316"/>
      <c r="EE451" s="1316"/>
      <c r="EF451" s="1316"/>
      <c r="EG451" s="1316"/>
      <c r="EH451" s="1316"/>
      <c r="EI451" s="1316"/>
      <c r="EJ451" s="1316"/>
      <c r="EK451" s="1316"/>
      <c r="EL451" s="1316"/>
      <c r="EM451" s="1316"/>
      <c r="EN451" s="1316"/>
      <c r="EO451" s="1316"/>
      <c r="EP451" s="1316"/>
      <c r="EQ451" s="1316"/>
      <c r="ER451" s="1316"/>
      <c r="ES451" s="1316"/>
      <c r="ET451" s="1316"/>
      <c r="EU451" s="1316"/>
      <c r="EV451" s="1316"/>
      <c r="EW451" s="1316"/>
      <c r="EX451" s="1316"/>
      <c r="EY451" s="1316"/>
      <c r="EZ451" s="1316"/>
      <c r="FA451" s="1316"/>
      <c r="FB451" s="1316"/>
      <c r="FC451" s="1316"/>
      <c r="FD451" s="1316"/>
      <c r="FE451" s="1316"/>
      <c r="FF451" s="1316"/>
      <c r="FG451" s="1316"/>
      <c r="FH451" s="1316"/>
      <c r="FI451" s="1316"/>
      <c r="FJ451" s="1316"/>
      <c r="FK451" s="1316"/>
      <c r="FL451" s="1316"/>
      <c r="FM451" s="1316"/>
      <c r="FN451" s="1316"/>
      <c r="FO451" s="1316"/>
      <c r="FP451" s="1316"/>
      <c r="FQ451" s="1316"/>
      <c r="FR451" s="1316"/>
      <c r="FS451" s="1316"/>
      <c r="FT451" s="1316"/>
      <c r="FU451" s="1316"/>
      <c r="FV451" s="941"/>
      <c r="FW451" s="941"/>
      <c r="FX451" s="941"/>
      <c r="FY451" s="941"/>
      <c r="FZ451" s="1316"/>
      <c r="GA451" s="1316"/>
      <c r="GB451" s="941"/>
      <c r="GC451" s="941"/>
      <c r="GD451" s="942"/>
    </row>
    <row r="452" spans="4:186" ht="18.95" customHeight="1">
      <c r="D452" s="2434"/>
      <c r="E452" s="2434"/>
      <c r="F452" s="2434"/>
      <c r="G452"/>
      <c r="H452"/>
      <c r="I452" s="1064"/>
      <c r="J452" s="910" t="s">
        <v>1643</v>
      </c>
      <c r="K452" s="752"/>
      <c r="L452" s="938"/>
      <c r="M452" s="2890" t="s">
        <v>2219</v>
      </c>
      <c r="N452" s="2891"/>
      <c r="O452" s="2891"/>
      <c r="P452" s="2892"/>
      <c r="Q452" s="986" t="s">
        <v>1180</v>
      </c>
      <c r="S452" s="938" t="s">
        <v>1630</v>
      </c>
      <c r="T452" s="938"/>
      <c r="U452" s="938"/>
      <c r="V452" s="1154" t="s">
        <v>1945</v>
      </c>
      <c r="W452" s="1155"/>
      <c r="X452" s="1155"/>
      <c r="Y452" s="1155"/>
      <c r="Z452" s="1155"/>
      <c r="AA452" s="1156"/>
      <c r="AB452" s="946" t="s">
        <v>1115</v>
      </c>
      <c r="AE452" s="920"/>
      <c r="AF452" s="920"/>
      <c r="AG452" s="920"/>
      <c r="AH452" s="920"/>
      <c r="AI452" s="920"/>
      <c r="AJ452" s="920"/>
      <c r="AK452" s="920"/>
      <c r="AL452" s="920"/>
      <c r="AM452" s="920"/>
      <c r="AN452" s="920"/>
      <c r="AO452" s="920"/>
      <c r="AP452" s="920"/>
      <c r="AQ452" s="920"/>
      <c r="AR452" s="926" t="s">
        <v>1544</v>
      </c>
      <c r="AS452" s="927"/>
      <c r="AT452" s="928"/>
      <c r="AU452" s="926" t="s">
        <v>1623</v>
      </c>
      <c r="AV452" s="927"/>
      <c r="AW452" s="928"/>
      <c r="AX452" s="920"/>
      <c r="AY452" s="920"/>
      <c r="AZ452" s="920"/>
      <c r="BA452" s="920"/>
      <c r="BB452" s="920"/>
      <c r="BC452" s="920"/>
      <c r="BD452" s="920"/>
      <c r="BE452" s="920"/>
      <c r="BF452" s="920"/>
      <c r="BG452" s="920"/>
      <c r="BH452" s="920"/>
      <c r="BI452" s="920"/>
      <c r="BJ452" s="920"/>
      <c r="BK452" s="920"/>
      <c r="BL452" s="920"/>
      <c r="BM452" s="920"/>
      <c r="BN452" s="920"/>
      <c r="BO452" s="920"/>
      <c r="BP452" s="920"/>
      <c r="BQ452" s="920"/>
      <c r="BR452" s="920"/>
      <c r="BS452" s="920"/>
      <c r="BT452" s="920"/>
      <c r="BU452" s="920"/>
      <c r="BV452" s="920"/>
      <c r="BW452" s="920"/>
      <c r="BX452" s="920"/>
      <c r="BY452" s="920"/>
      <c r="BZ452" s="920"/>
      <c r="CA452" s="920"/>
      <c r="CB452" s="920"/>
      <c r="CC452" s="920"/>
      <c r="CD452" s="920"/>
      <c r="CE452" s="920"/>
      <c r="CF452" s="920"/>
      <c r="CG452" s="920"/>
      <c r="CH452" s="920"/>
      <c r="CI452" s="920"/>
      <c r="CJ452" s="920"/>
      <c r="CK452" s="920"/>
      <c r="CL452" s="920"/>
      <c r="CM452" s="920"/>
      <c r="CN452" s="920"/>
      <c r="CO452" s="920"/>
      <c r="CP452" s="920"/>
      <c r="CQ452" s="920"/>
      <c r="CR452" s="920"/>
      <c r="CS452" s="920"/>
      <c r="CT452" s="920"/>
      <c r="CU452" s="920"/>
      <c r="CV452" s="920"/>
      <c r="CW452" s="920"/>
      <c r="CX452" s="920"/>
      <c r="CY452" s="920"/>
      <c r="CZ452" s="920"/>
      <c r="DA452" s="920"/>
      <c r="DB452" s="920"/>
      <c r="DC452" s="920"/>
      <c r="DD452" s="920"/>
      <c r="DE452" s="920"/>
      <c r="DF452" s="920"/>
      <c r="DG452" s="920"/>
      <c r="DH452" s="920"/>
      <c r="DI452" s="920"/>
      <c r="DJ452" s="920"/>
      <c r="DK452" s="920"/>
      <c r="DL452" s="920"/>
      <c r="DM452" s="920"/>
      <c r="DN452" s="920"/>
      <c r="DO452" s="920"/>
      <c r="DP452" s="920"/>
      <c r="DQ452" s="920"/>
      <c r="DR452" s="920"/>
      <c r="DS452" s="920"/>
      <c r="DT452" s="920"/>
      <c r="DU452" s="920"/>
      <c r="DV452" s="920"/>
      <c r="DW452" s="920"/>
      <c r="DX452" s="920"/>
      <c r="DY452" s="920"/>
      <c r="DZ452" s="920"/>
      <c r="EA452" s="920"/>
      <c r="EB452" s="920"/>
      <c r="EC452" s="920"/>
      <c r="ED452" s="920"/>
      <c r="EE452" s="920"/>
      <c r="EF452" s="920"/>
      <c r="EG452" s="920"/>
      <c r="EH452" s="920"/>
      <c r="EI452" s="920"/>
      <c r="EJ452" s="920"/>
      <c r="EK452" s="920"/>
      <c r="EL452" s="920"/>
      <c r="EM452" s="920"/>
      <c r="EN452" s="920"/>
      <c r="EO452" s="920"/>
      <c r="EP452" s="920"/>
      <c r="EQ452" s="920"/>
      <c r="ER452" s="920"/>
      <c r="ES452" s="920"/>
      <c r="ET452" s="920"/>
      <c r="EU452" s="920"/>
      <c r="EV452" s="920"/>
      <c r="EW452" s="920"/>
      <c r="EX452" s="920"/>
      <c r="EY452" s="920"/>
      <c r="EZ452" s="920"/>
      <c r="FA452" s="920"/>
      <c r="FB452" s="920"/>
      <c r="FC452" s="920"/>
      <c r="FD452" s="920"/>
      <c r="FE452" s="920"/>
      <c r="FF452" s="920"/>
      <c r="FG452" s="920"/>
      <c r="FH452" s="920"/>
      <c r="FI452" s="920"/>
      <c r="FJ452" s="920"/>
      <c r="FK452" s="920"/>
      <c r="FL452" s="920"/>
      <c r="FM452" s="920"/>
      <c r="FN452" s="920"/>
      <c r="FO452" s="920"/>
      <c r="FP452" s="920"/>
      <c r="FQ452" s="920"/>
      <c r="FR452" s="920"/>
      <c r="FS452" s="920"/>
      <c r="FT452" s="920"/>
      <c r="FU452" s="920"/>
      <c r="FV452" s="920"/>
      <c r="FW452" s="920"/>
      <c r="FX452" s="920"/>
      <c r="FY452" s="920"/>
      <c r="FZ452" s="920"/>
      <c r="GA452" s="920"/>
      <c r="GB452" s="920"/>
      <c r="GC452" s="920"/>
      <c r="GD452" s="937"/>
    </row>
    <row r="453" spans="4:186" ht="9.9499999999999993" customHeight="1">
      <c r="D453" s="2434"/>
      <c r="E453" s="2434"/>
      <c r="F453" s="2434"/>
      <c r="G453"/>
      <c r="H453"/>
      <c r="I453" s="1064"/>
      <c r="J453" s="1460"/>
      <c r="K453" s="1460"/>
      <c r="L453" s="1460"/>
      <c r="M453" s="536"/>
      <c r="N453" s="536"/>
      <c r="O453" s="536"/>
      <c r="P453" s="536"/>
      <c r="Q453" s="536"/>
      <c r="R453" s="920"/>
      <c r="S453" s="920"/>
      <c r="T453" s="536"/>
      <c r="U453" s="536"/>
      <c r="V453" s="536"/>
      <c r="W453" s="536"/>
      <c r="X453" s="536"/>
      <c r="Y453" s="920"/>
      <c r="Z453" s="920"/>
      <c r="AA453" s="920"/>
      <c r="AB453" s="920"/>
      <c r="AC453" s="920"/>
      <c r="AD453" s="920"/>
      <c r="AE453" s="920"/>
      <c r="AF453" s="920"/>
      <c r="AG453" s="920"/>
      <c r="AH453" s="920"/>
      <c r="AI453" s="920"/>
      <c r="AJ453" s="920"/>
      <c r="AK453" s="920"/>
      <c r="AL453" s="920"/>
      <c r="AM453" s="920"/>
      <c r="AN453" s="920"/>
      <c r="AO453" s="920"/>
      <c r="AP453" s="920"/>
      <c r="AQ453" s="920"/>
      <c r="AR453" s="920"/>
      <c r="AS453" s="920"/>
      <c r="AT453" s="920"/>
      <c r="AU453" s="920"/>
      <c r="AV453" s="920"/>
      <c r="AW453" s="920"/>
      <c r="AX453" s="920"/>
      <c r="AY453" s="920"/>
      <c r="AZ453" s="920"/>
      <c r="BA453" s="920"/>
      <c r="BB453" s="920"/>
      <c r="BC453" s="920"/>
      <c r="BD453" s="920"/>
      <c r="BE453" s="920"/>
      <c r="BF453" s="920"/>
      <c r="BG453" s="920"/>
      <c r="BH453" s="920"/>
      <c r="BI453" s="920"/>
      <c r="BJ453" s="920"/>
      <c r="BK453" s="920"/>
      <c r="BL453" s="920"/>
      <c r="BM453" s="920"/>
      <c r="BN453" s="920"/>
      <c r="BO453" s="920"/>
      <c r="BP453" s="920"/>
      <c r="BQ453" s="920"/>
      <c r="BR453" s="920"/>
      <c r="BS453" s="920"/>
      <c r="BT453" s="920"/>
      <c r="BU453" s="920"/>
      <c r="BV453" s="920"/>
      <c r="BW453" s="920"/>
      <c r="BX453" s="920"/>
      <c r="BY453" s="920"/>
      <c r="BZ453" s="920"/>
      <c r="CA453" s="920"/>
      <c r="CB453" s="920"/>
      <c r="CC453" s="920"/>
      <c r="CD453" s="920"/>
      <c r="CE453" s="920"/>
      <c r="CF453" s="920"/>
      <c r="CG453" s="920"/>
      <c r="CH453" s="920"/>
      <c r="CI453" s="920"/>
      <c r="CJ453" s="920"/>
      <c r="CK453" s="920"/>
      <c r="CL453" s="920"/>
      <c r="CM453" s="920"/>
      <c r="CN453" s="920"/>
      <c r="CO453" s="920"/>
      <c r="CP453" s="920"/>
      <c r="CQ453" s="920"/>
      <c r="CR453" s="920"/>
      <c r="CS453" s="920"/>
      <c r="CT453" s="920"/>
      <c r="CU453" s="920"/>
      <c r="CV453" s="920"/>
      <c r="CW453" s="920"/>
      <c r="CX453" s="920"/>
      <c r="CY453" s="920"/>
      <c r="CZ453" s="920"/>
      <c r="DA453" s="920"/>
      <c r="DB453" s="920"/>
      <c r="DC453" s="920"/>
      <c r="DD453" s="920"/>
      <c r="DE453" s="920"/>
      <c r="DF453" s="920"/>
      <c r="DG453" s="920"/>
      <c r="DH453" s="920"/>
      <c r="DI453" s="920"/>
      <c r="DJ453" s="920"/>
      <c r="DK453" s="920"/>
      <c r="DL453" s="920"/>
      <c r="DM453" s="920"/>
      <c r="DN453" s="920"/>
      <c r="DO453" s="920"/>
      <c r="DP453" s="920"/>
      <c r="DQ453" s="920"/>
      <c r="DR453" s="920"/>
      <c r="DS453" s="920"/>
      <c r="DT453" s="920"/>
      <c r="DU453" s="920"/>
      <c r="DV453" s="920"/>
      <c r="DW453" s="920"/>
      <c r="DX453" s="920"/>
      <c r="DY453" s="920"/>
      <c r="DZ453" s="920"/>
      <c r="EA453" s="920"/>
      <c r="EB453" s="920"/>
      <c r="EC453" s="920"/>
      <c r="ED453" s="920"/>
      <c r="EE453" s="920"/>
      <c r="EF453" s="920"/>
      <c r="EG453" s="920"/>
      <c r="EH453" s="920"/>
      <c r="EI453" s="920"/>
      <c r="EJ453" s="920"/>
      <c r="EK453" s="920"/>
      <c r="EL453" s="920"/>
      <c r="EM453" s="920"/>
      <c r="EN453" s="920"/>
      <c r="EO453" s="920"/>
      <c r="EP453" s="920"/>
      <c r="EQ453" s="920"/>
      <c r="ER453" s="920"/>
      <c r="ES453" s="920"/>
      <c r="ET453" s="920"/>
      <c r="EU453" s="920"/>
      <c r="EV453" s="920"/>
      <c r="EW453" s="920"/>
      <c r="EX453" s="920"/>
      <c r="EY453" s="920"/>
      <c r="EZ453" s="920"/>
      <c r="FA453" s="920"/>
      <c r="FB453" s="920"/>
      <c r="FC453" s="920"/>
      <c r="FD453" s="920"/>
      <c r="FE453" s="920"/>
      <c r="FF453" s="920"/>
      <c r="FG453" s="920"/>
      <c r="FH453" s="920"/>
      <c r="FI453" s="920"/>
      <c r="FJ453" s="920"/>
      <c r="FK453" s="920"/>
      <c r="FL453" s="920"/>
      <c r="FM453" s="920"/>
      <c r="FN453" s="920"/>
      <c r="FO453" s="920"/>
      <c r="FP453" s="920"/>
      <c r="FQ453" s="920"/>
      <c r="FR453" s="920"/>
      <c r="FS453" s="920"/>
      <c r="FT453" s="920"/>
      <c r="FU453" s="920"/>
      <c r="FV453" s="920"/>
      <c r="FW453" s="920"/>
      <c r="FX453" s="920"/>
      <c r="FY453" s="920"/>
      <c r="FZ453" s="920"/>
      <c r="GA453" s="920"/>
      <c r="GB453" s="920"/>
      <c r="GC453" s="920"/>
      <c r="GD453" s="937"/>
    </row>
    <row r="454" spans="4:186" ht="18.95" customHeight="1">
      <c r="D454" s="2434"/>
      <c r="E454" s="2434"/>
      <c r="F454" s="2434"/>
      <c r="I454" s="935"/>
      <c r="J454" s="910" t="s">
        <v>1542</v>
      </c>
      <c r="K454" s="981"/>
      <c r="L454" s="920"/>
      <c r="M454" s="982" t="s">
        <v>1521</v>
      </c>
      <c r="N454" s="983"/>
      <c r="O454" s="983"/>
      <c r="P454" s="983"/>
      <c r="Q454" s="986" t="s">
        <v>912</v>
      </c>
      <c r="R454" s="910" t="s">
        <v>1627</v>
      </c>
      <c r="S454" s="981"/>
      <c r="T454" s="938"/>
      <c r="U454" s="982" t="s">
        <v>1521</v>
      </c>
      <c r="V454" s="983"/>
      <c r="W454" s="983"/>
      <c r="X454" s="983"/>
      <c r="Y454" s="986" t="s">
        <v>912</v>
      </c>
      <c r="Z454" s="910" t="s">
        <v>1656</v>
      </c>
      <c r="AA454" s="981"/>
      <c r="AB454" s="938"/>
      <c r="AC454" s="982" t="s">
        <v>1521</v>
      </c>
      <c r="AD454" s="983"/>
      <c r="AE454" s="983"/>
      <c r="AF454" s="983"/>
      <c r="AG454" s="986" t="s">
        <v>912</v>
      </c>
      <c r="AH454" s="910" t="s">
        <v>1657</v>
      </c>
      <c r="AI454" s="981"/>
      <c r="AJ454" s="938"/>
      <c r="AK454" s="982" t="s">
        <v>1521</v>
      </c>
      <c r="AL454" s="983"/>
      <c r="AM454" s="983"/>
      <c r="AN454" s="983"/>
      <c r="AO454" s="986" t="s">
        <v>912</v>
      </c>
      <c r="BG454" s="920"/>
      <c r="BH454" s="920"/>
      <c r="BI454" s="920"/>
      <c r="BP454" s="920"/>
      <c r="BQ454" s="920"/>
      <c r="BR454" s="920"/>
      <c r="BS454" s="920"/>
      <c r="BT454" s="920"/>
      <c r="BU454" s="920"/>
      <c r="BV454" s="920"/>
      <c r="BW454" s="920"/>
      <c r="BX454" s="920"/>
      <c r="BY454" s="920"/>
      <c r="BZ454" s="920"/>
      <c r="CA454" s="920"/>
      <c r="CB454" s="920"/>
      <c r="CC454" s="920"/>
      <c r="CD454" s="920"/>
      <c r="CE454" s="920"/>
      <c r="CF454" s="920"/>
      <c r="CG454" s="920"/>
      <c r="CH454" s="920"/>
      <c r="CI454" s="920"/>
      <c r="CJ454" s="920"/>
      <c r="CK454" s="920"/>
      <c r="CL454" s="920"/>
      <c r="CM454" s="920"/>
      <c r="CN454" s="920"/>
      <c r="CO454" s="920"/>
      <c r="CP454" s="920"/>
      <c r="CQ454" s="920"/>
      <c r="CR454" s="920"/>
      <c r="CS454" s="920"/>
      <c r="CT454" s="920"/>
      <c r="CU454" s="920"/>
      <c r="CV454" s="920"/>
      <c r="CW454" s="920"/>
      <c r="CX454" s="920"/>
      <c r="CY454" s="920"/>
      <c r="CZ454" s="920"/>
      <c r="DA454" s="920"/>
      <c r="DB454" s="920"/>
      <c r="DC454" s="920"/>
      <c r="DD454" s="920"/>
      <c r="DE454" s="920"/>
      <c r="DF454" s="920"/>
      <c r="DG454" s="920"/>
      <c r="DH454" s="920"/>
      <c r="DI454" s="920"/>
      <c r="DJ454" s="920"/>
      <c r="DK454" s="920"/>
      <c r="DL454" s="920"/>
      <c r="DM454" s="920"/>
      <c r="DN454" s="920"/>
      <c r="DO454" s="920"/>
      <c r="DP454" s="920"/>
      <c r="DQ454" s="920"/>
      <c r="DR454" s="920"/>
      <c r="DS454" s="920"/>
      <c r="DT454" s="920"/>
      <c r="DU454" s="920"/>
      <c r="EB454" s="920"/>
      <c r="EC454" s="920"/>
      <c r="ED454" s="920"/>
      <c r="EE454" s="920"/>
      <c r="EF454" s="920"/>
      <c r="EG454" s="920"/>
      <c r="EH454" s="920"/>
      <c r="EI454" s="920"/>
      <c r="EJ454" s="920"/>
      <c r="EK454" s="920"/>
      <c r="EL454" s="920"/>
      <c r="EM454" s="920"/>
      <c r="EN454" s="920"/>
      <c r="EO454" s="920"/>
      <c r="EP454" s="920"/>
      <c r="EQ454" s="920"/>
      <c r="ER454" s="920"/>
      <c r="ES454" s="920"/>
      <c r="ET454" s="920"/>
      <c r="EU454" s="920"/>
      <c r="EV454" s="920"/>
      <c r="EW454" s="920"/>
      <c r="EX454" s="920"/>
      <c r="EY454" s="920"/>
      <c r="EZ454" s="920"/>
      <c r="FA454" s="920"/>
      <c r="FB454" s="920"/>
      <c r="FC454" s="920"/>
      <c r="FD454" s="920"/>
      <c r="FE454" s="920"/>
      <c r="FF454" s="920"/>
      <c r="FG454" s="920"/>
      <c r="FH454" s="920"/>
      <c r="FI454" s="920"/>
      <c r="FJ454" s="920"/>
      <c r="FK454" s="920"/>
      <c r="FL454" s="920"/>
      <c r="FM454" s="920"/>
      <c r="FN454" s="920"/>
      <c r="FO454" s="920"/>
      <c r="FP454" s="920"/>
      <c r="FQ454" s="920"/>
      <c r="FR454" s="920"/>
      <c r="FS454" s="920"/>
      <c r="FT454" s="920"/>
      <c r="FU454" s="920"/>
      <c r="FV454" s="920"/>
      <c r="FW454" s="920"/>
      <c r="FX454" s="920"/>
      <c r="FY454" s="920"/>
      <c r="FZ454" s="920"/>
      <c r="GA454" s="920"/>
      <c r="GB454" s="920"/>
      <c r="GC454" s="920"/>
      <c r="GD454" s="937"/>
    </row>
    <row r="455" spans="4:186" ht="9.9499999999999993" customHeight="1">
      <c r="D455" s="2434"/>
      <c r="E455" s="2434"/>
      <c r="F455" s="2434"/>
      <c r="I455" s="935"/>
      <c r="J455" s="920"/>
      <c r="K455" s="920"/>
      <c r="L455" s="920"/>
      <c r="M455" s="920"/>
      <c r="N455" s="920"/>
      <c r="O455" s="920"/>
      <c r="P455" s="920"/>
      <c r="Q455" s="920"/>
      <c r="R455" s="920"/>
      <c r="S455" s="920"/>
      <c r="T455" s="920"/>
      <c r="U455" s="920"/>
      <c r="V455" s="920"/>
      <c r="W455" s="920"/>
      <c r="X455" s="920"/>
      <c r="Y455" s="920"/>
      <c r="Z455" s="920"/>
      <c r="AA455" s="920"/>
      <c r="AB455" s="920"/>
      <c r="AC455" s="920"/>
      <c r="AD455" s="920"/>
      <c r="AE455" s="920"/>
      <c r="AF455" s="920"/>
      <c r="AG455" s="920"/>
      <c r="AH455" s="920"/>
      <c r="AI455" s="920"/>
      <c r="AJ455" s="920"/>
      <c r="AK455" s="920"/>
      <c r="AL455" s="920"/>
      <c r="AM455" s="920"/>
      <c r="AN455" s="920"/>
      <c r="AO455" s="920"/>
      <c r="AP455" s="920"/>
      <c r="AQ455" s="920"/>
      <c r="AR455" s="920"/>
      <c r="AS455" s="920"/>
      <c r="AT455" s="920"/>
      <c r="AU455" s="920"/>
      <c r="AV455" s="920"/>
      <c r="AW455" s="920"/>
      <c r="AX455" s="920"/>
      <c r="AY455" s="920"/>
      <c r="AZ455" s="920"/>
      <c r="BA455" s="920"/>
      <c r="BB455" s="920"/>
      <c r="BC455" s="920"/>
      <c r="BD455" s="920"/>
      <c r="BE455" s="920"/>
      <c r="BF455" s="920"/>
      <c r="BG455" s="920"/>
      <c r="BH455" s="920"/>
      <c r="BI455" s="920"/>
      <c r="BJ455" s="920"/>
      <c r="BK455" s="920"/>
      <c r="BL455" s="920"/>
      <c r="BM455" s="920"/>
      <c r="BN455" s="920"/>
      <c r="BO455" s="920"/>
      <c r="BP455" s="920"/>
      <c r="BQ455" s="920"/>
      <c r="BR455" s="920"/>
      <c r="BS455" s="920"/>
      <c r="BT455" s="920"/>
      <c r="BU455" s="920"/>
      <c r="BV455" s="920"/>
      <c r="BW455" s="920"/>
      <c r="BX455" s="920"/>
      <c r="BY455" s="920"/>
      <c r="BZ455" s="920"/>
      <c r="CA455" s="920"/>
      <c r="CB455" s="920"/>
      <c r="CC455" s="920"/>
      <c r="CD455" s="920"/>
      <c r="CE455" s="920"/>
      <c r="CF455" s="920"/>
      <c r="CG455" s="920"/>
      <c r="CH455" s="920"/>
      <c r="CI455" s="920"/>
      <c r="CJ455" s="920"/>
      <c r="CK455" s="920"/>
      <c r="CL455" s="920"/>
      <c r="CM455" s="920"/>
      <c r="CN455" s="920"/>
      <c r="CO455" s="920"/>
      <c r="CP455" s="920"/>
      <c r="CQ455" s="920"/>
      <c r="CR455" s="920"/>
      <c r="CS455" s="920"/>
      <c r="CT455" s="920"/>
      <c r="CU455" s="920"/>
      <c r="CV455" s="920"/>
      <c r="CW455" s="920"/>
      <c r="CX455" s="920"/>
      <c r="CY455" s="920"/>
      <c r="CZ455" s="920"/>
      <c r="DA455" s="920"/>
      <c r="DB455" s="920"/>
      <c r="DC455" s="920"/>
      <c r="DD455" s="920"/>
      <c r="DE455" s="920"/>
      <c r="DF455" s="920"/>
      <c r="DG455" s="920"/>
      <c r="DH455" s="920"/>
      <c r="DI455" s="920"/>
      <c r="DJ455" s="920"/>
      <c r="DK455" s="920"/>
      <c r="DL455" s="920"/>
      <c r="DM455" s="920"/>
      <c r="DN455" s="920"/>
      <c r="DO455" s="920"/>
      <c r="DP455" s="920"/>
      <c r="DQ455" s="920"/>
      <c r="DR455" s="920"/>
      <c r="DS455" s="920"/>
      <c r="DT455" s="920"/>
      <c r="DU455" s="920"/>
      <c r="DV455" s="920"/>
      <c r="DW455" s="920"/>
      <c r="DX455" s="920"/>
      <c r="DY455" s="920"/>
      <c r="DZ455" s="920"/>
      <c r="EA455" s="920"/>
      <c r="EB455" s="920"/>
      <c r="EC455" s="920"/>
      <c r="ED455" s="920"/>
      <c r="EE455" s="920"/>
      <c r="EF455" s="920"/>
      <c r="EG455" s="920"/>
      <c r="EH455" s="920"/>
      <c r="EI455" s="920"/>
      <c r="EJ455" s="920"/>
      <c r="EK455" s="920"/>
      <c r="EL455" s="920"/>
      <c r="EM455" s="920"/>
      <c r="EN455" s="920"/>
      <c r="EO455" s="920"/>
      <c r="EP455" s="920"/>
      <c r="EQ455" s="920"/>
      <c r="ER455" s="920"/>
      <c r="ES455" s="920"/>
      <c r="ET455" s="920"/>
      <c r="EU455" s="920"/>
      <c r="EV455" s="920"/>
      <c r="EW455" s="920"/>
      <c r="EX455" s="920"/>
      <c r="EY455" s="920"/>
      <c r="EZ455" s="920"/>
      <c r="FA455" s="920"/>
      <c r="FB455" s="920"/>
      <c r="FC455" s="920"/>
      <c r="FD455" s="920"/>
      <c r="FE455" s="920"/>
      <c r="FF455" s="920"/>
      <c r="FG455" s="920"/>
      <c r="FH455" s="920"/>
      <c r="FI455" s="920"/>
      <c r="FJ455" s="920"/>
      <c r="FK455" s="920"/>
      <c r="FL455" s="920"/>
      <c r="FM455" s="920"/>
      <c r="FN455" s="920"/>
      <c r="FO455" s="920"/>
      <c r="FP455" s="920"/>
      <c r="FQ455" s="920"/>
      <c r="FR455" s="920"/>
      <c r="FS455" s="920"/>
      <c r="FT455" s="920"/>
      <c r="FU455" s="920"/>
      <c r="FV455" s="920"/>
      <c r="FW455" s="920"/>
      <c r="FX455" s="920"/>
      <c r="FY455" s="920"/>
      <c r="FZ455" s="920"/>
      <c r="GA455" s="920"/>
      <c r="GB455" s="920"/>
      <c r="GC455" s="920"/>
      <c r="GD455" s="937"/>
    </row>
    <row r="456" spans="4:186" ht="18.95" customHeight="1">
      <c r="D456" s="2434"/>
      <c r="E456" s="2434"/>
      <c r="F456" s="2434"/>
      <c r="I456" s="935"/>
      <c r="J456" s="2810" t="s">
        <v>1630</v>
      </c>
      <c r="K456" s="2811"/>
      <c r="L456" s="2811"/>
      <c r="M456" s="2812"/>
      <c r="N456" s="2797" t="s">
        <v>1586</v>
      </c>
      <c r="O456" s="2798"/>
      <c r="P456" s="2798"/>
      <c r="Q456" s="2798"/>
      <c r="R456" s="2798"/>
      <c r="S456" s="2798"/>
      <c r="T456" s="2798"/>
      <c r="U456" s="2798"/>
      <c r="V456" s="2798"/>
      <c r="W456" s="2798"/>
      <c r="X456" s="2799"/>
      <c r="Y456" s="2797" t="s">
        <v>1527</v>
      </c>
      <c r="Z456" s="2848"/>
      <c r="AA456" s="2848"/>
      <c r="AB456" s="2848"/>
      <c r="AC456" s="2848"/>
      <c r="AD456" s="2848"/>
      <c r="AE456" s="2848"/>
      <c r="AF456" s="2848"/>
      <c r="AG456" s="2848"/>
      <c r="AH456" s="2848"/>
      <c r="AI456" s="2848"/>
      <c r="AJ456" s="2848"/>
      <c r="AK456" s="2848"/>
      <c r="AL456" s="2848"/>
      <c r="AM456" s="2848"/>
      <c r="AN456" s="2848"/>
      <c r="AO456" s="2848"/>
      <c r="AP456" s="2799"/>
      <c r="AQ456" s="2797" t="s">
        <v>1534</v>
      </c>
      <c r="AR456" s="2848"/>
      <c r="AS456" s="2799"/>
      <c r="AT456" s="2797" t="s">
        <v>1631</v>
      </c>
      <c r="AU456" s="2848"/>
      <c r="AV456" s="2799"/>
      <c r="AW456" s="2816" t="s">
        <v>3440</v>
      </c>
      <c r="AX456" s="2878"/>
      <c r="AY456" s="2879"/>
      <c r="AZ456" s="1035" t="s">
        <v>1635</v>
      </c>
      <c r="BA456" s="1036"/>
      <c r="BB456" s="1036"/>
      <c r="BC456" s="1036"/>
      <c r="BD456" s="1036"/>
      <c r="BE456" s="1036"/>
      <c r="BF456" s="1036"/>
      <c r="BG456" s="1036"/>
      <c r="BH456" s="1036"/>
      <c r="BI456" s="1036"/>
      <c r="BJ456" s="1036"/>
      <c r="BK456" s="1036"/>
      <c r="BL456" s="1036"/>
      <c r="BM456" s="1036"/>
      <c r="BN456" s="1036"/>
      <c r="BO456" s="1036"/>
      <c r="BP456" s="1036"/>
      <c r="BQ456" s="1036"/>
      <c r="BR456" s="1036"/>
      <c r="BS456" s="1036"/>
      <c r="BT456" s="1036"/>
      <c r="BU456" s="1036"/>
      <c r="BV456" s="1036"/>
      <c r="BW456" s="1036"/>
      <c r="BX456" s="1036"/>
      <c r="BY456" s="1036"/>
      <c r="BZ456" s="1036"/>
      <c r="CA456" s="1036"/>
      <c r="CB456" s="1036"/>
      <c r="CC456" s="1036"/>
      <c r="CD456" s="1036"/>
      <c r="CE456" s="1036"/>
      <c r="CF456" s="1036"/>
      <c r="CG456" s="1036"/>
      <c r="CH456" s="1036"/>
      <c r="CI456" s="1036"/>
      <c r="CJ456" s="1036"/>
      <c r="CK456" s="1036"/>
      <c r="CL456" s="1036"/>
      <c r="CM456" s="1036"/>
      <c r="CN456" s="1036"/>
      <c r="CO456" s="1036"/>
      <c r="CP456" s="1036"/>
      <c r="CQ456" s="1036"/>
      <c r="CR456" s="1036"/>
      <c r="CS456" s="1405"/>
      <c r="CT456" s="1405"/>
      <c r="CU456" s="1405"/>
      <c r="CV456" s="1405"/>
      <c r="CW456" s="1405"/>
      <c r="CX456" s="1405"/>
      <c r="CY456" s="1405"/>
      <c r="CZ456" s="1405"/>
      <c r="DA456" s="1405"/>
      <c r="DB456" s="1405"/>
      <c r="DC456" s="1405"/>
      <c r="DD456" s="1405"/>
      <c r="DE456" s="1037"/>
      <c r="DF456" s="1037"/>
      <c r="DG456" s="1038"/>
      <c r="DH456" s="1035" t="s">
        <v>2235</v>
      </c>
      <c r="DI456" s="1036"/>
      <c r="DJ456" s="1036"/>
      <c r="DK456" s="1036"/>
      <c r="DL456" s="1036"/>
      <c r="DM456" s="1036"/>
      <c r="DN456" s="1036"/>
      <c r="DO456" s="1036"/>
      <c r="DP456" s="1036"/>
      <c r="DQ456" s="1036"/>
      <c r="DR456" s="1036"/>
      <c r="DS456" s="1036"/>
      <c r="DT456" s="1036"/>
      <c r="DU456" s="1036"/>
      <c r="DV456" s="1036"/>
      <c r="DW456" s="1036"/>
      <c r="DX456" s="1036"/>
      <c r="DY456" s="1036"/>
      <c r="DZ456" s="1036"/>
      <c r="EA456" s="1036"/>
      <c r="EB456" s="1036"/>
      <c r="EC456" s="1036"/>
      <c r="ED456" s="1036"/>
      <c r="EE456" s="1036"/>
      <c r="EF456" s="1036"/>
      <c r="EG456" s="1036"/>
      <c r="EH456" s="1036"/>
      <c r="EI456" s="1036"/>
      <c r="EJ456" s="1036"/>
      <c r="EK456" s="1036"/>
      <c r="EL456" s="1036"/>
      <c r="EM456" s="1036"/>
      <c r="EN456" s="1036"/>
      <c r="EO456" s="1036"/>
      <c r="EP456" s="1036"/>
      <c r="EQ456" s="1036"/>
      <c r="ER456" s="1036"/>
      <c r="ES456" s="1036"/>
      <c r="ET456" s="1036"/>
      <c r="EU456" s="1036"/>
      <c r="EV456" s="1036"/>
      <c r="EW456" s="1036"/>
      <c r="EX456" s="1405"/>
      <c r="EY456" s="1405"/>
      <c r="EZ456" s="1405"/>
      <c r="FA456" s="1405"/>
      <c r="FB456" s="1405"/>
      <c r="FC456" s="1405"/>
      <c r="FD456" s="1405"/>
      <c r="FE456" s="1405"/>
      <c r="FF456" s="1405"/>
      <c r="FG456" s="1405"/>
      <c r="FH456" s="1405"/>
      <c r="FI456" s="1405"/>
      <c r="FJ456" s="1405"/>
      <c r="FK456" s="1405"/>
      <c r="FL456" s="1405"/>
      <c r="FM456" s="1405"/>
      <c r="FN456" s="1405"/>
      <c r="FO456" s="1405"/>
      <c r="FP456" s="1405"/>
      <c r="FQ456" s="1405"/>
      <c r="FR456" s="1405"/>
      <c r="FS456" s="1405"/>
      <c r="FT456" s="1405"/>
      <c r="FU456" s="1405"/>
      <c r="FV456" s="1405"/>
      <c r="FW456" s="1405"/>
      <c r="FX456" s="1038"/>
      <c r="FY456" s="2877" t="s">
        <v>3116</v>
      </c>
      <c r="FZ456" s="2878"/>
      <c r="GA456" s="2879"/>
      <c r="GB456" s="2833" t="s">
        <v>3441</v>
      </c>
      <c r="GC456" s="2834"/>
      <c r="GD456" s="937"/>
    </row>
    <row r="457" spans="4:186" ht="18.95" customHeight="1">
      <c r="D457" s="2434"/>
      <c r="E457" s="2434"/>
      <c r="F457" s="2434"/>
      <c r="I457" s="935"/>
      <c r="J457" s="2839"/>
      <c r="K457" s="2840"/>
      <c r="L457" s="2840"/>
      <c r="M457" s="2841"/>
      <c r="N457" s="2800"/>
      <c r="O457" s="2801"/>
      <c r="P457" s="2801"/>
      <c r="Q457" s="2801"/>
      <c r="R457" s="2801"/>
      <c r="S457" s="2801"/>
      <c r="T457" s="2801"/>
      <c r="U457" s="2801"/>
      <c r="V457" s="2801"/>
      <c r="W457" s="2801"/>
      <c r="X457" s="2802"/>
      <c r="Y457" s="2800"/>
      <c r="Z457" s="2801"/>
      <c r="AA457" s="2801"/>
      <c r="AB457" s="2801"/>
      <c r="AC457" s="2801"/>
      <c r="AD457" s="2801"/>
      <c r="AE457" s="2801"/>
      <c r="AF457" s="2801"/>
      <c r="AG457" s="2801"/>
      <c r="AH457" s="2801"/>
      <c r="AI457" s="2801"/>
      <c r="AJ457" s="2801"/>
      <c r="AK457" s="2801"/>
      <c r="AL457" s="2801"/>
      <c r="AM457" s="2801"/>
      <c r="AN457" s="2801"/>
      <c r="AO457" s="2801"/>
      <c r="AP457" s="2802"/>
      <c r="AQ457" s="2849"/>
      <c r="AR457" s="2850"/>
      <c r="AS457" s="2851"/>
      <c r="AT457" s="2849"/>
      <c r="AU457" s="2850"/>
      <c r="AV457" s="2851"/>
      <c r="AW457" s="2855"/>
      <c r="AX457" s="2853"/>
      <c r="AY457" s="2854"/>
      <c r="AZ457" s="966" t="s">
        <v>2177</v>
      </c>
      <c r="BA457" s="1361"/>
      <c r="BB457" s="968"/>
      <c r="BC457" s="930" t="s">
        <v>2234</v>
      </c>
      <c r="BD457" s="930"/>
      <c r="BE457" s="930"/>
      <c r="BF457" s="930"/>
      <c r="BG457" s="930"/>
      <c r="BH457" s="930"/>
      <c r="BI457" s="930"/>
      <c r="BJ457" s="930"/>
      <c r="BK457" s="930"/>
      <c r="BL457" s="930"/>
      <c r="BM457" s="930"/>
      <c r="BN457" s="930"/>
      <c r="BO457" s="930"/>
      <c r="BP457" s="930"/>
      <c r="BQ457" s="930"/>
      <c r="BR457" s="930"/>
      <c r="BS457" s="930"/>
      <c r="BT457" s="930"/>
      <c r="BU457" s="967"/>
      <c r="BV457" s="967"/>
      <c r="BW457" s="968"/>
      <c r="BX457" s="930" t="s">
        <v>1670</v>
      </c>
      <c r="BY457" s="930"/>
      <c r="BZ457" s="930"/>
      <c r="CA457" s="930"/>
      <c r="CB457" s="930"/>
      <c r="CC457" s="930"/>
      <c r="CD457" s="930"/>
      <c r="CE457" s="930"/>
      <c r="CF457" s="930"/>
      <c r="CG457" s="930"/>
      <c r="CH457" s="930"/>
      <c r="CI457" s="930"/>
      <c r="CJ457" s="930"/>
      <c r="CK457" s="930"/>
      <c r="CL457" s="930"/>
      <c r="CM457" s="930"/>
      <c r="CN457" s="930"/>
      <c r="CO457" s="930"/>
      <c r="CP457" s="967"/>
      <c r="CQ457" s="967"/>
      <c r="CR457" s="968"/>
      <c r="CS457" s="930" t="s">
        <v>2229</v>
      </c>
      <c r="CT457" s="930"/>
      <c r="CU457" s="930"/>
      <c r="CV457" s="930"/>
      <c r="CW457" s="930"/>
      <c r="CX457" s="930"/>
      <c r="CY457" s="930"/>
      <c r="CZ457" s="930"/>
      <c r="DA457" s="930"/>
      <c r="DB457" s="967"/>
      <c r="DC457" s="967"/>
      <c r="DD457" s="968"/>
      <c r="DE457" s="2852" t="s">
        <v>2232</v>
      </c>
      <c r="DF457" s="2853"/>
      <c r="DG457" s="2854"/>
      <c r="DH457" s="930" t="s">
        <v>1550</v>
      </c>
      <c r="DI457" s="930"/>
      <c r="DJ457" s="930"/>
      <c r="DK457" s="930"/>
      <c r="DL457" s="930"/>
      <c r="DM457" s="930"/>
      <c r="DN457" s="930"/>
      <c r="DO457" s="930"/>
      <c r="DP457" s="930"/>
      <c r="DQ457" s="930"/>
      <c r="DR457" s="930"/>
      <c r="DS457" s="930"/>
      <c r="DT457" s="930"/>
      <c r="DU457" s="930"/>
      <c r="DV457" s="930"/>
      <c r="DW457" s="930"/>
      <c r="DX457" s="930"/>
      <c r="DY457" s="930"/>
      <c r="DZ457" s="967"/>
      <c r="EA457" s="967"/>
      <c r="EB457" s="968"/>
      <c r="EC457" s="930" t="s">
        <v>1549</v>
      </c>
      <c r="ED457" s="930"/>
      <c r="EE457" s="930"/>
      <c r="EF457" s="930"/>
      <c r="EG457" s="930"/>
      <c r="EH457" s="930"/>
      <c r="EI457" s="930"/>
      <c r="EJ457" s="930"/>
      <c r="EK457" s="930"/>
      <c r="EL457" s="930"/>
      <c r="EM457" s="930"/>
      <c r="EN457" s="930"/>
      <c r="EO457" s="930"/>
      <c r="EP457" s="930"/>
      <c r="EQ457" s="930"/>
      <c r="ER457" s="930"/>
      <c r="ES457" s="930"/>
      <c r="ET457" s="930"/>
      <c r="EU457" s="1361"/>
      <c r="EV457" s="1361"/>
      <c r="EW457" s="968"/>
      <c r="EX457" s="930" t="s">
        <v>2229</v>
      </c>
      <c r="EY457" s="930"/>
      <c r="EZ457" s="930"/>
      <c r="FA457" s="930"/>
      <c r="FB457" s="930"/>
      <c r="FC457" s="930"/>
      <c r="FD457" s="930"/>
      <c r="FE457" s="930"/>
      <c r="FF457" s="930"/>
      <c r="FG457" s="930"/>
      <c r="FH457" s="930"/>
      <c r="FI457" s="930"/>
      <c r="FJ457" s="930"/>
      <c r="FK457" s="930"/>
      <c r="FL457" s="930"/>
      <c r="FM457" s="930"/>
      <c r="FN457" s="930"/>
      <c r="FO457" s="930"/>
      <c r="FP457" s="930"/>
      <c r="FQ457" s="930"/>
      <c r="FR457" s="930"/>
      <c r="FS457" s="1361"/>
      <c r="FT457" s="1361"/>
      <c r="FU457" s="968"/>
      <c r="FV457" s="2852" t="s">
        <v>2243</v>
      </c>
      <c r="FW457" s="2853"/>
      <c r="FX457" s="2854"/>
      <c r="FY457" s="2855"/>
      <c r="FZ457" s="2853"/>
      <c r="GA457" s="2854"/>
      <c r="GB457" s="2835"/>
      <c r="GC457" s="2836"/>
      <c r="GD457" s="937"/>
    </row>
    <row r="458" spans="4:186" ht="18.95" customHeight="1">
      <c r="D458" s="2434"/>
      <c r="E458" s="2434"/>
      <c r="F458" s="2434"/>
      <c r="I458" s="935"/>
      <c r="J458" s="2839"/>
      <c r="K458" s="2840"/>
      <c r="L458" s="2840"/>
      <c r="M458" s="2841"/>
      <c r="N458" s="2797" t="s">
        <v>699</v>
      </c>
      <c r="O458" s="2848"/>
      <c r="P458" s="2848"/>
      <c r="Q458" s="2799"/>
      <c r="R458" s="2797" t="s">
        <v>700</v>
      </c>
      <c r="S458" s="2848"/>
      <c r="T458" s="2848"/>
      <c r="U458" s="2799"/>
      <c r="V458" s="2797" t="s">
        <v>1531</v>
      </c>
      <c r="W458" s="2848"/>
      <c r="X458" s="2799"/>
      <c r="Y458" s="2797" t="s">
        <v>1561</v>
      </c>
      <c r="Z458" s="2848"/>
      <c r="AA458" s="2799"/>
      <c r="AB458" s="2797" t="s">
        <v>1528</v>
      </c>
      <c r="AC458" s="2848"/>
      <c r="AD458" s="2848"/>
      <c r="AE458" s="2848"/>
      <c r="AF458" s="2799"/>
      <c r="AG458" s="2797" t="s">
        <v>1529</v>
      </c>
      <c r="AH458" s="2848"/>
      <c r="AI458" s="2848"/>
      <c r="AJ458" s="2848"/>
      <c r="AK458" s="2848"/>
      <c r="AL458" s="2848"/>
      <c r="AM458" s="2799"/>
      <c r="AN458" s="2797" t="s">
        <v>1530</v>
      </c>
      <c r="AO458" s="2848"/>
      <c r="AP458" s="2799"/>
      <c r="AQ458" s="2849"/>
      <c r="AR458" s="2850"/>
      <c r="AS458" s="2851"/>
      <c r="AT458" s="2849"/>
      <c r="AU458" s="2850"/>
      <c r="AV458" s="2851"/>
      <c r="AW458" s="2855"/>
      <c r="AX458" s="2853"/>
      <c r="AY458" s="2854"/>
      <c r="AZ458" s="1031" t="s">
        <v>1636</v>
      </c>
      <c r="BA458" s="1030"/>
      <c r="BB458" s="1032"/>
      <c r="BC458" s="1033" t="s">
        <v>2220</v>
      </c>
      <c r="BD458" s="1034"/>
      <c r="BE458" s="1039"/>
      <c r="BF458" s="1033"/>
      <c r="BG458" s="1034"/>
      <c r="BH458" s="1039"/>
      <c r="BI458" s="1202"/>
      <c r="BJ458" s="1404"/>
      <c r="BK458" s="1204"/>
      <c r="BL458" s="1033" t="s">
        <v>2224</v>
      </c>
      <c r="BM458" s="1034"/>
      <c r="BN458" s="1039"/>
      <c r="BO458" s="1033"/>
      <c r="BP458" s="1034"/>
      <c r="BQ458" s="1039"/>
      <c r="BR458" s="1404"/>
      <c r="BS458" s="1404"/>
      <c r="BT458" s="1204"/>
      <c r="BU458" s="2849" t="s">
        <v>2225</v>
      </c>
      <c r="BV458" s="2850"/>
      <c r="BW458" s="2851"/>
      <c r="BX458" s="1033" t="s">
        <v>2236</v>
      </c>
      <c r="BY458" s="1034"/>
      <c r="BZ458" s="1039"/>
      <c r="CA458" s="1033"/>
      <c r="CB458" s="1034"/>
      <c r="CC458" s="1039"/>
      <c r="CD458" s="1202"/>
      <c r="CE458" s="1404"/>
      <c r="CF458" s="1204"/>
      <c r="CG458" s="1033" t="s">
        <v>2226</v>
      </c>
      <c r="CH458" s="1034"/>
      <c r="CI458" s="1039"/>
      <c r="CJ458" s="1033"/>
      <c r="CK458" s="1034"/>
      <c r="CL458" s="1039"/>
      <c r="CM458" s="1202"/>
      <c r="CN458" s="1404"/>
      <c r="CO458" s="1204"/>
      <c r="CP458" s="2849" t="s">
        <v>2225</v>
      </c>
      <c r="CQ458" s="2850"/>
      <c r="CR458" s="2851"/>
      <c r="CS458" s="2859" t="s">
        <v>2230</v>
      </c>
      <c r="CT458" s="2860"/>
      <c r="CU458" s="2861"/>
      <c r="CV458" s="2859" t="s">
        <v>2532</v>
      </c>
      <c r="CW458" s="2860"/>
      <c r="CX458" s="2861"/>
      <c r="CY458" s="2859" t="s">
        <v>2231</v>
      </c>
      <c r="CZ458" s="2860"/>
      <c r="DA458" s="2861"/>
      <c r="DB458" s="2849" t="s">
        <v>2225</v>
      </c>
      <c r="DC458" s="2850"/>
      <c r="DD458" s="2851"/>
      <c r="DE458" s="2855"/>
      <c r="DF458" s="2853"/>
      <c r="DG458" s="2854"/>
      <c r="DH458" s="1033" t="s">
        <v>2220</v>
      </c>
      <c r="DI458" s="1034"/>
      <c r="DJ458" s="1039"/>
      <c r="DK458" s="1033"/>
      <c r="DL458" s="1034"/>
      <c r="DM458" s="1039"/>
      <c r="DN458" s="1202"/>
      <c r="DO458" s="1404"/>
      <c r="DP458" s="1204"/>
      <c r="DQ458" s="1033" t="s">
        <v>2224</v>
      </c>
      <c r="DR458" s="1034"/>
      <c r="DS458" s="1039"/>
      <c r="DT458" s="1033"/>
      <c r="DU458" s="1034"/>
      <c r="DV458" s="1039"/>
      <c r="DW458" s="1404"/>
      <c r="DX458" s="1404"/>
      <c r="DY458" s="1204"/>
      <c r="DZ458" s="2849" t="s">
        <v>2225</v>
      </c>
      <c r="EA458" s="2850"/>
      <c r="EB458" s="2851"/>
      <c r="EC458" s="1033" t="s">
        <v>2236</v>
      </c>
      <c r="ED458" s="1034"/>
      <c r="EE458" s="1039"/>
      <c r="EF458" s="1033"/>
      <c r="EG458" s="1034"/>
      <c r="EH458" s="1039"/>
      <c r="EI458" s="1202"/>
      <c r="EJ458" s="1404"/>
      <c r="EK458" s="1204"/>
      <c r="EL458" s="1033" t="s">
        <v>2226</v>
      </c>
      <c r="EM458" s="1034"/>
      <c r="EN458" s="1039"/>
      <c r="EO458" s="1033"/>
      <c r="EP458" s="1034"/>
      <c r="EQ458" s="1039"/>
      <c r="ER458" s="1202"/>
      <c r="ES458" s="1404"/>
      <c r="ET458" s="1204"/>
      <c r="EU458" s="2849" t="s">
        <v>2225</v>
      </c>
      <c r="EV458" s="2850"/>
      <c r="EW458" s="2851"/>
      <c r="EX458" s="2859" t="s">
        <v>2239</v>
      </c>
      <c r="EY458" s="2860"/>
      <c r="EZ458" s="2861"/>
      <c r="FA458" s="2859" t="s">
        <v>2230</v>
      </c>
      <c r="FB458" s="2860"/>
      <c r="FC458" s="2861"/>
      <c r="FD458" s="2859" t="s">
        <v>2240</v>
      </c>
      <c r="FE458" s="2860"/>
      <c r="FF458" s="2861"/>
      <c r="FG458" s="2859" t="s">
        <v>2532</v>
      </c>
      <c r="FH458" s="2860"/>
      <c r="FI458" s="2861"/>
      <c r="FJ458" s="2859" t="s">
        <v>2241</v>
      </c>
      <c r="FK458" s="2860"/>
      <c r="FL458" s="2861"/>
      <c r="FM458" s="2859" t="s">
        <v>2242</v>
      </c>
      <c r="FN458" s="2860"/>
      <c r="FO458" s="2861"/>
      <c r="FP458" s="2859" t="s">
        <v>2231</v>
      </c>
      <c r="FQ458" s="2860"/>
      <c r="FR458" s="2861"/>
      <c r="FS458" s="2849" t="s">
        <v>2225</v>
      </c>
      <c r="FT458" s="2850"/>
      <c r="FU458" s="2851"/>
      <c r="FV458" s="2855"/>
      <c r="FW458" s="2853"/>
      <c r="FX458" s="2854"/>
      <c r="FY458" s="2855"/>
      <c r="FZ458" s="2853"/>
      <c r="GA458" s="2854"/>
      <c r="GB458" s="2835"/>
      <c r="GC458" s="2836"/>
      <c r="GD458" s="937"/>
    </row>
    <row r="459" spans="4:186" ht="18.95" customHeight="1">
      <c r="D459" s="2434"/>
      <c r="E459" s="2434"/>
      <c r="F459" s="2434"/>
      <c r="I459" s="935"/>
      <c r="J459" s="2813"/>
      <c r="K459" s="2814"/>
      <c r="L459" s="2814"/>
      <c r="M459" s="2815"/>
      <c r="N459" s="2800"/>
      <c r="O459" s="2801"/>
      <c r="P459" s="2801"/>
      <c r="Q459" s="2802"/>
      <c r="R459" s="2800"/>
      <c r="S459" s="2801"/>
      <c r="T459" s="2801"/>
      <c r="U459" s="2802"/>
      <c r="V459" s="2800"/>
      <c r="W459" s="2801"/>
      <c r="X459" s="2802"/>
      <c r="Y459" s="2800"/>
      <c r="Z459" s="2801"/>
      <c r="AA459" s="2802"/>
      <c r="AB459" s="2800"/>
      <c r="AC459" s="2801"/>
      <c r="AD459" s="2801"/>
      <c r="AE459" s="2801"/>
      <c r="AF459" s="2802"/>
      <c r="AG459" s="2800"/>
      <c r="AH459" s="2801"/>
      <c r="AI459" s="2801"/>
      <c r="AJ459" s="2801"/>
      <c r="AK459" s="2801"/>
      <c r="AL459" s="2801"/>
      <c r="AM459" s="2802"/>
      <c r="AN459" s="2800"/>
      <c r="AO459" s="2801"/>
      <c r="AP459" s="2802"/>
      <c r="AQ459" s="2800"/>
      <c r="AR459" s="2801"/>
      <c r="AS459" s="2802"/>
      <c r="AT459" s="2800"/>
      <c r="AU459" s="2801"/>
      <c r="AV459" s="2802"/>
      <c r="AW459" s="2856"/>
      <c r="AX459" s="2857"/>
      <c r="AY459" s="2858"/>
      <c r="AZ459" s="1332"/>
      <c r="BA459" s="1333"/>
      <c r="BB459" s="1334"/>
      <c r="BC459" s="1239" t="s">
        <v>2221</v>
      </c>
      <c r="BD459" s="1240"/>
      <c r="BE459" s="1241"/>
      <c r="BF459" s="1239" t="s">
        <v>2222</v>
      </c>
      <c r="BG459" s="1240"/>
      <c r="BH459" s="1241"/>
      <c r="BI459" s="1247" t="s">
        <v>2223</v>
      </c>
      <c r="BJ459" s="1248"/>
      <c r="BK459" s="1249"/>
      <c r="BL459" s="1239" t="s">
        <v>2221</v>
      </c>
      <c r="BM459" s="1240"/>
      <c r="BN459" s="1241"/>
      <c r="BO459" s="1239" t="s">
        <v>2222</v>
      </c>
      <c r="BP459" s="1240"/>
      <c r="BQ459" s="1241"/>
      <c r="BR459" s="1247" t="s">
        <v>2223</v>
      </c>
      <c r="BS459" s="1248"/>
      <c r="BT459" s="1249"/>
      <c r="BU459" s="2800"/>
      <c r="BV459" s="2801"/>
      <c r="BW459" s="2802"/>
      <c r="BX459" s="1239" t="s">
        <v>2237</v>
      </c>
      <c r="BY459" s="1240"/>
      <c r="BZ459" s="1241"/>
      <c r="CA459" s="1239" t="s">
        <v>2238</v>
      </c>
      <c r="CB459" s="1240"/>
      <c r="CC459" s="1241"/>
      <c r="CD459" s="1247" t="s">
        <v>2223</v>
      </c>
      <c r="CE459" s="1248"/>
      <c r="CF459" s="1249"/>
      <c r="CG459" s="1239" t="s">
        <v>2295</v>
      </c>
      <c r="CH459" s="1240"/>
      <c r="CI459" s="1241"/>
      <c r="CJ459" s="1239" t="s">
        <v>2227</v>
      </c>
      <c r="CK459" s="1240"/>
      <c r="CL459" s="1241"/>
      <c r="CM459" s="1247" t="s">
        <v>2223</v>
      </c>
      <c r="CN459" s="1248"/>
      <c r="CO459" s="1249"/>
      <c r="CP459" s="2800"/>
      <c r="CQ459" s="2801"/>
      <c r="CR459" s="2802"/>
      <c r="CS459" s="2862"/>
      <c r="CT459" s="2863"/>
      <c r="CU459" s="2864"/>
      <c r="CV459" s="2862"/>
      <c r="CW459" s="2863"/>
      <c r="CX459" s="2864"/>
      <c r="CY459" s="2862"/>
      <c r="CZ459" s="2863"/>
      <c r="DA459" s="2864"/>
      <c r="DB459" s="2800"/>
      <c r="DC459" s="2801"/>
      <c r="DD459" s="2802"/>
      <c r="DE459" s="2856"/>
      <c r="DF459" s="2857"/>
      <c r="DG459" s="2858"/>
      <c r="DH459" s="1239" t="s">
        <v>2221</v>
      </c>
      <c r="DI459" s="1240"/>
      <c r="DJ459" s="1241"/>
      <c r="DK459" s="1239" t="s">
        <v>2222</v>
      </c>
      <c r="DL459" s="1240"/>
      <c r="DM459" s="1241"/>
      <c r="DN459" s="1247" t="s">
        <v>2223</v>
      </c>
      <c r="DO459" s="1248"/>
      <c r="DP459" s="1249"/>
      <c r="DQ459" s="1239" t="s">
        <v>2221</v>
      </c>
      <c r="DR459" s="1240"/>
      <c r="DS459" s="1241"/>
      <c r="DT459" s="1239" t="s">
        <v>2222</v>
      </c>
      <c r="DU459" s="1240"/>
      <c r="DV459" s="1241"/>
      <c r="DW459" s="1247" t="s">
        <v>2223</v>
      </c>
      <c r="DX459" s="1248"/>
      <c r="DY459" s="1249"/>
      <c r="DZ459" s="2800"/>
      <c r="EA459" s="2801"/>
      <c r="EB459" s="2802"/>
      <c r="EC459" s="1239" t="s">
        <v>2237</v>
      </c>
      <c r="ED459" s="1240"/>
      <c r="EE459" s="1241"/>
      <c r="EF459" s="1239" t="s">
        <v>2238</v>
      </c>
      <c r="EG459" s="1240"/>
      <c r="EH459" s="1241"/>
      <c r="EI459" s="1247" t="s">
        <v>2223</v>
      </c>
      <c r="EJ459" s="1248"/>
      <c r="EK459" s="1249"/>
      <c r="EL459" s="1239" t="s">
        <v>2295</v>
      </c>
      <c r="EM459" s="1240"/>
      <c r="EN459" s="1241"/>
      <c r="EO459" s="1239" t="s">
        <v>2227</v>
      </c>
      <c r="EP459" s="1240"/>
      <c r="EQ459" s="1241"/>
      <c r="ER459" s="1247" t="s">
        <v>2223</v>
      </c>
      <c r="ES459" s="1248"/>
      <c r="ET459" s="1249"/>
      <c r="EU459" s="2800"/>
      <c r="EV459" s="2801"/>
      <c r="EW459" s="2802"/>
      <c r="EX459" s="2862"/>
      <c r="EY459" s="2863"/>
      <c r="EZ459" s="2864"/>
      <c r="FA459" s="2862"/>
      <c r="FB459" s="2863"/>
      <c r="FC459" s="2864"/>
      <c r="FD459" s="2862"/>
      <c r="FE459" s="2863"/>
      <c r="FF459" s="2864"/>
      <c r="FG459" s="2862"/>
      <c r="FH459" s="2863"/>
      <c r="FI459" s="2864"/>
      <c r="FJ459" s="2862"/>
      <c r="FK459" s="2863"/>
      <c r="FL459" s="2864"/>
      <c r="FM459" s="2862"/>
      <c r="FN459" s="2863"/>
      <c r="FO459" s="2864"/>
      <c r="FP459" s="2862"/>
      <c r="FQ459" s="2863"/>
      <c r="FR459" s="2864"/>
      <c r="FS459" s="2800"/>
      <c r="FT459" s="2801"/>
      <c r="FU459" s="2802"/>
      <c r="FV459" s="2856"/>
      <c r="FW459" s="2857"/>
      <c r="FX459" s="2858"/>
      <c r="FY459" s="2856"/>
      <c r="FZ459" s="2857"/>
      <c r="GA459" s="2858"/>
      <c r="GB459" s="2837"/>
      <c r="GC459" s="2838"/>
      <c r="GD459" s="937"/>
    </row>
    <row r="460" spans="4:186" ht="18.95" customHeight="1">
      <c r="D460" s="2434"/>
      <c r="E460" s="2434"/>
      <c r="F460" s="2434"/>
      <c r="I460" s="935"/>
      <c r="J460" s="2791" t="s">
        <v>3446</v>
      </c>
      <c r="K460" s="2792"/>
      <c r="L460" s="2792"/>
      <c r="M460" s="2793"/>
      <c r="N460" s="2832" t="s">
        <v>1560</v>
      </c>
      <c r="O460" s="2792"/>
      <c r="P460" s="2792"/>
      <c r="Q460" s="2793"/>
      <c r="R460" s="2832">
        <v>12345</v>
      </c>
      <c r="S460" s="2792"/>
      <c r="T460" s="2792"/>
      <c r="U460" s="2793"/>
      <c r="V460" s="2832" t="s">
        <v>1518</v>
      </c>
      <c r="W460" s="2792"/>
      <c r="X460" s="2793"/>
      <c r="Y460" s="2832" t="s">
        <v>1526</v>
      </c>
      <c r="Z460" s="2792"/>
      <c r="AA460" s="2793"/>
      <c r="AB460" s="2832" t="s">
        <v>1526</v>
      </c>
      <c r="AC460" s="2792"/>
      <c r="AD460" s="2792"/>
      <c r="AE460" s="2792"/>
      <c r="AF460" s="2793"/>
      <c r="AG460" s="2832" t="s">
        <v>1562</v>
      </c>
      <c r="AH460" s="2792"/>
      <c r="AI460" s="2792"/>
      <c r="AJ460" s="2792"/>
      <c r="AK460" s="2792"/>
      <c r="AL460" s="2792"/>
      <c r="AM460" s="2793"/>
      <c r="AN460" s="2832" t="s">
        <v>1532</v>
      </c>
      <c r="AO460" s="2792"/>
      <c r="AP460" s="2793"/>
      <c r="AQ460" s="2825" t="s">
        <v>1596</v>
      </c>
      <c r="AR460" s="2876"/>
      <c r="AS460" s="2827"/>
      <c r="AT460" s="955" t="s">
        <v>1632</v>
      </c>
      <c r="AU460" s="955"/>
      <c r="AV460" s="971"/>
      <c r="AW460" s="1406" t="s">
        <v>1637</v>
      </c>
      <c r="AX460" s="1407"/>
      <c r="AY460" s="1408"/>
      <c r="AZ460" s="954" t="s">
        <v>1637</v>
      </c>
      <c r="BA460" s="955"/>
      <c r="BB460" s="955"/>
      <c r="BC460" s="954" t="s">
        <v>840</v>
      </c>
      <c r="BD460" s="955"/>
      <c r="BE460" s="971"/>
      <c r="BF460" s="954" t="s">
        <v>840</v>
      </c>
      <c r="BG460" s="955"/>
      <c r="BH460" s="971"/>
      <c r="BI460" s="954" t="s">
        <v>840</v>
      </c>
      <c r="BJ460" s="955"/>
      <c r="BK460" s="971"/>
      <c r="BL460" s="954" t="s">
        <v>840</v>
      </c>
      <c r="BM460" s="955"/>
      <c r="BN460" s="971"/>
      <c r="BO460" s="954" t="s">
        <v>1637</v>
      </c>
      <c r="BP460" s="955"/>
      <c r="BQ460" s="971"/>
      <c r="BR460" s="954" t="s">
        <v>1637</v>
      </c>
      <c r="BS460" s="955"/>
      <c r="BT460" s="971"/>
      <c r="BU460" s="954" t="s">
        <v>1638</v>
      </c>
      <c r="BV460" s="955"/>
      <c r="BW460" s="971"/>
      <c r="BX460" s="954" t="s">
        <v>2177</v>
      </c>
      <c r="BY460" s="955"/>
      <c r="BZ460" s="971"/>
      <c r="CA460" s="955" t="s">
        <v>2177</v>
      </c>
      <c r="CB460" s="955"/>
      <c r="CC460" s="955"/>
      <c r="CD460" s="954" t="s">
        <v>840</v>
      </c>
      <c r="CE460" s="955"/>
      <c r="CF460" s="971"/>
      <c r="CG460" s="954" t="s">
        <v>2177</v>
      </c>
      <c r="CH460" s="955"/>
      <c r="CI460" s="971"/>
      <c r="CJ460" s="955" t="s">
        <v>2177</v>
      </c>
      <c r="CK460" s="955"/>
      <c r="CL460" s="955"/>
      <c r="CM460" s="954" t="s">
        <v>1637</v>
      </c>
      <c r="CN460" s="955"/>
      <c r="CO460" s="971"/>
      <c r="CP460" s="954" t="s">
        <v>1638</v>
      </c>
      <c r="CQ460" s="955"/>
      <c r="CR460" s="971"/>
      <c r="CS460" s="954" t="s">
        <v>840</v>
      </c>
      <c r="CT460" s="955"/>
      <c r="CU460" s="971"/>
      <c r="CV460" s="954" t="s">
        <v>840</v>
      </c>
      <c r="CW460" s="955"/>
      <c r="CX460" s="971"/>
      <c r="CY460" s="954" t="s">
        <v>840</v>
      </c>
      <c r="CZ460" s="955"/>
      <c r="DA460" s="971"/>
      <c r="DB460" s="954" t="s">
        <v>840</v>
      </c>
      <c r="DC460" s="955"/>
      <c r="DD460" s="971"/>
      <c r="DE460" s="1406" t="s">
        <v>840</v>
      </c>
      <c r="DF460" s="1407"/>
      <c r="DG460" s="1408"/>
      <c r="DH460" s="954" t="s">
        <v>840</v>
      </c>
      <c r="DI460" s="955"/>
      <c r="DJ460" s="971"/>
      <c r="DK460" s="954" t="s">
        <v>840</v>
      </c>
      <c r="DL460" s="955"/>
      <c r="DM460" s="971"/>
      <c r="DN460" s="954" t="s">
        <v>840</v>
      </c>
      <c r="DO460" s="955"/>
      <c r="DP460" s="971"/>
      <c r="DQ460" s="954" t="s">
        <v>840</v>
      </c>
      <c r="DR460" s="955"/>
      <c r="DS460" s="971"/>
      <c r="DT460" s="954" t="s">
        <v>840</v>
      </c>
      <c r="DU460" s="955"/>
      <c r="DV460" s="971"/>
      <c r="DW460" s="954" t="s">
        <v>840</v>
      </c>
      <c r="DX460" s="955"/>
      <c r="DY460" s="971"/>
      <c r="DZ460" s="954" t="s">
        <v>840</v>
      </c>
      <c r="EA460" s="955"/>
      <c r="EB460" s="971"/>
      <c r="EC460" s="954" t="s">
        <v>2177</v>
      </c>
      <c r="ED460" s="955"/>
      <c r="EE460" s="971"/>
      <c r="EF460" s="955" t="s">
        <v>2177</v>
      </c>
      <c r="EG460" s="955"/>
      <c r="EH460" s="955"/>
      <c r="EI460" s="954" t="s">
        <v>840</v>
      </c>
      <c r="EJ460" s="955"/>
      <c r="EK460" s="971"/>
      <c r="EL460" s="954" t="s">
        <v>2177</v>
      </c>
      <c r="EM460" s="955"/>
      <c r="EN460" s="971"/>
      <c r="EO460" s="955" t="s">
        <v>2177</v>
      </c>
      <c r="EP460" s="955"/>
      <c r="EQ460" s="955"/>
      <c r="ER460" s="954" t="s">
        <v>840</v>
      </c>
      <c r="ES460" s="955"/>
      <c r="ET460" s="971"/>
      <c r="EU460" s="954" t="s">
        <v>840</v>
      </c>
      <c r="EV460" s="955"/>
      <c r="EW460" s="971"/>
      <c r="EX460" s="954" t="s">
        <v>840</v>
      </c>
      <c r="EY460" s="955"/>
      <c r="EZ460" s="971"/>
      <c r="FA460" s="954" t="s">
        <v>840</v>
      </c>
      <c r="FB460" s="955"/>
      <c r="FC460" s="971"/>
      <c r="FD460" s="954" t="s">
        <v>840</v>
      </c>
      <c r="FE460" s="955"/>
      <c r="FF460" s="971"/>
      <c r="FG460" s="954" t="s">
        <v>840</v>
      </c>
      <c r="FH460" s="955"/>
      <c r="FI460" s="971"/>
      <c r="FJ460" s="954" t="s">
        <v>840</v>
      </c>
      <c r="FK460" s="955"/>
      <c r="FL460" s="971"/>
      <c r="FM460" s="954" t="s">
        <v>840</v>
      </c>
      <c r="FN460" s="955"/>
      <c r="FO460" s="971"/>
      <c r="FP460" s="954" t="s">
        <v>840</v>
      </c>
      <c r="FQ460" s="955"/>
      <c r="FR460" s="971"/>
      <c r="FS460" s="954" t="s">
        <v>840</v>
      </c>
      <c r="FT460" s="955"/>
      <c r="FU460" s="971"/>
      <c r="FV460" s="1406" t="s">
        <v>840</v>
      </c>
      <c r="FW460" s="1407"/>
      <c r="FX460" s="1408"/>
      <c r="FY460" s="1406" t="s">
        <v>840</v>
      </c>
      <c r="FZ460" s="1407"/>
      <c r="GA460" s="1408"/>
      <c r="GB460" s="1319" t="s">
        <v>3123</v>
      </c>
      <c r="GC460" s="960"/>
      <c r="GD460" s="937"/>
    </row>
    <row r="461" spans="4:186" ht="18.95" customHeight="1">
      <c r="D461" s="2434"/>
      <c r="E461" s="2434"/>
      <c r="F461" s="2434"/>
      <c r="I461" s="935"/>
      <c r="J461" s="2794"/>
      <c r="K461" s="2795"/>
      <c r="L461" s="2795"/>
      <c r="M461" s="2796"/>
      <c r="N461" s="2794"/>
      <c r="O461" s="2795"/>
      <c r="P461" s="2795"/>
      <c r="Q461" s="2796"/>
      <c r="R461" s="2794"/>
      <c r="S461" s="2795"/>
      <c r="T461" s="2795"/>
      <c r="U461" s="2796"/>
      <c r="V461" s="2794"/>
      <c r="W461" s="2795"/>
      <c r="X461" s="2796"/>
      <c r="Y461" s="2794"/>
      <c r="Z461" s="2795"/>
      <c r="AA461" s="2796"/>
      <c r="AB461" s="2794"/>
      <c r="AC461" s="2795"/>
      <c r="AD461" s="2795"/>
      <c r="AE461" s="2795"/>
      <c r="AF461" s="2796"/>
      <c r="AG461" s="2794"/>
      <c r="AH461" s="2795"/>
      <c r="AI461" s="2795"/>
      <c r="AJ461" s="2795"/>
      <c r="AK461" s="2795"/>
      <c r="AL461" s="2795"/>
      <c r="AM461" s="2796"/>
      <c r="AN461" s="2794"/>
      <c r="AO461" s="2795"/>
      <c r="AP461" s="2796"/>
      <c r="AQ461" s="2873"/>
      <c r="AR461" s="2874"/>
      <c r="AS461" s="2875"/>
      <c r="AT461" s="955" t="s">
        <v>1633</v>
      </c>
      <c r="AU461" s="955"/>
      <c r="AV461" s="971"/>
      <c r="AW461" s="1406" t="s">
        <v>1637</v>
      </c>
      <c r="AX461" s="1407"/>
      <c r="AY461" s="1408"/>
      <c r="AZ461" s="954" t="s">
        <v>1637</v>
      </c>
      <c r="BA461" s="955"/>
      <c r="BB461" s="955"/>
      <c r="BC461" s="954" t="s">
        <v>840</v>
      </c>
      <c r="BD461" s="955"/>
      <c r="BE461" s="971"/>
      <c r="BF461" s="954" t="s">
        <v>840</v>
      </c>
      <c r="BG461" s="955"/>
      <c r="BH461" s="971"/>
      <c r="BI461" s="954" t="s">
        <v>840</v>
      </c>
      <c r="BJ461" s="955"/>
      <c r="BK461" s="971"/>
      <c r="BL461" s="954" t="s">
        <v>840</v>
      </c>
      <c r="BM461" s="955"/>
      <c r="BN461" s="971"/>
      <c r="BO461" s="954" t="s">
        <v>1637</v>
      </c>
      <c r="BP461" s="955"/>
      <c r="BQ461" s="971"/>
      <c r="BR461" s="954" t="s">
        <v>1637</v>
      </c>
      <c r="BS461" s="955"/>
      <c r="BT461" s="971"/>
      <c r="BU461" s="954" t="s">
        <v>1637</v>
      </c>
      <c r="BV461" s="955"/>
      <c r="BW461" s="971"/>
      <c r="BX461" s="954" t="s">
        <v>2177</v>
      </c>
      <c r="BY461" s="955"/>
      <c r="BZ461" s="971"/>
      <c r="CA461" s="955" t="s">
        <v>2228</v>
      </c>
      <c r="CB461" s="955"/>
      <c r="CC461" s="955"/>
      <c r="CD461" s="954" t="s">
        <v>840</v>
      </c>
      <c r="CE461" s="955"/>
      <c r="CF461" s="971"/>
      <c r="CG461" s="954" t="s">
        <v>2177</v>
      </c>
      <c r="CH461" s="955"/>
      <c r="CI461" s="971"/>
      <c r="CJ461" s="955" t="s">
        <v>2228</v>
      </c>
      <c r="CK461" s="955"/>
      <c r="CL461" s="955"/>
      <c r="CM461" s="954" t="s">
        <v>1637</v>
      </c>
      <c r="CN461" s="955"/>
      <c r="CO461" s="971"/>
      <c r="CP461" s="954" t="s">
        <v>1637</v>
      </c>
      <c r="CQ461" s="955"/>
      <c r="CR461" s="971"/>
      <c r="CS461" s="954" t="s">
        <v>840</v>
      </c>
      <c r="CT461" s="955"/>
      <c r="CU461" s="971"/>
      <c r="CV461" s="954" t="s">
        <v>840</v>
      </c>
      <c r="CW461" s="955"/>
      <c r="CX461" s="971"/>
      <c r="CY461" s="954" t="s">
        <v>840</v>
      </c>
      <c r="CZ461" s="955"/>
      <c r="DA461" s="971"/>
      <c r="DB461" s="954" t="s">
        <v>840</v>
      </c>
      <c r="DC461" s="955"/>
      <c r="DD461" s="971"/>
      <c r="DE461" s="1406" t="s">
        <v>840</v>
      </c>
      <c r="DF461" s="1407"/>
      <c r="DG461" s="1408"/>
      <c r="DH461" s="954" t="s">
        <v>840</v>
      </c>
      <c r="DI461" s="955"/>
      <c r="DJ461" s="971"/>
      <c r="DK461" s="954" t="s">
        <v>840</v>
      </c>
      <c r="DL461" s="955"/>
      <c r="DM461" s="971"/>
      <c r="DN461" s="954" t="s">
        <v>840</v>
      </c>
      <c r="DO461" s="955"/>
      <c r="DP461" s="971"/>
      <c r="DQ461" s="954" t="s">
        <v>840</v>
      </c>
      <c r="DR461" s="955"/>
      <c r="DS461" s="971"/>
      <c r="DT461" s="954" t="s">
        <v>840</v>
      </c>
      <c r="DU461" s="955"/>
      <c r="DV461" s="971"/>
      <c r="DW461" s="954" t="s">
        <v>840</v>
      </c>
      <c r="DX461" s="955"/>
      <c r="DY461" s="971"/>
      <c r="DZ461" s="954" t="s">
        <v>840</v>
      </c>
      <c r="EA461" s="955"/>
      <c r="EB461" s="971"/>
      <c r="EC461" s="954" t="s">
        <v>2177</v>
      </c>
      <c r="ED461" s="955"/>
      <c r="EE461" s="971"/>
      <c r="EF461" s="955" t="s">
        <v>2228</v>
      </c>
      <c r="EG461" s="955"/>
      <c r="EH461" s="955"/>
      <c r="EI461" s="954" t="s">
        <v>840</v>
      </c>
      <c r="EJ461" s="955"/>
      <c r="EK461" s="971"/>
      <c r="EL461" s="954" t="s">
        <v>2177</v>
      </c>
      <c r="EM461" s="955"/>
      <c r="EN461" s="971"/>
      <c r="EO461" s="955" t="s">
        <v>2228</v>
      </c>
      <c r="EP461" s="955"/>
      <c r="EQ461" s="955"/>
      <c r="ER461" s="954" t="s">
        <v>840</v>
      </c>
      <c r="ES461" s="955"/>
      <c r="ET461" s="971"/>
      <c r="EU461" s="954" t="s">
        <v>840</v>
      </c>
      <c r="EV461" s="955"/>
      <c r="EW461" s="971"/>
      <c r="EX461" s="954" t="s">
        <v>840</v>
      </c>
      <c r="EY461" s="955"/>
      <c r="EZ461" s="971"/>
      <c r="FA461" s="954" t="s">
        <v>840</v>
      </c>
      <c r="FB461" s="955"/>
      <c r="FC461" s="971"/>
      <c r="FD461" s="954" t="s">
        <v>840</v>
      </c>
      <c r="FE461" s="955"/>
      <c r="FF461" s="971"/>
      <c r="FG461" s="954" t="s">
        <v>840</v>
      </c>
      <c r="FH461" s="955"/>
      <c r="FI461" s="971"/>
      <c r="FJ461" s="954" t="s">
        <v>840</v>
      </c>
      <c r="FK461" s="955"/>
      <c r="FL461" s="971"/>
      <c r="FM461" s="954" t="s">
        <v>840</v>
      </c>
      <c r="FN461" s="955"/>
      <c r="FO461" s="971"/>
      <c r="FP461" s="954" t="s">
        <v>840</v>
      </c>
      <c r="FQ461" s="955"/>
      <c r="FR461" s="971"/>
      <c r="FS461" s="954" t="s">
        <v>840</v>
      </c>
      <c r="FT461" s="955"/>
      <c r="FU461" s="971"/>
      <c r="FV461" s="1406" t="s">
        <v>840</v>
      </c>
      <c r="FW461" s="1407"/>
      <c r="FX461" s="1408"/>
      <c r="FY461" s="1406" t="s">
        <v>840</v>
      </c>
      <c r="FZ461" s="1407"/>
      <c r="GA461" s="1408"/>
      <c r="GB461" s="1319" t="s">
        <v>3123</v>
      </c>
      <c r="GC461" s="960"/>
      <c r="GD461" s="937"/>
    </row>
    <row r="462" spans="4:186" ht="18.95" customHeight="1">
      <c r="D462" s="2434"/>
      <c r="E462" s="2434"/>
      <c r="F462" s="2434"/>
      <c r="I462" s="935"/>
      <c r="J462" s="2791" t="s">
        <v>3446</v>
      </c>
      <c r="K462" s="2792"/>
      <c r="L462" s="2792"/>
      <c r="M462" s="2793"/>
      <c r="N462" s="2832" t="s">
        <v>1560</v>
      </c>
      <c r="O462" s="2792"/>
      <c r="P462" s="2792"/>
      <c r="Q462" s="2793"/>
      <c r="R462" s="2832">
        <v>12345</v>
      </c>
      <c r="S462" s="2792"/>
      <c r="T462" s="2792"/>
      <c r="U462" s="2793"/>
      <c r="V462" s="2832" t="s">
        <v>1518</v>
      </c>
      <c r="W462" s="2792"/>
      <c r="X462" s="2793"/>
      <c r="Y462" s="2832" t="s">
        <v>1526</v>
      </c>
      <c r="Z462" s="2792"/>
      <c r="AA462" s="2793"/>
      <c r="AB462" s="2832" t="s">
        <v>1526</v>
      </c>
      <c r="AC462" s="2792"/>
      <c r="AD462" s="2792"/>
      <c r="AE462" s="2792"/>
      <c r="AF462" s="2793"/>
      <c r="AG462" s="2832" t="s">
        <v>1562</v>
      </c>
      <c r="AH462" s="2792"/>
      <c r="AI462" s="2792"/>
      <c r="AJ462" s="2792"/>
      <c r="AK462" s="2792"/>
      <c r="AL462" s="2792"/>
      <c r="AM462" s="2793"/>
      <c r="AN462" s="2832" t="s">
        <v>1532</v>
      </c>
      <c r="AO462" s="2792"/>
      <c r="AP462" s="2793"/>
      <c r="AQ462" s="2825" t="s">
        <v>1644</v>
      </c>
      <c r="AR462" s="2876"/>
      <c r="AS462" s="2827"/>
      <c r="AT462" s="955" t="s">
        <v>1595</v>
      </c>
      <c r="AU462" s="955"/>
      <c r="AV462" s="971"/>
      <c r="AW462" s="1406" t="s">
        <v>840</v>
      </c>
      <c r="AX462" s="1407"/>
      <c r="AY462" s="1408"/>
      <c r="AZ462" s="954" t="s">
        <v>840</v>
      </c>
      <c r="BA462" s="955"/>
      <c r="BB462" s="955"/>
      <c r="BC462" s="954" t="s">
        <v>840</v>
      </c>
      <c r="BD462" s="955"/>
      <c r="BE462" s="971"/>
      <c r="BF462" s="954" t="s">
        <v>840</v>
      </c>
      <c r="BG462" s="955"/>
      <c r="BH462" s="971"/>
      <c r="BI462" s="954" t="s">
        <v>840</v>
      </c>
      <c r="BJ462" s="955"/>
      <c r="BK462" s="971"/>
      <c r="BL462" s="954" t="s">
        <v>840</v>
      </c>
      <c r="BM462" s="955"/>
      <c r="BN462" s="971"/>
      <c r="BO462" s="954" t="s">
        <v>840</v>
      </c>
      <c r="BP462" s="955"/>
      <c r="BQ462" s="971"/>
      <c r="BR462" s="954" t="s">
        <v>840</v>
      </c>
      <c r="BS462" s="955"/>
      <c r="BT462" s="971"/>
      <c r="BU462" s="954" t="s">
        <v>840</v>
      </c>
      <c r="BV462" s="955"/>
      <c r="BW462" s="971"/>
      <c r="BX462" s="954" t="s">
        <v>2177</v>
      </c>
      <c r="BY462" s="955"/>
      <c r="BZ462" s="971"/>
      <c r="CA462" s="955" t="s">
        <v>2177</v>
      </c>
      <c r="CB462" s="955"/>
      <c r="CC462" s="955"/>
      <c r="CD462" s="954" t="s">
        <v>840</v>
      </c>
      <c r="CE462" s="955"/>
      <c r="CF462" s="971"/>
      <c r="CG462" s="954" t="s">
        <v>2177</v>
      </c>
      <c r="CH462" s="955"/>
      <c r="CI462" s="971"/>
      <c r="CJ462" s="955" t="s">
        <v>2177</v>
      </c>
      <c r="CK462" s="955"/>
      <c r="CL462" s="955"/>
      <c r="CM462" s="954" t="s">
        <v>840</v>
      </c>
      <c r="CN462" s="955"/>
      <c r="CO462" s="971"/>
      <c r="CP462" s="954" t="s">
        <v>840</v>
      </c>
      <c r="CQ462" s="955"/>
      <c r="CR462" s="971"/>
      <c r="CS462" s="954" t="s">
        <v>840</v>
      </c>
      <c r="CT462" s="955"/>
      <c r="CU462" s="971"/>
      <c r="CV462" s="954" t="s">
        <v>840</v>
      </c>
      <c r="CW462" s="955"/>
      <c r="CX462" s="971"/>
      <c r="CY462" s="954" t="s">
        <v>840</v>
      </c>
      <c r="CZ462" s="955"/>
      <c r="DA462" s="971"/>
      <c r="DB462" s="954" t="s">
        <v>840</v>
      </c>
      <c r="DC462" s="955"/>
      <c r="DD462" s="971"/>
      <c r="DE462" s="1406" t="s">
        <v>840</v>
      </c>
      <c r="DF462" s="1407"/>
      <c r="DG462" s="1408"/>
      <c r="DH462" s="954" t="s">
        <v>840</v>
      </c>
      <c r="DI462" s="955"/>
      <c r="DJ462" s="971"/>
      <c r="DK462" s="954" t="s">
        <v>840</v>
      </c>
      <c r="DL462" s="955"/>
      <c r="DM462" s="971"/>
      <c r="DN462" s="954" t="s">
        <v>840</v>
      </c>
      <c r="DO462" s="955"/>
      <c r="DP462" s="971"/>
      <c r="DQ462" s="954" t="s">
        <v>840</v>
      </c>
      <c r="DR462" s="955"/>
      <c r="DS462" s="971"/>
      <c r="DT462" s="954" t="s">
        <v>840</v>
      </c>
      <c r="DU462" s="955"/>
      <c r="DV462" s="971"/>
      <c r="DW462" s="954" t="s">
        <v>840</v>
      </c>
      <c r="DX462" s="955"/>
      <c r="DY462" s="971"/>
      <c r="DZ462" s="954" t="s">
        <v>840</v>
      </c>
      <c r="EA462" s="955"/>
      <c r="EB462" s="971"/>
      <c r="EC462" s="954" t="s">
        <v>2177</v>
      </c>
      <c r="ED462" s="955"/>
      <c r="EE462" s="971"/>
      <c r="EF462" s="955" t="s">
        <v>2177</v>
      </c>
      <c r="EG462" s="955"/>
      <c r="EH462" s="955"/>
      <c r="EI462" s="954" t="s">
        <v>840</v>
      </c>
      <c r="EJ462" s="955"/>
      <c r="EK462" s="971"/>
      <c r="EL462" s="954" t="s">
        <v>2177</v>
      </c>
      <c r="EM462" s="955"/>
      <c r="EN462" s="971"/>
      <c r="EO462" s="955" t="s">
        <v>2177</v>
      </c>
      <c r="EP462" s="955"/>
      <c r="EQ462" s="955"/>
      <c r="ER462" s="954" t="s">
        <v>840</v>
      </c>
      <c r="ES462" s="955"/>
      <c r="ET462" s="971"/>
      <c r="EU462" s="954" t="s">
        <v>840</v>
      </c>
      <c r="EV462" s="955"/>
      <c r="EW462" s="971"/>
      <c r="EX462" s="954" t="s">
        <v>840</v>
      </c>
      <c r="EY462" s="955"/>
      <c r="EZ462" s="971"/>
      <c r="FA462" s="954" t="s">
        <v>840</v>
      </c>
      <c r="FB462" s="955"/>
      <c r="FC462" s="971"/>
      <c r="FD462" s="954" t="s">
        <v>840</v>
      </c>
      <c r="FE462" s="955"/>
      <c r="FF462" s="971"/>
      <c r="FG462" s="954" t="s">
        <v>840</v>
      </c>
      <c r="FH462" s="955"/>
      <c r="FI462" s="971"/>
      <c r="FJ462" s="954" t="s">
        <v>840</v>
      </c>
      <c r="FK462" s="955"/>
      <c r="FL462" s="971"/>
      <c r="FM462" s="954" t="s">
        <v>840</v>
      </c>
      <c r="FN462" s="955"/>
      <c r="FO462" s="971"/>
      <c r="FP462" s="954" t="s">
        <v>840</v>
      </c>
      <c r="FQ462" s="955"/>
      <c r="FR462" s="971"/>
      <c r="FS462" s="954" t="s">
        <v>840</v>
      </c>
      <c r="FT462" s="955"/>
      <c r="FU462" s="971"/>
      <c r="FV462" s="1406" t="s">
        <v>840</v>
      </c>
      <c r="FW462" s="1407"/>
      <c r="FX462" s="1408"/>
      <c r="FY462" s="1406" t="s">
        <v>840</v>
      </c>
      <c r="FZ462" s="1407"/>
      <c r="GA462" s="1408"/>
      <c r="GB462" s="1319" t="s">
        <v>3123</v>
      </c>
      <c r="GC462" s="960"/>
      <c r="GD462" s="937"/>
    </row>
    <row r="463" spans="4:186" ht="18.95" customHeight="1">
      <c r="D463" s="2434"/>
      <c r="E463" s="2434"/>
      <c r="F463" s="2434"/>
      <c r="I463" s="935"/>
      <c r="J463" s="2794"/>
      <c r="K463" s="2795"/>
      <c r="L463" s="2795"/>
      <c r="M463" s="2796"/>
      <c r="N463" s="2794"/>
      <c r="O463" s="2795"/>
      <c r="P463" s="2795"/>
      <c r="Q463" s="2796"/>
      <c r="R463" s="2794"/>
      <c r="S463" s="2795"/>
      <c r="T463" s="2795"/>
      <c r="U463" s="2796"/>
      <c r="V463" s="2794"/>
      <c r="W463" s="2795"/>
      <c r="X463" s="2796"/>
      <c r="Y463" s="2794"/>
      <c r="Z463" s="2795"/>
      <c r="AA463" s="2796"/>
      <c r="AB463" s="2794"/>
      <c r="AC463" s="2795"/>
      <c r="AD463" s="2795"/>
      <c r="AE463" s="2795"/>
      <c r="AF463" s="2796"/>
      <c r="AG463" s="2794"/>
      <c r="AH463" s="2795"/>
      <c r="AI463" s="2795"/>
      <c r="AJ463" s="2795"/>
      <c r="AK463" s="2795"/>
      <c r="AL463" s="2795"/>
      <c r="AM463" s="2796"/>
      <c r="AN463" s="2794"/>
      <c r="AO463" s="2795"/>
      <c r="AP463" s="2796"/>
      <c r="AQ463" s="2873"/>
      <c r="AR463" s="2874"/>
      <c r="AS463" s="2875"/>
      <c r="AT463" s="955" t="s">
        <v>1590</v>
      </c>
      <c r="AU463" s="955"/>
      <c r="AV463" s="971"/>
      <c r="AW463" s="1406" t="s">
        <v>840</v>
      </c>
      <c r="AX463" s="1407"/>
      <c r="AY463" s="1408"/>
      <c r="AZ463" s="954" t="s">
        <v>840</v>
      </c>
      <c r="BA463" s="955"/>
      <c r="BB463" s="955"/>
      <c r="BC463" s="954" t="s">
        <v>840</v>
      </c>
      <c r="BD463" s="955"/>
      <c r="BE463" s="971"/>
      <c r="BF463" s="954" t="s">
        <v>840</v>
      </c>
      <c r="BG463" s="955"/>
      <c r="BH463" s="971"/>
      <c r="BI463" s="954" t="s">
        <v>840</v>
      </c>
      <c r="BJ463" s="955"/>
      <c r="BK463" s="971"/>
      <c r="BL463" s="954" t="s">
        <v>840</v>
      </c>
      <c r="BM463" s="955"/>
      <c r="BN463" s="971"/>
      <c r="BO463" s="954" t="s">
        <v>840</v>
      </c>
      <c r="BP463" s="955"/>
      <c r="BQ463" s="971"/>
      <c r="BR463" s="954" t="s">
        <v>840</v>
      </c>
      <c r="BS463" s="955"/>
      <c r="BT463" s="971"/>
      <c r="BU463" s="954" t="s">
        <v>840</v>
      </c>
      <c r="BV463" s="955"/>
      <c r="BW463" s="971"/>
      <c r="BX463" s="954" t="s">
        <v>2177</v>
      </c>
      <c r="BY463" s="955"/>
      <c r="BZ463" s="971"/>
      <c r="CA463" s="955" t="s">
        <v>2228</v>
      </c>
      <c r="CB463" s="955"/>
      <c r="CC463" s="955"/>
      <c r="CD463" s="954" t="s">
        <v>840</v>
      </c>
      <c r="CE463" s="955"/>
      <c r="CF463" s="971"/>
      <c r="CG463" s="954" t="s">
        <v>2177</v>
      </c>
      <c r="CH463" s="955"/>
      <c r="CI463" s="971"/>
      <c r="CJ463" s="955" t="s">
        <v>2228</v>
      </c>
      <c r="CK463" s="955"/>
      <c r="CL463" s="955"/>
      <c r="CM463" s="954" t="s">
        <v>840</v>
      </c>
      <c r="CN463" s="955"/>
      <c r="CO463" s="971"/>
      <c r="CP463" s="954" t="s">
        <v>840</v>
      </c>
      <c r="CQ463" s="955"/>
      <c r="CR463" s="971"/>
      <c r="CS463" s="954" t="s">
        <v>840</v>
      </c>
      <c r="CT463" s="955"/>
      <c r="CU463" s="971"/>
      <c r="CV463" s="954" t="s">
        <v>840</v>
      </c>
      <c r="CW463" s="955"/>
      <c r="CX463" s="971"/>
      <c r="CY463" s="954" t="s">
        <v>840</v>
      </c>
      <c r="CZ463" s="955"/>
      <c r="DA463" s="971"/>
      <c r="DB463" s="954" t="s">
        <v>840</v>
      </c>
      <c r="DC463" s="955"/>
      <c r="DD463" s="971"/>
      <c r="DE463" s="1406" t="s">
        <v>840</v>
      </c>
      <c r="DF463" s="1407"/>
      <c r="DG463" s="1408"/>
      <c r="DH463" s="954" t="s">
        <v>840</v>
      </c>
      <c r="DI463" s="955"/>
      <c r="DJ463" s="971"/>
      <c r="DK463" s="954" t="s">
        <v>840</v>
      </c>
      <c r="DL463" s="955"/>
      <c r="DM463" s="971"/>
      <c r="DN463" s="954" t="s">
        <v>840</v>
      </c>
      <c r="DO463" s="955"/>
      <c r="DP463" s="971"/>
      <c r="DQ463" s="954" t="s">
        <v>840</v>
      </c>
      <c r="DR463" s="955"/>
      <c r="DS463" s="971"/>
      <c r="DT463" s="954" t="s">
        <v>840</v>
      </c>
      <c r="DU463" s="955"/>
      <c r="DV463" s="971"/>
      <c r="DW463" s="954" t="s">
        <v>840</v>
      </c>
      <c r="DX463" s="955"/>
      <c r="DY463" s="971"/>
      <c r="DZ463" s="954" t="s">
        <v>840</v>
      </c>
      <c r="EA463" s="955"/>
      <c r="EB463" s="971"/>
      <c r="EC463" s="954" t="s">
        <v>2177</v>
      </c>
      <c r="ED463" s="955"/>
      <c r="EE463" s="971"/>
      <c r="EF463" s="955" t="s">
        <v>2228</v>
      </c>
      <c r="EG463" s="955"/>
      <c r="EH463" s="955"/>
      <c r="EI463" s="954" t="s">
        <v>840</v>
      </c>
      <c r="EJ463" s="955"/>
      <c r="EK463" s="971"/>
      <c r="EL463" s="954" t="s">
        <v>2177</v>
      </c>
      <c r="EM463" s="955"/>
      <c r="EN463" s="971"/>
      <c r="EO463" s="955" t="s">
        <v>2228</v>
      </c>
      <c r="EP463" s="955"/>
      <c r="EQ463" s="955"/>
      <c r="ER463" s="954" t="s">
        <v>840</v>
      </c>
      <c r="ES463" s="955"/>
      <c r="ET463" s="971"/>
      <c r="EU463" s="954" t="s">
        <v>840</v>
      </c>
      <c r="EV463" s="955"/>
      <c r="EW463" s="971"/>
      <c r="EX463" s="954" t="s">
        <v>840</v>
      </c>
      <c r="EY463" s="955"/>
      <c r="EZ463" s="971"/>
      <c r="FA463" s="954" t="s">
        <v>840</v>
      </c>
      <c r="FB463" s="955"/>
      <c r="FC463" s="971"/>
      <c r="FD463" s="954" t="s">
        <v>840</v>
      </c>
      <c r="FE463" s="955"/>
      <c r="FF463" s="971"/>
      <c r="FG463" s="954" t="s">
        <v>840</v>
      </c>
      <c r="FH463" s="955"/>
      <c r="FI463" s="971"/>
      <c r="FJ463" s="954" t="s">
        <v>840</v>
      </c>
      <c r="FK463" s="955"/>
      <c r="FL463" s="971"/>
      <c r="FM463" s="954" t="s">
        <v>840</v>
      </c>
      <c r="FN463" s="955"/>
      <c r="FO463" s="971"/>
      <c r="FP463" s="954" t="s">
        <v>840</v>
      </c>
      <c r="FQ463" s="955"/>
      <c r="FR463" s="971"/>
      <c r="FS463" s="954" t="s">
        <v>840</v>
      </c>
      <c r="FT463" s="955"/>
      <c r="FU463" s="971"/>
      <c r="FV463" s="1406" t="s">
        <v>840</v>
      </c>
      <c r="FW463" s="1407"/>
      <c r="FX463" s="1408"/>
      <c r="FY463" s="1406" t="s">
        <v>840</v>
      </c>
      <c r="FZ463" s="1407"/>
      <c r="GA463" s="1408"/>
      <c r="GB463" s="1319" t="s">
        <v>3123</v>
      </c>
      <c r="GC463" s="960"/>
      <c r="GD463" s="937"/>
    </row>
    <row r="464" spans="4:186" ht="5.0999999999999996" customHeight="1">
      <c r="D464" s="2434"/>
      <c r="E464" s="2434"/>
      <c r="F464" s="2434"/>
      <c r="I464" s="935"/>
      <c r="J464" s="920"/>
      <c r="K464" s="920"/>
      <c r="L464" s="920"/>
      <c r="M464" s="920"/>
      <c r="N464" s="911"/>
      <c r="O464" s="911"/>
      <c r="P464" s="911"/>
      <c r="Q464" s="911"/>
      <c r="R464" s="911"/>
      <c r="S464" s="974"/>
      <c r="T464" s="974"/>
      <c r="U464" s="974"/>
      <c r="V464" s="974"/>
      <c r="W464" s="974"/>
      <c r="X464" s="974"/>
      <c r="Y464" s="974"/>
      <c r="Z464" s="974"/>
      <c r="AA464" s="974"/>
      <c r="AB464" s="974"/>
      <c r="AC464" s="974"/>
      <c r="AD464" s="974"/>
      <c r="AE464" s="911"/>
      <c r="AF464" s="911"/>
      <c r="AG464" s="911"/>
      <c r="AH464" s="911"/>
      <c r="AI464" s="911"/>
      <c r="AJ464" s="911"/>
      <c r="AK464" s="911"/>
      <c r="AL464" s="911"/>
      <c r="AM464" s="911"/>
      <c r="AN464" s="911"/>
      <c r="AQ464" s="911"/>
      <c r="AR464" s="911"/>
      <c r="AS464" s="911"/>
      <c r="AT464" s="911"/>
      <c r="AU464" s="911"/>
      <c r="AV464" s="911"/>
      <c r="AW464" s="911"/>
      <c r="AX464" s="911"/>
      <c r="AY464" s="911"/>
      <c r="AZ464" s="911"/>
      <c r="BA464" s="911"/>
      <c r="BB464" s="911"/>
      <c r="BC464" s="911"/>
      <c r="BD464" s="911"/>
      <c r="BE464" s="911"/>
      <c r="BF464" s="911"/>
      <c r="BG464" s="911"/>
      <c r="BH464" s="911"/>
      <c r="BI464" s="911"/>
      <c r="BJ464" s="911"/>
      <c r="BK464" s="911"/>
      <c r="BL464" s="911"/>
      <c r="BM464" s="911"/>
      <c r="BN464" s="911"/>
      <c r="BO464" s="911"/>
      <c r="BP464" s="911"/>
      <c r="BQ464" s="911"/>
      <c r="BR464" s="911"/>
      <c r="BS464" s="911"/>
      <c r="BT464" s="911"/>
      <c r="BU464" s="911"/>
      <c r="BV464" s="911"/>
      <c r="BW464" s="911"/>
      <c r="BX464" s="911"/>
      <c r="BY464" s="975"/>
      <c r="BZ464" s="911"/>
      <c r="CA464" s="911"/>
      <c r="CB464" s="911"/>
      <c r="CC464" s="911"/>
      <c r="CD464" s="911"/>
      <c r="CE464" s="911"/>
      <c r="CF464" s="911"/>
      <c r="CG464" s="911"/>
      <c r="CH464" s="975"/>
      <c r="CI464" s="911"/>
      <c r="CJ464" s="911"/>
      <c r="CK464" s="911"/>
      <c r="CL464" s="911"/>
      <c r="CM464" s="911"/>
      <c r="CN464" s="911"/>
      <c r="CO464" s="911"/>
      <c r="CP464" s="911"/>
      <c r="CQ464" s="911"/>
      <c r="CR464" s="974"/>
      <c r="CS464" s="974"/>
      <c r="CT464" s="974"/>
      <c r="CU464" s="937"/>
      <c r="CV464" s="974"/>
      <c r="CW464" s="974"/>
      <c r="CX464" s="937"/>
      <c r="DH464" s="911"/>
      <c r="DI464" s="911"/>
      <c r="DJ464" s="911"/>
      <c r="DK464" s="911"/>
      <c r="DL464" s="911"/>
      <c r="DM464" s="911"/>
      <c r="DN464" s="911"/>
      <c r="DO464" s="911"/>
      <c r="DP464" s="911"/>
      <c r="DQ464" s="911"/>
      <c r="DR464" s="911"/>
      <c r="DS464" s="911"/>
      <c r="DT464" s="911"/>
      <c r="DU464" s="911"/>
      <c r="DV464" s="911"/>
      <c r="DW464" s="911"/>
      <c r="DX464" s="911"/>
      <c r="DY464" s="911"/>
      <c r="DZ464" s="911"/>
      <c r="EA464" s="911"/>
      <c r="EB464" s="911"/>
      <c r="EC464" s="911"/>
      <c r="ED464" s="975"/>
      <c r="EE464" s="911"/>
      <c r="EF464" s="911"/>
      <c r="EG464" s="911"/>
      <c r="EH464" s="911"/>
      <c r="EI464" s="911"/>
      <c r="EJ464" s="911"/>
      <c r="EK464" s="911"/>
      <c r="EL464" s="911"/>
      <c r="EM464" s="975"/>
      <c r="EN464" s="911"/>
      <c r="EO464" s="911"/>
      <c r="EP464" s="911"/>
      <c r="EQ464" s="911"/>
      <c r="ER464" s="911"/>
      <c r="ES464" s="911"/>
      <c r="ET464" s="911"/>
      <c r="EU464" s="911"/>
      <c r="EV464" s="911"/>
      <c r="EW464" s="974"/>
      <c r="EX464" s="974"/>
      <c r="EY464" s="974"/>
      <c r="EZ464" s="937"/>
      <c r="FA464" s="920"/>
      <c r="FB464" s="920"/>
      <c r="FC464" s="920"/>
      <c r="FD464" s="920"/>
      <c r="FE464" s="920"/>
      <c r="FF464" s="920"/>
      <c r="FG464" s="920"/>
      <c r="FH464" s="920"/>
      <c r="FI464" s="920"/>
      <c r="FJ464" s="920"/>
      <c r="FK464" s="920"/>
      <c r="FL464" s="920"/>
      <c r="FM464" s="920"/>
      <c r="FN464" s="920"/>
      <c r="FO464" s="920"/>
      <c r="FP464" s="920"/>
      <c r="FQ464" s="920"/>
      <c r="FR464" s="920"/>
      <c r="FS464" s="920"/>
      <c r="FT464" s="920"/>
      <c r="FU464" s="920"/>
      <c r="FV464" s="920"/>
      <c r="FW464" s="920"/>
      <c r="FX464" s="920"/>
      <c r="FY464" s="911"/>
      <c r="FZ464" s="911"/>
      <c r="GA464" s="911"/>
      <c r="GB464" s="920"/>
      <c r="GC464" s="920"/>
      <c r="GD464" s="937"/>
    </row>
    <row r="465" spans="4:187" ht="5.0999999999999996" customHeight="1">
      <c r="D465" s="2434"/>
      <c r="E465" s="2434"/>
      <c r="F465" s="2434"/>
      <c r="I465" s="935"/>
      <c r="J465" s="1354"/>
      <c r="K465" s="1354"/>
      <c r="L465" s="1354"/>
      <c r="M465" s="1354"/>
      <c r="N465" s="1354"/>
      <c r="O465" s="1354"/>
      <c r="P465" s="1354"/>
      <c r="Q465" s="1354"/>
      <c r="R465" s="1354"/>
      <c r="S465" s="1354"/>
      <c r="T465" s="1354"/>
      <c r="U465" s="1354"/>
      <c r="V465" s="1354"/>
      <c r="W465" s="1354"/>
      <c r="X465" s="1354"/>
      <c r="Y465" s="1354"/>
      <c r="Z465" s="1354"/>
      <c r="AA465" s="1354"/>
      <c r="AB465" s="1354"/>
      <c r="AC465" s="1354"/>
      <c r="AD465" s="1354"/>
      <c r="AE465" s="1354"/>
      <c r="AF465" s="1354"/>
      <c r="AG465" s="1354"/>
      <c r="AH465" s="1354"/>
      <c r="AI465" s="1354"/>
      <c r="AJ465" s="1354"/>
      <c r="AK465" s="1354"/>
      <c r="AL465" s="1354"/>
      <c r="AM465" s="1354"/>
      <c r="AN465" s="1354"/>
      <c r="AO465" s="1354"/>
      <c r="AP465" s="1354"/>
      <c r="AQ465" s="1354"/>
      <c r="AR465" s="1354"/>
      <c r="AS465" s="1354"/>
      <c r="AT465" s="1354"/>
      <c r="AU465" s="1354"/>
      <c r="AV465" s="1354"/>
      <c r="AW465" s="1354"/>
      <c r="AX465" s="1354"/>
      <c r="AY465" s="1354"/>
      <c r="AZ465" s="1354"/>
      <c r="BA465" s="1354"/>
      <c r="BB465" s="1354"/>
      <c r="BC465" s="1354"/>
      <c r="BD465" s="1354"/>
      <c r="BE465" s="1354"/>
      <c r="BF465" s="1354"/>
      <c r="BG465" s="1354"/>
      <c r="BH465" s="1354"/>
      <c r="BI465" s="1354"/>
      <c r="BJ465" s="1354"/>
      <c r="BK465" s="1354"/>
      <c r="BL465" s="1354"/>
      <c r="BM465" s="1354"/>
      <c r="BN465" s="1354"/>
      <c r="BO465" s="1354"/>
      <c r="BP465" s="1354"/>
      <c r="BQ465" s="1354"/>
      <c r="BR465" s="1354"/>
      <c r="BS465" s="1354"/>
      <c r="BT465" s="1354"/>
      <c r="BU465" s="1354"/>
      <c r="BV465" s="1354"/>
      <c r="BW465" s="1354"/>
      <c r="BX465" s="1354"/>
      <c r="BY465" s="1354"/>
      <c r="BZ465" s="1354"/>
      <c r="CA465" s="1354"/>
      <c r="CB465" s="1354"/>
      <c r="CC465" s="1354"/>
      <c r="CD465" s="1354"/>
      <c r="CE465" s="1354"/>
      <c r="CF465" s="1354"/>
      <c r="CG465" s="1354"/>
      <c r="CH465" s="1354"/>
      <c r="CI465" s="1354"/>
      <c r="CJ465" s="1354"/>
      <c r="CK465" s="1354"/>
      <c r="CL465" s="1354"/>
      <c r="CM465" s="1354"/>
      <c r="CN465" s="1354"/>
      <c r="CO465" s="1354"/>
      <c r="CP465" s="1354"/>
      <c r="CQ465" s="1354"/>
      <c r="CR465" s="1354"/>
      <c r="CS465" s="1354"/>
      <c r="CT465" s="1354"/>
      <c r="CU465" s="1354"/>
      <c r="CV465" s="1354"/>
      <c r="CW465" s="1354"/>
      <c r="CX465" s="1354"/>
      <c r="CY465" s="1354"/>
      <c r="CZ465" s="1354"/>
      <c r="DA465" s="1354"/>
      <c r="DB465" s="1354"/>
      <c r="DC465" s="1354"/>
      <c r="DD465" s="1354"/>
      <c r="DE465" s="1354"/>
      <c r="DF465" s="1354"/>
      <c r="DG465" s="1354"/>
      <c r="DH465" s="1354"/>
      <c r="DI465" s="1354"/>
      <c r="DJ465" s="1354"/>
      <c r="DK465" s="1354"/>
      <c r="DL465" s="1354"/>
      <c r="DM465" s="1354"/>
      <c r="DN465" s="1354"/>
      <c r="DO465" s="1354"/>
      <c r="DP465" s="1354"/>
      <c r="DQ465" s="1354"/>
      <c r="DR465" s="1354"/>
      <c r="DS465" s="1354"/>
      <c r="DT465" s="1354"/>
      <c r="DU465" s="1354"/>
      <c r="DV465" s="1354"/>
      <c r="DW465" s="1354"/>
      <c r="DX465" s="1354"/>
      <c r="DY465" s="1354"/>
      <c r="DZ465" s="1354"/>
      <c r="EA465" s="1354"/>
      <c r="EB465" s="1354"/>
      <c r="EC465" s="1354"/>
      <c r="ED465" s="1354"/>
      <c r="EE465" s="1354"/>
      <c r="EF465" s="1354"/>
      <c r="EG465" s="1354"/>
      <c r="EH465" s="1354"/>
      <c r="EI465" s="1354"/>
      <c r="EJ465" s="1354"/>
      <c r="EK465" s="1354"/>
      <c r="EL465" s="1354"/>
      <c r="EM465" s="1354"/>
      <c r="EN465" s="1354"/>
      <c r="EO465" s="1354"/>
      <c r="EP465" s="1354"/>
      <c r="EQ465" s="1354"/>
      <c r="ER465" s="1354"/>
      <c r="ES465" s="1354"/>
      <c r="ET465" s="1354"/>
      <c r="EU465" s="1354"/>
      <c r="EV465" s="1354"/>
      <c r="EW465" s="1354"/>
      <c r="EX465" s="1354"/>
      <c r="EY465" s="1354"/>
      <c r="EZ465" s="1354"/>
      <c r="FA465" s="1354"/>
      <c r="FB465" s="1354"/>
      <c r="FC465" s="1354"/>
      <c r="FD465" s="1354"/>
      <c r="FE465" s="1354"/>
      <c r="FF465" s="1354"/>
      <c r="FG465" s="1354"/>
      <c r="FH465" s="1354"/>
      <c r="FI465" s="1354"/>
      <c r="FJ465" s="1354"/>
      <c r="FK465" s="1354"/>
      <c r="FL465" s="1354"/>
      <c r="FM465" s="1354"/>
      <c r="FN465" s="1354"/>
      <c r="FO465" s="1354"/>
      <c r="FP465" s="1354"/>
      <c r="FQ465" s="1354"/>
      <c r="FR465" s="1354"/>
      <c r="FS465" s="1354"/>
      <c r="FT465" s="1354"/>
      <c r="FU465" s="1354"/>
      <c r="FV465" s="1354"/>
      <c r="FW465" s="1354"/>
      <c r="FX465" s="1354"/>
      <c r="FY465" s="1354"/>
      <c r="FZ465" s="1354"/>
      <c r="GA465" s="1354"/>
      <c r="GB465" s="977"/>
      <c r="GC465" s="977"/>
      <c r="GD465" s="937"/>
    </row>
    <row r="466" spans="4:187" ht="18.95" customHeight="1">
      <c r="D466" s="2434"/>
      <c r="E466" s="2434"/>
      <c r="F466" s="2434"/>
      <c r="I466" s="935"/>
      <c r="J466" s="1354"/>
      <c r="K466" s="1354"/>
      <c r="L466" s="1354"/>
      <c r="M466" s="1354"/>
      <c r="N466" s="1354"/>
      <c r="O466" s="1354"/>
      <c r="P466" s="1354"/>
      <c r="Q466" s="1354"/>
      <c r="R466" s="1354"/>
      <c r="S466" s="1354"/>
      <c r="T466" s="1354"/>
      <c r="U466" s="1354"/>
      <c r="V466" s="1354"/>
      <c r="W466" s="1354"/>
      <c r="X466" s="1354"/>
      <c r="Y466" s="1354"/>
      <c r="Z466" s="1354"/>
      <c r="AA466" s="1354"/>
      <c r="AB466" s="1354"/>
      <c r="AC466" s="1354"/>
      <c r="AD466" s="1354"/>
      <c r="AE466" s="1354"/>
      <c r="AF466" s="1354"/>
      <c r="AG466" s="1354"/>
      <c r="AH466" s="1354"/>
      <c r="AI466" s="1354"/>
      <c r="AJ466" s="1354"/>
      <c r="AK466" s="1354"/>
      <c r="AL466" s="1354"/>
      <c r="AM466" s="1354"/>
      <c r="AN466" s="1354"/>
      <c r="AO466" s="1354"/>
      <c r="AP466" s="1354"/>
      <c r="AQ466" s="2871" t="s">
        <v>2233</v>
      </c>
      <c r="AR466" s="2871"/>
      <c r="AS466" s="2872"/>
      <c r="AT466" s="954" t="s">
        <v>1632</v>
      </c>
      <c r="AU466" s="955"/>
      <c r="AV466" s="971"/>
      <c r="AW466" s="1406" t="s">
        <v>840</v>
      </c>
      <c r="AX466" s="1407"/>
      <c r="AY466" s="1408"/>
      <c r="AZ466" s="954" t="s">
        <v>840</v>
      </c>
      <c r="BA466" s="955"/>
      <c r="BB466" s="955"/>
      <c r="BC466" s="954" t="s">
        <v>840</v>
      </c>
      <c r="BD466" s="955"/>
      <c r="BE466" s="971"/>
      <c r="BF466" s="954" t="s">
        <v>840</v>
      </c>
      <c r="BG466" s="955"/>
      <c r="BH466" s="971"/>
      <c r="BI466" s="954" t="s">
        <v>840</v>
      </c>
      <c r="BJ466" s="955"/>
      <c r="BK466" s="971"/>
      <c r="BL466" s="954" t="s">
        <v>840</v>
      </c>
      <c r="BM466" s="955"/>
      <c r="BN466" s="971"/>
      <c r="BO466" s="954" t="s">
        <v>840</v>
      </c>
      <c r="BP466" s="955"/>
      <c r="BQ466" s="971"/>
      <c r="BR466" s="954" t="s">
        <v>840</v>
      </c>
      <c r="BS466" s="955"/>
      <c r="BT466" s="971"/>
      <c r="BU466" s="954" t="s">
        <v>840</v>
      </c>
      <c r="BV466" s="955"/>
      <c r="BW466" s="971"/>
      <c r="BX466" s="954" t="s">
        <v>2177</v>
      </c>
      <c r="BY466" s="955"/>
      <c r="BZ466" s="971"/>
      <c r="CA466" s="955" t="s">
        <v>2177</v>
      </c>
      <c r="CB466" s="955"/>
      <c r="CC466" s="955"/>
      <c r="CD466" s="954" t="s">
        <v>840</v>
      </c>
      <c r="CE466" s="955"/>
      <c r="CF466" s="971"/>
      <c r="CG466" s="954" t="s">
        <v>2177</v>
      </c>
      <c r="CH466" s="955"/>
      <c r="CI466" s="971"/>
      <c r="CJ466" s="955" t="s">
        <v>2177</v>
      </c>
      <c r="CK466" s="955"/>
      <c r="CL466" s="955"/>
      <c r="CM466" s="954" t="s">
        <v>840</v>
      </c>
      <c r="CN466" s="955"/>
      <c r="CO466" s="971"/>
      <c r="CP466" s="954" t="s">
        <v>840</v>
      </c>
      <c r="CQ466" s="955"/>
      <c r="CR466" s="971"/>
      <c r="CS466" s="954" t="s">
        <v>840</v>
      </c>
      <c r="CT466" s="955"/>
      <c r="CU466" s="971"/>
      <c r="CV466" s="954" t="s">
        <v>840</v>
      </c>
      <c r="CW466" s="955"/>
      <c r="CX466" s="971"/>
      <c r="CY466" s="954" t="s">
        <v>840</v>
      </c>
      <c r="CZ466" s="955"/>
      <c r="DA466" s="971"/>
      <c r="DB466" s="954" t="s">
        <v>840</v>
      </c>
      <c r="DC466" s="955"/>
      <c r="DD466" s="971"/>
      <c r="DE466" s="1406" t="s">
        <v>840</v>
      </c>
      <c r="DF466" s="1407"/>
      <c r="DG466" s="1408"/>
      <c r="DH466" s="954" t="s">
        <v>840</v>
      </c>
      <c r="DI466" s="955"/>
      <c r="DJ466" s="971"/>
      <c r="DK466" s="954" t="s">
        <v>840</v>
      </c>
      <c r="DL466" s="955"/>
      <c r="DM466" s="971"/>
      <c r="DN466" s="954" t="s">
        <v>840</v>
      </c>
      <c r="DO466" s="955"/>
      <c r="DP466" s="971"/>
      <c r="DQ466" s="954" t="s">
        <v>840</v>
      </c>
      <c r="DR466" s="955"/>
      <c r="DS466" s="971"/>
      <c r="DT466" s="954" t="s">
        <v>840</v>
      </c>
      <c r="DU466" s="955"/>
      <c r="DV466" s="971"/>
      <c r="DW466" s="954" t="s">
        <v>840</v>
      </c>
      <c r="DX466" s="955"/>
      <c r="DY466" s="971"/>
      <c r="DZ466" s="954" t="s">
        <v>840</v>
      </c>
      <c r="EA466" s="955"/>
      <c r="EB466" s="971"/>
      <c r="EC466" s="954" t="s">
        <v>2177</v>
      </c>
      <c r="ED466" s="955"/>
      <c r="EE466" s="971"/>
      <c r="EF466" s="955" t="s">
        <v>2177</v>
      </c>
      <c r="EG466" s="955"/>
      <c r="EH466" s="955"/>
      <c r="EI466" s="954" t="s">
        <v>840</v>
      </c>
      <c r="EJ466" s="955"/>
      <c r="EK466" s="971"/>
      <c r="EL466" s="954" t="s">
        <v>2177</v>
      </c>
      <c r="EM466" s="955"/>
      <c r="EN466" s="971"/>
      <c r="EO466" s="955" t="s">
        <v>2177</v>
      </c>
      <c r="EP466" s="955"/>
      <c r="EQ466" s="955"/>
      <c r="ER466" s="954" t="s">
        <v>840</v>
      </c>
      <c r="ES466" s="955"/>
      <c r="ET466" s="971"/>
      <c r="EU466" s="954" t="s">
        <v>840</v>
      </c>
      <c r="EV466" s="955"/>
      <c r="EW466" s="971"/>
      <c r="EX466" s="954" t="s">
        <v>840</v>
      </c>
      <c r="EY466" s="955"/>
      <c r="EZ466" s="971"/>
      <c r="FA466" s="954" t="s">
        <v>840</v>
      </c>
      <c r="FB466" s="955"/>
      <c r="FC466" s="971"/>
      <c r="FD466" s="954" t="s">
        <v>840</v>
      </c>
      <c r="FE466" s="955"/>
      <c r="FF466" s="971"/>
      <c r="FG466" s="954" t="s">
        <v>840</v>
      </c>
      <c r="FH466" s="955"/>
      <c r="FI466" s="971"/>
      <c r="FJ466" s="954" t="s">
        <v>840</v>
      </c>
      <c r="FK466" s="955"/>
      <c r="FL466" s="971"/>
      <c r="FM466" s="954" t="s">
        <v>840</v>
      </c>
      <c r="FN466" s="955"/>
      <c r="FO466" s="971"/>
      <c r="FP466" s="954" t="s">
        <v>840</v>
      </c>
      <c r="FQ466" s="955"/>
      <c r="FR466" s="971"/>
      <c r="FS466" s="954" t="s">
        <v>840</v>
      </c>
      <c r="FT466" s="955"/>
      <c r="FU466" s="971"/>
      <c r="FV466" s="1406" t="s">
        <v>840</v>
      </c>
      <c r="FW466" s="1407"/>
      <c r="FX466" s="1408"/>
      <c r="FY466" s="1406" t="s">
        <v>840</v>
      </c>
      <c r="FZ466" s="1407"/>
      <c r="GA466" s="1408"/>
      <c r="GB466" s="977"/>
      <c r="GC466" s="977"/>
      <c r="GD466" s="937"/>
    </row>
    <row r="467" spans="4:187" ht="18.95" customHeight="1">
      <c r="D467" s="2434"/>
      <c r="E467" s="2434"/>
      <c r="F467" s="2434"/>
      <c r="I467" s="935"/>
      <c r="J467" s="1354"/>
      <c r="K467" s="1354"/>
      <c r="L467" s="1354"/>
      <c r="M467" s="1354"/>
      <c r="N467" s="1354"/>
      <c r="O467" s="1354"/>
      <c r="P467" s="1354"/>
      <c r="Q467" s="1354"/>
      <c r="R467" s="1354"/>
      <c r="S467" s="1354"/>
      <c r="T467" s="1354"/>
      <c r="U467" s="1354"/>
      <c r="V467" s="1354"/>
      <c r="W467" s="1354"/>
      <c r="X467" s="1354"/>
      <c r="Y467" s="1354"/>
      <c r="Z467" s="1354"/>
      <c r="AA467" s="1354"/>
      <c r="AB467" s="1354"/>
      <c r="AC467" s="1354"/>
      <c r="AD467" s="1354"/>
      <c r="AE467" s="1354"/>
      <c r="AF467" s="1354"/>
      <c r="AG467" s="1354"/>
      <c r="AH467" s="1354"/>
      <c r="AI467" s="1354"/>
      <c r="AJ467" s="1354"/>
      <c r="AK467" s="1354"/>
      <c r="AL467" s="1354"/>
      <c r="AM467" s="1354"/>
      <c r="AN467" s="1354"/>
      <c r="AO467" s="1354"/>
      <c r="AP467" s="1354"/>
      <c r="AQ467" s="2871"/>
      <c r="AR467" s="2871"/>
      <c r="AS467" s="2872"/>
      <c r="AT467" s="954" t="s">
        <v>1633</v>
      </c>
      <c r="AU467" s="955"/>
      <c r="AV467" s="971"/>
      <c r="AW467" s="1406" t="s">
        <v>840</v>
      </c>
      <c r="AX467" s="1407"/>
      <c r="AY467" s="1408"/>
      <c r="AZ467" s="954" t="s">
        <v>840</v>
      </c>
      <c r="BA467" s="955"/>
      <c r="BB467" s="955"/>
      <c r="BC467" s="954" t="s">
        <v>840</v>
      </c>
      <c r="BD467" s="955"/>
      <c r="BE467" s="971"/>
      <c r="BF467" s="954" t="s">
        <v>840</v>
      </c>
      <c r="BG467" s="955"/>
      <c r="BH467" s="971"/>
      <c r="BI467" s="954" t="s">
        <v>840</v>
      </c>
      <c r="BJ467" s="955"/>
      <c r="BK467" s="971"/>
      <c r="BL467" s="954" t="s">
        <v>840</v>
      </c>
      <c r="BM467" s="955"/>
      <c r="BN467" s="971"/>
      <c r="BO467" s="954" t="s">
        <v>840</v>
      </c>
      <c r="BP467" s="955"/>
      <c r="BQ467" s="971"/>
      <c r="BR467" s="954" t="s">
        <v>840</v>
      </c>
      <c r="BS467" s="955"/>
      <c r="BT467" s="971"/>
      <c r="BU467" s="954" t="s">
        <v>840</v>
      </c>
      <c r="BV467" s="955"/>
      <c r="BW467" s="971"/>
      <c r="BX467" s="954" t="s">
        <v>2177</v>
      </c>
      <c r="BY467" s="955"/>
      <c r="BZ467" s="971"/>
      <c r="CA467" s="955" t="s">
        <v>2228</v>
      </c>
      <c r="CB467" s="955"/>
      <c r="CC467" s="955"/>
      <c r="CD467" s="954" t="s">
        <v>840</v>
      </c>
      <c r="CE467" s="955"/>
      <c r="CF467" s="971"/>
      <c r="CG467" s="954" t="s">
        <v>2177</v>
      </c>
      <c r="CH467" s="955"/>
      <c r="CI467" s="971"/>
      <c r="CJ467" s="955" t="s">
        <v>2228</v>
      </c>
      <c r="CK467" s="955"/>
      <c r="CL467" s="955"/>
      <c r="CM467" s="954" t="s">
        <v>840</v>
      </c>
      <c r="CN467" s="955"/>
      <c r="CO467" s="971"/>
      <c r="CP467" s="954" t="s">
        <v>840</v>
      </c>
      <c r="CQ467" s="955"/>
      <c r="CR467" s="971"/>
      <c r="CS467" s="954" t="s">
        <v>840</v>
      </c>
      <c r="CT467" s="955"/>
      <c r="CU467" s="971"/>
      <c r="CV467" s="954" t="s">
        <v>840</v>
      </c>
      <c r="CW467" s="955"/>
      <c r="CX467" s="971"/>
      <c r="CY467" s="954" t="s">
        <v>840</v>
      </c>
      <c r="CZ467" s="955"/>
      <c r="DA467" s="971"/>
      <c r="DB467" s="954" t="s">
        <v>840</v>
      </c>
      <c r="DC467" s="955"/>
      <c r="DD467" s="971"/>
      <c r="DE467" s="1406" t="s">
        <v>840</v>
      </c>
      <c r="DF467" s="1407"/>
      <c r="DG467" s="1408"/>
      <c r="DH467" s="954" t="s">
        <v>840</v>
      </c>
      <c r="DI467" s="955"/>
      <c r="DJ467" s="971"/>
      <c r="DK467" s="954" t="s">
        <v>840</v>
      </c>
      <c r="DL467" s="955"/>
      <c r="DM467" s="971"/>
      <c r="DN467" s="954" t="s">
        <v>840</v>
      </c>
      <c r="DO467" s="955"/>
      <c r="DP467" s="971"/>
      <c r="DQ467" s="954" t="s">
        <v>840</v>
      </c>
      <c r="DR467" s="955"/>
      <c r="DS467" s="971"/>
      <c r="DT467" s="954" t="s">
        <v>840</v>
      </c>
      <c r="DU467" s="955"/>
      <c r="DV467" s="971"/>
      <c r="DW467" s="954" t="s">
        <v>840</v>
      </c>
      <c r="DX467" s="955"/>
      <c r="DY467" s="971"/>
      <c r="DZ467" s="954" t="s">
        <v>840</v>
      </c>
      <c r="EA467" s="955"/>
      <c r="EB467" s="971"/>
      <c r="EC467" s="954" t="s">
        <v>2177</v>
      </c>
      <c r="ED467" s="955"/>
      <c r="EE467" s="971"/>
      <c r="EF467" s="955" t="s">
        <v>2228</v>
      </c>
      <c r="EG467" s="955"/>
      <c r="EH467" s="955"/>
      <c r="EI467" s="954" t="s">
        <v>840</v>
      </c>
      <c r="EJ467" s="955"/>
      <c r="EK467" s="971"/>
      <c r="EL467" s="954" t="s">
        <v>2177</v>
      </c>
      <c r="EM467" s="955"/>
      <c r="EN467" s="971"/>
      <c r="EO467" s="955" t="s">
        <v>2228</v>
      </c>
      <c r="EP467" s="955"/>
      <c r="EQ467" s="955"/>
      <c r="ER467" s="954" t="s">
        <v>840</v>
      </c>
      <c r="ES467" s="955"/>
      <c r="ET467" s="971"/>
      <c r="EU467" s="954" t="s">
        <v>840</v>
      </c>
      <c r="EV467" s="955"/>
      <c r="EW467" s="971"/>
      <c r="EX467" s="954" t="s">
        <v>840</v>
      </c>
      <c r="EY467" s="955"/>
      <c r="EZ467" s="971"/>
      <c r="FA467" s="954" t="s">
        <v>840</v>
      </c>
      <c r="FB467" s="955"/>
      <c r="FC467" s="971"/>
      <c r="FD467" s="954" t="s">
        <v>840</v>
      </c>
      <c r="FE467" s="955"/>
      <c r="FF467" s="971"/>
      <c r="FG467" s="954" t="s">
        <v>840</v>
      </c>
      <c r="FH467" s="955"/>
      <c r="FI467" s="971"/>
      <c r="FJ467" s="954" t="s">
        <v>840</v>
      </c>
      <c r="FK467" s="955"/>
      <c r="FL467" s="971"/>
      <c r="FM467" s="954" t="s">
        <v>840</v>
      </c>
      <c r="FN467" s="955"/>
      <c r="FO467" s="971"/>
      <c r="FP467" s="954" t="s">
        <v>840</v>
      </c>
      <c r="FQ467" s="955"/>
      <c r="FR467" s="971"/>
      <c r="FS467" s="954" t="s">
        <v>840</v>
      </c>
      <c r="FT467" s="955"/>
      <c r="FU467" s="971"/>
      <c r="FV467" s="1406" t="s">
        <v>840</v>
      </c>
      <c r="FW467" s="1407"/>
      <c r="FX467" s="1408"/>
      <c r="FY467" s="1406" t="s">
        <v>840</v>
      </c>
      <c r="FZ467" s="1407"/>
      <c r="GA467" s="1408"/>
      <c r="GB467" s="977"/>
      <c r="GC467" s="977"/>
      <c r="GD467" s="937"/>
    </row>
    <row r="468" spans="4:187" ht="5.0999999999999996" customHeight="1">
      <c r="D468" s="2434"/>
      <c r="E468" s="2434"/>
      <c r="F468" s="2434"/>
      <c r="I468" s="935"/>
      <c r="J468" s="1354"/>
      <c r="K468" s="1354"/>
      <c r="L468" s="1354"/>
      <c r="M468" s="1354"/>
      <c r="N468" s="1354"/>
      <c r="O468" s="1354"/>
      <c r="P468" s="1354"/>
      <c r="Q468" s="1354"/>
      <c r="R468" s="1354"/>
      <c r="S468" s="1354"/>
      <c r="T468" s="1354"/>
      <c r="U468" s="1354"/>
      <c r="V468" s="1354"/>
      <c r="W468" s="1354"/>
      <c r="X468" s="1354"/>
      <c r="Y468" s="1354"/>
      <c r="Z468" s="1354"/>
      <c r="AA468" s="1354"/>
      <c r="AB468" s="1354"/>
      <c r="AC468" s="1354"/>
      <c r="AD468" s="1354"/>
      <c r="AE468" s="1354"/>
      <c r="AF468" s="1354"/>
      <c r="AG468" s="1354"/>
      <c r="AH468" s="1354"/>
      <c r="AI468" s="1354"/>
      <c r="AJ468" s="1354"/>
      <c r="AK468" s="1354"/>
      <c r="AL468" s="1354"/>
      <c r="AM468" s="1354"/>
      <c r="AN468" s="1354"/>
      <c r="AO468" s="1354"/>
      <c r="AP468" s="1354"/>
      <c r="AQ468" s="1354"/>
      <c r="AR468" s="1354"/>
      <c r="AS468" s="1354"/>
      <c r="AT468" s="1354"/>
      <c r="AU468" s="1354"/>
      <c r="AV468" s="1354"/>
      <c r="AW468" s="1354"/>
      <c r="AX468" s="1354"/>
      <c r="AY468" s="1354"/>
      <c r="AZ468" s="1354"/>
      <c r="BA468" s="1354"/>
      <c r="BB468" s="1354"/>
      <c r="BC468" s="1354"/>
      <c r="BD468" s="1354"/>
      <c r="BE468" s="1354"/>
      <c r="BF468" s="1354"/>
      <c r="BG468" s="1354"/>
      <c r="BH468" s="1354"/>
      <c r="BI468" s="1354"/>
      <c r="BJ468" s="1354"/>
      <c r="BK468" s="1354"/>
      <c r="BL468" s="1354"/>
      <c r="BM468" s="1354"/>
      <c r="BN468" s="1354"/>
      <c r="BO468" s="1354"/>
      <c r="BP468" s="1354"/>
      <c r="BQ468" s="1354"/>
      <c r="BR468" s="1354"/>
      <c r="BS468" s="1354"/>
      <c r="BT468" s="1354"/>
      <c r="BU468" s="1354"/>
      <c r="BV468" s="1354"/>
      <c r="BW468" s="1354"/>
      <c r="BX468" s="1354"/>
      <c r="BY468" s="1354"/>
      <c r="BZ468" s="1354"/>
      <c r="CA468" s="1354"/>
      <c r="CB468" s="1354"/>
      <c r="CC468" s="1354"/>
      <c r="CD468" s="1354"/>
      <c r="CE468" s="1354"/>
      <c r="CF468" s="1354"/>
      <c r="CG468" s="1354"/>
      <c r="CH468" s="1354"/>
      <c r="CI468" s="1354"/>
      <c r="CJ468" s="1354"/>
      <c r="CK468" s="1354"/>
      <c r="CL468" s="1354"/>
      <c r="CM468" s="1354"/>
      <c r="CN468" s="1354"/>
      <c r="CO468" s="1354"/>
      <c r="CP468" s="1354"/>
      <c r="CQ468" s="1354"/>
      <c r="CR468" s="1354"/>
      <c r="CS468" s="1354"/>
      <c r="CT468" s="1354"/>
      <c r="CU468" s="1354"/>
      <c r="CV468" s="1354"/>
      <c r="CW468" s="1354"/>
      <c r="CX468" s="1354"/>
      <c r="CY468" s="1354"/>
      <c r="CZ468" s="1354"/>
      <c r="DA468" s="1354"/>
      <c r="DB468" s="1354"/>
      <c r="DC468" s="1354"/>
      <c r="DD468" s="1354"/>
      <c r="DE468" s="1354"/>
      <c r="DF468" s="1354"/>
      <c r="DG468" s="1354"/>
      <c r="DH468" s="1354"/>
      <c r="DI468" s="1354"/>
      <c r="DJ468" s="1354"/>
      <c r="DK468" s="1354"/>
      <c r="DL468" s="1354"/>
      <c r="DM468" s="1354"/>
      <c r="DN468" s="1354"/>
      <c r="DO468" s="1354"/>
      <c r="DP468" s="1354"/>
      <c r="DQ468" s="1354"/>
      <c r="DR468" s="1354"/>
      <c r="DS468" s="1354"/>
      <c r="DT468" s="1354"/>
      <c r="DU468" s="1354"/>
      <c r="DV468" s="1354"/>
      <c r="DW468" s="1354"/>
      <c r="DX468" s="1354"/>
      <c r="DY468" s="1354"/>
      <c r="DZ468" s="1354"/>
      <c r="EA468" s="1354"/>
      <c r="EB468" s="1354"/>
      <c r="EC468" s="1354"/>
      <c r="ED468" s="1354"/>
      <c r="EE468" s="1354"/>
      <c r="EF468" s="1354"/>
      <c r="EG468" s="1354"/>
      <c r="EH468" s="1354"/>
      <c r="EI468" s="1354"/>
      <c r="EJ468" s="1354"/>
      <c r="EK468" s="1354"/>
      <c r="EL468" s="1354"/>
      <c r="EM468" s="1354"/>
      <c r="EN468" s="1354"/>
      <c r="EO468" s="1354"/>
      <c r="EP468" s="1354"/>
      <c r="EQ468" s="1354"/>
      <c r="ER468" s="1354"/>
      <c r="ES468" s="1354"/>
      <c r="ET468" s="1354"/>
      <c r="EU468" s="1354"/>
      <c r="EV468" s="1354"/>
      <c r="EW468" s="1354"/>
      <c r="EX468" s="1354"/>
      <c r="EY468" s="1354"/>
      <c r="EZ468" s="1354"/>
      <c r="FA468" s="1354"/>
      <c r="FB468" s="1354"/>
      <c r="FC468" s="1354"/>
      <c r="FD468" s="1354"/>
      <c r="FE468" s="1354"/>
      <c r="FF468" s="1354"/>
      <c r="FG468" s="1354"/>
      <c r="FH468" s="1354"/>
      <c r="FI468" s="1354"/>
      <c r="FJ468" s="1354"/>
      <c r="FK468" s="1354"/>
      <c r="FL468" s="1354"/>
      <c r="FM468" s="1354"/>
      <c r="FN468" s="1354"/>
      <c r="FO468" s="1354"/>
      <c r="FP468" s="1354"/>
      <c r="FQ468" s="1354"/>
      <c r="FR468" s="1354"/>
      <c r="FS468" s="1354"/>
      <c r="FT468" s="1354"/>
      <c r="FU468" s="1354"/>
      <c r="FV468" s="1354"/>
      <c r="FW468" s="1354"/>
      <c r="FX468" s="1354"/>
      <c r="FY468" s="1354"/>
      <c r="FZ468" s="1354"/>
      <c r="GA468" s="1354"/>
      <c r="GB468" s="977"/>
      <c r="GC468" s="977"/>
      <c r="GD468" s="937"/>
    </row>
    <row r="469" spans="4:187" ht="9.9499999999999993" customHeight="1">
      <c r="D469" s="2434"/>
      <c r="E469" s="2434"/>
      <c r="F469" s="2434"/>
      <c r="I469" s="936"/>
      <c r="J469" s="939"/>
      <c r="K469" s="939"/>
      <c r="L469" s="939"/>
      <c r="M469" s="939"/>
      <c r="N469" s="939"/>
      <c r="O469" s="939"/>
      <c r="P469" s="939"/>
      <c r="Q469" s="939"/>
      <c r="R469" s="939"/>
      <c r="S469" s="939"/>
      <c r="T469" s="939"/>
      <c r="U469" s="939"/>
      <c r="V469" s="939"/>
      <c r="W469" s="939"/>
      <c r="X469" s="939"/>
      <c r="Y469" s="939"/>
      <c r="Z469" s="939"/>
      <c r="AA469" s="939"/>
      <c r="AB469" s="939"/>
      <c r="AC469" s="939"/>
      <c r="AD469" s="939"/>
      <c r="AE469" s="939"/>
      <c r="AF469" s="939"/>
      <c r="AG469" s="939"/>
      <c r="AH469" s="939"/>
      <c r="AI469" s="939"/>
      <c r="AJ469" s="939"/>
      <c r="AK469" s="939"/>
      <c r="AL469" s="939"/>
      <c r="AM469" s="939"/>
      <c r="AN469" s="939"/>
      <c r="AO469" s="939"/>
      <c r="AP469" s="939"/>
      <c r="AQ469" s="939"/>
      <c r="AR469" s="939"/>
      <c r="AS469" s="939"/>
      <c r="AT469" s="939"/>
      <c r="AU469" s="939"/>
      <c r="AV469" s="939"/>
      <c r="AW469" s="939"/>
      <c r="AX469" s="939"/>
      <c r="AY469" s="939"/>
      <c r="AZ469" s="939"/>
      <c r="BA469" s="939"/>
      <c r="BB469" s="939"/>
      <c r="BC469" s="939"/>
      <c r="BD469" s="939"/>
      <c r="BE469" s="939"/>
      <c r="BF469" s="939"/>
      <c r="BG469" s="939"/>
      <c r="BH469" s="939"/>
      <c r="BI469" s="939"/>
      <c r="BJ469" s="939"/>
      <c r="BK469" s="939"/>
      <c r="BL469" s="939"/>
      <c r="BM469" s="939"/>
      <c r="BN469" s="939"/>
      <c r="BO469" s="939"/>
      <c r="BP469" s="939"/>
      <c r="BQ469" s="939"/>
      <c r="BR469" s="939"/>
      <c r="BS469" s="939"/>
      <c r="BT469" s="939"/>
      <c r="BU469" s="939"/>
      <c r="BV469" s="939"/>
      <c r="BW469" s="939"/>
      <c r="BX469" s="939"/>
      <c r="BY469" s="939"/>
      <c r="BZ469" s="939"/>
      <c r="CA469" s="939"/>
      <c r="CB469" s="939"/>
      <c r="CC469" s="939"/>
      <c r="CD469" s="939"/>
      <c r="CE469" s="939"/>
      <c r="CF469" s="939"/>
      <c r="CG469" s="939"/>
      <c r="CH469" s="939"/>
      <c r="CI469" s="939"/>
      <c r="CJ469" s="939"/>
      <c r="CK469" s="939"/>
      <c r="CL469" s="939"/>
      <c r="CM469" s="939"/>
      <c r="CN469" s="939"/>
      <c r="CO469" s="939"/>
      <c r="CP469" s="939"/>
      <c r="CQ469" s="939"/>
      <c r="CR469" s="939"/>
      <c r="CS469" s="939"/>
      <c r="CT469" s="939"/>
      <c r="CU469" s="939"/>
      <c r="CV469" s="939"/>
      <c r="CW469" s="939"/>
      <c r="CX469" s="939"/>
      <c r="CY469" s="939"/>
      <c r="CZ469" s="939"/>
      <c r="DA469" s="939"/>
      <c r="DB469" s="939"/>
      <c r="DC469" s="939"/>
      <c r="DD469" s="939"/>
      <c r="DE469" s="939"/>
      <c r="DF469" s="939"/>
      <c r="DG469" s="939"/>
      <c r="DH469" s="939"/>
      <c r="DI469" s="939"/>
      <c r="DJ469" s="939"/>
      <c r="DK469" s="939"/>
      <c r="DL469" s="939"/>
      <c r="DM469" s="939"/>
      <c r="DN469" s="939"/>
      <c r="DO469" s="939"/>
      <c r="DP469" s="939"/>
      <c r="DQ469" s="939"/>
      <c r="DR469" s="939"/>
      <c r="DS469" s="939"/>
      <c r="DT469" s="939"/>
      <c r="DU469" s="939"/>
      <c r="DV469" s="939"/>
      <c r="DW469" s="939"/>
      <c r="DX469" s="939"/>
      <c r="DY469" s="939"/>
      <c r="DZ469" s="939"/>
      <c r="EA469" s="939"/>
      <c r="EB469" s="939"/>
      <c r="EC469" s="939"/>
      <c r="ED469" s="939"/>
      <c r="EE469" s="939"/>
      <c r="EF469" s="939"/>
      <c r="EG469" s="939"/>
      <c r="EH469" s="939"/>
      <c r="EI469" s="939"/>
      <c r="EJ469" s="939"/>
      <c r="EK469" s="939"/>
      <c r="EL469" s="939"/>
      <c r="EM469" s="939"/>
      <c r="EN469" s="939"/>
      <c r="EO469" s="939"/>
      <c r="EP469" s="939"/>
      <c r="EQ469" s="939"/>
      <c r="ER469" s="939"/>
      <c r="ES469" s="939"/>
      <c r="ET469" s="939"/>
      <c r="EU469" s="939"/>
      <c r="EV469" s="939"/>
      <c r="EW469" s="939"/>
      <c r="EX469" s="939"/>
      <c r="EY469" s="939"/>
      <c r="EZ469" s="939"/>
      <c r="FA469" s="939"/>
      <c r="FB469" s="939"/>
      <c r="FC469" s="939"/>
      <c r="FD469" s="939"/>
      <c r="FE469" s="939"/>
      <c r="FF469" s="939"/>
      <c r="FG469" s="939"/>
      <c r="FH469" s="939"/>
      <c r="FI469" s="939"/>
      <c r="FJ469" s="939"/>
      <c r="FK469" s="939"/>
      <c r="FL469" s="939"/>
      <c r="FM469" s="939"/>
      <c r="FN469" s="939"/>
      <c r="FO469" s="939"/>
      <c r="FP469" s="939"/>
      <c r="FQ469" s="939"/>
      <c r="FR469" s="939"/>
      <c r="FS469" s="939"/>
      <c r="FT469" s="939"/>
      <c r="FU469" s="939"/>
      <c r="FV469" s="939"/>
      <c r="FW469" s="939"/>
      <c r="FX469" s="939"/>
      <c r="FY469" s="939"/>
      <c r="FZ469" s="939"/>
      <c r="GA469" s="939"/>
      <c r="GB469" s="939"/>
      <c r="GC469" s="939"/>
      <c r="GD469" s="940"/>
    </row>
    <row r="470" spans="4:187" ht="18.95" customHeight="1">
      <c r="J470" s="1052" t="s">
        <v>3437</v>
      </c>
    </row>
    <row r="471" spans="4:187" ht="18.95" customHeight="1">
      <c r="J471" s="1052" t="s">
        <v>3439</v>
      </c>
    </row>
    <row r="474" spans="4:187" ht="18.95" customHeight="1">
      <c r="G474" s="1971" t="s">
        <v>2422</v>
      </c>
      <c r="H474" s="962"/>
      <c r="I474" s="962"/>
      <c r="J474" s="962"/>
      <c r="K474" s="962"/>
      <c r="L474" s="962"/>
      <c r="M474" s="962"/>
      <c r="N474" s="962"/>
      <c r="O474" s="962"/>
      <c r="P474" s="962"/>
      <c r="Q474" s="962"/>
      <c r="R474" s="962"/>
      <c r="S474" s="962"/>
      <c r="T474" s="962"/>
      <c r="U474" s="962"/>
      <c r="V474" s="962"/>
      <c r="W474" s="962"/>
      <c r="X474" s="962"/>
      <c r="Y474" s="962"/>
      <c r="Z474" s="962"/>
      <c r="AA474" s="962"/>
      <c r="AB474" s="962"/>
      <c r="AC474" s="962"/>
      <c r="AD474" s="2008"/>
      <c r="AE474" s="962"/>
      <c r="AF474" s="962"/>
      <c r="AG474" s="962"/>
      <c r="AH474" s="962"/>
      <c r="AI474" s="962"/>
      <c r="AJ474" s="962"/>
      <c r="AK474" s="962"/>
      <c r="AL474" s="962"/>
      <c r="AM474" s="962"/>
      <c r="AN474" s="962"/>
      <c r="AO474" s="962"/>
      <c r="AP474" s="962"/>
    </row>
    <row r="475" spans="4:187" ht="18.95" customHeight="1">
      <c r="G475" s="962"/>
    </row>
    <row r="476" spans="4:187" ht="5.0999999999999996" customHeight="1">
      <c r="G476" s="2007"/>
      <c r="H476"/>
      <c r="I476" s="536"/>
      <c r="J476" s="921"/>
      <c r="K476" s="922"/>
      <c r="L476" s="922"/>
      <c r="M476" s="922"/>
      <c r="N476" s="922"/>
      <c r="O476" s="922"/>
      <c r="P476" s="1988"/>
      <c r="Q476" s="1988"/>
      <c r="R476" s="1988"/>
      <c r="S476" s="1989"/>
      <c r="X476" s="920"/>
      <c r="Y476" s="920"/>
      <c r="Z476" s="920"/>
      <c r="AA476" s="920"/>
      <c r="AB476" s="920"/>
      <c r="AC476" s="920"/>
      <c r="AD476" s="920"/>
      <c r="AE476" s="920"/>
      <c r="AF476" s="920"/>
      <c r="AG476" s="920"/>
      <c r="AH476" s="920"/>
      <c r="AI476" s="920"/>
      <c r="AJ476" s="920"/>
      <c r="AK476" s="920"/>
      <c r="AL476" s="920"/>
      <c r="AM476" s="920"/>
      <c r="AN476" s="920"/>
      <c r="AO476" s="920"/>
      <c r="AP476" s="920"/>
      <c r="AQ476" s="920"/>
      <c r="AR476" s="920"/>
      <c r="AS476" s="920"/>
      <c r="AT476" s="920"/>
      <c r="AU476" s="920"/>
      <c r="AV476" s="920"/>
      <c r="AW476" s="920"/>
      <c r="AX476" s="920"/>
      <c r="AY476" s="920"/>
      <c r="AZ476" s="920"/>
      <c r="BA476" s="920"/>
      <c r="BB476" s="920"/>
      <c r="BC476" s="920"/>
      <c r="BD476" s="920"/>
      <c r="BE476" s="920"/>
    </row>
    <row r="477" spans="4:187" ht="18.95" customHeight="1">
      <c r="D477" s="2434"/>
      <c r="E477" s="2434"/>
      <c r="F477" s="2434"/>
      <c r="G477" s="2007"/>
      <c r="H477"/>
      <c r="I477" s="536"/>
      <c r="J477" s="907" t="s">
        <v>3044</v>
      </c>
      <c r="K477" s="908"/>
      <c r="L477" s="908"/>
      <c r="M477" s="908"/>
      <c r="N477" s="908"/>
      <c r="O477" s="908"/>
      <c r="P477" s="908"/>
      <c r="Q477" s="908"/>
      <c r="R477" s="908"/>
      <c r="S477" s="909"/>
      <c r="T477" s="920"/>
      <c r="U477" s="920"/>
      <c r="V477" s="920"/>
      <c r="W477" s="920"/>
      <c r="X477" s="920"/>
      <c r="Y477" s="920"/>
      <c r="Z477" s="920"/>
      <c r="AA477" s="920"/>
      <c r="AB477" s="920"/>
      <c r="AC477" s="920"/>
      <c r="AD477" s="920"/>
      <c r="AE477" s="920"/>
      <c r="AF477" s="920"/>
      <c r="AG477" s="920"/>
      <c r="AH477" s="920"/>
      <c r="AI477" s="920"/>
      <c r="AJ477" s="920"/>
      <c r="AK477" s="920"/>
      <c r="AL477" s="920"/>
      <c r="AM477" s="920"/>
      <c r="AN477" s="920"/>
      <c r="AR477" s="920"/>
      <c r="AS477" s="920"/>
      <c r="AT477" s="920"/>
      <c r="AU477" s="920"/>
      <c r="AV477" s="920"/>
      <c r="AW477" s="920"/>
      <c r="AX477" s="920"/>
      <c r="AY477" s="920"/>
      <c r="AZ477" s="920"/>
      <c r="BA477" s="920"/>
      <c r="BB477" s="920"/>
      <c r="BC477" s="920"/>
      <c r="BD477" s="920"/>
      <c r="BE477" s="920"/>
      <c r="BF477" s="920"/>
    </row>
    <row r="478" spans="4:187" ht="9.9499999999999993" customHeight="1">
      <c r="D478" s="2434"/>
      <c r="E478" s="2434"/>
      <c r="F478" s="2434"/>
      <c r="G478" s="2007"/>
      <c r="H478"/>
      <c r="I478" s="916"/>
      <c r="J478" s="536"/>
      <c r="K478" s="536"/>
      <c r="L478" s="536"/>
      <c r="M478" s="536"/>
      <c r="N478" s="536"/>
      <c r="O478" s="536"/>
      <c r="P478" s="1990"/>
      <c r="Q478" s="1990"/>
      <c r="R478" s="1990"/>
      <c r="S478" s="1990"/>
      <c r="T478" s="941"/>
      <c r="U478" s="941"/>
      <c r="V478" s="941"/>
      <c r="W478" s="941"/>
      <c r="X478" s="941"/>
      <c r="Y478" s="941"/>
      <c r="Z478" s="941"/>
      <c r="AA478" s="941"/>
      <c r="AB478" s="941"/>
      <c r="AC478" s="941"/>
      <c r="AD478" s="941"/>
      <c r="AE478" s="941"/>
      <c r="AF478" s="941"/>
      <c r="AG478" s="941"/>
      <c r="AH478" s="941"/>
      <c r="AI478" s="941"/>
      <c r="AJ478" s="941"/>
      <c r="AK478" s="941"/>
      <c r="AL478" s="941"/>
      <c r="AM478" s="941"/>
      <c r="AN478" s="941"/>
      <c r="AO478" s="941"/>
      <c r="AP478" s="941"/>
      <c r="AQ478" s="941"/>
      <c r="AR478" s="941"/>
      <c r="AS478" s="941"/>
      <c r="AT478" s="941"/>
      <c r="AU478" s="941"/>
      <c r="AV478" s="941"/>
      <c r="AW478" s="941"/>
      <c r="AX478" s="941"/>
      <c r="AY478" s="941"/>
      <c r="AZ478" s="941"/>
      <c r="BA478" s="941"/>
      <c r="BB478" s="941"/>
      <c r="BC478" s="941"/>
      <c r="BD478" s="941"/>
      <c r="BE478" s="941"/>
      <c r="BF478" s="941"/>
      <c r="BG478" s="941"/>
      <c r="BH478" s="941"/>
      <c r="BI478" s="941"/>
      <c r="BJ478" s="941"/>
      <c r="BK478" s="941"/>
      <c r="BL478" s="941"/>
      <c r="BM478" s="941"/>
      <c r="BN478" s="941"/>
      <c r="BO478" s="941"/>
      <c r="BP478" s="941"/>
      <c r="BQ478" s="941"/>
      <c r="BR478" s="941"/>
      <c r="BS478" s="941"/>
      <c r="BT478" s="941"/>
      <c r="BU478" s="941"/>
      <c r="BV478" s="941"/>
      <c r="BW478" s="941"/>
      <c r="BX478" s="941"/>
      <c r="BY478" s="941"/>
      <c r="BZ478" s="941"/>
      <c r="CA478" s="941"/>
      <c r="CB478" s="941"/>
      <c r="CC478" s="941"/>
      <c r="CD478" s="941"/>
      <c r="CE478" s="941"/>
      <c r="CF478" s="941"/>
      <c r="CG478" s="941"/>
      <c r="CH478" s="941"/>
      <c r="CI478" s="941"/>
      <c r="CJ478" s="941"/>
      <c r="CK478" s="941"/>
      <c r="CL478" s="941"/>
      <c r="CM478" s="941"/>
      <c r="CN478" s="941"/>
      <c r="CO478" s="941"/>
      <c r="CP478" s="941"/>
      <c r="CQ478" s="941"/>
      <c r="CR478" s="941"/>
      <c r="CS478" s="941"/>
      <c r="CT478" s="941"/>
      <c r="CU478" s="941"/>
      <c r="CV478" s="1316"/>
      <c r="CW478" s="1316"/>
      <c r="CX478" s="1316"/>
      <c r="CY478" s="941"/>
      <c r="CZ478" s="941"/>
      <c r="DA478" s="941"/>
      <c r="DB478" s="1316"/>
      <c r="DC478" s="1316"/>
      <c r="DD478" s="1316"/>
      <c r="DE478" s="1316"/>
      <c r="DF478" s="1316"/>
      <c r="DG478" s="1316"/>
      <c r="DH478" s="1316"/>
      <c r="DI478" s="1316"/>
      <c r="DJ478" s="1316"/>
      <c r="DK478" s="1316"/>
      <c r="DL478" s="1316"/>
      <c r="DM478" s="1316"/>
      <c r="DN478" s="1316"/>
      <c r="DO478" s="1316"/>
      <c r="DP478" s="1316"/>
      <c r="DQ478" s="1316"/>
      <c r="DR478" s="1316"/>
      <c r="DS478" s="1316"/>
      <c r="DT478" s="1316"/>
      <c r="DU478" s="1316"/>
      <c r="DV478" s="1316"/>
      <c r="DW478" s="1316"/>
      <c r="DX478" s="1316"/>
      <c r="DY478" s="1316"/>
      <c r="DZ478" s="1316"/>
      <c r="EA478" s="1316"/>
      <c r="EB478" s="1316"/>
      <c r="EC478" s="1316"/>
      <c r="ED478" s="1316"/>
      <c r="EE478" s="1316"/>
      <c r="EF478" s="1316"/>
      <c r="EG478" s="1316"/>
      <c r="EH478" s="1316"/>
      <c r="EI478" s="1316"/>
      <c r="EJ478" s="1316"/>
      <c r="EK478" s="1316"/>
      <c r="EL478" s="1316"/>
      <c r="EM478" s="1316"/>
      <c r="EN478" s="1316"/>
      <c r="EO478" s="1316"/>
      <c r="EP478" s="1316"/>
      <c r="EQ478" s="1316"/>
      <c r="ER478" s="1316"/>
      <c r="ES478" s="1316"/>
      <c r="ET478" s="1316"/>
      <c r="EU478" s="1316"/>
      <c r="EV478" s="1316"/>
      <c r="EW478" s="1316"/>
      <c r="EX478" s="1316"/>
      <c r="EY478" s="1316"/>
      <c r="EZ478" s="1316"/>
      <c r="FA478" s="1316"/>
      <c r="FB478" s="1316"/>
      <c r="FC478" s="1316"/>
      <c r="FD478" s="1316"/>
      <c r="FE478" s="1316"/>
      <c r="FF478" s="1316"/>
      <c r="FG478" s="1316"/>
      <c r="FH478" s="1316"/>
      <c r="FI478" s="1316"/>
      <c r="FJ478" s="1316"/>
      <c r="FK478" s="1316"/>
      <c r="FL478" s="1316"/>
      <c r="FM478" s="1316"/>
      <c r="FN478" s="1316"/>
      <c r="FO478" s="1316"/>
      <c r="FP478" s="1316"/>
      <c r="FQ478" s="1316"/>
      <c r="FR478" s="1316"/>
      <c r="FS478" s="1316"/>
      <c r="FT478" s="1316"/>
      <c r="FU478" s="1316"/>
      <c r="FV478" s="941"/>
      <c r="FW478" s="941"/>
      <c r="FX478" s="941"/>
      <c r="FY478" s="941"/>
      <c r="FZ478" s="941"/>
      <c r="GA478" s="941"/>
      <c r="GB478" s="941"/>
      <c r="GC478" s="941"/>
      <c r="GD478" s="941"/>
      <c r="GE478" s="942"/>
    </row>
    <row r="479" spans="4:187" ht="18.95" customHeight="1">
      <c r="D479" s="2434"/>
      <c r="E479" s="2434"/>
      <c r="F479" s="2434"/>
      <c r="G479" s="2007"/>
      <c r="H479"/>
      <c r="I479" s="1064"/>
      <c r="J479" s="949" t="s">
        <v>1642</v>
      </c>
      <c r="K479" s="752"/>
      <c r="L479" s="938"/>
      <c r="M479" s="938"/>
      <c r="N479" s="2890" t="s">
        <v>1179</v>
      </c>
      <c r="O479" s="2891"/>
      <c r="P479" s="2891"/>
      <c r="Q479" s="2892"/>
      <c r="R479" s="986" t="s">
        <v>1180</v>
      </c>
      <c r="S479" s="987" t="s">
        <v>1178</v>
      </c>
      <c r="T479" s="2890" t="s">
        <v>1179</v>
      </c>
      <c r="U479" s="2891"/>
      <c r="V479" s="2891"/>
      <c r="W479" s="2892"/>
      <c r="X479" s="986" t="s">
        <v>1180</v>
      </c>
      <c r="Z479" s="938" t="s">
        <v>1630</v>
      </c>
      <c r="AA479" s="938"/>
      <c r="AB479" s="938"/>
      <c r="AC479" s="1154" t="s">
        <v>1945</v>
      </c>
      <c r="AD479" s="1155"/>
      <c r="AE479" s="1155"/>
      <c r="AF479" s="1155"/>
      <c r="AG479" s="1155"/>
      <c r="AH479" s="1156"/>
      <c r="AI479" s="946" t="s">
        <v>1115</v>
      </c>
      <c r="AJ479" s="486" t="s">
        <v>737</v>
      </c>
      <c r="AK479" s="486" t="s">
        <v>2318</v>
      </c>
      <c r="AP479" s="920"/>
      <c r="AQ479" s="920"/>
      <c r="AS479" s="926" t="s">
        <v>1544</v>
      </c>
      <c r="AT479" s="927"/>
      <c r="AU479" s="928"/>
      <c r="AV479" s="926" t="s">
        <v>1623</v>
      </c>
      <c r="AW479" s="927"/>
      <c r="AX479" s="928"/>
      <c r="AZ479" s="920"/>
      <c r="BA479" s="920"/>
      <c r="BB479" s="920"/>
      <c r="BC479" s="920"/>
      <c r="BD479" s="920"/>
      <c r="BE479" s="920"/>
      <c r="BF479" s="920"/>
      <c r="BG479" s="920"/>
      <c r="BH479" s="920"/>
      <c r="BI479" s="920"/>
      <c r="BJ479" s="920"/>
      <c r="BK479" s="920"/>
      <c r="BL479" s="920"/>
      <c r="BM479" s="920"/>
      <c r="BN479" s="920"/>
      <c r="BO479" s="920"/>
      <c r="BP479" s="920"/>
      <c r="BQ479" s="920"/>
      <c r="BR479" s="920"/>
      <c r="BS479" s="920"/>
      <c r="BT479" s="920"/>
      <c r="BU479" s="920"/>
      <c r="BV479" s="920"/>
      <c r="BW479" s="920"/>
      <c r="BX479" s="920"/>
      <c r="BY479" s="920"/>
      <c r="BZ479" s="920"/>
      <c r="CA479" s="920"/>
      <c r="CB479" s="920"/>
      <c r="CC479" s="920"/>
      <c r="CD479" s="920"/>
      <c r="CE479" s="920"/>
      <c r="CF479" s="920"/>
      <c r="CG479" s="920"/>
      <c r="CH479" s="920"/>
      <c r="CI479" s="920"/>
      <c r="CJ479" s="920"/>
      <c r="CK479" s="920"/>
      <c r="CL479" s="920"/>
      <c r="CM479" s="920"/>
      <c r="CN479" s="920"/>
      <c r="CO479" s="920"/>
      <c r="CP479" s="920"/>
      <c r="CQ479" s="920"/>
      <c r="CR479" s="920"/>
      <c r="CS479" s="920"/>
      <c r="CT479" s="920"/>
      <c r="CU479" s="920"/>
      <c r="CV479" s="920"/>
      <c r="CW479" s="920"/>
      <c r="CX479" s="920"/>
      <c r="CY479" s="920"/>
      <c r="CZ479" s="920"/>
      <c r="DA479" s="920"/>
      <c r="DB479" s="920"/>
      <c r="DC479" s="920"/>
      <c r="DD479" s="920"/>
      <c r="DE479" s="920"/>
      <c r="DF479" s="920"/>
      <c r="DG479" s="920"/>
      <c r="DH479" s="920"/>
      <c r="DI479" s="920"/>
      <c r="DJ479" s="920"/>
      <c r="DK479" s="920"/>
      <c r="DL479" s="920"/>
      <c r="DM479" s="920"/>
      <c r="DN479" s="920"/>
      <c r="DO479" s="920"/>
      <c r="DP479" s="920"/>
      <c r="DQ479" s="920"/>
      <c r="DR479" s="920"/>
      <c r="DS479" s="920"/>
      <c r="DT479" s="920"/>
      <c r="DU479" s="920"/>
      <c r="DV479" s="920"/>
      <c r="DW479" s="920"/>
      <c r="DX479" s="920"/>
      <c r="DY479" s="920"/>
      <c r="DZ479" s="920"/>
      <c r="EA479" s="920"/>
      <c r="EB479" s="920"/>
      <c r="EC479" s="920"/>
      <c r="ED479" s="920"/>
      <c r="EE479" s="920"/>
      <c r="EF479" s="920"/>
      <c r="EG479" s="920"/>
      <c r="EH479" s="920"/>
      <c r="EI479" s="920"/>
      <c r="EJ479" s="920"/>
      <c r="EK479" s="920"/>
      <c r="EL479" s="920"/>
      <c r="EM479" s="920"/>
      <c r="EN479" s="920"/>
      <c r="EO479" s="920"/>
      <c r="EP479" s="920"/>
      <c r="EQ479" s="920"/>
      <c r="ER479" s="920"/>
      <c r="ES479" s="920"/>
      <c r="ET479" s="920"/>
      <c r="EU479" s="920"/>
      <c r="EV479" s="920"/>
      <c r="EW479" s="920"/>
      <c r="EX479" s="920"/>
      <c r="EY479" s="920"/>
      <c r="EZ479" s="920"/>
      <c r="FA479" s="920"/>
      <c r="FB479" s="920"/>
      <c r="FC479" s="920"/>
      <c r="FD479" s="920"/>
      <c r="FE479" s="920"/>
      <c r="FF479" s="920"/>
      <c r="FG479" s="920"/>
      <c r="FH479" s="920"/>
      <c r="FI479" s="920"/>
      <c r="FJ479" s="920"/>
      <c r="FK479" s="920"/>
      <c r="FL479" s="920"/>
      <c r="FM479" s="920"/>
      <c r="FN479" s="920"/>
      <c r="FO479" s="920"/>
      <c r="FP479" s="920"/>
      <c r="FQ479" s="920"/>
      <c r="FR479" s="920"/>
      <c r="FS479" s="920"/>
      <c r="FT479" s="920"/>
      <c r="FU479" s="920"/>
      <c r="FV479" s="920"/>
      <c r="FW479" s="920"/>
      <c r="FX479" s="920"/>
      <c r="FY479" s="920"/>
      <c r="FZ479" s="920"/>
      <c r="GA479" s="920"/>
      <c r="GB479" s="920"/>
      <c r="GC479" s="920"/>
      <c r="GD479" s="920"/>
      <c r="GE479" s="937"/>
    </row>
    <row r="480" spans="4:187" ht="9.9499999999999993" customHeight="1">
      <c r="D480" s="2434"/>
      <c r="E480" s="2434"/>
      <c r="F480" s="2434"/>
      <c r="G480" s="2007"/>
      <c r="H480"/>
      <c r="I480" s="1064"/>
      <c r="J480" s="1460"/>
      <c r="K480" s="1460"/>
      <c r="L480" s="1460"/>
      <c r="M480" s="536"/>
      <c r="N480" s="536"/>
      <c r="O480" s="536"/>
      <c r="P480" s="536"/>
      <c r="Q480" s="536"/>
      <c r="R480" s="920"/>
      <c r="S480" s="920"/>
      <c r="T480" s="536"/>
      <c r="U480" s="536"/>
      <c r="V480" s="536"/>
      <c r="W480" s="536"/>
      <c r="X480" s="536"/>
      <c r="Y480" s="920"/>
      <c r="Z480" s="920"/>
      <c r="AA480" s="920"/>
      <c r="AB480" s="920"/>
      <c r="AC480" s="920"/>
      <c r="AD480" s="920"/>
      <c r="AE480" s="920"/>
      <c r="AF480" s="920"/>
      <c r="AG480" s="920"/>
      <c r="AH480" s="920"/>
      <c r="AI480" s="920"/>
      <c r="AJ480" s="920"/>
      <c r="AK480" s="920"/>
      <c r="AL480" s="920"/>
      <c r="AM480" s="920"/>
      <c r="AN480" s="920"/>
      <c r="AO480" s="920"/>
      <c r="AP480" s="920"/>
      <c r="AQ480" s="920"/>
      <c r="AR480" s="920"/>
      <c r="AS480" s="920"/>
      <c r="AT480" s="920"/>
      <c r="AU480" s="920"/>
      <c r="AV480" s="920"/>
      <c r="AW480" s="920"/>
      <c r="AX480" s="920"/>
      <c r="AY480" s="920"/>
      <c r="AZ480" s="920"/>
      <c r="BA480" s="920"/>
      <c r="BB480" s="920"/>
      <c r="BC480" s="920"/>
      <c r="BD480" s="920"/>
      <c r="BE480" s="920"/>
      <c r="BF480" s="920"/>
      <c r="BG480" s="920"/>
      <c r="BH480" s="920"/>
      <c r="BI480" s="920"/>
      <c r="BJ480" s="920"/>
      <c r="BK480" s="920"/>
      <c r="BL480" s="920"/>
      <c r="BM480" s="920"/>
      <c r="BN480" s="920"/>
      <c r="BO480" s="920"/>
      <c r="BP480" s="920"/>
      <c r="BQ480" s="920"/>
      <c r="BR480" s="920"/>
      <c r="BS480" s="920"/>
      <c r="BT480" s="920"/>
      <c r="BU480" s="920"/>
      <c r="BV480" s="920"/>
      <c r="BW480" s="920"/>
      <c r="BX480" s="920"/>
      <c r="BY480" s="920"/>
      <c r="BZ480" s="920"/>
      <c r="CA480" s="920"/>
      <c r="CB480" s="920"/>
      <c r="CC480" s="920"/>
      <c r="CD480" s="920"/>
      <c r="CE480" s="920"/>
      <c r="CF480" s="920"/>
      <c r="CG480" s="920"/>
      <c r="CH480" s="920"/>
      <c r="CI480" s="920"/>
      <c r="CJ480" s="920"/>
      <c r="CK480" s="920"/>
      <c r="CL480" s="920"/>
      <c r="CM480" s="920"/>
      <c r="CN480" s="920"/>
      <c r="CO480" s="920"/>
      <c r="CP480" s="920"/>
      <c r="CQ480" s="920"/>
      <c r="CR480" s="920"/>
      <c r="CS480" s="920"/>
      <c r="CT480" s="920"/>
      <c r="CU480" s="920"/>
      <c r="CV480" s="920"/>
      <c r="CW480" s="920"/>
      <c r="CX480" s="920"/>
      <c r="CY480" s="920"/>
      <c r="CZ480" s="920"/>
      <c r="DA480" s="920"/>
      <c r="DB480" s="920"/>
      <c r="DC480" s="920"/>
      <c r="DD480" s="920"/>
      <c r="DE480" s="920"/>
      <c r="DF480" s="920"/>
      <c r="DG480" s="920"/>
      <c r="DH480" s="920"/>
      <c r="DI480" s="920"/>
      <c r="DJ480" s="920"/>
      <c r="DK480" s="920"/>
      <c r="DL480" s="920"/>
      <c r="DM480" s="920"/>
      <c r="DN480" s="920"/>
      <c r="DO480" s="920"/>
      <c r="DP480" s="920"/>
      <c r="DQ480" s="920"/>
      <c r="DR480" s="920"/>
      <c r="DS480" s="920"/>
      <c r="DT480" s="920"/>
      <c r="DU480" s="920"/>
      <c r="DV480" s="920"/>
      <c r="DW480" s="920"/>
      <c r="DX480" s="920"/>
      <c r="DY480" s="920"/>
      <c r="DZ480" s="920"/>
      <c r="EA480" s="920"/>
      <c r="EB480" s="920"/>
      <c r="EC480" s="920"/>
      <c r="ED480" s="920"/>
      <c r="EE480" s="920"/>
      <c r="EF480" s="920"/>
      <c r="EG480" s="920"/>
      <c r="EH480" s="920"/>
      <c r="EI480" s="920"/>
      <c r="EJ480" s="920"/>
      <c r="EK480" s="920"/>
      <c r="EL480" s="920"/>
      <c r="EM480" s="920"/>
      <c r="EN480" s="920"/>
      <c r="EO480" s="920"/>
      <c r="EP480" s="920"/>
      <c r="EQ480" s="920"/>
      <c r="ER480" s="920"/>
      <c r="ES480" s="920"/>
      <c r="ET480" s="920"/>
      <c r="EU480" s="920"/>
      <c r="EV480" s="920"/>
      <c r="EW480" s="920"/>
      <c r="EX480" s="920"/>
      <c r="EY480" s="920"/>
      <c r="EZ480" s="920"/>
      <c r="FA480" s="920"/>
      <c r="FB480" s="920"/>
      <c r="FC480" s="920"/>
      <c r="FD480" s="920"/>
      <c r="FE480" s="920"/>
      <c r="FF480" s="920"/>
      <c r="FG480" s="920"/>
      <c r="FH480" s="920"/>
      <c r="FI480" s="920"/>
      <c r="FJ480" s="920"/>
      <c r="FK480" s="920"/>
      <c r="FL480" s="920"/>
      <c r="FM480" s="920"/>
      <c r="FN480" s="920"/>
      <c r="FO480" s="920"/>
      <c r="FP480" s="920"/>
      <c r="FQ480" s="920"/>
      <c r="FR480" s="920"/>
      <c r="FS480" s="920"/>
      <c r="FT480" s="920"/>
      <c r="FU480" s="920"/>
      <c r="FV480" s="920"/>
      <c r="FW480" s="920"/>
      <c r="FX480" s="920"/>
      <c r="FY480" s="920"/>
      <c r="FZ480" s="920"/>
      <c r="GA480" s="920"/>
      <c r="GB480" s="920"/>
      <c r="GC480" s="920"/>
      <c r="GD480" s="920"/>
      <c r="GE480" s="937"/>
    </row>
    <row r="481" spans="4:187" ht="18.95" customHeight="1">
      <c r="D481" s="2434"/>
      <c r="E481" s="2434"/>
      <c r="F481" s="2434"/>
      <c r="G481" s="962"/>
      <c r="I481" s="935"/>
      <c r="J481" s="910" t="s">
        <v>1542</v>
      </c>
      <c r="K481" s="981"/>
      <c r="L481" s="920"/>
      <c r="N481" s="982" t="s">
        <v>1521</v>
      </c>
      <c r="O481" s="983"/>
      <c r="P481" s="983"/>
      <c r="Q481" s="983"/>
      <c r="R481" s="986" t="s">
        <v>912</v>
      </c>
      <c r="S481" s="910" t="s">
        <v>1627</v>
      </c>
      <c r="T481" s="981"/>
      <c r="U481" s="938"/>
      <c r="V481" s="982" t="s">
        <v>1521</v>
      </c>
      <c r="W481" s="983"/>
      <c r="X481" s="983"/>
      <c r="Y481" s="983"/>
      <c r="Z481" s="986" t="s">
        <v>912</v>
      </c>
      <c r="AA481" s="910" t="s">
        <v>1656</v>
      </c>
      <c r="AB481" s="981"/>
      <c r="AC481" s="938"/>
      <c r="AD481" s="982" t="s">
        <v>1521</v>
      </c>
      <c r="AE481" s="983"/>
      <c r="AF481" s="983"/>
      <c r="AG481" s="983"/>
      <c r="AH481" s="986" t="s">
        <v>912</v>
      </c>
      <c r="AI481" s="910" t="s">
        <v>1657</v>
      </c>
      <c r="AJ481" s="981"/>
      <c r="AK481" s="938"/>
      <c r="AL481" s="982" t="s">
        <v>1521</v>
      </c>
      <c r="AM481" s="983"/>
      <c r="AN481" s="983"/>
      <c r="AO481" s="983"/>
      <c r="AP481" s="984"/>
      <c r="AQ481" s="920"/>
      <c r="AR481" s="920"/>
      <c r="AS481" s="920"/>
      <c r="AT481" s="920"/>
      <c r="AU481" s="920"/>
      <c r="AV481" s="920"/>
      <c r="AW481" s="920"/>
      <c r="AX481" s="920"/>
      <c r="AY481" s="920"/>
      <c r="AZ481" s="920"/>
      <c r="BA481" s="920"/>
      <c r="BB481" s="920"/>
      <c r="BC481" s="920"/>
      <c r="BD481" s="920"/>
      <c r="BE481" s="920"/>
      <c r="BF481" s="920"/>
      <c r="BG481" s="920"/>
      <c r="BH481" s="920"/>
      <c r="BW481" s="920"/>
      <c r="BX481" s="920"/>
      <c r="BY481" s="920"/>
      <c r="BZ481" s="920"/>
      <c r="CA481" s="920"/>
      <c r="CB481" s="920"/>
      <c r="CC481" s="920"/>
      <c r="CD481" s="920"/>
      <c r="CE481" s="920"/>
      <c r="CF481" s="920"/>
      <c r="CG481" s="920"/>
      <c r="CH481" s="920"/>
      <c r="CI481" s="920"/>
      <c r="CJ481" s="920"/>
      <c r="CK481" s="920"/>
      <c r="CL481" s="920"/>
      <c r="CM481" s="920"/>
      <c r="CN481" s="920"/>
      <c r="CO481" s="920"/>
      <c r="CP481" s="920"/>
      <c r="CQ481" s="920"/>
      <c r="CR481" s="920"/>
      <c r="CS481" s="920"/>
      <c r="CT481" s="920"/>
      <c r="DB481" s="920"/>
      <c r="DC481" s="920"/>
      <c r="DD481" s="920"/>
      <c r="DE481" s="920"/>
      <c r="DF481" s="920"/>
      <c r="DG481" s="920"/>
      <c r="DH481" s="920"/>
      <c r="DI481" s="920"/>
      <c r="DJ481" s="920"/>
      <c r="DK481" s="920"/>
      <c r="DL481" s="920"/>
      <c r="DM481" s="920"/>
      <c r="DN481" s="920"/>
      <c r="DO481" s="920"/>
      <c r="DP481" s="920"/>
      <c r="DQ481" s="920"/>
      <c r="DR481" s="920"/>
      <c r="DS481" s="920"/>
      <c r="DT481" s="920"/>
      <c r="DU481" s="920"/>
      <c r="DV481" s="920"/>
      <c r="DW481" s="920"/>
      <c r="DX481" s="920"/>
      <c r="DY481" s="920"/>
      <c r="DZ481" s="920"/>
      <c r="EA481" s="920"/>
      <c r="EB481" s="920"/>
      <c r="EC481" s="920"/>
      <c r="ED481" s="920"/>
      <c r="EE481" s="920"/>
      <c r="EF481" s="920"/>
      <c r="EG481" s="920"/>
      <c r="EH481" s="920"/>
      <c r="EI481" s="920"/>
      <c r="EJ481" s="920"/>
      <c r="EK481" s="920"/>
      <c r="EL481" s="920"/>
      <c r="EM481" s="920"/>
      <c r="EN481" s="920"/>
      <c r="EO481" s="920"/>
      <c r="EP481" s="920"/>
      <c r="EQ481" s="920"/>
      <c r="ER481" s="920"/>
      <c r="ES481" s="920"/>
      <c r="ET481" s="920"/>
      <c r="EU481" s="920"/>
      <c r="EV481" s="920"/>
      <c r="EW481" s="920"/>
      <c r="EX481" s="920"/>
      <c r="EY481" s="920"/>
      <c r="EZ481" s="920"/>
      <c r="FA481" s="920"/>
      <c r="FB481" s="920"/>
      <c r="FC481" s="920"/>
      <c r="FD481" s="920"/>
      <c r="FE481" s="920"/>
      <c r="FF481" s="920"/>
      <c r="FG481" s="920"/>
      <c r="FH481" s="920"/>
      <c r="FI481" s="920"/>
      <c r="FJ481" s="920"/>
      <c r="FK481" s="920"/>
      <c r="FL481" s="920"/>
      <c r="FM481" s="920"/>
      <c r="FN481" s="920"/>
      <c r="FO481" s="920"/>
      <c r="FP481" s="920"/>
      <c r="FQ481" s="920"/>
      <c r="FR481" s="920"/>
      <c r="FS481" s="920"/>
      <c r="FT481" s="920"/>
      <c r="FU481" s="920"/>
      <c r="FV481" s="920"/>
      <c r="FW481" s="920"/>
      <c r="FX481" s="920"/>
      <c r="FY481" s="920"/>
      <c r="FZ481" s="920"/>
      <c r="GA481" s="920"/>
      <c r="GB481" s="920"/>
      <c r="GC481" s="920"/>
      <c r="GD481" s="920"/>
      <c r="GE481" s="937"/>
    </row>
    <row r="482" spans="4:187" ht="9.9499999999999993" customHeight="1">
      <c r="D482" s="2434"/>
      <c r="E482" s="2434"/>
      <c r="F482" s="2434"/>
      <c r="G482" s="962"/>
      <c r="I482" s="935"/>
      <c r="J482" s="920"/>
      <c r="K482" s="920"/>
      <c r="L482" s="920"/>
      <c r="M482" s="920"/>
      <c r="N482" s="920"/>
      <c r="O482" s="920"/>
      <c r="P482" s="920"/>
      <c r="Q482" s="920"/>
      <c r="R482" s="920"/>
      <c r="S482" s="920"/>
      <c r="T482" s="920"/>
      <c r="U482" s="920"/>
      <c r="V482" s="920"/>
      <c r="W482" s="920"/>
      <c r="X482" s="920"/>
      <c r="Y482" s="920"/>
      <c r="Z482" s="920"/>
      <c r="AA482" s="920"/>
      <c r="AB482" s="920"/>
      <c r="AC482" s="920"/>
      <c r="AD482" s="920"/>
      <c r="AE482" s="920"/>
      <c r="AF482" s="920"/>
      <c r="AG482" s="920"/>
      <c r="AH482" s="920"/>
      <c r="AI482" s="920"/>
      <c r="AJ482" s="920"/>
      <c r="AK482" s="920"/>
      <c r="AL482" s="920"/>
      <c r="AM482" s="920"/>
      <c r="AN482" s="920"/>
      <c r="AO482" s="920"/>
      <c r="AP482" s="920"/>
      <c r="AQ482" s="920"/>
      <c r="AR482" s="920"/>
      <c r="AS482" s="920"/>
      <c r="AT482" s="920"/>
      <c r="AU482" s="920"/>
      <c r="AV482" s="920"/>
      <c r="AW482" s="920"/>
      <c r="AX482" s="920"/>
      <c r="AY482" s="920"/>
      <c r="AZ482" s="920"/>
      <c r="BA482" s="920"/>
      <c r="BB482" s="920"/>
      <c r="BC482" s="920"/>
      <c r="BD482" s="920"/>
      <c r="BE482" s="920"/>
      <c r="BF482" s="920"/>
      <c r="BG482" s="920"/>
      <c r="BH482" s="920"/>
      <c r="BI482" s="920"/>
      <c r="BJ482" s="920"/>
      <c r="BK482" s="920"/>
      <c r="BL482" s="920"/>
      <c r="BM482" s="920"/>
      <c r="BN482" s="920"/>
      <c r="BO482" s="920"/>
      <c r="BP482" s="920"/>
      <c r="BQ482" s="920"/>
      <c r="BR482" s="920"/>
      <c r="BS482" s="920"/>
      <c r="BT482" s="920"/>
      <c r="BU482" s="920"/>
      <c r="BV482" s="920"/>
      <c r="BW482" s="920"/>
      <c r="BX482" s="920"/>
      <c r="BY482" s="920"/>
      <c r="BZ482" s="920"/>
      <c r="CA482" s="920"/>
      <c r="CB482" s="920"/>
      <c r="CC482" s="920"/>
      <c r="CD482" s="920"/>
      <c r="CE482" s="920"/>
      <c r="CF482" s="920"/>
      <c r="CG482" s="920"/>
      <c r="CH482" s="920"/>
      <c r="CI482" s="920"/>
      <c r="CJ482" s="920"/>
      <c r="CK482" s="920"/>
      <c r="CL482" s="920"/>
      <c r="CM482" s="920"/>
      <c r="CN482" s="920"/>
      <c r="CO482" s="920"/>
      <c r="CP482" s="920"/>
      <c r="CQ482" s="920"/>
      <c r="CR482" s="920"/>
      <c r="CS482" s="920"/>
      <c r="CT482" s="920"/>
      <c r="CU482" s="920"/>
      <c r="CV482" s="920"/>
      <c r="CW482" s="920"/>
      <c r="CX482" s="920"/>
      <c r="CY482" s="920"/>
      <c r="CZ482" s="920"/>
      <c r="DA482" s="920"/>
      <c r="DB482" s="920"/>
      <c r="DC482" s="920"/>
      <c r="DD482" s="920"/>
      <c r="DE482" s="920"/>
      <c r="DF482" s="920"/>
      <c r="DG482" s="920"/>
      <c r="DH482" s="920"/>
      <c r="DI482" s="920"/>
      <c r="DJ482" s="920"/>
      <c r="DK482" s="920"/>
      <c r="DL482" s="920"/>
      <c r="DM482" s="920"/>
      <c r="DN482" s="920"/>
      <c r="DO482" s="920"/>
      <c r="DP482" s="920"/>
      <c r="DQ482" s="920"/>
      <c r="DR482" s="920"/>
      <c r="DS482" s="920"/>
      <c r="DT482" s="920"/>
      <c r="DU482" s="920"/>
      <c r="DV482" s="920"/>
      <c r="DW482" s="920"/>
      <c r="DX482" s="920"/>
      <c r="DY482" s="920"/>
      <c r="DZ482" s="920"/>
      <c r="EA482" s="920"/>
      <c r="EB482" s="920"/>
      <c r="EC482" s="920"/>
      <c r="ED482" s="920"/>
      <c r="EE482" s="920"/>
      <c r="EF482" s="920"/>
      <c r="EG482" s="920"/>
      <c r="EH482" s="920"/>
      <c r="EI482" s="920"/>
      <c r="EJ482" s="920"/>
      <c r="EK482" s="920"/>
      <c r="EL482" s="920"/>
      <c r="EM482" s="920"/>
      <c r="EN482" s="920"/>
      <c r="EO482" s="920"/>
      <c r="EP482" s="920"/>
      <c r="EQ482" s="920"/>
      <c r="ER482" s="920"/>
      <c r="ES482" s="920"/>
      <c r="ET482" s="920"/>
      <c r="EU482" s="920"/>
      <c r="EV482" s="920"/>
      <c r="EW482" s="920"/>
      <c r="EX482" s="920"/>
      <c r="EY482" s="920"/>
      <c r="EZ482" s="920"/>
      <c r="FA482" s="920"/>
      <c r="FB482" s="920"/>
      <c r="FC482" s="920"/>
      <c r="FD482" s="920"/>
      <c r="FE482" s="920"/>
      <c r="FF482" s="920"/>
      <c r="FG482" s="920"/>
      <c r="FH482" s="920"/>
      <c r="FI482" s="920"/>
      <c r="FJ482" s="920"/>
      <c r="FK482" s="920"/>
      <c r="FL482" s="920"/>
      <c r="FM482" s="920"/>
      <c r="FN482" s="920"/>
      <c r="FO482" s="920"/>
      <c r="FP482" s="920"/>
      <c r="FQ482" s="920"/>
      <c r="FR482" s="920"/>
      <c r="FS482" s="920"/>
      <c r="FT482" s="920"/>
      <c r="FU482" s="920"/>
      <c r="FV482" s="920"/>
      <c r="FW482" s="920"/>
      <c r="FX482" s="920"/>
      <c r="FY482" s="920"/>
      <c r="FZ482" s="920"/>
      <c r="GA482" s="920"/>
      <c r="GB482" s="920"/>
      <c r="GC482" s="920"/>
      <c r="GD482" s="920"/>
      <c r="GE482" s="937"/>
    </row>
    <row r="483" spans="4:187" ht="18.95" customHeight="1">
      <c r="D483" s="2434"/>
      <c r="E483" s="2434"/>
      <c r="F483" s="2434"/>
      <c r="G483" s="962"/>
      <c r="I483" s="935"/>
      <c r="J483" s="2810" t="s">
        <v>1630</v>
      </c>
      <c r="K483" s="2811"/>
      <c r="L483" s="2811"/>
      <c r="M483" s="2812"/>
      <c r="N483" s="2797" t="s">
        <v>1586</v>
      </c>
      <c r="O483" s="2798"/>
      <c r="P483" s="2798"/>
      <c r="Q483" s="2798"/>
      <c r="R483" s="2798"/>
      <c r="S483" s="2798"/>
      <c r="T483" s="2798"/>
      <c r="U483" s="2798"/>
      <c r="V483" s="2798"/>
      <c r="W483" s="2798"/>
      <c r="X483" s="2799"/>
      <c r="Y483" s="2797" t="s">
        <v>1527</v>
      </c>
      <c r="Z483" s="2848"/>
      <c r="AA483" s="2848"/>
      <c r="AB483" s="2848"/>
      <c r="AC483" s="2848"/>
      <c r="AD483" s="2848"/>
      <c r="AE483" s="2848"/>
      <c r="AF483" s="2848"/>
      <c r="AG483" s="2848"/>
      <c r="AH483" s="2848"/>
      <c r="AI483" s="2848"/>
      <c r="AJ483" s="2848"/>
      <c r="AK483" s="2848"/>
      <c r="AL483" s="2848"/>
      <c r="AM483" s="2848"/>
      <c r="AN483" s="2848"/>
      <c r="AO483" s="2848"/>
      <c r="AP483" s="2799"/>
      <c r="AQ483" s="2797" t="s">
        <v>1534</v>
      </c>
      <c r="AR483" s="2848"/>
      <c r="AS483" s="2799"/>
      <c r="AT483" s="2810" t="s">
        <v>2244</v>
      </c>
      <c r="AU483" s="2848"/>
      <c r="AV483" s="2848"/>
      <c r="AW483" s="2799"/>
      <c r="AX483" s="2797" t="s">
        <v>1545</v>
      </c>
      <c r="AY483" s="2848"/>
      <c r="AZ483" s="2799"/>
      <c r="BA483" s="1035" t="s">
        <v>1556</v>
      </c>
      <c r="BB483" s="1036"/>
      <c r="BC483" s="1036"/>
      <c r="BD483" s="1036"/>
      <c r="BE483" s="1036"/>
      <c r="BF483" s="1036"/>
      <c r="BG483" s="1036"/>
      <c r="BH483" s="1036"/>
      <c r="BI483" s="1036"/>
      <c r="BJ483" s="1036"/>
      <c r="BK483" s="1036"/>
      <c r="BL483" s="1036"/>
      <c r="BM483" s="1036"/>
      <c r="BN483" s="1036"/>
      <c r="BO483" s="1036"/>
      <c r="BP483" s="1036"/>
      <c r="BQ483" s="1036"/>
      <c r="BR483" s="1036"/>
      <c r="BS483" s="1036"/>
      <c r="BT483" s="1036"/>
      <c r="BU483" s="1036"/>
      <c r="BV483" s="1036"/>
      <c r="BW483" s="1036"/>
      <c r="BX483" s="1036"/>
      <c r="BY483" s="1036"/>
      <c r="BZ483" s="1036"/>
      <c r="CA483" s="1036"/>
      <c r="CB483" s="1036"/>
      <c r="CC483" s="1036"/>
      <c r="CD483" s="1036"/>
      <c r="CE483" s="1036"/>
      <c r="CF483" s="1036"/>
      <c r="CG483" s="1036"/>
      <c r="CH483" s="1036"/>
      <c r="CI483" s="1036"/>
      <c r="CJ483" s="1036"/>
      <c r="CK483" s="1036"/>
      <c r="CL483" s="1036"/>
      <c r="CM483" s="1036"/>
      <c r="CN483" s="1036"/>
      <c r="CO483" s="1036"/>
      <c r="CP483" s="1036"/>
      <c r="CQ483" s="1036"/>
      <c r="CR483" s="1036"/>
      <c r="CS483" s="1036"/>
      <c r="CT483" s="1405"/>
      <c r="CU483" s="1405"/>
      <c r="CV483" s="1405"/>
      <c r="CW483" s="1405"/>
      <c r="CX483" s="1405"/>
      <c r="CY483" s="1405"/>
      <c r="CZ483" s="1405"/>
      <c r="DA483" s="1405"/>
      <c r="DB483" s="1405"/>
      <c r="DC483" s="1405"/>
      <c r="DD483" s="1405"/>
      <c r="DE483" s="1405"/>
      <c r="DF483" s="1405"/>
      <c r="DG483" s="1405"/>
      <c r="DH483" s="1038"/>
      <c r="DI483" s="1035" t="s">
        <v>2235</v>
      </c>
      <c r="DJ483" s="1036"/>
      <c r="DK483" s="1036"/>
      <c r="DL483" s="1036"/>
      <c r="DM483" s="1036"/>
      <c r="DN483" s="1036"/>
      <c r="DO483" s="1036"/>
      <c r="DP483" s="1036"/>
      <c r="DQ483" s="1036"/>
      <c r="DR483" s="1036"/>
      <c r="DS483" s="1036"/>
      <c r="DT483" s="1036"/>
      <c r="DU483" s="1036"/>
      <c r="DV483" s="1036"/>
      <c r="DW483" s="1036"/>
      <c r="DX483" s="1036"/>
      <c r="DY483" s="1036"/>
      <c r="DZ483" s="1036"/>
      <c r="EA483" s="1036"/>
      <c r="EB483" s="1036"/>
      <c r="EC483" s="1036"/>
      <c r="ED483" s="1036"/>
      <c r="EE483" s="1036"/>
      <c r="EF483" s="1036"/>
      <c r="EG483" s="1036"/>
      <c r="EH483" s="1036"/>
      <c r="EI483" s="1036"/>
      <c r="EJ483" s="1036"/>
      <c r="EK483" s="1036"/>
      <c r="EL483" s="1036"/>
      <c r="EM483" s="1036"/>
      <c r="EN483" s="1036"/>
      <c r="EO483" s="1036"/>
      <c r="EP483" s="1036"/>
      <c r="EQ483" s="1036"/>
      <c r="ER483" s="1036"/>
      <c r="ES483" s="1036"/>
      <c r="ET483" s="1036"/>
      <c r="EU483" s="1036"/>
      <c r="EV483" s="1036"/>
      <c r="EW483" s="1036"/>
      <c r="EX483" s="1036"/>
      <c r="EY483" s="1405"/>
      <c r="EZ483" s="1405"/>
      <c r="FA483" s="1405"/>
      <c r="FB483" s="1405"/>
      <c r="FC483" s="1405"/>
      <c r="FD483" s="1405"/>
      <c r="FE483" s="1405"/>
      <c r="FF483" s="1405"/>
      <c r="FG483" s="1405"/>
      <c r="FH483" s="1405"/>
      <c r="FI483" s="1405"/>
      <c r="FJ483" s="1405"/>
      <c r="FK483" s="1405"/>
      <c r="FL483" s="1405"/>
      <c r="FM483" s="1405"/>
      <c r="FN483" s="1405"/>
      <c r="FO483" s="1405"/>
      <c r="FP483" s="1405"/>
      <c r="FQ483" s="1405"/>
      <c r="FR483" s="1405"/>
      <c r="FS483" s="1405"/>
      <c r="FT483" s="1405"/>
      <c r="FU483" s="1405"/>
      <c r="FV483" s="1405"/>
      <c r="FW483" s="1405"/>
      <c r="FX483" s="1405"/>
      <c r="FY483" s="1038"/>
      <c r="FZ483" s="2816" t="s">
        <v>867</v>
      </c>
      <c r="GA483" s="2817"/>
      <c r="GB483" s="2818"/>
      <c r="GC483" s="2833" t="s">
        <v>3441</v>
      </c>
      <c r="GD483" s="2834"/>
      <c r="GE483" s="937"/>
    </row>
    <row r="484" spans="4:187" ht="18.75" customHeight="1">
      <c r="D484" s="2434"/>
      <c r="E484" s="2434"/>
      <c r="F484" s="2434"/>
      <c r="G484" s="962"/>
      <c r="I484" s="935"/>
      <c r="J484" s="2839"/>
      <c r="K484" s="2840"/>
      <c r="L484" s="2840"/>
      <c r="M484" s="2841"/>
      <c r="N484" s="2800"/>
      <c r="O484" s="2801"/>
      <c r="P484" s="2801"/>
      <c r="Q484" s="2801"/>
      <c r="R484" s="2801"/>
      <c r="S484" s="2801"/>
      <c r="T484" s="2801"/>
      <c r="U484" s="2801"/>
      <c r="V484" s="2801"/>
      <c r="W484" s="2801"/>
      <c r="X484" s="2802"/>
      <c r="Y484" s="2800"/>
      <c r="Z484" s="2801"/>
      <c r="AA484" s="2801"/>
      <c r="AB484" s="2801"/>
      <c r="AC484" s="2801"/>
      <c r="AD484" s="2801"/>
      <c r="AE484" s="2801"/>
      <c r="AF484" s="2801"/>
      <c r="AG484" s="2801"/>
      <c r="AH484" s="2801"/>
      <c r="AI484" s="2801"/>
      <c r="AJ484" s="2801"/>
      <c r="AK484" s="2801"/>
      <c r="AL484" s="2801"/>
      <c r="AM484" s="2801"/>
      <c r="AN484" s="2801"/>
      <c r="AO484" s="2801"/>
      <c r="AP484" s="2802"/>
      <c r="AQ484" s="2849"/>
      <c r="AR484" s="2850"/>
      <c r="AS484" s="2851"/>
      <c r="AT484" s="2849"/>
      <c r="AU484" s="2850"/>
      <c r="AV484" s="2850"/>
      <c r="AW484" s="2851"/>
      <c r="AX484" s="2849"/>
      <c r="AY484" s="2850"/>
      <c r="AZ484" s="2851"/>
      <c r="BA484" s="966" t="s">
        <v>2177</v>
      </c>
      <c r="BB484" s="1361"/>
      <c r="BC484" s="968"/>
      <c r="BD484" s="930" t="s">
        <v>2234</v>
      </c>
      <c r="BE484" s="930"/>
      <c r="BF484" s="930"/>
      <c r="BG484" s="930"/>
      <c r="BH484" s="930"/>
      <c r="BI484" s="930"/>
      <c r="BJ484" s="930"/>
      <c r="BK484" s="930"/>
      <c r="BL484" s="930"/>
      <c r="BM484" s="930"/>
      <c r="BN484" s="930"/>
      <c r="BO484" s="930"/>
      <c r="BP484" s="930"/>
      <c r="BQ484" s="930"/>
      <c r="BR484" s="930"/>
      <c r="BS484" s="930"/>
      <c r="BT484" s="930"/>
      <c r="BU484" s="930"/>
      <c r="BV484" s="967"/>
      <c r="BW484" s="967"/>
      <c r="BX484" s="968"/>
      <c r="BY484" s="930" t="s">
        <v>1549</v>
      </c>
      <c r="BZ484" s="930"/>
      <c r="CA484" s="930"/>
      <c r="CB484" s="930"/>
      <c r="CC484" s="930"/>
      <c r="CD484" s="930"/>
      <c r="CE484" s="930"/>
      <c r="CF484" s="930"/>
      <c r="CG484" s="930"/>
      <c r="CH484" s="930"/>
      <c r="CI484" s="930"/>
      <c r="CJ484" s="930"/>
      <c r="CK484" s="930"/>
      <c r="CL484" s="930"/>
      <c r="CM484" s="930"/>
      <c r="CN484" s="930"/>
      <c r="CO484" s="930"/>
      <c r="CP484" s="930"/>
      <c r="CQ484" s="967"/>
      <c r="CR484" s="967"/>
      <c r="CS484" s="968"/>
      <c r="CT484" s="930" t="s">
        <v>2229</v>
      </c>
      <c r="CU484" s="930"/>
      <c r="CV484" s="930"/>
      <c r="CW484" s="930"/>
      <c r="CX484" s="930"/>
      <c r="CY484" s="930"/>
      <c r="CZ484" s="930"/>
      <c r="DA484" s="930"/>
      <c r="DB484" s="930"/>
      <c r="DC484" s="1361"/>
      <c r="DD484" s="1361"/>
      <c r="DE484" s="968"/>
      <c r="DF484" s="2852" t="s">
        <v>2232</v>
      </c>
      <c r="DG484" s="2853"/>
      <c r="DH484" s="2854"/>
      <c r="DI484" s="930" t="s">
        <v>1550</v>
      </c>
      <c r="DJ484" s="930"/>
      <c r="DK484" s="930"/>
      <c r="DL484" s="930"/>
      <c r="DM484" s="930"/>
      <c r="DN484" s="930"/>
      <c r="DO484" s="930"/>
      <c r="DP484" s="930"/>
      <c r="DQ484" s="930"/>
      <c r="DR484" s="930"/>
      <c r="DS484" s="930"/>
      <c r="DT484" s="930"/>
      <c r="DU484" s="930"/>
      <c r="DV484" s="930"/>
      <c r="DW484" s="930"/>
      <c r="DX484" s="930"/>
      <c r="DY484" s="930"/>
      <c r="DZ484" s="930"/>
      <c r="EA484" s="1361"/>
      <c r="EB484" s="1361"/>
      <c r="EC484" s="968"/>
      <c r="ED484" s="930" t="s">
        <v>1549</v>
      </c>
      <c r="EE484" s="930"/>
      <c r="EF484" s="930"/>
      <c r="EG484" s="930"/>
      <c r="EH484" s="930"/>
      <c r="EI484" s="930"/>
      <c r="EJ484" s="930"/>
      <c r="EK484" s="930"/>
      <c r="EL484" s="930"/>
      <c r="EM484" s="930"/>
      <c r="EN484" s="930"/>
      <c r="EO484" s="930"/>
      <c r="EP484" s="930"/>
      <c r="EQ484" s="930"/>
      <c r="ER484" s="930"/>
      <c r="ES484" s="930"/>
      <c r="ET484" s="930"/>
      <c r="EU484" s="930"/>
      <c r="EV484" s="1361"/>
      <c r="EW484" s="1361"/>
      <c r="EX484" s="968"/>
      <c r="EY484" s="930" t="s">
        <v>2229</v>
      </c>
      <c r="EZ484" s="930"/>
      <c r="FA484" s="930"/>
      <c r="FB484" s="930"/>
      <c r="FC484" s="930"/>
      <c r="FD484" s="930"/>
      <c r="FE484" s="930"/>
      <c r="FF484" s="930"/>
      <c r="FG484" s="930"/>
      <c r="FH484" s="930"/>
      <c r="FI484" s="930"/>
      <c r="FJ484" s="930"/>
      <c r="FK484" s="930"/>
      <c r="FL484" s="930"/>
      <c r="FM484" s="930"/>
      <c r="FN484" s="930"/>
      <c r="FO484" s="930"/>
      <c r="FP484" s="930"/>
      <c r="FQ484" s="930"/>
      <c r="FR484" s="930"/>
      <c r="FS484" s="930"/>
      <c r="FT484" s="1361"/>
      <c r="FU484" s="1361"/>
      <c r="FV484" s="968"/>
      <c r="FW484" s="2852" t="s">
        <v>2243</v>
      </c>
      <c r="FX484" s="2853"/>
      <c r="FY484" s="2854"/>
      <c r="FZ484" s="2819"/>
      <c r="GA484" s="2820"/>
      <c r="GB484" s="2821"/>
      <c r="GC484" s="2835"/>
      <c r="GD484" s="2836"/>
      <c r="GE484" s="937"/>
    </row>
    <row r="485" spans="4:187" ht="18.95" customHeight="1">
      <c r="D485" s="2434"/>
      <c r="E485" s="2434"/>
      <c r="F485" s="2434"/>
      <c r="G485" s="962"/>
      <c r="I485" s="935"/>
      <c r="J485" s="2839"/>
      <c r="K485" s="2840"/>
      <c r="L485" s="2840"/>
      <c r="M485" s="2841"/>
      <c r="N485" s="2797" t="s">
        <v>699</v>
      </c>
      <c r="O485" s="2848"/>
      <c r="P485" s="2848"/>
      <c r="Q485" s="2799"/>
      <c r="R485" s="2797" t="s">
        <v>700</v>
      </c>
      <c r="S485" s="2848"/>
      <c r="T485" s="2848"/>
      <c r="U485" s="2799"/>
      <c r="V485" s="2797" t="s">
        <v>1531</v>
      </c>
      <c r="W485" s="2848"/>
      <c r="X485" s="2799"/>
      <c r="Y485" s="2797" t="s">
        <v>1561</v>
      </c>
      <c r="Z485" s="2848"/>
      <c r="AA485" s="2799"/>
      <c r="AB485" s="2797" t="s">
        <v>1528</v>
      </c>
      <c r="AC485" s="2848"/>
      <c r="AD485" s="2848"/>
      <c r="AE485" s="2848"/>
      <c r="AF485" s="2799"/>
      <c r="AG485" s="2797" t="s">
        <v>1529</v>
      </c>
      <c r="AH485" s="2848"/>
      <c r="AI485" s="2848"/>
      <c r="AJ485" s="2848"/>
      <c r="AK485" s="2848"/>
      <c r="AL485" s="2848"/>
      <c r="AM485" s="2799"/>
      <c r="AN485" s="2797" t="s">
        <v>1530</v>
      </c>
      <c r="AO485" s="2848"/>
      <c r="AP485" s="2799"/>
      <c r="AQ485" s="2849"/>
      <c r="AR485" s="2850"/>
      <c r="AS485" s="2851"/>
      <c r="AT485" s="2849"/>
      <c r="AU485" s="2850"/>
      <c r="AV485" s="2850"/>
      <c r="AW485" s="2851"/>
      <c r="AX485" s="2849"/>
      <c r="AY485" s="2850"/>
      <c r="AZ485" s="2851"/>
      <c r="BA485" s="1031" t="s">
        <v>1636</v>
      </c>
      <c r="BB485" s="1030"/>
      <c r="BC485" s="1032"/>
      <c r="BD485" s="1033" t="s">
        <v>2220</v>
      </c>
      <c r="BE485" s="1034"/>
      <c r="BF485" s="1039"/>
      <c r="BG485" s="1033"/>
      <c r="BH485" s="1034"/>
      <c r="BI485" s="1039"/>
      <c r="BJ485" s="1202"/>
      <c r="BK485" s="1404"/>
      <c r="BL485" s="1204"/>
      <c r="BM485" s="1033" t="s">
        <v>2224</v>
      </c>
      <c r="BN485" s="1034"/>
      <c r="BO485" s="1039"/>
      <c r="BP485" s="1033"/>
      <c r="BQ485" s="1034"/>
      <c r="BR485" s="1039"/>
      <c r="BS485" s="1404"/>
      <c r="BT485" s="1404"/>
      <c r="BU485" s="1204"/>
      <c r="BV485" s="2849" t="s">
        <v>2225</v>
      </c>
      <c r="BW485" s="2850"/>
      <c r="BX485" s="2851"/>
      <c r="BY485" s="1033" t="s">
        <v>2236</v>
      </c>
      <c r="BZ485" s="1034"/>
      <c r="CA485" s="1039"/>
      <c r="CB485" s="1033"/>
      <c r="CC485" s="1034"/>
      <c r="CD485" s="1039"/>
      <c r="CE485" s="1202"/>
      <c r="CF485" s="1404"/>
      <c r="CG485" s="1204"/>
      <c r="CH485" s="1033" t="s">
        <v>2226</v>
      </c>
      <c r="CI485" s="1034"/>
      <c r="CJ485" s="1039"/>
      <c r="CK485" s="1033"/>
      <c r="CL485" s="1034"/>
      <c r="CM485" s="1039"/>
      <c r="CN485" s="1202"/>
      <c r="CO485" s="1404"/>
      <c r="CP485" s="1204"/>
      <c r="CQ485" s="2849" t="s">
        <v>2225</v>
      </c>
      <c r="CR485" s="2850"/>
      <c r="CS485" s="2851"/>
      <c r="CT485" s="2859" t="s">
        <v>2230</v>
      </c>
      <c r="CU485" s="2860"/>
      <c r="CV485" s="2861"/>
      <c r="CW485" s="2859" t="s">
        <v>2532</v>
      </c>
      <c r="CX485" s="2860"/>
      <c r="CY485" s="2861"/>
      <c r="CZ485" s="2859" t="s">
        <v>2231</v>
      </c>
      <c r="DA485" s="2860"/>
      <c r="DB485" s="2861"/>
      <c r="DC485" s="2849" t="s">
        <v>2225</v>
      </c>
      <c r="DD485" s="2850"/>
      <c r="DE485" s="2851"/>
      <c r="DF485" s="2855"/>
      <c r="DG485" s="2853"/>
      <c r="DH485" s="2854"/>
      <c r="DI485" s="1033" t="s">
        <v>2220</v>
      </c>
      <c r="DJ485" s="1034"/>
      <c r="DK485" s="1039"/>
      <c r="DL485" s="1033"/>
      <c r="DM485" s="1034"/>
      <c r="DN485" s="1039"/>
      <c r="DO485" s="1202"/>
      <c r="DP485" s="1404"/>
      <c r="DQ485" s="1204"/>
      <c r="DR485" s="1033" t="s">
        <v>2224</v>
      </c>
      <c r="DS485" s="1034"/>
      <c r="DT485" s="1039"/>
      <c r="DU485" s="1033"/>
      <c r="DV485" s="1034"/>
      <c r="DW485" s="1039"/>
      <c r="DX485" s="1404"/>
      <c r="DY485" s="1404"/>
      <c r="DZ485" s="1204"/>
      <c r="EA485" s="2849" t="s">
        <v>2225</v>
      </c>
      <c r="EB485" s="2850"/>
      <c r="EC485" s="2851"/>
      <c r="ED485" s="1033" t="s">
        <v>2236</v>
      </c>
      <c r="EE485" s="1034"/>
      <c r="EF485" s="1039"/>
      <c r="EG485" s="1033"/>
      <c r="EH485" s="1034"/>
      <c r="EI485" s="1039"/>
      <c r="EJ485" s="1202"/>
      <c r="EK485" s="1404"/>
      <c r="EL485" s="1204"/>
      <c r="EM485" s="1033" t="s">
        <v>2226</v>
      </c>
      <c r="EN485" s="1034"/>
      <c r="EO485" s="1039"/>
      <c r="EP485" s="1033"/>
      <c r="EQ485" s="1034"/>
      <c r="ER485" s="1039"/>
      <c r="ES485" s="1202"/>
      <c r="ET485" s="1404"/>
      <c r="EU485" s="1204"/>
      <c r="EV485" s="2849" t="s">
        <v>2225</v>
      </c>
      <c r="EW485" s="2850"/>
      <c r="EX485" s="2851"/>
      <c r="EY485" s="2859" t="s">
        <v>2239</v>
      </c>
      <c r="EZ485" s="2860"/>
      <c r="FA485" s="2861"/>
      <c r="FB485" s="2859" t="s">
        <v>2230</v>
      </c>
      <c r="FC485" s="2860"/>
      <c r="FD485" s="2861"/>
      <c r="FE485" s="2859" t="s">
        <v>2240</v>
      </c>
      <c r="FF485" s="2860"/>
      <c r="FG485" s="2861"/>
      <c r="FH485" s="2859" t="s">
        <v>2532</v>
      </c>
      <c r="FI485" s="2860"/>
      <c r="FJ485" s="2861"/>
      <c r="FK485" s="2859" t="s">
        <v>2241</v>
      </c>
      <c r="FL485" s="2860"/>
      <c r="FM485" s="2861"/>
      <c r="FN485" s="2859" t="s">
        <v>2242</v>
      </c>
      <c r="FO485" s="2860"/>
      <c r="FP485" s="2861"/>
      <c r="FQ485" s="2859" t="s">
        <v>2231</v>
      </c>
      <c r="FR485" s="2860"/>
      <c r="FS485" s="2861"/>
      <c r="FT485" s="2849" t="s">
        <v>2225</v>
      </c>
      <c r="FU485" s="2850"/>
      <c r="FV485" s="2851"/>
      <c r="FW485" s="2855"/>
      <c r="FX485" s="2853"/>
      <c r="FY485" s="2854"/>
      <c r="FZ485" s="2819"/>
      <c r="GA485" s="2820"/>
      <c r="GB485" s="2821"/>
      <c r="GC485" s="2835"/>
      <c r="GD485" s="2836"/>
      <c r="GE485" s="937"/>
    </row>
    <row r="486" spans="4:187" ht="18.95" customHeight="1">
      <c r="D486" s="2434"/>
      <c r="E486" s="2434"/>
      <c r="F486" s="2434"/>
      <c r="G486" s="962"/>
      <c r="I486" s="935"/>
      <c r="J486" s="2813"/>
      <c r="K486" s="2814"/>
      <c r="L486" s="2814"/>
      <c r="M486" s="2815"/>
      <c r="N486" s="2800"/>
      <c r="O486" s="2801"/>
      <c r="P486" s="2801"/>
      <c r="Q486" s="2802"/>
      <c r="R486" s="2800"/>
      <c r="S486" s="2801"/>
      <c r="T486" s="2801"/>
      <c r="U486" s="2802"/>
      <c r="V486" s="2800"/>
      <c r="W486" s="2801"/>
      <c r="X486" s="2802"/>
      <c r="Y486" s="2800"/>
      <c r="Z486" s="2801"/>
      <c r="AA486" s="2802"/>
      <c r="AB486" s="2800"/>
      <c r="AC486" s="2801"/>
      <c r="AD486" s="2801"/>
      <c r="AE486" s="2801"/>
      <c r="AF486" s="2802"/>
      <c r="AG486" s="2800"/>
      <c r="AH486" s="2801"/>
      <c r="AI486" s="2801"/>
      <c r="AJ486" s="2801"/>
      <c r="AK486" s="2801"/>
      <c r="AL486" s="2801"/>
      <c r="AM486" s="2802"/>
      <c r="AN486" s="2800"/>
      <c r="AO486" s="2801"/>
      <c r="AP486" s="2802"/>
      <c r="AQ486" s="2800"/>
      <c r="AR486" s="2801"/>
      <c r="AS486" s="2802"/>
      <c r="AT486" s="2800"/>
      <c r="AU486" s="2801"/>
      <c r="AV486" s="2801"/>
      <c r="AW486" s="2802"/>
      <c r="AX486" s="2800"/>
      <c r="AY486" s="2801"/>
      <c r="AZ486" s="2802"/>
      <c r="BA486" s="1332"/>
      <c r="BB486" s="1333"/>
      <c r="BC486" s="1334"/>
      <c r="BD486" s="1239" t="s">
        <v>2221</v>
      </c>
      <c r="BE486" s="1240"/>
      <c r="BF486" s="1241"/>
      <c r="BG486" s="1239" t="s">
        <v>2222</v>
      </c>
      <c r="BH486" s="1240"/>
      <c r="BI486" s="1241"/>
      <c r="BJ486" s="1247" t="s">
        <v>2223</v>
      </c>
      <c r="BK486" s="1248"/>
      <c r="BL486" s="1249"/>
      <c r="BM486" s="1239" t="s">
        <v>2221</v>
      </c>
      <c r="BN486" s="1240"/>
      <c r="BO486" s="1241"/>
      <c r="BP486" s="1239" t="s">
        <v>2222</v>
      </c>
      <c r="BQ486" s="1240"/>
      <c r="BR486" s="1241"/>
      <c r="BS486" s="1247" t="s">
        <v>2223</v>
      </c>
      <c r="BT486" s="1248"/>
      <c r="BU486" s="1249"/>
      <c r="BV486" s="2800"/>
      <c r="BW486" s="2801"/>
      <c r="BX486" s="2802"/>
      <c r="BY486" s="1239" t="s">
        <v>2237</v>
      </c>
      <c r="BZ486" s="1240"/>
      <c r="CA486" s="1241"/>
      <c r="CB486" s="1239" t="s">
        <v>2238</v>
      </c>
      <c r="CC486" s="1240"/>
      <c r="CD486" s="1241"/>
      <c r="CE486" s="1247" t="s">
        <v>2223</v>
      </c>
      <c r="CF486" s="1248"/>
      <c r="CG486" s="1249"/>
      <c r="CH486" s="1239" t="s">
        <v>2295</v>
      </c>
      <c r="CI486" s="1240"/>
      <c r="CJ486" s="1241"/>
      <c r="CK486" s="1239" t="s">
        <v>2227</v>
      </c>
      <c r="CL486" s="1240"/>
      <c r="CM486" s="1241"/>
      <c r="CN486" s="1247" t="s">
        <v>2223</v>
      </c>
      <c r="CO486" s="1248"/>
      <c r="CP486" s="1249"/>
      <c r="CQ486" s="2800"/>
      <c r="CR486" s="2801"/>
      <c r="CS486" s="2802"/>
      <c r="CT486" s="2862"/>
      <c r="CU486" s="2863"/>
      <c r="CV486" s="2864"/>
      <c r="CW486" s="2862"/>
      <c r="CX486" s="2863"/>
      <c r="CY486" s="2864"/>
      <c r="CZ486" s="2862"/>
      <c r="DA486" s="2863"/>
      <c r="DB486" s="2864"/>
      <c r="DC486" s="2800"/>
      <c r="DD486" s="2801"/>
      <c r="DE486" s="2802"/>
      <c r="DF486" s="2856"/>
      <c r="DG486" s="2857"/>
      <c r="DH486" s="2858"/>
      <c r="DI486" s="1239" t="s">
        <v>2221</v>
      </c>
      <c r="DJ486" s="1240"/>
      <c r="DK486" s="1241"/>
      <c r="DL486" s="1239" t="s">
        <v>2222</v>
      </c>
      <c r="DM486" s="1240"/>
      <c r="DN486" s="1241"/>
      <c r="DO486" s="1247" t="s">
        <v>2223</v>
      </c>
      <c r="DP486" s="1248"/>
      <c r="DQ486" s="1249"/>
      <c r="DR486" s="1239" t="s">
        <v>2221</v>
      </c>
      <c r="DS486" s="1240"/>
      <c r="DT486" s="1241"/>
      <c r="DU486" s="1239" t="s">
        <v>2222</v>
      </c>
      <c r="DV486" s="1240"/>
      <c r="DW486" s="1241"/>
      <c r="DX486" s="1247" t="s">
        <v>2223</v>
      </c>
      <c r="DY486" s="1248"/>
      <c r="DZ486" s="1249"/>
      <c r="EA486" s="2800"/>
      <c r="EB486" s="2801"/>
      <c r="EC486" s="2802"/>
      <c r="ED486" s="1239" t="s">
        <v>2237</v>
      </c>
      <c r="EE486" s="1240"/>
      <c r="EF486" s="1241"/>
      <c r="EG486" s="1239" t="s">
        <v>2238</v>
      </c>
      <c r="EH486" s="1240"/>
      <c r="EI486" s="1241"/>
      <c r="EJ486" s="1247" t="s">
        <v>2223</v>
      </c>
      <c r="EK486" s="1248"/>
      <c r="EL486" s="1249"/>
      <c r="EM486" s="1239" t="s">
        <v>2295</v>
      </c>
      <c r="EN486" s="1240"/>
      <c r="EO486" s="1241"/>
      <c r="EP486" s="1239" t="s">
        <v>2227</v>
      </c>
      <c r="EQ486" s="1240"/>
      <c r="ER486" s="1241"/>
      <c r="ES486" s="1247" t="s">
        <v>2223</v>
      </c>
      <c r="ET486" s="1248"/>
      <c r="EU486" s="1249"/>
      <c r="EV486" s="2800"/>
      <c r="EW486" s="2801"/>
      <c r="EX486" s="2802"/>
      <c r="EY486" s="2862"/>
      <c r="EZ486" s="2863"/>
      <c r="FA486" s="2864"/>
      <c r="FB486" s="2862"/>
      <c r="FC486" s="2863"/>
      <c r="FD486" s="2864"/>
      <c r="FE486" s="2862"/>
      <c r="FF486" s="2863"/>
      <c r="FG486" s="2864"/>
      <c r="FH486" s="2862"/>
      <c r="FI486" s="2863"/>
      <c r="FJ486" s="2864"/>
      <c r="FK486" s="2862"/>
      <c r="FL486" s="2863"/>
      <c r="FM486" s="2864"/>
      <c r="FN486" s="2862"/>
      <c r="FO486" s="2863"/>
      <c r="FP486" s="2864"/>
      <c r="FQ486" s="2862"/>
      <c r="FR486" s="2863"/>
      <c r="FS486" s="2864"/>
      <c r="FT486" s="2800"/>
      <c r="FU486" s="2801"/>
      <c r="FV486" s="2802"/>
      <c r="FW486" s="2856"/>
      <c r="FX486" s="2857"/>
      <c r="FY486" s="2858"/>
      <c r="FZ486" s="2822"/>
      <c r="GA486" s="2823"/>
      <c r="GB486" s="2824"/>
      <c r="GC486" s="2837"/>
      <c r="GD486" s="2838"/>
      <c r="GE486" s="937"/>
    </row>
    <row r="487" spans="4:187" ht="18.95" customHeight="1">
      <c r="D487" s="2434"/>
      <c r="E487" s="2434"/>
      <c r="F487" s="2434"/>
      <c r="G487" s="962"/>
      <c r="I487" s="935"/>
      <c r="J487" s="2791" t="s">
        <v>3446</v>
      </c>
      <c r="K487" s="2792"/>
      <c r="L487" s="2792"/>
      <c r="M487" s="2793"/>
      <c r="N487" s="2832" t="s">
        <v>1560</v>
      </c>
      <c r="O487" s="2792"/>
      <c r="P487" s="2792"/>
      <c r="Q487" s="2793"/>
      <c r="R487" s="2832">
        <v>12345</v>
      </c>
      <c r="S487" s="2792"/>
      <c r="T487" s="2792"/>
      <c r="U487" s="2793"/>
      <c r="V487" s="2832" t="s">
        <v>1518</v>
      </c>
      <c r="W487" s="2792"/>
      <c r="X487" s="2793"/>
      <c r="Y487" s="2832" t="s">
        <v>1526</v>
      </c>
      <c r="Z487" s="2792"/>
      <c r="AA487" s="2793"/>
      <c r="AB487" s="2832" t="s">
        <v>1526</v>
      </c>
      <c r="AC487" s="2792"/>
      <c r="AD487" s="2792"/>
      <c r="AE487" s="2792"/>
      <c r="AF487" s="2793"/>
      <c r="AG487" s="2832" t="s">
        <v>1562</v>
      </c>
      <c r="AH487" s="2792"/>
      <c r="AI487" s="2792"/>
      <c r="AJ487" s="2792"/>
      <c r="AK487" s="2792"/>
      <c r="AL487" s="2792"/>
      <c r="AM487" s="2793"/>
      <c r="AN487" s="2832" t="s">
        <v>1532</v>
      </c>
      <c r="AO487" s="2792"/>
      <c r="AP487" s="2793"/>
      <c r="AQ487" s="2825" t="s">
        <v>1596</v>
      </c>
      <c r="AR487" s="2876"/>
      <c r="AS487" s="2827"/>
      <c r="AT487" s="2825" t="s">
        <v>2245</v>
      </c>
      <c r="AU487" s="2826"/>
      <c r="AV487" s="2826"/>
      <c r="AW487" s="2827"/>
      <c r="AX487" s="955" t="s">
        <v>1595</v>
      </c>
      <c r="AY487" s="955"/>
      <c r="AZ487" s="971"/>
      <c r="BA487" s="954" t="s">
        <v>840</v>
      </c>
      <c r="BB487" s="955"/>
      <c r="BC487" s="955"/>
      <c r="BD487" s="954" t="s">
        <v>840</v>
      </c>
      <c r="BE487" s="955"/>
      <c r="BF487" s="971"/>
      <c r="BG487" s="954" t="s">
        <v>840</v>
      </c>
      <c r="BH487" s="955"/>
      <c r="BI487" s="971"/>
      <c r="BJ487" s="954" t="s">
        <v>840</v>
      </c>
      <c r="BK487" s="955"/>
      <c r="BL487" s="971"/>
      <c r="BM487" s="954" t="s">
        <v>840</v>
      </c>
      <c r="BN487" s="955"/>
      <c r="BO487" s="971"/>
      <c r="BP487" s="954" t="s">
        <v>840</v>
      </c>
      <c r="BQ487" s="955"/>
      <c r="BR487" s="971"/>
      <c r="BS487" s="954" t="s">
        <v>840</v>
      </c>
      <c r="BT487" s="955"/>
      <c r="BU487" s="971"/>
      <c r="BV487" s="954" t="s">
        <v>840</v>
      </c>
      <c r="BW487" s="955"/>
      <c r="BX487" s="971"/>
      <c r="BY487" s="954" t="s">
        <v>2177</v>
      </c>
      <c r="BZ487" s="955"/>
      <c r="CA487" s="971"/>
      <c r="CB487" s="955" t="s">
        <v>2177</v>
      </c>
      <c r="CC487" s="955"/>
      <c r="CD487" s="955"/>
      <c r="CE487" s="954" t="s">
        <v>840</v>
      </c>
      <c r="CF487" s="955"/>
      <c r="CG487" s="971"/>
      <c r="CH487" s="954" t="s">
        <v>2177</v>
      </c>
      <c r="CI487" s="955"/>
      <c r="CJ487" s="971"/>
      <c r="CK487" s="955" t="s">
        <v>2177</v>
      </c>
      <c r="CL487" s="955"/>
      <c r="CM487" s="955"/>
      <c r="CN487" s="954" t="s">
        <v>840</v>
      </c>
      <c r="CO487" s="955"/>
      <c r="CP487" s="971"/>
      <c r="CQ487" s="954" t="s">
        <v>840</v>
      </c>
      <c r="CR487" s="955"/>
      <c r="CS487" s="971"/>
      <c r="CT487" s="954" t="s">
        <v>840</v>
      </c>
      <c r="CU487" s="955"/>
      <c r="CV487" s="971"/>
      <c r="CW487" s="954" t="s">
        <v>840</v>
      </c>
      <c r="CX487" s="955"/>
      <c r="CY487" s="971"/>
      <c r="CZ487" s="954" t="s">
        <v>840</v>
      </c>
      <c r="DA487" s="955"/>
      <c r="DB487" s="971"/>
      <c r="DC487" s="954" t="s">
        <v>840</v>
      </c>
      <c r="DD487" s="955"/>
      <c r="DE487" s="971"/>
      <c r="DF487" s="1406" t="s">
        <v>840</v>
      </c>
      <c r="DG487" s="1407"/>
      <c r="DH487" s="1408"/>
      <c r="DI487" s="954" t="s">
        <v>840</v>
      </c>
      <c r="DJ487" s="955"/>
      <c r="DK487" s="971"/>
      <c r="DL487" s="954" t="s">
        <v>840</v>
      </c>
      <c r="DM487" s="955"/>
      <c r="DN487" s="971"/>
      <c r="DO487" s="954" t="s">
        <v>840</v>
      </c>
      <c r="DP487" s="955"/>
      <c r="DQ487" s="971"/>
      <c r="DR487" s="954" t="s">
        <v>840</v>
      </c>
      <c r="DS487" s="955"/>
      <c r="DT487" s="971"/>
      <c r="DU487" s="954" t="s">
        <v>840</v>
      </c>
      <c r="DV487" s="955"/>
      <c r="DW487" s="971"/>
      <c r="DX487" s="954" t="s">
        <v>840</v>
      </c>
      <c r="DY487" s="955"/>
      <c r="DZ487" s="971"/>
      <c r="EA487" s="954" t="s">
        <v>840</v>
      </c>
      <c r="EB487" s="955"/>
      <c r="EC487" s="971"/>
      <c r="ED487" s="954" t="s">
        <v>2177</v>
      </c>
      <c r="EE487" s="955"/>
      <c r="EF487" s="971"/>
      <c r="EG487" s="955" t="s">
        <v>2177</v>
      </c>
      <c r="EH487" s="955"/>
      <c r="EI487" s="955"/>
      <c r="EJ487" s="954" t="s">
        <v>840</v>
      </c>
      <c r="EK487" s="955"/>
      <c r="EL487" s="971"/>
      <c r="EM487" s="954" t="s">
        <v>2177</v>
      </c>
      <c r="EN487" s="955"/>
      <c r="EO487" s="971"/>
      <c r="EP487" s="955" t="s">
        <v>2177</v>
      </c>
      <c r="EQ487" s="955"/>
      <c r="ER487" s="955"/>
      <c r="ES487" s="954" t="s">
        <v>840</v>
      </c>
      <c r="ET487" s="955"/>
      <c r="EU487" s="971"/>
      <c r="EV487" s="954" t="s">
        <v>840</v>
      </c>
      <c r="EW487" s="955"/>
      <c r="EX487" s="971"/>
      <c r="EY487" s="954" t="s">
        <v>840</v>
      </c>
      <c r="EZ487" s="955"/>
      <c r="FA487" s="971"/>
      <c r="FB487" s="954" t="s">
        <v>840</v>
      </c>
      <c r="FC487" s="955"/>
      <c r="FD487" s="971"/>
      <c r="FE487" s="954" t="s">
        <v>840</v>
      </c>
      <c r="FF487" s="955"/>
      <c r="FG487" s="971"/>
      <c r="FH487" s="954" t="s">
        <v>840</v>
      </c>
      <c r="FI487" s="955"/>
      <c r="FJ487" s="971"/>
      <c r="FK487" s="954" t="s">
        <v>840</v>
      </c>
      <c r="FL487" s="955"/>
      <c r="FM487" s="971"/>
      <c r="FN487" s="954" t="s">
        <v>840</v>
      </c>
      <c r="FO487" s="955"/>
      <c r="FP487" s="971"/>
      <c r="FQ487" s="954" t="s">
        <v>840</v>
      </c>
      <c r="FR487" s="955"/>
      <c r="FS487" s="971"/>
      <c r="FT487" s="954" t="s">
        <v>840</v>
      </c>
      <c r="FU487" s="955"/>
      <c r="FV487" s="971"/>
      <c r="FW487" s="1406" t="s">
        <v>840</v>
      </c>
      <c r="FX487" s="1407"/>
      <c r="FY487" s="1408"/>
      <c r="FZ487" s="1406" t="s">
        <v>840</v>
      </c>
      <c r="GA487" s="1407"/>
      <c r="GB487" s="1408"/>
      <c r="GC487" s="1319" t="s">
        <v>2524</v>
      </c>
      <c r="GD487" s="960"/>
      <c r="GE487" s="937"/>
    </row>
    <row r="488" spans="4:187" ht="18.95" customHeight="1">
      <c r="D488" s="2434"/>
      <c r="E488" s="2434"/>
      <c r="F488" s="2434"/>
      <c r="G488" s="962"/>
      <c r="I488" s="935"/>
      <c r="J488" s="2794"/>
      <c r="K488" s="2795"/>
      <c r="L488" s="2795"/>
      <c r="M488" s="2796"/>
      <c r="N488" s="2794"/>
      <c r="O488" s="2795"/>
      <c r="P488" s="2795"/>
      <c r="Q488" s="2796"/>
      <c r="R488" s="2794"/>
      <c r="S488" s="2795"/>
      <c r="T488" s="2795"/>
      <c r="U488" s="2796"/>
      <c r="V488" s="2794"/>
      <c r="W488" s="2795"/>
      <c r="X488" s="2796"/>
      <c r="Y488" s="2794"/>
      <c r="Z488" s="2795"/>
      <c r="AA488" s="2796"/>
      <c r="AB488" s="2794"/>
      <c r="AC488" s="2795"/>
      <c r="AD488" s="2795"/>
      <c r="AE488" s="2795"/>
      <c r="AF488" s="2796"/>
      <c r="AG488" s="2794"/>
      <c r="AH488" s="2795"/>
      <c r="AI488" s="2795"/>
      <c r="AJ488" s="2795"/>
      <c r="AK488" s="2795"/>
      <c r="AL488" s="2795"/>
      <c r="AM488" s="2796"/>
      <c r="AN488" s="2794"/>
      <c r="AO488" s="2795"/>
      <c r="AP488" s="2796"/>
      <c r="AQ488" s="2873"/>
      <c r="AR488" s="2874"/>
      <c r="AS488" s="2875"/>
      <c r="AT488" s="2873"/>
      <c r="AU488" s="2874"/>
      <c r="AV488" s="2874"/>
      <c r="AW488" s="2875"/>
      <c r="AX488" s="955" t="s">
        <v>1590</v>
      </c>
      <c r="AY488" s="955"/>
      <c r="AZ488" s="971"/>
      <c r="BA488" s="954" t="s">
        <v>840</v>
      </c>
      <c r="BB488" s="955"/>
      <c r="BC488" s="955"/>
      <c r="BD488" s="954" t="s">
        <v>840</v>
      </c>
      <c r="BE488" s="955"/>
      <c r="BF488" s="971"/>
      <c r="BG488" s="954" t="s">
        <v>840</v>
      </c>
      <c r="BH488" s="955"/>
      <c r="BI488" s="971"/>
      <c r="BJ488" s="954" t="s">
        <v>840</v>
      </c>
      <c r="BK488" s="955"/>
      <c r="BL488" s="971"/>
      <c r="BM488" s="954" t="s">
        <v>840</v>
      </c>
      <c r="BN488" s="955"/>
      <c r="BO488" s="971"/>
      <c r="BP488" s="954" t="s">
        <v>840</v>
      </c>
      <c r="BQ488" s="955"/>
      <c r="BR488" s="971"/>
      <c r="BS488" s="954" t="s">
        <v>840</v>
      </c>
      <c r="BT488" s="955"/>
      <c r="BU488" s="971"/>
      <c r="BV488" s="954" t="s">
        <v>840</v>
      </c>
      <c r="BW488" s="955"/>
      <c r="BX488" s="971"/>
      <c r="BY488" s="954" t="s">
        <v>2177</v>
      </c>
      <c r="BZ488" s="955"/>
      <c r="CA488" s="971"/>
      <c r="CB488" s="955" t="s">
        <v>2228</v>
      </c>
      <c r="CC488" s="955"/>
      <c r="CD488" s="955"/>
      <c r="CE488" s="954" t="s">
        <v>840</v>
      </c>
      <c r="CF488" s="955"/>
      <c r="CG488" s="971"/>
      <c r="CH488" s="954" t="s">
        <v>2177</v>
      </c>
      <c r="CI488" s="955"/>
      <c r="CJ488" s="971"/>
      <c r="CK488" s="955" t="s">
        <v>2228</v>
      </c>
      <c r="CL488" s="955"/>
      <c r="CM488" s="955"/>
      <c r="CN488" s="954" t="s">
        <v>840</v>
      </c>
      <c r="CO488" s="955"/>
      <c r="CP488" s="971"/>
      <c r="CQ488" s="954" t="s">
        <v>840</v>
      </c>
      <c r="CR488" s="955"/>
      <c r="CS488" s="971"/>
      <c r="CT488" s="954" t="s">
        <v>840</v>
      </c>
      <c r="CU488" s="955"/>
      <c r="CV488" s="971"/>
      <c r="CW488" s="954" t="s">
        <v>840</v>
      </c>
      <c r="CX488" s="955"/>
      <c r="CY488" s="971"/>
      <c r="CZ488" s="954" t="s">
        <v>840</v>
      </c>
      <c r="DA488" s="955"/>
      <c r="DB488" s="971"/>
      <c r="DC488" s="954" t="s">
        <v>840</v>
      </c>
      <c r="DD488" s="955"/>
      <c r="DE488" s="971"/>
      <c r="DF488" s="1406" t="s">
        <v>840</v>
      </c>
      <c r="DG488" s="1407"/>
      <c r="DH488" s="1408"/>
      <c r="DI488" s="954" t="s">
        <v>840</v>
      </c>
      <c r="DJ488" s="955"/>
      <c r="DK488" s="971"/>
      <c r="DL488" s="954" t="s">
        <v>840</v>
      </c>
      <c r="DM488" s="955"/>
      <c r="DN488" s="971"/>
      <c r="DO488" s="954" t="s">
        <v>840</v>
      </c>
      <c r="DP488" s="955"/>
      <c r="DQ488" s="971"/>
      <c r="DR488" s="954" t="s">
        <v>840</v>
      </c>
      <c r="DS488" s="955"/>
      <c r="DT488" s="971"/>
      <c r="DU488" s="954" t="s">
        <v>840</v>
      </c>
      <c r="DV488" s="955"/>
      <c r="DW488" s="971"/>
      <c r="DX488" s="954" t="s">
        <v>840</v>
      </c>
      <c r="DY488" s="955"/>
      <c r="DZ488" s="971"/>
      <c r="EA488" s="954" t="s">
        <v>840</v>
      </c>
      <c r="EB488" s="955"/>
      <c r="EC488" s="971"/>
      <c r="ED488" s="954" t="s">
        <v>2177</v>
      </c>
      <c r="EE488" s="955"/>
      <c r="EF488" s="971"/>
      <c r="EG488" s="955" t="s">
        <v>2228</v>
      </c>
      <c r="EH488" s="955"/>
      <c r="EI488" s="955"/>
      <c r="EJ488" s="954" t="s">
        <v>840</v>
      </c>
      <c r="EK488" s="955"/>
      <c r="EL488" s="971"/>
      <c r="EM488" s="954" t="s">
        <v>2177</v>
      </c>
      <c r="EN488" s="955"/>
      <c r="EO488" s="971"/>
      <c r="EP488" s="955" t="s">
        <v>2228</v>
      </c>
      <c r="EQ488" s="955"/>
      <c r="ER488" s="955"/>
      <c r="ES488" s="954" t="s">
        <v>840</v>
      </c>
      <c r="ET488" s="955"/>
      <c r="EU488" s="971"/>
      <c r="EV488" s="954" t="s">
        <v>840</v>
      </c>
      <c r="EW488" s="955"/>
      <c r="EX488" s="971"/>
      <c r="EY488" s="954" t="s">
        <v>840</v>
      </c>
      <c r="EZ488" s="955"/>
      <c r="FA488" s="971"/>
      <c r="FB488" s="954" t="s">
        <v>840</v>
      </c>
      <c r="FC488" s="955"/>
      <c r="FD488" s="971"/>
      <c r="FE488" s="954" t="s">
        <v>840</v>
      </c>
      <c r="FF488" s="955"/>
      <c r="FG488" s="971"/>
      <c r="FH488" s="954" t="s">
        <v>840</v>
      </c>
      <c r="FI488" s="955"/>
      <c r="FJ488" s="971"/>
      <c r="FK488" s="954" t="s">
        <v>840</v>
      </c>
      <c r="FL488" s="955"/>
      <c r="FM488" s="971"/>
      <c r="FN488" s="954" t="s">
        <v>840</v>
      </c>
      <c r="FO488" s="955"/>
      <c r="FP488" s="971"/>
      <c r="FQ488" s="954" t="s">
        <v>840</v>
      </c>
      <c r="FR488" s="955"/>
      <c r="FS488" s="971"/>
      <c r="FT488" s="954" t="s">
        <v>840</v>
      </c>
      <c r="FU488" s="955"/>
      <c r="FV488" s="971"/>
      <c r="FW488" s="1406" t="s">
        <v>840</v>
      </c>
      <c r="FX488" s="1407"/>
      <c r="FY488" s="1408"/>
      <c r="FZ488" s="1406" t="s">
        <v>840</v>
      </c>
      <c r="GA488" s="1407"/>
      <c r="GB488" s="1408"/>
      <c r="GC488" s="1319" t="s">
        <v>2524</v>
      </c>
      <c r="GD488" s="960"/>
      <c r="GE488" s="937"/>
    </row>
    <row r="489" spans="4:187" ht="18.95" customHeight="1">
      <c r="D489" s="2434"/>
      <c r="E489" s="2434"/>
      <c r="F489" s="2434"/>
      <c r="G489" s="962"/>
      <c r="I489" s="935"/>
      <c r="J489" s="2791" t="s">
        <v>3446</v>
      </c>
      <c r="K489" s="2792"/>
      <c r="L489" s="2792"/>
      <c r="M489" s="2793"/>
      <c r="N489" s="2832" t="s">
        <v>1560</v>
      </c>
      <c r="O489" s="2792"/>
      <c r="P489" s="2792"/>
      <c r="Q489" s="2793"/>
      <c r="R489" s="2832">
        <v>12345</v>
      </c>
      <c r="S489" s="2792"/>
      <c r="T489" s="2792"/>
      <c r="U489" s="2793"/>
      <c r="V489" s="2832" t="s">
        <v>1518</v>
      </c>
      <c r="W489" s="2792"/>
      <c r="X489" s="2793"/>
      <c r="Y489" s="2832" t="s">
        <v>1526</v>
      </c>
      <c r="Z489" s="2792"/>
      <c r="AA489" s="2793"/>
      <c r="AB489" s="2832" t="s">
        <v>1526</v>
      </c>
      <c r="AC489" s="2792"/>
      <c r="AD489" s="2792"/>
      <c r="AE489" s="2792"/>
      <c r="AF489" s="2793"/>
      <c r="AG489" s="2832" t="s">
        <v>1562</v>
      </c>
      <c r="AH489" s="2792"/>
      <c r="AI489" s="2792"/>
      <c r="AJ489" s="2792"/>
      <c r="AK489" s="2792"/>
      <c r="AL489" s="2792"/>
      <c r="AM489" s="2793"/>
      <c r="AN489" s="2832" t="s">
        <v>1532</v>
      </c>
      <c r="AO489" s="2792"/>
      <c r="AP489" s="2793"/>
      <c r="AQ489" s="2825" t="s">
        <v>1597</v>
      </c>
      <c r="AR489" s="2876"/>
      <c r="AS489" s="2827"/>
      <c r="AT489" s="2825" t="s">
        <v>2245</v>
      </c>
      <c r="AU489" s="2826"/>
      <c r="AV489" s="2826"/>
      <c r="AW489" s="2827"/>
      <c r="AX489" s="955" t="s">
        <v>1595</v>
      </c>
      <c r="AY489" s="955"/>
      <c r="AZ489" s="971"/>
      <c r="BA489" s="954" t="s">
        <v>840</v>
      </c>
      <c r="BB489" s="955"/>
      <c r="BC489" s="955"/>
      <c r="BD489" s="954" t="s">
        <v>840</v>
      </c>
      <c r="BE489" s="955"/>
      <c r="BF489" s="971"/>
      <c r="BG489" s="954" t="s">
        <v>840</v>
      </c>
      <c r="BH489" s="955"/>
      <c r="BI489" s="971"/>
      <c r="BJ489" s="954" t="s">
        <v>840</v>
      </c>
      <c r="BK489" s="955"/>
      <c r="BL489" s="971"/>
      <c r="BM489" s="954" t="s">
        <v>840</v>
      </c>
      <c r="BN489" s="955"/>
      <c r="BO489" s="971"/>
      <c r="BP489" s="954" t="s">
        <v>840</v>
      </c>
      <c r="BQ489" s="955"/>
      <c r="BR489" s="971"/>
      <c r="BS489" s="954" t="s">
        <v>840</v>
      </c>
      <c r="BT489" s="955"/>
      <c r="BU489" s="971"/>
      <c r="BV489" s="954" t="s">
        <v>840</v>
      </c>
      <c r="BW489" s="955"/>
      <c r="BX489" s="971"/>
      <c r="BY489" s="954" t="s">
        <v>2177</v>
      </c>
      <c r="BZ489" s="955"/>
      <c r="CA489" s="971"/>
      <c r="CB489" s="955" t="s">
        <v>2177</v>
      </c>
      <c r="CC489" s="955"/>
      <c r="CD489" s="955"/>
      <c r="CE489" s="954" t="s">
        <v>840</v>
      </c>
      <c r="CF489" s="955"/>
      <c r="CG489" s="971"/>
      <c r="CH489" s="954" t="s">
        <v>2177</v>
      </c>
      <c r="CI489" s="955"/>
      <c r="CJ489" s="971"/>
      <c r="CK489" s="955" t="s">
        <v>2177</v>
      </c>
      <c r="CL489" s="955"/>
      <c r="CM489" s="955"/>
      <c r="CN489" s="954" t="s">
        <v>840</v>
      </c>
      <c r="CO489" s="955"/>
      <c r="CP489" s="971"/>
      <c r="CQ489" s="954" t="s">
        <v>840</v>
      </c>
      <c r="CR489" s="955"/>
      <c r="CS489" s="971"/>
      <c r="CT489" s="954" t="s">
        <v>840</v>
      </c>
      <c r="CU489" s="955"/>
      <c r="CV489" s="971"/>
      <c r="CW489" s="954" t="s">
        <v>840</v>
      </c>
      <c r="CX489" s="955"/>
      <c r="CY489" s="971"/>
      <c r="CZ489" s="954" t="s">
        <v>840</v>
      </c>
      <c r="DA489" s="955"/>
      <c r="DB489" s="971"/>
      <c r="DC489" s="954" t="s">
        <v>840</v>
      </c>
      <c r="DD489" s="955"/>
      <c r="DE489" s="971"/>
      <c r="DF489" s="1406" t="s">
        <v>840</v>
      </c>
      <c r="DG489" s="1407"/>
      <c r="DH489" s="1408"/>
      <c r="DI489" s="954" t="s">
        <v>840</v>
      </c>
      <c r="DJ489" s="955"/>
      <c r="DK489" s="971"/>
      <c r="DL489" s="954" t="s">
        <v>840</v>
      </c>
      <c r="DM489" s="955"/>
      <c r="DN489" s="971"/>
      <c r="DO489" s="954" t="s">
        <v>840</v>
      </c>
      <c r="DP489" s="955"/>
      <c r="DQ489" s="971"/>
      <c r="DR489" s="954" t="s">
        <v>840</v>
      </c>
      <c r="DS489" s="955"/>
      <c r="DT489" s="971"/>
      <c r="DU489" s="954" t="s">
        <v>840</v>
      </c>
      <c r="DV489" s="955"/>
      <c r="DW489" s="971"/>
      <c r="DX489" s="954" t="s">
        <v>840</v>
      </c>
      <c r="DY489" s="955"/>
      <c r="DZ489" s="971"/>
      <c r="EA489" s="954" t="s">
        <v>840</v>
      </c>
      <c r="EB489" s="955"/>
      <c r="EC489" s="971"/>
      <c r="ED489" s="954" t="s">
        <v>2177</v>
      </c>
      <c r="EE489" s="955"/>
      <c r="EF489" s="971"/>
      <c r="EG489" s="955" t="s">
        <v>2177</v>
      </c>
      <c r="EH489" s="955"/>
      <c r="EI489" s="955"/>
      <c r="EJ489" s="954" t="s">
        <v>840</v>
      </c>
      <c r="EK489" s="955"/>
      <c r="EL489" s="971"/>
      <c r="EM489" s="954" t="s">
        <v>2177</v>
      </c>
      <c r="EN489" s="955"/>
      <c r="EO489" s="971"/>
      <c r="EP489" s="955" t="s">
        <v>2177</v>
      </c>
      <c r="EQ489" s="955"/>
      <c r="ER489" s="955"/>
      <c r="ES489" s="954" t="s">
        <v>840</v>
      </c>
      <c r="ET489" s="955"/>
      <c r="EU489" s="971"/>
      <c r="EV489" s="954" t="s">
        <v>840</v>
      </c>
      <c r="EW489" s="955"/>
      <c r="EX489" s="971"/>
      <c r="EY489" s="954" t="s">
        <v>840</v>
      </c>
      <c r="EZ489" s="955"/>
      <c r="FA489" s="971"/>
      <c r="FB489" s="954" t="s">
        <v>840</v>
      </c>
      <c r="FC489" s="955"/>
      <c r="FD489" s="971"/>
      <c r="FE489" s="954" t="s">
        <v>840</v>
      </c>
      <c r="FF489" s="955"/>
      <c r="FG489" s="971"/>
      <c r="FH489" s="954" t="s">
        <v>840</v>
      </c>
      <c r="FI489" s="955"/>
      <c r="FJ489" s="971"/>
      <c r="FK489" s="954" t="s">
        <v>840</v>
      </c>
      <c r="FL489" s="955"/>
      <c r="FM489" s="971"/>
      <c r="FN489" s="954" t="s">
        <v>840</v>
      </c>
      <c r="FO489" s="955"/>
      <c r="FP489" s="971"/>
      <c r="FQ489" s="954" t="s">
        <v>840</v>
      </c>
      <c r="FR489" s="955"/>
      <c r="FS489" s="971"/>
      <c r="FT489" s="954" t="s">
        <v>840</v>
      </c>
      <c r="FU489" s="955"/>
      <c r="FV489" s="971"/>
      <c r="FW489" s="1406" t="s">
        <v>840</v>
      </c>
      <c r="FX489" s="1407"/>
      <c r="FY489" s="1408"/>
      <c r="FZ489" s="1406" t="s">
        <v>840</v>
      </c>
      <c r="GA489" s="1407"/>
      <c r="GB489" s="1408"/>
      <c r="GC489" s="1319" t="s">
        <v>2524</v>
      </c>
      <c r="GD489" s="960"/>
      <c r="GE489" s="937"/>
    </row>
    <row r="490" spans="4:187" ht="18.95" customHeight="1">
      <c r="D490" s="2434"/>
      <c r="E490" s="2434"/>
      <c r="F490" s="2434"/>
      <c r="G490" s="962"/>
      <c r="I490" s="935"/>
      <c r="J490" s="2794"/>
      <c r="K490" s="2795"/>
      <c r="L490" s="2795"/>
      <c r="M490" s="2796"/>
      <c r="N490" s="2794"/>
      <c r="O490" s="2795"/>
      <c r="P490" s="2795"/>
      <c r="Q490" s="2796"/>
      <c r="R490" s="2794"/>
      <c r="S490" s="2795"/>
      <c r="T490" s="2795"/>
      <c r="U490" s="2796"/>
      <c r="V490" s="2794"/>
      <c r="W490" s="2795"/>
      <c r="X490" s="2796"/>
      <c r="Y490" s="2794"/>
      <c r="Z490" s="2795"/>
      <c r="AA490" s="2796"/>
      <c r="AB490" s="2794"/>
      <c r="AC490" s="2795"/>
      <c r="AD490" s="2795"/>
      <c r="AE490" s="2795"/>
      <c r="AF490" s="2796"/>
      <c r="AG490" s="2794"/>
      <c r="AH490" s="2795"/>
      <c r="AI490" s="2795"/>
      <c r="AJ490" s="2795"/>
      <c r="AK490" s="2795"/>
      <c r="AL490" s="2795"/>
      <c r="AM490" s="2796"/>
      <c r="AN490" s="2794"/>
      <c r="AO490" s="2795"/>
      <c r="AP490" s="2796"/>
      <c r="AQ490" s="2873"/>
      <c r="AR490" s="2874"/>
      <c r="AS490" s="2875"/>
      <c r="AT490" s="2873"/>
      <c r="AU490" s="2874"/>
      <c r="AV490" s="2874"/>
      <c r="AW490" s="2875"/>
      <c r="AX490" s="955" t="s">
        <v>1590</v>
      </c>
      <c r="AY490" s="955"/>
      <c r="AZ490" s="971"/>
      <c r="BA490" s="954" t="s">
        <v>840</v>
      </c>
      <c r="BB490" s="955"/>
      <c r="BC490" s="955"/>
      <c r="BD490" s="954" t="s">
        <v>840</v>
      </c>
      <c r="BE490" s="955"/>
      <c r="BF490" s="971"/>
      <c r="BG490" s="954" t="s">
        <v>840</v>
      </c>
      <c r="BH490" s="955"/>
      <c r="BI490" s="971"/>
      <c r="BJ490" s="954" t="s">
        <v>840</v>
      </c>
      <c r="BK490" s="955"/>
      <c r="BL490" s="971"/>
      <c r="BM490" s="954" t="s">
        <v>840</v>
      </c>
      <c r="BN490" s="955"/>
      <c r="BO490" s="971"/>
      <c r="BP490" s="954" t="s">
        <v>840</v>
      </c>
      <c r="BQ490" s="955"/>
      <c r="BR490" s="971"/>
      <c r="BS490" s="954" t="s">
        <v>840</v>
      </c>
      <c r="BT490" s="955"/>
      <c r="BU490" s="971"/>
      <c r="BV490" s="954" t="s">
        <v>840</v>
      </c>
      <c r="BW490" s="955"/>
      <c r="BX490" s="971"/>
      <c r="BY490" s="954" t="s">
        <v>2177</v>
      </c>
      <c r="BZ490" s="955"/>
      <c r="CA490" s="971"/>
      <c r="CB490" s="955" t="s">
        <v>2228</v>
      </c>
      <c r="CC490" s="955"/>
      <c r="CD490" s="955"/>
      <c r="CE490" s="954" t="s">
        <v>840</v>
      </c>
      <c r="CF490" s="955"/>
      <c r="CG490" s="971"/>
      <c r="CH490" s="954" t="s">
        <v>2177</v>
      </c>
      <c r="CI490" s="955"/>
      <c r="CJ490" s="971"/>
      <c r="CK490" s="955" t="s">
        <v>2228</v>
      </c>
      <c r="CL490" s="955"/>
      <c r="CM490" s="955"/>
      <c r="CN490" s="954" t="s">
        <v>840</v>
      </c>
      <c r="CO490" s="955"/>
      <c r="CP490" s="971"/>
      <c r="CQ490" s="954" t="s">
        <v>840</v>
      </c>
      <c r="CR490" s="955"/>
      <c r="CS490" s="971"/>
      <c r="CT490" s="954" t="s">
        <v>840</v>
      </c>
      <c r="CU490" s="955"/>
      <c r="CV490" s="971"/>
      <c r="CW490" s="954" t="s">
        <v>840</v>
      </c>
      <c r="CX490" s="955"/>
      <c r="CY490" s="971"/>
      <c r="CZ490" s="954" t="s">
        <v>840</v>
      </c>
      <c r="DA490" s="955"/>
      <c r="DB490" s="971"/>
      <c r="DC490" s="954" t="s">
        <v>840</v>
      </c>
      <c r="DD490" s="955"/>
      <c r="DE490" s="971"/>
      <c r="DF490" s="1406" t="s">
        <v>840</v>
      </c>
      <c r="DG490" s="1407"/>
      <c r="DH490" s="1408"/>
      <c r="DI490" s="954" t="s">
        <v>840</v>
      </c>
      <c r="DJ490" s="955"/>
      <c r="DK490" s="971"/>
      <c r="DL490" s="954" t="s">
        <v>840</v>
      </c>
      <c r="DM490" s="955"/>
      <c r="DN490" s="971"/>
      <c r="DO490" s="954" t="s">
        <v>840</v>
      </c>
      <c r="DP490" s="955"/>
      <c r="DQ490" s="971"/>
      <c r="DR490" s="954" t="s">
        <v>840</v>
      </c>
      <c r="DS490" s="955"/>
      <c r="DT490" s="971"/>
      <c r="DU490" s="954" t="s">
        <v>840</v>
      </c>
      <c r="DV490" s="955"/>
      <c r="DW490" s="971"/>
      <c r="DX490" s="954" t="s">
        <v>840</v>
      </c>
      <c r="DY490" s="955"/>
      <c r="DZ490" s="971"/>
      <c r="EA490" s="954" t="s">
        <v>840</v>
      </c>
      <c r="EB490" s="955"/>
      <c r="EC490" s="971"/>
      <c r="ED490" s="954" t="s">
        <v>2177</v>
      </c>
      <c r="EE490" s="955"/>
      <c r="EF490" s="971"/>
      <c r="EG490" s="955" t="s">
        <v>2228</v>
      </c>
      <c r="EH490" s="955"/>
      <c r="EI490" s="955"/>
      <c r="EJ490" s="954" t="s">
        <v>840</v>
      </c>
      <c r="EK490" s="955"/>
      <c r="EL490" s="971"/>
      <c r="EM490" s="954" t="s">
        <v>2177</v>
      </c>
      <c r="EN490" s="955"/>
      <c r="EO490" s="971"/>
      <c r="EP490" s="955" t="s">
        <v>2228</v>
      </c>
      <c r="EQ490" s="955"/>
      <c r="ER490" s="955"/>
      <c r="ES490" s="954" t="s">
        <v>840</v>
      </c>
      <c r="ET490" s="955"/>
      <c r="EU490" s="971"/>
      <c r="EV490" s="954" t="s">
        <v>840</v>
      </c>
      <c r="EW490" s="955"/>
      <c r="EX490" s="971"/>
      <c r="EY490" s="954" t="s">
        <v>840</v>
      </c>
      <c r="EZ490" s="955"/>
      <c r="FA490" s="971"/>
      <c r="FB490" s="954" t="s">
        <v>840</v>
      </c>
      <c r="FC490" s="955"/>
      <c r="FD490" s="971"/>
      <c r="FE490" s="954" t="s">
        <v>840</v>
      </c>
      <c r="FF490" s="955"/>
      <c r="FG490" s="971"/>
      <c r="FH490" s="954" t="s">
        <v>840</v>
      </c>
      <c r="FI490" s="955"/>
      <c r="FJ490" s="971"/>
      <c r="FK490" s="954" t="s">
        <v>840</v>
      </c>
      <c r="FL490" s="955"/>
      <c r="FM490" s="971"/>
      <c r="FN490" s="954" t="s">
        <v>840</v>
      </c>
      <c r="FO490" s="955"/>
      <c r="FP490" s="971"/>
      <c r="FQ490" s="954" t="s">
        <v>840</v>
      </c>
      <c r="FR490" s="955"/>
      <c r="FS490" s="971"/>
      <c r="FT490" s="954" t="s">
        <v>840</v>
      </c>
      <c r="FU490" s="955"/>
      <c r="FV490" s="971"/>
      <c r="FW490" s="1406" t="s">
        <v>840</v>
      </c>
      <c r="FX490" s="1407"/>
      <c r="FY490" s="1408"/>
      <c r="FZ490" s="1406" t="s">
        <v>840</v>
      </c>
      <c r="GA490" s="1407"/>
      <c r="GB490" s="1408"/>
      <c r="GC490" s="1319" t="s">
        <v>2524</v>
      </c>
      <c r="GD490" s="960"/>
      <c r="GE490" s="937"/>
    </row>
    <row r="491" spans="4:187" ht="5.0999999999999996" customHeight="1">
      <c r="D491" s="2434"/>
      <c r="E491" s="2434"/>
      <c r="F491" s="2434"/>
      <c r="G491" s="962"/>
      <c r="I491" s="935"/>
      <c r="J491" s="920"/>
      <c r="K491" s="920"/>
      <c r="L491" s="920"/>
      <c r="M491" s="920"/>
      <c r="N491" s="911"/>
      <c r="O491" s="911"/>
      <c r="P491" s="911"/>
      <c r="Q491" s="911"/>
      <c r="R491" s="911"/>
      <c r="S491" s="974"/>
      <c r="T491" s="974"/>
      <c r="U491" s="974"/>
      <c r="V491" s="974"/>
      <c r="W491" s="974"/>
      <c r="X491" s="974"/>
      <c r="Y491" s="974"/>
      <c r="Z491" s="974"/>
      <c r="AA491" s="974"/>
      <c r="AB491" s="974"/>
      <c r="AC491" s="974"/>
      <c r="AD491" s="974"/>
      <c r="AE491" s="911"/>
      <c r="AF491" s="911"/>
      <c r="AG491" s="911"/>
      <c r="AH491" s="911"/>
      <c r="AI491" s="911"/>
      <c r="AJ491" s="911"/>
      <c r="AK491" s="911"/>
      <c r="AL491" s="911"/>
      <c r="AM491" s="911"/>
      <c r="AN491" s="911"/>
      <c r="AQ491" s="911"/>
      <c r="AR491" s="911"/>
      <c r="AS491" s="911"/>
      <c r="AX491" s="911"/>
      <c r="AY491" s="911"/>
      <c r="AZ491" s="911"/>
      <c r="BA491" s="911"/>
      <c r="BB491" s="911"/>
      <c r="BC491" s="911"/>
      <c r="BD491" s="911"/>
      <c r="BE491" s="911"/>
      <c r="BF491" s="911"/>
      <c r="BG491" s="911"/>
      <c r="BH491" s="911"/>
      <c r="BI491" s="911"/>
      <c r="BJ491" s="911"/>
      <c r="BK491" s="911"/>
      <c r="BL491" s="911"/>
      <c r="BM491" s="911"/>
      <c r="BN491" s="911"/>
      <c r="BO491" s="911"/>
      <c r="BP491" s="911"/>
      <c r="BQ491" s="911"/>
      <c r="BR491" s="911"/>
      <c r="BS491" s="911"/>
      <c r="BT491" s="911"/>
      <c r="BU491" s="911"/>
      <c r="BV491" s="911"/>
      <c r="BW491" s="911"/>
      <c r="BX491" s="911"/>
      <c r="BY491" s="911"/>
      <c r="BZ491" s="975"/>
      <c r="CA491" s="911"/>
      <c r="CB491" s="911"/>
      <c r="CC491" s="911"/>
      <c r="CD491" s="911"/>
      <c r="CE491" s="911"/>
      <c r="CF491" s="911"/>
      <c r="CG491" s="911"/>
      <c r="CH491" s="911"/>
      <c r="CI491" s="975"/>
      <c r="CJ491" s="911"/>
      <c r="CK491" s="911"/>
      <c r="CL491" s="911"/>
      <c r="CM491" s="911"/>
      <c r="CN491" s="911"/>
      <c r="CO491" s="911"/>
      <c r="CP491" s="911"/>
      <c r="CQ491" s="911"/>
      <c r="CR491" s="911"/>
      <c r="CS491" s="974"/>
      <c r="CT491" s="974"/>
      <c r="CU491" s="974"/>
      <c r="CV491" s="937"/>
      <c r="CW491" s="974"/>
      <c r="CX491" s="974"/>
      <c r="CY491" s="937"/>
      <c r="DC491" s="920"/>
      <c r="DD491" s="920"/>
      <c r="DE491" s="920"/>
      <c r="DF491" s="920"/>
      <c r="DG491" s="920"/>
      <c r="DH491" s="920"/>
      <c r="DI491" s="911"/>
      <c r="DJ491" s="911"/>
      <c r="DK491" s="911"/>
      <c r="DL491" s="911"/>
      <c r="DM491" s="911"/>
      <c r="DN491" s="911"/>
      <c r="DO491" s="911"/>
      <c r="DP491" s="911"/>
      <c r="DQ491" s="911"/>
      <c r="DR491" s="911"/>
      <c r="DS491" s="911"/>
      <c r="DT491" s="911"/>
      <c r="DU491" s="911"/>
      <c r="DV491" s="911"/>
      <c r="DW491" s="911"/>
      <c r="DX491" s="911"/>
      <c r="DY491" s="911"/>
      <c r="DZ491" s="911"/>
      <c r="EA491" s="911"/>
      <c r="EB491" s="911"/>
      <c r="EC491" s="911"/>
      <c r="ED491" s="911"/>
      <c r="EE491" s="975"/>
      <c r="EF491" s="911"/>
      <c r="EG491" s="911"/>
      <c r="EH491" s="911"/>
      <c r="EI491" s="911"/>
      <c r="EJ491" s="911"/>
      <c r="EK491" s="911"/>
      <c r="EL491" s="911"/>
      <c r="EM491" s="911"/>
      <c r="EN491" s="975"/>
      <c r="EO491" s="911"/>
      <c r="EP491" s="911"/>
      <c r="EQ491" s="911"/>
      <c r="ER491" s="911"/>
      <c r="ES491" s="911"/>
      <c r="ET491" s="911"/>
      <c r="EU491" s="911"/>
      <c r="EV491" s="911"/>
      <c r="EW491" s="911"/>
      <c r="EX491" s="974"/>
      <c r="EY491" s="974"/>
      <c r="EZ491" s="974"/>
      <c r="FA491" s="937"/>
      <c r="FB491" s="920"/>
      <c r="FC491" s="920"/>
      <c r="FD491" s="920"/>
      <c r="FE491" s="920"/>
      <c r="FF491" s="920"/>
      <c r="FG491" s="920"/>
      <c r="FH491" s="920"/>
      <c r="FI491" s="920"/>
      <c r="FJ491" s="920"/>
      <c r="FK491" s="920"/>
      <c r="FL491" s="920"/>
      <c r="FM491" s="920"/>
      <c r="FN491" s="920"/>
      <c r="FO491" s="920"/>
      <c r="FP491" s="920"/>
      <c r="FQ491" s="920"/>
      <c r="FR491" s="920"/>
      <c r="FS491" s="920"/>
      <c r="FT491" s="920"/>
      <c r="FU491" s="920"/>
      <c r="FV491" s="920"/>
      <c r="FW491" s="920"/>
      <c r="FX491" s="920"/>
      <c r="FY491" s="920"/>
      <c r="FZ491" s="920"/>
      <c r="GA491" s="920"/>
      <c r="GB491" s="920"/>
      <c r="GC491" s="920"/>
      <c r="GD491" s="920"/>
      <c r="GE491" s="937"/>
    </row>
    <row r="492" spans="4:187" ht="5.0999999999999996" customHeight="1">
      <c r="D492" s="2434"/>
      <c r="E492" s="2434"/>
      <c r="F492" s="2434"/>
      <c r="G492" s="962"/>
      <c r="I492" s="935"/>
      <c r="J492" s="1354"/>
      <c r="K492" s="1354"/>
      <c r="L492" s="1354"/>
      <c r="M492" s="1354"/>
      <c r="N492" s="1354"/>
      <c r="O492" s="1354"/>
      <c r="P492" s="1354"/>
      <c r="Q492" s="1354"/>
      <c r="R492" s="1354"/>
      <c r="S492" s="1354"/>
      <c r="T492" s="1354"/>
      <c r="U492" s="1354"/>
      <c r="V492" s="1354"/>
      <c r="W492" s="1354"/>
      <c r="X492" s="1354"/>
      <c r="Y492" s="1354"/>
      <c r="Z492" s="1354"/>
      <c r="AA492" s="1354"/>
      <c r="AB492" s="1354"/>
      <c r="AC492" s="1354"/>
      <c r="AD492" s="1354"/>
      <c r="AE492" s="1354"/>
      <c r="AF492" s="1354"/>
      <c r="AG492" s="1354"/>
      <c r="AH492" s="1354"/>
      <c r="AI492" s="1354"/>
      <c r="AJ492" s="1354"/>
      <c r="AK492" s="1354"/>
      <c r="AL492" s="1354"/>
      <c r="AM492" s="1354"/>
      <c r="AN492" s="1354"/>
      <c r="AO492" s="1354"/>
      <c r="AP492" s="1354"/>
      <c r="AQ492" s="1354"/>
      <c r="AR492" s="1354"/>
      <c r="AS492" s="1354"/>
      <c r="AT492" s="1354"/>
      <c r="AU492" s="1354"/>
      <c r="AV492" s="1354"/>
      <c r="AW492" s="1354"/>
      <c r="AX492" s="1354"/>
      <c r="AY492" s="1354"/>
      <c r="AZ492" s="1354"/>
      <c r="BA492" s="1354"/>
      <c r="BB492" s="1354"/>
      <c r="BC492" s="1354"/>
      <c r="BD492" s="1354"/>
      <c r="BE492" s="1354"/>
      <c r="BF492" s="1354"/>
      <c r="BG492" s="1354"/>
      <c r="BH492" s="1354"/>
      <c r="BI492" s="1354"/>
      <c r="BJ492" s="1354"/>
      <c r="BK492" s="1354"/>
      <c r="BL492" s="1354"/>
      <c r="BM492" s="1354"/>
      <c r="BN492" s="1354"/>
      <c r="BO492" s="1354"/>
      <c r="BP492" s="1354"/>
      <c r="BQ492" s="1354"/>
      <c r="BR492" s="1354"/>
      <c r="BS492" s="1354"/>
      <c r="BT492" s="1354"/>
      <c r="BU492" s="1354"/>
      <c r="BV492" s="1354"/>
      <c r="BW492" s="1354"/>
      <c r="BX492" s="1354"/>
      <c r="BY492" s="1354"/>
      <c r="BZ492" s="1354"/>
      <c r="CA492" s="1354"/>
      <c r="CB492" s="1354"/>
      <c r="CC492" s="1354"/>
      <c r="CD492" s="1354"/>
      <c r="CE492" s="1354"/>
      <c r="CF492" s="1354"/>
      <c r="CG492" s="1354"/>
      <c r="CH492" s="1354"/>
      <c r="CI492" s="1354"/>
      <c r="CJ492" s="1354"/>
      <c r="CK492" s="1354"/>
      <c r="CL492" s="1354"/>
      <c r="CM492" s="1354"/>
      <c r="CN492" s="1354"/>
      <c r="CO492" s="1354"/>
      <c r="CP492" s="1354"/>
      <c r="CQ492" s="1354"/>
      <c r="CR492" s="1354"/>
      <c r="CS492" s="1354"/>
      <c r="CT492" s="1354"/>
      <c r="CU492" s="1354"/>
      <c r="CV492" s="1354"/>
      <c r="CW492" s="1354"/>
      <c r="CX492" s="1354"/>
      <c r="CY492" s="1354"/>
      <c r="CZ492" s="1354"/>
      <c r="DA492" s="1354"/>
      <c r="DB492" s="1354"/>
      <c r="DC492" s="1354"/>
      <c r="DD492" s="1354"/>
      <c r="DE492" s="1354"/>
      <c r="DF492" s="1354"/>
      <c r="DG492" s="1354"/>
      <c r="DH492" s="1354"/>
      <c r="DI492" s="1354"/>
      <c r="DJ492" s="1354"/>
      <c r="DK492" s="1354"/>
      <c r="DL492" s="1354"/>
      <c r="DM492" s="1354"/>
      <c r="DN492" s="1354"/>
      <c r="DO492" s="1354"/>
      <c r="DP492" s="1354"/>
      <c r="DQ492" s="1354"/>
      <c r="DR492" s="1354"/>
      <c r="DS492" s="1354"/>
      <c r="DT492" s="1354"/>
      <c r="DU492" s="1354"/>
      <c r="DV492" s="1354"/>
      <c r="DW492" s="1354"/>
      <c r="DX492" s="1354"/>
      <c r="DY492" s="1354"/>
      <c r="DZ492" s="1354"/>
      <c r="EA492" s="1354"/>
      <c r="EB492" s="1354"/>
      <c r="EC492" s="1354"/>
      <c r="ED492" s="1354"/>
      <c r="EE492" s="1354"/>
      <c r="EF492" s="1354"/>
      <c r="EG492" s="1354"/>
      <c r="EH492" s="1354"/>
      <c r="EI492" s="1354"/>
      <c r="EJ492" s="1354"/>
      <c r="EK492" s="1354"/>
      <c r="EL492" s="1354"/>
      <c r="EM492" s="1354"/>
      <c r="EN492" s="1354"/>
      <c r="EO492" s="1354"/>
      <c r="EP492" s="1354"/>
      <c r="EQ492" s="1354"/>
      <c r="ER492" s="1354"/>
      <c r="ES492" s="1354"/>
      <c r="ET492" s="1354"/>
      <c r="EU492" s="1354"/>
      <c r="EV492" s="1354"/>
      <c r="EW492" s="1354"/>
      <c r="EX492" s="1354"/>
      <c r="EY492" s="1354"/>
      <c r="EZ492" s="1354"/>
      <c r="FA492" s="1354"/>
      <c r="FB492" s="1354"/>
      <c r="FC492" s="1354"/>
      <c r="FD492" s="1354"/>
      <c r="FE492" s="1354"/>
      <c r="FF492" s="1354"/>
      <c r="FG492" s="1354"/>
      <c r="FH492" s="1354"/>
      <c r="FI492" s="1354"/>
      <c r="FJ492" s="1354"/>
      <c r="FK492" s="1354"/>
      <c r="FL492" s="1354"/>
      <c r="FM492" s="1354"/>
      <c r="FN492" s="1354"/>
      <c r="FO492" s="1354"/>
      <c r="FP492" s="1354"/>
      <c r="FQ492" s="1354"/>
      <c r="FR492" s="1354"/>
      <c r="FS492" s="1354"/>
      <c r="FT492" s="1354"/>
      <c r="FU492" s="1354"/>
      <c r="FV492" s="1354"/>
      <c r="FW492" s="1354"/>
      <c r="FX492" s="1354"/>
      <c r="FY492" s="1354"/>
      <c r="FZ492" s="1354"/>
      <c r="GA492" s="1354"/>
      <c r="GB492" s="1354"/>
      <c r="GC492" s="977"/>
      <c r="GD492" s="977"/>
      <c r="GE492" s="937"/>
    </row>
    <row r="493" spans="4:187" ht="18.95" customHeight="1">
      <c r="D493" s="2434"/>
      <c r="E493" s="2434"/>
      <c r="F493" s="2434"/>
      <c r="G493" s="962"/>
      <c r="I493" s="935"/>
      <c r="J493" s="1354"/>
      <c r="K493" s="1354"/>
      <c r="L493" s="1354"/>
      <c r="M493" s="1354"/>
      <c r="N493" s="1354"/>
      <c r="O493" s="1354"/>
      <c r="P493" s="1354"/>
      <c r="Q493" s="1354"/>
      <c r="R493" s="1354"/>
      <c r="S493" s="1354"/>
      <c r="T493" s="1354"/>
      <c r="U493" s="1354"/>
      <c r="V493" s="1354"/>
      <c r="W493" s="1354"/>
      <c r="X493" s="1354"/>
      <c r="Y493" s="1354"/>
      <c r="Z493" s="1354"/>
      <c r="AA493" s="1354"/>
      <c r="AB493" s="1354"/>
      <c r="AC493" s="1354"/>
      <c r="AD493" s="1354"/>
      <c r="AE493" s="1354"/>
      <c r="AF493" s="1354"/>
      <c r="AG493" s="1354"/>
      <c r="AH493" s="1354"/>
      <c r="AI493" s="1354"/>
      <c r="AJ493" s="1354"/>
      <c r="AK493" s="1354"/>
      <c r="AL493" s="1354"/>
      <c r="AM493" s="1354"/>
      <c r="AN493" s="1354"/>
      <c r="AO493" s="1354"/>
      <c r="AP493" s="1354"/>
      <c r="AQ493" s="1354"/>
      <c r="AR493" s="1354"/>
      <c r="AS493" s="1354"/>
      <c r="AT493" s="1354"/>
      <c r="AU493" s="2871" t="s">
        <v>2233</v>
      </c>
      <c r="AV493" s="2871"/>
      <c r="AW493" s="2872"/>
      <c r="AX493" s="954" t="s">
        <v>1595</v>
      </c>
      <c r="AY493" s="955"/>
      <c r="AZ493" s="971"/>
      <c r="BA493" s="954" t="s">
        <v>840</v>
      </c>
      <c r="BB493" s="955"/>
      <c r="BC493" s="955"/>
      <c r="BD493" s="954" t="s">
        <v>840</v>
      </c>
      <c r="BE493" s="955"/>
      <c r="BF493" s="971"/>
      <c r="BG493" s="954" t="s">
        <v>840</v>
      </c>
      <c r="BH493" s="955"/>
      <c r="BI493" s="971"/>
      <c r="BJ493" s="954" t="s">
        <v>840</v>
      </c>
      <c r="BK493" s="955"/>
      <c r="BL493" s="971"/>
      <c r="BM493" s="954" t="s">
        <v>840</v>
      </c>
      <c r="BN493" s="955"/>
      <c r="BO493" s="971"/>
      <c r="BP493" s="954" t="s">
        <v>840</v>
      </c>
      <c r="BQ493" s="955"/>
      <c r="BR493" s="971"/>
      <c r="BS493" s="954" t="s">
        <v>840</v>
      </c>
      <c r="BT493" s="955"/>
      <c r="BU493" s="971"/>
      <c r="BV493" s="954" t="s">
        <v>840</v>
      </c>
      <c r="BW493" s="955"/>
      <c r="BX493" s="971"/>
      <c r="BY493" s="954" t="s">
        <v>2177</v>
      </c>
      <c r="BZ493" s="955"/>
      <c r="CA493" s="971"/>
      <c r="CB493" s="955" t="s">
        <v>2177</v>
      </c>
      <c r="CC493" s="955"/>
      <c r="CD493" s="955"/>
      <c r="CE493" s="954" t="s">
        <v>840</v>
      </c>
      <c r="CF493" s="955"/>
      <c r="CG493" s="971"/>
      <c r="CH493" s="954" t="s">
        <v>2177</v>
      </c>
      <c r="CI493" s="955"/>
      <c r="CJ493" s="971"/>
      <c r="CK493" s="955" t="s">
        <v>2177</v>
      </c>
      <c r="CL493" s="955"/>
      <c r="CM493" s="955"/>
      <c r="CN493" s="954" t="s">
        <v>840</v>
      </c>
      <c r="CO493" s="955"/>
      <c r="CP493" s="971"/>
      <c r="CQ493" s="954" t="s">
        <v>840</v>
      </c>
      <c r="CR493" s="955"/>
      <c r="CS493" s="971"/>
      <c r="CT493" s="954" t="s">
        <v>840</v>
      </c>
      <c r="CU493" s="955"/>
      <c r="CV493" s="971"/>
      <c r="CW493" s="954" t="s">
        <v>840</v>
      </c>
      <c r="CX493" s="955"/>
      <c r="CY493" s="971"/>
      <c r="CZ493" s="954" t="s">
        <v>840</v>
      </c>
      <c r="DA493" s="955"/>
      <c r="DB493" s="971"/>
      <c r="DC493" s="954" t="s">
        <v>840</v>
      </c>
      <c r="DD493" s="955"/>
      <c r="DE493" s="971"/>
      <c r="DF493" s="1406" t="s">
        <v>840</v>
      </c>
      <c r="DG493" s="1407"/>
      <c r="DH493" s="1408"/>
      <c r="DI493" s="954" t="s">
        <v>840</v>
      </c>
      <c r="DJ493" s="955"/>
      <c r="DK493" s="971"/>
      <c r="DL493" s="954" t="s">
        <v>840</v>
      </c>
      <c r="DM493" s="955"/>
      <c r="DN493" s="971"/>
      <c r="DO493" s="954" t="s">
        <v>840</v>
      </c>
      <c r="DP493" s="955"/>
      <c r="DQ493" s="971"/>
      <c r="DR493" s="954" t="s">
        <v>840</v>
      </c>
      <c r="DS493" s="955"/>
      <c r="DT493" s="971"/>
      <c r="DU493" s="954" t="s">
        <v>840</v>
      </c>
      <c r="DV493" s="955"/>
      <c r="DW493" s="971"/>
      <c r="DX493" s="954" t="s">
        <v>840</v>
      </c>
      <c r="DY493" s="955"/>
      <c r="DZ493" s="971"/>
      <c r="EA493" s="954" t="s">
        <v>840</v>
      </c>
      <c r="EB493" s="955"/>
      <c r="EC493" s="971"/>
      <c r="ED493" s="954" t="s">
        <v>2177</v>
      </c>
      <c r="EE493" s="955"/>
      <c r="EF493" s="971"/>
      <c r="EG493" s="955" t="s">
        <v>2177</v>
      </c>
      <c r="EH493" s="955"/>
      <c r="EI493" s="955"/>
      <c r="EJ493" s="954" t="s">
        <v>840</v>
      </c>
      <c r="EK493" s="955"/>
      <c r="EL493" s="971"/>
      <c r="EM493" s="954" t="s">
        <v>2177</v>
      </c>
      <c r="EN493" s="955"/>
      <c r="EO493" s="971"/>
      <c r="EP493" s="955" t="s">
        <v>2177</v>
      </c>
      <c r="EQ493" s="955"/>
      <c r="ER493" s="955"/>
      <c r="ES493" s="954" t="s">
        <v>840</v>
      </c>
      <c r="ET493" s="955"/>
      <c r="EU493" s="971"/>
      <c r="EV493" s="954" t="s">
        <v>840</v>
      </c>
      <c r="EW493" s="955"/>
      <c r="EX493" s="971"/>
      <c r="EY493" s="954" t="s">
        <v>840</v>
      </c>
      <c r="EZ493" s="955"/>
      <c r="FA493" s="971"/>
      <c r="FB493" s="954" t="s">
        <v>840</v>
      </c>
      <c r="FC493" s="955"/>
      <c r="FD493" s="971"/>
      <c r="FE493" s="954" t="s">
        <v>840</v>
      </c>
      <c r="FF493" s="955"/>
      <c r="FG493" s="971"/>
      <c r="FH493" s="954" t="s">
        <v>840</v>
      </c>
      <c r="FI493" s="955"/>
      <c r="FJ493" s="971"/>
      <c r="FK493" s="954" t="s">
        <v>840</v>
      </c>
      <c r="FL493" s="955"/>
      <c r="FM493" s="971"/>
      <c r="FN493" s="954" t="s">
        <v>840</v>
      </c>
      <c r="FO493" s="955"/>
      <c r="FP493" s="971"/>
      <c r="FQ493" s="954" t="s">
        <v>840</v>
      </c>
      <c r="FR493" s="955"/>
      <c r="FS493" s="971"/>
      <c r="FT493" s="954" t="s">
        <v>840</v>
      </c>
      <c r="FU493" s="955"/>
      <c r="FV493" s="971"/>
      <c r="FW493" s="1406" t="s">
        <v>840</v>
      </c>
      <c r="FX493" s="1407"/>
      <c r="FY493" s="1408"/>
      <c r="FZ493" s="1406" t="s">
        <v>840</v>
      </c>
      <c r="GA493" s="1407"/>
      <c r="GB493" s="1408"/>
      <c r="GC493" s="977"/>
      <c r="GD493" s="977"/>
      <c r="GE493" s="937"/>
    </row>
    <row r="494" spans="4:187" ht="18.95" customHeight="1">
      <c r="D494" s="2434"/>
      <c r="E494" s="2434"/>
      <c r="F494" s="2434"/>
      <c r="G494" s="962"/>
      <c r="I494" s="935"/>
      <c r="J494" s="1354"/>
      <c r="K494" s="1354"/>
      <c r="L494" s="1354"/>
      <c r="M494" s="1354"/>
      <c r="N494" s="1354"/>
      <c r="O494" s="1354"/>
      <c r="P494" s="1354"/>
      <c r="Q494" s="1354"/>
      <c r="R494" s="1354"/>
      <c r="S494" s="1354"/>
      <c r="T494" s="1354"/>
      <c r="U494" s="1354"/>
      <c r="V494" s="1354"/>
      <c r="W494" s="1354"/>
      <c r="X494" s="1354"/>
      <c r="Y494" s="1354"/>
      <c r="Z494" s="1354"/>
      <c r="AA494" s="1354"/>
      <c r="AB494" s="1354"/>
      <c r="AC494" s="1354"/>
      <c r="AD494" s="1354"/>
      <c r="AE494" s="1354"/>
      <c r="AF494" s="1354"/>
      <c r="AG494" s="1354"/>
      <c r="AH494" s="1354"/>
      <c r="AI494" s="1354"/>
      <c r="AJ494" s="1354"/>
      <c r="AK494" s="1354"/>
      <c r="AL494" s="1354"/>
      <c r="AM494" s="1354"/>
      <c r="AN494" s="1354"/>
      <c r="AO494" s="1354"/>
      <c r="AP494" s="1354"/>
      <c r="AQ494" s="1354"/>
      <c r="AR494" s="1354"/>
      <c r="AS494" s="1354"/>
      <c r="AT494" s="1354"/>
      <c r="AU494" s="2871"/>
      <c r="AV494" s="2871"/>
      <c r="AW494" s="2872"/>
      <c r="AX494" s="954" t="s">
        <v>1590</v>
      </c>
      <c r="AY494" s="955"/>
      <c r="AZ494" s="971"/>
      <c r="BA494" s="954" t="s">
        <v>840</v>
      </c>
      <c r="BB494" s="955"/>
      <c r="BC494" s="955"/>
      <c r="BD494" s="954" t="s">
        <v>840</v>
      </c>
      <c r="BE494" s="955"/>
      <c r="BF494" s="971"/>
      <c r="BG494" s="954" t="s">
        <v>840</v>
      </c>
      <c r="BH494" s="955"/>
      <c r="BI494" s="971"/>
      <c r="BJ494" s="954" t="s">
        <v>840</v>
      </c>
      <c r="BK494" s="955"/>
      <c r="BL494" s="971"/>
      <c r="BM494" s="954" t="s">
        <v>840</v>
      </c>
      <c r="BN494" s="955"/>
      <c r="BO494" s="971"/>
      <c r="BP494" s="954" t="s">
        <v>840</v>
      </c>
      <c r="BQ494" s="955"/>
      <c r="BR494" s="971"/>
      <c r="BS494" s="954" t="s">
        <v>840</v>
      </c>
      <c r="BT494" s="955"/>
      <c r="BU494" s="971"/>
      <c r="BV494" s="954" t="s">
        <v>840</v>
      </c>
      <c r="BW494" s="955"/>
      <c r="BX494" s="971"/>
      <c r="BY494" s="954" t="s">
        <v>2177</v>
      </c>
      <c r="BZ494" s="955"/>
      <c r="CA494" s="971"/>
      <c r="CB494" s="955" t="s">
        <v>2228</v>
      </c>
      <c r="CC494" s="955"/>
      <c r="CD494" s="955"/>
      <c r="CE494" s="954" t="s">
        <v>840</v>
      </c>
      <c r="CF494" s="955"/>
      <c r="CG494" s="971"/>
      <c r="CH494" s="954" t="s">
        <v>2177</v>
      </c>
      <c r="CI494" s="955"/>
      <c r="CJ494" s="971"/>
      <c r="CK494" s="955" t="s">
        <v>2228</v>
      </c>
      <c r="CL494" s="955"/>
      <c r="CM494" s="955"/>
      <c r="CN494" s="954" t="s">
        <v>840</v>
      </c>
      <c r="CO494" s="955"/>
      <c r="CP494" s="971"/>
      <c r="CQ494" s="954" t="s">
        <v>840</v>
      </c>
      <c r="CR494" s="955"/>
      <c r="CS494" s="971"/>
      <c r="CT494" s="954" t="s">
        <v>840</v>
      </c>
      <c r="CU494" s="955"/>
      <c r="CV494" s="971"/>
      <c r="CW494" s="954" t="s">
        <v>840</v>
      </c>
      <c r="CX494" s="955"/>
      <c r="CY494" s="971"/>
      <c r="CZ494" s="954" t="s">
        <v>840</v>
      </c>
      <c r="DA494" s="955"/>
      <c r="DB494" s="971"/>
      <c r="DC494" s="954" t="s">
        <v>840</v>
      </c>
      <c r="DD494" s="955"/>
      <c r="DE494" s="971"/>
      <c r="DF494" s="1406" t="s">
        <v>840</v>
      </c>
      <c r="DG494" s="1407"/>
      <c r="DH494" s="1408"/>
      <c r="DI494" s="954" t="s">
        <v>840</v>
      </c>
      <c r="DJ494" s="955"/>
      <c r="DK494" s="971"/>
      <c r="DL494" s="954" t="s">
        <v>840</v>
      </c>
      <c r="DM494" s="955"/>
      <c r="DN494" s="971"/>
      <c r="DO494" s="954" t="s">
        <v>840</v>
      </c>
      <c r="DP494" s="955"/>
      <c r="DQ494" s="971"/>
      <c r="DR494" s="954" t="s">
        <v>840</v>
      </c>
      <c r="DS494" s="955"/>
      <c r="DT494" s="971"/>
      <c r="DU494" s="954" t="s">
        <v>840</v>
      </c>
      <c r="DV494" s="955"/>
      <c r="DW494" s="971"/>
      <c r="DX494" s="954" t="s">
        <v>840</v>
      </c>
      <c r="DY494" s="955"/>
      <c r="DZ494" s="971"/>
      <c r="EA494" s="954" t="s">
        <v>840</v>
      </c>
      <c r="EB494" s="955"/>
      <c r="EC494" s="971"/>
      <c r="ED494" s="954" t="s">
        <v>2177</v>
      </c>
      <c r="EE494" s="955"/>
      <c r="EF494" s="971"/>
      <c r="EG494" s="955" t="s">
        <v>2228</v>
      </c>
      <c r="EH494" s="955"/>
      <c r="EI494" s="955"/>
      <c r="EJ494" s="954" t="s">
        <v>840</v>
      </c>
      <c r="EK494" s="955"/>
      <c r="EL494" s="971"/>
      <c r="EM494" s="954" t="s">
        <v>2177</v>
      </c>
      <c r="EN494" s="955"/>
      <c r="EO494" s="971"/>
      <c r="EP494" s="955" t="s">
        <v>2228</v>
      </c>
      <c r="EQ494" s="955"/>
      <c r="ER494" s="955"/>
      <c r="ES494" s="954" t="s">
        <v>840</v>
      </c>
      <c r="ET494" s="955"/>
      <c r="EU494" s="971"/>
      <c r="EV494" s="954" t="s">
        <v>840</v>
      </c>
      <c r="EW494" s="955"/>
      <c r="EX494" s="971"/>
      <c r="EY494" s="954" t="s">
        <v>840</v>
      </c>
      <c r="EZ494" s="955"/>
      <c r="FA494" s="971"/>
      <c r="FB494" s="954" t="s">
        <v>840</v>
      </c>
      <c r="FC494" s="955"/>
      <c r="FD494" s="971"/>
      <c r="FE494" s="954" t="s">
        <v>840</v>
      </c>
      <c r="FF494" s="955"/>
      <c r="FG494" s="971"/>
      <c r="FH494" s="954" t="s">
        <v>840</v>
      </c>
      <c r="FI494" s="955"/>
      <c r="FJ494" s="971"/>
      <c r="FK494" s="954" t="s">
        <v>840</v>
      </c>
      <c r="FL494" s="955"/>
      <c r="FM494" s="971"/>
      <c r="FN494" s="954" t="s">
        <v>840</v>
      </c>
      <c r="FO494" s="955"/>
      <c r="FP494" s="971"/>
      <c r="FQ494" s="954" t="s">
        <v>840</v>
      </c>
      <c r="FR494" s="955"/>
      <c r="FS494" s="971"/>
      <c r="FT494" s="954" t="s">
        <v>840</v>
      </c>
      <c r="FU494" s="955"/>
      <c r="FV494" s="971"/>
      <c r="FW494" s="1406" t="s">
        <v>840</v>
      </c>
      <c r="FX494" s="1407"/>
      <c r="FY494" s="1408"/>
      <c r="FZ494" s="1406" t="s">
        <v>840</v>
      </c>
      <c r="GA494" s="1407"/>
      <c r="GB494" s="1408"/>
      <c r="GC494" s="977"/>
      <c r="GD494" s="977"/>
      <c r="GE494" s="937"/>
    </row>
    <row r="495" spans="4:187" ht="5.0999999999999996" customHeight="1">
      <c r="D495" s="2434"/>
      <c r="E495" s="2434"/>
      <c r="F495" s="2434"/>
      <c r="G495" s="962"/>
      <c r="I495" s="935"/>
      <c r="J495" s="1354"/>
      <c r="K495" s="1354"/>
      <c r="L495" s="1354"/>
      <c r="M495" s="1354"/>
      <c r="N495" s="1354"/>
      <c r="O495" s="1354"/>
      <c r="P495" s="1354"/>
      <c r="Q495" s="1354"/>
      <c r="R495" s="1354"/>
      <c r="S495" s="1354"/>
      <c r="T495" s="1354"/>
      <c r="U495" s="1354"/>
      <c r="V495" s="1354"/>
      <c r="W495" s="1354"/>
      <c r="X495" s="1354"/>
      <c r="Y495" s="1354"/>
      <c r="Z495" s="1354"/>
      <c r="AA495" s="1354"/>
      <c r="AB495" s="1354"/>
      <c r="AC495" s="1354"/>
      <c r="AD495" s="1354"/>
      <c r="AE495" s="1354"/>
      <c r="AF495" s="1354"/>
      <c r="AG495" s="1354"/>
      <c r="AH495" s="1354"/>
      <c r="AI495" s="1354"/>
      <c r="AJ495" s="1354"/>
      <c r="AK495" s="1354"/>
      <c r="AL495" s="1354"/>
      <c r="AM495" s="1354"/>
      <c r="AN495" s="1354"/>
      <c r="AO495" s="1354"/>
      <c r="AP495" s="1354"/>
      <c r="AQ495" s="1354"/>
      <c r="AR495" s="1354"/>
      <c r="AS495" s="1354"/>
      <c r="AT495" s="1354"/>
      <c r="AU495" s="1354"/>
      <c r="AV495" s="1354"/>
      <c r="AW495" s="1354"/>
      <c r="AX495" s="1354"/>
      <c r="AY495" s="1354"/>
      <c r="AZ495" s="1354"/>
      <c r="BA495" s="1354"/>
      <c r="BB495" s="1354"/>
      <c r="BC495" s="1354"/>
      <c r="BD495" s="1354"/>
      <c r="BE495" s="1354"/>
      <c r="BF495" s="1354"/>
      <c r="BG495" s="1354"/>
      <c r="BH495" s="1354"/>
      <c r="BI495" s="1354"/>
      <c r="BJ495" s="1354"/>
      <c r="BK495" s="1354"/>
      <c r="BL495" s="1354"/>
      <c r="BM495" s="1354"/>
      <c r="BN495" s="1354"/>
      <c r="BO495" s="1354"/>
      <c r="BP495" s="1354"/>
      <c r="BQ495" s="1354"/>
      <c r="BR495" s="1354"/>
      <c r="BS495" s="1354"/>
      <c r="BT495" s="1354"/>
      <c r="BU495" s="1354"/>
      <c r="BV495" s="1354"/>
      <c r="BW495" s="1354"/>
      <c r="BX495" s="1354"/>
      <c r="BY495" s="1354"/>
      <c r="BZ495" s="1354"/>
      <c r="CA495" s="1354"/>
      <c r="CB495" s="1354"/>
      <c r="CC495" s="1354"/>
      <c r="CD495" s="1354"/>
      <c r="CE495" s="1354"/>
      <c r="CF495" s="1354"/>
      <c r="CG495" s="1354"/>
      <c r="CH495" s="1354"/>
      <c r="CI495" s="1354"/>
      <c r="CJ495" s="1354"/>
      <c r="CK495" s="1354"/>
      <c r="CL495" s="1354"/>
      <c r="CM495" s="1354"/>
      <c r="CN495" s="1354"/>
      <c r="CO495" s="1354"/>
      <c r="CP495" s="1354"/>
      <c r="CQ495" s="1354"/>
      <c r="CR495" s="1354"/>
      <c r="CS495" s="1354"/>
      <c r="CT495" s="1354"/>
      <c r="CU495" s="1354"/>
      <c r="CV495" s="1354"/>
      <c r="CW495" s="1354"/>
      <c r="CX495" s="1354"/>
      <c r="CY495" s="1354"/>
      <c r="CZ495" s="1354"/>
      <c r="DA495" s="1354"/>
      <c r="DB495" s="1354"/>
      <c r="DC495" s="1354"/>
      <c r="DD495" s="1354"/>
      <c r="DE495" s="1354"/>
      <c r="DF495" s="1354"/>
      <c r="DG495" s="1354"/>
      <c r="DH495" s="1354"/>
      <c r="DI495" s="1354"/>
      <c r="DJ495" s="1354"/>
      <c r="DK495" s="1354"/>
      <c r="DL495" s="1354"/>
      <c r="DM495" s="1354"/>
      <c r="DN495" s="1354"/>
      <c r="DO495" s="1354"/>
      <c r="DP495" s="1354"/>
      <c r="DQ495" s="1354"/>
      <c r="DR495" s="1354"/>
      <c r="DS495" s="1354"/>
      <c r="DT495" s="1354"/>
      <c r="DU495" s="1354"/>
      <c r="DV495" s="1354"/>
      <c r="DW495" s="1354"/>
      <c r="DX495" s="1354"/>
      <c r="DY495" s="1354"/>
      <c r="DZ495" s="1354"/>
      <c r="EA495" s="1354"/>
      <c r="EB495" s="1354"/>
      <c r="EC495" s="1354"/>
      <c r="ED495" s="1354"/>
      <c r="EE495" s="1354"/>
      <c r="EF495" s="1354"/>
      <c r="EG495" s="1354"/>
      <c r="EH495" s="1354"/>
      <c r="EI495" s="1354"/>
      <c r="EJ495" s="1354"/>
      <c r="EK495" s="1354"/>
      <c r="EL495" s="1354"/>
      <c r="EM495" s="1354"/>
      <c r="EN495" s="1354"/>
      <c r="EO495" s="1354"/>
      <c r="EP495" s="1354"/>
      <c r="EQ495" s="1354"/>
      <c r="ER495" s="1354"/>
      <c r="ES495" s="1354"/>
      <c r="ET495" s="1354"/>
      <c r="EU495" s="1354"/>
      <c r="EV495" s="1354"/>
      <c r="EW495" s="1354"/>
      <c r="EX495" s="1354"/>
      <c r="EY495" s="1354"/>
      <c r="EZ495" s="1354"/>
      <c r="FA495" s="1354"/>
      <c r="FB495" s="1354"/>
      <c r="FC495" s="1354"/>
      <c r="FD495" s="1354"/>
      <c r="FE495" s="1354"/>
      <c r="FF495" s="1354"/>
      <c r="FG495" s="1354"/>
      <c r="FH495" s="1354"/>
      <c r="FI495" s="1354"/>
      <c r="FJ495" s="1354"/>
      <c r="FK495" s="1354"/>
      <c r="FL495" s="1354"/>
      <c r="FM495" s="1354"/>
      <c r="FN495" s="1354"/>
      <c r="FO495" s="1354"/>
      <c r="FP495" s="1354"/>
      <c r="FQ495" s="1354"/>
      <c r="FR495" s="1354"/>
      <c r="FS495" s="1354"/>
      <c r="FT495" s="1354"/>
      <c r="FU495" s="1354"/>
      <c r="FV495" s="1354"/>
      <c r="FW495" s="1354"/>
      <c r="FX495" s="1354"/>
      <c r="FY495" s="1354"/>
      <c r="FZ495" s="1354"/>
      <c r="GA495" s="1354"/>
      <c r="GB495" s="1354"/>
      <c r="GC495" s="977"/>
      <c r="GD495" s="977"/>
      <c r="GE495" s="937"/>
    </row>
    <row r="496" spans="4:187" ht="9.9499999999999993" customHeight="1">
      <c r="D496" s="2434"/>
      <c r="E496" s="2434"/>
      <c r="F496" s="2434"/>
      <c r="G496" s="962"/>
      <c r="I496" s="936"/>
      <c r="J496" s="939"/>
      <c r="K496" s="939"/>
      <c r="L496" s="939"/>
      <c r="M496" s="939"/>
      <c r="N496" s="939"/>
      <c r="O496" s="939"/>
      <c r="P496" s="939"/>
      <c r="Q496" s="939"/>
      <c r="R496" s="939"/>
      <c r="S496" s="939"/>
      <c r="T496" s="939"/>
      <c r="U496" s="939"/>
      <c r="V496" s="939"/>
      <c r="W496" s="939"/>
      <c r="X496" s="939"/>
      <c r="Y496" s="939"/>
      <c r="Z496" s="939"/>
      <c r="AA496" s="939"/>
      <c r="AB496" s="939"/>
      <c r="AC496" s="939"/>
      <c r="AD496" s="939"/>
      <c r="AE496" s="939"/>
      <c r="AF496" s="939"/>
      <c r="AG496" s="939"/>
      <c r="AH496" s="939"/>
      <c r="AI496" s="939"/>
      <c r="AJ496" s="939"/>
      <c r="AK496" s="939"/>
      <c r="AL496" s="939"/>
      <c r="AM496" s="939"/>
      <c r="AN496" s="939"/>
      <c r="AO496" s="939"/>
      <c r="AP496" s="939"/>
      <c r="AQ496" s="939"/>
      <c r="AR496" s="939"/>
      <c r="AS496" s="939"/>
      <c r="AT496" s="939"/>
      <c r="AU496" s="939"/>
      <c r="AV496" s="939"/>
      <c r="AW496" s="939"/>
      <c r="AX496" s="939"/>
      <c r="AY496" s="939"/>
      <c r="AZ496" s="939"/>
      <c r="BA496" s="939"/>
      <c r="BB496" s="939"/>
      <c r="BC496" s="939"/>
      <c r="BD496" s="939"/>
      <c r="BE496" s="939"/>
      <c r="BF496" s="939"/>
      <c r="BG496" s="939"/>
      <c r="BH496" s="939"/>
      <c r="BI496" s="939"/>
      <c r="BJ496" s="939"/>
      <c r="BK496" s="939"/>
      <c r="BL496" s="939"/>
      <c r="BM496" s="939"/>
      <c r="BN496" s="939"/>
      <c r="BO496" s="939"/>
      <c r="BP496" s="939"/>
      <c r="BQ496" s="939"/>
      <c r="BR496" s="939"/>
      <c r="BS496" s="939"/>
      <c r="BT496" s="939"/>
      <c r="BU496" s="939"/>
      <c r="BV496" s="939"/>
      <c r="BW496" s="939"/>
      <c r="BX496" s="939"/>
      <c r="BY496" s="939"/>
      <c r="BZ496" s="939"/>
      <c r="CA496" s="939"/>
      <c r="CB496" s="939"/>
      <c r="CC496" s="939"/>
      <c r="CD496" s="939"/>
      <c r="CE496" s="939"/>
      <c r="CF496" s="939"/>
      <c r="CG496" s="939"/>
      <c r="CH496" s="939"/>
      <c r="CI496" s="939"/>
      <c r="CJ496" s="939"/>
      <c r="CK496" s="939"/>
      <c r="CL496" s="939"/>
      <c r="CM496" s="939"/>
      <c r="CN496" s="939"/>
      <c r="CO496" s="939"/>
      <c r="CP496" s="939"/>
      <c r="CQ496" s="939"/>
      <c r="CR496" s="939"/>
      <c r="CS496" s="939"/>
      <c r="CT496" s="939"/>
      <c r="CU496" s="939"/>
      <c r="CV496" s="939"/>
      <c r="CW496" s="939"/>
      <c r="CX496" s="939"/>
      <c r="CY496" s="939"/>
      <c r="CZ496" s="939"/>
      <c r="DA496" s="939"/>
      <c r="DB496" s="939"/>
      <c r="DC496" s="939"/>
      <c r="DD496" s="939"/>
      <c r="DE496" s="939"/>
      <c r="DF496" s="939"/>
      <c r="DG496" s="939"/>
      <c r="DH496" s="939"/>
      <c r="DI496" s="939"/>
      <c r="DJ496" s="939"/>
      <c r="DK496" s="939"/>
      <c r="DL496" s="939"/>
      <c r="DM496" s="939"/>
      <c r="DN496" s="939"/>
      <c r="DO496" s="939"/>
      <c r="DP496" s="939"/>
      <c r="DQ496" s="939"/>
      <c r="DR496" s="939"/>
      <c r="DS496" s="939"/>
      <c r="DT496" s="939"/>
      <c r="DU496" s="939"/>
      <c r="DV496" s="939"/>
      <c r="DW496" s="939"/>
      <c r="DX496" s="939"/>
      <c r="DY496" s="939"/>
      <c r="DZ496" s="939"/>
      <c r="EA496" s="939"/>
      <c r="EB496" s="939"/>
      <c r="EC496" s="939"/>
      <c r="ED496" s="939"/>
      <c r="EE496" s="939"/>
      <c r="EF496" s="939"/>
      <c r="EG496" s="939"/>
      <c r="EH496" s="939"/>
      <c r="EI496" s="939"/>
      <c r="EJ496" s="939"/>
      <c r="EK496" s="939"/>
      <c r="EL496" s="939"/>
      <c r="EM496" s="939"/>
      <c r="EN496" s="939"/>
      <c r="EO496" s="939"/>
      <c r="EP496" s="939"/>
      <c r="EQ496" s="939"/>
      <c r="ER496" s="939"/>
      <c r="ES496" s="939"/>
      <c r="ET496" s="939"/>
      <c r="EU496" s="939"/>
      <c r="EV496" s="939"/>
      <c r="EW496" s="939"/>
      <c r="EX496" s="939"/>
      <c r="EY496" s="939"/>
      <c r="EZ496" s="939"/>
      <c r="FA496" s="939"/>
      <c r="FB496" s="939"/>
      <c r="FC496" s="939"/>
      <c r="FD496" s="939"/>
      <c r="FE496" s="939"/>
      <c r="FF496" s="939"/>
      <c r="FG496" s="939"/>
      <c r="FH496" s="939"/>
      <c r="FI496" s="939"/>
      <c r="FJ496" s="939"/>
      <c r="FK496" s="939"/>
      <c r="FL496" s="939"/>
      <c r="FM496" s="939"/>
      <c r="FN496" s="939"/>
      <c r="FO496" s="939"/>
      <c r="FP496" s="939"/>
      <c r="FQ496" s="939"/>
      <c r="FR496" s="939"/>
      <c r="FS496" s="939"/>
      <c r="FT496" s="939"/>
      <c r="FU496" s="939"/>
      <c r="FV496" s="939"/>
      <c r="FW496" s="939"/>
      <c r="FX496" s="939"/>
      <c r="FY496" s="939"/>
      <c r="FZ496" s="939"/>
      <c r="GA496" s="939"/>
      <c r="GB496" s="939"/>
      <c r="GC496" s="939"/>
      <c r="GD496" s="939"/>
      <c r="GE496" s="940"/>
    </row>
    <row r="497" spans="4:78" ht="18.95" customHeight="1">
      <c r="G497" s="962"/>
      <c r="J497" s="1052" t="s">
        <v>2255</v>
      </c>
    </row>
    <row r="498" spans="4:78" ht="18.95" customHeight="1">
      <c r="G498" s="962"/>
      <c r="J498" s="1052" t="s">
        <v>3443</v>
      </c>
    </row>
    <row r="499" spans="4:78" ht="18.95" customHeight="1">
      <c r="G499" s="962"/>
      <c r="J499" s="1052" t="s">
        <v>3442</v>
      </c>
    </row>
    <row r="500" spans="4:78" ht="18.95" customHeight="1">
      <c r="G500" s="962"/>
      <c r="J500" s="1052" t="s">
        <v>3444</v>
      </c>
    </row>
    <row r="501" spans="4:78" ht="18.95" customHeight="1">
      <c r="J501" s="1052"/>
    </row>
    <row r="503" spans="4:78" ht="18.95" customHeight="1">
      <c r="G503" s="924" t="s">
        <v>3042</v>
      </c>
    </row>
    <row r="505" spans="4:78" ht="5.0999999999999996" customHeight="1">
      <c r="G505"/>
      <c r="H505"/>
      <c r="I505" s="536"/>
      <c r="J505" s="921"/>
      <c r="K505" s="922"/>
      <c r="L505" s="922"/>
      <c r="M505" s="922"/>
      <c r="N505" s="922"/>
      <c r="O505" s="922"/>
      <c r="P505" s="922"/>
      <c r="Q505" s="922"/>
      <c r="R505" s="922"/>
      <c r="S505" s="923"/>
      <c r="T505" s="536"/>
      <c r="U505" s="536"/>
      <c r="V505" s="536"/>
      <c r="W505" s="536"/>
      <c r="X505" s="536"/>
      <c r="Y505" s="920"/>
      <c r="Z505" s="920"/>
      <c r="AA505" s="920"/>
      <c r="AB505" s="920"/>
      <c r="AC505" s="920"/>
      <c r="AD505" s="920"/>
      <c r="AE505" s="920"/>
      <c r="AF505" s="920"/>
      <c r="AG505" s="920"/>
      <c r="AH505" s="920"/>
      <c r="AI505" s="920"/>
      <c r="AJ505" s="920"/>
      <c r="AK505" s="920"/>
      <c r="AL505" s="920"/>
      <c r="AM505" s="920"/>
      <c r="AN505" s="920"/>
      <c r="AO505" s="920"/>
      <c r="AP505" s="920"/>
      <c r="AQ505" s="920"/>
      <c r="AR505" s="920"/>
      <c r="AS505" s="920"/>
      <c r="AT505" s="920"/>
      <c r="AU505" s="920"/>
      <c r="AV505" s="920"/>
      <c r="AW505" s="920"/>
      <c r="AX505" s="920"/>
      <c r="AY505" s="920"/>
      <c r="AZ505" s="920"/>
      <c r="BA505" s="920"/>
      <c r="BB505" s="920"/>
      <c r="BC505" s="920"/>
      <c r="BD505" s="920"/>
      <c r="BE505" s="920"/>
      <c r="BF505" s="920"/>
      <c r="BG505" s="920"/>
      <c r="BH505" s="920"/>
    </row>
    <row r="506" spans="4:78" ht="18.95" customHeight="1">
      <c r="D506" s="2434"/>
      <c r="E506" s="2434"/>
      <c r="F506" s="2434"/>
      <c r="G506"/>
      <c r="H506"/>
      <c r="I506" s="536"/>
      <c r="J506" s="907" t="s">
        <v>3039</v>
      </c>
      <c r="K506" s="908"/>
      <c r="L506" s="908"/>
      <c r="M506" s="908"/>
      <c r="N506" s="908"/>
      <c r="O506" s="908"/>
      <c r="P506" s="908"/>
      <c r="Q506" s="908"/>
      <c r="R506" s="908"/>
      <c r="S506" s="909"/>
      <c r="T506" s="920"/>
      <c r="U506" s="920"/>
      <c r="V506" s="920"/>
      <c r="W506" s="920"/>
      <c r="X506" s="920"/>
      <c r="Y506" s="920"/>
      <c r="Z506" s="920"/>
      <c r="AA506" s="920"/>
      <c r="AB506" s="920"/>
      <c r="AC506" s="920"/>
      <c r="AD506" s="920"/>
      <c r="AE506" s="920"/>
      <c r="AF506" s="920"/>
      <c r="AG506" s="920"/>
      <c r="AH506" s="920"/>
      <c r="AI506" s="920"/>
      <c r="AJ506" s="920"/>
      <c r="AK506" s="920"/>
      <c r="AL506" s="920"/>
      <c r="AM506" s="920"/>
      <c r="AN506" s="920"/>
      <c r="AR506" s="920"/>
      <c r="AS506" s="920"/>
      <c r="AT506" s="920"/>
      <c r="AU506" s="920"/>
      <c r="AV506" s="920"/>
      <c r="AW506" s="920"/>
      <c r="AX506" s="920"/>
      <c r="AY506" s="920"/>
      <c r="AZ506" s="920"/>
      <c r="BA506" s="920"/>
      <c r="BB506" s="920"/>
      <c r="BC506" s="920"/>
      <c r="BD506" s="920"/>
      <c r="BE506" s="920"/>
      <c r="BF506" s="920"/>
      <c r="BG506" s="920"/>
      <c r="BH506" s="920"/>
      <c r="BI506" s="920"/>
    </row>
    <row r="507" spans="4:78" ht="9.9499999999999993" customHeight="1">
      <c r="D507" s="2434"/>
      <c r="E507" s="2434"/>
      <c r="F507" s="2434"/>
      <c r="G507"/>
      <c r="H507"/>
      <c r="I507" s="916"/>
      <c r="J507" s="536"/>
      <c r="K507" s="536"/>
      <c r="L507" s="536"/>
      <c r="M507" s="536"/>
      <c r="N507" s="536"/>
      <c r="O507" s="536"/>
      <c r="P507" s="536"/>
      <c r="Q507" s="536"/>
      <c r="R507" s="536"/>
      <c r="S507" s="536"/>
      <c r="T507" s="914"/>
      <c r="U507" s="914"/>
      <c r="V507" s="914"/>
      <c r="W507" s="914"/>
      <c r="X507" s="914"/>
      <c r="Y507" s="941"/>
      <c r="Z507" s="941"/>
      <c r="AA507" s="941"/>
      <c r="AB507" s="941"/>
      <c r="AC507" s="941"/>
      <c r="AD507" s="941"/>
      <c r="AE507" s="941"/>
      <c r="AF507" s="941"/>
      <c r="AG507" s="941"/>
      <c r="AH507" s="941"/>
      <c r="AI507" s="941"/>
      <c r="AJ507" s="941"/>
      <c r="AK507" s="941"/>
      <c r="AL507" s="941"/>
      <c r="AM507" s="941"/>
      <c r="AN507" s="941"/>
      <c r="AO507" s="941"/>
      <c r="AP507" s="941"/>
      <c r="AQ507" s="941"/>
      <c r="AR507" s="941"/>
      <c r="AS507" s="941"/>
      <c r="AT507" s="941"/>
      <c r="AU507" s="941"/>
      <c r="AV507" s="941"/>
      <c r="AW507" s="941"/>
      <c r="AX507" s="941"/>
      <c r="AY507" s="941"/>
      <c r="AZ507" s="941"/>
      <c r="BA507" s="941"/>
      <c r="BB507" s="941"/>
      <c r="BC507" s="941"/>
      <c r="BD507" s="941"/>
      <c r="BE507" s="941"/>
      <c r="BF507" s="941"/>
      <c r="BG507" s="941"/>
      <c r="BH507" s="941"/>
      <c r="BI507" s="941"/>
      <c r="BJ507" s="941"/>
      <c r="BK507" s="941"/>
      <c r="BL507" s="941"/>
      <c r="BM507" s="941"/>
      <c r="BN507" s="941"/>
      <c r="BO507" s="941"/>
      <c r="BP507" s="941"/>
      <c r="BQ507" s="941"/>
      <c r="BR507" s="941"/>
      <c r="BS507" s="941"/>
      <c r="BT507" s="941"/>
      <c r="BU507" s="941"/>
      <c r="BV507" s="941"/>
      <c r="BW507" s="941"/>
      <c r="BX507" s="941"/>
      <c r="BY507" s="941"/>
      <c r="BZ507" s="942"/>
    </row>
    <row r="508" spans="4:78" ht="18.95" customHeight="1">
      <c r="D508" s="2434"/>
      <c r="E508" s="2434"/>
      <c r="F508" s="2434"/>
      <c r="I508" s="935"/>
      <c r="J508" s="1965" t="s">
        <v>1630</v>
      </c>
      <c r="K508" s="1965"/>
      <c r="L508" s="1965"/>
      <c r="N508" s="1154" t="s">
        <v>1945</v>
      </c>
      <c r="O508" s="1155"/>
      <c r="P508" s="1155"/>
      <c r="Q508" s="1155"/>
      <c r="R508" s="1156"/>
      <c r="S508" s="946" t="s">
        <v>1115</v>
      </c>
      <c r="T508" s="486" t="s">
        <v>737</v>
      </c>
      <c r="U508" s="486" t="s">
        <v>2318</v>
      </c>
      <c r="BH508" s="1122"/>
      <c r="BI508" s="1122"/>
      <c r="BJ508" s="1122"/>
      <c r="BK508" s="1122"/>
      <c r="BL508" s="1122"/>
      <c r="BM508" s="1122"/>
      <c r="BN508" s="1122"/>
      <c r="BP508" s="926" t="s">
        <v>1544</v>
      </c>
      <c r="BQ508" s="927"/>
      <c r="BR508" s="928"/>
      <c r="BS508" s="926" t="s">
        <v>1623</v>
      </c>
      <c r="BT508" s="927"/>
      <c r="BU508" s="928"/>
      <c r="BV508" s="920"/>
      <c r="BW508" s="920"/>
      <c r="BX508" s="920"/>
      <c r="BY508" s="920"/>
      <c r="BZ508" s="937"/>
    </row>
    <row r="509" spans="4:78" ht="5.0999999999999996" customHeight="1">
      <c r="D509" s="2434"/>
      <c r="E509" s="2434"/>
      <c r="F509" s="2434"/>
      <c r="I509" s="935"/>
      <c r="J509" s="949"/>
      <c r="K509" s="1397"/>
      <c r="L509" s="1965"/>
      <c r="M509" s="958"/>
      <c r="N509" s="1441"/>
      <c r="O509" s="1441"/>
      <c r="P509" s="1441"/>
      <c r="Q509" s="1441"/>
      <c r="R509" s="1073"/>
      <c r="S509" s="920"/>
      <c r="T509" s="910"/>
      <c r="U509" s="981"/>
      <c r="V509" s="920"/>
      <c r="W509" s="1180"/>
      <c r="X509" s="1122"/>
      <c r="Y509" s="1122"/>
      <c r="Z509" s="1122"/>
      <c r="AA509" s="1073"/>
      <c r="AB509" s="910"/>
      <c r="AC509" s="981"/>
      <c r="AD509" s="938"/>
      <c r="AE509" s="1180"/>
      <c r="AF509" s="1122"/>
      <c r="AG509" s="1122"/>
      <c r="AH509" s="1122"/>
      <c r="AI509" s="1073"/>
      <c r="AJ509" s="910"/>
      <c r="AK509" s="981"/>
      <c r="AL509" s="938"/>
      <c r="AM509" s="1180"/>
      <c r="AN509" s="1122"/>
      <c r="AO509" s="1122"/>
      <c r="AP509" s="1122"/>
      <c r="AQ509" s="1073"/>
      <c r="AR509" s="910"/>
      <c r="AS509" s="981"/>
      <c r="AT509" s="938"/>
      <c r="AU509" s="1180"/>
      <c r="AV509" s="1122"/>
      <c r="AW509" s="1122"/>
      <c r="AX509" s="1122"/>
      <c r="AY509" s="1073"/>
      <c r="AZ509" s="910"/>
      <c r="BA509" s="981"/>
      <c r="BB509" s="938"/>
      <c r="BC509" s="1180"/>
      <c r="BD509" s="1122"/>
      <c r="BE509" s="1122"/>
      <c r="BF509" s="1122"/>
      <c r="BG509" s="1122"/>
      <c r="BH509" s="920"/>
      <c r="BI509" s="1122"/>
      <c r="BJ509" s="1122"/>
      <c r="BK509" s="1122"/>
      <c r="BL509" s="1122"/>
      <c r="BM509" s="1122"/>
      <c r="BN509" s="1122"/>
      <c r="BO509" s="1122"/>
      <c r="BP509" s="1122"/>
      <c r="BQ509" s="1122"/>
      <c r="BR509" s="1122"/>
      <c r="BS509" s="1122"/>
      <c r="BT509" s="920"/>
      <c r="BU509" s="920"/>
      <c r="BV509" s="920"/>
      <c r="BW509" s="920"/>
      <c r="BX509" s="920"/>
      <c r="BY509" s="920"/>
      <c r="BZ509" s="937"/>
    </row>
    <row r="510" spans="4:78" ht="18.95" customHeight="1">
      <c r="D510" s="2434"/>
      <c r="E510" s="2434"/>
      <c r="F510" s="2434"/>
      <c r="I510" s="935"/>
      <c r="J510" s="949" t="s">
        <v>1542</v>
      </c>
      <c r="K510" s="1936"/>
      <c r="L510" s="1965"/>
      <c r="M510" s="958"/>
      <c r="N510" s="982" t="s">
        <v>1521</v>
      </c>
      <c r="O510" s="983"/>
      <c r="P510" s="983"/>
      <c r="Q510" s="983"/>
      <c r="R510" s="983"/>
      <c r="S510" s="986" t="s">
        <v>912</v>
      </c>
      <c r="U510" s="910" t="s">
        <v>1627</v>
      </c>
      <c r="V510" s="981"/>
      <c r="W510" s="938"/>
      <c r="X510" s="982" t="s">
        <v>1521</v>
      </c>
      <c r="Y510" s="983"/>
      <c r="Z510" s="983"/>
      <c r="AA510" s="983"/>
      <c r="AB510" s="986" t="s">
        <v>912</v>
      </c>
      <c r="AC510" s="910" t="s">
        <v>1656</v>
      </c>
      <c r="AD510" s="981"/>
      <c r="AE510" s="938"/>
      <c r="AF510" s="982" t="s">
        <v>1521</v>
      </c>
      <c r="AG510" s="983"/>
      <c r="AH510" s="983"/>
      <c r="AI510" s="983"/>
      <c r="AJ510" s="986" t="s">
        <v>912</v>
      </c>
      <c r="AK510" s="910" t="s">
        <v>1657</v>
      </c>
      <c r="AL510" s="981"/>
      <c r="AM510" s="938"/>
      <c r="AN510" s="982" t="s">
        <v>1521</v>
      </c>
      <c r="AO510" s="983"/>
      <c r="AP510" s="983"/>
      <c r="AQ510" s="983"/>
      <c r="AR510" s="986" t="s">
        <v>912</v>
      </c>
      <c r="AS510" s="910" t="s">
        <v>3058</v>
      </c>
      <c r="AT510" s="958"/>
      <c r="AU510" s="958"/>
      <c r="AV510" s="2010" t="s">
        <v>3059</v>
      </c>
      <c r="AW510" s="2011"/>
      <c r="AX510" s="2011"/>
      <c r="AY510" s="2011"/>
      <c r="AZ510" s="2011"/>
      <c r="BA510" s="2012"/>
      <c r="BB510" s="938" t="s">
        <v>3115</v>
      </c>
      <c r="BC510" s="1180"/>
      <c r="BD510" s="1122"/>
      <c r="BE510" s="1122"/>
      <c r="BF510" s="1122"/>
      <c r="BG510" s="1122"/>
      <c r="BH510" s="920"/>
      <c r="BI510" s="1122"/>
      <c r="BJ510" s="1122"/>
      <c r="BT510" s="920"/>
      <c r="BU510" s="920"/>
      <c r="BV510" s="920"/>
      <c r="BW510" s="920"/>
      <c r="BX510" s="920"/>
      <c r="BY510" s="920"/>
      <c r="BZ510" s="937"/>
    </row>
    <row r="511" spans="4:78" ht="9.9499999999999993" customHeight="1">
      <c r="D511" s="2434"/>
      <c r="E511" s="2434"/>
      <c r="F511" s="2434"/>
      <c r="I511" s="935"/>
      <c r="J511" s="1965"/>
      <c r="K511" s="1965"/>
      <c r="L511" s="1965"/>
      <c r="M511" s="920"/>
      <c r="N511" s="920"/>
      <c r="O511" s="920"/>
      <c r="P511" s="920"/>
      <c r="Q511" s="920"/>
      <c r="R511" s="920"/>
      <c r="S511" s="920"/>
      <c r="T511" s="920"/>
      <c r="U511" s="920"/>
      <c r="V511" s="920"/>
      <c r="W511" s="920"/>
      <c r="X511" s="920"/>
      <c r="Y511" s="920"/>
      <c r="Z511" s="920"/>
      <c r="AA511" s="920"/>
      <c r="AB511" s="920"/>
      <c r="AC511" s="920"/>
      <c r="AD511" s="920"/>
      <c r="AE511" s="920"/>
      <c r="AF511" s="920"/>
      <c r="AG511" s="920"/>
      <c r="AH511" s="920"/>
      <c r="AI511" s="920"/>
      <c r="AJ511" s="920"/>
      <c r="AK511" s="920"/>
      <c r="AL511" s="920"/>
      <c r="AM511" s="920"/>
      <c r="AN511" s="920"/>
      <c r="AO511" s="920"/>
      <c r="AP511" s="920"/>
      <c r="AQ511" s="920"/>
      <c r="AR511" s="920"/>
      <c r="AS511" s="920"/>
      <c r="AT511" s="920"/>
      <c r="AU511" s="920"/>
      <c r="AV511" s="920"/>
      <c r="AW511" s="920"/>
      <c r="AX511" s="920"/>
      <c r="AY511" s="920"/>
      <c r="AZ511" s="920"/>
      <c r="BA511" s="920"/>
      <c r="BB511" s="920"/>
      <c r="BC511" s="920"/>
      <c r="BD511" s="920"/>
      <c r="BE511" s="920"/>
      <c r="BF511" s="920"/>
      <c r="BG511" s="920"/>
      <c r="BH511" s="920"/>
      <c r="BI511" s="920"/>
      <c r="BJ511" s="920"/>
      <c r="BK511" s="920"/>
      <c r="BL511" s="920"/>
      <c r="BM511" s="920"/>
      <c r="BN511" s="920"/>
      <c r="BO511" s="920"/>
      <c r="BP511" s="920"/>
      <c r="BQ511" s="920"/>
      <c r="BR511" s="920"/>
      <c r="BS511" s="920"/>
      <c r="BT511" s="920"/>
      <c r="BU511" s="920"/>
      <c r="BV511" s="920"/>
      <c r="BW511" s="920"/>
      <c r="BX511" s="920"/>
      <c r="BY511" s="920"/>
      <c r="BZ511" s="937"/>
    </row>
    <row r="512" spans="4:78" ht="18.95" customHeight="1">
      <c r="D512" s="2434"/>
      <c r="E512" s="2434"/>
      <c r="F512" s="2434"/>
      <c r="I512" s="935"/>
      <c r="J512" s="949" t="s">
        <v>1522</v>
      </c>
      <c r="K512" s="1397"/>
      <c r="L512" s="1397"/>
      <c r="M512" s="752"/>
      <c r="N512" s="2868" t="s">
        <v>3410</v>
      </c>
      <c r="O512" s="2869"/>
      <c r="P512" s="2870"/>
      <c r="Q512" s="946" t="s">
        <v>1115</v>
      </c>
      <c r="R512" s="2865" t="s">
        <v>1523</v>
      </c>
      <c r="S512" s="2866"/>
      <c r="T512" s="2867"/>
      <c r="U512" s="946" t="s">
        <v>1115</v>
      </c>
      <c r="V512" s="2865" t="s">
        <v>1524</v>
      </c>
      <c r="W512" s="2866"/>
      <c r="X512" s="2867"/>
      <c r="Y512" s="946" t="s">
        <v>1115</v>
      </c>
      <c r="Z512" s="920"/>
      <c r="AA512" s="920"/>
      <c r="AB512" s="920"/>
      <c r="AC512" s="920"/>
      <c r="AD512" s="920"/>
      <c r="AE512" s="920"/>
      <c r="AF512" s="920"/>
      <c r="AG512" s="920"/>
      <c r="AH512" s="920"/>
      <c r="AI512" s="920"/>
      <c r="AJ512" s="920"/>
      <c r="AK512" s="920"/>
      <c r="AL512" s="920"/>
      <c r="AM512" s="920"/>
      <c r="AN512" s="920"/>
      <c r="AO512" s="920"/>
      <c r="AP512" s="920"/>
      <c r="AQ512" s="920"/>
      <c r="AR512" s="920"/>
      <c r="AS512" s="920"/>
      <c r="AT512" s="920"/>
      <c r="AU512" s="920"/>
      <c r="AV512" s="920"/>
      <c r="AW512" s="920"/>
      <c r="AX512" s="920"/>
      <c r="AY512" s="920"/>
      <c r="AZ512" s="920"/>
      <c r="BA512" s="920"/>
      <c r="BB512" s="920"/>
      <c r="BC512" s="920"/>
      <c r="BD512" s="920"/>
      <c r="BE512" s="920"/>
      <c r="BF512" s="920"/>
      <c r="BG512" s="920"/>
      <c r="BH512" s="920"/>
      <c r="BI512" s="920"/>
      <c r="BJ512" s="920"/>
      <c r="BK512" s="920"/>
      <c r="BL512" s="920"/>
      <c r="BM512" s="920"/>
      <c r="BN512" s="920"/>
      <c r="BO512" s="920"/>
      <c r="BP512" s="920"/>
      <c r="BQ512" s="920"/>
      <c r="BR512" s="920"/>
      <c r="BS512" s="920"/>
      <c r="BT512" s="920"/>
      <c r="BU512" s="920"/>
      <c r="BV512" s="920"/>
      <c r="BW512" s="920"/>
      <c r="BX512" s="920"/>
      <c r="BY512" s="920"/>
      <c r="BZ512" s="937"/>
    </row>
    <row r="513" spans="4:78" ht="9.9499999999999993" customHeight="1">
      <c r="D513" s="2434"/>
      <c r="E513" s="2434"/>
      <c r="F513" s="2434"/>
      <c r="I513" s="935"/>
      <c r="J513" s="920"/>
      <c r="K513" s="920"/>
      <c r="L513" s="920"/>
      <c r="M513" s="920"/>
      <c r="N513" s="920"/>
      <c r="O513" s="920"/>
      <c r="P513" s="920"/>
      <c r="Q513" s="920"/>
      <c r="R513" s="920"/>
      <c r="S513" s="920"/>
      <c r="T513" s="920"/>
      <c r="U513" s="920"/>
      <c r="V513" s="920"/>
      <c r="W513" s="920"/>
      <c r="X513" s="920"/>
      <c r="Y513" s="920"/>
      <c r="Z513" s="920"/>
      <c r="AA513" s="920"/>
      <c r="AB513" s="920"/>
      <c r="AC513" s="920"/>
      <c r="AD513" s="920"/>
      <c r="AE513" s="920"/>
      <c r="AF513" s="920"/>
      <c r="AG513" s="920"/>
      <c r="AH513" s="920"/>
      <c r="AI513" s="920"/>
      <c r="AJ513" s="920"/>
      <c r="AK513" s="920"/>
      <c r="AL513" s="920"/>
      <c r="AM513" s="920"/>
      <c r="AN513" s="920"/>
      <c r="AO513" s="920"/>
      <c r="AP513" s="920"/>
      <c r="AQ513" s="920"/>
      <c r="AR513" s="920"/>
      <c r="AS513" s="920"/>
      <c r="AT513" s="920"/>
      <c r="AU513" s="920"/>
      <c r="AV513" s="920"/>
      <c r="AW513" s="920"/>
      <c r="AX513" s="920"/>
      <c r="AY513" s="920"/>
      <c r="AZ513" s="920"/>
      <c r="BA513" s="920"/>
      <c r="BB513" s="920"/>
      <c r="BC513" s="920"/>
      <c r="BD513" s="920"/>
      <c r="BE513" s="920"/>
      <c r="BF513" s="920"/>
      <c r="BG513" s="920"/>
      <c r="BH513" s="920"/>
      <c r="BI513" s="920"/>
      <c r="BJ513" s="920"/>
      <c r="BK513" s="920"/>
      <c r="BL513" s="920"/>
      <c r="BM513" s="920"/>
      <c r="BN513" s="920"/>
      <c r="BO513" s="920"/>
      <c r="BP513" s="920"/>
      <c r="BQ513" s="920"/>
      <c r="BR513" s="920"/>
      <c r="BS513" s="920"/>
      <c r="BT513" s="920"/>
      <c r="BU513" s="920"/>
      <c r="BV513" s="920"/>
      <c r="BW513" s="920"/>
      <c r="BX513" s="920"/>
      <c r="BY513" s="920"/>
      <c r="BZ513" s="937"/>
    </row>
    <row r="514" spans="4:78" ht="18.95" customHeight="1">
      <c r="D514" s="2434"/>
      <c r="E514" s="2434"/>
      <c r="F514" s="2434"/>
      <c r="I514" s="935"/>
      <c r="J514" s="2797" t="s">
        <v>3447</v>
      </c>
      <c r="K514" s="2798"/>
      <c r="L514" s="2798"/>
      <c r="M514" s="2799"/>
      <c r="N514" s="2803" t="s">
        <v>1586</v>
      </c>
      <c r="O514" s="2804"/>
      <c r="P514" s="2804"/>
      <c r="Q514" s="2804"/>
      <c r="R514" s="2804"/>
      <c r="S514" s="2804"/>
      <c r="T514" s="2804"/>
      <c r="U514" s="2804"/>
      <c r="V514" s="2804"/>
      <c r="W514" s="2804"/>
      <c r="X514" s="2805"/>
      <c r="Y514" s="2797" t="s">
        <v>1527</v>
      </c>
      <c r="Z514" s="2848"/>
      <c r="AA514" s="2848"/>
      <c r="AB514" s="2848"/>
      <c r="AC514" s="2848"/>
      <c r="AD514" s="2848"/>
      <c r="AE514" s="2848"/>
      <c r="AF514" s="2848"/>
      <c r="AG514" s="2848"/>
      <c r="AH514" s="2848"/>
      <c r="AI514" s="2848"/>
      <c r="AJ514" s="2848"/>
      <c r="AK514" s="2848"/>
      <c r="AL514" s="2848"/>
      <c r="AM514" s="2848"/>
      <c r="AN514" s="2848"/>
      <c r="AO514" s="2848"/>
      <c r="AP514" s="2799"/>
      <c r="AQ514" s="2797" t="s">
        <v>1534</v>
      </c>
      <c r="AR514" s="2848"/>
      <c r="AS514" s="2799"/>
      <c r="AT514" s="2797" t="s">
        <v>2246</v>
      </c>
      <c r="AU514" s="2848"/>
      <c r="AV514" s="2799"/>
      <c r="AW514" s="1343" t="s">
        <v>2147</v>
      </c>
      <c r="AX514" s="1362"/>
      <c r="AY514" s="1060"/>
      <c r="AZ514" s="1060"/>
      <c r="BA514" s="1060"/>
      <c r="BB514" s="1060"/>
      <c r="BC514" s="1060"/>
      <c r="BD514" s="1060"/>
      <c r="BE514" s="1061"/>
      <c r="BF514" s="929" t="s">
        <v>2317</v>
      </c>
      <c r="BG514" s="930"/>
      <c r="BH514" s="930"/>
      <c r="BI514" s="930"/>
      <c r="BJ514" s="930"/>
      <c r="BK514" s="931"/>
      <c r="BL514" s="930" t="s">
        <v>1612</v>
      </c>
      <c r="BM514" s="930"/>
      <c r="BN514" s="930"/>
      <c r="BO514" s="930"/>
      <c r="BP514" s="931"/>
      <c r="BQ514" s="930"/>
      <c r="BR514" s="930"/>
      <c r="BS514" s="931"/>
      <c r="BT514" s="2810" t="s">
        <v>1525</v>
      </c>
      <c r="BU514" s="2798"/>
      <c r="BV514" s="2798"/>
      <c r="BW514" s="2799"/>
      <c r="BX514" s="2907" t="s">
        <v>3038</v>
      </c>
      <c r="BY514" s="2908"/>
      <c r="BZ514" s="937"/>
    </row>
    <row r="515" spans="4:78" ht="18.95" customHeight="1">
      <c r="D515" s="2434"/>
      <c r="E515" s="2434"/>
      <c r="F515" s="2434"/>
      <c r="I515" s="935"/>
      <c r="J515" s="2800"/>
      <c r="K515" s="2801"/>
      <c r="L515" s="2801"/>
      <c r="M515" s="2802"/>
      <c r="N515" s="2797" t="s">
        <v>699</v>
      </c>
      <c r="O515" s="2848"/>
      <c r="P515" s="2848"/>
      <c r="Q515" s="2799"/>
      <c r="R515" s="2797" t="s">
        <v>700</v>
      </c>
      <c r="S515" s="2848"/>
      <c r="T515" s="2848"/>
      <c r="U515" s="2799"/>
      <c r="V515" s="2797" t="s">
        <v>1531</v>
      </c>
      <c r="W515" s="2848"/>
      <c r="X515" s="2799"/>
      <c r="Y515" s="2797" t="s">
        <v>1561</v>
      </c>
      <c r="Z515" s="2848"/>
      <c r="AA515" s="2799"/>
      <c r="AB515" s="2797" t="s">
        <v>1528</v>
      </c>
      <c r="AC515" s="2848"/>
      <c r="AD515" s="2848"/>
      <c r="AE515" s="2848"/>
      <c r="AF515" s="2799"/>
      <c r="AG515" s="2797" t="s">
        <v>1529</v>
      </c>
      <c r="AH515" s="2848"/>
      <c r="AI515" s="2848"/>
      <c r="AJ515" s="2848"/>
      <c r="AK515" s="2848"/>
      <c r="AL515" s="2848"/>
      <c r="AM515" s="2799"/>
      <c r="AN515" s="2797" t="s">
        <v>1530</v>
      </c>
      <c r="AO515" s="2848"/>
      <c r="AP515" s="2799"/>
      <c r="AQ515" s="2849"/>
      <c r="AR515" s="2850"/>
      <c r="AS515" s="2851"/>
      <c r="AT515" s="2849"/>
      <c r="AU515" s="2850"/>
      <c r="AV515" s="2851"/>
      <c r="AW515" s="1059" t="s">
        <v>3413</v>
      </c>
      <c r="AX515" s="1060"/>
      <c r="AY515" s="1060"/>
      <c r="AZ515" s="1059" t="s">
        <v>2138</v>
      </c>
      <c r="BA515" s="1060"/>
      <c r="BB515" s="1060"/>
      <c r="BC515" s="1059" t="s">
        <v>2139</v>
      </c>
      <c r="BD515" s="1060"/>
      <c r="BE515" s="1061"/>
      <c r="BF515" s="963" t="s">
        <v>1545</v>
      </c>
      <c r="BG515" s="964"/>
      <c r="BH515" s="965"/>
      <c r="BI515" s="930" t="s">
        <v>1618</v>
      </c>
      <c r="BJ515" s="930"/>
      <c r="BK515" s="931"/>
      <c r="BL515" s="929" t="s">
        <v>1583</v>
      </c>
      <c r="BM515" s="930"/>
      <c r="BN515" s="929" t="s">
        <v>1592</v>
      </c>
      <c r="BO515" s="930"/>
      <c r="BP515" s="931"/>
      <c r="BQ515" s="929" t="s">
        <v>1585</v>
      </c>
      <c r="BR515" s="930"/>
      <c r="BS515" s="931"/>
      <c r="BT515" s="2800"/>
      <c r="BU515" s="2801"/>
      <c r="BV515" s="2801"/>
      <c r="BW515" s="2802"/>
      <c r="BX515" s="2909"/>
      <c r="BY515" s="2910"/>
      <c r="BZ515" s="937"/>
    </row>
    <row r="516" spans="4:78" ht="18.95" customHeight="1">
      <c r="D516" s="2434"/>
      <c r="E516" s="2434"/>
      <c r="F516" s="2434"/>
      <c r="I516" s="935"/>
      <c r="J516" s="2791" t="s">
        <v>3446</v>
      </c>
      <c r="K516" s="2806"/>
      <c r="L516" s="2806"/>
      <c r="M516" s="2793"/>
      <c r="N516" s="2832" t="s">
        <v>1560</v>
      </c>
      <c r="O516" s="2806"/>
      <c r="P516" s="2806"/>
      <c r="Q516" s="2793"/>
      <c r="R516" s="2832">
        <v>12345</v>
      </c>
      <c r="S516" s="2806"/>
      <c r="T516" s="2806"/>
      <c r="U516" s="2793"/>
      <c r="V516" s="2832" t="s">
        <v>1518</v>
      </c>
      <c r="W516" s="2806"/>
      <c r="X516" s="2793"/>
      <c r="Y516" s="2832" t="s">
        <v>1526</v>
      </c>
      <c r="Z516" s="2806"/>
      <c r="AA516" s="2793"/>
      <c r="AB516" s="2832" t="s">
        <v>1526</v>
      </c>
      <c r="AC516" s="2806"/>
      <c r="AD516" s="2806"/>
      <c r="AE516" s="2806"/>
      <c r="AF516" s="2793"/>
      <c r="AG516" s="2832" t="s">
        <v>1562</v>
      </c>
      <c r="AH516" s="2806"/>
      <c r="AI516" s="2806"/>
      <c r="AJ516" s="2806"/>
      <c r="AK516" s="2806"/>
      <c r="AL516" s="2806"/>
      <c r="AM516" s="2793"/>
      <c r="AN516" s="2832" t="s">
        <v>1532</v>
      </c>
      <c r="AO516" s="2806"/>
      <c r="AP516" s="2793"/>
      <c r="AQ516" s="2825" t="s">
        <v>1596</v>
      </c>
      <c r="AR516" s="2826"/>
      <c r="AS516" s="2827"/>
      <c r="AT516" s="2825">
        <v>1</v>
      </c>
      <c r="AU516" s="2826"/>
      <c r="AV516" s="2827"/>
      <c r="AW516" s="1388" t="s">
        <v>3410</v>
      </c>
      <c r="AX516" s="955"/>
      <c r="AY516" s="955"/>
      <c r="AZ516" s="954" t="s">
        <v>1523</v>
      </c>
      <c r="BA516" s="955"/>
      <c r="BB516" s="955"/>
      <c r="BC516" s="954" t="s">
        <v>1524</v>
      </c>
      <c r="BD516" s="955"/>
      <c r="BE516" s="971"/>
      <c r="BF516" s="954" t="s">
        <v>1595</v>
      </c>
      <c r="BG516" s="955"/>
      <c r="BH516" s="971"/>
      <c r="BI516" s="954">
        <v>1</v>
      </c>
      <c r="BJ516" s="955"/>
      <c r="BK516" s="971"/>
      <c r="BL516" s="954" t="s">
        <v>1590</v>
      </c>
      <c r="BM516" s="955"/>
      <c r="BN516" s="1006">
        <v>15</v>
      </c>
      <c r="BO516" s="1007"/>
      <c r="BP516" s="1008"/>
      <c r="BQ516" s="1009" t="s">
        <v>1520</v>
      </c>
      <c r="BR516" s="1007"/>
      <c r="BS516" s="1008"/>
      <c r="BT516" s="954" t="s">
        <v>1526</v>
      </c>
      <c r="BU516" s="955"/>
      <c r="BV516" s="955"/>
      <c r="BW516" s="971"/>
      <c r="BX516" s="954" t="s">
        <v>3040</v>
      </c>
      <c r="BY516" s="971"/>
      <c r="BZ516" s="937"/>
    </row>
    <row r="517" spans="4:78" ht="18.95" customHeight="1">
      <c r="D517" s="2434"/>
      <c r="E517" s="2434"/>
      <c r="F517" s="2434"/>
      <c r="I517" s="935"/>
      <c r="J517" s="2807" t="s">
        <v>3446</v>
      </c>
      <c r="K517" s="2808"/>
      <c r="L517" s="2808"/>
      <c r="M517" s="2809"/>
      <c r="N517" s="2831" t="s">
        <v>1560</v>
      </c>
      <c r="O517" s="2808"/>
      <c r="P517" s="2808"/>
      <c r="Q517" s="2809"/>
      <c r="R517" s="2831">
        <v>12345</v>
      </c>
      <c r="S517" s="2808"/>
      <c r="T517" s="2808"/>
      <c r="U517" s="2809"/>
      <c r="V517" s="2831" t="s">
        <v>1518</v>
      </c>
      <c r="W517" s="2808"/>
      <c r="X517" s="2809"/>
      <c r="Y517" s="2831" t="s">
        <v>1526</v>
      </c>
      <c r="Z517" s="2808"/>
      <c r="AA517" s="2809"/>
      <c r="AB517" s="2831" t="s">
        <v>1526</v>
      </c>
      <c r="AC517" s="2808"/>
      <c r="AD517" s="2808"/>
      <c r="AE517" s="2808"/>
      <c r="AF517" s="2809"/>
      <c r="AG517" s="2831" t="s">
        <v>1562</v>
      </c>
      <c r="AH517" s="2808"/>
      <c r="AI517" s="2808"/>
      <c r="AJ517" s="2808"/>
      <c r="AK517" s="2808"/>
      <c r="AL517" s="2808"/>
      <c r="AM517" s="2809"/>
      <c r="AN517" s="2831" t="s">
        <v>1532</v>
      </c>
      <c r="AO517" s="2808"/>
      <c r="AP517" s="2809"/>
      <c r="AQ517" s="2828" t="s">
        <v>1596</v>
      </c>
      <c r="AR517" s="2829"/>
      <c r="AS517" s="2830"/>
      <c r="AT517" s="2828">
        <v>2</v>
      </c>
      <c r="AU517" s="2829"/>
      <c r="AV517" s="2830"/>
      <c r="AW517" s="1388" t="s">
        <v>3410</v>
      </c>
      <c r="AX517" s="955"/>
      <c r="AY517" s="955"/>
      <c r="AZ517" s="954" t="s">
        <v>1523</v>
      </c>
      <c r="BA517" s="955"/>
      <c r="BB517" s="955"/>
      <c r="BC517" s="954" t="s">
        <v>1524</v>
      </c>
      <c r="BD517" s="955"/>
      <c r="BE517" s="971"/>
      <c r="BF517" s="954" t="s">
        <v>1595</v>
      </c>
      <c r="BG517" s="955"/>
      <c r="BH517" s="971"/>
      <c r="BI517" s="954">
        <v>1</v>
      </c>
      <c r="BJ517" s="955"/>
      <c r="BK517" s="971"/>
      <c r="BL517" s="954" t="s">
        <v>1590</v>
      </c>
      <c r="BM517" s="955"/>
      <c r="BN517" s="1006">
        <v>20</v>
      </c>
      <c r="BO517" s="1007"/>
      <c r="BP517" s="1008"/>
      <c r="BQ517" s="1009" t="s">
        <v>1520</v>
      </c>
      <c r="BR517" s="1007"/>
      <c r="BS517" s="1008"/>
      <c r="BT517" s="954" t="s">
        <v>1526</v>
      </c>
      <c r="BU517" s="955"/>
      <c r="BV517" s="955"/>
      <c r="BW517" s="971"/>
      <c r="BX517" s="954" t="s">
        <v>3041</v>
      </c>
      <c r="BY517" s="971"/>
      <c r="BZ517" s="937"/>
    </row>
    <row r="518" spans="4:78" ht="5.0999999999999996" customHeight="1">
      <c r="D518" s="2434"/>
      <c r="E518" s="2434"/>
      <c r="F518" s="2434"/>
      <c r="I518" s="935"/>
      <c r="J518" s="920"/>
      <c r="K518" s="920"/>
      <c r="L518" s="920"/>
      <c r="M518" s="920"/>
      <c r="N518" s="911"/>
      <c r="O518" s="911"/>
      <c r="P518" s="911"/>
      <c r="Q518" s="911"/>
      <c r="R518" s="911"/>
      <c r="S518" s="974"/>
      <c r="T518" s="974"/>
      <c r="U518" s="974"/>
      <c r="V518" s="974"/>
      <c r="W518" s="974"/>
      <c r="X518" s="974"/>
      <c r="Y518" s="974"/>
      <c r="Z518" s="974"/>
      <c r="AA518" s="974"/>
      <c r="AB518" s="974"/>
      <c r="AC518" s="974"/>
      <c r="AD518" s="974"/>
      <c r="AE518" s="911"/>
      <c r="AF518" s="911"/>
      <c r="AG518" s="911"/>
      <c r="AH518" s="911"/>
      <c r="AI518" s="911"/>
      <c r="AJ518" s="911"/>
      <c r="AK518" s="911"/>
      <c r="AL518" s="911"/>
      <c r="AM518" s="911"/>
      <c r="AN518" s="911"/>
      <c r="AO518" s="920"/>
      <c r="AP518" s="920"/>
      <c r="AQ518" s="911"/>
      <c r="AR518" s="911"/>
      <c r="AS518" s="911"/>
      <c r="AT518" s="920"/>
      <c r="AU518" s="920"/>
      <c r="AV518" s="920"/>
      <c r="AW518" s="920"/>
      <c r="AX518" s="920"/>
      <c r="AY518" s="920"/>
      <c r="AZ518" s="920"/>
      <c r="BA518" s="920"/>
      <c r="BB518" s="920"/>
      <c r="BC518" s="920"/>
      <c r="BD518" s="920"/>
      <c r="BE518" s="920"/>
      <c r="BF518" s="920"/>
      <c r="BG518" s="920"/>
      <c r="BH518" s="920"/>
      <c r="BI518" s="920"/>
      <c r="BJ518" s="920"/>
      <c r="BK518" s="920"/>
      <c r="BL518" s="920"/>
      <c r="BM518" s="920"/>
      <c r="BN518" s="920"/>
      <c r="BO518" s="920"/>
      <c r="BP518" s="920"/>
      <c r="BQ518" s="920"/>
      <c r="BR518" s="920"/>
      <c r="BS518" s="920"/>
      <c r="BT518" s="920"/>
      <c r="BU518" s="920"/>
      <c r="BV518" s="920"/>
      <c r="BW518" s="920"/>
      <c r="BX518" s="920"/>
      <c r="BY518" s="920"/>
      <c r="BZ518" s="937"/>
    </row>
    <row r="519" spans="4:78" ht="5.0999999999999996" customHeight="1">
      <c r="D519" s="2434"/>
      <c r="E519" s="2434"/>
      <c r="F519" s="2434"/>
      <c r="I519" s="935"/>
      <c r="J519" s="1354"/>
      <c r="K519" s="1354"/>
      <c r="L519" s="1354"/>
      <c r="M519" s="1354"/>
      <c r="N519" s="1354"/>
      <c r="O519" s="1354"/>
      <c r="P519" s="1354"/>
      <c r="Q519" s="1354"/>
      <c r="R519" s="1354"/>
      <c r="S519" s="1354"/>
      <c r="T519" s="1354"/>
      <c r="U519" s="1354"/>
      <c r="V519" s="1354"/>
      <c r="W519" s="1354"/>
      <c r="X519" s="1354"/>
      <c r="Y519" s="1354"/>
      <c r="Z519" s="1354"/>
      <c r="AA519" s="1354"/>
      <c r="AB519" s="1354"/>
      <c r="AC519" s="1354"/>
      <c r="AD519" s="1354"/>
      <c r="AE519" s="1354"/>
      <c r="AF519" s="1354"/>
      <c r="AG519" s="1354"/>
      <c r="AH519" s="1354"/>
      <c r="AI519" s="1354"/>
      <c r="AJ519" s="1354"/>
      <c r="AK519" s="1354"/>
      <c r="AL519" s="1354"/>
      <c r="AM519" s="1354"/>
      <c r="AN519" s="1354"/>
      <c r="AO519" s="1354"/>
      <c r="AP519" s="1354"/>
      <c r="AQ519" s="1354"/>
      <c r="AR519" s="1354"/>
      <c r="AS519" s="1354"/>
      <c r="AT519" s="1354"/>
      <c r="AU519" s="1354"/>
      <c r="AV519" s="1354"/>
      <c r="AW519" s="1354"/>
      <c r="AX519" s="1354"/>
      <c r="AY519" s="1354"/>
      <c r="AZ519" s="1354"/>
      <c r="BA519" s="1354"/>
      <c r="BB519" s="1354"/>
      <c r="BC519" s="1354"/>
      <c r="BD519" s="1354"/>
      <c r="BE519" s="1354"/>
      <c r="BF519" s="1354"/>
      <c r="BG519" s="1354"/>
      <c r="BH519" s="1354"/>
      <c r="BI519" s="1354"/>
      <c r="BJ519" s="1354"/>
      <c r="BK519" s="1354"/>
      <c r="BL519" s="1354"/>
      <c r="BM519" s="1354"/>
      <c r="BN519" s="1354"/>
      <c r="BO519" s="1354"/>
      <c r="BP519" s="1354"/>
      <c r="BQ519" s="1354"/>
      <c r="BR519" s="1354"/>
      <c r="BS519" s="1354"/>
      <c r="BT519" s="1354"/>
      <c r="BU519" s="1354"/>
      <c r="BV519" s="1354"/>
      <c r="BW519" s="1354"/>
      <c r="BX519" s="1354"/>
      <c r="BY519" s="1354"/>
      <c r="BZ519" s="937"/>
    </row>
    <row r="520" spans="4:78" ht="18.95" customHeight="1">
      <c r="D520" s="2434"/>
      <c r="E520" s="2434"/>
      <c r="F520" s="2434"/>
      <c r="I520" s="935"/>
      <c r="J520" s="1354"/>
      <c r="K520" s="1354"/>
      <c r="L520" s="1354"/>
      <c r="M520" s="1354"/>
      <c r="N520" s="1354"/>
      <c r="O520" s="1354"/>
      <c r="P520" s="1354"/>
      <c r="Q520" s="1354"/>
      <c r="R520" s="1354"/>
      <c r="S520" s="1354"/>
      <c r="T520" s="1354"/>
      <c r="U520" s="1354"/>
      <c r="V520" s="1354"/>
      <c r="W520" s="1354"/>
      <c r="X520" s="1354"/>
      <c r="Y520" s="1354"/>
      <c r="Z520" s="1354"/>
      <c r="AA520" s="1354"/>
      <c r="AB520" s="1354"/>
      <c r="AC520" s="1354"/>
      <c r="AD520" s="1354"/>
      <c r="AE520" s="1354"/>
      <c r="AF520" s="1354"/>
      <c r="AG520" s="1354"/>
      <c r="AH520" s="1354"/>
      <c r="AI520" s="1354"/>
      <c r="AJ520" s="1354"/>
      <c r="AK520" s="1354"/>
      <c r="AL520" s="1354"/>
      <c r="AM520" s="1354"/>
      <c r="AN520" s="1354"/>
      <c r="AO520" s="1354"/>
      <c r="AP520" s="1354"/>
      <c r="AQ520" s="1354"/>
      <c r="AR520" s="1354"/>
      <c r="AS520" s="1354"/>
      <c r="AT520" s="1354"/>
      <c r="AU520" s="1354"/>
      <c r="AV520" s="1354"/>
      <c r="AW520" s="1354"/>
      <c r="AX520" s="1354"/>
      <c r="AY520" s="1354"/>
      <c r="AZ520" s="1354"/>
      <c r="BA520" s="1354"/>
      <c r="BB520" s="1354"/>
      <c r="BC520" s="977"/>
      <c r="BD520" s="978" t="s">
        <v>1557</v>
      </c>
      <c r="BE520" s="977"/>
      <c r="BF520" s="977"/>
      <c r="BG520" s="979" t="s">
        <v>1619</v>
      </c>
      <c r="BH520" s="979"/>
      <c r="BI520" s="2883">
        <f>BI517+BI516</f>
        <v>2</v>
      </c>
      <c r="BJ520" s="2884"/>
      <c r="BK520" s="2885"/>
      <c r="BL520" s="1079" t="s">
        <v>1590</v>
      </c>
      <c r="BM520" s="980"/>
      <c r="BN520" s="2883">
        <f>BN517+BN516</f>
        <v>35</v>
      </c>
      <c r="BO520" s="2884"/>
      <c r="BP520" s="2885"/>
      <c r="BQ520" s="1354"/>
      <c r="BR520" s="1354"/>
      <c r="BS520" s="1354"/>
      <c r="BT520" s="1354"/>
      <c r="BU520" s="1354"/>
      <c r="BV520" s="1354"/>
      <c r="BW520" s="1354"/>
      <c r="BX520" s="1354"/>
      <c r="BY520" s="1354"/>
      <c r="BZ520" s="937"/>
    </row>
    <row r="521" spans="4:78" ht="5.0999999999999996" customHeight="1">
      <c r="D521" s="2434"/>
      <c r="E521" s="2434"/>
      <c r="F521" s="2434"/>
      <c r="I521" s="935"/>
      <c r="J521" s="1354"/>
      <c r="K521" s="1354"/>
      <c r="L521" s="1354"/>
      <c r="M521" s="1354"/>
      <c r="N521" s="1354"/>
      <c r="O521" s="1354"/>
      <c r="P521" s="1354"/>
      <c r="Q521" s="1354"/>
      <c r="R521" s="1354"/>
      <c r="S521" s="1354"/>
      <c r="T521" s="1354"/>
      <c r="U521" s="1354"/>
      <c r="V521" s="1354"/>
      <c r="W521" s="1354"/>
      <c r="X521" s="1354"/>
      <c r="Y521" s="1354"/>
      <c r="Z521" s="1354"/>
      <c r="AA521" s="1354"/>
      <c r="AB521" s="1354"/>
      <c r="AC521" s="1354"/>
      <c r="AD521" s="1354"/>
      <c r="AE521" s="1354"/>
      <c r="AF521" s="1354"/>
      <c r="AG521" s="1354"/>
      <c r="AH521" s="1354"/>
      <c r="AI521" s="1354"/>
      <c r="AJ521" s="1354"/>
      <c r="AK521" s="1354"/>
      <c r="AL521" s="1354"/>
      <c r="AM521" s="1354"/>
      <c r="AN521" s="1354"/>
      <c r="AO521" s="1354"/>
      <c r="AP521" s="1354"/>
      <c r="AQ521" s="1354"/>
      <c r="AR521" s="1354"/>
      <c r="AS521" s="1354"/>
      <c r="AT521" s="1354"/>
      <c r="AU521" s="1354"/>
      <c r="AV521" s="1354"/>
      <c r="AW521" s="1354"/>
      <c r="AX521" s="1354"/>
      <c r="AY521" s="1354"/>
      <c r="AZ521" s="1354"/>
      <c r="BA521" s="1354"/>
      <c r="BB521" s="1354"/>
      <c r="BC521" s="1354"/>
      <c r="BD521" s="1354"/>
      <c r="BE521" s="1354"/>
      <c r="BF521" s="1354"/>
      <c r="BG521" s="1354"/>
      <c r="BH521" s="1354"/>
      <c r="BI521" s="1354"/>
      <c r="BJ521" s="1354"/>
      <c r="BK521" s="1354"/>
      <c r="BL521" s="1354"/>
      <c r="BM521" s="1354"/>
      <c r="BN521" s="1354"/>
      <c r="BO521" s="1354"/>
      <c r="BP521" s="1354"/>
      <c r="BQ521" s="1354"/>
      <c r="BR521" s="1354"/>
      <c r="BS521" s="1354"/>
      <c r="BT521" s="1354"/>
      <c r="BU521" s="1354"/>
      <c r="BV521" s="1354"/>
      <c r="BW521" s="1354"/>
      <c r="BX521" s="1354"/>
      <c r="BY521" s="1354"/>
      <c r="BZ521" s="937"/>
    </row>
    <row r="522" spans="4:78" ht="9.9499999999999993" customHeight="1">
      <c r="D522" s="2434"/>
      <c r="E522" s="2434"/>
      <c r="F522" s="2434"/>
      <c r="I522" s="936"/>
      <c r="J522" s="939"/>
      <c r="K522" s="939"/>
      <c r="L522" s="939"/>
      <c r="M522" s="939"/>
      <c r="N522" s="939"/>
      <c r="O522" s="939"/>
      <c r="P522" s="939"/>
      <c r="Q522" s="939"/>
      <c r="R522" s="939"/>
      <c r="S522" s="939"/>
      <c r="T522" s="939"/>
      <c r="U522" s="939"/>
      <c r="V522" s="939"/>
      <c r="W522" s="939"/>
      <c r="X522" s="939"/>
      <c r="Y522" s="939"/>
      <c r="Z522" s="939"/>
      <c r="AA522" s="939"/>
      <c r="AB522" s="939"/>
      <c r="AC522" s="939"/>
      <c r="AD522" s="939"/>
      <c r="AE522" s="939"/>
      <c r="AF522" s="939"/>
      <c r="AG522" s="939"/>
      <c r="AH522" s="939"/>
      <c r="AI522" s="939"/>
      <c r="AJ522" s="939"/>
      <c r="AK522" s="939"/>
      <c r="AL522" s="939"/>
      <c r="AM522" s="939"/>
      <c r="AN522" s="939"/>
      <c r="AO522" s="939"/>
      <c r="AP522" s="939"/>
      <c r="AQ522" s="939"/>
      <c r="AR522" s="939"/>
      <c r="AS522" s="939"/>
      <c r="AT522" s="939"/>
      <c r="AU522" s="939"/>
      <c r="AV522" s="939"/>
      <c r="AW522" s="939"/>
      <c r="AX522" s="939"/>
      <c r="AY522" s="939"/>
      <c r="AZ522" s="939"/>
      <c r="BA522" s="939"/>
      <c r="BB522" s="939"/>
      <c r="BC522" s="939"/>
      <c r="BD522" s="939"/>
      <c r="BE522" s="939"/>
      <c r="BF522" s="939"/>
      <c r="BG522" s="939"/>
      <c r="BH522" s="939"/>
      <c r="BI522" s="939"/>
      <c r="BJ522" s="939"/>
      <c r="BK522" s="939"/>
      <c r="BL522" s="939"/>
      <c r="BM522" s="939"/>
      <c r="BN522" s="939"/>
      <c r="BO522" s="939"/>
      <c r="BP522" s="939"/>
      <c r="BQ522" s="939"/>
      <c r="BR522" s="939"/>
      <c r="BS522" s="939"/>
      <c r="BT522" s="939"/>
      <c r="BU522" s="939"/>
      <c r="BV522" s="939"/>
      <c r="BW522" s="939"/>
      <c r="BX522" s="939"/>
      <c r="BY522" s="939"/>
      <c r="BZ522" s="940"/>
    </row>
    <row r="525" spans="4:78" ht="5.0999999999999996" customHeight="1">
      <c r="G525"/>
    </row>
    <row r="526" spans="4:78" ht="18.95" customHeight="1">
      <c r="G526"/>
    </row>
    <row r="527" spans="4:78" ht="9.9499999999999993" customHeight="1">
      <c r="G527"/>
    </row>
    <row r="529" ht="9.9499999999999993" customHeight="1"/>
    <row r="538" ht="5.0999999999999996" customHeight="1"/>
    <row r="539" ht="5.0999999999999996" customHeight="1"/>
    <row r="542" ht="5.0999999999999996" customHeight="1"/>
    <row r="543" ht="9.9499999999999993" customHeight="1"/>
  </sheetData>
  <mergeCells count="384">
    <mergeCell ref="CC129:CH130"/>
    <mergeCell ref="N146:Q147"/>
    <mergeCell ref="R146:U147"/>
    <mergeCell ref="J146:M147"/>
    <mergeCell ref="BT152:BV152"/>
    <mergeCell ref="BK146:BY146"/>
    <mergeCell ref="N160:Q160"/>
    <mergeCell ref="CE152:CG152"/>
    <mergeCell ref="T131:W131"/>
    <mergeCell ref="T132:W132"/>
    <mergeCell ref="T133:W133"/>
    <mergeCell ref="CH146:CM147"/>
    <mergeCell ref="CB152:CD152"/>
    <mergeCell ref="P133:S133"/>
    <mergeCell ref="BO136:BQ136"/>
    <mergeCell ref="I146:I147"/>
    <mergeCell ref="N117:Q117"/>
    <mergeCell ref="I129:I130"/>
    <mergeCell ref="J129:K130"/>
    <mergeCell ref="L129:O130"/>
    <mergeCell ref="P129:S130"/>
    <mergeCell ref="T129:W130"/>
    <mergeCell ref="X129:AB130"/>
    <mergeCell ref="P131:S131"/>
    <mergeCell ref="P132:S132"/>
    <mergeCell ref="N123:Q123"/>
    <mergeCell ref="T123:W123"/>
    <mergeCell ref="FM458:FO459"/>
    <mergeCell ref="FA458:FC459"/>
    <mergeCell ref="FD458:FF459"/>
    <mergeCell ref="FJ458:FL459"/>
    <mergeCell ref="BW136:BY136"/>
    <mergeCell ref="BZ136:CB136"/>
    <mergeCell ref="M139:O139"/>
    <mergeCell ref="Q139:S139"/>
    <mergeCell ref="U139:W139"/>
    <mergeCell ref="X144:AB144"/>
    <mergeCell ref="CE170:CI171"/>
    <mergeCell ref="CB176:CD176"/>
    <mergeCell ref="J190:M191"/>
    <mergeCell ref="J192:M192"/>
    <mergeCell ref="J193:M193"/>
    <mergeCell ref="CB366:CD366"/>
    <mergeCell ref="CE366:CG366"/>
    <mergeCell ref="BA358:BE358"/>
    <mergeCell ref="CH360:CM361"/>
    <mergeCell ref="CV458:CX459"/>
    <mergeCell ref="FG458:FI459"/>
    <mergeCell ref="CA342:CF343"/>
    <mergeCell ref="BM348:BO348"/>
    <mergeCell ref="BU348:BW348"/>
    <mergeCell ref="BV417:BX417"/>
    <mergeCell ref="CP458:CR459"/>
    <mergeCell ref="CS458:CU459"/>
    <mergeCell ref="BV439:BX439"/>
    <mergeCell ref="CG439:CI439"/>
    <mergeCell ref="CJ433:CM434"/>
    <mergeCell ref="CD439:CF439"/>
    <mergeCell ref="BY417:CA417"/>
    <mergeCell ref="BT366:BV366"/>
    <mergeCell ref="CA396:CF397"/>
    <mergeCell ref="CB411:CG412"/>
    <mergeCell ref="BU403:BW403"/>
    <mergeCell ref="BX403:BZ403"/>
    <mergeCell ref="I360:I361"/>
    <mergeCell ref="J360:M361"/>
    <mergeCell ref="N360:Q361"/>
    <mergeCell ref="S360:X361"/>
    <mergeCell ref="AK409:AO409"/>
    <mergeCell ref="BN417:BP417"/>
    <mergeCell ref="I433:I434"/>
    <mergeCell ref="S433:V434"/>
    <mergeCell ref="BM433:BO434"/>
    <mergeCell ref="BP433:BR434"/>
    <mergeCell ref="K433:N434"/>
    <mergeCell ref="I396:I397"/>
    <mergeCell ref="BM403:BO403"/>
    <mergeCell ref="R360:R361"/>
    <mergeCell ref="BX348:BZ348"/>
    <mergeCell ref="L356:O356"/>
    <mergeCell ref="R356:U356"/>
    <mergeCell ref="BT514:BW515"/>
    <mergeCell ref="BI520:BK520"/>
    <mergeCell ref="BN520:BP520"/>
    <mergeCell ref="N458:Q459"/>
    <mergeCell ref="M452:P452"/>
    <mergeCell ref="AN460:AP461"/>
    <mergeCell ref="AG460:AM461"/>
    <mergeCell ref="AB460:AF461"/>
    <mergeCell ref="Y460:AA461"/>
    <mergeCell ref="V460:X461"/>
    <mergeCell ref="AN485:AP486"/>
    <mergeCell ref="BX514:BY515"/>
    <mergeCell ref="V487:X488"/>
    <mergeCell ref="Y487:AA488"/>
    <mergeCell ref="AB487:AF488"/>
    <mergeCell ref="R485:U486"/>
    <mergeCell ref="V485:X486"/>
    <mergeCell ref="AG485:AM486"/>
    <mergeCell ref="O433:R434"/>
    <mergeCell ref="BE411:BG412"/>
    <mergeCell ref="BH411:BJ412"/>
    <mergeCell ref="AN209:AP209"/>
    <mergeCell ref="CB254:CD254"/>
    <mergeCell ref="CJ254:CL254"/>
    <mergeCell ref="CM254:CO254"/>
    <mergeCell ref="BM294:BO294"/>
    <mergeCell ref="BX294:BZ294"/>
    <mergeCell ref="CD312:CF312"/>
    <mergeCell ref="CL312:CN312"/>
    <mergeCell ref="CO312:CQ312"/>
    <mergeCell ref="CP248:CS249"/>
    <mergeCell ref="BM280:BO280"/>
    <mergeCell ref="BU280:BW280"/>
    <mergeCell ref="BX280:BZ280"/>
    <mergeCell ref="CA213:CF214"/>
    <mergeCell ref="CA230:CF231"/>
    <mergeCell ref="BM236:BO236"/>
    <mergeCell ref="BU236:BW236"/>
    <mergeCell ref="CA273:CF274"/>
    <mergeCell ref="CA288:CF289"/>
    <mergeCell ref="BU294:BW294"/>
    <mergeCell ref="AQ244:AS244"/>
    <mergeCell ref="AU244:AW244"/>
    <mergeCell ref="BA304:BE304"/>
    <mergeCell ref="FT485:FV486"/>
    <mergeCell ref="AT483:AW486"/>
    <mergeCell ref="AM244:AO244"/>
    <mergeCell ref="AR186:AT186"/>
    <mergeCell ref="BQ176:BS176"/>
    <mergeCell ref="S184:V184"/>
    <mergeCell ref="M184:P184"/>
    <mergeCell ref="AJ186:AL186"/>
    <mergeCell ref="AN186:AP186"/>
    <mergeCell ref="AQ466:AS467"/>
    <mergeCell ref="N462:Q463"/>
    <mergeCell ref="R462:U463"/>
    <mergeCell ref="V462:X463"/>
    <mergeCell ref="Y462:AA463"/>
    <mergeCell ref="AB462:AF463"/>
    <mergeCell ref="AG462:AM463"/>
    <mergeCell ref="AN462:AP463"/>
    <mergeCell ref="AQ462:AS463"/>
    <mergeCell ref="AQ460:AS461"/>
    <mergeCell ref="W433:Z434"/>
    <mergeCell ref="R460:U461"/>
    <mergeCell ref="N460:Q461"/>
    <mergeCell ref="BU458:BW459"/>
    <mergeCell ref="AF209:AH209"/>
    <mergeCell ref="AT188:AX188"/>
    <mergeCell ref="I190:I191"/>
    <mergeCell ref="CM190:CP191"/>
    <mergeCell ref="V190:Y191"/>
    <mergeCell ref="CG196:CI196"/>
    <mergeCell ref="N190:Q191"/>
    <mergeCell ref="N192:Q192"/>
    <mergeCell ref="N193:Q193"/>
    <mergeCell ref="BY196:CA196"/>
    <mergeCell ref="CQ190:CT191"/>
    <mergeCell ref="R193:U193"/>
    <mergeCell ref="R190:U191"/>
    <mergeCell ref="R192:U192"/>
    <mergeCell ref="I37:I38"/>
    <mergeCell ref="N88:Q88"/>
    <mergeCell ref="AB55:AD55"/>
    <mergeCell ref="AE55:AG55"/>
    <mergeCell ref="S55:U55"/>
    <mergeCell ref="I85:I86"/>
    <mergeCell ref="J85:M86"/>
    <mergeCell ref="N85:Q86"/>
    <mergeCell ref="X74:AA74"/>
    <mergeCell ref="I48:I49"/>
    <mergeCell ref="W64:Z64"/>
    <mergeCell ref="AC64:AF64"/>
    <mergeCell ref="X72:AA72"/>
    <mergeCell ref="X73:AA73"/>
    <mergeCell ref="O81:R81"/>
    <mergeCell ref="U81:X81"/>
    <mergeCell ref="BZ85:CE86"/>
    <mergeCell ref="N87:Q87"/>
    <mergeCell ref="N89:Q89"/>
    <mergeCell ref="BY176:CA176"/>
    <mergeCell ref="BT92:BV92"/>
    <mergeCell ref="BW92:BY92"/>
    <mergeCell ref="AJ74:AM74"/>
    <mergeCell ref="AN74:AQ74"/>
    <mergeCell ref="AJ72:AM72"/>
    <mergeCell ref="AN72:AQ72"/>
    <mergeCell ref="AJ73:AM73"/>
    <mergeCell ref="AN73:AQ73"/>
    <mergeCell ref="BL92:BN92"/>
    <mergeCell ref="AE33:AH33"/>
    <mergeCell ref="M265:Q265"/>
    <mergeCell ref="Z190:AC191"/>
    <mergeCell ref="M392:O392"/>
    <mergeCell ref="Q392:S392"/>
    <mergeCell ref="U392:W392"/>
    <mergeCell ref="L207:P207"/>
    <mergeCell ref="T427:W427"/>
    <mergeCell ref="M267:O267"/>
    <mergeCell ref="Q267:S267"/>
    <mergeCell ref="U267:W267"/>
    <mergeCell ref="J251:M251"/>
    <mergeCell ref="J306:M307"/>
    <mergeCell ref="J308:M308"/>
    <mergeCell ref="M323:Q323"/>
    <mergeCell ref="R302:U302"/>
    <mergeCell ref="N309:Q309"/>
    <mergeCell ref="M390:P390"/>
    <mergeCell ref="J396:N397"/>
    <mergeCell ref="J411:J412"/>
    <mergeCell ref="K411:O412"/>
    <mergeCell ref="M325:O325"/>
    <mergeCell ref="W228:AA228"/>
    <mergeCell ref="Q325:S325"/>
    <mergeCell ref="AI33:AL33"/>
    <mergeCell ref="J309:M309"/>
    <mergeCell ref="N479:Q479"/>
    <mergeCell ref="T479:W479"/>
    <mergeCell ref="N308:Q308"/>
    <mergeCell ref="N427:Q427"/>
    <mergeCell ref="I170:I171"/>
    <mergeCell ref="N170:Q171"/>
    <mergeCell ref="AE168:AI168"/>
    <mergeCell ref="N164:P164"/>
    <mergeCell ref="R164:T164"/>
    <mergeCell ref="V164:X164"/>
    <mergeCell ref="J170:M171"/>
    <mergeCell ref="N250:Q250"/>
    <mergeCell ref="N251:Q251"/>
    <mergeCell ref="I230:I231"/>
    <mergeCell ref="I273:I274"/>
    <mergeCell ref="J273:N274"/>
    <mergeCell ref="J230:N231"/>
    <mergeCell ref="R248:W249"/>
    <mergeCell ref="J433:J434"/>
    <mergeCell ref="AJ209:AL209"/>
    <mergeCell ref="I411:I412"/>
    <mergeCell ref="S33:V33"/>
    <mergeCell ref="I306:I307"/>
    <mergeCell ref="N306:Q307"/>
    <mergeCell ref="R306:W307"/>
    <mergeCell ref="I213:I214"/>
    <mergeCell ref="J213:N214"/>
    <mergeCell ref="BM220:BO220"/>
    <mergeCell ref="BU220:BW220"/>
    <mergeCell ref="BX220:BZ220"/>
    <mergeCell ref="M224:O224"/>
    <mergeCell ref="Q224:S224"/>
    <mergeCell ref="U224:W224"/>
    <mergeCell ref="BX236:BZ236"/>
    <mergeCell ref="I248:I249"/>
    <mergeCell ref="N248:Q249"/>
    <mergeCell ref="L244:O244"/>
    <mergeCell ref="R244:U244"/>
    <mergeCell ref="BG246:BK246"/>
    <mergeCell ref="AJ286:AN286"/>
    <mergeCell ref="L302:O302"/>
    <mergeCell ref="J248:M249"/>
    <mergeCell ref="J250:M250"/>
    <mergeCell ref="I288:I289"/>
    <mergeCell ref="J288:N289"/>
    <mergeCell ref="U325:W325"/>
    <mergeCell ref="I331:I332"/>
    <mergeCell ref="J331:N332"/>
    <mergeCell ref="CA331:CF332"/>
    <mergeCell ref="BM336:BO336"/>
    <mergeCell ref="BU336:BW336"/>
    <mergeCell ref="BX336:BZ336"/>
    <mergeCell ref="I342:I343"/>
    <mergeCell ref="J342:J343"/>
    <mergeCell ref="AU340:AY340"/>
    <mergeCell ref="FY456:GA459"/>
    <mergeCell ref="BK431:BO431"/>
    <mergeCell ref="N431:P431"/>
    <mergeCell ref="R431:T431"/>
    <mergeCell ref="V431:X431"/>
    <mergeCell ref="AN458:AP459"/>
    <mergeCell ref="AG458:AM459"/>
    <mergeCell ref="AB458:AF459"/>
    <mergeCell ref="Y458:AA459"/>
    <mergeCell ref="V458:X459"/>
    <mergeCell ref="R458:U459"/>
    <mergeCell ref="Y456:AP457"/>
    <mergeCell ref="AT456:AV459"/>
    <mergeCell ref="AQ456:AS459"/>
    <mergeCell ref="AW456:AY459"/>
    <mergeCell ref="CY458:DA459"/>
    <mergeCell ref="DB458:DD459"/>
    <mergeCell ref="DE457:DG459"/>
    <mergeCell ref="FV457:FX459"/>
    <mergeCell ref="DZ458:EB459"/>
    <mergeCell ref="EU458:EW459"/>
    <mergeCell ref="FP458:FR459"/>
    <mergeCell ref="FS458:FU459"/>
    <mergeCell ref="EX458:EZ459"/>
    <mergeCell ref="FQ485:FS486"/>
    <mergeCell ref="Y485:AA486"/>
    <mergeCell ref="AB485:AF486"/>
    <mergeCell ref="AX483:AZ486"/>
    <mergeCell ref="AU493:AW494"/>
    <mergeCell ref="AT489:AW490"/>
    <mergeCell ref="AT487:AW488"/>
    <mergeCell ref="AG487:AM488"/>
    <mergeCell ref="AN487:AP488"/>
    <mergeCell ref="AQ487:AS488"/>
    <mergeCell ref="Y489:AA490"/>
    <mergeCell ref="AB489:AF490"/>
    <mergeCell ref="AG489:AM490"/>
    <mergeCell ref="AN489:AP490"/>
    <mergeCell ref="AQ489:AS490"/>
    <mergeCell ref="CW485:CY486"/>
    <mergeCell ref="FH485:FJ486"/>
    <mergeCell ref="AG516:AM516"/>
    <mergeCell ref="AN516:AP516"/>
    <mergeCell ref="AQ514:AS515"/>
    <mergeCell ref="AQ516:AS516"/>
    <mergeCell ref="Y514:AP514"/>
    <mergeCell ref="V512:X512"/>
    <mergeCell ref="Y483:AP484"/>
    <mergeCell ref="AQ483:AS486"/>
    <mergeCell ref="N485:Q486"/>
    <mergeCell ref="N515:Q515"/>
    <mergeCell ref="R515:U515"/>
    <mergeCell ref="V515:X515"/>
    <mergeCell ref="Y515:AA515"/>
    <mergeCell ref="AB515:AF515"/>
    <mergeCell ref="AG515:AM515"/>
    <mergeCell ref="AN515:AP515"/>
    <mergeCell ref="N489:Q490"/>
    <mergeCell ref="R489:U490"/>
    <mergeCell ref="V489:X490"/>
    <mergeCell ref="N512:P512"/>
    <mergeCell ref="R512:T512"/>
    <mergeCell ref="N487:Q488"/>
    <mergeCell ref="R487:U488"/>
    <mergeCell ref="GC483:GD486"/>
    <mergeCell ref="J456:M459"/>
    <mergeCell ref="N456:X457"/>
    <mergeCell ref="J460:M461"/>
    <mergeCell ref="J462:M463"/>
    <mergeCell ref="J483:M486"/>
    <mergeCell ref="GB456:GC459"/>
    <mergeCell ref="AH48:AM49"/>
    <mergeCell ref="J514:M515"/>
    <mergeCell ref="AT514:AV515"/>
    <mergeCell ref="DF484:DH486"/>
    <mergeCell ref="FW484:FY486"/>
    <mergeCell ref="BV485:BX486"/>
    <mergeCell ref="CQ485:CS486"/>
    <mergeCell ref="CT485:CV486"/>
    <mergeCell ref="CZ485:DB486"/>
    <mergeCell ref="DC485:DE486"/>
    <mergeCell ref="EA485:EC486"/>
    <mergeCell ref="EV485:EX486"/>
    <mergeCell ref="EY485:FA486"/>
    <mergeCell ref="FB485:FD486"/>
    <mergeCell ref="FE485:FG486"/>
    <mergeCell ref="FK485:FM486"/>
    <mergeCell ref="FN485:FP486"/>
    <mergeCell ref="J487:M488"/>
    <mergeCell ref="J489:M490"/>
    <mergeCell ref="N483:X484"/>
    <mergeCell ref="N514:X514"/>
    <mergeCell ref="J516:M516"/>
    <mergeCell ref="J517:M517"/>
    <mergeCell ref="CR306:CW307"/>
    <mergeCell ref="K342:N343"/>
    <mergeCell ref="FZ483:GB486"/>
    <mergeCell ref="AT516:AV516"/>
    <mergeCell ref="AT517:AV517"/>
    <mergeCell ref="N517:Q517"/>
    <mergeCell ref="R517:U517"/>
    <mergeCell ref="V517:X517"/>
    <mergeCell ref="Y517:AA517"/>
    <mergeCell ref="AB517:AF517"/>
    <mergeCell ref="AG517:AM517"/>
    <mergeCell ref="AN517:AP517"/>
    <mergeCell ref="AQ517:AS517"/>
    <mergeCell ref="N516:Q516"/>
    <mergeCell ref="R516:U516"/>
    <mergeCell ref="V516:X516"/>
    <mergeCell ref="Y516:AA516"/>
    <mergeCell ref="AB516:AF516"/>
  </mergeCells>
  <phoneticPr fontId="8" type="noConversion"/>
  <printOptions horizontalCentered="1" verticalCentered="1"/>
  <pageMargins left="0.15748031496062992" right="0.15748031496062992" top="0.39370078740157483" bottom="0.39370078740157483" header="0" footer="0"/>
  <pageSetup paperSize="9" scale="41" orientation="landscape" r:id="rId1"/>
  <rowBreaks count="8" manualBreakCount="8">
    <brk id="58" min="4" max="110" man="1"/>
    <brk id="112" min="4" max="110" man="1"/>
    <brk id="179" min="4" max="110" man="1"/>
    <brk id="258" min="4" max="110" man="1"/>
    <brk id="316" min="4" max="110" man="1"/>
    <brk id="371" min="4" max="110" man="1"/>
    <brk id="443" min="4" max="110" man="1"/>
    <brk id="499" min="4" max="11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2:GB1545"/>
  <sheetViews>
    <sheetView showGridLines="0" topLeftCell="A1475" zoomScaleNormal="100" zoomScaleSheetLayoutView="30" workbookViewId="0">
      <selection activeCell="BH1088" sqref="BH1088"/>
    </sheetView>
  </sheetViews>
  <sheetFormatPr defaultColWidth="3.7109375" defaultRowHeight="18.95" customHeight="1"/>
  <cols>
    <col min="1" max="8" width="3.7109375" style="486"/>
    <col min="9" max="9" width="3.7109375" style="486" customWidth="1"/>
    <col min="10" max="51" width="3.7109375" style="486"/>
    <col min="52" max="52" width="3.7109375" style="486" customWidth="1"/>
    <col min="53" max="16384" width="3.7109375" style="486"/>
  </cols>
  <sheetData>
    <row r="2" spans="5:41" ht="26.25" customHeight="1">
      <c r="E2" s="1018" t="s">
        <v>1783</v>
      </c>
    </row>
    <row r="4" spans="5:41" ht="18.95" customHeight="1">
      <c r="F4" s="924" t="s">
        <v>2108</v>
      </c>
    </row>
    <row r="5" spans="5:41" ht="7.5" customHeight="1"/>
    <row r="6" spans="5:41" ht="18.95" customHeight="1">
      <c r="H6" s="1337" t="s">
        <v>2478</v>
      </c>
      <c r="P6" s="1337" t="s">
        <v>2468</v>
      </c>
      <c r="X6" s="1341" t="s">
        <v>737</v>
      </c>
      <c r="Y6" s="1482" t="s">
        <v>2470</v>
      </c>
      <c r="Z6" s="1078"/>
      <c r="AA6" s="1078"/>
      <c r="AB6" s="1078"/>
      <c r="AC6" s="1078"/>
      <c r="AD6" s="1078"/>
      <c r="AE6" s="1078"/>
      <c r="AF6" s="1078"/>
      <c r="AG6" s="1078"/>
      <c r="AH6" s="1078"/>
      <c r="AI6" s="1078"/>
      <c r="AJ6" s="1078"/>
      <c r="AK6" s="1078"/>
      <c r="AL6" s="1078"/>
      <c r="AM6" s="1078"/>
      <c r="AN6" s="1078"/>
      <c r="AO6" s="486" t="s">
        <v>2473</v>
      </c>
    </row>
    <row r="7" spans="5:41" ht="18.95" customHeight="1">
      <c r="P7" s="1337" t="s">
        <v>2469</v>
      </c>
      <c r="X7" s="1341" t="s">
        <v>737</v>
      </c>
      <c r="Y7" s="1339" t="s">
        <v>2471</v>
      </c>
      <c r="Z7" s="1078"/>
      <c r="AA7" s="1078"/>
      <c r="AB7" s="1078"/>
      <c r="AC7" s="1078"/>
      <c r="AD7" s="1078"/>
      <c r="AE7" s="1078"/>
      <c r="AF7" s="1078"/>
      <c r="AG7" s="1078"/>
      <c r="AH7" s="1078"/>
      <c r="AI7" s="1078"/>
      <c r="AJ7" s="1078"/>
      <c r="AK7" s="1078"/>
      <c r="AL7" s="1078"/>
      <c r="AM7" s="1078"/>
      <c r="AN7" s="1078"/>
      <c r="AO7" s="486" t="s">
        <v>2474</v>
      </c>
    </row>
    <row r="8" spans="5:41" ht="18.95" customHeight="1">
      <c r="X8" s="1341" t="s">
        <v>737</v>
      </c>
      <c r="Y8" s="1339" t="s">
        <v>3452</v>
      </c>
      <c r="Z8" s="1078"/>
      <c r="AA8" s="1078"/>
      <c r="AB8" s="1078"/>
      <c r="AC8" s="1078"/>
      <c r="AD8" s="1078"/>
      <c r="AE8" s="1078"/>
      <c r="AF8" s="1078"/>
      <c r="AG8" s="1078"/>
      <c r="AH8" s="1078"/>
      <c r="AI8" s="1078"/>
      <c r="AJ8" s="1078"/>
      <c r="AK8" s="1078"/>
      <c r="AL8" s="1078"/>
      <c r="AM8" s="1078"/>
      <c r="AN8" s="1078"/>
      <c r="AO8" s="486" t="s">
        <v>3515</v>
      </c>
    </row>
    <row r="9" spans="5:41" ht="18.95" customHeight="1">
      <c r="X9" s="1341" t="s">
        <v>737</v>
      </c>
      <c r="Y9" s="1339" t="s">
        <v>3453</v>
      </c>
      <c r="Z9" s="1078"/>
      <c r="AA9" s="1078"/>
      <c r="AB9" s="1078"/>
      <c r="AC9" s="1078"/>
      <c r="AD9" s="1078"/>
      <c r="AE9" s="1078"/>
      <c r="AF9" s="1078"/>
      <c r="AG9" s="1078"/>
      <c r="AH9" s="1078"/>
      <c r="AI9" s="1078"/>
      <c r="AJ9" s="1078"/>
      <c r="AK9" s="1078"/>
      <c r="AL9" s="1078"/>
      <c r="AM9" s="1078"/>
      <c r="AN9" s="1078"/>
      <c r="AO9" s="486" t="s">
        <v>3514</v>
      </c>
    </row>
    <row r="10" spans="5:41" ht="18.95" customHeight="1">
      <c r="X10" s="1341" t="s">
        <v>737</v>
      </c>
      <c r="Y10" s="1339" t="s">
        <v>2472</v>
      </c>
      <c r="Z10" s="1078"/>
      <c r="AA10" s="1078"/>
      <c r="AB10" s="1078"/>
      <c r="AC10" s="1078"/>
      <c r="AD10" s="1078"/>
      <c r="AE10" s="1078"/>
      <c r="AF10" s="1078"/>
      <c r="AG10" s="1078"/>
      <c r="AH10" s="1078"/>
      <c r="AI10" s="1078"/>
      <c r="AJ10" s="1078"/>
      <c r="AK10" s="1078"/>
      <c r="AL10" s="1078"/>
      <c r="AM10" s="1078"/>
      <c r="AN10" s="1078"/>
      <c r="AO10" s="486" t="s">
        <v>2496</v>
      </c>
    </row>
    <row r="11" spans="5:41" ht="9.9499999999999993" customHeight="1"/>
    <row r="12" spans="5:41" ht="18.95" customHeight="1">
      <c r="X12" s="1340" t="s">
        <v>2103</v>
      </c>
      <c r="Y12" s="1336" t="s">
        <v>2475</v>
      </c>
      <c r="Z12" s="1336"/>
      <c r="AA12" s="1336"/>
      <c r="AB12" s="1336"/>
      <c r="AC12" s="1336"/>
      <c r="AD12" s="1336"/>
      <c r="AE12" s="1336"/>
      <c r="AF12" s="1336"/>
      <c r="AG12" s="1336"/>
      <c r="AH12" s="1336"/>
      <c r="AI12" s="1336"/>
      <c r="AJ12" s="1336"/>
      <c r="AK12" s="1336"/>
      <c r="AL12" s="1336"/>
      <c r="AM12" s="1336"/>
      <c r="AN12" s="1336"/>
      <c r="AO12" s="486" t="s">
        <v>2477</v>
      </c>
    </row>
    <row r="13" spans="5:41" ht="18.95" customHeight="1">
      <c r="X13" s="1340" t="s">
        <v>2103</v>
      </c>
      <c r="Y13" s="1336" t="s">
        <v>2476</v>
      </c>
      <c r="Z13" s="1336"/>
      <c r="AA13" s="1336"/>
      <c r="AB13" s="1336"/>
      <c r="AC13" s="1336"/>
      <c r="AD13" s="1336"/>
      <c r="AE13" s="1336"/>
      <c r="AF13" s="1336"/>
      <c r="AG13" s="1336"/>
      <c r="AH13" s="1336"/>
      <c r="AI13" s="1336"/>
      <c r="AJ13" s="1336"/>
      <c r="AK13" s="1336"/>
      <c r="AL13" s="1336"/>
      <c r="AM13" s="1336"/>
      <c r="AN13" s="1336"/>
      <c r="AO13" s="486" t="s">
        <v>3126</v>
      </c>
    </row>
    <row r="14" spans="5:41" ht="18.95" customHeight="1">
      <c r="X14" s="1340" t="s">
        <v>2103</v>
      </c>
      <c r="Y14" s="1336" t="s">
        <v>3068</v>
      </c>
      <c r="Z14" s="1336"/>
      <c r="AA14" s="1336"/>
      <c r="AB14" s="1336"/>
      <c r="AC14" s="1336"/>
      <c r="AD14" s="1336"/>
      <c r="AE14" s="1336"/>
      <c r="AF14" s="1336"/>
      <c r="AG14" s="1336"/>
      <c r="AH14" s="1336"/>
      <c r="AI14" s="1336"/>
      <c r="AJ14" s="1336"/>
      <c r="AK14" s="1336"/>
      <c r="AL14" s="1336"/>
      <c r="AM14" s="1336"/>
      <c r="AN14" s="1336"/>
      <c r="AO14" s="486" t="s">
        <v>3069</v>
      </c>
    </row>
    <row r="15" spans="5:41" ht="9.9499999999999993" customHeight="1"/>
    <row r="16" spans="5:41" ht="18.95" customHeight="1">
      <c r="P16" s="1337" t="s">
        <v>2478</v>
      </c>
      <c r="X16" s="1341" t="s">
        <v>737</v>
      </c>
      <c r="Y16" s="1681" t="s">
        <v>3684</v>
      </c>
      <c r="Z16" s="1078"/>
      <c r="AA16" s="1078"/>
      <c r="AB16" s="1078"/>
      <c r="AC16" s="1078"/>
      <c r="AD16" s="1078"/>
      <c r="AE16" s="1078"/>
      <c r="AF16" s="1078"/>
      <c r="AG16" s="1078"/>
      <c r="AH16" s="1078"/>
      <c r="AI16" s="1078"/>
      <c r="AJ16" s="1078"/>
      <c r="AK16" s="1078"/>
      <c r="AL16" s="1078"/>
      <c r="AM16" s="1078"/>
      <c r="AN16" s="1078"/>
      <c r="AO16" s="486" t="s">
        <v>3677</v>
      </c>
    </row>
    <row r="17" spans="16:41" ht="18.95" customHeight="1">
      <c r="P17" s="1337"/>
      <c r="X17" s="1341" t="s">
        <v>737</v>
      </c>
      <c r="Y17" s="1482" t="s">
        <v>2479</v>
      </c>
      <c r="Z17" s="1078"/>
      <c r="AA17" s="1078"/>
      <c r="AB17" s="1078"/>
      <c r="AC17" s="1078"/>
      <c r="AD17" s="1078"/>
      <c r="AE17" s="1078"/>
      <c r="AF17" s="1078"/>
      <c r="AG17" s="1078"/>
      <c r="AH17" s="1078"/>
      <c r="AI17" s="1078"/>
      <c r="AJ17" s="1078"/>
      <c r="AK17" s="1078"/>
      <c r="AL17" s="1078"/>
      <c r="AM17" s="1078"/>
      <c r="AN17" s="1078"/>
      <c r="AO17" s="486" t="s">
        <v>3127</v>
      </c>
    </row>
    <row r="18" spans="16:41" ht="18.95" customHeight="1">
      <c r="P18" s="1337"/>
      <c r="X18" s="1341" t="s">
        <v>737</v>
      </c>
      <c r="Y18" s="1339" t="s">
        <v>2480</v>
      </c>
      <c r="Z18" s="1078"/>
      <c r="AA18" s="1078"/>
      <c r="AB18" s="1078"/>
      <c r="AC18" s="1078"/>
      <c r="AD18" s="1078"/>
      <c r="AE18" s="1078"/>
      <c r="AF18" s="1078"/>
      <c r="AG18" s="1078"/>
      <c r="AH18" s="1078"/>
      <c r="AI18" s="1078"/>
      <c r="AJ18" s="1078"/>
      <c r="AK18" s="1078"/>
      <c r="AL18" s="1078"/>
      <c r="AM18" s="1078"/>
      <c r="AN18" s="1078"/>
      <c r="AO18" s="486" t="s">
        <v>3195</v>
      </c>
    </row>
    <row r="19" spans="16:41" ht="18.95" customHeight="1">
      <c r="X19" s="1341" t="s">
        <v>737</v>
      </c>
      <c r="Y19" s="1339" t="s">
        <v>3128</v>
      </c>
      <c r="Z19" s="1078"/>
      <c r="AA19" s="1078"/>
      <c r="AB19" s="1078"/>
      <c r="AC19" s="1078"/>
      <c r="AD19" s="1078"/>
      <c r="AE19" s="1078"/>
      <c r="AF19" s="1078"/>
      <c r="AG19" s="1078"/>
      <c r="AH19" s="1078"/>
      <c r="AI19" s="1078"/>
      <c r="AJ19" s="1078"/>
      <c r="AK19" s="1078"/>
      <c r="AL19" s="1078"/>
      <c r="AM19" s="1078"/>
      <c r="AN19" s="1078"/>
      <c r="AO19" s="486" t="s">
        <v>3189</v>
      </c>
    </row>
    <row r="20" spans="16:41" ht="18.95" customHeight="1">
      <c r="X20" s="1341" t="s">
        <v>737</v>
      </c>
      <c r="Y20" s="1339" t="s">
        <v>3129</v>
      </c>
      <c r="Z20" s="1078"/>
      <c r="AA20" s="1078"/>
      <c r="AB20" s="1078"/>
      <c r="AC20" s="1078"/>
      <c r="AD20" s="1078"/>
      <c r="AE20" s="1078"/>
      <c r="AF20" s="1078"/>
      <c r="AG20" s="1078"/>
      <c r="AH20" s="1078"/>
      <c r="AI20" s="1078"/>
      <c r="AJ20" s="1078"/>
      <c r="AK20" s="1078"/>
      <c r="AL20" s="1078"/>
      <c r="AM20" s="1078"/>
      <c r="AN20" s="1078"/>
      <c r="AO20" s="486" t="s">
        <v>3130</v>
      </c>
    </row>
    <row r="21" spans="16:41" ht="18.95" customHeight="1">
      <c r="X21" s="1341" t="s">
        <v>737</v>
      </c>
      <c r="Y21" s="1339" t="s">
        <v>3188</v>
      </c>
      <c r="Z21" s="1078"/>
      <c r="AA21" s="1078"/>
      <c r="AB21" s="1078"/>
      <c r="AC21" s="1078"/>
      <c r="AD21" s="1078"/>
      <c r="AE21" s="1078"/>
      <c r="AF21" s="1078"/>
      <c r="AG21" s="1078"/>
      <c r="AH21" s="1078"/>
      <c r="AI21" s="1078"/>
      <c r="AJ21" s="1078"/>
      <c r="AK21" s="1078"/>
      <c r="AL21" s="1078"/>
      <c r="AM21" s="1078"/>
      <c r="AN21" s="1078"/>
      <c r="AO21" s="486" t="s">
        <v>3190</v>
      </c>
    </row>
    <row r="22" spans="16:41" ht="9.9499999999999993" customHeight="1"/>
    <row r="23" spans="16:41" ht="18.95" customHeight="1">
      <c r="P23" s="1337"/>
      <c r="X23" s="1340" t="s">
        <v>2103</v>
      </c>
      <c r="Y23" s="1336" t="s">
        <v>2489</v>
      </c>
      <c r="Z23" s="1336"/>
      <c r="AA23" s="1336"/>
      <c r="AB23" s="1336"/>
      <c r="AC23" s="1336"/>
      <c r="AD23" s="1336"/>
      <c r="AE23" s="1336"/>
      <c r="AF23" s="1336"/>
      <c r="AG23" s="1336"/>
      <c r="AH23" s="1336"/>
      <c r="AI23" s="1336"/>
      <c r="AJ23" s="1336"/>
      <c r="AK23" s="1336"/>
      <c r="AL23" s="1336"/>
      <c r="AM23" s="1336"/>
      <c r="AN23" s="1336"/>
      <c r="AO23" s="486" t="s">
        <v>3194</v>
      </c>
    </row>
    <row r="24" spans="16:41" ht="9.9499999999999993" customHeight="1"/>
    <row r="25" spans="16:41" ht="18.95" customHeight="1">
      <c r="P25" s="1337" t="s">
        <v>2481</v>
      </c>
      <c r="X25" s="1341" t="s">
        <v>3744</v>
      </c>
      <c r="Y25" s="2377" t="s">
        <v>3746</v>
      </c>
      <c r="Z25" s="1078"/>
      <c r="AA25" s="1078"/>
      <c r="AB25" s="1078"/>
      <c r="AC25" s="1078"/>
      <c r="AD25" s="1078"/>
      <c r="AE25" s="1078"/>
      <c r="AF25" s="1078"/>
      <c r="AG25" s="1078"/>
      <c r="AH25" s="1078"/>
      <c r="AI25" s="1078"/>
      <c r="AJ25" s="1078"/>
      <c r="AK25" s="2375"/>
      <c r="AL25" s="2375"/>
      <c r="AM25" s="2375"/>
      <c r="AN25" s="2375"/>
    </row>
    <row r="26" spans="16:41" ht="18.95" customHeight="1">
      <c r="P26" s="1337" t="s">
        <v>2482</v>
      </c>
      <c r="X26" s="1341" t="s">
        <v>737</v>
      </c>
      <c r="Y26" s="1681" t="s">
        <v>3731</v>
      </c>
      <c r="Z26" s="1078"/>
      <c r="AA26" s="1078"/>
      <c r="AB26" s="1078"/>
      <c r="AC26" s="1078"/>
      <c r="AD26" s="1078"/>
      <c r="AE26" s="1078"/>
      <c r="AF26" s="1078"/>
      <c r="AG26" s="1078"/>
      <c r="AH26" s="1078"/>
      <c r="AI26" s="1078"/>
      <c r="AJ26" s="1078"/>
      <c r="AK26" s="2375" t="s">
        <v>3742</v>
      </c>
      <c r="AL26" s="2375"/>
      <c r="AM26" s="2375"/>
      <c r="AN26" s="2375"/>
      <c r="AO26" s="486" t="s">
        <v>3732</v>
      </c>
    </row>
    <row r="27" spans="16:41" ht="18.95" customHeight="1">
      <c r="P27" s="1337"/>
      <c r="X27" s="1341" t="s">
        <v>737</v>
      </c>
      <c r="Y27" s="1681" t="s">
        <v>3733</v>
      </c>
      <c r="Z27" s="1078"/>
      <c r="AA27" s="1078"/>
      <c r="AB27" s="1078"/>
      <c r="AC27" s="1078"/>
      <c r="AD27" s="1078"/>
      <c r="AE27" s="1078"/>
      <c r="AF27" s="1078"/>
      <c r="AG27" s="1078"/>
      <c r="AH27" s="1078"/>
      <c r="AI27" s="1078"/>
      <c r="AJ27" s="1078"/>
      <c r="AK27" s="2375" t="s">
        <v>3742</v>
      </c>
      <c r="AL27" s="2375"/>
      <c r="AM27" s="2375"/>
      <c r="AN27" s="2375"/>
      <c r="AO27" s="486" t="s">
        <v>3734</v>
      </c>
    </row>
    <row r="28" spans="16:41" ht="18.95" customHeight="1">
      <c r="P28" s="1337"/>
      <c r="X28" s="1341" t="s">
        <v>737</v>
      </c>
      <c r="Y28" s="1339" t="s">
        <v>2483</v>
      </c>
      <c r="Z28" s="1078"/>
      <c r="AA28" s="1078"/>
      <c r="AB28" s="1078"/>
      <c r="AC28" s="1078"/>
      <c r="AD28" s="1078"/>
      <c r="AE28" s="1078"/>
      <c r="AF28" s="1078"/>
      <c r="AG28" s="1078"/>
      <c r="AH28" s="1078"/>
      <c r="AI28" s="1078"/>
      <c r="AJ28" s="1078"/>
      <c r="AK28" s="2375" t="s">
        <v>3742</v>
      </c>
      <c r="AL28" s="2375"/>
      <c r="AM28" s="2375"/>
      <c r="AN28" s="2375"/>
      <c r="AO28" s="486" t="s">
        <v>2487</v>
      </c>
    </row>
    <row r="29" spans="16:41" ht="18.95" customHeight="1">
      <c r="X29" s="1341" t="s">
        <v>737</v>
      </c>
      <c r="Y29" s="1339" t="s">
        <v>3512</v>
      </c>
      <c r="Z29" s="1078"/>
      <c r="AA29" s="1078"/>
      <c r="AB29" s="1078"/>
      <c r="AC29" s="1078"/>
      <c r="AD29" s="1078"/>
      <c r="AE29" s="1078"/>
      <c r="AF29" s="1078"/>
      <c r="AG29" s="1078"/>
      <c r="AH29" s="1078"/>
      <c r="AI29" s="1078"/>
      <c r="AJ29" s="1078"/>
      <c r="AK29" s="2375" t="s">
        <v>3742</v>
      </c>
      <c r="AL29" s="2375"/>
      <c r="AM29" s="2375"/>
      <c r="AN29" s="2375"/>
      <c r="AO29" s="486" t="s">
        <v>3516</v>
      </c>
    </row>
    <row r="30" spans="16:41" ht="18.95" customHeight="1">
      <c r="X30" s="1341" t="s">
        <v>737</v>
      </c>
      <c r="Y30" s="1339" t="s">
        <v>3511</v>
      </c>
      <c r="Z30" s="1078"/>
      <c r="AA30" s="1078"/>
      <c r="AB30" s="1078"/>
      <c r="AC30" s="1078"/>
      <c r="AD30" s="1078"/>
      <c r="AE30" s="1078"/>
      <c r="AF30" s="1078"/>
      <c r="AG30" s="1078"/>
      <c r="AH30" s="1078"/>
      <c r="AI30" s="1078"/>
      <c r="AJ30" s="1078"/>
      <c r="AK30" s="2375" t="s">
        <v>3742</v>
      </c>
      <c r="AL30" s="2375"/>
      <c r="AM30" s="2375"/>
      <c r="AN30" s="2375"/>
      <c r="AO30" s="486" t="s">
        <v>3513</v>
      </c>
    </row>
    <row r="31" spans="16:41" ht="18.95" customHeight="1">
      <c r="X31" s="1341" t="s">
        <v>737</v>
      </c>
      <c r="Y31" s="1339" t="s">
        <v>2484</v>
      </c>
      <c r="Z31" s="1078"/>
      <c r="AA31" s="1078"/>
      <c r="AB31" s="1078"/>
      <c r="AC31" s="1078"/>
      <c r="AD31" s="1078"/>
      <c r="AE31" s="1078"/>
      <c r="AF31" s="1078"/>
      <c r="AG31" s="1078"/>
      <c r="AH31" s="1078"/>
      <c r="AI31" s="1078"/>
      <c r="AJ31" s="1078"/>
      <c r="AK31" s="2375" t="s">
        <v>3742</v>
      </c>
      <c r="AL31" s="2375"/>
      <c r="AM31" s="2375"/>
      <c r="AN31" s="2375"/>
      <c r="AO31" s="486" t="s">
        <v>3191</v>
      </c>
    </row>
    <row r="32" spans="16:41" ht="9.9499999999999993" customHeight="1"/>
    <row r="33" spans="1:41" ht="18.95" customHeight="1">
      <c r="X33" s="1340" t="s">
        <v>2103</v>
      </c>
      <c r="Y33" s="1336" t="s">
        <v>2485</v>
      </c>
      <c r="Z33" s="1336"/>
      <c r="AA33" s="1336"/>
      <c r="AB33" s="1336"/>
      <c r="AC33" s="1336"/>
      <c r="AD33" s="1336"/>
      <c r="AE33" s="1336"/>
      <c r="AF33" s="1336"/>
      <c r="AG33" s="1336"/>
      <c r="AH33" s="1336"/>
      <c r="AI33" s="1336"/>
      <c r="AJ33" s="1336"/>
      <c r="AK33" s="2400" t="s">
        <v>3741</v>
      </c>
      <c r="AL33" s="2401"/>
      <c r="AM33" s="2401"/>
      <c r="AN33" s="2401"/>
      <c r="AO33" s="486" t="s">
        <v>2488</v>
      </c>
    </row>
    <row r="34" spans="1:41" ht="18.95" customHeight="1">
      <c r="X34" s="1340" t="s">
        <v>2103</v>
      </c>
      <c r="Y34" s="1336" t="s">
        <v>2486</v>
      </c>
      <c r="Z34" s="1336"/>
      <c r="AA34" s="1336"/>
      <c r="AB34" s="1336"/>
      <c r="AC34" s="1336"/>
      <c r="AD34" s="1336"/>
      <c r="AE34" s="1336"/>
      <c r="AF34" s="1336"/>
      <c r="AG34" s="1336"/>
      <c r="AH34" s="1336"/>
      <c r="AI34" s="1336"/>
      <c r="AJ34" s="1336"/>
      <c r="AK34" s="2401" t="s">
        <v>3741</v>
      </c>
      <c r="AL34" s="2401"/>
      <c r="AM34" s="2401"/>
      <c r="AN34" s="2401"/>
      <c r="AO34" s="486" t="s">
        <v>3131</v>
      </c>
    </row>
    <row r="35" spans="1:41" ht="18.95" customHeight="1">
      <c r="X35" s="1340" t="s">
        <v>2103</v>
      </c>
      <c r="Y35" s="1336" t="s">
        <v>3132</v>
      </c>
      <c r="Z35" s="1336"/>
      <c r="AA35" s="1336"/>
      <c r="AB35" s="1336"/>
      <c r="AC35" s="1336"/>
      <c r="AD35" s="1336"/>
      <c r="AE35" s="1336"/>
      <c r="AF35" s="1336"/>
      <c r="AG35" s="1336"/>
      <c r="AH35" s="1336"/>
      <c r="AI35" s="1336"/>
      <c r="AJ35" s="1336"/>
      <c r="AK35" s="2401" t="s">
        <v>3741</v>
      </c>
      <c r="AL35" s="2401"/>
      <c r="AM35" s="2401"/>
      <c r="AN35" s="2401"/>
      <c r="AO35" s="486" t="s">
        <v>3133</v>
      </c>
    </row>
    <row r="36" spans="1:41" s="962" customFormat="1" ht="9.9499999999999993" customHeight="1">
      <c r="X36" s="2378"/>
      <c r="Y36" s="2379"/>
      <c r="AK36" s="2380"/>
      <c r="AL36" s="2380"/>
      <c r="AM36" s="2380"/>
      <c r="AN36" s="2380"/>
    </row>
    <row r="37" spans="1:41" ht="18.95" customHeight="1">
      <c r="X37" s="2373" t="s">
        <v>3745</v>
      </c>
      <c r="Y37" s="2377" t="s">
        <v>3723</v>
      </c>
      <c r="Z37" s="1078"/>
      <c r="AA37" s="1078"/>
      <c r="AB37" s="1078"/>
      <c r="AC37" s="1078"/>
      <c r="AD37" s="1078"/>
      <c r="AE37" s="1078"/>
      <c r="AF37" s="1078"/>
      <c r="AG37" s="1078"/>
      <c r="AH37" s="1078"/>
      <c r="AI37" s="1078"/>
      <c r="AJ37" s="1078"/>
      <c r="AK37" s="2381"/>
      <c r="AL37" s="2381"/>
      <c r="AM37" s="2381"/>
      <c r="AN37" s="2381"/>
    </row>
    <row r="38" spans="1:41" ht="18.95" customHeight="1">
      <c r="X38" s="1341"/>
      <c r="Y38" s="1341" t="s">
        <v>737</v>
      </c>
      <c r="Z38" s="1339" t="s">
        <v>3761</v>
      </c>
      <c r="AA38" s="1078"/>
      <c r="AB38" s="1078"/>
      <c r="AC38" s="1078"/>
      <c r="AD38" s="1078"/>
      <c r="AE38" s="1078"/>
      <c r="AF38" s="1078"/>
      <c r="AG38" s="1078"/>
      <c r="AH38" s="1078"/>
      <c r="AI38" s="1078"/>
      <c r="AJ38" s="1078"/>
      <c r="AK38" s="2381" t="s">
        <v>3743</v>
      </c>
      <c r="AL38" s="2381"/>
      <c r="AM38" s="2381"/>
      <c r="AN38" s="2381"/>
      <c r="AO38" s="486" t="s">
        <v>3727</v>
      </c>
    </row>
    <row r="39" spans="1:41" ht="18.95" customHeight="1">
      <c r="X39" s="1341"/>
      <c r="Y39" s="1341" t="s">
        <v>737</v>
      </c>
      <c r="Z39" s="1339" t="s">
        <v>3762</v>
      </c>
      <c r="AA39" s="1078"/>
      <c r="AB39" s="1078"/>
      <c r="AC39" s="1078"/>
      <c r="AD39" s="1078"/>
      <c r="AE39" s="1078"/>
      <c r="AF39" s="1078"/>
      <c r="AG39" s="1078"/>
      <c r="AH39" s="1078"/>
      <c r="AI39" s="1078"/>
      <c r="AJ39" s="1078"/>
      <c r="AK39" s="2381" t="s">
        <v>3743</v>
      </c>
      <c r="AL39" s="2381"/>
      <c r="AM39" s="2381"/>
      <c r="AN39" s="2381"/>
      <c r="AO39" s="486" t="s">
        <v>3728</v>
      </c>
    </row>
    <row r="40" spans="1:41" ht="18.95" customHeight="1">
      <c r="X40" s="1341"/>
      <c r="Y40" s="1341" t="s">
        <v>737</v>
      </c>
      <c r="Z40" s="1339" t="s">
        <v>3764</v>
      </c>
      <c r="AA40" s="1078"/>
      <c r="AB40" s="1078"/>
      <c r="AC40" s="1078"/>
      <c r="AD40" s="1078"/>
      <c r="AE40" s="1078"/>
      <c r="AF40" s="1078"/>
      <c r="AG40" s="1078"/>
      <c r="AH40" s="1078"/>
      <c r="AI40" s="1078"/>
      <c r="AJ40" s="1078"/>
      <c r="AK40" s="2381" t="s">
        <v>3743</v>
      </c>
      <c r="AL40" s="2381"/>
      <c r="AM40" s="2381"/>
      <c r="AN40" s="2381"/>
      <c r="AO40" s="486" t="s">
        <v>3729</v>
      </c>
    </row>
    <row r="41" spans="1:41" ht="9.9499999999999993" customHeight="1"/>
    <row r="42" spans="1:41" ht="18.95" customHeight="1">
      <c r="X42" s="1340" t="s">
        <v>2103</v>
      </c>
      <c r="Y42" s="1336" t="s">
        <v>3797</v>
      </c>
      <c r="Z42" s="1336"/>
      <c r="AA42" s="1336"/>
      <c r="AB42" s="1336"/>
      <c r="AC42" s="1336"/>
      <c r="AD42" s="1336"/>
      <c r="AE42" s="1336"/>
      <c r="AF42" s="1336"/>
      <c r="AG42" s="1336"/>
      <c r="AH42" s="1336"/>
      <c r="AI42" s="1336"/>
      <c r="AJ42" s="1336"/>
      <c r="AK42" s="1063"/>
      <c r="AL42" s="1063"/>
      <c r="AM42" s="1063"/>
      <c r="AN42" s="1063"/>
      <c r="AO42" s="486" t="s">
        <v>3676</v>
      </c>
    </row>
    <row r="43" spans="1:41" ht="9.9499999999999993" customHeight="1"/>
    <row r="44" spans="1:41" ht="18.95" customHeight="1">
      <c r="J44" s="488"/>
    </row>
    <row r="45" spans="1:41" ht="18.95" customHeight="1">
      <c r="F45" s="924" t="s">
        <v>2260</v>
      </c>
    </row>
    <row r="46" spans="1:41" ht="18.95" customHeight="1">
      <c r="J46" s="488"/>
    </row>
    <row r="47" spans="1:41" ht="18.95" customHeight="1">
      <c r="A47" s="920"/>
      <c r="B47" s="920"/>
      <c r="C47" s="920"/>
      <c r="D47" s="920"/>
      <c r="E47" s="920"/>
      <c r="F47" s="920"/>
      <c r="G47" s="924" t="s">
        <v>2261</v>
      </c>
      <c r="J47" s="488"/>
    </row>
    <row r="48" spans="1:41" ht="18.95" customHeight="1">
      <c r="A48" s="920"/>
      <c r="B48" s="920"/>
      <c r="C48" s="920"/>
      <c r="D48" s="920"/>
      <c r="E48" s="920"/>
      <c r="F48" s="920"/>
    </row>
    <row r="49" spans="1:86" ht="5.0999999999999996" customHeight="1">
      <c r="A49" s="920"/>
      <c r="B49" s="920"/>
      <c r="C49" s="920"/>
      <c r="D49" s="920"/>
      <c r="E49" s="920"/>
      <c r="F49" s="920"/>
      <c r="G49"/>
      <c r="H49"/>
      <c r="I49" s="536"/>
      <c r="J49" s="921"/>
      <c r="K49" s="922"/>
      <c r="L49" s="922"/>
      <c r="M49" s="922"/>
      <c r="N49" s="922"/>
      <c r="O49" s="922"/>
      <c r="P49" s="923"/>
      <c r="Q49" s="536"/>
      <c r="R49" s="536"/>
      <c r="S49" s="536"/>
      <c r="T49" s="536"/>
      <c r="U49" s="536"/>
      <c r="V49" s="536"/>
      <c r="W49" s="536"/>
      <c r="X49" s="920"/>
      <c r="Y49" s="920"/>
      <c r="Z49" s="920"/>
      <c r="AA49" s="920"/>
      <c r="AB49" s="920"/>
      <c r="AC49" s="920"/>
      <c r="AD49" s="920"/>
      <c r="AE49" s="920"/>
      <c r="AF49" s="920"/>
      <c r="AG49" s="920"/>
      <c r="AH49" s="920"/>
      <c r="AI49" s="920"/>
      <c r="AJ49" s="920"/>
      <c r="AK49" s="920"/>
      <c r="AL49" s="920"/>
      <c r="AM49" s="920"/>
      <c r="AN49" s="920"/>
      <c r="AO49" s="920"/>
      <c r="AP49" s="920"/>
      <c r="AQ49" s="920"/>
      <c r="AR49" s="920"/>
      <c r="AS49" s="920"/>
      <c r="AT49" s="920"/>
      <c r="AU49" s="920"/>
      <c r="AV49" s="920"/>
      <c r="AW49" s="920"/>
      <c r="AX49" s="920"/>
      <c r="AY49" s="920"/>
      <c r="AZ49" s="920"/>
      <c r="BA49" s="920"/>
      <c r="BB49" s="920"/>
      <c r="BC49" s="920"/>
      <c r="BD49" s="920"/>
      <c r="BE49" s="920"/>
      <c r="BF49" s="920"/>
      <c r="BG49" s="920"/>
      <c r="BH49" s="920"/>
      <c r="BI49" s="920"/>
      <c r="BJ49" s="920"/>
      <c r="BK49" s="920"/>
    </row>
    <row r="50" spans="1:86" ht="18.95" customHeight="1">
      <c r="A50" s="920"/>
      <c r="B50" s="920"/>
      <c r="C50" s="920"/>
      <c r="D50" s="920"/>
      <c r="E50" s="920"/>
      <c r="F50" s="920"/>
      <c r="G50"/>
      <c r="H50"/>
      <c r="I50" s="536"/>
      <c r="J50" s="907" t="s">
        <v>1653</v>
      </c>
      <c r="K50" s="908"/>
      <c r="L50" s="908"/>
      <c r="M50" s="908"/>
      <c r="N50" s="908"/>
      <c r="O50" s="908"/>
      <c r="P50" s="909"/>
      <c r="Q50" s="1020" t="s">
        <v>1519</v>
      </c>
      <c r="R50" s="1021"/>
      <c r="S50" s="1021"/>
      <c r="T50" s="1021"/>
      <c r="U50" s="1022"/>
      <c r="V50" s="1023"/>
      <c r="AC50" s="920"/>
      <c r="AD50" s="920"/>
      <c r="AE50" s="920"/>
      <c r="AF50" s="920"/>
      <c r="AG50" s="920"/>
      <c r="AH50" s="920"/>
      <c r="AI50" s="920"/>
      <c r="AJ50" s="920"/>
      <c r="AK50" s="920"/>
      <c r="AL50" s="920"/>
      <c r="AM50" s="920"/>
      <c r="AN50" s="920"/>
      <c r="AO50" s="920"/>
      <c r="AP50" s="920"/>
      <c r="AQ50" s="920"/>
      <c r="AU50" s="920"/>
      <c r="AV50" s="920"/>
      <c r="AW50" s="920"/>
      <c r="AX50" s="920"/>
      <c r="AY50" s="920"/>
      <c r="AZ50" s="920"/>
      <c r="BA50" s="920"/>
      <c r="BB50" s="920"/>
      <c r="BC50" s="920"/>
      <c r="BD50" s="920"/>
      <c r="BE50" s="920"/>
      <c r="BF50" s="920"/>
      <c r="BG50" s="920"/>
      <c r="BH50" s="920"/>
      <c r="BI50" s="920"/>
      <c r="BJ50" s="920"/>
      <c r="BK50" s="920"/>
      <c r="BL50" s="920"/>
    </row>
    <row r="51" spans="1:86" ht="9.9499999999999993" customHeight="1">
      <c r="A51" s="920"/>
      <c r="B51" s="920"/>
      <c r="C51" s="920"/>
      <c r="D51" s="920"/>
      <c r="E51" s="920"/>
      <c r="F51" s="920"/>
      <c r="G51"/>
      <c r="H51"/>
      <c r="I51" s="916"/>
      <c r="J51" s="536"/>
      <c r="K51" s="536"/>
      <c r="L51" s="536"/>
      <c r="M51" s="536"/>
      <c r="N51" s="536"/>
      <c r="O51" s="536"/>
      <c r="P51" s="536"/>
      <c r="Q51" s="914"/>
      <c r="R51" s="914"/>
      <c r="S51" s="914"/>
      <c r="T51" s="914"/>
      <c r="U51" s="914"/>
      <c r="V51" s="914"/>
      <c r="W51" s="914"/>
      <c r="X51" s="941"/>
      <c r="Y51" s="941"/>
      <c r="Z51" s="941"/>
      <c r="AA51" s="941"/>
      <c r="AB51" s="941"/>
      <c r="AC51" s="941"/>
      <c r="AD51" s="941"/>
      <c r="AE51" s="941"/>
      <c r="AF51" s="941"/>
      <c r="AG51" s="941"/>
      <c r="AH51" s="941"/>
      <c r="AI51" s="941"/>
      <c r="AJ51" s="941"/>
      <c r="AK51" s="941"/>
      <c r="AL51" s="941"/>
      <c r="AM51" s="941"/>
      <c r="AN51" s="941"/>
      <c r="AO51" s="941"/>
      <c r="AP51" s="941"/>
      <c r="AQ51" s="941"/>
      <c r="AR51" s="941"/>
      <c r="AS51" s="941"/>
      <c r="AT51" s="941"/>
      <c r="AU51" s="941"/>
      <c r="AV51" s="941"/>
      <c r="AW51" s="941"/>
      <c r="AX51" s="941"/>
      <c r="AY51" s="941"/>
      <c r="AZ51" s="941"/>
      <c r="BA51" s="941"/>
      <c r="BB51" s="941"/>
      <c r="BC51" s="941"/>
      <c r="BD51" s="941"/>
      <c r="BE51" s="941"/>
      <c r="BF51" s="941"/>
      <c r="BG51" s="941"/>
      <c r="BH51" s="941"/>
      <c r="BI51" s="941"/>
      <c r="BJ51" s="941"/>
      <c r="BK51" s="941"/>
      <c r="BL51" s="941"/>
      <c r="BM51" s="941"/>
      <c r="BN51" s="941"/>
      <c r="BO51" s="941"/>
      <c r="BP51" s="941"/>
      <c r="BQ51" s="941"/>
      <c r="BR51" s="941"/>
      <c r="BS51" s="941"/>
      <c r="BT51" s="941"/>
      <c r="BU51" s="941"/>
      <c r="BV51" s="1316"/>
      <c r="BW51" s="1316"/>
      <c r="BX51" s="1316"/>
      <c r="BY51" s="1316"/>
      <c r="BZ51" s="1316"/>
      <c r="CA51" s="1316"/>
      <c r="CB51" s="1316"/>
      <c r="CC51" s="1316"/>
      <c r="CD51" s="1316"/>
      <c r="CE51" s="1316"/>
      <c r="CF51" s="1316"/>
      <c r="CG51" s="1316"/>
      <c r="CH51" s="942"/>
    </row>
    <row r="52" spans="1:86" ht="18.95" customHeight="1">
      <c r="A52" s="920"/>
      <c r="B52" s="920"/>
      <c r="C52" s="920"/>
      <c r="D52" s="920"/>
      <c r="E52" s="920"/>
      <c r="F52" s="920"/>
      <c r="I52" s="935"/>
      <c r="J52" s="910" t="s">
        <v>1645</v>
      </c>
      <c r="K52" s="752"/>
      <c r="L52" s="938"/>
      <c r="M52" s="938"/>
      <c r="N52" s="2890" t="s">
        <v>1179</v>
      </c>
      <c r="O52" s="2891"/>
      <c r="P52" s="2891"/>
      <c r="Q52" s="2892"/>
      <c r="R52" s="986" t="s">
        <v>1180</v>
      </c>
      <c r="S52" s="920" t="s">
        <v>737</v>
      </c>
      <c r="T52" s="951" t="s">
        <v>1539</v>
      </c>
      <c r="U52" s="974"/>
      <c r="V52" s="974"/>
      <c r="W52" s="974"/>
      <c r="X52" s="1056" t="s">
        <v>2163</v>
      </c>
      <c r="Y52" s="1056"/>
      <c r="Z52" s="938"/>
      <c r="AA52" s="1154" t="s">
        <v>2265</v>
      </c>
      <c r="AB52" s="1155"/>
      <c r="AC52" s="1155"/>
      <c r="AD52" s="1155"/>
      <c r="AE52" s="1155"/>
      <c r="AF52" s="1156"/>
      <c r="AG52" s="986" t="s">
        <v>912</v>
      </c>
      <c r="AH52" s="920"/>
      <c r="AI52" s="920"/>
      <c r="AJ52" s="920"/>
      <c r="AK52" s="920"/>
      <c r="AL52" s="920"/>
      <c r="AM52" s="920"/>
      <c r="AN52" s="920"/>
      <c r="AO52" s="920"/>
      <c r="AP52" s="920"/>
      <c r="AQ52" s="920"/>
      <c r="AR52" s="920"/>
      <c r="AS52" s="920"/>
      <c r="AT52" s="920"/>
      <c r="AU52" s="920"/>
      <c r="AV52" s="920"/>
      <c r="AW52" s="920"/>
      <c r="AX52" s="926" t="s">
        <v>1774</v>
      </c>
      <c r="AY52" s="927"/>
      <c r="AZ52" s="928"/>
      <c r="BA52" s="926" t="s">
        <v>1537</v>
      </c>
      <c r="BB52" s="927"/>
      <c r="BC52" s="928"/>
      <c r="BD52" s="926" t="s">
        <v>1538</v>
      </c>
      <c r="BE52" s="927"/>
      <c r="BF52" s="928"/>
      <c r="BG52" s="920"/>
      <c r="BL52" s="920"/>
      <c r="BM52" s="920"/>
      <c r="BN52" s="920"/>
      <c r="BO52" s="920"/>
      <c r="BZ52" s="920"/>
      <c r="CA52" s="920"/>
      <c r="CB52" s="920"/>
      <c r="CC52" s="920"/>
      <c r="CD52" s="920"/>
      <c r="CE52" s="920"/>
      <c r="CF52" s="920"/>
      <c r="CG52" s="920"/>
      <c r="CH52" s="937"/>
    </row>
    <row r="53" spans="1:86" ht="18.95" customHeight="1">
      <c r="A53" s="920"/>
      <c r="B53" s="920"/>
      <c r="C53" s="920"/>
      <c r="D53" s="920"/>
      <c r="E53" s="920"/>
      <c r="F53" s="920"/>
      <c r="I53" s="935"/>
      <c r="J53" s="988"/>
      <c r="K53" s="974"/>
      <c r="L53" s="974"/>
      <c r="M53" s="974"/>
      <c r="N53" s="974"/>
      <c r="O53" s="974"/>
      <c r="P53" s="974"/>
      <c r="Q53" s="974"/>
      <c r="R53" s="974"/>
      <c r="S53" s="974"/>
      <c r="T53" s="974"/>
      <c r="U53" s="974"/>
      <c r="V53" s="974"/>
      <c r="W53" s="974"/>
      <c r="X53" s="974"/>
      <c r="Y53" s="974"/>
      <c r="Z53" s="974"/>
      <c r="AA53" s="974"/>
      <c r="AB53" s="974"/>
      <c r="AC53" s="974"/>
      <c r="AD53" s="974"/>
      <c r="AE53" s="920"/>
      <c r="AF53" s="920"/>
      <c r="AG53" s="920"/>
      <c r="AH53" s="920"/>
      <c r="AI53" s="920"/>
      <c r="AJ53" s="920"/>
      <c r="AK53" s="920"/>
      <c r="AL53" s="920"/>
      <c r="AM53" s="920"/>
      <c r="AN53" s="920"/>
      <c r="AO53" s="920"/>
      <c r="AP53" s="920"/>
      <c r="AQ53" s="920"/>
      <c r="AR53" s="920"/>
      <c r="AS53" s="920"/>
      <c r="AT53" s="920"/>
      <c r="AU53" s="920"/>
      <c r="AV53" s="920"/>
      <c r="AW53" s="920"/>
      <c r="AX53" s="920"/>
      <c r="AY53" s="920"/>
      <c r="AZ53" s="920"/>
      <c r="BA53" s="920"/>
      <c r="BB53" s="920"/>
      <c r="BC53" s="920"/>
      <c r="BD53" s="920"/>
      <c r="BE53" s="920"/>
      <c r="BF53" s="920"/>
      <c r="BG53" s="920"/>
      <c r="BV53" s="1065"/>
      <c r="BW53" s="920"/>
      <c r="BX53" s="920"/>
      <c r="BY53" s="920"/>
      <c r="BZ53" s="920"/>
      <c r="CA53" s="920"/>
      <c r="CB53" s="920"/>
      <c r="CC53" s="920"/>
      <c r="CD53" s="920"/>
      <c r="CE53" s="920"/>
      <c r="CF53" s="920"/>
      <c r="CG53" s="920"/>
      <c r="CH53" s="937"/>
    </row>
    <row r="54" spans="1:86" ht="18.95" customHeight="1">
      <c r="A54" s="920"/>
      <c r="B54" s="920"/>
      <c r="C54" s="920"/>
      <c r="D54" s="920"/>
      <c r="E54" s="920"/>
      <c r="F54" s="920"/>
      <c r="I54" s="935"/>
      <c r="J54" s="988" t="s">
        <v>2263</v>
      </c>
      <c r="K54" s="974"/>
      <c r="L54" s="974"/>
      <c r="M54" s="974"/>
      <c r="N54" s="974"/>
      <c r="O54" s="974"/>
      <c r="P54" s="974"/>
      <c r="Q54" s="974"/>
      <c r="R54" s="974"/>
      <c r="S54" s="974"/>
      <c r="T54" s="974"/>
      <c r="U54" s="974"/>
      <c r="V54" s="974"/>
      <c r="W54" s="974"/>
      <c r="X54" s="974"/>
      <c r="Y54" s="974"/>
      <c r="Z54" s="974"/>
      <c r="AA54" s="974"/>
      <c r="AB54" s="974"/>
      <c r="AC54" s="974"/>
      <c r="AD54" s="974"/>
      <c r="AE54" s="920"/>
      <c r="AF54" s="920"/>
      <c r="AG54" s="920"/>
      <c r="AH54" s="920"/>
      <c r="AI54" s="920"/>
      <c r="AJ54" s="920"/>
      <c r="AK54" s="920"/>
      <c r="AL54" s="920"/>
      <c r="AM54" s="920"/>
      <c r="AN54" s="920"/>
      <c r="AO54" s="920"/>
      <c r="AP54" s="920"/>
      <c r="AQ54" s="920"/>
      <c r="AR54" s="920"/>
      <c r="AS54" s="920"/>
      <c r="AT54" s="920"/>
      <c r="AU54" s="920"/>
      <c r="AV54" s="920"/>
      <c r="AW54" s="920"/>
      <c r="AX54" s="920"/>
      <c r="AY54" s="920"/>
      <c r="AZ54" s="920"/>
      <c r="BA54" s="920"/>
      <c r="BB54" s="920"/>
      <c r="BC54" s="920"/>
      <c r="BD54" s="920"/>
      <c r="BE54" s="920"/>
      <c r="BF54" s="920"/>
      <c r="BG54" s="920"/>
      <c r="BH54" s="920"/>
      <c r="BI54" s="920"/>
      <c r="BJ54" s="920"/>
      <c r="BY54" s="920"/>
      <c r="BZ54" s="920"/>
      <c r="CA54" s="920"/>
      <c r="CB54" s="920"/>
      <c r="CC54" s="920"/>
      <c r="CD54" s="920"/>
      <c r="CE54" s="920"/>
      <c r="CF54" s="920"/>
      <c r="CG54" s="920"/>
      <c r="CH54" s="937"/>
    </row>
    <row r="55" spans="1:86" ht="9.9499999999999993" customHeight="1">
      <c r="A55" s="920"/>
      <c r="B55" s="920"/>
      <c r="C55" s="920"/>
      <c r="D55" s="920"/>
      <c r="E55" s="920"/>
      <c r="F55" s="920"/>
      <c r="I55" s="935"/>
      <c r="J55" s="974"/>
      <c r="K55" s="974"/>
      <c r="L55" s="974"/>
      <c r="M55" s="974"/>
      <c r="N55" s="974"/>
      <c r="O55" s="974"/>
      <c r="P55" s="974"/>
      <c r="Q55" s="974"/>
      <c r="R55" s="974"/>
      <c r="S55" s="974"/>
      <c r="T55" s="974"/>
      <c r="U55" s="974"/>
      <c r="V55" s="974"/>
      <c r="W55" s="974"/>
      <c r="X55" s="974"/>
      <c r="Y55" s="974"/>
      <c r="Z55" s="974"/>
      <c r="AA55" s="974"/>
      <c r="AB55" s="974"/>
      <c r="AC55" s="974"/>
      <c r="AD55" s="974"/>
      <c r="AE55" s="974"/>
      <c r="AF55" s="974"/>
      <c r="AG55" s="974"/>
      <c r="AH55" s="974"/>
      <c r="AI55" s="974"/>
      <c r="AJ55" s="974"/>
      <c r="AK55" s="974"/>
      <c r="AL55" s="974"/>
      <c r="AM55" s="974"/>
      <c r="AN55" s="974"/>
      <c r="AO55" s="974"/>
      <c r="AP55" s="920"/>
      <c r="AQ55" s="920"/>
      <c r="AR55" s="920"/>
      <c r="AS55" s="920"/>
      <c r="AT55" s="920"/>
      <c r="AU55" s="920"/>
      <c r="AV55" s="920"/>
      <c r="AW55" s="920"/>
      <c r="AX55" s="920"/>
      <c r="AY55" s="920"/>
      <c r="AZ55" s="920"/>
      <c r="BA55" s="920"/>
      <c r="BB55" s="920"/>
      <c r="BC55" s="920"/>
      <c r="BD55" s="920"/>
      <c r="BE55" s="920"/>
      <c r="BF55" s="920"/>
      <c r="BG55" s="920"/>
      <c r="BH55" s="920"/>
      <c r="BI55" s="920"/>
      <c r="BJ55" s="920"/>
      <c r="BK55" s="920"/>
      <c r="BL55" s="920"/>
      <c r="BM55" s="920"/>
      <c r="BN55" s="920"/>
      <c r="BO55" s="920"/>
      <c r="BP55" s="920"/>
      <c r="BQ55" s="920"/>
      <c r="BR55" s="920"/>
      <c r="BS55" s="920"/>
      <c r="BT55" s="920"/>
      <c r="BU55" s="920"/>
      <c r="BV55" s="920"/>
      <c r="BW55" s="920"/>
      <c r="BX55" s="920"/>
      <c r="BY55" s="920"/>
      <c r="BZ55" s="920"/>
      <c r="CA55" s="920"/>
      <c r="CB55" s="920"/>
      <c r="CC55" s="920"/>
      <c r="CD55" s="920"/>
      <c r="CE55" s="920"/>
      <c r="CF55" s="920"/>
      <c r="CG55" s="920"/>
      <c r="CH55" s="937"/>
    </row>
    <row r="56" spans="1:86" ht="18.95" customHeight="1">
      <c r="A56" s="920"/>
      <c r="B56" s="920"/>
      <c r="C56" s="920"/>
      <c r="D56" s="920"/>
      <c r="E56" s="920"/>
      <c r="F56" s="920"/>
      <c r="I56" s="935"/>
      <c r="J56" s="1409" t="s">
        <v>2264</v>
      </c>
      <c r="K56" s="1054"/>
      <c r="L56" s="1055"/>
      <c r="M56" s="2890" t="s">
        <v>1179</v>
      </c>
      <c r="N56" s="2891"/>
      <c r="O56" s="2891"/>
      <c r="P56" s="2892"/>
      <c r="Q56" s="986" t="s">
        <v>1180</v>
      </c>
      <c r="R56" s="987" t="s">
        <v>1654</v>
      </c>
      <c r="S56" s="2890" t="s">
        <v>1179</v>
      </c>
      <c r="T56" s="2891"/>
      <c r="U56" s="2891"/>
      <c r="V56" s="2892"/>
      <c r="W56" s="986" t="s">
        <v>1180</v>
      </c>
      <c r="X56" s="920" t="s">
        <v>737</v>
      </c>
      <c r="Y56" s="950" t="s">
        <v>3448</v>
      </c>
      <c r="Z56" s="920"/>
      <c r="AA56" s="920"/>
      <c r="AB56" s="920"/>
      <c r="AC56" s="920"/>
      <c r="AD56" s="920"/>
      <c r="AE56" s="920"/>
      <c r="AF56" s="920"/>
      <c r="AG56" s="1056" t="s">
        <v>1647</v>
      </c>
      <c r="AH56" s="1056"/>
      <c r="AI56" s="1056"/>
      <c r="AJ56" s="938"/>
      <c r="AK56" s="992" t="s">
        <v>1995</v>
      </c>
      <c r="AL56" s="2374"/>
      <c r="AM56" s="1152"/>
      <c r="AN56" s="1152"/>
      <c r="AO56" s="1152"/>
      <c r="AP56" s="1153"/>
      <c r="AQ56" s="986" t="s">
        <v>912</v>
      </c>
      <c r="AR56" s="920"/>
      <c r="AS56" s="920"/>
      <c r="AT56" s="920"/>
      <c r="AU56" s="920"/>
      <c r="AV56" s="920"/>
      <c r="AW56" s="920"/>
      <c r="AX56" s="920"/>
      <c r="AY56" s="920"/>
      <c r="AZ56" s="920"/>
      <c r="BA56" s="920"/>
      <c r="BB56" s="920"/>
      <c r="BC56" s="920"/>
      <c r="BD56" s="920"/>
      <c r="BE56" s="920"/>
      <c r="BF56" s="920"/>
      <c r="BG56" s="920"/>
      <c r="BH56" s="920"/>
      <c r="BK56" s="920"/>
      <c r="BL56" s="920"/>
      <c r="BM56" s="920"/>
      <c r="BN56" s="920"/>
      <c r="BO56" s="920"/>
      <c r="BP56" s="920"/>
      <c r="BQ56" s="920"/>
      <c r="BR56" s="920"/>
      <c r="BS56" s="920"/>
      <c r="BT56" s="920"/>
      <c r="BU56" s="920"/>
      <c r="BV56" s="920"/>
      <c r="BW56" s="920"/>
      <c r="BX56" s="920"/>
      <c r="BY56" s="920"/>
      <c r="BZ56" s="920"/>
      <c r="CA56" s="920"/>
      <c r="CB56" s="920"/>
      <c r="CC56" s="920"/>
      <c r="CD56" s="920"/>
      <c r="CE56" s="920"/>
      <c r="CF56" s="920"/>
      <c r="CG56" s="920"/>
      <c r="CH56" s="937"/>
    </row>
    <row r="57" spans="1:86" ht="9.9499999999999993" customHeight="1">
      <c r="A57" s="920"/>
      <c r="B57" s="920"/>
      <c r="C57" s="920"/>
      <c r="D57" s="920"/>
      <c r="E57" s="920"/>
      <c r="F57" s="920"/>
      <c r="I57" s="935"/>
      <c r="J57" s="974"/>
      <c r="K57" s="974"/>
      <c r="L57" s="974"/>
      <c r="M57" s="974"/>
      <c r="N57" s="974"/>
      <c r="O57" s="974"/>
      <c r="P57" s="974"/>
      <c r="Q57" s="974"/>
      <c r="R57" s="974"/>
      <c r="S57" s="974"/>
      <c r="T57" s="974"/>
      <c r="U57" s="974"/>
      <c r="V57" s="974"/>
      <c r="W57" s="974"/>
      <c r="X57" s="974"/>
      <c r="Y57" s="974"/>
      <c r="Z57" s="974"/>
      <c r="AA57" s="974"/>
      <c r="AB57" s="974"/>
      <c r="AC57" s="974"/>
      <c r="AD57" s="974"/>
      <c r="AE57" s="974"/>
      <c r="AF57" s="974"/>
      <c r="AG57" s="974"/>
      <c r="AH57" s="974"/>
      <c r="AI57" s="974"/>
      <c r="AJ57" s="974"/>
      <c r="AK57" s="974"/>
      <c r="AL57" s="974"/>
      <c r="AM57" s="974"/>
      <c r="AN57" s="974"/>
      <c r="AO57" s="974"/>
      <c r="AP57" s="920"/>
      <c r="AQ57" s="920"/>
      <c r="AR57" s="920"/>
      <c r="AS57" s="920"/>
      <c r="AT57" s="920"/>
      <c r="AU57" s="920"/>
      <c r="AV57" s="920"/>
      <c r="AW57" s="920"/>
      <c r="AX57" s="920"/>
      <c r="AY57" s="920"/>
      <c r="AZ57" s="920"/>
      <c r="BA57" s="920"/>
      <c r="BB57" s="920"/>
      <c r="BC57" s="920"/>
      <c r="BD57" s="920"/>
      <c r="BE57" s="920"/>
      <c r="BF57" s="920"/>
      <c r="BG57" s="920"/>
      <c r="BH57" s="920"/>
      <c r="BI57" s="920"/>
      <c r="BJ57" s="920"/>
      <c r="BK57" s="920"/>
      <c r="BL57" s="920"/>
      <c r="BM57" s="920"/>
      <c r="BN57" s="920"/>
      <c r="BO57" s="920"/>
      <c r="BP57" s="920"/>
      <c r="BQ57" s="920"/>
      <c r="BR57" s="920"/>
      <c r="BS57" s="920"/>
      <c r="BT57" s="920"/>
      <c r="BU57" s="920"/>
      <c r="BV57" s="920"/>
      <c r="BW57" s="920"/>
      <c r="BX57" s="920"/>
      <c r="BY57" s="920"/>
      <c r="BZ57" s="920"/>
      <c r="CA57" s="920"/>
      <c r="CB57" s="920"/>
      <c r="CC57" s="920"/>
      <c r="CD57" s="920"/>
      <c r="CE57" s="920"/>
      <c r="CF57" s="920"/>
      <c r="CG57" s="920"/>
      <c r="CH57" s="937"/>
    </row>
    <row r="58" spans="1:86" ht="18.95" customHeight="1">
      <c r="A58" s="920"/>
      <c r="B58" s="920"/>
      <c r="C58" s="920"/>
      <c r="D58" s="920"/>
      <c r="E58" s="920"/>
      <c r="F58" s="920"/>
      <c r="I58" s="935"/>
      <c r="J58" s="949" t="s">
        <v>1542</v>
      </c>
      <c r="K58" s="981"/>
      <c r="M58" s="982" t="s">
        <v>1521</v>
      </c>
      <c r="N58" s="983"/>
      <c r="O58" s="983"/>
      <c r="P58" s="983"/>
      <c r="Q58" s="986" t="s">
        <v>1180</v>
      </c>
      <c r="R58" s="910" t="s">
        <v>1627</v>
      </c>
      <c r="S58" s="981"/>
      <c r="T58" s="938"/>
      <c r="U58" s="982" t="s">
        <v>1521</v>
      </c>
      <c r="V58" s="983"/>
      <c r="W58" s="983"/>
      <c r="X58" s="983"/>
      <c r="Y58" s="986" t="s">
        <v>912</v>
      </c>
      <c r="Z58" s="910" t="s">
        <v>1656</v>
      </c>
      <c r="AA58" s="981"/>
      <c r="AB58" s="938"/>
      <c r="AC58" s="982" t="s">
        <v>1521</v>
      </c>
      <c r="AD58" s="983"/>
      <c r="AE58" s="983"/>
      <c r="AF58" s="983"/>
      <c r="AG58" s="986" t="s">
        <v>912</v>
      </c>
      <c r="AH58" s="910" t="s">
        <v>1657</v>
      </c>
      <c r="AI58" s="981"/>
      <c r="AJ58" s="938"/>
      <c r="AK58" s="982" t="s">
        <v>1521</v>
      </c>
      <c r="AL58" s="1152"/>
      <c r="AM58" s="983"/>
      <c r="AN58" s="983"/>
      <c r="AO58" s="984"/>
      <c r="AP58" s="1056" t="s">
        <v>1655</v>
      </c>
      <c r="AQ58" s="1056"/>
      <c r="AR58" s="1056"/>
      <c r="AS58" s="1056"/>
      <c r="AT58" s="982" t="s">
        <v>1521</v>
      </c>
      <c r="AU58" s="983"/>
      <c r="AV58" s="983"/>
      <c r="AW58" s="983"/>
      <c r="AX58" s="984"/>
      <c r="AY58" s="910" t="s">
        <v>1629</v>
      </c>
      <c r="AZ58" s="981"/>
      <c r="BA58" s="938"/>
      <c r="BB58" s="982" t="s">
        <v>1521</v>
      </c>
      <c r="BC58" s="983"/>
      <c r="BD58" s="983"/>
      <c r="BE58" s="983"/>
      <c r="BF58" s="984"/>
      <c r="BG58" s="920"/>
      <c r="BH58" s="920"/>
      <c r="BI58" s="920"/>
      <c r="BJ58" s="920"/>
      <c r="BK58" s="920"/>
      <c r="BL58" s="920"/>
      <c r="BM58" s="920"/>
      <c r="BN58" s="920"/>
      <c r="BO58" s="920"/>
      <c r="BP58" s="920"/>
      <c r="BQ58" s="920"/>
      <c r="BR58" s="920"/>
      <c r="BS58" s="920"/>
      <c r="BT58" s="920"/>
      <c r="BU58" s="920"/>
      <c r="BV58" s="920"/>
      <c r="BW58" s="920"/>
      <c r="BX58" s="920"/>
      <c r="BY58" s="920"/>
      <c r="BZ58" s="920"/>
      <c r="CA58" s="920"/>
      <c r="CB58" s="920"/>
      <c r="CC58" s="920"/>
      <c r="CD58" s="920"/>
      <c r="CE58" s="920"/>
      <c r="CF58" s="920"/>
      <c r="CG58" s="920"/>
      <c r="CH58" s="937"/>
    </row>
    <row r="59" spans="1:86" ht="9.9499999999999993" customHeight="1">
      <c r="A59" s="920"/>
      <c r="B59" s="920"/>
      <c r="C59" s="920"/>
      <c r="D59" s="920"/>
      <c r="E59" s="920"/>
      <c r="F59" s="920"/>
      <c r="I59" s="935"/>
      <c r="J59" s="974"/>
      <c r="K59" s="974"/>
      <c r="L59" s="974"/>
      <c r="M59" s="974"/>
      <c r="N59" s="974"/>
      <c r="O59" s="974"/>
      <c r="P59" s="974"/>
      <c r="Q59" s="974"/>
      <c r="R59" s="974"/>
      <c r="S59" s="974"/>
      <c r="T59" s="974"/>
      <c r="U59" s="974"/>
      <c r="V59" s="974"/>
      <c r="W59" s="974"/>
      <c r="X59" s="974"/>
      <c r="Y59" s="974"/>
      <c r="Z59" s="974"/>
      <c r="AA59" s="974"/>
      <c r="AB59" s="974"/>
      <c r="AC59" s="974"/>
      <c r="AD59" s="974"/>
      <c r="AE59" s="974"/>
      <c r="AF59" s="974"/>
      <c r="AG59" s="974"/>
      <c r="AH59" s="974"/>
      <c r="AI59" s="974"/>
      <c r="AJ59" s="974"/>
      <c r="AK59" s="974"/>
      <c r="AL59" s="974"/>
      <c r="AM59" s="974"/>
      <c r="AN59" s="974"/>
      <c r="AO59" s="974"/>
      <c r="AP59" s="920"/>
      <c r="AQ59" s="920"/>
      <c r="AR59" s="920"/>
      <c r="AS59" s="920"/>
      <c r="AT59" s="920"/>
      <c r="AU59" s="920"/>
      <c r="AV59" s="920"/>
      <c r="AW59" s="920"/>
      <c r="AX59" s="920"/>
      <c r="AY59" s="920"/>
      <c r="AZ59" s="920"/>
      <c r="BA59" s="920"/>
      <c r="BB59" s="920"/>
      <c r="BC59" s="920"/>
      <c r="BD59" s="920"/>
      <c r="BE59" s="920"/>
      <c r="BF59" s="920"/>
      <c r="BG59" s="920"/>
      <c r="BH59" s="920"/>
      <c r="BI59" s="920"/>
      <c r="BJ59" s="920"/>
      <c r="BK59" s="920"/>
      <c r="BL59" s="920"/>
      <c r="BM59" s="920"/>
      <c r="BN59" s="920"/>
      <c r="BO59" s="920"/>
      <c r="BP59" s="920"/>
      <c r="BQ59" s="920"/>
      <c r="BR59" s="920"/>
      <c r="BS59" s="920"/>
      <c r="BT59" s="920"/>
      <c r="BU59" s="920"/>
      <c r="BV59" s="920"/>
      <c r="BW59" s="920"/>
      <c r="BX59" s="920"/>
      <c r="BY59" s="920"/>
      <c r="BZ59" s="920"/>
      <c r="CA59" s="920"/>
      <c r="CB59" s="920"/>
      <c r="CC59" s="920"/>
      <c r="CD59" s="920"/>
      <c r="CE59" s="920"/>
      <c r="CF59" s="920"/>
      <c r="CG59" s="920"/>
      <c r="CH59" s="937"/>
    </row>
    <row r="60" spans="1:86" ht="18.95" customHeight="1">
      <c r="A60" s="920"/>
      <c r="B60" s="920"/>
      <c r="C60" s="920"/>
      <c r="D60" s="920"/>
      <c r="E60" s="920"/>
      <c r="F60" s="920"/>
      <c r="I60" s="935"/>
      <c r="J60" s="2880" t="s">
        <v>1559</v>
      </c>
      <c r="K60" s="2810" t="s">
        <v>2286</v>
      </c>
      <c r="L60" s="2799"/>
      <c r="M60" s="2810" t="s">
        <v>2287</v>
      </c>
      <c r="N60" s="2798"/>
      <c r="O60" s="2798"/>
      <c r="P60" s="2799"/>
      <c r="Q60" s="2810" t="s">
        <v>1658</v>
      </c>
      <c r="R60" s="2798"/>
      <c r="S60" s="2798"/>
      <c r="T60" s="2799"/>
      <c r="U60" s="2810" t="s">
        <v>2268</v>
      </c>
      <c r="V60" s="2798"/>
      <c r="W60" s="2798"/>
      <c r="X60" s="2799"/>
      <c r="Y60" s="929" t="s">
        <v>1586</v>
      </c>
      <c r="Z60" s="930"/>
      <c r="AA60" s="930"/>
      <c r="AB60" s="930"/>
      <c r="AC60" s="930"/>
      <c r="AD60" s="930"/>
      <c r="AE60" s="930"/>
      <c r="AF60" s="930"/>
      <c r="AG60" s="930"/>
      <c r="AH60" s="930"/>
      <c r="AI60" s="931"/>
      <c r="AJ60" s="929" t="s">
        <v>1527</v>
      </c>
      <c r="AK60" s="930"/>
      <c r="AL60" s="930"/>
      <c r="AM60" s="930"/>
      <c r="AN60" s="930"/>
      <c r="AO60" s="930"/>
      <c r="AP60" s="930"/>
      <c r="AQ60" s="930"/>
      <c r="AR60" s="930"/>
      <c r="AS60" s="930"/>
      <c r="AT60" s="930"/>
      <c r="AU60" s="930"/>
      <c r="AV60" s="930"/>
      <c r="AW60" s="930"/>
      <c r="AX60" s="930"/>
      <c r="AY60" s="930"/>
      <c r="AZ60" s="930"/>
      <c r="BA60" s="930"/>
      <c r="BB60" s="929" t="s">
        <v>2122</v>
      </c>
      <c r="BC60" s="930"/>
      <c r="BD60" s="930"/>
      <c r="BE60" s="930"/>
      <c r="BF60" s="930"/>
      <c r="BG60" s="930"/>
      <c r="BH60" s="930"/>
      <c r="BI60" s="930"/>
      <c r="BJ60" s="930"/>
      <c r="BK60" s="930"/>
      <c r="BL60" s="930"/>
      <c r="BM60" s="931"/>
      <c r="BN60" s="930"/>
      <c r="BO60" s="930"/>
      <c r="BP60" s="931"/>
      <c r="BQ60" s="930" t="s">
        <v>1612</v>
      </c>
      <c r="BR60" s="930"/>
      <c r="BS60" s="930"/>
      <c r="BT60" s="930"/>
      <c r="BU60" s="931"/>
      <c r="BV60" s="930"/>
      <c r="BW60" s="930"/>
      <c r="BX60" s="931"/>
      <c r="BY60" s="2797" t="s">
        <v>1525</v>
      </c>
      <c r="BZ60" s="2848"/>
      <c r="CA60" s="2848"/>
      <c r="CB60" s="2848"/>
      <c r="CC60" s="2848"/>
      <c r="CD60" s="2799"/>
      <c r="CE60" s="991"/>
      <c r="CF60" s="920"/>
      <c r="CG60" s="920"/>
      <c r="CH60" s="937"/>
    </row>
    <row r="61" spans="1:86" ht="18.95" customHeight="1">
      <c r="A61" s="920"/>
      <c r="B61" s="920"/>
      <c r="C61" s="920"/>
      <c r="D61" s="920"/>
      <c r="E61" s="920"/>
      <c r="F61" s="920"/>
      <c r="I61" s="935"/>
      <c r="J61" s="2881"/>
      <c r="K61" s="2800"/>
      <c r="L61" s="2802"/>
      <c r="M61" s="2800"/>
      <c r="N61" s="2801"/>
      <c r="O61" s="2801"/>
      <c r="P61" s="2802"/>
      <c r="Q61" s="2800"/>
      <c r="R61" s="2801"/>
      <c r="S61" s="2801"/>
      <c r="T61" s="2802"/>
      <c r="U61" s="2800"/>
      <c r="V61" s="2801"/>
      <c r="W61" s="2801"/>
      <c r="X61" s="2802"/>
      <c r="Y61" s="929" t="s">
        <v>699</v>
      </c>
      <c r="Z61" s="930"/>
      <c r="AA61" s="930"/>
      <c r="AB61" s="931"/>
      <c r="AC61" s="929" t="s">
        <v>700</v>
      </c>
      <c r="AD61" s="930"/>
      <c r="AE61" s="930"/>
      <c r="AF61" s="931"/>
      <c r="AG61" s="929" t="s">
        <v>1531</v>
      </c>
      <c r="AH61" s="930"/>
      <c r="AI61" s="931"/>
      <c r="AJ61" s="929" t="s">
        <v>1561</v>
      </c>
      <c r="AK61" s="930"/>
      <c r="AL61" s="930"/>
      <c r="AM61" s="929" t="s">
        <v>1528</v>
      </c>
      <c r="AN61" s="930"/>
      <c r="AO61" s="930"/>
      <c r="AP61" s="930"/>
      <c r="AQ61" s="931"/>
      <c r="AR61" s="929" t="s">
        <v>1529</v>
      </c>
      <c r="AS61" s="930"/>
      <c r="AT61" s="930"/>
      <c r="AU61" s="930"/>
      <c r="AV61" s="930"/>
      <c r="AW61" s="930"/>
      <c r="AX61" s="931"/>
      <c r="AY61" s="929" t="s">
        <v>1530</v>
      </c>
      <c r="AZ61" s="930"/>
      <c r="BA61" s="931"/>
      <c r="BB61" s="966" t="s">
        <v>1534</v>
      </c>
      <c r="BC61" s="967"/>
      <c r="BD61" s="968"/>
      <c r="BE61" s="966" t="s">
        <v>1535</v>
      </c>
      <c r="BF61" s="967"/>
      <c r="BG61" s="968"/>
      <c r="BH61" s="963" t="s">
        <v>1545</v>
      </c>
      <c r="BI61" s="964"/>
      <c r="BJ61" s="965"/>
      <c r="BK61" s="930" t="s">
        <v>2301</v>
      </c>
      <c r="BL61" s="930"/>
      <c r="BM61" s="931"/>
      <c r="BN61" s="929" t="s">
        <v>1680</v>
      </c>
      <c r="BO61" s="930"/>
      <c r="BP61" s="931"/>
      <c r="BQ61" s="929" t="s">
        <v>1583</v>
      </c>
      <c r="BR61" s="930"/>
      <c r="BS61" s="929" t="s">
        <v>1592</v>
      </c>
      <c r="BT61" s="930"/>
      <c r="BU61" s="931"/>
      <c r="BV61" s="929" t="s">
        <v>1585</v>
      </c>
      <c r="BW61" s="930"/>
      <c r="BX61" s="931"/>
      <c r="BY61" s="2800"/>
      <c r="BZ61" s="2801"/>
      <c r="CA61" s="2801"/>
      <c r="CB61" s="2801"/>
      <c r="CC61" s="2801"/>
      <c r="CD61" s="2802"/>
      <c r="CE61" s="990" t="s">
        <v>1180</v>
      </c>
      <c r="CF61" s="920"/>
      <c r="CG61" s="920"/>
      <c r="CH61" s="937"/>
    </row>
    <row r="62" spans="1:86" ht="18.95" customHeight="1">
      <c r="A62" s="920"/>
      <c r="B62" s="920"/>
      <c r="C62" s="920"/>
      <c r="D62" s="920"/>
      <c r="E62" s="920"/>
      <c r="F62" s="920"/>
      <c r="I62" s="935"/>
      <c r="J62" s="932" t="s">
        <v>737</v>
      </c>
      <c r="K62" s="954" t="s">
        <v>1663</v>
      </c>
      <c r="L62" s="971"/>
      <c r="M62" s="954" t="s">
        <v>1659</v>
      </c>
      <c r="N62" s="955"/>
      <c r="O62" s="955"/>
      <c r="P62" s="971"/>
      <c r="Q62" s="954" t="s">
        <v>1526</v>
      </c>
      <c r="R62" s="955"/>
      <c r="S62" s="955"/>
      <c r="T62" s="971"/>
      <c r="U62" s="1029" t="s">
        <v>1995</v>
      </c>
      <c r="V62" s="1027"/>
      <c r="W62" s="1027"/>
      <c r="X62" s="1027"/>
      <c r="Y62" s="932" t="s">
        <v>1560</v>
      </c>
      <c r="Z62" s="933"/>
      <c r="AA62" s="933"/>
      <c r="AB62" s="934"/>
      <c r="AC62" s="932">
        <v>12345</v>
      </c>
      <c r="AD62" s="933"/>
      <c r="AE62" s="933"/>
      <c r="AF62" s="934"/>
      <c r="AG62" s="932" t="s">
        <v>1518</v>
      </c>
      <c r="AH62" s="933"/>
      <c r="AI62" s="934"/>
      <c r="AJ62" s="932" t="s">
        <v>1526</v>
      </c>
      <c r="AK62" s="933"/>
      <c r="AL62" s="933"/>
      <c r="AM62" s="932" t="s">
        <v>1526</v>
      </c>
      <c r="AN62" s="933"/>
      <c r="AO62" s="933"/>
      <c r="AP62" s="933"/>
      <c r="AQ62" s="934"/>
      <c r="AR62" s="932" t="s">
        <v>1562</v>
      </c>
      <c r="AS62" s="933"/>
      <c r="AT62" s="933"/>
      <c r="AU62" s="933"/>
      <c r="AV62" s="933"/>
      <c r="AW62" s="933"/>
      <c r="AX62" s="934"/>
      <c r="AY62" s="932" t="s">
        <v>1532</v>
      </c>
      <c r="AZ62" s="933"/>
      <c r="BA62" s="934"/>
      <c r="BB62" s="954" t="s">
        <v>1596</v>
      </c>
      <c r="BC62" s="955"/>
      <c r="BD62" s="971"/>
      <c r="BE62" s="954">
        <v>1</v>
      </c>
      <c r="BF62" s="955"/>
      <c r="BG62" s="971"/>
      <c r="BH62" s="954" t="s">
        <v>1595</v>
      </c>
      <c r="BI62" s="955"/>
      <c r="BJ62" s="971"/>
      <c r="BK62" s="954">
        <v>1</v>
      </c>
      <c r="BL62" s="955"/>
      <c r="BM62" s="971"/>
      <c r="BN62" s="954">
        <v>66</v>
      </c>
      <c r="BO62" s="955"/>
      <c r="BP62" s="971"/>
      <c r="BQ62" s="954" t="s">
        <v>1590</v>
      </c>
      <c r="BR62" s="955"/>
      <c r="BS62" s="1006">
        <v>15</v>
      </c>
      <c r="BT62" s="1007"/>
      <c r="BU62" s="1008"/>
      <c r="BV62" s="1009">
        <v>0</v>
      </c>
      <c r="BW62" s="1007"/>
      <c r="BX62" s="1008"/>
      <c r="BY62" s="932" t="s">
        <v>1562</v>
      </c>
      <c r="BZ62" s="933"/>
      <c r="CA62" s="933"/>
      <c r="CB62" s="933"/>
      <c r="CC62" s="933"/>
      <c r="CD62" s="934"/>
      <c r="CE62" s="993"/>
      <c r="CF62" s="920"/>
      <c r="CG62" s="920"/>
      <c r="CH62" s="937"/>
    </row>
    <row r="63" spans="1:86" ht="18.95" customHeight="1">
      <c r="A63" s="920"/>
      <c r="B63" s="920"/>
      <c r="C63" s="920"/>
      <c r="D63" s="920"/>
      <c r="E63" s="920"/>
      <c r="F63" s="920"/>
      <c r="I63" s="935"/>
      <c r="J63" s="932" t="s">
        <v>737</v>
      </c>
      <c r="K63" s="954" t="s">
        <v>1663</v>
      </c>
      <c r="L63" s="971"/>
      <c r="M63" s="954" t="s">
        <v>1659</v>
      </c>
      <c r="N63" s="955"/>
      <c r="O63" s="955"/>
      <c r="P63" s="971"/>
      <c r="Q63" s="954" t="s">
        <v>1526</v>
      </c>
      <c r="R63" s="955"/>
      <c r="S63" s="955"/>
      <c r="T63" s="971"/>
      <c r="U63" s="1029" t="s">
        <v>1995</v>
      </c>
      <c r="V63" s="1027"/>
      <c r="W63" s="1027"/>
      <c r="X63" s="1027"/>
      <c r="Y63" s="932" t="s">
        <v>1560</v>
      </c>
      <c r="Z63" s="933"/>
      <c r="AA63" s="933"/>
      <c r="AB63" s="934"/>
      <c r="AC63" s="932">
        <v>12345</v>
      </c>
      <c r="AD63" s="933"/>
      <c r="AE63" s="933"/>
      <c r="AF63" s="934"/>
      <c r="AG63" s="932" t="s">
        <v>1518</v>
      </c>
      <c r="AH63" s="933"/>
      <c r="AI63" s="934"/>
      <c r="AJ63" s="932" t="s">
        <v>1526</v>
      </c>
      <c r="AK63" s="933"/>
      <c r="AL63" s="933"/>
      <c r="AM63" s="932" t="s">
        <v>1526</v>
      </c>
      <c r="AN63" s="933"/>
      <c r="AO63" s="933"/>
      <c r="AP63" s="933"/>
      <c r="AQ63" s="934"/>
      <c r="AR63" s="932" t="s">
        <v>1562</v>
      </c>
      <c r="AS63" s="933"/>
      <c r="AT63" s="933"/>
      <c r="AU63" s="933"/>
      <c r="AV63" s="933"/>
      <c r="AW63" s="933"/>
      <c r="AX63" s="934"/>
      <c r="AY63" s="932" t="s">
        <v>1532</v>
      </c>
      <c r="AZ63" s="933"/>
      <c r="BA63" s="934"/>
      <c r="BB63" s="954" t="s">
        <v>1596</v>
      </c>
      <c r="BC63" s="955"/>
      <c r="BD63" s="971"/>
      <c r="BE63" s="954">
        <v>2</v>
      </c>
      <c r="BF63" s="955"/>
      <c r="BG63" s="971"/>
      <c r="BH63" s="954" t="s">
        <v>1595</v>
      </c>
      <c r="BI63" s="955"/>
      <c r="BJ63" s="971"/>
      <c r="BK63" s="954">
        <v>1</v>
      </c>
      <c r="BL63" s="955"/>
      <c r="BM63" s="971"/>
      <c r="BN63" s="954">
        <v>66</v>
      </c>
      <c r="BO63" s="955"/>
      <c r="BP63" s="971"/>
      <c r="BQ63" s="954" t="s">
        <v>1590</v>
      </c>
      <c r="BR63" s="955"/>
      <c r="BS63" s="1006">
        <v>20</v>
      </c>
      <c r="BT63" s="1007"/>
      <c r="BU63" s="1008"/>
      <c r="BV63" s="1009">
        <v>0</v>
      </c>
      <c r="BW63" s="1007"/>
      <c r="BX63" s="1008"/>
      <c r="BY63" s="932" t="s">
        <v>1562</v>
      </c>
      <c r="BZ63" s="933"/>
      <c r="CA63" s="933"/>
      <c r="CB63" s="933"/>
      <c r="CC63" s="933"/>
      <c r="CD63" s="934"/>
      <c r="CE63" s="986"/>
      <c r="CF63" s="920"/>
      <c r="CG63" s="920"/>
      <c r="CH63" s="937"/>
    </row>
    <row r="64" spans="1:86" ht="5.0999999999999996" customHeight="1">
      <c r="A64" s="920"/>
      <c r="B64" s="920"/>
      <c r="C64" s="920"/>
      <c r="D64" s="920"/>
      <c r="E64" s="920"/>
      <c r="F64" s="920"/>
      <c r="I64" s="935"/>
      <c r="J64" s="920"/>
      <c r="K64" s="920"/>
      <c r="L64" s="920"/>
      <c r="M64" s="920"/>
      <c r="N64" s="920"/>
      <c r="O64" s="920"/>
      <c r="P64" s="920"/>
      <c r="Q64" s="920"/>
      <c r="R64" s="920"/>
      <c r="S64" s="920"/>
      <c r="T64" s="920"/>
      <c r="U64" s="920"/>
      <c r="V64" s="920"/>
      <c r="W64" s="920"/>
      <c r="X64" s="920"/>
      <c r="Y64" s="920"/>
      <c r="Z64" s="920"/>
      <c r="AA64" s="920"/>
      <c r="AB64" s="920"/>
      <c r="AC64" s="920"/>
      <c r="AD64" s="920"/>
      <c r="AE64" s="920"/>
      <c r="AF64" s="920"/>
      <c r="AG64" s="920"/>
      <c r="AH64" s="920"/>
      <c r="AI64" s="920"/>
      <c r="AJ64" s="920"/>
      <c r="AK64" s="920"/>
      <c r="AL64" s="920"/>
      <c r="AM64" s="920"/>
      <c r="AN64" s="920"/>
      <c r="AO64" s="920"/>
      <c r="AP64" s="920"/>
      <c r="AQ64" s="920"/>
      <c r="AR64" s="920"/>
      <c r="AS64" s="920"/>
      <c r="AT64" s="920"/>
      <c r="AU64" s="920"/>
      <c r="AV64" s="920"/>
      <c r="AW64" s="920"/>
      <c r="AX64" s="920"/>
      <c r="AY64" s="920"/>
      <c r="AZ64" s="920"/>
      <c r="BA64" s="920"/>
      <c r="BB64" s="920"/>
      <c r="BC64" s="920"/>
      <c r="BD64" s="920"/>
      <c r="BE64" s="920"/>
      <c r="BF64" s="920"/>
      <c r="BG64" s="920"/>
      <c r="BH64" s="920"/>
      <c r="BI64" s="920"/>
      <c r="BJ64" s="920"/>
      <c r="BK64" s="920"/>
      <c r="BL64" s="920"/>
      <c r="BM64" s="920"/>
      <c r="BN64" s="920"/>
      <c r="BO64" s="920"/>
      <c r="BP64" s="920"/>
      <c r="BQ64" s="920"/>
      <c r="BR64" s="920"/>
      <c r="BS64" s="920"/>
      <c r="BT64" s="920"/>
      <c r="BU64" s="920"/>
      <c r="BV64" s="920"/>
      <c r="BW64" s="920"/>
      <c r="BX64" s="920"/>
      <c r="BY64" s="920"/>
      <c r="BZ64" s="920"/>
      <c r="CA64" s="920"/>
      <c r="CB64" s="920"/>
      <c r="CC64" s="920"/>
      <c r="CD64" s="920"/>
      <c r="CE64" s="920"/>
      <c r="CF64" s="920"/>
      <c r="CG64" s="920"/>
      <c r="CH64" s="937"/>
    </row>
    <row r="65" spans="1:86" ht="5.0999999999999996" customHeight="1">
      <c r="A65" s="920"/>
      <c r="B65" s="920"/>
      <c r="C65" s="920"/>
      <c r="D65" s="920"/>
      <c r="E65" s="920"/>
      <c r="F65" s="920"/>
      <c r="I65" s="935"/>
      <c r="J65" s="977"/>
      <c r="K65" s="977"/>
      <c r="L65" s="977"/>
      <c r="M65" s="977"/>
      <c r="N65" s="977"/>
      <c r="O65" s="977"/>
      <c r="P65" s="977"/>
      <c r="Q65" s="977"/>
      <c r="R65" s="977"/>
      <c r="S65" s="977"/>
      <c r="T65" s="977"/>
      <c r="U65" s="977"/>
      <c r="V65" s="977"/>
      <c r="W65" s="977"/>
      <c r="X65" s="977"/>
      <c r="Y65" s="977"/>
      <c r="Z65" s="977"/>
      <c r="AA65" s="977"/>
      <c r="AB65" s="977"/>
      <c r="AC65" s="977"/>
      <c r="AD65" s="977"/>
      <c r="AE65" s="977"/>
      <c r="AF65" s="977"/>
      <c r="AG65" s="977"/>
      <c r="AH65" s="977"/>
      <c r="AI65" s="977"/>
      <c r="AJ65" s="977"/>
      <c r="AK65" s="977"/>
      <c r="AL65" s="977"/>
      <c r="AM65" s="977"/>
      <c r="AN65" s="977"/>
      <c r="AO65" s="977"/>
      <c r="AP65" s="977"/>
      <c r="AQ65" s="977"/>
      <c r="AR65" s="977"/>
      <c r="AS65" s="977"/>
      <c r="AT65" s="977"/>
      <c r="AU65" s="977"/>
      <c r="AV65" s="977"/>
      <c r="AW65" s="977"/>
      <c r="AX65" s="977"/>
      <c r="AY65" s="977"/>
      <c r="AZ65" s="977"/>
      <c r="BA65" s="977"/>
      <c r="BB65" s="977"/>
      <c r="BC65" s="977"/>
      <c r="BD65" s="977"/>
      <c r="BE65" s="977"/>
      <c r="BF65" s="977"/>
      <c r="BG65" s="977"/>
      <c r="BH65" s="977"/>
      <c r="BI65" s="977"/>
      <c r="BJ65" s="977"/>
      <c r="BK65" s="977"/>
      <c r="BL65" s="977"/>
      <c r="BM65" s="977"/>
      <c r="BN65" s="977"/>
      <c r="BO65" s="977"/>
      <c r="BP65" s="977"/>
      <c r="BQ65" s="977"/>
      <c r="BR65" s="977"/>
      <c r="BS65" s="977"/>
      <c r="BT65" s="977"/>
      <c r="BU65" s="977"/>
      <c r="BV65" s="977"/>
      <c r="BW65" s="977"/>
      <c r="BX65" s="977"/>
      <c r="BY65" s="1242"/>
      <c r="BZ65" s="1242"/>
      <c r="CA65" s="1242"/>
      <c r="CB65" s="1242"/>
      <c r="CC65" s="1242"/>
      <c r="CD65" s="1242"/>
      <c r="CE65" s="977"/>
      <c r="CF65" s="920"/>
      <c r="CG65" s="920"/>
      <c r="CH65" s="937"/>
    </row>
    <row r="66" spans="1:86" ht="18.95" customHeight="1">
      <c r="A66" s="920"/>
      <c r="B66" s="920"/>
      <c r="C66" s="920"/>
      <c r="D66" s="920"/>
      <c r="E66" s="920"/>
      <c r="F66" s="920"/>
      <c r="I66" s="935"/>
      <c r="J66" s="1372"/>
      <c r="K66" s="1372"/>
      <c r="L66" s="1372"/>
      <c r="M66" s="1372"/>
      <c r="N66" s="1372"/>
      <c r="O66" s="1372"/>
      <c r="P66" s="1372"/>
      <c r="Q66" s="1372"/>
      <c r="R66" s="1372"/>
      <c r="S66" s="1372"/>
      <c r="T66" s="1372"/>
      <c r="U66" s="1372"/>
      <c r="V66" s="1372"/>
      <c r="W66" s="1372"/>
      <c r="X66" s="1372"/>
      <c r="Y66" s="1372"/>
      <c r="Z66" s="1372"/>
      <c r="AA66" s="1372"/>
      <c r="AB66" s="1372"/>
      <c r="AC66" s="1372"/>
      <c r="AD66" s="1372"/>
      <c r="AE66" s="1372"/>
      <c r="AF66" s="1372"/>
      <c r="AG66" s="1372"/>
      <c r="AH66" s="1372"/>
      <c r="AI66" s="1372"/>
      <c r="AJ66" s="1372"/>
      <c r="AK66" s="1372"/>
      <c r="AL66" s="1372"/>
      <c r="AM66" s="1372"/>
      <c r="AN66" s="1372"/>
      <c r="AO66" s="1372"/>
      <c r="AP66" s="1372"/>
      <c r="AQ66" s="1372"/>
      <c r="AR66" s="1372"/>
      <c r="AS66" s="1372"/>
      <c r="AT66" s="1372"/>
      <c r="AU66" s="1372"/>
      <c r="AV66" s="1372"/>
      <c r="AW66" s="1372"/>
      <c r="AX66" s="1372"/>
      <c r="AY66" s="977"/>
      <c r="AZ66" s="977"/>
      <c r="BA66" s="977"/>
      <c r="BB66" s="977"/>
      <c r="BC66" s="977"/>
      <c r="BD66" s="977"/>
      <c r="BE66" s="978" t="s">
        <v>1557</v>
      </c>
      <c r="BF66" s="1372"/>
      <c r="BG66" s="1372"/>
      <c r="BH66" s="1411"/>
      <c r="BI66" s="1423" t="s">
        <v>2266</v>
      </c>
      <c r="BJ66" s="1372"/>
      <c r="BK66" s="2883">
        <v>2</v>
      </c>
      <c r="BL66" s="2884"/>
      <c r="BM66" s="2885"/>
      <c r="BN66" s="1372"/>
      <c r="BO66" s="1372"/>
      <c r="BP66" s="1417" t="s">
        <v>2297</v>
      </c>
      <c r="BQ66" s="1410"/>
      <c r="BR66" s="1410"/>
      <c r="BS66" s="2883">
        <f>BS63+BS62</f>
        <v>35</v>
      </c>
      <c r="BT66" s="2884"/>
      <c r="BU66" s="2885"/>
      <c r="BV66" s="2883">
        <f>BV63+BV62</f>
        <v>0</v>
      </c>
      <c r="BW66" s="2884"/>
      <c r="BX66" s="2885"/>
      <c r="BY66" s="977"/>
      <c r="BZ66" s="977"/>
      <c r="CA66" s="977"/>
      <c r="CB66" s="977"/>
      <c r="CC66" s="977"/>
      <c r="CD66" s="977"/>
      <c r="CE66" s="1372"/>
      <c r="CF66" s="920"/>
      <c r="CG66" s="920"/>
      <c r="CH66" s="937"/>
    </row>
    <row r="67" spans="1:86" ht="5.0999999999999996" customHeight="1">
      <c r="A67" s="920"/>
      <c r="B67" s="920"/>
      <c r="C67" s="920"/>
      <c r="D67" s="920"/>
      <c r="E67" s="920"/>
      <c r="F67" s="920"/>
      <c r="I67" s="935"/>
      <c r="J67" s="977"/>
      <c r="K67" s="977"/>
      <c r="L67" s="977"/>
      <c r="M67" s="977"/>
      <c r="N67" s="977"/>
      <c r="O67" s="977"/>
      <c r="P67" s="977"/>
      <c r="Q67" s="977"/>
      <c r="R67" s="977"/>
      <c r="S67" s="977"/>
      <c r="T67" s="977"/>
      <c r="U67" s="977"/>
      <c r="V67" s="977"/>
      <c r="W67" s="977"/>
      <c r="X67" s="977"/>
      <c r="Y67" s="977"/>
      <c r="Z67" s="977"/>
      <c r="AA67" s="977"/>
      <c r="AB67" s="977"/>
      <c r="AC67" s="977"/>
      <c r="AD67" s="977"/>
      <c r="AE67" s="977"/>
      <c r="AF67" s="977"/>
      <c r="AG67" s="977"/>
      <c r="AH67" s="977"/>
      <c r="AI67" s="977"/>
      <c r="AJ67" s="977"/>
      <c r="AK67" s="977"/>
      <c r="AL67" s="977"/>
      <c r="AM67" s="977"/>
      <c r="AN67" s="977"/>
      <c r="AO67" s="977"/>
      <c r="AP67" s="977"/>
      <c r="AQ67" s="977"/>
      <c r="AR67" s="977"/>
      <c r="AS67" s="977"/>
      <c r="AT67" s="977"/>
      <c r="AU67" s="977"/>
      <c r="AV67" s="977"/>
      <c r="AW67" s="977"/>
      <c r="AX67" s="977"/>
      <c r="AY67" s="977"/>
      <c r="AZ67" s="977"/>
      <c r="BA67" s="977"/>
      <c r="BB67" s="977"/>
      <c r="BC67" s="977"/>
      <c r="BD67" s="977"/>
      <c r="BE67" s="977"/>
      <c r="BF67" s="977"/>
      <c r="BG67" s="977"/>
      <c r="BH67" s="977"/>
      <c r="BI67" s="977"/>
      <c r="BJ67" s="977"/>
      <c r="BK67" s="977"/>
      <c r="BL67" s="977"/>
      <c r="BM67" s="977"/>
      <c r="BN67" s="977"/>
      <c r="BO67" s="977"/>
      <c r="BP67" s="977"/>
      <c r="BQ67" s="977"/>
      <c r="BR67" s="977"/>
      <c r="BS67" s="977"/>
      <c r="BT67" s="977"/>
      <c r="BU67" s="977"/>
      <c r="BV67" s="977"/>
      <c r="BW67" s="977"/>
      <c r="BX67" s="977"/>
      <c r="BY67" s="977"/>
      <c r="BZ67" s="977"/>
      <c r="CA67" s="977"/>
      <c r="CB67" s="977"/>
      <c r="CC67" s="977"/>
      <c r="CD67" s="977"/>
      <c r="CE67" s="977"/>
      <c r="CF67" s="920"/>
      <c r="CG67" s="920"/>
      <c r="CH67" s="937"/>
    </row>
    <row r="68" spans="1:86" ht="18.95" customHeight="1">
      <c r="A68" s="920"/>
      <c r="B68" s="920"/>
      <c r="C68" s="920"/>
      <c r="D68" s="920"/>
      <c r="E68" s="920"/>
      <c r="F68" s="920"/>
      <c r="I68" s="935"/>
      <c r="J68" s="920"/>
      <c r="K68" s="920"/>
      <c r="L68" s="920"/>
      <c r="M68" s="920"/>
      <c r="N68" s="920"/>
      <c r="O68" s="920"/>
      <c r="P68" s="920"/>
      <c r="Q68" s="920"/>
      <c r="R68" s="920"/>
      <c r="S68" s="920"/>
      <c r="T68" s="920"/>
      <c r="U68" s="920"/>
      <c r="V68" s="920"/>
      <c r="W68" s="920"/>
      <c r="X68" s="920"/>
      <c r="Y68" s="920"/>
      <c r="Z68" s="920"/>
      <c r="AA68" s="920"/>
      <c r="AB68" s="920"/>
      <c r="AC68" s="920"/>
      <c r="AD68" s="920"/>
      <c r="AE68" s="920"/>
      <c r="AF68" s="920"/>
      <c r="AG68" s="920"/>
      <c r="AH68" s="920"/>
      <c r="AI68" s="920"/>
      <c r="AJ68" s="920"/>
      <c r="AK68" s="920"/>
      <c r="AL68" s="920"/>
      <c r="AM68" s="920"/>
      <c r="AN68" s="920"/>
      <c r="AO68" s="920"/>
      <c r="AP68" s="920"/>
      <c r="AQ68" s="920"/>
      <c r="AR68" s="920"/>
      <c r="AS68" s="920"/>
      <c r="AT68" s="920"/>
      <c r="AU68" s="920"/>
      <c r="AV68" s="920"/>
      <c r="AW68" s="920"/>
      <c r="AX68" s="920"/>
      <c r="AY68" s="920"/>
      <c r="AZ68" s="920"/>
      <c r="BA68" s="920"/>
      <c r="BO68" s="920"/>
      <c r="BP68" s="920"/>
      <c r="BQ68" s="920"/>
      <c r="BR68" s="920"/>
      <c r="BS68" s="920"/>
      <c r="BT68" s="920"/>
      <c r="BY68" s="920"/>
      <c r="BZ68" s="920"/>
      <c r="CA68" s="920"/>
      <c r="CB68" s="920"/>
      <c r="CC68" s="920"/>
      <c r="CD68" s="920"/>
      <c r="CE68" s="920"/>
      <c r="CF68" s="920"/>
      <c r="CG68" s="920"/>
      <c r="CH68" s="937"/>
    </row>
    <row r="69" spans="1:86" ht="18.95" customHeight="1">
      <c r="A69" s="920"/>
      <c r="B69" s="920"/>
      <c r="C69" s="920"/>
      <c r="D69" s="920"/>
      <c r="E69" s="920"/>
      <c r="F69" s="920"/>
      <c r="I69" s="935"/>
      <c r="J69" s="949" t="s">
        <v>2267</v>
      </c>
      <c r="K69" s="752"/>
      <c r="L69" s="752"/>
      <c r="M69" s="752"/>
      <c r="N69" s="2868" t="s">
        <v>3410</v>
      </c>
      <c r="O69" s="2869"/>
      <c r="P69" s="2870"/>
      <c r="Q69" s="946" t="s">
        <v>1115</v>
      </c>
      <c r="R69" s="2865" t="s">
        <v>1523</v>
      </c>
      <c r="S69" s="2866"/>
      <c r="T69" s="2867"/>
      <c r="U69" s="946" t="s">
        <v>1115</v>
      </c>
      <c r="V69" s="2865" t="s">
        <v>1524</v>
      </c>
      <c r="W69" s="2866"/>
      <c r="X69" s="2867"/>
      <c r="Y69" s="946" t="s">
        <v>1115</v>
      </c>
      <c r="Z69" s="1046" t="s">
        <v>3144</v>
      </c>
      <c r="AA69" s="1047"/>
      <c r="AB69" s="1048"/>
      <c r="AC69" s="2202" t="s">
        <v>1650</v>
      </c>
      <c r="AD69" s="2204" t="s">
        <v>1648</v>
      </c>
      <c r="AE69" s="920"/>
      <c r="AH69" s="2202" t="s">
        <v>1651</v>
      </c>
      <c r="AI69" s="2204" t="s">
        <v>1649</v>
      </c>
      <c r="AJ69" s="920"/>
      <c r="AK69" s="949" t="s">
        <v>1629</v>
      </c>
      <c r="AL69" s="949"/>
      <c r="AN69" s="2010" t="s">
        <v>3059</v>
      </c>
      <c r="AO69" s="2011"/>
      <c r="AP69" s="2011"/>
      <c r="AQ69" s="2011"/>
      <c r="AR69" s="2011"/>
      <c r="AS69" s="2012"/>
      <c r="BP69" s="920"/>
      <c r="BQ69" s="920"/>
      <c r="BR69" s="920"/>
      <c r="BS69" s="920"/>
      <c r="BT69" s="920"/>
      <c r="BY69" s="920"/>
      <c r="BZ69" s="920"/>
      <c r="CA69" s="920"/>
      <c r="CB69" s="920"/>
      <c r="CC69" s="920"/>
      <c r="CD69" s="920"/>
      <c r="CE69" s="920"/>
      <c r="CF69" s="920"/>
      <c r="CG69" s="920"/>
      <c r="CH69" s="937"/>
    </row>
    <row r="70" spans="1:86" ht="5.0999999999999996" customHeight="1">
      <c r="A70" s="920"/>
      <c r="B70" s="920"/>
      <c r="C70" s="920"/>
      <c r="D70" s="920"/>
      <c r="E70" s="920"/>
      <c r="F70" s="920"/>
      <c r="I70" s="935"/>
      <c r="J70" s="920"/>
      <c r="K70" s="920"/>
      <c r="L70" s="920"/>
      <c r="M70" s="920"/>
      <c r="N70" s="920"/>
      <c r="O70" s="920"/>
      <c r="AC70" s="1075"/>
      <c r="AD70" s="1074"/>
      <c r="AE70" s="1075"/>
      <c r="AF70" s="1075"/>
      <c r="AG70" s="1075"/>
      <c r="AH70" s="1075"/>
      <c r="AI70" s="1075"/>
      <c r="AJ70" s="1075"/>
      <c r="AK70" s="920"/>
      <c r="AL70" s="920"/>
      <c r="AM70" s="920"/>
      <c r="AN70" s="920"/>
      <c r="AO70" s="920"/>
      <c r="AP70" s="920"/>
      <c r="AQ70" s="920"/>
      <c r="AR70" s="920"/>
      <c r="AS70" s="920"/>
      <c r="AT70" s="920"/>
      <c r="AU70" s="920"/>
      <c r="AV70" s="920"/>
      <c r="AW70" s="920"/>
      <c r="AX70" s="920"/>
      <c r="AY70" s="920"/>
      <c r="AZ70" s="920"/>
      <c r="BA70" s="920"/>
      <c r="BB70" s="920"/>
      <c r="BC70" s="920"/>
      <c r="BS70" s="920"/>
      <c r="BT70" s="920"/>
      <c r="BU70" s="920"/>
      <c r="BV70" s="920"/>
      <c r="BW70" s="920"/>
      <c r="BY70" s="920"/>
      <c r="BZ70" s="920"/>
      <c r="CA70" s="920"/>
      <c r="CB70" s="920"/>
      <c r="CC70" s="920"/>
      <c r="CD70" s="920"/>
      <c r="CE70" s="920"/>
      <c r="CF70" s="920"/>
      <c r="CG70" s="920"/>
      <c r="CH70" s="937"/>
    </row>
    <row r="71" spans="1:86" ht="18.95" customHeight="1" thickBot="1">
      <c r="A71" s="920"/>
      <c r="B71" s="920"/>
      <c r="C71" s="920"/>
      <c r="D71" s="920"/>
      <c r="E71" s="920"/>
      <c r="F71" s="920"/>
      <c r="I71" s="935"/>
      <c r="J71" s="920"/>
      <c r="K71" s="920"/>
      <c r="L71" s="920"/>
      <c r="M71" s="920"/>
      <c r="N71" s="920"/>
      <c r="O71" s="920"/>
      <c r="P71" s="920"/>
      <c r="Q71" s="920"/>
      <c r="R71" s="920"/>
      <c r="S71" s="920"/>
      <c r="T71" s="920"/>
      <c r="U71" s="920"/>
      <c r="V71" s="920"/>
      <c r="W71" s="920"/>
      <c r="X71" s="920"/>
      <c r="Y71" s="920"/>
      <c r="Z71" s="920"/>
      <c r="AA71" s="920"/>
      <c r="AB71" s="920"/>
      <c r="AC71" s="920"/>
      <c r="AD71" s="920"/>
      <c r="AE71" s="920"/>
      <c r="AF71" s="920"/>
      <c r="AG71" s="920"/>
      <c r="AH71" s="920"/>
      <c r="AI71" s="920"/>
      <c r="AJ71" s="920"/>
      <c r="AK71" s="920"/>
      <c r="AL71" s="920"/>
      <c r="AM71" s="920"/>
      <c r="AN71" s="1050" t="s">
        <v>3449</v>
      </c>
      <c r="AO71" s="920"/>
      <c r="AP71" s="920"/>
      <c r="AQ71" s="920"/>
      <c r="AR71" s="920"/>
      <c r="AS71" s="920"/>
      <c r="AT71" s="920"/>
      <c r="AU71" s="920"/>
      <c r="AV71" s="920"/>
      <c r="AW71" s="920"/>
      <c r="AX71" s="920"/>
      <c r="AY71" s="920"/>
      <c r="AZ71" s="920"/>
      <c r="BA71" s="920"/>
      <c r="BB71" s="920"/>
      <c r="BC71" s="920"/>
      <c r="BD71" s="920"/>
      <c r="BE71" s="920"/>
      <c r="BF71" s="920"/>
      <c r="BG71" s="920"/>
      <c r="BH71" s="920"/>
      <c r="BI71" s="920"/>
      <c r="BJ71" s="920"/>
      <c r="BK71" s="920"/>
      <c r="BL71" s="920"/>
      <c r="BM71" s="920"/>
      <c r="BN71" s="920"/>
      <c r="BO71" s="920"/>
      <c r="BP71" s="920"/>
      <c r="BQ71" s="920"/>
      <c r="BR71" s="920"/>
      <c r="BS71" s="920"/>
      <c r="BT71" s="920"/>
      <c r="BU71" s="920"/>
      <c r="BV71" s="920"/>
      <c r="BW71" s="920"/>
      <c r="BX71" s="920"/>
      <c r="BY71" s="920"/>
      <c r="BZ71" s="920"/>
      <c r="CA71" s="920"/>
      <c r="CB71" s="920"/>
      <c r="CC71" s="920"/>
      <c r="CD71" s="920"/>
      <c r="CE71" s="920"/>
      <c r="CF71" s="920"/>
      <c r="CG71" s="920"/>
      <c r="CH71" s="937"/>
    </row>
    <row r="72" spans="1:86" ht="18.95" customHeight="1">
      <c r="A72" s="920"/>
      <c r="B72" s="920"/>
      <c r="C72" s="920"/>
      <c r="D72" s="920"/>
      <c r="E72" s="920"/>
      <c r="F72" s="920"/>
      <c r="I72" s="935"/>
      <c r="J72" s="1000"/>
      <c r="K72" s="1000"/>
      <c r="L72" s="1000"/>
      <c r="M72" s="1000"/>
      <c r="N72" s="1000"/>
      <c r="O72" s="1000"/>
      <c r="P72" s="1000"/>
      <c r="Q72" s="1000"/>
      <c r="R72" s="1000"/>
      <c r="S72" s="1000"/>
      <c r="T72" s="1000"/>
      <c r="U72" s="1000"/>
      <c r="V72" s="1000"/>
      <c r="W72" s="1000"/>
      <c r="X72" s="1000"/>
      <c r="Y72" s="1000"/>
      <c r="Z72" s="1000"/>
      <c r="AA72" s="1000"/>
      <c r="AB72" s="1000"/>
      <c r="AC72" s="1000"/>
      <c r="AD72" s="1000"/>
      <c r="AE72" s="1000"/>
      <c r="AF72" s="1000"/>
      <c r="AG72" s="1000"/>
      <c r="AH72" s="1000"/>
      <c r="AI72" s="1000"/>
      <c r="AJ72" s="1000"/>
      <c r="AK72" s="1000"/>
      <c r="AL72" s="2026"/>
      <c r="AM72" s="1000"/>
      <c r="AN72" s="1000"/>
      <c r="AO72" s="1000"/>
      <c r="AP72" s="1000"/>
      <c r="AQ72" s="1000"/>
      <c r="AR72" s="1000"/>
      <c r="AS72" s="1000"/>
      <c r="AT72" s="1000"/>
      <c r="AU72" s="1000"/>
      <c r="AV72" s="1000"/>
      <c r="AW72" s="1000"/>
      <c r="AX72" s="1000"/>
      <c r="AY72" s="1000"/>
      <c r="AZ72" s="1000"/>
      <c r="BA72" s="1000"/>
      <c r="BB72" s="1000"/>
      <c r="BC72" s="1000"/>
      <c r="BD72" s="1000"/>
      <c r="BE72" s="1000"/>
      <c r="BF72" s="1000"/>
      <c r="BG72" s="1000"/>
      <c r="BH72" s="1000"/>
      <c r="BI72" s="1000"/>
      <c r="BJ72" s="1000"/>
      <c r="BK72" s="1000"/>
      <c r="BL72" s="1000"/>
      <c r="BM72" s="1000"/>
      <c r="BN72" s="1000"/>
      <c r="BO72" s="1000"/>
      <c r="BP72" s="1000"/>
      <c r="BQ72" s="1000"/>
      <c r="BR72" s="1000"/>
      <c r="BS72" s="1000"/>
      <c r="BT72" s="1000"/>
      <c r="BU72" s="1000"/>
      <c r="BV72" s="1000"/>
      <c r="BW72" s="1000"/>
      <c r="BX72" s="1000"/>
      <c r="BY72" s="1000"/>
      <c r="BZ72" s="1000"/>
      <c r="CA72" s="1000"/>
      <c r="CB72" s="1000"/>
      <c r="CC72" s="1000"/>
      <c r="CD72" s="1000"/>
      <c r="CE72" s="1000"/>
      <c r="CF72" s="920"/>
      <c r="CG72" s="920"/>
      <c r="CH72" s="937"/>
    </row>
    <row r="73" spans="1:86" ht="18.95" customHeight="1">
      <c r="A73" s="920"/>
      <c r="B73" s="920"/>
      <c r="C73" s="920"/>
      <c r="D73" s="920"/>
      <c r="E73" s="920"/>
      <c r="F73" s="920"/>
      <c r="I73" s="935"/>
      <c r="J73" s="988" t="s">
        <v>1664</v>
      </c>
      <c r="K73" s="974"/>
      <c r="L73" s="974"/>
      <c r="M73" s="974"/>
      <c r="N73" s="974"/>
      <c r="O73" s="948" t="s">
        <v>1628</v>
      </c>
      <c r="P73" s="947"/>
      <c r="Q73" s="947"/>
      <c r="R73" s="974"/>
      <c r="S73" s="974"/>
      <c r="T73" s="1056" t="s">
        <v>1665</v>
      </c>
      <c r="U73" s="1056"/>
      <c r="V73" s="1056"/>
      <c r="W73" s="1056"/>
      <c r="X73" s="982" t="s">
        <v>1521</v>
      </c>
      <c r="Y73" s="983"/>
      <c r="Z73" s="983"/>
      <c r="AA73" s="983"/>
      <c r="AB73" s="984"/>
      <c r="AC73" s="974"/>
      <c r="AD73" s="920"/>
      <c r="AE73" s="920"/>
      <c r="AF73" s="920"/>
      <c r="AG73" s="920"/>
      <c r="AH73" s="920"/>
      <c r="AI73" s="920"/>
      <c r="AJ73" s="920"/>
      <c r="AK73" s="920"/>
      <c r="AL73" s="920"/>
      <c r="AM73" s="920"/>
      <c r="AN73" s="920"/>
      <c r="AO73" s="920"/>
      <c r="AP73" s="920"/>
      <c r="AQ73" s="920"/>
      <c r="AR73" s="920"/>
      <c r="AS73" s="920"/>
      <c r="AT73" s="920"/>
      <c r="AU73" s="920"/>
      <c r="AV73" s="920"/>
      <c r="AW73" s="920"/>
      <c r="AX73" s="920"/>
      <c r="AY73" s="920"/>
      <c r="AZ73" s="920"/>
      <c r="BA73" s="920"/>
      <c r="BB73" s="920"/>
      <c r="BC73" s="920"/>
      <c r="BD73" s="920"/>
      <c r="BE73" s="920"/>
      <c r="BF73" s="920"/>
      <c r="BG73" s="920"/>
      <c r="BH73" s="920"/>
      <c r="BI73" s="920"/>
      <c r="BJ73" s="920"/>
      <c r="BK73" s="920"/>
      <c r="BL73" s="920"/>
      <c r="BM73" s="920"/>
      <c r="BN73" s="920"/>
      <c r="BO73" s="920"/>
      <c r="BP73" s="920"/>
      <c r="BQ73" s="920"/>
      <c r="BR73" s="920"/>
      <c r="BS73" s="920"/>
      <c r="BT73" s="920"/>
      <c r="BU73" s="920"/>
      <c r="BV73" s="920"/>
      <c r="BW73" s="920"/>
      <c r="BX73" s="920"/>
      <c r="BY73" s="920"/>
      <c r="BZ73" s="920"/>
      <c r="CA73" s="920"/>
      <c r="CB73" s="920"/>
      <c r="CC73" s="920"/>
      <c r="CD73" s="920"/>
      <c r="CE73" s="920"/>
      <c r="CF73" s="920"/>
      <c r="CG73" s="920"/>
      <c r="CH73" s="937"/>
    </row>
    <row r="74" spans="1:86" ht="9.9499999999999993" customHeight="1">
      <c r="A74" s="920"/>
      <c r="B74" s="920"/>
      <c r="C74" s="920"/>
      <c r="D74" s="920"/>
      <c r="E74" s="920"/>
      <c r="F74" s="920"/>
      <c r="I74" s="935"/>
      <c r="J74" s="974"/>
      <c r="K74" s="974"/>
      <c r="L74" s="974"/>
      <c r="M74" s="974"/>
      <c r="N74" s="974"/>
      <c r="O74" s="974"/>
      <c r="P74" s="974"/>
      <c r="Q74" s="974"/>
      <c r="R74" s="974"/>
      <c r="S74" s="974"/>
      <c r="T74" s="974"/>
      <c r="U74" s="974"/>
      <c r="V74" s="974"/>
      <c r="W74" s="974"/>
      <c r="X74" s="974"/>
      <c r="Y74" s="974"/>
      <c r="Z74" s="974"/>
      <c r="AA74" s="974"/>
      <c r="AB74" s="974"/>
      <c r="AC74" s="974"/>
      <c r="AD74" s="974"/>
      <c r="AE74" s="974"/>
      <c r="AF74" s="974"/>
      <c r="AG74" s="974"/>
      <c r="AH74" s="974"/>
      <c r="AI74" s="974"/>
      <c r="AJ74" s="974"/>
      <c r="AK74" s="974"/>
      <c r="AL74" s="974"/>
      <c r="AM74" s="974"/>
      <c r="AN74" s="974"/>
      <c r="AO74" s="974"/>
      <c r="AP74" s="920"/>
      <c r="AQ74" s="920"/>
      <c r="AR74" s="920"/>
      <c r="AS74" s="920"/>
      <c r="AT74" s="920"/>
      <c r="AU74" s="920"/>
      <c r="AV74" s="920"/>
      <c r="AW74" s="920"/>
      <c r="AX74" s="920"/>
      <c r="AY74" s="920"/>
      <c r="AZ74" s="920"/>
      <c r="BA74" s="920"/>
      <c r="BB74" s="920"/>
      <c r="BC74" s="920"/>
      <c r="BD74" s="920"/>
      <c r="BE74" s="920"/>
      <c r="BF74" s="920"/>
      <c r="BG74" s="920"/>
      <c r="BH74" s="920"/>
      <c r="BI74" s="920"/>
      <c r="BJ74" s="920"/>
      <c r="BK74" s="920"/>
      <c r="BL74" s="920"/>
      <c r="BM74" s="920"/>
      <c r="BN74" s="920"/>
      <c r="BO74" s="920"/>
      <c r="BP74" s="920"/>
      <c r="BQ74" s="920"/>
      <c r="BR74" s="920"/>
      <c r="BS74" s="920"/>
      <c r="BT74" s="920"/>
      <c r="BU74" s="920"/>
      <c r="BV74" s="920"/>
      <c r="BW74" s="920"/>
      <c r="BX74" s="920"/>
      <c r="BY74" s="920"/>
      <c r="BZ74" s="920"/>
      <c r="CA74" s="920"/>
      <c r="CB74" s="920"/>
      <c r="CC74" s="920"/>
      <c r="CD74" s="920"/>
      <c r="CE74" s="920"/>
      <c r="CF74" s="920"/>
      <c r="CG74" s="920"/>
      <c r="CH74" s="937"/>
    </row>
    <row r="75" spans="1:86" ht="18.95" customHeight="1">
      <c r="A75" s="920"/>
      <c r="B75" s="920"/>
      <c r="C75" s="920"/>
      <c r="D75" s="920"/>
      <c r="E75" s="920"/>
      <c r="F75" s="920"/>
      <c r="I75" s="935"/>
      <c r="J75" s="2880" t="s">
        <v>1559</v>
      </c>
      <c r="K75" s="2810" t="s">
        <v>1655</v>
      </c>
      <c r="L75" s="2798"/>
      <c r="M75" s="2798"/>
      <c r="N75" s="2799"/>
      <c r="O75" s="2810" t="s">
        <v>2268</v>
      </c>
      <c r="P75" s="2798"/>
      <c r="Q75" s="2798"/>
      <c r="R75" s="2799"/>
      <c r="S75" s="1343" t="s">
        <v>2147</v>
      </c>
      <c r="T75" s="1250"/>
      <c r="U75" s="1060"/>
      <c r="V75" s="1060"/>
      <c r="W75" s="1060"/>
      <c r="X75" s="1060"/>
      <c r="Y75" s="1060"/>
      <c r="Z75" s="1060"/>
      <c r="AA75" s="1060"/>
      <c r="AB75" s="929" t="s">
        <v>1586</v>
      </c>
      <c r="AC75" s="930"/>
      <c r="AD75" s="930"/>
      <c r="AE75" s="930"/>
      <c r="AF75" s="930"/>
      <c r="AG75" s="930"/>
      <c r="AH75" s="930"/>
      <c r="AI75" s="930"/>
      <c r="AJ75" s="930"/>
      <c r="AK75" s="930"/>
      <c r="AL75" s="930"/>
      <c r="AM75" s="929" t="s">
        <v>1527</v>
      </c>
      <c r="AN75" s="930"/>
      <c r="AO75" s="930"/>
      <c r="AP75" s="930"/>
      <c r="AQ75" s="930"/>
      <c r="AR75" s="930"/>
      <c r="AS75" s="930"/>
      <c r="AT75" s="930"/>
      <c r="AU75" s="930"/>
      <c r="AV75" s="930"/>
      <c r="AW75" s="930"/>
      <c r="AX75" s="930"/>
      <c r="AY75" s="930"/>
      <c r="AZ75" s="930"/>
      <c r="BA75" s="930"/>
      <c r="BB75" s="930"/>
      <c r="BC75" s="930"/>
      <c r="BD75" s="930"/>
      <c r="BE75" s="2797" t="s">
        <v>1534</v>
      </c>
      <c r="BF75" s="2798"/>
      <c r="BG75" s="2799"/>
      <c r="BH75" s="2797" t="s">
        <v>1661</v>
      </c>
      <c r="BI75" s="2798"/>
      <c r="BJ75" s="2799"/>
      <c r="BK75" s="929" t="s">
        <v>2306</v>
      </c>
      <c r="BL75" s="930"/>
      <c r="BM75" s="930"/>
      <c r="BN75" s="930"/>
      <c r="BO75" s="930"/>
      <c r="BP75" s="931"/>
      <c r="BQ75" s="930"/>
      <c r="BR75" s="930"/>
      <c r="BS75" s="931"/>
      <c r="BT75" s="930" t="s">
        <v>1612</v>
      </c>
      <c r="BU75" s="930"/>
      <c r="BV75" s="930"/>
      <c r="BW75" s="930"/>
      <c r="BX75" s="931"/>
      <c r="BY75" s="930"/>
      <c r="BZ75" s="930"/>
      <c r="CA75" s="931"/>
      <c r="CB75" s="2797" t="s">
        <v>1525</v>
      </c>
      <c r="CC75" s="2848"/>
      <c r="CD75" s="2848"/>
      <c r="CE75" s="2848"/>
      <c r="CF75" s="2848"/>
      <c r="CG75" s="2799"/>
      <c r="CH75" s="937"/>
    </row>
    <row r="76" spans="1:86" ht="18.95" customHeight="1">
      <c r="A76" s="920"/>
      <c r="B76" s="920"/>
      <c r="C76" s="920"/>
      <c r="D76" s="920"/>
      <c r="E76" s="920"/>
      <c r="F76" s="920"/>
      <c r="I76" s="935"/>
      <c r="J76" s="2881"/>
      <c r="K76" s="2800"/>
      <c r="L76" s="2801"/>
      <c r="M76" s="2801"/>
      <c r="N76" s="2802"/>
      <c r="O76" s="2800"/>
      <c r="P76" s="2801"/>
      <c r="Q76" s="2801"/>
      <c r="R76" s="2802"/>
      <c r="S76" s="1059" t="s">
        <v>3412</v>
      </c>
      <c r="T76" s="1060"/>
      <c r="U76" s="1060"/>
      <c r="V76" s="1059" t="s">
        <v>2138</v>
      </c>
      <c r="W76" s="1060"/>
      <c r="X76" s="1060"/>
      <c r="Y76" s="1059" t="s">
        <v>2139</v>
      </c>
      <c r="Z76" s="1060"/>
      <c r="AA76" s="1060"/>
      <c r="AB76" s="929" t="s">
        <v>699</v>
      </c>
      <c r="AC76" s="930"/>
      <c r="AD76" s="930"/>
      <c r="AE76" s="931"/>
      <c r="AF76" s="929" t="s">
        <v>700</v>
      </c>
      <c r="AG76" s="930"/>
      <c r="AH76" s="930"/>
      <c r="AI76" s="931"/>
      <c r="AJ76" s="929" t="s">
        <v>1531</v>
      </c>
      <c r="AK76" s="930"/>
      <c r="AL76" s="930"/>
      <c r="AM76" s="929" t="s">
        <v>1561</v>
      </c>
      <c r="AN76" s="930"/>
      <c r="AO76" s="931"/>
      <c r="AP76" s="929" t="s">
        <v>1528</v>
      </c>
      <c r="AQ76" s="930"/>
      <c r="AR76" s="930"/>
      <c r="AS76" s="930"/>
      <c r="AT76" s="931"/>
      <c r="AU76" s="929" t="s">
        <v>1529</v>
      </c>
      <c r="AV76" s="930"/>
      <c r="AW76" s="930"/>
      <c r="AX76" s="930"/>
      <c r="AY76" s="930"/>
      <c r="AZ76" s="930"/>
      <c r="BA76" s="931"/>
      <c r="BB76" s="929" t="s">
        <v>1530</v>
      </c>
      <c r="BC76" s="930"/>
      <c r="BD76" s="931"/>
      <c r="BE76" s="2800"/>
      <c r="BF76" s="2801"/>
      <c r="BG76" s="2802"/>
      <c r="BH76" s="2800"/>
      <c r="BI76" s="2801"/>
      <c r="BJ76" s="2802"/>
      <c r="BK76" s="963" t="s">
        <v>1545</v>
      </c>
      <c r="BL76" s="964"/>
      <c r="BM76" s="965"/>
      <c r="BN76" s="930" t="s">
        <v>2301</v>
      </c>
      <c r="BO76" s="930"/>
      <c r="BP76" s="931"/>
      <c r="BQ76" s="929" t="s">
        <v>1680</v>
      </c>
      <c r="BR76" s="930"/>
      <c r="BS76" s="931"/>
      <c r="BT76" s="929" t="s">
        <v>1583</v>
      </c>
      <c r="BU76" s="930"/>
      <c r="BV76" s="929" t="s">
        <v>1592</v>
      </c>
      <c r="BW76" s="930"/>
      <c r="BX76" s="931"/>
      <c r="BY76" s="929" t="s">
        <v>1585</v>
      </c>
      <c r="BZ76" s="930"/>
      <c r="CA76" s="931"/>
      <c r="CB76" s="2800"/>
      <c r="CC76" s="2801"/>
      <c r="CD76" s="2801"/>
      <c r="CE76" s="2801"/>
      <c r="CF76" s="2801"/>
      <c r="CG76" s="2802"/>
      <c r="CH76" s="937"/>
    </row>
    <row r="77" spans="1:86" ht="18.95" customHeight="1">
      <c r="A77" s="920"/>
      <c r="B77" s="920"/>
      <c r="C77" s="920"/>
      <c r="D77" s="920"/>
      <c r="E77" s="920"/>
      <c r="F77" s="920"/>
      <c r="I77" s="935"/>
      <c r="J77" s="932" t="s">
        <v>737</v>
      </c>
      <c r="K77" s="954" t="s">
        <v>1526</v>
      </c>
      <c r="L77" s="955"/>
      <c r="M77" s="955"/>
      <c r="N77" s="971"/>
      <c r="O77" s="954" t="s">
        <v>1995</v>
      </c>
      <c r="P77" s="955"/>
      <c r="Q77" s="955"/>
      <c r="R77" s="971"/>
      <c r="S77" s="1388" t="s">
        <v>3410</v>
      </c>
      <c r="T77" s="955"/>
      <c r="U77" s="955"/>
      <c r="V77" s="954" t="s">
        <v>1523</v>
      </c>
      <c r="W77" s="955"/>
      <c r="X77" s="955"/>
      <c r="Y77" s="954" t="s">
        <v>1524</v>
      </c>
      <c r="Z77" s="955"/>
      <c r="AA77" s="955"/>
      <c r="AB77" s="932" t="s">
        <v>1560</v>
      </c>
      <c r="AC77" s="933"/>
      <c r="AD77" s="933"/>
      <c r="AE77" s="934"/>
      <c r="AF77" s="932">
        <v>12345</v>
      </c>
      <c r="AG77" s="933"/>
      <c r="AH77" s="933"/>
      <c r="AI77" s="934"/>
      <c r="AJ77" s="932" t="s">
        <v>1518</v>
      </c>
      <c r="AK77" s="933"/>
      <c r="AL77" s="933"/>
      <c r="AM77" s="932" t="s">
        <v>1526</v>
      </c>
      <c r="AN77" s="933"/>
      <c r="AO77" s="934"/>
      <c r="AP77" s="932" t="s">
        <v>1526</v>
      </c>
      <c r="AQ77" s="933"/>
      <c r="AR77" s="933"/>
      <c r="AS77" s="933"/>
      <c r="AT77" s="934"/>
      <c r="AU77" s="932" t="s">
        <v>1562</v>
      </c>
      <c r="AV77" s="933"/>
      <c r="AW77" s="933"/>
      <c r="AX77" s="933"/>
      <c r="AY77" s="933"/>
      <c r="AZ77" s="933"/>
      <c r="BA77" s="934"/>
      <c r="BB77" s="932" t="s">
        <v>1532</v>
      </c>
      <c r="BC77" s="933"/>
      <c r="BD77" s="934"/>
      <c r="BE77" s="954" t="s">
        <v>1596</v>
      </c>
      <c r="BF77" s="955"/>
      <c r="BG77" s="971"/>
      <c r="BH77" s="954" t="s">
        <v>1662</v>
      </c>
      <c r="BI77" s="955"/>
      <c r="BJ77" s="971"/>
      <c r="BK77" s="954" t="s">
        <v>1595</v>
      </c>
      <c r="BL77" s="955"/>
      <c r="BM77" s="971"/>
      <c r="BN77" s="954">
        <v>1</v>
      </c>
      <c r="BO77" s="955"/>
      <c r="BP77" s="971"/>
      <c r="BQ77" s="954">
        <v>66</v>
      </c>
      <c r="BR77" s="955"/>
      <c r="BS77" s="971"/>
      <c r="BT77" s="954" t="s">
        <v>1590</v>
      </c>
      <c r="BU77" s="955"/>
      <c r="BV77" s="1013">
        <v>15</v>
      </c>
      <c r="BW77" s="1014"/>
      <c r="BX77" s="1015"/>
      <c r="BY77" s="1009">
        <v>0</v>
      </c>
      <c r="BZ77" s="1007"/>
      <c r="CA77" s="1008"/>
      <c r="CB77" s="932" t="s">
        <v>1562</v>
      </c>
      <c r="CC77" s="933"/>
      <c r="CD77" s="933"/>
      <c r="CE77" s="933"/>
      <c r="CF77" s="933"/>
      <c r="CG77" s="934"/>
      <c r="CH77" s="937"/>
    </row>
    <row r="78" spans="1:86" ht="18.95" customHeight="1">
      <c r="A78" s="920"/>
      <c r="B78" s="920"/>
      <c r="C78" s="920"/>
      <c r="D78" s="920"/>
      <c r="E78" s="920"/>
      <c r="F78" s="920"/>
      <c r="I78" s="935"/>
      <c r="J78" s="932" t="s">
        <v>737</v>
      </c>
      <c r="K78" s="954" t="s">
        <v>1526</v>
      </c>
      <c r="L78" s="955"/>
      <c r="M78" s="955"/>
      <c r="N78" s="971"/>
      <c r="O78" s="954" t="s">
        <v>1995</v>
      </c>
      <c r="P78" s="955"/>
      <c r="Q78" s="955"/>
      <c r="R78" s="971"/>
      <c r="S78" s="1388" t="s">
        <v>3410</v>
      </c>
      <c r="T78" s="955"/>
      <c r="U78" s="955"/>
      <c r="V78" s="954" t="s">
        <v>1523</v>
      </c>
      <c r="W78" s="955"/>
      <c r="X78" s="955"/>
      <c r="Y78" s="954" t="s">
        <v>1524</v>
      </c>
      <c r="Z78" s="955"/>
      <c r="AA78" s="955"/>
      <c r="AB78" s="932" t="s">
        <v>1560</v>
      </c>
      <c r="AC78" s="933"/>
      <c r="AD78" s="933"/>
      <c r="AE78" s="934"/>
      <c r="AF78" s="932">
        <v>12345</v>
      </c>
      <c r="AG78" s="933"/>
      <c r="AH78" s="933"/>
      <c r="AI78" s="934"/>
      <c r="AJ78" s="932" t="s">
        <v>1518</v>
      </c>
      <c r="AK78" s="933"/>
      <c r="AL78" s="933"/>
      <c r="AM78" s="932" t="s">
        <v>1526</v>
      </c>
      <c r="AN78" s="933"/>
      <c r="AO78" s="934"/>
      <c r="AP78" s="932" t="s">
        <v>1526</v>
      </c>
      <c r="AQ78" s="933"/>
      <c r="AR78" s="933"/>
      <c r="AS78" s="933"/>
      <c r="AT78" s="934"/>
      <c r="AU78" s="932" t="s">
        <v>1562</v>
      </c>
      <c r="AV78" s="933"/>
      <c r="AW78" s="933"/>
      <c r="AX78" s="933"/>
      <c r="AY78" s="933"/>
      <c r="AZ78" s="933"/>
      <c r="BA78" s="934"/>
      <c r="BB78" s="932" t="s">
        <v>1532</v>
      </c>
      <c r="BC78" s="933"/>
      <c r="BD78" s="934"/>
      <c r="BE78" s="954" t="s">
        <v>1596</v>
      </c>
      <c r="BF78" s="955"/>
      <c r="BG78" s="971"/>
      <c r="BH78" s="954" t="s">
        <v>1662</v>
      </c>
      <c r="BI78" s="955"/>
      <c r="BJ78" s="971"/>
      <c r="BK78" s="954" t="s">
        <v>1595</v>
      </c>
      <c r="BL78" s="955"/>
      <c r="BM78" s="971"/>
      <c r="BN78" s="954">
        <v>1</v>
      </c>
      <c r="BO78" s="955"/>
      <c r="BP78" s="971"/>
      <c r="BQ78" s="954">
        <v>66</v>
      </c>
      <c r="BR78" s="955"/>
      <c r="BS78" s="971"/>
      <c r="BT78" s="954" t="s">
        <v>1590</v>
      </c>
      <c r="BU78" s="955"/>
      <c r="BV78" s="1013">
        <v>20</v>
      </c>
      <c r="BW78" s="1014"/>
      <c r="BX78" s="1015"/>
      <c r="BY78" s="1009">
        <v>0</v>
      </c>
      <c r="BZ78" s="1007"/>
      <c r="CA78" s="1008"/>
      <c r="CB78" s="932" t="s">
        <v>1562</v>
      </c>
      <c r="CC78" s="933"/>
      <c r="CD78" s="933"/>
      <c r="CE78" s="933"/>
      <c r="CF78" s="933"/>
      <c r="CG78" s="934"/>
      <c r="CH78" s="937"/>
    </row>
    <row r="79" spans="1:86" ht="5.0999999999999996" customHeight="1">
      <c r="A79" s="920"/>
      <c r="B79" s="920"/>
      <c r="C79" s="920"/>
      <c r="D79" s="920"/>
      <c r="E79" s="920"/>
      <c r="F79" s="920"/>
      <c r="I79" s="935"/>
      <c r="J79" s="974"/>
      <c r="K79" s="974"/>
      <c r="L79" s="974"/>
      <c r="M79" s="974"/>
      <c r="N79" s="974"/>
      <c r="S79" s="974"/>
      <c r="T79" s="920"/>
      <c r="U79" s="920"/>
      <c r="V79" s="920"/>
      <c r="W79" s="920"/>
      <c r="X79" s="920"/>
      <c r="Y79" s="920"/>
      <c r="Z79" s="920"/>
      <c r="AA79" s="920"/>
      <c r="AB79" s="920"/>
      <c r="AC79" s="920"/>
      <c r="AD79" s="920"/>
      <c r="AE79" s="920"/>
      <c r="AF79" s="920"/>
      <c r="AG79" s="920"/>
      <c r="AH79" s="920"/>
      <c r="AI79" s="920"/>
      <c r="AJ79" s="920"/>
      <c r="AK79" s="920"/>
      <c r="AL79" s="920"/>
      <c r="AM79" s="920"/>
      <c r="AN79" s="920"/>
      <c r="AO79" s="920"/>
      <c r="AP79" s="920"/>
      <c r="AQ79" s="920"/>
      <c r="AR79" s="920"/>
      <c r="AS79" s="920"/>
      <c r="AT79" s="920"/>
      <c r="AU79" s="920"/>
      <c r="AV79" s="920"/>
      <c r="AW79" s="920"/>
      <c r="AX79" s="920"/>
      <c r="AY79" s="920"/>
      <c r="AZ79" s="920"/>
      <c r="BA79" s="920"/>
      <c r="BB79" s="920"/>
      <c r="BC79" s="920"/>
      <c r="BD79" s="920"/>
      <c r="BE79" s="920"/>
      <c r="BF79" s="920"/>
      <c r="BG79" s="920"/>
      <c r="BH79" s="920"/>
      <c r="BI79" s="920"/>
      <c r="BJ79" s="920"/>
      <c r="BK79" s="920"/>
      <c r="BL79" s="920"/>
      <c r="BM79" s="920"/>
      <c r="BN79" s="920"/>
      <c r="BO79" s="920"/>
      <c r="BP79" s="920"/>
      <c r="BQ79" s="920"/>
      <c r="BR79" s="920"/>
      <c r="BS79" s="920"/>
      <c r="BT79" s="920"/>
      <c r="BU79" s="920"/>
      <c r="BV79" s="920"/>
      <c r="BW79" s="920"/>
      <c r="BX79" s="920"/>
      <c r="BY79" s="920"/>
      <c r="BZ79" s="920"/>
      <c r="CA79" s="920"/>
      <c r="CB79" s="920"/>
      <c r="CC79" s="920"/>
      <c r="CD79" s="920"/>
      <c r="CE79" s="920"/>
      <c r="CF79" s="920"/>
      <c r="CG79" s="920"/>
      <c r="CH79" s="937"/>
    </row>
    <row r="80" spans="1:86" ht="5.0999999999999996" customHeight="1">
      <c r="A80" s="920"/>
      <c r="B80" s="920"/>
      <c r="C80" s="920"/>
      <c r="D80" s="920"/>
      <c r="E80" s="920"/>
      <c r="F80" s="920"/>
      <c r="I80" s="935"/>
      <c r="J80" s="977"/>
      <c r="K80" s="977"/>
      <c r="L80" s="977"/>
      <c r="M80" s="977"/>
      <c r="N80" s="977"/>
      <c r="O80" s="977"/>
      <c r="P80" s="977"/>
      <c r="Q80" s="977"/>
      <c r="R80" s="977"/>
      <c r="S80" s="977"/>
      <c r="T80" s="977"/>
      <c r="U80" s="977"/>
      <c r="V80" s="977"/>
      <c r="W80" s="977"/>
      <c r="X80" s="977"/>
      <c r="Y80" s="977"/>
      <c r="Z80" s="977"/>
      <c r="AA80" s="977"/>
      <c r="AB80" s="977"/>
      <c r="AC80" s="977"/>
      <c r="AD80" s="977"/>
      <c r="AE80" s="977"/>
      <c r="AF80" s="977"/>
      <c r="AG80" s="977"/>
      <c r="AH80" s="977"/>
      <c r="AI80" s="977"/>
      <c r="AJ80" s="977"/>
      <c r="AK80" s="977"/>
      <c r="AL80" s="977"/>
      <c r="AM80" s="977"/>
      <c r="AN80" s="977"/>
      <c r="AO80" s="977"/>
      <c r="AP80" s="977"/>
      <c r="AQ80" s="977"/>
      <c r="AR80" s="977"/>
      <c r="AS80" s="977"/>
      <c r="AT80" s="977"/>
      <c r="AU80" s="977"/>
      <c r="AV80" s="977"/>
      <c r="AW80" s="977"/>
      <c r="AX80" s="977"/>
      <c r="AY80" s="977"/>
      <c r="AZ80" s="977"/>
      <c r="BA80" s="977"/>
      <c r="BB80" s="977"/>
      <c r="BC80" s="977"/>
      <c r="BD80" s="977"/>
      <c r="BE80" s="977"/>
      <c r="BF80" s="977"/>
      <c r="BG80" s="977"/>
      <c r="BH80" s="977"/>
      <c r="BI80" s="977"/>
      <c r="BJ80" s="977"/>
      <c r="BK80" s="977"/>
      <c r="BL80" s="1354"/>
      <c r="BM80" s="1354"/>
      <c r="BN80" s="1354"/>
      <c r="BO80" s="1354"/>
      <c r="BP80" s="1354"/>
      <c r="BQ80" s="1354"/>
      <c r="BR80" s="1354"/>
      <c r="BS80" s="1242"/>
      <c r="BT80" s="977"/>
      <c r="BU80" s="977"/>
      <c r="BV80" s="977"/>
      <c r="BW80" s="977"/>
      <c r="BX80" s="977"/>
      <c r="BY80" s="977"/>
      <c r="BZ80" s="977"/>
      <c r="CA80" s="977"/>
      <c r="CB80" s="1242"/>
      <c r="CC80" s="1242"/>
      <c r="CD80" s="1242"/>
      <c r="CE80" s="1242"/>
      <c r="CF80" s="1242"/>
      <c r="CG80" s="1242"/>
      <c r="CH80" s="937"/>
    </row>
    <row r="81" spans="1:95" ht="18.95" customHeight="1">
      <c r="A81" s="920"/>
      <c r="B81" s="920"/>
      <c r="C81" s="920"/>
      <c r="D81" s="920"/>
      <c r="E81" s="920"/>
      <c r="F81" s="920"/>
      <c r="I81" s="935"/>
      <c r="J81" s="1372"/>
      <c r="K81" s="1372"/>
      <c r="L81" s="1372"/>
      <c r="M81" s="1372"/>
      <c r="N81" s="1372"/>
      <c r="O81" s="1372"/>
      <c r="P81" s="1372"/>
      <c r="Q81" s="1372"/>
      <c r="R81" s="1372"/>
      <c r="S81" s="1372"/>
      <c r="T81" s="1372"/>
      <c r="U81" s="1372"/>
      <c r="V81" s="1372"/>
      <c r="W81" s="1372"/>
      <c r="X81" s="1372"/>
      <c r="Y81" s="1372"/>
      <c r="Z81" s="1372"/>
      <c r="AA81" s="1372"/>
      <c r="AB81" s="1372"/>
      <c r="AC81" s="1372"/>
      <c r="AD81" s="1372"/>
      <c r="AE81" s="1372"/>
      <c r="AF81" s="1372"/>
      <c r="AG81" s="1372"/>
      <c r="AH81" s="1372"/>
      <c r="AI81" s="1372"/>
      <c r="AJ81" s="1372"/>
      <c r="AK81" s="1372"/>
      <c r="AL81" s="1372"/>
      <c r="AM81" s="1372"/>
      <c r="AN81" s="1372"/>
      <c r="AO81" s="1372"/>
      <c r="AP81" s="1372"/>
      <c r="AQ81" s="1372"/>
      <c r="AR81" s="1372"/>
      <c r="AS81" s="1372"/>
      <c r="AT81" s="1372"/>
      <c r="AU81" s="1372"/>
      <c r="AV81" s="1372"/>
      <c r="AW81" s="1372"/>
      <c r="AX81" s="1372"/>
      <c r="AY81" s="1372"/>
      <c r="AZ81" s="1372"/>
      <c r="BA81" s="1372"/>
      <c r="BB81" s="978"/>
      <c r="BC81" s="1372"/>
      <c r="BD81" s="1372"/>
      <c r="BE81" s="1372"/>
      <c r="BF81" s="1372"/>
      <c r="BG81" s="1372"/>
      <c r="BH81" s="1372"/>
      <c r="BI81" s="978" t="s">
        <v>1557</v>
      </c>
      <c r="BJ81" s="978"/>
      <c r="BK81" s="1372"/>
      <c r="BL81" s="1417" t="s">
        <v>2302</v>
      </c>
      <c r="BM81" s="977"/>
      <c r="BN81" s="2883">
        <f>BN77+BN78</f>
        <v>2</v>
      </c>
      <c r="BO81" s="2884"/>
      <c r="BP81" s="2885"/>
      <c r="BQ81" s="1355"/>
      <c r="BR81" s="1355"/>
      <c r="BS81" s="1417" t="s">
        <v>2297</v>
      </c>
      <c r="BT81" s="1410"/>
      <c r="BU81" s="1410"/>
      <c r="BV81" s="2883">
        <f>BV78+BV77</f>
        <v>35</v>
      </c>
      <c r="BW81" s="2884"/>
      <c r="BX81" s="2885"/>
      <c r="BY81" s="2883">
        <f>BY78+BY77</f>
        <v>0</v>
      </c>
      <c r="BZ81" s="2884"/>
      <c r="CA81" s="2885"/>
      <c r="CB81" s="977"/>
      <c r="CC81" s="977"/>
      <c r="CD81" s="977"/>
      <c r="CE81" s="977"/>
      <c r="CF81" s="977"/>
      <c r="CG81" s="977"/>
      <c r="CH81" s="937"/>
    </row>
    <row r="82" spans="1:95" ht="5.0999999999999996" customHeight="1">
      <c r="A82" s="920"/>
      <c r="B82" s="920"/>
      <c r="C82" s="920"/>
      <c r="D82" s="920"/>
      <c r="E82" s="920"/>
      <c r="F82" s="920"/>
      <c r="I82" s="935"/>
      <c r="J82" s="977"/>
      <c r="K82" s="977"/>
      <c r="L82" s="977"/>
      <c r="M82" s="977"/>
      <c r="N82" s="977"/>
      <c r="O82" s="977"/>
      <c r="P82" s="977"/>
      <c r="Q82" s="977"/>
      <c r="R82" s="977"/>
      <c r="S82" s="977"/>
      <c r="T82" s="977"/>
      <c r="U82" s="977"/>
      <c r="V82" s="977"/>
      <c r="W82" s="977"/>
      <c r="X82" s="977"/>
      <c r="Y82" s="977"/>
      <c r="Z82" s="977"/>
      <c r="AA82" s="977"/>
      <c r="AB82" s="977"/>
      <c r="AC82" s="977"/>
      <c r="AD82" s="977"/>
      <c r="AE82" s="977"/>
      <c r="AF82" s="977"/>
      <c r="AG82" s="977"/>
      <c r="AH82" s="977"/>
      <c r="AI82" s="977"/>
      <c r="AJ82" s="977"/>
      <c r="AK82" s="977"/>
      <c r="AL82" s="977"/>
      <c r="AM82" s="977"/>
      <c r="AN82" s="977"/>
      <c r="AO82" s="977"/>
      <c r="AP82" s="977"/>
      <c r="AQ82" s="977"/>
      <c r="AR82" s="977"/>
      <c r="AS82" s="977"/>
      <c r="AT82" s="977"/>
      <c r="AU82" s="977"/>
      <c r="AV82" s="977"/>
      <c r="AW82" s="977"/>
      <c r="AX82" s="977"/>
      <c r="AY82" s="977"/>
      <c r="AZ82" s="977"/>
      <c r="BA82" s="977"/>
      <c r="BB82" s="977"/>
      <c r="BC82" s="977"/>
      <c r="BD82" s="977"/>
      <c r="BE82" s="977"/>
      <c r="BF82" s="977"/>
      <c r="BG82" s="977"/>
      <c r="BH82" s="977"/>
      <c r="BI82" s="977"/>
      <c r="BJ82" s="977"/>
      <c r="BK82" s="977"/>
      <c r="BL82" s="977"/>
      <c r="BM82" s="977"/>
      <c r="BN82" s="977"/>
      <c r="BO82" s="977"/>
      <c r="BP82" s="977"/>
      <c r="BQ82" s="1354"/>
      <c r="BR82" s="1354"/>
      <c r="BS82" s="1242"/>
      <c r="BT82" s="977"/>
      <c r="BU82" s="977"/>
      <c r="BV82" s="977"/>
      <c r="BW82" s="977"/>
      <c r="BX82" s="977"/>
      <c r="BY82" s="977"/>
      <c r="BZ82" s="977"/>
      <c r="CA82" s="977"/>
      <c r="CB82" s="977"/>
      <c r="CC82" s="977"/>
      <c r="CD82" s="977"/>
      <c r="CE82" s="977"/>
      <c r="CF82" s="977"/>
      <c r="CG82" s="977"/>
      <c r="CH82" s="937"/>
    </row>
    <row r="83" spans="1:95" ht="9.9499999999999993" customHeight="1">
      <c r="A83" s="920"/>
      <c r="B83" s="920"/>
      <c r="C83" s="920"/>
      <c r="D83" s="920"/>
      <c r="E83" s="920"/>
      <c r="F83" s="920"/>
      <c r="I83" s="936"/>
      <c r="J83" s="1042"/>
      <c r="K83" s="1042"/>
      <c r="L83" s="1042"/>
      <c r="M83" s="1042"/>
      <c r="N83" s="1042"/>
      <c r="O83" s="1042"/>
      <c r="P83" s="939"/>
      <c r="Q83" s="939"/>
      <c r="R83" s="939"/>
      <c r="S83" s="939"/>
      <c r="T83" s="939"/>
      <c r="U83" s="939"/>
      <c r="V83" s="939"/>
      <c r="W83" s="939"/>
      <c r="X83" s="939"/>
      <c r="Y83" s="939"/>
      <c r="Z83" s="939"/>
      <c r="AA83" s="939"/>
      <c r="AB83" s="939"/>
      <c r="AC83" s="939"/>
      <c r="AD83" s="939"/>
      <c r="AE83" s="939"/>
      <c r="AF83" s="939"/>
      <c r="AG83" s="939"/>
      <c r="AH83" s="939"/>
      <c r="AI83" s="939"/>
      <c r="AJ83" s="939"/>
      <c r="AK83" s="939"/>
      <c r="AL83" s="939"/>
      <c r="AM83" s="939"/>
      <c r="AN83" s="939"/>
      <c r="AO83" s="939"/>
      <c r="AP83" s="939"/>
      <c r="AQ83" s="939"/>
      <c r="AR83" s="939"/>
      <c r="AS83" s="939"/>
      <c r="AT83" s="939"/>
      <c r="AU83" s="939"/>
      <c r="AV83" s="939"/>
      <c r="AW83" s="939"/>
      <c r="AX83" s="939"/>
      <c r="AY83" s="939"/>
      <c r="AZ83" s="939"/>
      <c r="BA83" s="939"/>
      <c r="BB83" s="939"/>
      <c r="BC83" s="939"/>
      <c r="BD83" s="939"/>
      <c r="BE83" s="939"/>
      <c r="BF83" s="939"/>
      <c r="BG83" s="939"/>
      <c r="BH83" s="939"/>
      <c r="BI83" s="939"/>
      <c r="BJ83" s="939"/>
      <c r="BK83" s="939"/>
      <c r="BL83" s="939"/>
      <c r="BM83" s="939"/>
      <c r="BN83" s="939"/>
      <c r="BO83" s="939"/>
      <c r="BP83" s="939"/>
      <c r="BQ83" s="939"/>
      <c r="BR83" s="939"/>
      <c r="BS83" s="939"/>
      <c r="BT83" s="939"/>
      <c r="BU83" s="939"/>
      <c r="BV83" s="939"/>
      <c r="BW83" s="939"/>
      <c r="BX83" s="939"/>
      <c r="BY83" s="939"/>
      <c r="BZ83" s="939"/>
      <c r="CA83" s="939"/>
      <c r="CB83" s="939"/>
      <c r="CC83" s="939"/>
      <c r="CD83" s="939"/>
      <c r="CE83" s="939"/>
      <c r="CF83" s="939"/>
      <c r="CG83" s="939"/>
      <c r="CH83" s="940"/>
    </row>
    <row r="84" spans="1:95" ht="18.95" customHeight="1">
      <c r="A84" s="920"/>
      <c r="B84" s="920"/>
      <c r="C84" s="920"/>
      <c r="D84" s="920"/>
      <c r="E84" s="920"/>
      <c r="F84" s="920"/>
      <c r="O84" s="488"/>
    </row>
    <row r="85" spans="1:95" ht="18.95" customHeight="1">
      <c r="A85" s="920"/>
      <c r="B85" s="920"/>
      <c r="C85" s="920"/>
      <c r="D85" s="920"/>
      <c r="E85" s="920"/>
      <c r="F85" s="920"/>
      <c r="K85" s="488"/>
    </row>
    <row r="86" spans="1:95" ht="5.0999999999999996" customHeight="1">
      <c r="A86" s="920"/>
      <c r="B86" s="920"/>
      <c r="C86" s="920"/>
      <c r="D86" s="920"/>
      <c r="E86" s="920"/>
      <c r="F86" s="920"/>
      <c r="G86"/>
      <c r="H86"/>
      <c r="I86" s="536"/>
      <c r="J86" s="536"/>
      <c r="K86" s="536"/>
      <c r="L86" s="536"/>
      <c r="M86" s="536"/>
      <c r="N86" s="536"/>
      <c r="O86" s="536"/>
      <c r="P86" s="536"/>
      <c r="Q86" s="921"/>
      <c r="R86" s="922"/>
      <c r="S86" s="922"/>
      <c r="T86" s="922"/>
      <c r="U86" s="922"/>
      <c r="V86" s="923"/>
    </row>
    <row r="87" spans="1:95" ht="18.95" customHeight="1">
      <c r="A87" s="920"/>
      <c r="B87" s="920"/>
      <c r="C87" s="920"/>
      <c r="D87" s="920"/>
      <c r="E87" s="920"/>
      <c r="F87" s="920"/>
      <c r="G87"/>
      <c r="H87"/>
      <c r="I87" s="536"/>
      <c r="J87" s="1020" t="s">
        <v>2270</v>
      </c>
      <c r="K87" s="1021"/>
      <c r="L87" s="1021"/>
      <c r="M87" s="1021"/>
      <c r="N87" s="1022"/>
      <c r="O87" s="1022"/>
      <c r="P87" s="1023"/>
      <c r="Q87" s="907" t="s">
        <v>1667</v>
      </c>
      <c r="R87" s="908"/>
      <c r="S87" s="908"/>
      <c r="T87" s="908"/>
      <c r="U87" s="908"/>
      <c r="V87" s="909"/>
      <c r="W87" s="920"/>
      <c r="X87" s="920"/>
      <c r="Y87" s="920"/>
      <c r="Z87" s="920"/>
      <c r="AA87" s="920"/>
      <c r="AB87" s="920"/>
      <c r="AC87" s="920"/>
      <c r="AD87" s="920"/>
      <c r="AE87" s="920"/>
      <c r="AF87" s="920"/>
      <c r="AG87" s="920"/>
      <c r="AH87" s="920"/>
      <c r="AI87" s="920"/>
      <c r="AJ87" s="920"/>
      <c r="AK87" s="920"/>
      <c r="AL87" s="920"/>
      <c r="AM87" s="920"/>
      <c r="AN87" s="920"/>
      <c r="AR87" s="920"/>
      <c r="AS87" s="920"/>
      <c r="AT87" s="920"/>
      <c r="AU87" s="920"/>
      <c r="AV87" s="920"/>
      <c r="AW87" s="920"/>
      <c r="AX87" s="920"/>
      <c r="AY87" s="920"/>
      <c r="AZ87" s="920"/>
      <c r="BA87" s="920"/>
      <c r="BB87" s="920"/>
      <c r="BC87" s="920"/>
      <c r="BD87" s="920"/>
      <c r="BE87" s="920"/>
      <c r="BF87" s="920"/>
      <c r="BG87" s="920"/>
      <c r="BH87" s="920"/>
      <c r="BI87" s="920"/>
    </row>
    <row r="88" spans="1:95" ht="9.9499999999999993" customHeight="1">
      <c r="A88" s="920"/>
      <c r="B88" s="920"/>
      <c r="C88" s="920"/>
      <c r="D88" s="920"/>
      <c r="E88" s="920"/>
      <c r="F88" s="920"/>
      <c r="G88"/>
      <c r="H88"/>
      <c r="I88" s="916"/>
      <c r="J88" s="914"/>
      <c r="K88" s="914"/>
      <c r="L88" s="914"/>
      <c r="M88" s="914"/>
      <c r="N88" s="914"/>
      <c r="O88" s="914"/>
      <c r="P88" s="536"/>
      <c r="Q88" s="536"/>
      <c r="R88" s="536"/>
      <c r="S88" s="536"/>
      <c r="T88" s="536"/>
      <c r="U88" s="536"/>
      <c r="V88" s="536"/>
      <c r="W88" s="941"/>
      <c r="X88" s="941"/>
      <c r="Y88" s="941"/>
      <c r="Z88" s="941"/>
      <c r="AA88" s="941"/>
      <c r="AB88" s="941"/>
      <c r="AC88" s="941"/>
      <c r="AD88" s="941"/>
      <c r="AE88" s="941"/>
      <c r="AF88" s="941"/>
      <c r="AG88" s="941"/>
      <c r="AH88" s="941"/>
      <c r="AI88" s="941"/>
      <c r="AJ88" s="941"/>
      <c r="AK88" s="941"/>
      <c r="AL88" s="941"/>
      <c r="AM88" s="941"/>
      <c r="AN88" s="941"/>
      <c r="AO88" s="941"/>
      <c r="AP88" s="941"/>
      <c r="AQ88" s="941"/>
      <c r="AR88" s="941"/>
      <c r="AS88" s="941"/>
      <c r="AT88" s="941"/>
      <c r="AU88" s="941"/>
      <c r="AV88" s="941"/>
      <c r="AW88" s="941"/>
      <c r="AX88" s="941"/>
      <c r="AY88" s="941"/>
      <c r="AZ88" s="941"/>
      <c r="BA88" s="941"/>
      <c r="BB88" s="941"/>
      <c r="BC88" s="941"/>
      <c r="BD88" s="941"/>
      <c r="BE88" s="941"/>
      <c r="BF88" s="941"/>
      <c r="BG88" s="941"/>
      <c r="BH88" s="941"/>
      <c r="BI88" s="941"/>
      <c r="BJ88" s="941"/>
      <c r="BK88" s="941"/>
      <c r="BL88" s="941"/>
      <c r="BM88" s="941"/>
      <c r="BN88" s="941"/>
      <c r="BO88" s="941"/>
      <c r="BP88" s="941"/>
      <c r="BQ88" s="941"/>
      <c r="BR88" s="941"/>
      <c r="BS88" s="941"/>
      <c r="BT88" s="941"/>
      <c r="BU88" s="941"/>
      <c r="BV88" s="941"/>
      <c r="BW88" s="1316"/>
      <c r="BX88" s="1316"/>
      <c r="BY88" s="1316"/>
      <c r="BZ88" s="1316"/>
      <c r="CA88" s="1316"/>
      <c r="CB88" s="1316"/>
      <c r="CC88" s="1316"/>
      <c r="CD88" s="1316"/>
      <c r="CE88" s="1316"/>
      <c r="CF88" s="1316"/>
      <c r="CG88" s="1316"/>
      <c r="CH88" s="1316"/>
      <c r="CI88" s="1316"/>
      <c r="CJ88" s="1316"/>
      <c r="CK88" s="1316"/>
      <c r="CL88" s="1316"/>
      <c r="CM88" s="1316"/>
      <c r="CN88" s="1316"/>
      <c r="CO88" s="1316"/>
      <c r="CP88" s="1316"/>
      <c r="CQ88" s="942"/>
    </row>
    <row r="89" spans="1:95" ht="18.95" customHeight="1">
      <c r="A89" s="920"/>
      <c r="B89" s="920"/>
      <c r="C89" s="920"/>
      <c r="D89" s="920"/>
      <c r="E89" s="920"/>
      <c r="F89" s="920"/>
      <c r="I89" s="935"/>
      <c r="J89" s="949" t="s">
        <v>2269</v>
      </c>
      <c r="K89" s="752"/>
      <c r="L89" s="938"/>
      <c r="M89" s="938"/>
      <c r="N89" s="920"/>
      <c r="O89" s="2890" t="s">
        <v>1179</v>
      </c>
      <c r="P89" s="2891"/>
      <c r="Q89" s="2891"/>
      <c r="R89" s="2892"/>
      <c r="S89" s="986" t="s">
        <v>1180</v>
      </c>
      <c r="T89" s="987" t="s">
        <v>1178</v>
      </c>
      <c r="U89" s="2890" t="s">
        <v>1179</v>
      </c>
      <c r="V89" s="2891"/>
      <c r="W89" s="2891"/>
      <c r="X89" s="2892"/>
      <c r="Y89" s="986" t="s">
        <v>1180</v>
      </c>
      <c r="Z89" s="920"/>
      <c r="AA89" s="950" t="s">
        <v>1630</v>
      </c>
      <c r="AB89" s="938"/>
      <c r="AC89" s="938"/>
      <c r="AD89" s="1154" t="s">
        <v>2271</v>
      </c>
      <c r="AE89" s="1155"/>
      <c r="AF89" s="1155"/>
      <c r="AG89" s="1155"/>
      <c r="AH89" s="1155"/>
      <c r="AI89" s="1156"/>
      <c r="AJ89" s="946" t="s">
        <v>1115</v>
      </c>
      <c r="AK89" s="920"/>
      <c r="AL89" s="920"/>
      <c r="AM89" s="920"/>
      <c r="AN89" s="920"/>
      <c r="AO89" s="920"/>
      <c r="AP89" s="920"/>
      <c r="AQ89" s="920"/>
      <c r="AR89" s="920"/>
      <c r="AS89" s="920"/>
      <c r="AT89" s="920"/>
      <c r="AU89" s="920"/>
      <c r="AV89" s="920"/>
      <c r="AW89" s="920"/>
      <c r="AX89" s="920"/>
      <c r="AY89" s="920"/>
      <c r="AZ89" s="920"/>
      <c r="BA89" s="920"/>
      <c r="BB89" s="920"/>
      <c r="BC89" s="920"/>
      <c r="BD89" s="920"/>
      <c r="BE89" s="920"/>
      <c r="BF89" s="920"/>
      <c r="BG89" s="920"/>
      <c r="BH89" s="920"/>
      <c r="BI89" s="920"/>
      <c r="BJ89" s="920"/>
      <c r="BK89" s="920"/>
      <c r="BL89" s="920"/>
      <c r="BM89" s="920"/>
      <c r="BN89" s="920"/>
      <c r="BO89" s="920"/>
      <c r="BW89" s="920"/>
      <c r="BX89" s="920"/>
      <c r="BY89" s="920"/>
      <c r="BZ89" s="920"/>
      <c r="CA89" s="920"/>
      <c r="CB89" s="920"/>
      <c r="CC89" s="920"/>
      <c r="CD89" s="920"/>
      <c r="CE89" s="920"/>
      <c r="CF89" s="920"/>
      <c r="CG89" s="920"/>
      <c r="CH89" s="920"/>
      <c r="CI89" s="920"/>
      <c r="CJ89" s="920"/>
      <c r="CK89" s="926" t="s">
        <v>1544</v>
      </c>
      <c r="CL89" s="927"/>
      <c r="CM89" s="928"/>
      <c r="CN89" s="926" t="s">
        <v>1623</v>
      </c>
      <c r="CO89" s="927"/>
      <c r="CP89" s="928"/>
      <c r="CQ89" s="937"/>
    </row>
    <row r="90" spans="1:95" ht="9.9499999999999993" customHeight="1">
      <c r="A90" s="920"/>
      <c r="B90" s="920"/>
      <c r="C90" s="920"/>
      <c r="D90" s="920"/>
      <c r="E90" s="920"/>
      <c r="F90" s="920"/>
      <c r="I90" s="935"/>
      <c r="J90" s="961"/>
      <c r="K90" s="920"/>
      <c r="L90" s="920"/>
      <c r="M90" s="920"/>
      <c r="N90" s="920"/>
      <c r="O90" s="920"/>
      <c r="P90" s="920"/>
      <c r="Q90" s="920"/>
      <c r="R90" s="920"/>
      <c r="S90" s="920"/>
      <c r="T90" s="920"/>
      <c r="U90" s="920"/>
      <c r="V90" s="920"/>
      <c r="W90" s="920"/>
      <c r="X90" s="920"/>
      <c r="Y90" s="920"/>
      <c r="Z90" s="920"/>
      <c r="AA90" s="920"/>
      <c r="AB90" s="920"/>
      <c r="AC90" s="920"/>
      <c r="AD90" s="920"/>
      <c r="AE90" s="920"/>
      <c r="AF90" s="920"/>
      <c r="AG90" s="920"/>
      <c r="AH90" s="920"/>
      <c r="AI90" s="920"/>
      <c r="AJ90" s="920"/>
      <c r="AK90" s="920"/>
      <c r="AL90" s="920"/>
      <c r="AM90" s="920"/>
      <c r="AN90" s="920"/>
      <c r="AO90" s="920"/>
      <c r="AP90" s="920"/>
      <c r="AQ90" s="920"/>
      <c r="AR90" s="920"/>
      <c r="AS90" s="920"/>
      <c r="AT90" s="920"/>
      <c r="AU90" s="920"/>
      <c r="AV90" s="920"/>
      <c r="AW90" s="920"/>
      <c r="AX90" s="920"/>
      <c r="AY90" s="920"/>
      <c r="AZ90" s="920"/>
      <c r="BA90" s="920"/>
      <c r="BB90" s="920"/>
      <c r="BC90" s="920"/>
      <c r="BD90" s="920"/>
      <c r="BE90" s="920"/>
      <c r="BF90" s="920"/>
      <c r="BG90" s="920"/>
      <c r="BH90" s="920"/>
      <c r="BI90" s="920"/>
      <c r="BJ90" s="920"/>
      <c r="BK90" s="920"/>
      <c r="BL90" s="920"/>
      <c r="BM90" s="920"/>
      <c r="BN90" s="920"/>
      <c r="BO90" s="920"/>
      <c r="BP90" s="920"/>
      <c r="BQ90" s="920"/>
      <c r="BR90" s="920"/>
      <c r="BS90" s="920"/>
      <c r="BT90" s="920"/>
      <c r="BU90" s="920"/>
      <c r="BV90" s="920"/>
      <c r="BW90" s="920"/>
      <c r="BX90" s="920"/>
      <c r="BY90" s="920"/>
      <c r="BZ90" s="920"/>
      <c r="CA90" s="920"/>
      <c r="CB90" s="920"/>
      <c r="CC90" s="920"/>
      <c r="CD90" s="920"/>
      <c r="CE90" s="920"/>
      <c r="CF90" s="920"/>
      <c r="CG90" s="920"/>
      <c r="CH90" s="920"/>
      <c r="CI90" s="920"/>
      <c r="CJ90" s="920"/>
      <c r="CK90" s="920"/>
      <c r="CL90" s="920"/>
      <c r="CM90" s="920"/>
      <c r="CN90" s="920"/>
      <c r="CO90" s="920"/>
      <c r="CP90" s="920"/>
      <c r="CQ90" s="937"/>
    </row>
    <row r="91" spans="1:95" ht="18.95" customHeight="1">
      <c r="A91" s="920"/>
      <c r="B91" s="920"/>
      <c r="C91" s="920"/>
      <c r="D91" s="920"/>
      <c r="E91" s="920"/>
      <c r="F91" s="920"/>
      <c r="I91" s="935"/>
      <c r="J91" s="950" t="s">
        <v>2148</v>
      </c>
      <c r="K91" s="938"/>
      <c r="L91" s="938"/>
      <c r="M91" s="938"/>
      <c r="N91" s="938"/>
      <c r="O91" s="917" t="s">
        <v>2149</v>
      </c>
      <c r="P91" s="918"/>
      <c r="Q91" s="918"/>
      <c r="R91" s="918"/>
      <c r="S91" s="918"/>
      <c r="T91" s="919"/>
      <c r="U91" s="946" t="s">
        <v>1115</v>
      </c>
      <c r="W91" s="950" t="s">
        <v>2272</v>
      </c>
      <c r="X91" s="752"/>
      <c r="Y91" s="752"/>
      <c r="Z91" s="752"/>
      <c r="AA91" s="2868" t="s">
        <v>3410</v>
      </c>
      <c r="AB91" s="2869"/>
      <c r="AC91" s="2870"/>
      <c r="AD91" s="946" t="s">
        <v>1115</v>
      </c>
      <c r="AE91" s="2865" t="s">
        <v>1523</v>
      </c>
      <c r="AF91" s="2866"/>
      <c r="AG91" s="2867"/>
      <c r="AH91" s="946" t="s">
        <v>1115</v>
      </c>
      <c r="AI91" s="2865" t="s">
        <v>1524</v>
      </c>
      <c r="AJ91" s="2866"/>
      <c r="AK91" s="2867"/>
      <c r="AL91" s="946" t="s">
        <v>1115</v>
      </c>
      <c r="AM91" s="920"/>
      <c r="AN91" s="920"/>
      <c r="AO91" s="920"/>
      <c r="AP91" s="920"/>
      <c r="AQ91" s="920"/>
      <c r="AR91" s="920"/>
      <c r="AS91" s="920"/>
      <c r="AT91" s="920"/>
      <c r="AU91" s="920"/>
      <c r="AV91" s="920"/>
      <c r="AW91" s="920"/>
      <c r="AX91" s="920"/>
      <c r="AY91" s="920"/>
      <c r="AZ91" s="920"/>
      <c r="BA91" s="920"/>
      <c r="BB91" s="920"/>
      <c r="BC91" s="920"/>
      <c r="BD91" s="920"/>
      <c r="BE91" s="920"/>
      <c r="BF91" s="920"/>
      <c r="BG91" s="920"/>
      <c r="BH91" s="920"/>
      <c r="BI91" s="920"/>
      <c r="BJ91" s="920"/>
      <c r="BK91" s="920"/>
      <c r="BL91" s="920"/>
      <c r="BM91" s="920"/>
      <c r="BN91" s="920"/>
      <c r="BO91" s="920"/>
      <c r="BP91" s="920"/>
      <c r="BQ91" s="920"/>
      <c r="BR91" s="920"/>
      <c r="BS91" s="920"/>
      <c r="BT91" s="920"/>
      <c r="BU91" s="920"/>
      <c r="BV91" s="920"/>
      <c r="BW91" s="920"/>
      <c r="BX91" s="920"/>
      <c r="BY91" s="920"/>
      <c r="BZ91" s="920"/>
      <c r="CA91" s="920"/>
      <c r="CB91" s="920"/>
      <c r="CC91" s="920"/>
      <c r="CD91" s="920"/>
      <c r="CE91" s="920"/>
      <c r="CF91" s="920"/>
      <c r="CG91" s="920"/>
      <c r="CH91" s="920"/>
      <c r="CI91" s="920"/>
      <c r="CJ91" s="920"/>
      <c r="CQ91" s="937"/>
    </row>
    <row r="92" spans="1:95" ht="9.9499999999999993" customHeight="1">
      <c r="A92" s="920"/>
      <c r="B92" s="920"/>
      <c r="C92" s="920"/>
      <c r="D92" s="920"/>
      <c r="E92" s="920"/>
      <c r="F92" s="920"/>
      <c r="I92" s="935"/>
      <c r="J92" s="961"/>
      <c r="K92" s="920"/>
      <c r="L92" s="920"/>
      <c r="M92" s="920"/>
      <c r="N92" s="920"/>
      <c r="O92" s="920"/>
      <c r="P92" s="920"/>
      <c r="Q92" s="920"/>
      <c r="R92" s="920"/>
      <c r="S92" s="920"/>
      <c r="T92" s="920"/>
      <c r="U92" s="920"/>
      <c r="V92" s="920"/>
      <c r="W92" s="920"/>
      <c r="X92" s="920"/>
      <c r="Y92" s="920"/>
      <c r="Z92" s="920"/>
      <c r="AA92" s="920"/>
      <c r="AB92" s="920"/>
      <c r="AC92" s="920"/>
      <c r="AD92" s="920"/>
      <c r="AE92" s="920"/>
      <c r="AF92" s="920"/>
      <c r="AG92" s="920"/>
      <c r="AH92" s="920"/>
      <c r="AI92" s="920"/>
      <c r="AJ92" s="920"/>
      <c r="AK92" s="920"/>
      <c r="AL92" s="920"/>
      <c r="AM92" s="920"/>
      <c r="AN92" s="920"/>
      <c r="AO92" s="920"/>
      <c r="AP92" s="920"/>
      <c r="AQ92" s="920"/>
      <c r="AR92" s="920"/>
      <c r="AS92" s="920"/>
      <c r="AT92" s="920"/>
      <c r="AU92" s="920"/>
      <c r="AV92" s="920"/>
      <c r="AW92" s="920"/>
      <c r="AX92" s="920"/>
      <c r="AY92" s="920"/>
      <c r="AZ92" s="920"/>
      <c r="BA92" s="920"/>
      <c r="BB92" s="920"/>
      <c r="BC92" s="920"/>
      <c r="BD92" s="920"/>
      <c r="BE92" s="920"/>
      <c r="BF92" s="920"/>
      <c r="BG92" s="920"/>
      <c r="BH92" s="920"/>
      <c r="BI92" s="920"/>
      <c r="BJ92" s="920"/>
      <c r="BK92" s="920"/>
      <c r="BL92" s="920"/>
      <c r="BM92" s="920"/>
      <c r="BN92" s="920"/>
      <c r="BO92" s="920"/>
      <c r="BP92" s="920"/>
      <c r="BQ92" s="920"/>
      <c r="BR92" s="920"/>
      <c r="BS92" s="920"/>
      <c r="BT92" s="920"/>
      <c r="BU92" s="920"/>
      <c r="BV92" s="920"/>
      <c r="BW92" s="920"/>
      <c r="BX92" s="920"/>
      <c r="BY92" s="920"/>
      <c r="BZ92" s="920"/>
      <c r="CA92" s="920"/>
      <c r="CB92" s="920"/>
      <c r="CC92" s="920"/>
      <c r="CD92" s="920"/>
      <c r="CE92" s="920"/>
      <c r="CF92" s="920"/>
      <c r="CG92" s="920"/>
      <c r="CH92" s="920"/>
      <c r="CI92" s="920"/>
      <c r="CJ92" s="920"/>
      <c r="CK92" s="920"/>
      <c r="CL92" s="920"/>
      <c r="CM92" s="920"/>
      <c r="CN92" s="920"/>
      <c r="CO92" s="920"/>
      <c r="CP92" s="920"/>
      <c r="CQ92" s="937"/>
    </row>
    <row r="93" spans="1:95" ht="18.95" customHeight="1">
      <c r="A93" s="920"/>
      <c r="B93" s="920"/>
      <c r="C93" s="920"/>
      <c r="D93" s="920"/>
      <c r="E93" s="920"/>
      <c r="F93" s="920"/>
      <c r="I93" s="935"/>
      <c r="J93" s="949" t="s">
        <v>1542</v>
      </c>
      <c r="K93" s="920"/>
      <c r="L93" s="949"/>
      <c r="M93" s="981"/>
      <c r="N93" s="958"/>
      <c r="O93" s="982" t="s">
        <v>1521</v>
      </c>
      <c r="P93" s="983"/>
      <c r="Q93" s="983"/>
      <c r="R93" s="983"/>
      <c r="S93" s="984"/>
      <c r="T93" s="910" t="s">
        <v>1573</v>
      </c>
      <c r="U93" s="910"/>
      <c r="V93" s="981"/>
      <c r="W93" s="982" t="s">
        <v>1521</v>
      </c>
      <c r="X93" s="983"/>
      <c r="Y93" s="983"/>
      <c r="Z93" s="983"/>
      <c r="AA93" s="984"/>
      <c r="AB93" s="986" t="s">
        <v>912</v>
      </c>
      <c r="AC93" s="910" t="s">
        <v>1682</v>
      </c>
      <c r="AD93" s="981"/>
      <c r="AE93" s="938"/>
      <c r="AF93" s="982" t="s">
        <v>1521</v>
      </c>
      <c r="AG93" s="983"/>
      <c r="AH93" s="983"/>
      <c r="AI93" s="983"/>
      <c r="AJ93" s="986" t="s">
        <v>912</v>
      </c>
      <c r="AK93" s="910" t="s">
        <v>2145</v>
      </c>
      <c r="AL93" s="981"/>
      <c r="AM93" s="938"/>
      <c r="AN93" s="982" t="s">
        <v>1521</v>
      </c>
      <c r="AO93" s="983"/>
      <c r="AP93" s="983"/>
      <c r="AQ93" s="983"/>
      <c r="AR93" s="984"/>
      <c r="AS93" s="910" t="s">
        <v>2150</v>
      </c>
      <c r="AT93" s="752"/>
      <c r="AU93" s="752"/>
      <c r="AV93" s="2865" t="s">
        <v>1521</v>
      </c>
      <c r="AW93" s="2866"/>
      <c r="AX93" s="2866"/>
      <c r="AY93" s="2866"/>
      <c r="AZ93" s="2867"/>
      <c r="BA93" s="910" t="s">
        <v>2279</v>
      </c>
      <c r="BB93" s="910"/>
      <c r="BC93" s="981"/>
      <c r="BD93" s="938"/>
      <c r="BE93" s="982" t="s">
        <v>1521</v>
      </c>
      <c r="BF93" s="983"/>
      <c r="BG93" s="983"/>
      <c r="BH93" s="983"/>
      <c r="BI93" s="984"/>
      <c r="BJ93" s="910" t="s">
        <v>1629</v>
      </c>
      <c r="BK93" s="981"/>
      <c r="BL93" s="938"/>
      <c r="BM93" s="982" t="s">
        <v>1521</v>
      </c>
      <c r="BN93" s="983"/>
      <c r="BO93" s="983"/>
      <c r="BP93" s="983"/>
      <c r="BQ93" s="984"/>
      <c r="BW93" s="920"/>
      <c r="BX93" s="920"/>
      <c r="BY93" s="920"/>
      <c r="BZ93" s="920"/>
      <c r="CA93" s="920"/>
      <c r="CB93" s="920"/>
      <c r="CC93" s="920"/>
      <c r="CD93" s="920"/>
      <c r="CE93" s="920"/>
      <c r="CF93" s="920"/>
      <c r="CG93" s="920"/>
      <c r="CH93" s="920"/>
      <c r="CI93" s="920"/>
      <c r="CJ93" s="920"/>
      <c r="CK93" s="920"/>
      <c r="CL93" s="920"/>
      <c r="CM93" s="920"/>
      <c r="CN93" s="920"/>
      <c r="CO93" s="920"/>
      <c r="CP93" s="920"/>
      <c r="CQ93" s="937"/>
    </row>
    <row r="94" spans="1:95" ht="18.95" customHeight="1">
      <c r="A94" s="920"/>
      <c r="B94" s="920"/>
      <c r="C94" s="920"/>
      <c r="D94" s="920"/>
      <c r="E94" s="920"/>
      <c r="F94" s="920"/>
      <c r="I94" s="935"/>
      <c r="J94" s="1057"/>
      <c r="K94" s="920"/>
      <c r="L94" s="920"/>
      <c r="M94" s="920"/>
      <c r="N94" s="920"/>
      <c r="O94" s="920"/>
      <c r="P94" s="920"/>
      <c r="Q94" s="920"/>
      <c r="R94" s="920"/>
      <c r="S94" s="920"/>
      <c r="T94" s="920"/>
      <c r="U94" s="920"/>
      <c r="V94" s="920"/>
      <c r="W94" s="920"/>
      <c r="X94" s="920"/>
      <c r="Y94" s="920"/>
      <c r="Z94" s="920"/>
      <c r="AA94" s="920"/>
      <c r="AB94" s="920"/>
      <c r="AC94" s="920"/>
      <c r="AD94" s="920"/>
      <c r="AE94" s="920"/>
      <c r="AF94" s="920"/>
      <c r="AG94" s="920"/>
      <c r="AH94" s="920"/>
      <c r="AI94" s="920"/>
      <c r="AJ94" s="920"/>
      <c r="AK94" s="920"/>
      <c r="AL94" s="920"/>
      <c r="AM94" s="920"/>
      <c r="AN94" s="920"/>
      <c r="AO94" s="920"/>
      <c r="AP94" s="920"/>
      <c r="AQ94" s="920"/>
      <c r="AR94" s="920"/>
      <c r="AS94" s="920"/>
      <c r="AT94" s="920"/>
      <c r="AU94" s="920"/>
      <c r="AV94" s="920"/>
      <c r="AW94" s="920"/>
      <c r="AX94" s="920"/>
      <c r="AY94" s="920"/>
      <c r="AZ94" s="920"/>
      <c r="BA94" s="920"/>
      <c r="BB94" s="920"/>
      <c r="BC94" s="920"/>
      <c r="BD94" s="920"/>
      <c r="BE94" s="920"/>
      <c r="BF94" s="920"/>
      <c r="BG94" s="920"/>
      <c r="BH94" s="920"/>
      <c r="BI94" s="920"/>
      <c r="BJ94" s="920"/>
      <c r="BK94" s="920"/>
      <c r="BL94" s="920"/>
      <c r="BM94" s="920"/>
      <c r="BN94" s="920"/>
      <c r="BO94" s="920"/>
      <c r="BP94" s="920"/>
      <c r="BQ94" s="920"/>
      <c r="BR94" s="920"/>
      <c r="BS94" s="920"/>
      <c r="BT94" s="920"/>
      <c r="BU94" s="920"/>
      <c r="BV94" s="920"/>
      <c r="BW94" s="920"/>
      <c r="BX94" s="920"/>
      <c r="BY94" s="920"/>
      <c r="BZ94" s="920"/>
      <c r="CA94" s="920"/>
      <c r="CB94" s="920"/>
      <c r="CC94" s="920"/>
      <c r="CD94" s="920"/>
      <c r="CE94" s="920"/>
      <c r="CF94" s="920"/>
      <c r="CG94" s="920"/>
      <c r="CH94" s="920"/>
      <c r="CI94" s="920"/>
      <c r="CJ94" s="920"/>
      <c r="CK94" s="920"/>
      <c r="CL94" s="920"/>
      <c r="CM94" s="920"/>
      <c r="CN94" s="920"/>
      <c r="CO94" s="920"/>
      <c r="CP94" s="920"/>
      <c r="CQ94" s="937"/>
    </row>
    <row r="95" spans="1:95" ht="18.95" customHeight="1">
      <c r="A95" s="920"/>
      <c r="B95" s="920"/>
      <c r="C95" s="920"/>
      <c r="D95" s="920"/>
      <c r="E95" s="920"/>
      <c r="F95" s="920"/>
      <c r="I95" s="935"/>
      <c r="J95" s="2880" t="s">
        <v>1559</v>
      </c>
      <c r="K95" s="2797" t="s">
        <v>1666</v>
      </c>
      <c r="L95" s="2798"/>
      <c r="M95" s="2798"/>
      <c r="N95" s="2799"/>
      <c r="O95" s="2797" t="s">
        <v>1779</v>
      </c>
      <c r="P95" s="2798"/>
      <c r="Q95" s="2798"/>
      <c r="R95" s="2799"/>
      <c r="S95" s="2810" t="s">
        <v>2152</v>
      </c>
      <c r="T95" s="2882"/>
      <c r="U95" s="2882"/>
      <c r="V95" s="2812"/>
      <c r="W95" s="2810" t="s">
        <v>2215</v>
      </c>
      <c r="X95" s="2882"/>
      <c r="Y95" s="2882"/>
      <c r="Z95" s="2812"/>
      <c r="AA95" s="966" t="s">
        <v>2147</v>
      </c>
      <c r="AB95" s="1361"/>
      <c r="AC95" s="930"/>
      <c r="AD95" s="930"/>
      <c r="AE95" s="930"/>
      <c r="AF95" s="930"/>
      <c r="AG95" s="930"/>
      <c r="AH95" s="930"/>
      <c r="AI95" s="931"/>
      <c r="AJ95" s="929" t="s">
        <v>1586</v>
      </c>
      <c r="AK95" s="930"/>
      <c r="AL95" s="930"/>
      <c r="AM95" s="930"/>
      <c r="AN95" s="930"/>
      <c r="AO95" s="930"/>
      <c r="AP95" s="930"/>
      <c r="AQ95" s="930"/>
      <c r="AR95" s="930"/>
      <c r="AS95" s="930"/>
      <c r="AT95" s="931"/>
      <c r="AU95" s="929" t="s">
        <v>1527</v>
      </c>
      <c r="AV95" s="930"/>
      <c r="AW95" s="930"/>
      <c r="AX95" s="930"/>
      <c r="AY95" s="930"/>
      <c r="AZ95" s="930"/>
      <c r="BA95" s="930"/>
      <c r="BB95" s="930"/>
      <c r="BC95" s="930"/>
      <c r="BD95" s="930"/>
      <c r="BE95" s="930"/>
      <c r="BF95" s="930"/>
      <c r="BG95" s="930"/>
      <c r="BH95" s="930"/>
      <c r="BI95" s="930"/>
      <c r="BJ95" s="930"/>
      <c r="BK95" s="930"/>
      <c r="BL95" s="2797" t="s">
        <v>1534</v>
      </c>
      <c r="BM95" s="2798"/>
      <c r="BN95" s="2799"/>
      <c r="BO95" s="2797" t="s">
        <v>1535</v>
      </c>
      <c r="BP95" s="2798"/>
      <c r="BQ95" s="2799"/>
      <c r="BR95" s="929" t="s">
        <v>2306</v>
      </c>
      <c r="BS95" s="930"/>
      <c r="BT95" s="930"/>
      <c r="BU95" s="930"/>
      <c r="BV95" s="930"/>
      <c r="BW95" s="931"/>
      <c r="BX95" s="930"/>
      <c r="BY95" s="930"/>
      <c r="BZ95" s="931"/>
      <c r="CA95" s="930" t="s">
        <v>1612</v>
      </c>
      <c r="CB95" s="930"/>
      <c r="CC95" s="930"/>
      <c r="CD95" s="930"/>
      <c r="CE95" s="931"/>
      <c r="CF95" s="930"/>
      <c r="CG95" s="930"/>
      <c r="CH95" s="931"/>
      <c r="CI95" s="2797" t="s">
        <v>2288</v>
      </c>
      <c r="CJ95" s="2848"/>
      <c r="CK95" s="2848"/>
      <c r="CL95" s="2799"/>
      <c r="CM95" s="2797" t="s">
        <v>2289</v>
      </c>
      <c r="CN95" s="2848"/>
      <c r="CO95" s="2848"/>
      <c r="CP95" s="2799"/>
      <c r="CQ95" s="937"/>
    </row>
    <row r="96" spans="1:95" ht="18.95" customHeight="1">
      <c r="A96" s="920"/>
      <c r="B96" s="920"/>
      <c r="C96" s="920"/>
      <c r="D96" s="920"/>
      <c r="E96" s="920"/>
      <c r="F96" s="920"/>
      <c r="I96" s="935"/>
      <c r="J96" s="2881"/>
      <c r="K96" s="2800"/>
      <c r="L96" s="2801"/>
      <c r="M96" s="2801"/>
      <c r="N96" s="2802"/>
      <c r="O96" s="2800"/>
      <c r="P96" s="2801"/>
      <c r="Q96" s="2801"/>
      <c r="R96" s="2802"/>
      <c r="S96" s="2813"/>
      <c r="T96" s="2814"/>
      <c r="U96" s="2814"/>
      <c r="V96" s="2815"/>
      <c r="W96" s="2813"/>
      <c r="X96" s="2814"/>
      <c r="Y96" s="2814"/>
      <c r="Z96" s="2815"/>
      <c r="AA96" s="929" t="s">
        <v>3412</v>
      </c>
      <c r="AB96" s="930"/>
      <c r="AC96" s="930"/>
      <c r="AD96" s="929" t="s">
        <v>2138</v>
      </c>
      <c r="AE96" s="930"/>
      <c r="AF96" s="930"/>
      <c r="AG96" s="929" t="s">
        <v>2139</v>
      </c>
      <c r="AH96" s="930"/>
      <c r="AI96" s="931"/>
      <c r="AJ96" s="929" t="s">
        <v>699</v>
      </c>
      <c r="AK96" s="930"/>
      <c r="AL96" s="930"/>
      <c r="AM96" s="931"/>
      <c r="AN96" s="929" t="s">
        <v>700</v>
      </c>
      <c r="AO96" s="930"/>
      <c r="AP96" s="930"/>
      <c r="AQ96" s="931"/>
      <c r="AR96" s="929" t="s">
        <v>1531</v>
      </c>
      <c r="AS96" s="930"/>
      <c r="AT96" s="931"/>
      <c r="AU96" s="929" t="s">
        <v>1561</v>
      </c>
      <c r="AV96" s="930"/>
      <c r="AW96" s="931"/>
      <c r="AX96" s="929" t="s">
        <v>1528</v>
      </c>
      <c r="AY96" s="930"/>
      <c r="AZ96" s="930"/>
      <c r="BA96" s="930"/>
      <c r="BB96" s="931"/>
      <c r="BC96" s="929" t="s">
        <v>1529</v>
      </c>
      <c r="BD96" s="930"/>
      <c r="BE96" s="930"/>
      <c r="BF96" s="930"/>
      <c r="BG96" s="930"/>
      <c r="BH96" s="931"/>
      <c r="BI96" s="929" t="s">
        <v>1530</v>
      </c>
      <c r="BJ96" s="930"/>
      <c r="BK96" s="931"/>
      <c r="BL96" s="2800"/>
      <c r="BM96" s="2801"/>
      <c r="BN96" s="2802"/>
      <c r="BO96" s="2800"/>
      <c r="BP96" s="2801"/>
      <c r="BQ96" s="2802"/>
      <c r="BR96" s="963" t="s">
        <v>1545</v>
      </c>
      <c r="BS96" s="964"/>
      <c r="BT96" s="965"/>
      <c r="BU96" s="930" t="s">
        <v>2301</v>
      </c>
      <c r="BV96" s="930"/>
      <c r="BW96" s="931"/>
      <c r="BX96" s="929" t="s">
        <v>1680</v>
      </c>
      <c r="BY96" s="930"/>
      <c r="BZ96" s="931"/>
      <c r="CA96" s="929" t="s">
        <v>1583</v>
      </c>
      <c r="CB96" s="930"/>
      <c r="CC96" s="929" t="s">
        <v>1592</v>
      </c>
      <c r="CD96" s="930"/>
      <c r="CE96" s="931"/>
      <c r="CF96" s="929" t="s">
        <v>1585</v>
      </c>
      <c r="CG96" s="930"/>
      <c r="CH96" s="931"/>
      <c r="CI96" s="2800"/>
      <c r="CJ96" s="2801"/>
      <c r="CK96" s="2801"/>
      <c r="CL96" s="2802"/>
      <c r="CM96" s="2800"/>
      <c r="CN96" s="2801"/>
      <c r="CO96" s="2801"/>
      <c r="CP96" s="2802"/>
      <c r="CQ96" s="937"/>
    </row>
    <row r="97" spans="1:106" ht="18.95" customHeight="1">
      <c r="A97" s="920"/>
      <c r="B97" s="920"/>
      <c r="C97" s="920"/>
      <c r="D97" s="920"/>
      <c r="E97" s="920"/>
      <c r="F97" s="920"/>
      <c r="I97" s="935"/>
      <c r="J97" s="932" t="s">
        <v>737</v>
      </c>
      <c r="K97" s="954" t="s">
        <v>1526</v>
      </c>
      <c r="L97" s="955"/>
      <c r="M97" s="955"/>
      <c r="N97" s="971"/>
      <c r="O97" s="2865" t="s">
        <v>1179</v>
      </c>
      <c r="P97" s="2866"/>
      <c r="Q97" s="2866"/>
      <c r="R97" s="2867"/>
      <c r="S97" s="1040" t="s">
        <v>1995</v>
      </c>
      <c r="T97" s="918"/>
      <c r="U97" s="918"/>
      <c r="V97" s="919"/>
      <c r="W97" s="1040" t="s">
        <v>2144</v>
      </c>
      <c r="X97" s="918"/>
      <c r="Y97" s="918"/>
      <c r="Z97" s="919"/>
      <c r="AA97" s="1388" t="s">
        <v>3410</v>
      </c>
      <c r="AB97" s="955"/>
      <c r="AC97" s="955"/>
      <c r="AD97" s="954" t="s">
        <v>1523</v>
      </c>
      <c r="AE97" s="955"/>
      <c r="AF97" s="955"/>
      <c r="AG97" s="954" t="s">
        <v>1524</v>
      </c>
      <c r="AH97" s="955"/>
      <c r="AI97" s="971"/>
      <c r="AJ97" s="932" t="s">
        <v>1560</v>
      </c>
      <c r="AK97" s="933"/>
      <c r="AL97" s="933"/>
      <c r="AM97" s="934"/>
      <c r="AN97" s="932">
        <v>12345</v>
      </c>
      <c r="AO97" s="933"/>
      <c r="AP97" s="933"/>
      <c r="AQ97" s="934"/>
      <c r="AR97" s="932" t="s">
        <v>1518</v>
      </c>
      <c r="AS97" s="933"/>
      <c r="AT97" s="934"/>
      <c r="AU97" s="932" t="s">
        <v>1526</v>
      </c>
      <c r="AV97" s="933"/>
      <c r="AW97" s="934"/>
      <c r="AX97" s="932" t="s">
        <v>1526</v>
      </c>
      <c r="AY97" s="933"/>
      <c r="AZ97" s="933"/>
      <c r="BA97" s="933"/>
      <c r="BB97" s="934"/>
      <c r="BC97" s="932" t="s">
        <v>2290</v>
      </c>
      <c r="BD97" s="933"/>
      <c r="BE97" s="933"/>
      <c r="BF97" s="933"/>
      <c r="BG97" s="933"/>
      <c r="BH97" s="934"/>
      <c r="BI97" s="932" t="s">
        <v>1532</v>
      </c>
      <c r="BJ97" s="933"/>
      <c r="BK97" s="934"/>
      <c r="BL97" s="954" t="s">
        <v>1596</v>
      </c>
      <c r="BM97" s="955"/>
      <c r="BN97" s="971"/>
      <c r="BO97" s="954" t="s">
        <v>1662</v>
      </c>
      <c r="BP97" s="955"/>
      <c r="BQ97" s="971"/>
      <c r="BR97" s="954" t="s">
        <v>1595</v>
      </c>
      <c r="BS97" s="955"/>
      <c r="BT97" s="971"/>
      <c r="BU97" s="954">
        <v>1</v>
      </c>
      <c r="BV97" s="955"/>
      <c r="BW97" s="971"/>
      <c r="BX97" s="954">
        <v>66</v>
      </c>
      <c r="BY97" s="955"/>
      <c r="BZ97" s="971"/>
      <c r="CA97" s="954" t="s">
        <v>1590</v>
      </c>
      <c r="CB97" s="955"/>
      <c r="CC97" s="1006">
        <v>15</v>
      </c>
      <c r="CD97" s="1007"/>
      <c r="CE97" s="1008"/>
      <c r="CF97" s="1009">
        <v>0</v>
      </c>
      <c r="CG97" s="1007"/>
      <c r="CH97" s="1008"/>
      <c r="CI97" s="954" t="s">
        <v>1526</v>
      </c>
      <c r="CJ97" s="955"/>
      <c r="CK97" s="955"/>
      <c r="CL97" s="971"/>
      <c r="CM97" s="954" t="s">
        <v>1526</v>
      </c>
      <c r="CN97" s="955"/>
      <c r="CO97" s="955"/>
      <c r="CP97" s="971"/>
      <c r="CQ97" s="937"/>
    </row>
    <row r="98" spans="1:106" ht="18.95" customHeight="1">
      <c r="A98" s="920"/>
      <c r="B98" s="920"/>
      <c r="C98" s="920"/>
      <c r="D98" s="920"/>
      <c r="E98" s="920"/>
      <c r="F98" s="920"/>
      <c r="I98" s="935"/>
      <c r="J98" s="932" t="s">
        <v>737</v>
      </c>
      <c r="K98" s="954" t="s">
        <v>1526</v>
      </c>
      <c r="L98" s="955"/>
      <c r="M98" s="955"/>
      <c r="N98" s="971"/>
      <c r="O98" s="2865" t="s">
        <v>1179</v>
      </c>
      <c r="P98" s="2866"/>
      <c r="Q98" s="2866"/>
      <c r="R98" s="2867"/>
      <c r="S98" s="1040" t="s">
        <v>1995</v>
      </c>
      <c r="T98" s="918"/>
      <c r="U98" s="918"/>
      <c r="V98" s="919"/>
      <c r="W98" s="1040" t="s">
        <v>2144</v>
      </c>
      <c r="X98" s="918"/>
      <c r="Y98" s="918"/>
      <c r="Z98" s="919"/>
      <c r="AA98" s="1388" t="s">
        <v>3410</v>
      </c>
      <c r="AB98" s="955"/>
      <c r="AC98" s="955"/>
      <c r="AD98" s="954" t="s">
        <v>1523</v>
      </c>
      <c r="AE98" s="955"/>
      <c r="AF98" s="955"/>
      <c r="AG98" s="954" t="s">
        <v>1524</v>
      </c>
      <c r="AH98" s="955"/>
      <c r="AI98" s="971"/>
      <c r="AJ98" s="932" t="s">
        <v>1560</v>
      </c>
      <c r="AK98" s="933"/>
      <c r="AL98" s="933"/>
      <c r="AM98" s="934"/>
      <c r="AN98" s="932">
        <v>12345</v>
      </c>
      <c r="AO98" s="933"/>
      <c r="AP98" s="933"/>
      <c r="AQ98" s="934"/>
      <c r="AR98" s="932" t="s">
        <v>1518</v>
      </c>
      <c r="AS98" s="933"/>
      <c r="AT98" s="934"/>
      <c r="AU98" s="932" t="s">
        <v>1526</v>
      </c>
      <c r="AV98" s="933"/>
      <c r="AW98" s="934"/>
      <c r="AX98" s="932" t="s">
        <v>1526</v>
      </c>
      <c r="AY98" s="933"/>
      <c r="AZ98" s="933"/>
      <c r="BA98" s="933"/>
      <c r="BB98" s="934"/>
      <c r="BC98" s="932" t="s">
        <v>2290</v>
      </c>
      <c r="BD98" s="933"/>
      <c r="BE98" s="933"/>
      <c r="BF98" s="933"/>
      <c r="BG98" s="933"/>
      <c r="BH98" s="934"/>
      <c r="BI98" s="932" t="s">
        <v>1532</v>
      </c>
      <c r="BJ98" s="933"/>
      <c r="BK98" s="934"/>
      <c r="BL98" s="954" t="s">
        <v>1596</v>
      </c>
      <c r="BM98" s="955"/>
      <c r="BN98" s="971"/>
      <c r="BO98" s="954" t="s">
        <v>1662</v>
      </c>
      <c r="BP98" s="955"/>
      <c r="BQ98" s="971"/>
      <c r="BR98" s="954" t="s">
        <v>1595</v>
      </c>
      <c r="BS98" s="955"/>
      <c r="BT98" s="971"/>
      <c r="BU98" s="954">
        <v>1</v>
      </c>
      <c r="BV98" s="955"/>
      <c r="BW98" s="971"/>
      <c r="BX98" s="954">
        <v>66</v>
      </c>
      <c r="BY98" s="955"/>
      <c r="BZ98" s="971"/>
      <c r="CA98" s="954" t="s">
        <v>1590</v>
      </c>
      <c r="CB98" s="955"/>
      <c r="CC98" s="1006">
        <v>20</v>
      </c>
      <c r="CD98" s="1007"/>
      <c r="CE98" s="1008"/>
      <c r="CF98" s="1009">
        <v>0</v>
      </c>
      <c r="CG98" s="1007"/>
      <c r="CH98" s="1008"/>
      <c r="CI98" s="954" t="s">
        <v>1526</v>
      </c>
      <c r="CJ98" s="955"/>
      <c r="CK98" s="955"/>
      <c r="CL98" s="971"/>
      <c r="CM98" s="954" t="s">
        <v>1526</v>
      </c>
      <c r="CN98" s="955"/>
      <c r="CO98" s="955"/>
      <c r="CP98" s="971"/>
      <c r="CQ98" s="937"/>
    </row>
    <row r="99" spans="1:106" ht="5.0999999999999996" customHeight="1">
      <c r="A99" s="920"/>
      <c r="B99" s="920"/>
      <c r="C99" s="920"/>
      <c r="D99" s="920"/>
      <c r="E99" s="920"/>
      <c r="F99" s="920"/>
      <c r="I99" s="935"/>
      <c r="J99" s="974"/>
      <c r="K99" s="920"/>
      <c r="L99" s="920"/>
      <c r="M99" s="920"/>
      <c r="N99" s="920"/>
      <c r="O99" s="920"/>
      <c r="P99" s="920"/>
      <c r="Q99" s="920"/>
      <c r="R99" s="920"/>
      <c r="S99" s="920"/>
      <c r="T99" s="920"/>
      <c r="U99" s="920"/>
      <c r="V99" s="920"/>
      <c r="W99" s="920"/>
      <c r="X99" s="920"/>
      <c r="Y99" s="920"/>
      <c r="Z99" s="920"/>
      <c r="AA99" s="920"/>
      <c r="AB99" s="920"/>
      <c r="AC99" s="920"/>
      <c r="AD99" s="974"/>
      <c r="AE99" s="920"/>
      <c r="AF99" s="920"/>
      <c r="AG99" s="920"/>
      <c r="AH99" s="920"/>
      <c r="AI99" s="920"/>
      <c r="AJ99" s="920"/>
      <c r="AK99" s="920"/>
      <c r="AL99" s="920"/>
      <c r="AM99" s="920"/>
      <c r="AN99" s="920"/>
      <c r="AO99" s="920"/>
      <c r="AP99" s="920"/>
      <c r="AQ99" s="920"/>
      <c r="AR99" s="920"/>
      <c r="AS99" s="920"/>
      <c r="AT99" s="920"/>
      <c r="AU99" s="920"/>
      <c r="AV99" s="920"/>
      <c r="AW99" s="920"/>
      <c r="AX99" s="920"/>
      <c r="AY99" s="920"/>
      <c r="AZ99" s="920"/>
      <c r="BA99" s="920"/>
      <c r="BB99" s="920"/>
      <c r="BC99" s="920"/>
      <c r="BD99" s="920"/>
      <c r="BE99" s="920"/>
      <c r="BF99" s="920"/>
      <c r="BG99" s="920"/>
      <c r="BH99" s="920"/>
      <c r="BI99" s="920"/>
      <c r="BJ99" s="920"/>
      <c r="BK99" s="920"/>
      <c r="BL99" s="920"/>
      <c r="BM99" s="920"/>
      <c r="BN99" s="920"/>
      <c r="BO99" s="920"/>
      <c r="BP99" s="920"/>
      <c r="BQ99" s="920"/>
      <c r="BR99" s="920"/>
      <c r="BS99" s="920"/>
      <c r="BT99" s="920"/>
      <c r="BU99" s="920"/>
      <c r="BV99" s="920"/>
      <c r="BW99" s="920"/>
      <c r="BX99" s="920"/>
      <c r="BY99" s="920"/>
      <c r="BZ99" s="920"/>
      <c r="CA99" s="920"/>
      <c r="CB99" s="920"/>
      <c r="CC99" s="920"/>
      <c r="CD99" s="920"/>
      <c r="CE99" s="920"/>
      <c r="CF99" s="920"/>
      <c r="CG99" s="920"/>
      <c r="CH99" s="920"/>
      <c r="CI99" s="920"/>
      <c r="CJ99" s="920"/>
      <c r="CK99" s="920"/>
      <c r="CL99" s="920"/>
      <c r="CM99" s="920"/>
      <c r="CN99" s="920"/>
      <c r="CO99" s="920"/>
      <c r="CP99" s="920"/>
      <c r="CQ99" s="937"/>
    </row>
    <row r="100" spans="1:106" ht="5.0999999999999996" customHeight="1">
      <c r="A100" s="920"/>
      <c r="B100" s="920"/>
      <c r="C100" s="920"/>
      <c r="D100" s="920"/>
      <c r="E100" s="920"/>
      <c r="F100" s="920"/>
      <c r="I100" s="935"/>
      <c r="J100" s="1242"/>
      <c r="K100" s="1354"/>
      <c r="L100" s="1354"/>
      <c r="M100" s="1354"/>
      <c r="N100" s="1354"/>
      <c r="O100" s="1354"/>
      <c r="P100" s="1354"/>
      <c r="Q100" s="1354"/>
      <c r="R100" s="1354"/>
      <c r="S100" s="1354"/>
      <c r="T100" s="1354"/>
      <c r="U100" s="1354"/>
      <c r="V100" s="1354"/>
      <c r="W100" s="1354"/>
      <c r="X100" s="1354"/>
      <c r="Y100" s="1354"/>
      <c r="Z100" s="1354"/>
      <c r="AA100" s="1354"/>
      <c r="AB100" s="1354"/>
      <c r="AC100" s="1354"/>
      <c r="AD100" s="1354"/>
      <c r="AE100" s="1354"/>
      <c r="AF100" s="1354"/>
      <c r="AG100" s="1354"/>
      <c r="AH100" s="1354"/>
      <c r="AI100" s="1354"/>
      <c r="AJ100" s="1354"/>
      <c r="AK100" s="1354"/>
      <c r="AL100" s="1354"/>
      <c r="AM100" s="1354"/>
      <c r="AN100" s="1354"/>
      <c r="AO100" s="1354"/>
      <c r="AP100" s="1354"/>
      <c r="AQ100" s="1354"/>
      <c r="AR100" s="1354"/>
      <c r="AS100" s="1354"/>
      <c r="AT100" s="1354"/>
      <c r="AU100" s="1354"/>
      <c r="AV100" s="1354"/>
      <c r="AW100" s="1354"/>
      <c r="AX100" s="1354"/>
      <c r="AY100" s="1354"/>
      <c r="AZ100" s="1354"/>
      <c r="BA100" s="1354"/>
      <c r="BB100" s="1354"/>
      <c r="BC100" s="1354"/>
      <c r="BD100" s="1354"/>
      <c r="BE100" s="1354"/>
      <c r="BF100" s="1354"/>
      <c r="BG100" s="1354"/>
      <c r="BH100" s="1354"/>
      <c r="BI100" s="977"/>
      <c r="BJ100" s="977"/>
      <c r="BK100" s="977"/>
      <c r="BL100" s="977"/>
      <c r="BM100" s="977"/>
      <c r="BN100" s="977"/>
      <c r="BO100" s="977"/>
      <c r="BP100" s="977"/>
      <c r="BQ100" s="977"/>
      <c r="BR100" s="977"/>
      <c r="BS100" s="1354"/>
      <c r="BT100" s="1354"/>
      <c r="BU100" s="1354"/>
      <c r="BV100" s="1354"/>
      <c r="BW100" s="1354"/>
      <c r="BX100" s="1354"/>
      <c r="BY100" s="1354"/>
      <c r="BZ100" s="1242"/>
      <c r="CA100" s="977"/>
      <c r="CB100" s="977"/>
      <c r="CC100" s="977"/>
      <c r="CD100" s="977"/>
      <c r="CE100" s="977"/>
      <c r="CF100" s="977"/>
      <c r="CG100" s="977"/>
      <c r="CH100" s="977"/>
      <c r="CI100" s="1354"/>
      <c r="CJ100" s="1354"/>
      <c r="CK100" s="1354"/>
      <c r="CL100" s="1354"/>
      <c r="CM100" s="1354"/>
      <c r="CN100" s="1354"/>
      <c r="CO100" s="1354"/>
      <c r="CP100" s="1354"/>
      <c r="CQ100" s="937"/>
    </row>
    <row r="101" spans="1:106" ht="18.95" customHeight="1">
      <c r="A101" s="920"/>
      <c r="B101" s="920"/>
      <c r="C101" s="920"/>
      <c r="D101" s="920"/>
      <c r="E101" s="920"/>
      <c r="F101" s="920"/>
      <c r="I101" s="935"/>
      <c r="J101" s="2048" t="s">
        <v>1668</v>
      </c>
      <c r="K101" s="1354"/>
      <c r="L101" s="1354"/>
      <c r="M101" s="1354"/>
      <c r="N101" s="1354"/>
      <c r="O101" s="1354"/>
      <c r="P101" s="1354"/>
      <c r="Q101" s="1354"/>
      <c r="R101" s="1354"/>
      <c r="S101" s="1354"/>
      <c r="T101" s="1354"/>
      <c r="U101" s="1354"/>
      <c r="V101" s="1354"/>
      <c r="W101" s="1354"/>
      <c r="X101" s="1354"/>
      <c r="Y101" s="1354"/>
      <c r="Z101" s="1354"/>
      <c r="AA101" s="1354"/>
      <c r="AB101" s="1354"/>
      <c r="AC101" s="1354"/>
      <c r="AD101" s="1354"/>
      <c r="AE101" s="1354"/>
      <c r="AF101" s="1354"/>
      <c r="AG101" s="1354"/>
      <c r="AH101" s="1354"/>
      <c r="AI101" s="1354"/>
      <c r="AJ101" s="1354"/>
      <c r="AK101" s="1354"/>
      <c r="AL101" s="1354"/>
      <c r="AM101" s="1354"/>
      <c r="AN101" s="1354"/>
      <c r="AO101" s="1354"/>
      <c r="AP101" s="1354"/>
      <c r="AQ101" s="1354"/>
      <c r="AR101" s="1354"/>
      <c r="AS101" s="1354"/>
      <c r="AT101" s="1354"/>
      <c r="AU101" s="1354"/>
      <c r="AV101" s="1354"/>
      <c r="AW101" s="1354"/>
      <c r="AX101" s="1354"/>
      <c r="AY101" s="1354"/>
      <c r="AZ101" s="1354"/>
      <c r="BA101" s="1354"/>
      <c r="BB101" s="1354"/>
      <c r="BC101" s="1354"/>
      <c r="BD101" s="1354"/>
      <c r="BE101" s="1354"/>
      <c r="BF101" s="1354"/>
      <c r="BG101" s="1354"/>
      <c r="BH101" s="1354"/>
      <c r="BI101" s="978"/>
      <c r="BJ101" s="1372"/>
      <c r="BK101" s="1372"/>
      <c r="BL101" s="1372"/>
      <c r="BM101" s="1372"/>
      <c r="BN101" s="1372"/>
      <c r="BO101" s="1372"/>
      <c r="BP101" s="978" t="s">
        <v>1557</v>
      </c>
      <c r="BQ101" s="978"/>
      <c r="BR101" s="1372"/>
      <c r="BS101" s="1417" t="s">
        <v>2302</v>
      </c>
      <c r="BT101" s="977"/>
      <c r="BU101" s="2883">
        <f>BU97+BU98</f>
        <v>2</v>
      </c>
      <c r="BV101" s="2884"/>
      <c r="BW101" s="2885"/>
      <c r="BX101" s="1355"/>
      <c r="BY101" s="1355"/>
      <c r="BZ101" s="1417" t="s">
        <v>2297</v>
      </c>
      <c r="CA101" s="1410"/>
      <c r="CB101" s="1410"/>
      <c r="CC101" s="2883">
        <f>CC98+CC97</f>
        <v>35</v>
      </c>
      <c r="CD101" s="2884"/>
      <c r="CE101" s="2885"/>
      <c r="CF101" s="2883">
        <f>CF98+CF97</f>
        <v>0</v>
      </c>
      <c r="CG101" s="2884"/>
      <c r="CH101" s="2885"/>
      <c r="CI101" s="1354"/>
      <c r="CJ101" s="1354"/>
      <c r="CK101" s="1354"/>
      <c r="CL101" s="1354"/>
      <c r="CM101" s="1354"/>
      <c r="CN101" s="1354"/>
      <c r="CO101" s="1354"/>
      <c r="CP101" s="1354"/>
      <c r="CQ101" s="937"/>
    </row>
    <row r="102" spans="1:106" ht="5.0999999999999996" customHeight="1">
      <c r="A102" s="920"/>
      <c r="B102" s="920"/>
      <c r="C102" s="920"/>
      <c r="D102" s="920"/>
      <c r="E102" s="920"/>
      <c r="F102" s="920"/>
      <c r="I102" s="935"/>
      <c r="J102" s="1242"/>
      <c r="K102" s="1354"/>
      <c r="L102" s="1354"/>
      <c r="M102" s="1354"/>
      <c r="N102" s="1354"/>
      <c r="O102" s="1354"/>
      <c r="P102" s="1354"/>
      <c r="Q102" s="1354"/>
      <c r="R102" s="1354"/>
      <c r="S102" s="1354"/>
      <c r="T102" s="1354"/>
      <c r="U102" s="1354"/>
      <c r="V102" s="1354"/>
      <c r="W102" s="1354"/>
      <c r="X102" s="1354"/>
      <c r="Y102" s="1354"/>
      <c r="Z102" s="1354"/>
      <c r="AA102" s="1354"/>
      <c r="AB102" s="1354"/>
      <c r="AC102" s="1354"/>
      <c r="AD102" s="1354"/>
      <c r="AE102" s="1354"/>
      <c r="AF102" s="1354"/>
      <c r="AG102" s="1354"/>
      <c r="AH102" s="1354"/>
      <c r="AI102" s="1354"/>
      <c r="AJ102" s="1354"/>
      <c r="AK102" s="1354"/>
      <c r="AL102" s="1354"/>
      <c r="AM102" s="1354"/>
      <c r="AN102" s="1354"/>
      <c r="AO102" s="1354"/>
      <c r="AP102" s="1354"/>
      <c r="AQ102" s="1354"/>
      <c r="AR102" s="1354"/>
      <c r="AS102" s="1354"/>
      <c r="AT102" s="1354"/>
      <c r="AU102" s="1354"/>
      <c r="AV102" s="1354"/>
      <c r="AW102" s="1354"/>
      <c r="AX102" s="1354"/>
      <c r="AY102" s="1354"/>
      <c r="AZ102" s="1354"/>
      <c r="BA102" s="1354"/>
      <c r="BB102" s="1354"/>
      <c r="BC102" s="1354"/>
      <c r="BD102" s="1354"/>
      <c r="BE102" s="1354"/>
      <c r="BF102" s="1354"/>
      <c r="BG102" s="1354"/>
      <c r="BH102" s="1354"/>
      <c r="BI102" s="1354"/>
      <c r="BJ102" s="1354"/>
      <c r="BK102" s="1354"/>
      <c r="BL102" s="1354"/>
      <c r="BM102" s="1354"/>
      <c r="BN102" s="1354"/>
      <c r="BO102" s="1354"/>
      <c r="BP102" s="1354"/>
      <c r="BQ102" s="1354"/>
      <c r="BR102" s="1354"/>
      <c r="BS102" s="1354"/>
      <c r="BT102" s="1354"/>
      <c r="BU102" s="1354"/>
      <c r="BV102" s="1354"/>
      <c r="BW102" s="1354"/>
      <c r="BX102" s="1354"/>
      <c r="BY102" s="1354"/>
      <c r="BZ102" s="1354"/>
      <c r="CA102" s="1354"/>
      <c r="CB102" s="1354"/>
      <c r="CC102" s="1354"/>
      <c r="CD102" s="1354"/>
      <c r="CE102" s="1354"/>
      <c r="CF102" s="1354"/>
      <c r="CG102" s="1354"/>
      <c r="CH102" s="1354"/>
      <c r="CI102" s="1354"/>
      <c r="CJ102" s="1354"/>
      <c r="CK102" s="1354"/>
      <c r="CL102" s="1354"/>
      <c r="CM102" s="1354"/>
      <c r="CN102" s="1354"/>
      <c r="CO102" s="1354"/>
      <c r="CP102" s="1354"/>
      <c r="CQ102" s="937"/>
    </row>
    <row r="103" spans="1:106" ht="9.9499999999999993" customHeight="1">
      <c r="A103" s="920"/>
      <c r="B103" s="920"/>
      <c r="C103" s="920"/>
      <c r="D103" s="920"/>
      <c r="E103" s="920"/>
      <c r="F103" s="920"/>
      <c r="I103" s="936"/>
      <c r="J103" s="945"/>
      <c r="K103" s="939"/>
      <c r="L103" s="939"/>
      <c r="M103" s="939"/>
      <c r="N103" s="939"/>
      <c r="O103" s="939"/>
      <c r="P103" s="939"/>
      <c r="Q103" s="939"/>
      <c r="R103" s="939"/>
      <c r="S103" s="939"/>
      <c r="T103" s="939"/>
      <c r="U103" s="939"/>
      <c r="V103" s="939"/>
      <c r="W103" s="939"/>
      <c r="X103" s="939"/>
      <c r="Y103" s="939"/>
      <c r="Z103" s="939"/>
      <c r="AA103" s="939"/>
      <c r="AB103" s="939"/>
      <c r="AC103" s="939"/>
      <c r="AD103" s="939"/>
      <c r="AE103" s="939"/>
      <c r="AF103" s="939"/>
      <c r="AG103" s="939"/>
      <c r="AH103" s="939"/>
      <c r="AI103" s="939"/>
      <c r="AJ103" s="939"/>
      <c r="AK103" s="939"/>
      <c r="AL103" s="939"/>
      <c r="AM103" s="939"/>
      <c r="AN103" s="939"/>
      <c r="AO103" s="939"/>
      <c r="AP103" s="939"/>
      <c r="AQ103" s="939"/>
      <c r="AR103" s="939"/>
      <c r="AS103" s="939"/>
      <c r="AT103" s="939"/>
      <c r="AU103" s="939"/>
      <c r="AV103" s="939"/>
      <c r="AW103" s="939"/>
      <c r="AX103" s="939"/>
      <c r="AY103" s="939"/>
      <c r="AZ103" s="939"/>
      <c r="BA103" s="939"/>
      <c r="BB103" s="939"/>
      <c r="BC103" s="939"/>
      <c r="BD103" s="939"/>
      <c r="BE103" s="939"/>
      <c r="BF103" s="939"/>
      <c r="BG103" s="939"/>
      <c r="BH103" s="939"/>
      <c r="BI103" s="939"/>
      <c r="BJ103" s="939"/>
      <c r="BK103" s="939"/>
      <c r="BL103" s="939"/>
      <c r="BM103" s="939"/>
      <c r="BN103" s="939"/>
      <c r="BO103" s="939"/>
      <c r="BP103" s="939"/>
      <c r="BQ103" s="939"/>
      <c r="BR103" s="939"/>
      <c r="BS103" s="939"/>
      <c r="BT103" s="939"/>
      <c r="BU103" s="939"/>
      <c r="BV103" s="939"/>
      <c r="BW103" s="939"/>
      <c r="BX103" s="939"/>
      <c r="BY103" s="939"/>
      <c r="BZ103" s="939"/>
      <c r="CA103" s="939"/>
      <c r="CB103" s="939"/>
      <c r="CC103" s="939"/>
      <c r="CD103" s="939"/>
      <c r="CE103" s="939"/>
      <c r="CF103" s="939"/>
      <c r="CG103" s="939"/>
      <c r="CH103" s="939"/>
      <c r="CI103" s="939"/>
      <c r="CJ103" s="939"/>
      <c r="CK103" s="939"/>
      <c r="CL103" s="939"/>
      <c r="CM103" s="939"/>
      <c r="CN103" s="939"/>
      <c r="CO103" s="939"/>
      <c r="CP103" s="939"/>
      <c r="CQ103" s="940"/>
    </row>
    <row r="104" spans="1:106" ht="18.95" customHeight="1">
      <c r="A104" s="920"/>
      <c r="B104" s="920"/>
      <c r="C104" s="920"/>
      <c r="D104" s="920"/>
      <c r="E104" s="920"/>
      <c r="F104" s="920"/>
      <c r="J104" s="488"/>
    </row>
    <row r="105" spans="1:106" ht="18.95" customHeight="1">
      <c r="A105" s="920"/>
      <c r="B105" s="920"/>
      <c r="C105" s="920"/>
      <c r="D105" s="920"/>
      <c r="E105" s="920"/>
      <c r="F105" s="920"/>
      <c r="J105" s="1058"/>
    </row>
    <row r="106" spans="1:106" ht="18.95" customHeight="1">
      <c r="A106" s="920"/>
      <c r="B106" s="920"/>
      <c r="C106" s="920"/>
      <c r="D106" s="920"/>
      <c r="E106" s="920"/>
      <c r="F106" s="920"/>
      <c r="G106" s="924" t="s">
        <v>2291</v>
      </c>
      <c r="J106" s="488"/>
    </row>
    <row r="107" spans="1:106" ht="18.95" customHeight="1">
      <c r="A107" s="920"/>
      <c r="B107" s="920"/>
      <c r="C107" s="920"/>
      <c r="D107" s="920"/>
      <c r="E107" s="920"/>
      <c r="F107" s="920"/>
      <c r="AB107" s="488"/>
      <c r="CB107" s="920"/>
      <c r="CC107" s="920"/>
    </row>
    <row r="108" spans="1:106" customFormat="1" ht="5.0999999999999996" customHeight="1">
      <c r="A108" s="920"/>
      <c r="B108" s="920"/>
      <c r="C108" s="920"/>
      <c r="D108" s="920"/>
      <c r="E108" s="920"/>
      <c r="F108" s="920"/>
      <c r="I108" s="536"/>
      <c r="J108" s="921"/>
      <c r="K108" s="922"/>
      <c r="L108" s="922"/>
      <c r="M108" s="922"/>
      <c r="N108" s="922"/>
      <c r="O108" s="922"/>
      <c r="P108" s="922"/>
      <c r="Q108" s="922"/>
      <c r="R108" s="923"/>
      <c r="S108" s="536"/>
      <c r="T108" s="536"/>
      <c r="U108" s="536"/>
      <c r="V108" s="536"/>
      <c r="W108" s="536"/>
      <c r="X108" s="536"/>
      <c r="Y108" s="536"/>
      <c r="Z108" s="920"/>
      <c r="AA108" s="920"/>
      <c r="AB108" s="536"/>
      <c r="AC108" s="920"/>
      <c r="AD108" s="920"/>
      <c r="AE108" s="920"/>
      <c r="AF108" s="920"/>
      <c r="AG108" s="920"/>
      <c r="AH108" s="920"/>
      <c r="AI108" s="920"/>
      <c r="AJ108" s="920"/>
      <c r="AK108" s="920"/>
      <c r="AL108" s="920"/>
      <c r="AM108" s="920"/>
      <c r="AN108" s="920"/>
      <c r="AO108" s="920"/>
      <c r="AP108" s="920"/>
      <c r="AQ108" s="920"/>
      <c r="AR108" s="920"/>
      <c r="AS108" s="920"/>
      <c r="AT108" s="920"/>
      <c r="AU108" s="486"/>
      <c r="AV108" s="486"/>
      <c r="AW108" s="486"/>
      <c r="AX108" s="486"/>
      <c r="AY108" s="486"/>
      <c r="AZ108" s="486"/>
      <c r="BA108" s="486"/>
      <c r="BB108" s="486"/>
      <c r="BC108" s="486"/>
      <c r="BD108" s="486"/>
      <c r="BE108" s="486"/>
      <c r="BF108" s="486"/>
      <c r="BG108" s="486"/>
      <c r="BH108" s="920"/>
      <c r="BI108" s="920"/>
      <c r="BJ108" s="920"/>
      <c r="BK108" s="920"/>
      <c r="BL108" s="920"/>
      <c r="BM108" s="920"/>
      <c r="BN108" s="920"/>
      <c r="BO108" s="920"/>
      <c r="BP108" s="486"/>
      <c r="BQ108" s="486"/>
      <c r="BR108" s="486"/>
      <c r="BS108" s="486"/>
      <c r="BT108" s="486"/>
      <c r="BU108" s="920"/>
      <c r="BV108" s="920"/>
      <c r="BW108" s="920"/>
      <c r="BX108" s="920"/>
      <c r="BY108" s="920"/>
      <c r="BZ108" s="920"/>
      <c r="CA108" s="486"/>
      <c r="CB108" s="486"/>
      <c r="CC108" s="486"/>
      <c r="CD108" s="486"/>
      <c r="CE108" s="486"/>
      <c r="CF108" s="486"/>
      <c r="CG108" s="486"/>
      <c r="CH108" s="486"/>
      <c r="CI108" s="486"/>
      <c r="CJ108" s="486"/>
      <c r="CK108" s="486"/>
      <c r="CL108" s="486"/>
      <c r="CM108" s="486"/>
      <c r="CN108" s="486"/>
      <c r="CO108" s="486"/>
      <c r="CP108" s="486"/>
      <c r="CQ108" s="486"/>
      <c r="CR108" s="486"/>
      <c r="CS108" s="486"/>
      <c r="CT108" s="486"/>
      <c r="CU108" s="486"/>
      <c r="CV108" s="486"/>
      <c r="CW108" s="486"/>
      <c r="CX108" s="486"/>
      <c r="CY108" s="486"/>
      <c r="CZ108" s="486"/>
      <c r="DA108" s="486"/>
      <c r="DB108" s="486"/>
    </row>
    <row r="109" spans="1:106" customFormat="1" ht="20.100000000000001" customHeight="1">
      <c r="A109" s="920"/>
      <c r="B109" s="920"/>
      <c r="C109" s="920"/>
      <c r="D109" s="920"/>
      <c r="E109" s="920"/>
      <c r="F109" s="920"/>
      <c r="I109" s="536"/>
      <c r="J109" s="907" t="s">
        <v>2293</v>
      </c>
      <c r="K109" s="908"/>
      <c r="L109" s="908"/>
      <c r="M109" s="908"/>
      <c r="N109" s="908"/>
      <c r="O109" s="908"/>
      <c r="P109" s="908"/>
      <c r="Q109" s="908"/>
      <c r="R109" s="909"/>
      <c r="S109" s="1394" t="s">
        <v>1652</v>
      </c>
      <c r="T109" s="1021"/>
      <c r="U109" s="1021"/>
      <c r="V109" s="1021"/>
      <c r="W109" s="1021"/>
      <c r="X109" s="1023"/>
      <c r="Y109" s="920"/>
      <c r="Z109" s="920"/>
      <c r="AA109" s="920"/>
      <c r="AB109" s="920"/>
      <c r="AC109" s="920"/>
      <c r="AD109" s="920"/>
      <c r="AE109" s="920"/>
      <c r="AF109" s="920"/>
      <c r="AG109" s="920"/>
      <c r="AH109" s="920"/>
      <c r="AI109" s="920"/>
      <c r="AJ109" s="920"/>
      <c r="AK109" s="920"/>
      <c r="AL109" s="920"/>
      <c r="AM109" s="920"/>
      <c r="AN109" s="920"/>
      <c r="AO109" s="920"/>
      <c r="AP109" s="920"/>
      <c r="AQ109" s="920"/>
      <c r="AR109" s="920"/>
      <c r="AS109" s="920"/>
      <c r="AT109" s="920"/>
      <c r="AU109" s="920"/>
      <c r="AV109" s="920"/>
      <c r="AW109" s="920"/>
      <c r="AX109" s="920"/>
      <c r="AY109" s="920"/>
      <c r="AZ109" s="920"/>
      <c r="BA109" s="920"/>
      <c r="BB109" s="920"/>
      <c r="BC109" s="920"/>
      <c r="BD109" s="920"/>
      <c r="BE109" s="920"/>
      <c r="BF109" s="920"/>
      <c r="BG109" s="920"/>
      <c r="BH109" s="920"/>
      <c r="BI109" s="920"/>
      <c r="BJ109" s="486"/>
      <c r="BK109" s="486"/>
      <c r="BL109" s="486"/>
      <c r="BM109" s="486"/>
      <c r="BN109" s="486"/>
      <c r="BO109" s="920"/>
      <c r="BP109" s="920"/>
      <c r="BQ109" s="920"/>
      <c r="BR109" s="920"/>
      <c r="BS109" s="486"/>
      <c r="BT109" s="486"/>
      <c r="BU109" s="486"/>
      <c r="BV109" s="486"/>
      <c r="BW109" s="486"/>
      <c r="BX109" s="486"/>
      <c r="BY109" s="486"/>
      <c r="BZ109" s="486"/>
      <c r="CA109" s="486"/>
      <c r="CB109" s="486"/>
      <c r="CC109" s="486"/>
      <c r="CD109" s="920"/>
      <c r="CE109" s="920"/>
      <c r="CF109" s="920"/>
      <c r="CG109" s="920"/>
      <c r="CH109" s="920"/>
      <c r="CI109" s="920"/>
      <c r="CJ109" s="920"/>
      <c r="CK109" s="920"/>
      <c r="CL109" s="920"/>
      <c r="CM109" s="920"/>
      <c r="CN109" s="920"/>
      <c r="CO109" s="920"/>
      <c r="CP109" s="920"/>
      <c r="CQ109" s="486"/>
      <c r="CR109" s="486"/>
      <c r="CS109" s="486"/>
      <c r="CT109" s="486"/>
    </row>
    <row r="110" spans="1:106" customFormat="1" ht="9.9499999999999993" customHeight="1">
      <c r="A110" s="920"/>
      <c r="B110" s="920"/>
      <c r="C110" s="920"/>
      <c r="D110" s="920"/>
      <c r="E110" s="920"/>
      <c r="F110" s="920"/>
      <c r="I110" s="916"/>
      <c r="J110" s="536"/>
      <c r="K110" s="536"/>
      <c r="L110" s="536"/>
      <c r="M110" s="536"/>
      <c r="N110" s="536"/>
      <c r="O110" s="536"/>
      <c r="P110" s="536"/>
      <c r="Q110" s="536"/>
      <c r="R110" s="536"/>
      <c r="S110" s="536"/>
      <c r="T110" s="536"/>
      <c r="U110" s="536"/>
      <c r="V110" s="536"/>
      <c r="W110" s="941"/>
      <c r="X110" s="941"/>
      <c r="Y110" s="941"/>
      <c r="Z110" s="941"/>
      <c r="AA110" s="941"/>
      <c r="AB110" s="941"/>
      <c r="AC110" s="941"/>
      <c r="AD110" s="941"/>
      <c r="AE110" s="941"/>
      <c r="AF110" s="941"/>
      <c r="AG110" s="941"/>
      <c r="AH110" s="941"/>
      <c r="AI110" s="941"/>
      <c r="AJ110" s="941"/>
      <c r="AK110" s="941"/>
      <c r="AL110" s="941"/>
      <c r="AM110" s="941"/>
      <c r="AN110" s="941"/>
      <c r="AO110" s="941"/>
      <c r="AP110" s="941"/>
      <c r="AQ110" s="941"/>
      <c r="AR110" s="941"/>
      <c r="AS110" s="941"/>
      <c r="AT110" s="941"/>
      <c r="AU110" s="941"/>
      <c r="AV110" s="941"/>
      <c r="AW110" s="941"/>
      <c r="AX110" s="941"/>
      <c r="AY110" s="941"/>
      <c r="AZ110" s="941"/>
      <c r="BA110" s="941"/>
      <c r="BB110" s="941"/>
      <c r="BC110" s="941"/>
      <c r="BD110" s="941"/>
      <c r="BE110" s="941"/>
      <c r="BF110" s="941"/>
      <c r="BG110" s="941"/>
      <c r="BH110" s="941"/>
      <c r="BI110" s="941"/>
      <c r="BJ110" s="941"/>
      <c r="BK110" s="941"/>
      <c r="BL110" s="941"/>
      <c r="BM110" s="941"/>
      <c r="BN110" s="941"/>
      <c r="BO110" s="941"/>
      <c r="BP110" s="941"/>
      <c r="BQ110" s="941"/>
      <c r="BR110" s="941"/>
      <c r="BS110" s="941"/>
      <c r="BT110" s="941"/>
      <c r="BU110" s="941"/>
      <c r="BV110" s="941"/>
      <c r="BW110" s="941"/>
      <c r="BX110" s="941"/>
      <c r="BY110" s="1316"/>
      <c r="BZ110" s="1316"/>
      <c r="CA110" s="1316"/>
      <c r="CB110" s="1316"/>
      <c r="CC110" s="1316"/>
      <c r="CD110" s="1316"/>
      <c r="CE110" s="1316"/>
      <c r="CF110" s="1316"/>
      <c r="CG110" s="1316"/>
      <c r="CH110" s="1316"/>
      <c r="CI110" s="942"/>
      <c r="CJ110" s="920"/>
      <c r="CK110" s="920"/>
      <c r="CL110" s="920"/>
      <c r="CM110" s="920"/>
      <c r="CN110" s="920"/>
      <c r="CO110" s="920"/>
      <c r="CP110" s="920"/>
      <c r="CQ110" s="486"/>
      <c r="CR110" s="486"/>
      <c r="CS110" s="486"/>
      <c r="CT110" s="486"/>
    </row>
    <row r="111" spans="1:106" ht="20.100000000000001" customHeight="1">
      <c r="A111" s="920"/>
      <c r="B111" s="920"/>
      <c r="C111" s="920"/>
      <c r="D111" s="920"/>
      <c r="E111" s="920"/>
      <c r="F111" s="920"/>
      <c r="I111" s="935"/>
      <c r="J111" s="910" t="s">
        <v>2024</v>
      </c>
      <c r="K111" s="752"/>
      <c r="L111" s="752"/>
      <c r="M111" s="2865" t="s">
        <v>1179</v>
      </c>
      <c r="N111" s="2866"/>
      <c r="O111" s="2866"/>
      <c r="P111" s="2866"/>
      <c r="Q111" s="2867"/>
      <c r="R111" s="915" t="s">
        <v>1180</v>
      </c>
      <c r="S111" s="920" t="s">
        <v>737</v>
      </c>
      <c r="T111" s="951" t="s">
        <v>1539</v>
      </c>
      <c r="U111" s="920"/>
      <c r="V111" s="920"/>
      <c r="W111" s="1056" t="s">
        <v>1630</v>
      </c>
      <c r="X111" s="1056"/>
      <c r="Y111" s="1056"/>
      <c r="Z111" s="938"/>
      <c r="AA111" s="1154" t="s">
        <v>2271</v>
      </c>
      <c r="AB111" s="1155"/>
      <c r="AC111" s="1155"/>
      <c r="AD111" s="1155"/>
      <c r="AE111" s="1155"/>
      <c r="AF111" s="1156"/>
      <c r="AG111" s="986" t="s">
        <v>912</v>
      </c>
      <c r="AV111" s="926" t="s">
        <v>1544</v>
      </c>
      <c r="AW111" s="927"/>
      <c r="AX111" s="928"/>
      <c r="AY111" s="926" t="s">
        <v>2119</v>
      </c>
      <c r="AZ111" s="927"/>
      <c r="BA111" s="928"/>
      <c r="BB111" s="926" t="s">
        <v>1538</v>
      </c>
      <c r="BC111" s="927"/>
      <c r="BD111" s="928"/>
      <c r="BU111" s="920"/>
      <c r="BV111" s="920"/>
      <c r="BW111" s="920"/>
      <c r="BX111" s="920"/>
      <c r="BY111" s="920"/>
      <c r="BZ111" s="920"/>
      <c r="CA111" s="920"/>
      <c r="CB111" s="920"/>
      <c r="CC111" s="920"/>
      <c r="CD111" s="920"/>
      <c r="CE111" s="920"/>
      <c r="CF111" s="920"/>
      <c r="CG111" s="920"/>
      <c r="CH111" s="920"/>
      <c r="CI111" s="937"/>
      <c r="CJ111" s="920"/>
      <c r="CK111" s="920"/>
      <c r="CL111" s="920"/>
      <c r="CM111" s="920"/>
      <c r="CN111" s="920"/>
      <c r="CO111" s="920"/>
      <c r="CP111" s="920"/>
    </row>
    <row r="112" spans="1:106" ht="9.9499999999999993" customHeight="1">
      <c r="A112" s="920"/>
      <c r="B112" s="920"/>
      <c r="C112" s="920"/>
      <c r="D112" s="920"/>
      <c r="E112" s="920"/>
      <c r="F112" s="920"/>
      <c r="I112" s="935"/>
      <c r="J112" s="920"/>
      <c r="K112" s="1045"/>
      <c r="L112" s="1045"/>
      <c r="M112" s="1045"/>
      <c r="N112" s="1045"/>
      <c r="O112" s="1045"/>
      <c r="P112" s="1045"/>
      <c r="Q112" s="1045"/>
      <c r="R112" s="1045"/>
      <c r="S112" s="1045"/>
      <c r="T112" s="1045"/>
      <c r="U112" s="1045"/>
      <c r="V112" s="1045"/>
      <c r="W112" s="1045"/>
      <c r="X112" s="1045"/>
      <c r="Y112" s="1045"/>
      <c r="Z112" s="1045"/>
      <c r="AA112" s="1045"/>
      <c r="AB112" s="1045"/>
      <c r="AC112" s="1045"/>
      <c r="AD112" s="1045"/>
      <c r="AE112" s="1045"/>
      <c r="AF112" s="1045"/>
      <c r="AG112" s="1045"/>
      <c r="AH112" s="1045"/>
      <c r="BC112" s="1045"/>
      <c r="BD112" s="1045"/>
      <c r="BE112" s="1045"/>
      <c r="BF112" s="1045"/>
      <c r="BG112" s="1045"/>
      <c r="BH112" s="1045"/>
      <c r="BI112" s="1045"/>
      <c r="BJ112" s="1045"/>
      <c r="BK112" s="1045"/>
      <c r="BL112" s="1045"/>
      <c r="BM112" s="1045"/>
      <c r="BN112" s="1045"/>
      <c r="BO112" s="1045"/>
      <c r="BP112" s="1045"/>
      <c r="BQ112" s="1045"/>
      <c r="BR112" s="1045"/>
      <c r="BS112" s="1045"/>
      <c r="BT112" s="1045"/>
      <c r="BU112" s="1045"/>
      <c r="BV112" s="920"/>
      <c r="BW112" s="920"/>
      <c r="BX112" s="920"/>
      <c r="BY112" s="920"/>
      <c r="BZ112" s="920"/>
      <c r="CA112" s="920"/>
      <c r="CB112" s="920"/>
      <c r="CC112" s="920"/>
      <c r="CD112" s="920"/>
      <c r="CE112" s="920"/>
      <c r="CF112" s="920"/>
      <c r="CG112" s="920"/>
      <c r="CH112" s="920"/>
      <c r="CI112" s="937"/>
      <c r="CJ112" s="920"/>
      <c r="CK112" s="920"/>
      <c r="CL112" s="920"/>
      <c r="CM112" s="920"/>
      <c r="CN112" s="920"/>
      <c r="CO112" s="920"/>
      <c r="CP112" s="920"/>
    </row>
    <row r="113" spans="1:102" ht="18.95" customHeight="1">
      <c r="A113" s="920"/>
      <c r="B113" s="920"/>
      <c r="C113" s="920"/>
      <c r="D113" s="920"/>
      <c r="E113" s="920"/>
      <c r="F113" s="920"/>
      <c r="I113" s="935"/>
      <c r="J113" s="910" t="s">
        <v>1573</v>
      </c>
      <c r="K113" s="910"/>
      <c r="L113" s="981"/>
      <c r="M113" s="982" t="s">
        <v>1521</v>
      </c>
      <c r="N113" s="983"/>
      <c r="O113" s="983"/>
      <c r="P113" s="983"/>
      <c r="Q113" s="983"/>
      <c r="R113" s="986" t="s">
        <v>912</v>
      </c>
      <c r="S113" s="910" t="s">
        <v>1682</v>
      </c>
      <c r="T113" s="910"/>
      <c r="U113" s="981"/>
      <c r="V113" s="982" t="s">
        <v>1521</v>
      </c>
      <c r="W113" s="983"/>
      <c r="X113" s="983"/>
      <c r="Y113" s="983"/>
      <c r="Z113" s="984"/>
      <c r="AA113" s="986" t="s">
        <v>912</v>
      </c>
      <c r="AB113" s="1045"/>
      <c r="AC113" s="910" t="s">
        <v>1522</v>
      </c>
      <c r="AD113" s="752"/>
      <c r="AE113" s="752"/>
      <c r="AF113" s="752"/>
      <c r="AG113" s="2868" t="s">
        <v>3410</v>
      </c>
      <c r="AH113" s="2869"/>
      <c r="AI113" s="2870"/>
      <c r="AJ113" s="946" t="s">
        <v>1115</v>
      </c>
      <c r="AK113" s="917" t="s">
        <v>1523</v>
      </c>
      <c r="AL113" s="918"/>
      <c r="AM113" s="919"/>
      <c r="AN113" s="946" t="s">
        <v>1115</v>
      </c>
      <c r="AO113" s="2865" t="s">
        <v>1524</v>
      </c>
      <c r="AP113" s="2866"/>
      <c r="AQ113" s="2867"/>
      <c r="AR113" s="946" t="s">
        <v>1115</v>
      </c>
      <c r="BC113" s="1045"/>
      <c r="BD113" s="1045"/>
      <c r="BE113" s="1045"/>
      <c r="BF113" s="1045"/>
      <c r="BG113" s="1045"/>
      <c r="BH113" s="1045"/>
      <c r="BI113" s="1045"/>
      <c r="BJ113" s="1045"/>
      <c r="BK113" s="1045"/>
      <c r="BL113" s="1045"/>
      <c r="BM113" s="1045"/>
      <c r="BN113" s="1045"/>
      <c r="BO113" s="1045"/>
      <c r="BP113" s="1045"/>
      <c r="BQ113" s="1045"/>
      <c r="BR113" s="1045"/>
      <c r="BS113" s="1045"/>
      <c r="BT113" s="1045"/>
      <c r="BU113" s="1045"/>
      <c r="BV113" s="920"/>
      <c r="BW113" s="920"/>
      <c r="BX113" s="920"/>
      <c r="BY113" s="920"/>
      <c r="BZ113" s="920"/>
      <c r="CA113" s="920"/>
      <c r="CB113" s="920"/>
      <c r="CC113" s="920"/>
      <c r="CD113" s="920"/>
      <c r="CE113" s="920"/>
      <c r="CF113" s="920"/>
      <c r="CG113" s="920"/>
      <c r="CH113" s="920"/>
      <c r="CI113" s="937"/>
      <c r="CJ113" s="920"/>
      <c r="CK113" s="920"/>
      <c r="CL113" s="920"/>
      <c r="CM113" s="920"/>
      <c r="CN113" s="920"/>
      <c r="CO113" s="920"/>
      <c r="CP113" s="920"/>
    </row>
    <row r="114" spans="1:102" ht="18.95" customHeight="1">
      <c r="A114" s="920"/>
      <c r="B114" s="920"/>
      <c r="C114" s="920"/>
      <c r="D114" s="920"/>
      <c r="E114" s="920"/>
      <c r="F114" s="920"/>
      <c r="I114" s="935"/>
      <c r="J114" s="920"/>
      <c r="K114" s="1045"/>
      <c r="L114" s="1045"/>
      <c r="M114" s="1045"/>
      <c r="N114" s="1045"/>
      <c r="O114" s="1045"/>
      <c r="P114" s="1045"/>
      <c r="Q114" s="1045"/>
      <c r="R114" s="1045"/>
      <c r="S114" s="1045"/>
      <c r="T114" s="1045"/>
      <c r="U114" s="1045"/>
      <c r="V114" s="1045"/>
      <c r="W114" s="1045"/>
      <c r="X114" s="1045"/>
      <c r="Y114" s="1045"/>
      <c r="Z114" s="1045"/>
      <c r="AA114" s="1045"/>
      <c r="AB114" s="1045"/>
      <c r="AC114" s="1045"/>
      <c r="AD114" s="1045"/>
      <c r="AE114" s="1045"/>
      <c r="AF114" s="1045"/>
      <c r="AG114" s="1045"/>
      <c r="AH114" s="1045"/>
      <c r="BC114" s="1045"/>
      <c r="BD114" s="1045"/>
      <c r="BE114" s="1045"/>
      <c r="BF114" s="1045"/>
      <c r="BG114" s="1045"/>
      <c r="BH114" s="1045"/>
      <c r="BI114" s="1045"/>
      <c r="BJ114" s="1045"/>
      <c r="BK114" s="1045"/>
      <c r="BL114" s="1045"/>
      <c r="BM114" s="1045"/>
      <c r="BN114" s="1045"/>
      <c r="BO114" s="1045"/>
      <c r="BP114" s="1045"/>
      <c r="BQ114" s="1045"/>
      <c r="BR114" s="1045"/>
      <c r="BS114" s="1045"/>
      <c r="BT114" s="1045"/>
      <c r="BU114" s="1045"/>
      <c r="BV114" s="920"/>
      <c r="BW114" s="920"/>
      <c r="BX114" s="920"/>
      <c r="BY114" s="920"/>
      <c r="BZ114" s="920"/>
      <c r="CA114" s="920"/>
      <c r="CB114" s="920"/>
      <c r="CC114" s="920"/>
      <c r="CD114" s="920"/>
      <c r="CE114" s="920"/>
      <c r="CF114" s="920"/>
      <c r="CG114" s="920"/>
      <c r="CH114" s="920"/>
      <c r="CI114" s="937"/>
      <c r="CJ114" s="920"/>
      <c r="CK114" s="920"/>
      <c r="CL114" s="920"/>
      <c r="CM114" s="920"/>
      <c r="CN114" s="920"/>
      <c r="CO114" s="920"/>
      <c r="CP114" s="920"/>
    </row>
    <row r="115" spans="1:102" ht="18.95" customHeight="1">
      <c r="A115" s="920"/>
      <c r="B115" s="920"/>
      <c r="C115" s="920"/>
      <c r="D115" s="920"/>
      <c r="E115" s="920"/>
      <c r="F115" s="920"/>
      <c r="I115" s="935"/>
      <c r="J115" s="1365" t="s">
        <v>2166</v>
      </c>
      <c r="K115" s="1045"/>
      <c r="L115" s="1045"/>
      <c r="M115" s="1045"/>
      <c r="N115" s="1045"/>
      <c r="O115" s="1045"/>
      <c r="P115" s="1045"/>
      <c r="Q115" s="1045"/>
      <c r="R115" s="1045"/>
      <c r="S115" s="1045"/>
      <c r="T115" s="1045"/>
      <c r="U115" s="1045"/>
      <c r="V115" s="1045"/>
      <c r="W115" s="1045"/>
      <c r="X115" s="1045"/>
      <c r="Y115" s="1045"/>
      <c r="Z115" s="1045"/>
      <c r="AA115" s="1045"/>
      <c r="AB115" s="1045"/>
      <c r="AC115" s="1045"/>
      <c r="AD115" s="1045"/>
      <c r="AE115" s="1045"/>
      <c r="AF115" s="1045"/>
      <c r="AG115" s="1045"/>
      <c r="AH115" s="1045"/>
      <c r="AI115" s="1050"/>
      <c r="AJ115" s="1045"/>
      <c r="AK115" s="1045"/>
      <c r="AL115" s="1045"/>
      <c r="AM115" s="1050"/>
      <c r="AN115" s="1045"/>
      <c r="AO115" s="1045"/>
      <c r="AP115" s="1045"/>
      <c r="AQ115" s="1045"/>
      <c r="AR115" s="1045"/>
      <c r="BA115" s="1045"/>
      <c r="BB115" s="1045"/>
      <c r="BC115" s="1045"/>
      <c r="BD115" s="1045"/>
      <c r="BE115" s="1045"/>
      <c r="BF115" s="1045"/>
      <c r="BG115" s="1045"/>
      <c r="BH115" s="1045"/>
      <c r="BI115" s="1045"/>
      <c r="BJ115" s="1045"/>
      <c r="BK115" s="1045"/>
      <c r="BL115" s="1045"/>
      <c r="BM115" s="1045"/>
      <c r="BN115" s="1045"/>
      <c r="BO115" s="1045"/>
      <c r="BP115" s="1045"/>
      <c r="BQ115" s="1045"/>
      <c r="BR115" s="1045"/>
      <c r="BS115" s="1045"/>
      <c r="BT115" s="1045"/>
      <c r="BU115" s="1045"/>
      <c r="BV115" s="920"/>
      <c r="BW115" s="920"/>
      <c r="BX115" s="920"/>
      <c r="BY115" s="920"/>
      <c r="BZ115" s="920"/>
      <c r="CA115" s="920"/>
      <c r="CB115" s="920"/>
      <c r="CC115" s="920"/>
      <c r="CD115" s="920"/>
      <c r="CE115" s="920"/>
      <c r="CF115" s="920"/>
      <c r="CG115" s="920"/>
      <c r="CH115" s="920"/>
      <c r="CI115" s="937"/>
      <c r="CJ115" s="920"/>
      <c r="CK115" s="920"/>
      <c r="CL115" s="920"/>
      <c r="CM115" s="920"/>
      <c r="CN115" s="920"/>
      <c r="CO115" s="920"/>
      <c r="CP115" s="920"/>
    </row>
    <row r="116" spans="1:102" ht="5.0999999999999996" customHeight="1">
      <c r="A116" s="920"/>
      <c r="B116" s="920"/>
      <c r="C116" s="920"/>
      <c r="D116" s="920"/>
      <c r="E116" s="920"/>
      <c r="F116" s="920"/>
      <c r="I116" s="935"/>
      <c r="J116" s="920"/>
      <c r="K116" s="1045"/>
      <c r="L116" s="1045"/>
      <c r="M116" s="1045"/>
      <c r="N116" s="1045"/>
      <c r="O116" s="1045"/>
      <c r="P116" s="1045"/>
      <c r="Q116" s="1045"/>
      <c r="R116" s="1045"/>
      <c r="S116" s="1045"/>
      <c r="T116" s="1045"/>
      <c r="U116" s="1045"/>
      <c r="V116" s="1045"/>
      <c r="W116" s="1045"/>
      <c r="X116" s="1045"/>
      <c r="Y116" s="1045"/>
      <c r="Z116" s="1045"/>
      <c r="AA116" s="1045"/>
      <c r="AB116" s="1045"/>
      <c r="AC116" s="1045"/>
      <c r="AD116" s="1045"/>
      <c r="AE116" s="1045"/>
      <c r="AF116" s="1045"/>
      <c r="AG116" s="1045"/>
      <c r="AH116" s="1045"/>
      <c r="AI116" s="1050"/>
      <c r="AJ116" s="1045"/>
      <c r="AK116" s="1045"/>
      <c r="AL116" s="1045"/>
      <c r="AM116" s="1050"/>
      <c r="AN116" s="1045"/>
      <c r="AO116" s="1045"/>
      <c r="AP116" s="1045"/>
      <c r="AQ116" s="1045"/>
      <c r="AR116" s="1045"/>
      <c r="BA116" s="1045"/>
      <c r="BB116" s="1045"/>
      <c r="BC116" s="1045"/>
      <c r="BD116" s="1045"/>
      <c r="BE116" s="1045"/>
      <c r="BF116" s="1045"/>
      <c r="BG116" s="1045"/>
      <c r="BH116" s="1045"/>
      <c r="BI116" s="1045"/>
      <c r="BJ116" s="1045"/>
      <c r="BK116" s="1045"/>
      <c r="BL116" s="1045"/>
      <c r="BM116" s="1045"/>
      <c r="BN116" s="1045"/>
      <c r="BO116" s="1045"/>
      <c r="BP116" s="1045"/>
      <c r="BQ116" s="1045"/>
      <c r="BR116" s="1045"/>
      <c r="BS116" s="1045"/>
      <c r="BT116" s="1045"/>
      <c r="BU116" s="1045"/>
      <c r="BV116" s="920"/>
      <c r="BW116" s="920"/>
      <c r="BX116" s="920"/>
      <c r="BY116" s="920"/>
      <c r="BZ116" s="920"/>
      <c r="CA116" s="920"/>
      <c r="CB116" s="920"/>
      <c r="CC116" s="920"/>
      <c r="CD116" s="920"/>
      <c r="CE116" s="920"/>
      <c r="CF116" s="920"/>
      <c r="CG116" s="920"/>
      <c r="CH116" s="920"/>
      <c r="CI116" s="937"/>
      <c r="CJ116" s="920"/>
      <c r="CK116" s="920"/>
      <c r="CL116" s="920"/>
      <c r="CM116" s="920"/>
      <c r="CN116" s="920"/>
      <c r="CO116" s="920"/>
      <c r="CP116" s="920"/>
    </row>
    <row r="117" spans="1:102" ht="18.95" customHeight="1">
      <c r="A117" s="920"/>
      <c r="B117" s="920"/>
      <c r="C117" s="920"/>
      <c r="D117" s="920"/>
      <c r="E117" s="920"/>
      <c r="F117" s="920"/>
      <c r="I117" s="935"/>
      <c r="J117" s="2880" t="s">
        <v>1559</v>
      </c>
      <c r="K117" s="2810" t="s">
        <v>1630</v>
      </c>
      <c r="L117" s="2882"/>
      <c r="M117" s="2882"/>
      <c r="N117" s="2882"/>
      <c r="O117" s="2812"/>
      <c r="P117" s="966" t="s">
        <v>2147</v>
      </c>
      <c r="Q117" s="967"/>
      <c r="R117" s="930"/>
      <c r="S117" s="930"/>
      <c r="T117" s="930"/>
      <c r="U117" s="930"/>
      <c r="V117" s="930"/>
      <c r="W117" s="930"/>
      <c r="X117" s="930"/>
      <c r="Y117" s="930"/>
      <c r="Z117" s="930"/>
      <c r="AA117" s="931"/>
      <c r="AB117" s="929" t="s">
        <v>1586</v>
      </c>
      <c r="AC117" s="930"/>
      <c r="AD117" s="930"/>
      <c r="AE117" s="930"/>
      <c r="AF117" s="930"/>
      <c r="AG117" s="930"/>
      <c r="AH117" s="930"/>
      <c r="AI117" s="930"/>
      <c r="AJ117" s="930"/>
      <c r="AK117" s="930"/>
      <c r="AL117" s="931"/>
      <c r="AM117" s="929" t="s">
        <v>1527</v>
      </c>
      <c r="AN117" s="930"/>
      <c r="AO117" s="930"/>
      <c r="AP117" s="930"/>
      <c r="AQ117" s="930"/>
      <c r="AR117" s="930"/>
      <c r="AS117" s="930"/>
      <c r="AT117" s="930"/>
      <c r="AU117" s="930"/>
      <c r="AV117" s="930"/>
      <c r="AW117" s="930"/>
      <c r="AX117" s="930"/>
      <c r="AY117" s="930"/>
      <c r="AZ117" s="930"/>
      <c r="BA117" s="930"/>
      <c r="BB117" s="930"/>
      <c r="BC117" s="930"/>
      <c r="BD117" s="930"/>
      <c r="BE117" s="929" t="s">
        <v>2122</v>
      </c>
      <c r="BF117" s="930"/>
      <c r="BG117" s="930"/>
      <c r="BH117" s="930"/>
      <c r="BI117" s="930"/>
      <c r="BJ117" s="930"/>
      <c r="BK117" s="930"/>
      <c r="BL117" s="930"/>
      <c r="BM117" s="930"/>
      <c r="BN117" s="930"/>
      <c r="BO117" s="930"/>
      <c r="BP117" s="931"/>
      <c r="BQ117" s="931"/>
      <c r="BR117" s="931"/>
      <c r="BS117" s="931"/>
      <c r="BT117" s="972" t="s">
        <v>1612</v>
      </c>
      <c r="BU117" s="930"/>
      <c r="BV117" s="930"/>
      <c r="BW117" s="930"/>
      <c r="BX117" s="930"/>
      <c r="BY117" s="930"/>
      <c r="BZ117" s="930"/>
      <c r="CA117" s="931"/>
      <c r="CB117" s="2797" t="s">
        <v>1525</v>
      </c>
      <c r="CC117" s="2848"/>
      <c r="CD117" s="2848"/>
      <c r="CE117" s="2848"/>
      <c r="CF117" s="2848"/>
      <c r="CG117" s="2799"/>
      <c r="CH117" s="1400"/>
      <c r="CI117" s="1393"/>
      <c r="CJ117" s="920"/>
      <c r="CK117" s="920"/>
      <c r="CL117" s="920"/>
      <c r="CM117" s="920"/>
      <c r="CN117" s="920"/>
      <c r="CO117" s="920"/>
      <c r="CP117" s="920"/>
      <c r="CQ117" s="920"/>
      <c r="CR117" s="920"/>
      <c r="CS117" s="920"/>
      <c r="CT117" s="920"/>
    </row>
    <row r="118" spans="1:102" ht="18.95" customHeight="1">
      <c r="A118" s="920"/>
      <c r="B118" s="920"/>
      <c r="C118" s="920"/>
      <c r="D118" s="920"/>
      <c r="E118" s="920"/>
      <c r="F118" s="920"/>
      <c r="I118" s="935"/>
      <c r="J118" s="2881"/>
      <c r="K118" s="2813"/>
      <c r="L118" s="2814"/>
      <c r="M118" s="2814"/>
      <c r="N118" s="2814"/>
      <c r="O118" s="2815"/>
      <c r="P118" s="929" t="s">
        <v>3412</v>
      </c>
      <c r="Q118" s="930"/>
      <c r="R118" s="930"/>
      <c r="S118" s="931"/>
      <c r="T118" s="929" t="s">
        <v>2138</v>
      </c>
      <c r="U118" s="930"/>
      <c r="V118" s="930"/>
      <c r="W118" s="931"/>
      <c r="X118" s="929" t="s">
        <v>2139</v>
      </c>
      <c r="Y118" s="930"/>
      <c r="Z118" s="930"/>
      <c r="AA118" s="931"/>
      <c r="AB118" s="929" t="s">
        <v>699</v>
      </c>
      <c r="AC118" s="930"/>
      <c r="AD118" s="930"/>
      <c r="AE118" s="931"/>
      <c r="AF118" s="929" t="s">
        <v>700</v>
      </c>
      <c r="AG118" s="930"/>
      <c r="AH118" s="930"/>
      <c r="AI118" s="931"/>
      <c r="AJ118" s="929" t="s">
        <v>1531</v>
      </c>
      <c r="AK118" s="930"/>
      <c r="AL118" s="931"/>
      <c r="AM118" s="929" t="s">
        <v>1561</v>
      </c>
      <c r="AN118" s="930"/>
      <c r="AO118" s="931"/>
      <c r="AP118" s="929" t="s">
        <v>1528</v>
      </c>
      <c r="AQ118" s="930"/>
      <c r="AR118" s="930"/>
      <c r="AS118" s="930"/>
      <c r="AT118" s="931"/>
      <c r="AU118" s="929" t="s">
        <v>1529</v>
      </c>
      <c r="AV118" s="930"/>
      <c r="AW118" s="930"/>
      <c r="AX118" s="930"/>
      <c r="AY118" s="930"/>
      <c r="AZ118" s="930"/>
      <c r="BA118" s="931"/>
      <c r="BB118" s="929" t="s">
        <v>1530</v>
      </c>
      <c r="BC118" s="930"/>
      <c r="BD118" s="931"/>
      <c r="BE118" s="966" t="s">
        <v>1534</v>
      </c>
      <c r="BF118" s="967"/>
      <c r="BG118" s="968"/>
      <c r="BH118" s="966" t="s">
        <v>1535</v>
      </c>
      <c r="BI118" s="967"/>
      <c r="BJ118" s="968"/>
      <c r="BK118" s="929" t="s">
        <v>1583</v>
      </c>
      <c r="BL118" s="931"/>
      <c r="BM118" s="931"/>
      <c r="BN118" s="929" t="s">
        <v>1584</v>
      </c>
      <c r="BO118" s="930"/>
      <c r="BP118" s="931"/>
      <c r="BQ118" s="929" t="s">
        <v>1680</v>
      </c>
      <c r="BR118" s="930"/>
      <c r="BS118" s="931"/>
      <c r="BT118" s="929" t="s">
        <v>1583</v>
      </c>
      <c r="BU118" s="930"/>
      <c r="BV118" s="929" t="s">
        <v>1592</v>
      </c>
      <c r="BW118" s="930"/>
      <c r="BX118" s="931"/>
      <c r="BY118" s="966" t="s">
        <v>1585</v>
      </c>
      <c r="BZ118" s="1361"/>
      <c r="CA118" s="968"/>
      <c r="CB118" s="2800"/>
      <c r="CC118" s="2801"/>
      <c r="CD118" s="2801"/>
      <c r="CE118" s="2801"/>
      <c r="CF118" s="2801"/>
      <c r="CG118" s="2802"/>
      <c r="CH118" s="1401"/>
      <c r="CI118" s="937"/>
      <c r="CJ118" s="920"/>
      <c r="CK118" s="920"/>
      <c r="CL118" s="920"/>
      <c r="CM118" s="920"/>
      <c r="CN118" s="920"/>
      <c r="CO118" s="920"/>
      <c r="CP118" s="920"/>
      <c r="CQ118" s="920"/>
      <c r="CR118" s="920"/>
      <c r="CS118" s="920"/>
      <c r="CT118" s="920"/>
    </row>
    <row r="119" spans="1:102" ht="18.95" customHeight="1">
      <c r="A119" s="920"/>
      <c r="B119" s="920"/>
      <c r="C119" s="920"/>
      <c r="D119" s="920"/>
      <c r="E119" s="920"/>
      <c r="F119" s="920"/>
      <c r="I119" s="935"/>
      <c r="J119" s="1387" t="s">
        <v>1759</v>
      </c>
      <c r="K119" s="1029" t="s">
        <v>2271</v>
      </c>
      <c r="L119" s="1027"/>
      <c r="M119" s="1027"/>
      <c r="N119" s="1027"/>
      <c r="O119" s="1028"/>
      <c r="P119" s="1388" t="s">
        <v>3410</v>
      </c>
      <c r="Q119" s="955"/>
      <c r="R119" s="955"/>
      <c r="S119" s="955"/>
      <c r="T119" s="954" t="s">
        <v>1523</v>
      </c>
      <c r="U119" s="955"/>
      <c r="V119" s="955"/>
      <c r="W119" s="955"/>
      <c r="X119" s="954" t="s">
        <v>1524</v>
      </c>
      <c r="Y119" s="955"/>
      <c r="Z119" s="955"/>
      <c r="AA119" s="955"/>
      <c r="AB119" s="932" t="s">
        <v>1560</v>
      </c>
      <c r="AC119" s="933"/>
      <c r="AD119" s="933"/>
      <c r="AE119" s="934"/>
      <c r="AF119" s="932">
        <v>12345</v>
      </c>
      <c r="AG119" s="933"/>
      <c r="AH119" s="933"/>
      <c r="AI119" s="934"/>
      <c r="AJ119" s="932" t="s">
        <v>1518</v>
      </c>
      <c r="AK119" s="933"/>
      <c r="AL119" s="934"/>
      <c r="AM119" s="932" t="s">
        <v>1526</v>
      </c>
      <c r="AN119" s="933"/>
      <c r="AO119" s="934"/>
      <c r="AP119" s="932" t="s">
        <v>1526</v>
      </c>
      <c r="AQ119" s="933"/>
      <c r="AR119" s="933"/>
      <c r="AS119" s="933"/>
      <c r="AT119" s="934"/>
      <c r="AU119" s="932" t="s">
        <v>1562</v>
      </c>
      <c r="AV119" s="933"/>
      <c r="AW119" s="933"/>
      <c r="AX119" s="933"/>
      <c r="AY119" s="933"/>
      <c r="AZ119" s="933"/>
      <c r="BA119" s="934"/>
      <c r="BB119" s="932" t="s">
        <v>1532</v>
      </c>
      <c r="BC119" s="933"/>
      <c r="BD119" s="934"/>
      <c r="BE119" s="932" t="s">
        <v>1596</v>
      </c>
      <c r="BF119" s="933"/>
      <c r="BG119" s="934"/>
      <c r="BH119" s="932">
        <v>1</v>
      </c>
      <c r="BI119" s="933"/>
      <c r="BJ119" s="934"/>
      <c r="BK119" s="932" t="s">
        <v>1595</v>
      </c>
      <c r="BL119" s="933"/>
      <c r="BM119" s="1005"/>
      <c r="BN119" s="932">
        <v>1</v>
      </c>
      <c r="BO119" s="933"/>
      <c r="BP119" s="934"/>
      <c r="BQ119" s="932">
        <v>66</v>
      </c>
      <c r="BR119" s="933"/>
      <c r="BS119" s="934"/>
      <c r="BT119" s="932" t="s">
        <v>1590</v>
      </c>
      <c r="BU119" s="933"/>
      <c r="BV119" s="1006">
        <v>60</v>
      </c>
      <c r="BW119" s="1007"/>
      <c r="BX119" s="1008"/>
      <c r="BY119" s="1009" t="s">
        <v>1520</v>
      </c>
      <c r="BZ119" s="1007"/>
      <c r="CA119" s="1008"/>
      <c r="CB119" s="932" t="s">
        <v>1562</v>
      </c>
      <c r="CC119" s="933"/>
      <c r="CD119" s="933"/>
      <c r="CE119" s="933"/>
      <c r="CF119" s="933"/>
      <c r="CG119" s="934"/>
      <c r="CH119" s="990" t="s">
        <v>1180</v>
      </c>
      <c r="CI119" s="937"/>
      <c r="CJ119" s="920"/>
      <c r="CK119" s="920"/>
      <c r="CL119" s="920"/>
      <c r="CM119" s="920"/>
      <c r="CN119" s="920"/>
      <c r="CO119" s="920"/>
      <c r="CP119" s="920"/>
      <c r="CQ119" s="920"/>
      <c r="CR119" s="920"/>
      <c r="CS119" s="920"/>
      <c r="CT119" s="920"/>
    </row>
    <row r="120" spans="1:102" ht="18.95" customHeight="1">
      <c r="A120" s="920"/>
      <c r="B120" s="920"/>
      <c r="C120" s="920"/>
      <c r="D120" s="920"/>
      <c r="E120" s="920"/>
      <c r="F120" s="920"/>
      <c r="I120" s="935"/>
      <c r="J120" s="1387" t="s">
        <v>1759</v>
      </c>
      <c r="K120" s="1029" t="s">
        <v>2271</v>
      </c>
      <c r="L120" s="1027"/>
      <c r="M120" s="1027"/>
      <c r="N120" s="1027"/>
      <c r="O120" s="1028"/>
      <c r="P120" s="1388" t="s">
        <v>3410</v>
      </c>
      <c r="Q120" s="955"/>
      <c r="R120" s="955"/>
      <c r="S120" s="955"/>
      <c r="T120" s="954" t="s">
        <v>1523</v>
      </c>
      <c r="U120" s="955"/>
      <c r="V120" s="955"/>
      <c r="W120" s="955"/>
      <c r="X120" s="954" t="s">
        <v>1524</v>
      </c>
      <c r="Y120" s="955"/>
      <c r="Z120" s="955"/>
      <c r="AA120" s="955"/>
      <c r="AB120" s="932" t="s">
        <v>1560</v>
      </c>
      <c r="AC120" s="933"/>
      <c r="AD120" s="933"/>
      <c r="AE120" s="934"/>
      <c r="AF120" s="932">
        <v>12345</v>
      </c>
      <c r="AG120" s="933"/>
      <c r="AH120" s="933"/>
      <c r="AI120" s="934"/>
      <c r="AJ120" s="932" t="s">
        <v>1518</v>
      </c>
      <c r="AK120" s="933"/>
      <c r="AL120" s="934"/>
      <c r="AM120" s="932" t="s">
        <v>1526</v>
      </c>
      <c r="AN120" s="933"/>
      <c r="AO120" s="934"/>
      <c r="AP120" s="932" t="s">
        <v>1526</v>
      </c>
      <c r="AQ120" s="933"/>
      <c r="AR120" s="933"/>
      <c r="AS120" s="933"/>
      <c r="AT120" s="934"/>
      <c r="AU120" s="932" t="s">
        <v>1562</v>
      </c>
      <c r="AV120" s="933"/>
      <c r="AW120" s="933"/>
      <c r="AX120" s="933"/>
      <c r="AY120" s="933"/>
      <c r="AZ120" s="933"/>
      <c r="BA120" s="934"/>
      <c r="BB120" s="932" t="s">
        <v>1532</v>
      </c>
      <c r="BC120" s="933"/>
      <c r="BD120" s="934"/>
      <c r="BE120" s="932" t="s">
        <v>1597</v>
      </c>
      <c r="BF120" s="933"/>
      <c r="BG120" s="934"/>
      <c r="BH120" s="932">
        <v>2</v>
      </c>
      <c r="BI120" s="933"/>
      <c r="BJ120" s="934"/>
      <c r="BK120" s="932" t="s">
        <v>1595</v>
      </c>
      <c r="BL120" s="933"/>
      <c r="BM120" s="1005"/>
      <c r="BN120" s="932">
        <v>1</v>
      </c>
      <c r="BO120" s="933"/>
      <c r="BP120" s="934"/>
      <c r="BQ120" s="932">
        <v>66</v>
      </c>
      <c r="BR120" s="933"/>
      <c r="BS120" s="934"/>
      <c r="BT120" s="932" t="s">
        <v>1590</v>
      </c>
      <c r="BU120" s="933"/>
      <c r="BV120" s="1006">
        <v>40</v>
      </c>
      <c r="BW120" s="1007"/>
      <c r="BX120" s="1008"/>
      <c r="BY120" s="1009" t="s">
        <v>1520</v>
      </c>
      <c r="BZ120" s="1007"/>
      <c r="CA120" s="1008"/>
      <c r="CB120" s="932" t="s">
        <v>1562</v>
      </c>
      <c r="CC120" s="933"/>
      <c r="CD120" s="933"/>
      <c r="CE120" s="933"/>
      <c r="CF120" s="933"/>
      <c r="CG120" s="934"/>
      <c r="CH120" s="989"/>
      <c r="CI120" s="937"/>
      <c r="CJ120" s="920"/>
      <c r="CK120" s="920"/>
      <c r="CL120" s="920"/>
      <c r="CM120" s="920"/>
      <c r="CN120" s="920"/>
      <c r="CO120" s="920"/>
      <c r="CP120" s="920"/>
      <c r="CQ120" s="920"/>
      <c r="CR120" s="920"/>
      <c r="CS120" s="920"/>
      <c r="CT120" s="920"/>
    </row>
    <row r="121" spans="1:102" ht="18.95" customHeight="1">
      <c r="A121" s="920"/>
      <c r="B121" s="920"/>
      <c r="C121" s="920"/>
      <c r="D121" s="920"/>
      <c r="E121" s="920"/>
      <c r="F121" s="920"/>
      <c r="I121" s="935"/>
      <c r="J121" s="1002" t="s">
        <v>737</v>
      </c>
      <c r="K121" s="1029" t="s">
        <v>2271</v>
      </c>
      <c r="L121" s="1027"/>
      <c r="M121" s="1027"/>
      <c r="N121" s="1027"/>
      <c r="O121" s="1028"/>
      <c r="P121" s="1388" t="s">
        <v>3410</v>
      </c>
      <c r="Q121" s="955"/>
      <c r="R121" s="955"/>
      <c r="S121" s="955"/>
      <c r="T121" s="954" t="s">
        <v>1523</v>
      </c>
      <c r="U121" s="955"/>
      <c r="V121" s="955"/>
      <c r="W121" s="955"/>
      <c r="X121" s="954" t="s">
        <v>1524</v>
      </c>
      <c r="Y121" s="955"/>
      <c r="Z121" s="955"/>
      <c r="AA121" s="955"/>
      <c r="AB121" s="932" t="s">
        <v>1560</v>
      </c>
      <c r="AC121" s="933"/>
      <c r="AD121" s="933"/>
      <c r="AE121" s="934"/>
      <c r="AF121" s="932">
        <v>12345</v>
      </c>
      <c r="AG121" s="933"/>
      <c r="AH121" s="933"/>
      <c r="AI121" s="934"/>
      <c r="AJ121" s="932" t="s">
        <v>1518</v>
      </c>
      <c r="AK121" s="933"/>
      <c r="AL121" s="934"/>
      <c r="AM121" s="932" t="s">
        <v>1526</v>
      </c>
      <c r="AN121" s="933"/>
      <c r="AO121" s="934"/>
      <c r="AP121" s="932" t="s">
        <v>1526</v>
      </c>
      <c r="AQ121" s="933"/>
      <c r="AR121" s="933"/>
      <c r="AS121" s="933"/>
      <c r="AT121" s="934"/>
      <c r="AU121" s="932" t="s">
        <v>1562</v>
      </c>
      <c r="AV121" s="933"/>
      <c r="AW121" s="933"/>
      <c r="AX121" s="933"/>
      <c r="AY121" s="933"/>
      <c r="AZ121" s="933"/>
      <c r="BA121" s="934"/>
      <c r="BB121" s="932" t="s">
        <v>1532</v>
      </c>
      <c r="BC121" s="933"/>
      <c r="BD121" s="934"/>
      <c r="BE121" s="932" t="s">
        <v>1598</v>
      </c>
      <c r="BF121" s="933"/>
      <c r="BG121" s="934"/>
      <c r="BH121" s="932">
        <v>3</v>
      </c>
      <c r="BI121" s="933"/>
      <c r="BJ121" s="934"/>
      <c r="BK121" s="932" t="s">
        <v>1595</v>
      </c>
      <c r="BL121" s="933"/>
      <c r="BM121" s="1005"/>
      <c r="BN121" s="932">
        <v>1</v>
      </c>
      <c r="BO121" s="933"/>
      <c r="BP121" s="934"/>
      <c r="BQ121" s="932">
        <v>66</v>
      </c>
      <c r="BR121" s="933"/>
      <c r="BS121" s="934"/>
      <c r="BT121" s="932" t="s">
        <v>1590</v>
      </c>
      <c r="BU121" s="933"/>
      <c r="BV121" s="1006">
        <v>100</v>
      </c>
      <c r="BW121" s="1007"/>
      <c r="BX121" s="1008"/>
      <c r="BY121" s="1009" t="s">
        <v>1520</v>
      </c>
      <c r="BZ121" s="1007"/>
      <c r="CA121" s="1008"/>
      <c r="CB121" s="932" t="s">
        <v>1562</v>
      </c>
      <c r="CC121" s="933"/>
      <c r="CD121" s="933"/>
      <c r="CE121" s="933"/>
      <c r="CF121" s="933"/>
      <c r="CG121" s="934"/>
      <c r="CH121" s="986"/>
      <c r="CI121" s="937"/>
      <c r="CJ121" s="920"/>
      <c r="CK121" s="920"/>
      <c r="CL121" s="920"/>
      <c r="CM121" s="920"/>
      <c r="CN121" s="920"/>
      <c r="CO121" s="920"/>
      <c r="CP121" s="920"/>
      <c r="CQ121" s="920"/>
      <c r="CR121" s="920"/>
      <c r="CS121" s="920"/>
      <c r="CT121" s="920"/>
      <c r="CU121" s="920"/>
      <c r="CV121" s="920"/>
      <c r="CW121" s="920"/>
      <c r="CX121" s="920"/>
    </row>
    <row r="122" spans="1:102" ht="5.0999999999999996" customHeight="1">
      <c r="A122" s="920"/>
      <c r="B122" s="920"/>
      <c r="C122" s="920"/>
      <c r="D122" s="920"/>
      <c r="E122" s="920"/>
      <c r="F122" s="920"/>
      <c r="I122" s="935"/>
      <c r="J122" s="974"/>
      <c r="K122" s="974"/>
      <c r="L122" s="974"/>
      <c r="M122" s="974"/>
      <c r="N122" s="974"/>
      <c r="O122" s="974"/>
      <c r="P122" s="974"/>
      <c r="Q122" s="974"/>
      <c r="R122" s="974"/>
      <c r="S122" s="974"/>
      <c r="T122" s="974"/>
      <c r="U122" s="974"/>
      <c r="V122" s="974"/>
      <c r="W122" s="974"/>
      <c r="X122" s="974"/>
      <c r="Y122" s="974"/>
      <c r="Z122" s="974"/>
      <c r="AA122" s="974"/>
      <c r="AB122" s="1074"/>
      <c r="AC122" s="1075"/>
      <c r="AD122" s="1075"/>
      <c r="AE122" s="1075"/>
      <c r="AF122" s="1074"/>
      <c r="AG122" s="1075"/>
      <c r="AH122" s="1075"/>
      <c r="AI122" s="1075"/>
      <c r="AJ122" s="1074"/>
      <c r="AK122" s="1075"/>
      <c r="AL122" s="1075"/>
      <c r="AM122" s="1074"/>
      <c r="AN122" s="1075"/>
      <c r="AO122" s="1075"/>
      <c r="AP122" s="1074"/>
      <c r="AQ122" s="1075"/>
      <c r="AR122" s="1075"/>
      <c r="AS122" s="1075"/>
      <c r="AT122" s="1075"/>
      <c r="AU122" s="1074"/>
      <c r="AV122" s="1075"/>
      <c r="AW122" s="1075"/>
      <c r="AX122" s="1075"/>
      <c r="AY122" s="1075"/>
      <c r="AZ122" s="1075"/>
      <c r="BA122" s="1075"/>
      <c r="BB122" s="1074"/>
      <c r="BC122" s="1075"/>
      <c r="BD122" s="1075"/>
      <c r="BE122" s="911"/>
      <c r="BF122" s="911"/>
      <c r="BG122" s="911"/>
      <c r="BH122" s="911"/>
      <c r="BI122" s="911"/>
      <c r="BJ122" s="911"/>
      <c r="BK122" s="911"/>
      <c r="BL122" s="911"/>
      <c r="BM122" s="1077"/>
      <c r="BN122" s="911"/>
      <c r="BO122" s="911"/>
      <c r="BP122" s="911"/>
      <c r="BQ122" s="911"/>
      <c r="BR122" s="911"/>
      <c r="BS122" s="911"/>
      <c r="BT122" s="911"/>
      <c r="BU122" s="911"/>
      <c r="BV122" s="1071"/>
      <c r="BW122" s="1071"/>
      <c r="BX122" s="1071"/>
      <c r="BY122" s="1072"/>
      <c r="BZ122" s="1071"/>
      <c r="CA122" s="1071"/>
      <c r="CB122" s="920"/>
      <c r="CC122" s="920"/>
      <c r="CD122" s="920"/>
      <c r="CE122" s="920"/>
      <c r="CF122" s="920"/>
      <c r="CG122" s="920"/>
      <c r="CH122" s="1073"/>
      <c r="CI122" s="1041"/>
      <c r="CJ122" s="920"/>
      <c r="CK122" s="920"/>
      <c r="CL122" s="920"/>
      <c r="CM122" s="920"/>
      <c r="CN122" s="920"/>
      <c r="CO122" s="920"/>
      <c r="CP122" s="920"/>
      <c r="CQ122" s="920"/>
      <c r="CR122" s="920"/>
      <c r="CS122" s="920"/>
      <c r="CT122" s="920"/>
      <c r="CU122" s="920"/>
      <c r="CV122" s="920"/>
      <c r="CW122" s="920"/>
      <c r="CX122" s="920"/>
    </row>
    <row r="123" spans="1:102" ht="5.0999999999999996" customHeight="1">
      <c r="A123" s="920"/>
      <c r="B123" s="920"/>
      <c r="C123" s="920"/>
      <c r="D123" s="920"/>
      <c r="E123" s="920"/>
      <c r="F123" s="920"/>
      <c r="I123" s="935"/>
      <c r="J123" s="977"/>
      <c r="K123" s="977"/>
      <c r="L123" s="977"/>
      <c r="M123" s="977"/>
      <c r="N123" s="977"/>
      <c r="O123" s="977"/>
      <c r="P123" s="977"/>
      <c r="Q123" s="977"/>
      <c r="R123" s="977"/>
      <c r="S123" s="977"/>
      <c r="T123" s="977"/>
      <c r="U123" s="977"/>
      <c r="V123" s="977"/>
      <c r="W123" s="977"/>
      <c r="X123" s="977"/>
      <c r="Y123" s="977"/>
      <c r="Z123" s="977"/>
      <c r="AA123" s="977"/>
      <c r="AB123" s="1366"/>
      <c r="AC123" s="1367"/>
      <c r="AD123" s="1367"/>
      <c r="AE123" s="1367"/>
      <c r="AF123" s="1366"/>
      <c r="AG123" s="1367"/>
      <c r="AH123" s="1367"/>
      <c r="AI123" s="1367"/>
      <c r="AJ123" s="1366"/>
      <c r="AK123" s="1367"/>
      <c r="AL123" s="1367"/>
      <c r="AM123" s="1366"/>
      <c r="AN123" s="1367"/>
      <c r="AO123" s="1367"/>
      <c r="AP123" s="1366"/>
      <c r="AQ123" s="1367"/>
      <c r="AR123" s="1367"/>
      <c r="AS123" s="1367"/>
      <c r="AT123" s="1367"/>
      <c r="AU123" s="1366"/>
      <c r="AV123" s="1367"/>
      <c r="AW123" s="1367"/>
      <c r="AX123" s="1367"/>
      <c r="AY123" s="1367"/>
      <c r="AZ123" s="1367"/>
      <c r="BA123" s="1367"/>
      <c r="BB123" s="1366"/>
      <c r="BC123" s="1367"/>
      <c r="BD123" s="1367"/>
      <c r="BE123" s="1242"/>
      <c r="BF123" s="1242"/>
      <c r="BG123" s="1242"/>
      <c r="BH123" s="1242"/>
      <c r="BI123" s="1242"/>
      <c r="BJ123" s="1242"/>
      <c r="BK123" s="1242"/>
      <c r="BL123" s="1242"/>
      <c r="BM123" s="1079"/>
      <c r="BN123" s="1242"/>
      <c r="BO123" s="1242"/>
      <c r="BP123" s="1242"/>
      <c r="BQ123" s="1242"/>
      <c r="BR123" s="1242"/>
      <c r="BS123" s="1242"/>
      <c r="BT123" s="1242"/>
      <c r="BU123" s="1242"/>
      <c r="BV123" s="1369"/>
      <c r="BW123" s="1369"/>
      <c r="BX123" s="1369"/>
      <c r="BY123" s="1370"/>
      <c r="BZ123" s="1369"/>
      <c r="CA123" s="1369"/>
      <c r="CB123" s="1242"/>
      <c r="CC123" s="1242"/>
      <c r="CD123" s="1242"/>
      <c r="CE123" s="1242"/>
      <c r="CF123" s="1242"/>
      <c r="CG123" s="1242"/>
      <c r="CH123" s="1371"/>
      <c r="CI123" s="1041"/>
      <c r="CJ123" s="920"/>
      <c r="CK123" s="920"/>
      <c r="CL123" s="920"/>
      <c r="CM123" s="920"/>
      <c r="CN123" s="920"/>
      <c r="CO123" s="920"/>
      <c r="CP123" s="920"/>
      <c r="CQ123" s="920"/>
      <c r="CR123" s="920"/>
      <c r="CS123" s="920"/>
      <c r="CT123" s="920"/>
      <c r="CU123" s="920"/>
      <c r="CV123" s="920"/>
      <c r="CW123" s="920"/>
      <c r="CX123" s="920"/>
    </row>
    <row r="124" spans="1:102" ht="18.95" customHeight="1">
      <c r="A124" s="920"/>
      <c r="B124" s="920"/>
      <c r="C124" s="920"/>
      <c r="D124" s="920"/>
      <c r="E124" s="920"/>
      <c r="F124" s="920"/>
      <c r="I124" s="935"/>
      <c r="J124" s="1372"/>
      <c r="K124" s="1372"/>
      <c r="L124" s="1372"/>
      <c r="M124" s="1372"/>
      <c r="N124" s="1372"/>
      <c r="O124" s="1372"/>
      <c r="P124" s="1372"/>
      <c r="Q124" s="1372"/>
      <c r="R124" s="1372"/>
      <c r="S124" s="1372"/>
      <c r="T124" s="1372"/>
      <c r="U124" s="1372"/>
      <c r="V124" s="1372"/>
      <c r="W124" s="1372"/>
      <c r="X124" s="1372"/>
      <c r="Y124" s="1372"/>
      <c r="Z124" s="1372"/>
      <c r="AA124" s="1372"/>
      <c r="AB124" s="1366"/>
      <c r="AC124" s="1367"/>
      <c r="AD124" s="1367"/>
      <c r="AE124" s="1367"/>
      <c r="AF124" s="1366"/>
      <c r="AG124" s="1367"/>
      <c r="AH124" s="1367"/>
      <c r="AI124" s="1367"/>
      <c r="AJ124" s="1366"/>
      <c r="AK124" s="1367"/>
      <c r="AL124" s="1367"/>
      <c r="AM124" s="1366"/>
      <c r="AN124" s="1367"/>
      <c r="AO124" s="1367"/>
      <c r="AP124" s="1366"/>
      <c r="AQ124" s="1367"/>
      <c r="AR124" s="1367"/>
      <c r="AS124" s="1367"/>
      <c r="AT124" s="1367"/>
      <c r="AU124" s="1366"/>
      <c r="AV124" s="1367"/>
      <c r="AW124" s="1367"/>
      <c r="AX124" s="1367"/>
      <c r="AY124" s="1367"/>
      <c r="AZ124" s="1367"/>
      <c r="BA124" s="1367"/>
      <c r="BB124" s="1366"/>
      <c r="BC124" s="1367"/>
      <c r="BD124" s="1367"/>
      <c r="BE124" s="1242"/>
      <c r="BF124" s="1242"/>
      <c r="BG124" s="1242"/>
      <c r="BH124" s="1242"/>
      <c r="BI124" s="1242"/>
      <c r="BJ124" s="1242"/>
      <c r="BK124" s="1242"/>
      <c r="BL124" s="1217" t="s">
        <v>1606</v>
      </c>
      <c r="BM124" s="1242"/>
      <c r="BN124" s="2883">
        <f>BN121+BN120+BN119</f>
        <v>3</v>
      </c>
      <c r="BO124" s="2884"/>
      <c r="BP124" s="2885"/>
      <c r="BQ124" s="1355"/>
      <c r="BR124" s="1355"/>
      <c r="BS124" s="1355"/>
      <c r="BT124" s="977"/>
      <c r="BU124" s="977"/>
      <c r="BV124" s="2883">
        <f>BV121+BV120+BV119</f>
        <v>200</v>
      </c>
      <c r="BW124" s="2884"/>
      <c r="BX124" s="2885"/>
      <c r="BY124" s="2886" t="s">
        <v>1520</v>
      </c>
      <c r="BZ124" s="2887"/>
      <c r="CA124" s="2888"/>
      <c r="CB124" s="977"/>
      <c r="CC124" s="977"/>
      <c r="CD124" s="977"/>
      <c r="CE124" s="977"/>
      <c r="CF124" s="977"/>
      <c r="CG124" s="977"/>
      <c r="CH124" s="1371"/>
      <c r="CI124" s="1041"/>
      <c r="CJ124" s="920"/>
      <c r="CK124" s="920"/>
      <c r="CL124" s="920"/>
      <c r="CM124" s="920"/>
      <c r="CN124" s="920"/>
      <c r="CO124" s="920"/>
      <c r="CP124" s="920"/>
      <c r="CQ124" s="920"/>
      <c r="CR124" s="920"/>
      <c r="CS124" s="920"/>
      <c r="CT124" s="920"/>
      <c r="CU124" s="920"/>
      <c r="CV124" s="920"/>
      <c r="CW124" s="920"/>
      <c r="CX124" s="920"/>
    </row>
    <row r="125" spans="1:102" ht="5.0999999999999996" customHeight="1">
      <c r="A125" s="920"/>
      <c r="B125" s="920"/>
      <c r="C125" s="920"/>
      <c r="D125" s="920"/>
      <c r="E125" s="920"/>
      <c r="F125" s="920"/>
      <c r="I125" s="935"/>
      <c r="J125" s="977"/>
      <c r="K125" s="977"/>
      <c r="L125" s="977"/>
      <c r="M125" s="977"/>
      <c r="N125" s="977"/>
      <c r="O125" s="977"/>
      <c r="P125" s="977"/>
      <c r="Q125" s="977"/>
      <c r="R125" s="977"/>
      <c r="S125" s="977"/>
      <c r="T125" s="977"/>
      <c r="U125" s="977"/>
      <c r="V125" s="977"/>
      <c r="W125" s="977"/>
      <c r="X125" s="977"/>
      <c r="Y125" s="977"/>
      <c r="Z125" s="977"/>
      <c r="AA125" s="977"/>
      <c r="AB125" s="1366"/>
      <c r="AC125" s="1367"/>
      <c r="AD125" s="1367"/>
      <c r="AE125" s="1367"/>
      <c r="AF125" s="1366"/>
      <c r="AG125" s="1367"/>
      <c r="AH125" s="1367"/>
      <c r="AI125" s="1367"/>
      <c r="AJ125" s="1366"/>
      <c r="AK125" s="1367"/>
      <c r="AL125" s="1367"/>
      <c r="AM125" s="1366"/>
      <c r="AN125" s="1367"/>
      <c r="AO125" s="1367"/>
      <c r="AP125" s="1366"/>
      <c r="AQ125" s="1367"/>
      <c r="AR125" s="1367"/>
      <c r="AS125" s="1367"/>
      <c r="AT125" s="1367"/>
      <c r="AU125" s="1366"/>
      <c r="AV125" s="1367"/>
      <c r="AW125" s="1367"/>
      <c r="AX125" s="1367"/>
      <c r="AY125" s="1367"/>
      <c r="AZ125" s="1367"/>
      <c r="BA125" s="1367"/>
      <c r="BB125" s="1366"/>
      <c r="BC125" s="1367"/>
      <c r="BD125" s="1367"/>
      <c r="BE125" s="1242"/>
      <c r="BF125" s="1242"/>
      <c r="BG125" s="1242"/>
      <c r="BH125" s="1242"/>
      <c r="BI125" s="1242"/>
      <c r="BJ125" s="1242"/>
      <c r="BK125" s="1242"/>
      <c r="BL125" s="1242"/>
      <c r="BM125" s="1079"/>
      <c r="BN125" s="1242"/>
      <c r="BO125" s="1242"/>
      <c r="BP125" s="1242"/>
      <c r="BQ125" s="1242"/>
      <c r="BR125" s="1242"/>
      <c r="BS125" s="1242"/>
      <c r="BT125" s="1242"/>
      <c r="BU125" s="1242"/>
      <c r="BV125" s="1369"/>
      <c r="BW125" s="1369"/>
      <c r="BX125" s="1369"/>
      <c r="BY125" s="1370"/>
      <c r="BZ125" s="1369"/>
      <c r="CA125" s="1369"/>
      <c r="CB125" s="977"/>
      <c r="CC125" s="977"/>
      <c r="CD125" s="977"/>
      <c r="CE125" s="977"/>
      <c r="CF125" s="977"/>
      <c r="CG125" s="977"/>
      <c r="CH125" s="1371"/>
      <c r="CI125" s="1041"/>
      <c r="CJ125" s="920"/>
      <c r="CK125" s="920"/>
      <c r="CL125" s="920"/>
      <c r="CM125" s="920"/>
      <c r="CN125" s="920"/>
      <c r="CO125" s="920"/>
      <c r="CP125" s="920"/>
      <c r="CQ125" s="920"/>
      <c r="CR125" s="920"/>
      <c r="CS125" s="920"/>
      <c r="CT125" s="920"/>
      <c r="CU125" s="920"/>
      <c r="CV125" s="920"/>
      <c r="CW125" s="920"/>
      <c r="CX125" s="920"/>
    </row>
    <row r="126" spans="1:102" ht="18.95" customHeight="1">
      <c r="A126" s="920"/>
      <c r="B126" s="920"/>
      <c r="C126" s="920"/>
      <c r="D126" s="920"/>
      <c r="E126" s="920"/>
      <c r="F126" s="920"/>
      <c r="I126" s="935"/>
      <c r="J126" s="920"/>
      <c r="K126" s="920"/>
      <c r="L126" s="920"/>
      <c r="M126" s="920"/>
      <c r="N126" s="920"/>
      <c r="O126" s="920"/>
      <c r="P126" s="920"/>
      <c r="Q126" s="920"/>
      <c r="R126" s="920"/>
      <c r="S126" s="920"/>
      <c r="T126" s="920"/>
      <c r="U126" s="920"/>
      <c r="V126" s="920"/>
      <c r="W126" s="920"/>
      <c r="X126" s="920"/>
      <c r="Y126" s="920"/>
      <c r="Z126" s="920"/>
      <c r="AA126" s="920"/>
      <c r="AB126" s="920"/>
      <c r="AC126" s="920"/>
      <c r="AD126" s="920"/>
      <c r="AE126" s="920"/>
      <c r="AF126" s="920"/>
      <c r="AG126" s="920"/>
      <c r="AH126" s="920"/>
      <c r="AI126" s="920"/>
      <c r="AJ126" s="920"/>
      <c r="AK126" s="920"/>
      <c r="AL126" s="920"/>
      <c r="AM126" s="920"/>
      <c r="AN126" s="920"/>
      <c r="AO126" s="920"/>
      <c r="AP126" s="920"/>
      <c r="AQ126" s="920"/>
      <c r="AR126" s="920"/>
      <c r="AS126" s="920"/>
      <c r="AT126" s="920"/>
      <c r="AU126" s="920"/>
      <c r="AV126" s="920"/>
      <c r="AW126" s="920"/>
      <c r="AX126" s="920"/>
      <c r="AY126" s="920"/>
      <c r="AZ126" s="920"/>
      <c r="BA126" s="920"/>
      <c r="BB126" s="920"/>
      <c r="BC126" s="920"/>
      <c r="BD126" s="920"/>
      <c r="BE126" s="920"/>
      <c r="BF126" s="920"/>
      <c r="BG126" s="920"/>
      <c r="BH126" s="974"/>
      <c r="BI126" s="974"/>
      <c r="BJ126" s="974"/>
      <c r="BK126" s="974"/>
      <c r="BL126" s="974"/>
      <c r="BM126" s="974"/>
      <c r="BN126" s="974"/>
      <c r="BO126" s="920"/>
      <c r="BP126" s="920"/>
      <c r="BQ126" s="920"/>
      <c r="BR126" s="920"/>
      <c r="BS126" s="920"/>
      <c r="BT126" s="920"/>
      <c r="BU126" s="920"/>
      <c r="BV126" s="920"/>
      <c r="BW126" s="920"/>
      <c r="BX126" s="920"/>
      <c r="BY126" s="920"/>
      <c r="BZ126" s="920"/>
      <c r="CA126" s="920"/>
      <c r="CB126" s="920"/>
      <c r="CC126" s="920"/>
      <c r="CD126" s="920"/>
      <c r="CE126" s="920"/>
      <c r="CF126" s="920"/>
      <c r="CG126" s="920"/>
      <c r="CH126" s="920"/>
      <c r="CI126" s="937"/>
      <c r="CJ126" s="920"/>
      <c r="CK126" s="920"/>
      <c r="CL126" s="920"/>
      <c r="CM126" s="920"/>
      <c r="CN126" s="920"/>
      <c r="CO126" s="920"/>
      <c r="CP126" s="920"/>
    </row>
    <row r="127" spans="1:102" ht="5.0999999999999996" customHeight="1">
      <c r="A127" s="920"/>
      <c r="B127" s="920"/>
      <c r="C127" s="920"/>
      <c r="D127" s="920"/>
      <c r="E127" s="920"/>
      <c r="F127" s="920"/>
      <c r="I127" s="935"/>
      <c r="J127" s="974"/>
      <c r="K127" s="1074"/>
      <c r="L127" s="1075"/>
      <c r="M127" s="1075"/>
      <c r="N127" s="1075"/>
      <c r="O127" s="1074"/>
      <c r="P127" s="1075"/>
      <c r="Q127" s="1075"/>
      <c r="R127" s="1075"/>
      <c r="S127" s="1074"/>
      <c r="T127" s="1075"/>
      <c r="U127" s="1075"/>
      <c r="V127" s="1074"/>
      <c r="W127" s="1075"/>
      <c r="X127" s="1075"/>
      <c r="Y127" s="1074"/>
      <c r="Z127" s="1075"/>
      <c r="AA127" s="1075"/>
      <c r="AB127" s="1075"/>
      <c r="AC127" s="1075"/>
      <c r="AD127" s="1074"/>
      <c r="AE127" s="1075"/>
      <c r="AF127" s="1075"/>
      <c r="AG127" s="1075"/>
      <c r="AH127" s="1075"/>
      <c r="AI127" s="1075"/>
      <c r="AJ127" s="1075"/>
      <c r="AK127" s="920"/>
      <c r="AL127" s="920"/>
      <c r="AM127" s="920"/>
      <c r="AN127" s="920"/>
      <c r="AO127" s="920"/>
      <c r="AP127" s="920"/>
      <c r="AQ127" s="920"/>
      <c r="AR127" s="920"/>
      <c r="AS127" s="920"/>
      <c r="AT127" s="920"/>
      <c r="AU127" s="920"/>
      <c r="AV127" s="920"/>
      <c r="AW127" s="920"/>
      <c r="AX127" s="920"/>
      <c r="AY127" s="920"/>
      <c r="AZ127" s="920"/>
      <c r="BA127" s="920"/>
      <c r="BB127" s="920"/>
      <c r="BC127" s="920"/>
      <c r="BD127" s="920"/>
      <c r="BE127" s="920"/>
      <c r="BF127" s="920"/>
      <c r="BG127" s="1071"/>
      <c r="BH127" s="1072"/>
      <c r="BI127" s="1071"/>
      <c r="BJ127" s="1071"/>
      <c r="BK127" s="1073"/>
      <c r="BL127" s="911"/>
      <c r="BM127" s="911"/>
      <c r="BN127" s="911"/>
      <c r="BO127" s="911"/>
      <c r="BP127" s="911"/>
      <c r="BQ127" s="962"/>
      <c r="BR127" s="974"/>
      <c r="BS127" s="920"/>
      <c r="BT127" s="920"/>
      <c r="BU127" s="920"/>
      <c r="BV127" s="920"/>
      <c r="BW127" s="920"/>
      <c r="BX127" s="920"/>
      <c r="BY127" s="920"/>
      <c r="BZ127" s="920"/>
      <c r="CA127" s="920"/>
      <c r="CB127" s="920"/>
      <c r="CC127" s="920"/>
      <c r="CD127" s="920"/>
      <c r="CE127" s="920"/>
      <c r="CF127" s="920"/>
      <c r="CG127" s="920"/>
      <c r="CH127" s="920"/>
      <c r="CI127" s="937"/>
      <c r="CJ127" s="920"/>
      <c r="CK127" s="920"/>
      <c r="CL127" s="920"/>
      <c r="CM127" s="920"/>
      <c r="CN127" s="920"/>
      <c r="CO127" s="920"/>
      <c r="CP127" s="920"/>
    </row>
    <row r="128" spans="1:102" ht="18.95" customHeight="1">
      <c r="A128" s="920"/>
      <c r="B128" s="920"/>
      <c r="C128" s="920"/>
      <c r="D128" s="920"/>
      <c r="E128" s="920"/>
      <c r="F128" s="920"/>
      <c r="I128" s="935"/>
      <c r="J128" s="910" t="s">
        <v>2167</v>
      </c>
      <c r="K128" s="752"/>
      <c r="L128" s="752"/>
      <c r="M128" s="752"/>
      <c r="N128" s="2868" t="s">
        <v>3410</v>
      </c>
      <c r="O128" s="2869"/>
      <c r="P128" s="2870"/>
      <c r="Q128" s="946" t="s">
        <v>1115</v>
      </c>
      <c r="R128" s="2865" t="s">
        <v>1523</v>
      </c>
      <c r="S128" s="2866"/>
      <c r="T128" s="2867"/>
      <c r="U128" s="946" t="s">
        <v>1115</v>
      </c>
      <c r="V128" s="2865" t="s">
        <v>1620</v>
      </c>
      <c r="W128" s="2866"/>
      <c r="X128" s="2867"/>
      <c r="Y128" s="946" t="s">
        <v>1115</v>
      </c>
      <c r="Z128" s="1046" t="s">
        <v>2134</v>
      </c>
      <c r="AA128" s="1047"/>
      <c r="AB128" s="1047"/>
      <c r="AC128" s="1048"/>
      <c r="AD128" s="920"/>
      <c r="AE128" s="920"/>
      <c r="AF128" s="949" t="s">
        <v>1629</v>
      </c>
      <c r="AI128" s="2010" t="s">
        <v>3059</v>
      </c>
      <c r="AJ128" s="2011"/>
      <c r="AK128" s="2011"/>
      <c r="AL128" s="2011"/>
      <c r="AM128" s="2011"/>
      <c r="AN128" s="2012"/>
      <c r="AO128" s="920"/>
      <c r="AP128" s="920"/>
      <c r="AQ128" s="920"/>
      <c r="AR128" s="920"/>
      <c r="AS128" s="920"/>
      <c r="AT128" s="920"/>
      <c r="AU128" s="920"/>
      <c r="AV128" s="920"/>
      <c r="AW128" s="920"/>
      <c r="AX128" s="920"/>
      <c r="AY128" s="920"/>
      <c r="AZ128" s="920"/>
      <c r="BA128" s="920"/>
      <c r="BB128" s="920"/>
      <c r="BC128" s="920"/>
      <c r="BD128" s="920"/>
      <c r="BE128" s="920"/>
      <c r="BF128" s="920"/>
      <c r="BU128" s="920"/>
      <c r="BV128" s="920"/>
      <c r="BW128" s="920"/>
      <c r="BX128" s="920"/>
      <c r="BY128" s="920"/>
      <c r="BZ128" s="920"/>
      <c r="CA128" s="920"/>
      <c r="CB128" s="920"/>
      <c r="CC128" s="920"/>
      <c r="CD128" s="920"/>
      <c r="CE128" s="920"/>
      <c r="CF128" s="920"/>
      <c r="CG128" s="920"/>
      <c r="CH128" s="920"/>
      <c r="CI128" s="937"/>
      <c r="CJ128" s="920"/>
      <c r="CK128" s="920"/>
      <c r="CL128" s="920"/>
      <c r="CM128" s="920"/>
      <c r="CN128" s="920"/>
      <c r="CO128" s="920"/>
      <c r="CP128" s="920"/>
    </row>
    <row r="129" spans="1:106" ht="18.95" customHeight="1">
      <c r="A129" s="920"/>
      <c r="B129" s="920"/>
      <c r="C129" s="920"/>
      <c r="D129" s="920"/>
      <c r="E129" s="920"/>
      <c r="F129" s="920"/>
      <c r="I129" s="935"/>
      <c r="J129" s="1050"/>
      <c r="K129" s="920"/>
      <c r="L129" s="920"/>
      <c r="M129" s="920"/>
      <c r="N129" s="920"/>
      <c r="O129" s="920"/>
      <c r="P129" s="920"/>
      <c r="Q129" s="920"/>
      <c r="R129" s="920"/>
      <c r="S129" s="920"/>
      <c r="T129" s="920"/>
      <c r="U129" s="920"/>
      <c r="V129" s="920"/>
      <c r="W129" s="920"/>
      <c r="X129" s="920"/>
      <c r="Y129" s="920"/>
      <c r="Z129" s="920"/>
      <c r="AA129" s="920"/>
      <c r="AB129" s="920"/>
      <c r="AC129" s="920"/>
      <c r="AD129" s="920"/>
      <c r="AE129" s="920"/>
      <c r="AI129" s="1050" t="s">
        <v>3417</v>
      </c>
      <c r="AO129" s="920"/>
      <c r="AP129" s="920"/>
      <c r="AQ129" s="920"/>
      <c r="AR129" s="920"/>
      <c r="AS129" s="920"/>
      <c r="AT129" s="920"/>
      <c r="AU129" s="920"/>
      <c r="AV129" s="920"/>
      <c r="AW129" s="920"/>
      <c r="AX129" s="920"/>
      <c r="AY129" s="920"/>
      <c r="AZ129" s="920"/>
      <c r="BA129" s="920"/>
      <c r="BB129" s="920"/>
      <c r="BC129" s="920"/>
      <c r="BD129" s="920"/>
      <c r="BE129" s="920"/>
      <c r="BF129" s="920"/>
      <c r="BG129" s="920"/>
      <c r="BH129" s="920"/>
      <c r="BI129" s="920"/>
      <c r="BJ129" s="920"/>
      <c r="BK129" s="920"/>
      <c r="BL129" s="920"/>
      <c r="BM129" s="920"/>
      <c r="BN129" s="920"/>
      <c r="BO129" s="920"/>
      <c r="BP129" s="920"/>
      <c r="BQ129" s="920"/>
      <c r="BR129" s="920"/>
      <c r="BS129" s="920"/>
      <c r="BT129" s="920"/>
      <c r="BU129" s="920"/>
      <c r="BV129" s="920"/>
      <c r="BW129" s="920"/>
      <c r="BX129" s="920"/>
      <c r="BY129" s="920"/>
      <c r="BZ129" s="920"/>
      <c r="CA129" s="920"/>
      <c r="CB129" s="920"/>
      <c r="CC129" s="920"/>
      <c r="CD129" s="920"/>
      <c r="CE129" s="920"/>
      <c r="CF129" s="920"/>
      <c r="CG129" s="920"/>
      <c r="CH129" s="920"/>
      <c r="CI129" s="937"/>
      <c r="CJ129" s="920"/>
      <c r="CK129" s="920"/>
      <c r="CL129" s="920"/>
      <c r="CM129" s="920"/>
      <c r="CN129" s="920"/>
      <c r="CO129" s="920"/>
      <c r="CP129" s="920"/>
    </row>
    <row r="130" spans="1:106" s="920" customFormat="1" ht="5.0999999999999996" customHeight="1" thickBot="1">
      <c r="I130" s="935"/>
      <c r="J130" s="1386"/>
      <c r="K130" s="1070"/>
      <c r="L130" s="1070"/>
      <c r="M130" s="1070"/>
      <c r="N130" s="1070"/>
      <c r="O130" s="1070"/>
      <c r="P130" s="1070"/>
      <c r="Q130" s="1070"/>
      <c r="R130" s="1070"/>
      <c r="S130" s="1070"/>
      <c r="T130" s="1070"/>
      <c r="U130" s="1070"/>
      <c r="V130" s="1070"/>
      <c r="W130" s="1070"/>
      <c r="X130" s="1070"/>
      <c r="Y130" s="1070"/>
      <c r="Z130" s="1070"/>
      <c r="AA130" s="1070"/>
      <c r="AB130" s="1070"/>
      <c r="AC130" s="1070"/>
      <c r="AD130" s="1070"/>
      <c r="AE130" s="1070"/>
      <c r="AF130" s="1070"/>
      <c r="AG130" s="1070"/>
      <c r="AH130" s="1070"/>
      <c r="AI130" s="1070"/>
      <c r="AJ130" s="1070"/>
      <c r="AK130" s="1070"/>
      <c r="AL130" s="1070"/>
      <c r="AM130" s="1070"/>
      <c r="AN130" s="1070"/>
      <c r="AO130" s="1070"/>
      <c r="AP130" s="1070"/>
      <c r="AQ130" s="1070"/>
      <c r="AR130" s="1070"/>
      <c r="AS130" s="1070"/>
      <c r="AT130" s="1070"/>
      <c r="AU130" s="1070"/>
      <c r="AV130" s="1070"/>
      <c r="AW130" s="1070"/>
      <c r="AX130" s="1070"/>
      <c r="AY130" s="1070"/>
      <c r="AZ130" s="1070"/>
      <c r="BA130" s="1070"/>
      <c r="BB130" s="1070"/>
      <c r="BC130" s="1070"/>
      <c r="BD130" s="1070"/>
      <c r="BE130" s="1070"/>
      <c r="BF130" s="1070"/>
      <c r="BG130" s="1070"/>
      <c r="BH130" s="1070"/>
      <c r="BI130" s="1070"/>
      <c r="BJ130" s="1070"/>
      <c r="BK130" s="1070"/>
      <c r="BL130" s="1070"/>
      <c r="BM130" s="1070"/>
      <c r="BN130" s="1070"/>
      <c r="BO130" s="1070"/>
      <c r="BP130" s="1070"/>
      <c r="BQ130" s="1070"/>
      <c r="BR130" s="1070"/>
      <c r="BS130" s="1070"/>
      <c r="BT130" s="1070"/>
      <c r="BU130" s="1070"/>
      <c r="BV130" s="1070"/>
      <c r="BW130" s="1070"/>
      <c r="BX130" s="1070"/>
      <c r="BY130" s="1399"/>
      <c r="BZ130" s="1399"/>
      <c r="CA130" s="1399"/>
      <c r="CB130" s="1399"/>
      <c r="CC130" s="1399"/>
      <c r="CD130" s="1399"/>
      <c r="CE130" s="1399"/>
      <c r="CF130" s="1399"/>
      <c r="CG130" s="1399"/>
      <c r="CH130" s="1399"/>
      <c r="CI130" s="937"/>
    </row>
    <row r="131" spans="1:106" ht="18.95" customHeight="1">
      <c r="A131" s="920"/>
      <c r="B131" s="920"/>
      <c r="C131" s="920"/>
      <c r="D131" s="920"/>
      <c r="E131" s="920"/>
      <c r="F131" s="920"/>
      <c r="I131" s="935"/>
      <c r="J131" s="1045"/>
      <c r="K131" s="920"/>
      <c r="L131" s="920"/>
      <c r="M131" s="920"/>
      <c r="N131" s="920"/>
      <c r="O131" s="920"/>
      <c r="P131" s="920"/>
      <c r="Q131" s="920"/>
      <c r="R131" s="920"/>
      <c r="S131" s="920"/>
      <c r="T131" s="920"/>
      <c r="U131" s="920"/>
      <c r="V131" s="920"/>
      <c r="W131" s="920"/>
      <c r="X131" s="920"/>
      <c r="Y131" s="920"/>
      <c r="Z131" s="920"/>
      <c r="AA131" s="920"/>
      <c r="AB131" s="920"/>
      <c r="AC131" s="920"/>
      <c r="AD131" s="920"/>
      <c r="AE131" s="920"/>
      <c r="AF131" s="920"/>
      <c r="AG131" s="920"/>
      <c r="AH131" s="920"/>
      <c r="AI131" s="920"/>
      <c r="AJ131" s="920"/>
      <c r="AK131" s="920"/>
      <c r="AL131" s="920"/>
      <c r="AM131" s="920"/>
      <c r="AN131" s="920"/>
      <c r="AO131" s="920"/>
      <c r="AP131" s="920"/>
      <c r="AQ131" s="920"/>
      <c r="AR131" s="920"/>
      <c r="AS131" s="920"/>
      <c r="AT131" s="920"/>
      <c r="AU131" s="920"/>
      <c r="AV131" s="920"/>
      <c r="AW131" s="920"/>
      <c r="AX131" s="920"/>
      <c r="AY131" s="920"/>
      <c r="AZ131" s="920"/>
      <c r="BA131" s="920"/>
      <c r="BB131" s="920"/>
      <c r="BC131" s="920"/>
      <c r="BD131" s="920"/>
      <c r="BE131" s="920"/>
      <c r="BF131" s="920"/>
      <c r="BG131" s="920"/>
      <c r="BH131" s="920"/>
      <c r="BI131" s="920"/>
      <c r="BJ131" s="920"/>
      <c r="BK131" s="920"/>
      <c r="BL131" s="920"/>
      <c r="BM131" s="920"/>
      <c r="BN131" s="920"/>
      <c r="BO131" s="920"/>
      <c r="BP131" s="920"/>
      <c r="BQ131" s="920"/>
      <c r="BR131" s="920"/>
      <c r="BS131" s="920"/>
      <c r="BT131" s="920"/>
      <c r="BU131" s="920"/>
      <c r="BV131" s="920"/>
      <c r="BW131" s="920"/>
      <c r="BX131" s="920"/>
      <c r="BY131" s="920"/>
      <c r="BZ131" s="920"/>
      <c r="CA131" s="920"/>
      <c r="CB131" s="920"/>
      <c r="CC131" s="920"/>
      <c r="CD131" s="920"/>
      <c r="CE131" s="920"/>
      <c r="CF131" s="920"/>
      <c r="CG131" s="920"/>
      <c r="CH131" s="920"/>
      <c r="CI131" s="937"/>
      <c r="CJ131" s="920"/>
      <c r="CK131" s="920"/>
      <c r="CL131" s="920"/>
      <c r="CM131" s="920"/>
      <c r="CN131" s="920"/>
      <c r="CO131" s="920"/>
      <c r="CP131" s="920"/>
    </row>
    <row r="132" spans="1:106" ht="18.95" customHeight="1">
      <c r="A132" s="920"/>
      <c r="B132" s="920"/>
      <c r="C132" s="920"/>
      <c r="D132" s="920"/>
      <c r="E132" s="920"/>
      <c r="F132" s="920"/>
      <c r="I132" s="935"/>
      <c r="J132" s="1365" t="s">
        <v>2175</v>
      </c>
      <c r="K132" s="920"/>
      <c r="L132" s="920"/>
      <c r="M132" s="920"/>
      <c r="N132" s="920"/>
      <c r="O132" s="920"/>
      <c r="P132" s="948" t="s">
        <v>3142</v>
      </c>
      <c r="Q132" s="947"/>
      <c r="U132" s="910" t="s">
        <v>2205</v>
      </c>
      <c r="V132" s="752"/>
      <c r="W132" s="752"/>
      <c r="X132" s="2865" t="s">
        <v>1521</v>
      </c>
      <c r="Y132" s="2866"/>
      <c r="Z132" s="2866"/>
      <c r="AA132" s="2866"/>
      <c r="AB132" s="2867"/>
      <c r="AQ132" s="920"/>
      <c r="AR132" s="920"/>
      <c r="AS132" s="920"/>
      <c r="AT132" s="920"/>
      <c r="AU132" s="920"/>
      <c r="AV132" s="920"/>
      <c r="AW132" s="920"/>
      <c r="AX132" s="920"/>
      <c r="AY132" s="920"/>
      <c r="AZ132" s="920"/>
      <c r="BA132" s="920"/>
      <c r="BB132" s="920"/>
      <c r="BC132" s="920"/>
      <c r="BD132" s="920"/>
      <c r="BE132" s="920"/>
      <c r="BF132" s="920"/>
      <c r="BG132" s="920"/>
      <c r="BH132" s="920"/>
      <c r="BI132" s="920"/>
      <c r="BJ132" s="920"/>
      <c r="BK132" s="920"/>
      <c r="BL132" s="920"/>
      <c r="BM132" s="920"/>
      <c r="BN132" s="920"/>
      <c r="BO132" s="920"/>
      <c r="BP132" s="920"/>
      <c r="BQ132" s="920"/>
      <c r="BR132" s="920"/>
      <c r="BS132" s="920"/>
      <c r="BT132" s="920"/>
      <c r="BU132" s="920"/>
      <c r="BV132" s="920"/>
      <c r="BW132" s="920"/>
      <c r="BX132" s="920"/>
      <c r="BY132" s="920"/>
      <c r="BZ132" s="920"/>
      <c r="CA132" s="920"/>
      <c r="CB132" s="920"/>
      <c r="CC132" s="920"/>
      <c r="CD132" s="920"/>
      <c r="CE132" s="920"/>
      <c r="CF132" s="920"/>
      <c r="CG132" s="920"/>
      <c r="CH132" s="920"/>
      <c r="CI132" s="937"/>
      <c r="CJ132" s="920"/>
      <c r="CK132" s="920"/>
      <c r="CL132" s="920"/>
      <c r="CM132" s="920"/>
      <c r="CN132" s="920"/>
      <c r="CO132" s="920"/>
      <c r="CP132" s="920"/>
    </row>
    <row r="133" spans="1:106" ht="9.9499999999999993" customHeight="1">
      <c r="A133" s="920"/>
      <c r="B133" s="920"/>
      <c r="C133" s="920"/>
      <c r="D133" s="920"/>
      <c r="E133" s="920"/>
      <c r="F133" s="920"/>
      <c r="I133" s="935"/>
      <c r="J133" s="961"/>
      <c r="K133" s="920"/>
      <c r="L133" s="920"/>
      <c r="M133" s="920"/>
      <c r="N133" s="920"/>
      <c r="O133" s="920"/>
      <c r="P133" s="920"/>
      <c r="Q133" s="920"/>
      <c r="R133" s="920"/>
      <c r="S133" s="920"/>
      <c r="T133" s="920"/>
      <c r="U133" s="920"/>
      <c r="V133" s="920"/>
      <c r="W133" s="920"/>
      <c r="X133" s="920"/>
      <c r="Y133" s="920"/>
      <c r="Z133" s="920"/>
      <c r="AA133" s="920"/>
      <c r="AB133" s="920"/>
      <c r="AC133" s="920"/>
      <c r="AD133" s="920"/>
      <c r="AE133" s="920"/>
      <c r="AF133" s="920"/>
      <c r="AG133" s="920"/>
      <c r="AH133" s="920"/>
      <c r="AI133" s="920"/>
      <c r="AJ133" s="920"/>
      <c r="AK133" s="920"/>
      <c r="AL133" s="920"/>
      <c r="AM133" s="920"/>
      <c r="AN133" s="920"/>
      <c r="AO133" s="920"/>
      <c r="AP133" s="920"/>
      <c r="AQ133" s="920"/>
      <c r="AR133" s="920"/>
      <c r="AS133" s="920"/>
      <c r="AT133" s="920"/>
      <c r="AU133" s="920"/>
      <c r="AV133" s="920"/>
      <c r="AW133" s="920"/>
      <c r="AX133" s="920"/>
      <c r="AY133" s="920"/>
      <c r="AZ133" s="920"/>
      <c r="BA133" s="920"/>
      <c r="BB133" s="920"/>
      <c r="BC133" s="920"/>
      <c r="BD133" s="920"/>
      <c r="BE133" s="920"/>
      <c r="BF133" s="920"/>
      <c r="BG133" s="920"/>
      <c r="BH133" s="920"/>
      <c r="BI133" s="920"/>
      <c r="BJ133" s="920"/>
      <c r="BK133" s="920"/>
      <c r="BL133" s="920"/>
      <c r="BM133" s="920"/>
      <c r="BN133" s="920"/>
      <c r="BO133" s="920"/>
      <c r="BP133" s="920"/>
      <c r="BQ133" s="920"/>
      <c r="BR133" s="920"/>
      <c r="BS133" s="920"/>
      <c r="BT133" s="920"/>
      <c r="BU133" s="920"/>
      <c r="BV133" s="920"/>
      <c r="BW133" s="920"/>
      <c r="BX133" s="920"/>
      <c r="BY133" s="920"/>
      <c r="BZ133" s="920"/>
      <c r="CA133" s="920"/>
      <c r="CB133" s="920"/>
      <c r="CC133" s="920"/>
      <c r="CD133" s="920"/>
      <c r="CE133" s="920"/>
      <c r="CF133" s="920"/>
      <c r="CG133" s="920"/>
      <c r="CH133" s="920"/>
      <c r="CI133" s="937"/>
      <c r="CJ133" s="920"/>
      <c r="CK133" s="920"/>
      <c r="CL133" s="920"/>
      <c r="CM133" s="920"/>
      <c r="CN133" s="920"/>
      <c r="CO133" s="920"/>
      <c r="CP133" s="920"/>
      <c r="CQ133" s="920"/>
    </row>
    <row r="134" spans="1:106" ht="18.95" customHeight="1">
      <c r="A134" s="920"/>
      <c r="B134" s="920"/>
      <c r="C134" s="920"/>
      <c r="D134" s="920"/>
      <c r="E134" s="920"/>
      <c r="F134" s="920"/>
      <c r="I134" s="935"/>
      <c r="J134" s="2880" t="s">
        <v>1559</v>
      </c>
      <c r="K134" s="2896" t="s">
        <v>1630</v>
      </c>
      <c r="L134" s="2897"/>
      <c r="M134" s="2897"/>
      <c r="N134" s="2897"/>
      <c r="O134" s="2898"/>
      <c r="P134" s="1343" t="s">
        <v>2147</v>
      </c>
      <c r="Q134" s="1250"/>
      <c r="R134" s="1060"/>
      <c r="S134" s="1060"/>
      <c r="T134" s="1060"/>
      <c r="U134" s="1060"/>
      <c r="V134" s="1060"/>
      <c r="W134" s="1060"/>
      <c r="X134" s="1060"/>
      <c r="Y134" s="1060"/>
      <c r="Z134" s="1060"/>
      <c r="AA134" s="1061"/>
      <c r="AB134" s="929" t="s">
        <v>1586</v>
      </c>
      <c r="AC134" s="930"/>
      <c r="AD134" s="930"/>
      <c r="AE134" s="930"/>
      <c r="AF134" s="930"/>
      <c r="AG134" s="930"/>
      <c r="AH134" s="930"/>
      <c r="AI134" s="930"/>
      <c r="AJ134" s="930"/>
      <c r="AK134" s="930"/>
      <c r="AL134" s="931"/>
      <c r="AM134" s="929" t="s">
        <v>1527</v>
      </c>
      <c r="AN134" s="930"/>
      <c r="AO134" s="930"/>
      <c r="AP134" s="930"/>
      <c r="AQ134" s="930"/>
      <c r="AR134" s="930"/>
      <c r="AS134" s="930"/>
      <c r="AT134" s="930"/>
      <c r="AU134" s="930"/>
      <c r="AV134" s="930"/>
      <c r="AW134" s="930"/>
      <c r="AX134" s="930"/>
      <c r="AY134" s="930"/>
      <c r="AZ134" s="930"/>
      <c r="BA134" s="930"/>
      <c r="BB134" s="930"/>
      <c r="BC134" s="930"/>
      <c r="BD134" s="930"/>
      <c r="BE134" s="929" t="s">
        <v>2122</v>
      </c>
      <c r="BF134" s="930"/>
      <c r="BG134" s="930"/>
      <c r="BH134" s="930"/>
      <c r="BI134" s="930"/>
      <c r="BJ134" s="930"/>
      <c r="BK134" s="930"/>
      <c r="BL134" s="930"/>
      <c r="BM134" s="930"/>
      <c r="BN134" s="930"/>
      <c r="BO134" s="930"/>
      <c r="BP134" s="931"/>
      <c r="BQ134" s="931"/>
      <c r="BR134" s="931"/>
      <c r="BS134" s="931"/>
      <c r="BT134" s="929" t="s">
        <v>1612</v>
      </c>
      <c r="BU134" s="930"/>
      <c r="BV134" s="930"/>
      <c r="BW134" s="930"/>
      <c r="BX134" s="931"/>
      <c r="BY134" s="930"/>
      <c r="BZ134" s="930"/>
      <c r="CA134" s="931"/>
      <c r="CB134" s="2797" t="s">
        <v>1525</v>
      </c>
      <c r="CC134" s="2848"/>
      <c r="CD134" s="2848"/>
      <c r="CE134" s="2848"/>
      <c r="CF134" s="2848"/>
      <c r="CG134" s="2799"/>
      <c r="CH134" s="1400"/>
      <c r="CI134" s="937"/>
      <c r="CJ134" s="920"/>
      <c r="CK134" s="920"/>
      <c r="CL134" s="920"/>
      <c r="CM134" s="920"/>
      <c r="CN134" s="920"/>
      <c r="CO134" s="920"/>
      <c r="CP134" s="920"/>
      <c r="CQ134" s="920"/>
    </row>
    <row r="135" spans="1:106" ht="18.95" customHeight="1">
      <c r="A135" s="920"/>
      <c r="B135" s="920"/>
      <c r="C135" s="920"/>
      <c r="D135" s="920"/>
      <c r="E135" s="920"/>
      <c r="F135" s="920"/>
      <c r="I135" s="935"/>
      <c r="J135" s="2881"/>
      <c r="K135" s="2899"/>
      <c r="L135" s="2900"/>
      <c r="M135" s="2900"/>
      <c r="N135" s="2900"/>
      <c r="O135" s="2901"/>
      <c r="P135" s="1059" t="s">
        <v>3412</v>
      </c>
      <c r="Q135" s="1060"/>
      <c r="R135" s="1060"/>
      <c r="S135" s="1061"/>
      <c r="T135" s="1059" t="s">
        <v>2138</v>
      </c>
      <c r="U135" s="1060"/>
      <c r="V135" s="1060"/>
      <c r="W135" s="1061"/>
      <c r="X135" s="1059" t="s">
        <v>2139</v>
      </c>
      <c r="Y135" s="1060"/>
      <c r="Z135" s="1060"/>
      <c r="AA135" s="1061"/>
      <c r="AB135" s="929" t="s">
        <v>699</v>
      </c>
      <c r="AC135" s="930"/>
      <c r="AD135" s="930"/>
      <c r="AE135" s="931"/>
      <c r="AF135" s="929" t="s">
        <v>700</v>
      </c>
      <c r="AG135" s="930"/>
      <c r="AH135" s="930"/>
      <c r="AI135" s="931"/>
      <c r="AJ135" s="929" t="s">
        <v>1531</v>
      </c>
      <c r="AK135" s="930"/>
      <c r="AL135" s="931"/>
      <c r="AM135" s="929" t="s">
        <v>1561</v>
      </c>
      <c r="AN135" s="930"/>
      <c r="AO135" s="931"/>
      <c r="AP135" s="929" t="s">
        <v>1528</v>
      </c>
      <c r="AQ135" s="930"/>
      <c r="AR135" s="930"/>
      <c r="AS135" s="930"/>
      <c r="AT135" s="931"/>
      <c r="AU135" s="929" t="s">
        <v>1529</v>
      </c>
      <c r="AV135" s="930"/>
      <c r="AW135" s="930"/>
      <c r="AX135" s="930"/>
      <c r="AY135" s="930"/>
      <c r="AZ135" s="930"/>
      <c r="BA135" s="931"/>
      <c r="BB135" s="929" t="s">
        <v>1530</v>
      </c>
      <c r="BC135" s="930"/>
      <c r="BD135" s="931"/>
      <c r="BE135" s="966" t="s">
        <v>1534</v>
      </c>
      <c r="BF135" s="967"/>
      <c r="BG135" s="968"/>
      <c r="BH135" s="966" t="s">
        <v>1535</v>
      </c>
      <c r="BI135" s="967"/>
      <c r="BJ135" s="968"/>
      <c r="BK135" s="929" t="s">
        <v>1583</v>
      </c>
      <c r="BL135" s="931"/>
      <c r="BM135" s="931"/>
      <c r="BN135" s="929" t="s">
        <v>1584</v>
      </c>
      <c r="BO135" s="930"/>
      <c r="BP135" s="931"/>
      <c r="BQ135" s="929" t="s">
        <v>1680</v>
      </c>
      <c r="BR135" s="930"/>
      <c r="BS135" s="931"/>
      <c r="BT135" s="929" t="s">
        <v>1583</v>
      </c>
      <c r="BU135" s="930"/>
      <c r="BV135" s="929" t="s">
        <v>1592</v>
      </c>
      <c r="BW135" s="930"/>
      <c r="BX135" s="931"/>
      <c r="BY135" s="929" t="s">
        <v>1585</v>
      </c>
      <c r="BZ135" s="930"/>
      <c r="CA135" s="931"/>
      <c r="CB135" s="2800"/>
      <c r="CC135" s="2801"/>
      <c r="CD135" s="2801"/>
      <c r="CE135" s="2801"/>
      <c r="CF135" s="2801"/>
      <c r="CG135" s="2802"/>
      <c r="CH135" s="1401"/>
      <c r="CI135" s="937"/>
      <c r="CJ135" s="920"/>
      <c r="CK135" s="920"/>
      <c r="CL135" s="920"/>
      <c r="CM135" s="920"/>
      <c r="CN135" s="920"/>
      <c r="CO135" s="920"/>
      <c r="CP135" s="920"/>
      <c r="CQ135" s="920"/>
    </row>
    <row r="136" spans="1:106" ht="18.95" customHeight="1">
      <c r="A136" s="920"/>
      <c r="B136" s="920"/>
      <c r="C136" s="920"/>
      <c r="D136" s="920"/>
      <c r="E136" s="920"/>
      <c r="F136" s="920"/>
      <c r="I136" s="935"/>
      <c r="J136" s="932" t="s">
        <v>737</v>
      </c>
      <c r="K136" s="1029" t="s">
        <v>2271</v>
      </c>
      <c r="L136" s="918"/>
      <c r="M136" s="918"/>
      <c r="N136" s="918"/>
      <c r="O136" s="919"/>
      <c r="P136" s="1388" t="s">
        <v>3410</v>
      </c>
      <c r="Q136" s="955"/>
      <c r="R136" s="955"/>
      <c r="S136" s="955"/>
      <c r="T136" s="954" t="s">
        <v>1523</v>
      </c>
      <c r="U136" s="955"/>
      <c r="V136" s="955"/>
      <c r="W136" s="955"/>
      <c r="X136" s="954" t="s">
        <v>1620</v>
      </c>
      <c r="Y136" s="955"/>
      <c r="Z136" s="955"/>
      <c r="AA136" s="955"/>
      <c r="AB136" s="932" t="s">
        <v>1560</v>
      </c>
      <c r="AC136" s="933"/>
      <c r="AD136" s="933"/>
      <c r="AE136" s="934"/>
      <c r="AF136" s="932">
        <v>12345</v>
      </c>
      <c r="AG136" s="933"/>
      <c r="AH136" s="933"/>
      <c r="AI136" s="934"/>
      <c r="AJ136" s="932" t="s">
        <v>1518</v>
      </c>
      <c r="AK136" s="933"/>
      <c r="AL136" s="934"/>
      <c r="AM136" s="932" t="s">
        <v>1526</v>
      </c>
      <c r="AN136" s="933"/>
      <c r="AO136" s="934"/>
      <c r="AP136" s="932" t="s">
        <v>1526</v>
      </c>
      <c r="AQ136" s="933"/>
      <c r="AR136" s="933"/>
      <c r="AS136" s="933"/>
      <c r="AT136" s="934"/>
      <c r="AU136" s="932" t="s">
        <v>1562</v>
      </c>
      <c r="AV136" s="933"/>
      <c r="AW136" s="933"/>
      <c r="AX136" s="933"/>
      <c r="AY136" s="933"/>
      <c r="AZ136" s="933"/>
      <c r="BA136" s="934"/>
      <c r="BB136" s="932" t="s">
        <v>1532</v>
      </c>
      <c r="BC136" s="933"/>
      <c r="BD136" s="934"/>
      <c r="BE136" s="954" t="s">
        <v>1596</v>
      </c>
      <c r="BF136" s="955"/>
      <c r="BG136" s="971"/>
      <c r="BH136" s="954">
        <v>1</v>
      </c>
      <c r="BI136" s="955"/>
      <c r="BJ136" s="971"/>
      <c r="BK136" s="954" t="s">
        <v>1595</v>
      </c>
      <c r="BL136" s="955"/>
      <c r="BM136" s="971"/>
      <c r="BN136" s="954">
        <v>1</v>
      </c>
      <c r="BO136" s="955"/>
      <c r="BP136" s="971"/>
      <c r="BQ136" s="932">
        <v>66</v>
      </c>
      <c r="BR136" s="933"/>
      <c r="BS136" s="933"/>
      <c r="BT136" s="954" t="s">
        <v>1590</v>
      </c>
      <c r="BU136" s="955"/>
      <c r="BV136" s="1006">
        <v>60</v>
      </c>
      <c r="BW136" s="1007"/>
      <c r="BX136" s="1008"/>
      <c r="BY136" s="1009">
        <v>0</v>
      </c>
      <c r="BZ136" s="1007"/>
      <c r="CA136" s="1008"/>
      <c r="CB136" s="932" t="s">
        <v>1562</v>
      </c>
      <c r="CC136" s="933"/>
      <c r="CD136" s="933"/>
      <c r="CE136" s="933"/>
      <c r="CF136" s="933"/>
      <c r="CG136" s="934"/>
      <c r="CH136" s="990" t="s">
        <v>1180</v>
      </c>
      <c r="CI136" s="937"/>
      <c r="CJ136" s="920"/>
      <c r="CK136" s="920"/>
      <c r="CL136" s="920"/>
      <c r="CM136" s="920"/>
      <c r="CN136" s="920"/>
      <c r="CO136" s="920"/>
      <c r="CP136" s="920"/>
      <c r="CQ136" s="920"/>
    </row>
    <row r="137" spans="1:106" ht="18.95" customHeight="1">
      <c r="A137" s="920"/>
      <c r="B137" s="920"/>
      <c r="C137" s="920"/>
      <c r="D137" s="920"/>
      <c r="E137" s="920"/>
      <c r="F137" s="920"/>
      <c r="I137" s="935"/>
      <c r="J137" s="932" t="s">
        <v>737</v>
      </c>
      <c r="K137" s="1029" t="s">
        <v>2271</v>
      </c>
      <c r="L137" s="918"/>
      <c r="M137" s="918"/>
      <c r="N137" s="918"/>
      <c r="O137" s="919"/>
      <c r="P137" s="1388" t="s">
        <v>3410</v>
      </c>
      <c r="Q137" s="955"/>
      <c r="R137" s="955"/>
      <c r="S137" s="955"/>
      <c r="T137" s="954" t="s">
        <v>1523</v>
      </c>
      <c r="U137" s="955"/>
      <c r="V137" s="955"/>
      <c r="W137" s="955"/>
      <c r="X137" s="954" t="s">
        <v>1620</v>
      </c>
      <c r="Y137" s="955"/>
      <c r="Z137" s="955"/>
      <c r="AA137" s="955"/>
      <c r="AB137" s="932" t="s">
        <v>1560</v>
      </c>
      <c r="AC137" s="933"/>
      <c r="AD137" s="933"/>
      <c r="AE137" s="934"/>
      <c r="AF137" s="932">
        <v>12345</v>
      </c>
      <c r="AG137" s="933"/>
      <c r="AH137" s="933"/>
      <c r="AI137" s="934"/>
      <c r="AJ137" s="932" t="s">
        <v>1518</v>
      </c>
      <c r="AK137" s="933"/>
      <c r="AL137" s="934"/>
      <c r="AM137" s="932" t="s">
        <v>1526</v>
      </c>
      <c r="AN137" s="933"/>
      <c r="AO137" s="934"/>
      <c r="AP137" s="932" t="s">
        <v>1526</v>
      </c>
      <c r="AQ137" s="933"/>
      <c r="AR137" s="933"/>
      <c r="AS137" s="933"/>
      <c r="AT137" s="934"/>
      <c r="AU137" s="932" t="s">
        <v>1562</v>
      </c>
      <c r="AV137" s="933"/>
      <c r="AW137" s="933"/>
      <c r="AX137" s="933"/>
      <c r="AY137" s="933"/>
      <c r="AZ137" s="933"/>
      <c r="BA137" s="934"/>
      <c r="BB137" s="932" t="s">
        <v>1532</v>
      </c>
      <c r="BC137" s="933"/>
      <c r="BD137" s="934"/>
      <c r="BE137" s="954" t="s">
        <v>1596</v>
      </c>
      <c r="BF137" s="955"/>
      <c r="BG137" s="971"/>
      <c r="BH137" s="954">
        <v>1</v>
      </c>
      <c r="BI137" s="955"/>
      <c r="BJ137" s="971"/>
      <c r="BK137" s="954" t="s">
        <v>1595</v>
      </c>
      <c r="BL137" s="955"/>
      <c r="BM137" s="971"/>
      <c r="BN137" s="954">
        <v>1</v>
      </c>
      <c r="BO137" s="955"/>
      <c r="BP137" s="971"/>
      <c r="BQ137" s="932">
        <v>66</v>
      </c>
      <c r="BR137" s="933"/>
      <c r="BS137" s="933"/>
      <c r="BT137" s="954" t="s">
        <v>1590</v>
      </c>
      <c r="BU137" s="955"/>
      <c r="BV137" s="1006">
        <v>50</v>
      </c>
      <c r="BW137" s="1007"/>
      <c r="BX137" s="1008"/>
      <c r="BY137" s="1009">
        <v>0</v>
      </c>
      <c r="BZ137" s="1007"/>
      <c r="CA137" s="1008"/>
      <c r="CB137" s="932" t="s">
        <v>1562</v>
      </c>
      <c r="CC137" s="933"/>
      <c r="CD137" s="933"/>
      <c r="CE137" s="933"/>
      <c r="CF137" s="933"/>
      <c r="CG137" s="934"/>
      <c r="CH137" s="986"/>
      <c r="CI137" s="937"/>
      <c r="CJ137" s="920"/>
      <c r="CK137" s="920"/>
      <c r="CL137" s="920"/>
      <c r="CM137" s="920"/>
      <c r="CN137" s="920"/>
      <c r="CO137" s="920"/>
      <c r="CP137" s="920"/>
      <c r="CQ137" s="920"/>
    </row>
    <row r="138" spans="1:106" ht="5.0999999999999996" customHeight="1">
      <c r="A138" s="920"/>
      <c r="B138" s="920"/>
      <c r="C138" s="920"/>
      <c r="D138" s="920"/>
      <c r="E138" s="920"/>
      <c r="F138" s="920"/>
      <c r="I138" s="935"/>
      <c r="J138" s="1050"/>
      <c r="T138" s="920"/>
      <c r="U138" s="920"/>
      <c r="V138" s="920"/>
      <c r="W138" s="920"/>
      <c r="X138" s="920"/>
      <c r="Y138" s="920"/>
      <c r="Z138" s="920"/>
      <c r="AA138" s="920"/>
      <c r="AB138" s="920"/>
      <c r="AC138" s="920"/>
      <c r="AD138" s="920"/>
      <c r="AE138" s="920"/>
      <c r="AF138" s="920"/>
      <c r="AG138" s="920"/>
      <c r="AH138" s="920"/>
      <c r="AI138" s="920"/>
      <c r="AJ138" s="920"/>
      <c r="AK138" s="920"/>
      <c r="AL138" s="920"/>
      <c r="AM138" s="920"/>
      <c r="AN138" s="920"/>
      <c r="AO138" s="920"/>
      <c r="AP138" s="920"/>
      <c r="AQ138" s="920"/>
      <c r="AR138" s="920"/>
      <c r="AS138" s="920"/>
      <c r="AT138" s="920"/>
      <c r="AU138" s="920"/>
      <c r="AV138" s="920"/>
      <c r="AW138" s="920"/>
      <c r="AX138" s="920"/>
      <c r="AY138" s="920"/>
      <c r="AZ138" s="920"/>
      <c r="BA138" s="920"/>
      <c r="BB138" s="920"/>
      <c r="BC138" s="920"/>
      <c r="BD138" s="920"/>
      <c r="BE138" s="920"/>
      <c r="BF138" s="920"/>
      <c r="BG138" s="920"/>
      <c r="BH138" s="920"/>
      <c r="BI138" s="920"/>
      <c r="BJ138" s="920"/>
      <c r="BK138" s="920"/>
      <c r="BL138" s="920"/>
      <c r="BM138" s="920"/>
      <c r="BN138" s="920"/>
      <c r="BO138" s="920"/>
      <c r="BP138" s="920"/>
      <c r="BQ138" s="920"/>
      <c r="BR138" s="920"/>
      <c r="BS138" s="920"/>
      <c r="BT138" s="920"/>
      <c r="BU138" s="920"/>
      <c r="BV138" s="920"/>
      <c r="BW138" s="920"/>
      <c r="BX138" s="920"/>
      <c r="BY138" s="920"/>
      <c r="BZ138" s="920"/>
      <c r="CA138" s="920"/>
      <c r="CB138" s="920"/>
      <c r="CC138" s="920"/>
      <c r="CD138" s="920"/>
      <c r="CE138" s="920"/>
      <c r="CF138" s="920"/>
      <c r="CG138" s="920"/>
      <c r="CI138" s="937"/>
      <c r="CJ138" s="920"/>
      <c r="CK138" s="920"/>
      <c r="CL138" s="920"/>
      <c r="CM138" s="920"/>
      <c r="CN138" s="920"/>
      <c r="CO138" s="920"/>
      <c r="CP138" s="920"/>
      <c r="CQ138" s="920"/>
    </row>
    <row r="139" spans="1:106" ht="5.0999999999999996" customHeight="1">
      <c r="A139" s="920"/>
      <c r="B139" s="920"/>
      <c r="C139" s="920"/>
      <c r="D139" s="920"/>
      <c r="E139" s="920"/>
      <c r="F139" s="920"/>
      <c r="I139" s="935"/>
      <c r="J139" s="977"/>
      <c r="K139" s="977"/>
      <c r="L139" s="977"/>
      <c r="M139" s="977"/>
      <c r="N139" s="977"/>
      <c r="O139" s="977"/>
      <c r="P139" s="977"/>
      <c r="Q139" s="977"/>
      <c r="R139" s="977"/>
      <c r="S139" s="977"/>
      <c r="T139" s="977"/>
      <c r="U139" s="977"/>
      <c r="V139" s="977"/>
      <c r="W139" s="977"/>
      <c r="X139" s="977"/>
      <c r="Y139" s="977"/>
      <c r="Z139" s="977"/>
      <c r="AA139" s="977"/>
      <c r="AB139" s="977"/>
      <c r="AC139" s="977"/>
      <c r="AD139" s="977"/>
      <c r="AE139" s="977"/>
      <c r="AF139" s="977"/>
      <c r="AG139" s="977"/>
      <c r="AH139" s="977"/>
      <c r="AI139" s="977"/>
      <c r="AJ139" s="977"/>
      <c r="AK139" s="977"/>
      <c r="AL139" s="977"/>
      <c r="AM139" s="977"/>
      <c r="AN139" s="977"/>
      <c r="AO139" s="977"/>
      <c r="AP139" s="977"/>
      <c r="AQ139" s="977"/>
      <c r="AR139" s="977"/>
      <c r="AS139" s="977"/>
      <c r="AT139" s="977"/>
      <c r="AU139" s="977"/>
      <c r="AV139" s="977"/>
      <c r="AW139" s="977"/>
      <c r="AX139" s="977"/>
      <c r="AY139" s="977"/>
      <c r="AZ139" s="977"/>
      <c r="BA139" s="977"/>
      <c r="BB139" s="977"/>
      <c r="BC139" s="977"/>
      <c r="BD139" s="977"/>
      <c r="BE139" s="977"/>
      <c r="BF139" s="977"/>
      <c r="BG139" s="977"/>
      <c r="BH139" s="977"/>
      <c r="BI139" s="977"/>
      <c r="BJ139" s="977"/>
      <c r="BK139" s="977"/>
      <c r="BL139" s="1242"/>
      <c r="BM139" s="1242"/>
      <c r="BN139" s="1242"/>
      <c r="BO139" s="1242"/>
      <c r="BP139" s="1242"/>
      <c r="BQ139" s="1242"/>
      <c r="BR139" s="1242"/>
      <c r="BS139" s="1242"/>
      <c r="BT139" s="1242"/>
      <c r="BU139" s="1242"/>
      <c r="BV139" s="1242"/>
      <c r="BW139" s="1242"/>
      <c r="BX139" s="1242"/>
      <c r="BY139" s="1242"/>
      <c r="BZ139" s="1242"/>
      <c r="CA139" s="1242"/>
      <c r="CB139" s="1242"/>
      <c r="CC139" s="1242"/>
      <c r="CD139" s="1242"/>
      <c r="CE139" s="1242"/>
      <c r="CF139" s="1242"/>
      <c r="CG139" s="1242"/>
      <c r="CH139" s="1371"/>
      <c r="CI139" s="937"/>
      <c r="CJ139" s="920"/>
      <c r="CK139" s="920"/>
      <c r="CL139" s="920"/>
      <c r="CM139" s="920"/>
      <c r="CN139" s="920"/>
      <c r="CO139" s="920"/>
      <c r="CP139" s="920"/>
      <c r="CQ139" s="920"/>
    </row>
    <row r="140" spans="1:106" ht="18.95" customHeight="1">
      <c r="A140" s="920"/>
      <c r="B140" s="920"/>
      <c r="C140" s="920"/>
      <c r="D140" s="920"/>
      <c r="E140" s="920"/>
      <c r="F140" s="920"/>
      <c r="I140" s="935"/>
      <c r="J140" s="1372"/>
      <c r="K140" s="1372"/>
      <c r="L140" s="1372"/>
      <c r="M140" s="1372"/>
      <c r="N140" s="1372"/>
      <c r="O140" s="1372"/>
      <c r="P140" s="1372"/>
      <c r="Q140" s="1372"/>
      <c r="R140" s="1372"/>
      <c r="S140" s="1372"/>
      <c r="T140" s="1372"/>
      <c r="U140" s="1372"/>
      <c r="V140" s="1372"/>
      <c r="W140" s="1372"/>
      <c r="X140" s="1372"/>
      <c r="Y140" s="1372"/>
      <c r="Z140" s="1372"/>
      <c r="AA140" s="1372"/>
      <c r="AB140" s="1372"/>
      <c r="AC140" s="1372"/>
      <c r="AD140" s="1372"/>
      <c r="AE140" s="1372"/>
      <c r="AF140" s="1372"/>
      <c r="AG140" s="1372"/>
      <c r="AH140" s="1372"/>
      <c r="AI140" s="1372"/>
      <c r="AJ140" s="1372"/>
      <c r="AK140" s="1372"/>
      <c r="AL140" s="1372"/>
      <c r="AM140" s="1372"/>
      <c r="AN140" s="1372"/>
      <c r="AO140" s="1372"/>
      <c r="AP140" s="1372"/>
      <c r="AQ140" s="1372"/>
      <c r="AR140" s="1372"/>
      <c r="AS140" s="1372"/>
      <c r="AT140" s="1372"/>
      <c r="AU140" s="1372"/>
      <c r="AV140" s="1372"/>
      <c r="AW140" s="1372"/>
      <c r="AX140" s="1372"/>
      <c r="AY140" s="1372"/>
      <c r="AZ140" s="1372"/>
      <c r="BA140" s="1372"/>
      <c r="BB140" s="1372"/>
      <c r="BC140" s="1372"/>
      <c r="BD140" s="1372"/>
      <c r="BE140" s="1372"/>
      <c r="BF140" s="1372"/>
      <c r="BG140" s="1372"/>
      <c r="BH140" s="1372"/>
      <c r="BI140" s="1372"/>
      <c r="BJ140" s="978" t="s">
        <v>1557</v>
      </c>
      <c r="BK140" s="1372"/>
      <c r="BL140" s="978"/>
      <c r="BM140" s="977"/>
      <c r="BN140" s="2889">
        <f>BN136+BN137</f>
        <v>2</v>
      </c>
      <c r="BO140" s="2887"/>
      <c r="BP140" s="2888"/>
      <c r="BQ140" s="1355"/>
      <c r="BR140" s="1355"/>
      <c r="BS140" s="1355"/>
      <c r="BT140" s="1079" t="s">
        <v>1590</v>
      </c>
      <c r="BU140" s="980"/>
      <c r="BV140" s="2889">
        <f>BV136+BV137</f>
        <v>110</v>
      </c>
      <c r="BW140" s="2887"/>
      <c r="BX140" s="2888"/>
      <c r="BY140" s="2889">
        <f>BY136+BY137</f>
        <v>0</v>
      </c>
      <c r="BZ140" s="2887"/>
      <c r="CA140" s="2888"/>
      <c r="CB140" s="977"/>
      <c r="CC140" s="977"/>
      <c r="CD140" s="977"/>
      <c r="CE140" s="977"/>
      <c r="CF140" s="977"/>
      <c r="CG140" s="977"/>
      <c r="CH140" s="1371"/>
      <c r="CI140" s="937"/>
      <c r="CJ140" s="920"/>
      <c r="CK140" s="920"/>
      <c r="CL140" s="920"/>
      <c r="CM140" s="920"/>
      <c r="CN140" s="920"/>
      <c r="CO140" s="920"/>
      <c r="CP140" s="920"/>
      <c r="CQ140" s="920"/>
      <c r="CR140" s="920"/>
    </row>
    <row r="141" spans="1:106" ht="5.0999999999999996" customHeight="1">
      <c r="A141" s="920"/>
      <c r="B141" s="920"/>
      <c r="C141" s="920"/>
      <c r="D141" s="920"/>
      <c r="E141" s="920"/>
      <c r="F141" s="920"/>
      <c r="I141" s="935"/>
      <c r="J141" s="977"/>
      <c r="K141" s="977"/>
      <c r="L141" s="977"/>
      <c r="M141" s="977"/>
      <c r="N141" s="977"/>
      <c r="O141" s="977"/>
      <c r="P141" s="977"/>
      <c r="Q141" s="977"/>
      <c r="R141" s="977"/>
      <c r="S141" s="977"/>
      <c r="T141" s="977"/>
      <c r="U141" s="977"/>
      <c r="V141" s="977"/>
      <c r="W141" s="977"/>
      <c r="X141" s="977"/>
      <c r="Y141" s="977"/>
      <c r="Z141" s="977"/>
      <c r="AA141" s="977"/>
      <c r="AB141" s="977"/>
      <c r="AC141" s="977"/>
      <c r="AD141" s="977"/>
      <c r="AE141" s="977"/>
      <c r="AF141" s="977"/>
      <c r="AG141" s="977"/>
      <c r="AH141" s="977"/>
      <c r="AI141" s="977"/>
      <c r="AJ141" s="977"/>
      <c r="AK141" s="977"/>
      <c r="AL141" s="977"/>
      <c r="AM141" s="977"/>
      <c r="AN141" s="977"/>
      <c r="AO141" s="977"/>
      <c r="AP141" s="977"/>
      <c r="AQ141" s="977"/>
      <c r="AR141" s="977"/>
      <c r="AS141" s="977"/>
      <c r="AT141" s="977"/>
      <c r="AU141" s="977"/>
      <c r="AV141" s="977"/>
      <c r="AW141" s="977"/>
      <c r="AX141" s="977"/>
      <c r="AY141" s="977"/>
      <c r="AZ141" s="977"/>
      <c r="BA141" s="977"/>
      <c r="BB141" s="977"/>
      <c r="BC141" s="977"/>
      <c r="BD141" s="977"/>
      <c r="BE141" s="977"/>
      <c r="BF141" s="977"/>
      <c r="BG141" s="977"/>
      <c r="BH141" s="977"/>
      <c r="BI141" s="977"/>
      <c r="BJ141" s="977"/>
      <c r="BK141" s="977"/>
      <c r="BL141" s="977"/>
      <c r="BM141" s="977"/>
      <c r="BN141" s="977"/>
      <c r="BO141" s="977"/>
      <c r="BP141" s="977"/>
      <c r="BQ141" s="1242"/>
      <c r="BR141" s="1242"/>
      <c r="BS141" s="1242"/>
      <c r="BT141" s="977"/>
      <c r="BU141" s="977"/>
      <c r="BV141" s="977"/>
      <c r="BW141" s="977"/>
      <c r="BX141" s="977"/>
      <c r="BY141" s="977"/>
      <c r="BZ141" s="977"/>
      <c r="CA141" s="977"/>
      <c r="CB141" s="977"/>
      <c r="CC141" s="977"/>
      <c r="CD141" s="977"/>
      <c r="CE141" s="977"/>
      <c r="CF141" s="977"/>
      <c r="CG141" s="977"/>
      <c r="CH141" s="1371"/>
      <c r="CI141" s="937"/>
      <c r="CJ141" s="920"/>
      <c r="CK141" s="920"/>
      <c r="CL141" s="920"/>
      <c r="CM141" s="920"/>
      <c r="CN141" s="920"/>
      <c r="CO141" s="920"/>
      <c r="CP141" s="920"/>
      <c r="CQ141" s="920"/>
      <c r="CR141" s="920"/>
    </row>
    <row r="142" spans="1:106" ht="9.9499999999999993" customHeight="1">
      <c r="A142" s="920"/>
      <c r="B142" s="920"/>
      <c r="C142" s="920"/>
      <c r="D142" s="920"/>
      <c r="E142" s="920"/>
      <c r="F142" s="920"/>
      <c r="I142" s="936"/>
      <c r="J142" s="1389"/>
      <c r="K142" s="939"/>
      <c r="L142" s="939"/>
      <c r="M142" s="939"/>
      <c r="N142" s="939"/>
      <c r="O142" s="939"/>
      <c r="P142" s="939"/>
      <c r="Q142" s="939"/>
      <c r="R142" s="939"/>
      <c r="S142" s="939"/>
      <c r="T142" s="939"/>
      <c r="U142" s="939"/>
      <c r="V142" s="939"/>
      <c r="W142" s="939"/>
      <c r="X142" s="939"/>
      <c r="Y142" s="939"/>
      <c r="Z142" s="939"/>
      <c r="AA142" s="939"/>
      <c r="AB142" s="939"/>
      <c r="AC142" s="939"/>
      <c r="AD142" s="939"/>
      <c r="AE142" s="939"/>
      <c r="AF142" s="939"/>
      <c r="AG142" s="939"/>
      <c r="AH142" s="939"/>
      <c r="AI142" s="939"/>
      <c r="AJ142" s="939"/>
      <c r="AK142" s="939"/>
      <c r="AL142" s="939"/>
      <c r="AM142" s="939"/>
      <c r="AN142" s="939"/>
      <c r="AO142" s="939"/>
      <c r="AP142" s="939"/>
      <c r="AQ142" s="939"/>
      <c r="AR142" s="939"/>
      <c r="AS142" s="939"/>
      <c r="AT142" s="939"/>
      <c r="AU142" s="939"/>
      <c r="AV142" s="939"/>
      <c r="AW142" s="939"/>
      <c r="AX142" s="939"/>
      <c r="AY142" s="939"/>
      <c r="AZ142" s="939"/>
      <c r="BA142" s="939"/>
      <c r="BB142" s="939"/>
      <c r="BC142" s="939"/>
      <c r="BD142" s="939"/>
      <c r="BE142" s="939"/>
      <c r="BF142" s="939"/>
      <c r="BG142" s="939"/>
      <c r="BH142" s="939"/>
      <c r="BI142" s="939"/>
      <c r="BJ142" s="939"/>
      <c r="BK142" s="939"/>
      <c r="BL142" s="939"/>
      <c r="BM142" s="939"/>
      <c r="BN142" s="939"/>
      <c r="BO142" s="939"/>
      <c r="BP142" s="939"/>
      <c r="BQ142" s="939"/>
      <c r="BR142" s="939"/>
      <c r="BS142" s="939"/>
      <c r="BT142" s="939"/>
      <c r="BU142" s="1042"/>
      <c r="BV142" s="1042"/>
      <c r="BW142" s="1042"/>
      <c r="BX142" s="1042"/>
      <c r="BY142" s="1042"/>
      <c r="BZ142" s="1042"/>
      <c r="CA142" s="1042"/>
      <c r="CB142" s="939"/>
      <c r="CC142" s="939"/>
      <c r="CD142" s="939"/>
      <c r="CE142" s="939"/>
      <c r="CF142" s="939"/>
      <c r="CG142" s="939"/>
      <c r="CH142" s="939"/>
      <c r="CI142" s="940"/>
      <c r="CJ142" s="920"/>
      <c r="CK142" s="920"/>
      <c r="CL142" s="920"/>
      <c r="CM142" s="920"/>
      <c r="CN142" s="920"/>
      <c r="CO142" s="920"/>
      <c r="CP142" s="920"/>
      <c r="CQ142" s="920"/>
      <c r="CR142" s="536"/>
      <c r="CS142"/>
      <c r="CT142"/>
      <c r="CU142"/>
      <c r="CV142"/>
      <c r="CW142"/>
      <c r="CX142"/>
    </row>
    <row r="143" spans="1:106" ht="18.95" customHeight="1">
      <c r="A143" s="920"/>
      <c r="B143" s="920"/>
      <c r="C143" s="920"/>
      <c r="D143" s="920"/>
      <c r="E143" s="920"/>
      <c r="F143" s="920"/>
      <c r="CJ143" s="920"/>
      <c r="CK143" s="920"/>
      <c r="CL143" s="920"/>
      <c r="CM143" s="920"/>
      <c r="CN143" s="920"/>
      <c r="CO143" s="920"/>
      <c r="CP143" s="920"/>
    </row>
    <row r="144" spans="1:106" ht="18.95" customHeight="1">
      <c r="A144" s="920"/>
      <c r="B144" s="920"/>
      <c r="C144" s="920"/>
      <c r="D144" s="920"/>
      <c r="E144" s="920"/>
      <c r="F144" s="920"/>
      <c r="J144" s="956"/>
      <c r="BY144" s="974"/>
      <c r="BZ144" s="974"/>
      <c r="CA144" s="974"/>
      <c r="CB144" s="974"/>
      <c r="CC144" s="974"/>
      <c r="CD144" s="974"/>
      <c r="CE144" s="974"/>
      <c r="CF144" s="920"/>
      <c r="CG144" s="920"/>
      <c r="CH144" s="920"/>
      <c r="CI144" s="920"/>
      <c r="CJ144" s="920"/>
      <c r="CK144" s="920"/>
      <c r="CL144" s="920"/>
      <c r="CM144" s="920"/>
      <c r="CN144" s="920"/>
      <c r="CO144" s="920"/>
      <c r="CP144" s="920"/>
      <c r="CQ144" s="920"/>
      <c r="CR144"/>
      <c r="CS144"/>
      <c r="CT144"/>
      <c r="CU144"/>
      <c r="CV144"/>
      <c r="CW144"/>
      <c r="CX144"/>
      <c r="CY144"/>
      <c r="CZ144"/>
      <c r="DA144"/>
      <c r="DB144"/>
    </row>
    <row r="145" spans="1:135" customFormat="1" ht="5.0999999999999996" customHeight="1">
      <c r="A145" s="920"/>
      <c r="B145" s="920"/>
      <c r="C145" s="920"/>
      <c r="D145" s="920"/>
      <c r="E145" s="920"/>
      <c r="F145" s="920"/>
      <c r="I145" s="536"/>
      <c r="J145" s="536"/>
      <c r="K145" s="536"/>
      <c r="L145" s="536"/>
      <c r="M145" s="536"/>
      <c r="N145" s="536"/>
      <c r="O145" s="536"/>
      <c r="P145" s="536"/>
      <c r="Q145" s="536"/>
      <c r="R145" s="536"/>
      <c r="S145" s="536"/>
      <c r="T145" s="921"/>
      <c r="U145" s="922"/>
      <c r="V145" s="922"/>
      <c r="W145" s="922"/>
      <c r="X145" s="922"/>
      <c r="Y145" s="923"/>
      <c r="Z145" s="920"/>
      <c r="AA145" s="920"/>
      <c r="AB145" s="920"/>
      <c r="AC145" s="920"/>
      <c r="AD145" s="920"/>
      <c r="AE145" s="920"/>
      <c r="AF145" s="920"/>
      <c r="AG145" s="920"/>
      <c r="AH145" s="920"/>
      <c r="AI145" s="920"/>
      <c r="AJ145" s="920"/>
      <c r="AK145" s="920"/>
      <c r="AL145" s="920"/>
      <c r="AM145" s="920"/>
      <c r="AN145" s="920"/>
      <c r="AO145" s="920"/>
      <c r="AP145" s="920"/>
      <c r="AQ145" s="920"/>
      <c r="AR145" s="920"/>
      <c r="AS145" s="920"/>
      <c r="AT145" s="920"/>
      <c r="AU145" s="920"/>
      <c r="AV145" s="920"/>
      <c r="AW145" s="920"/>
      <c r="AX145" s="920"/>
      <c r="AY145" s="920"/>
      <c r="AZ145" s="920"/>
      <c r="BA145" s="920"/>
      <c r="BB145" s="920"/>
      <c r="BC145" s="920"/>
      <c r="BD145" s="920"/>
      <c r="BE145" s="920"/>
      <c r="BF145" s="920"/>
      <c r="BG145" s="920"/>
      <c r="BH145" s="920"/>
      <c r="BI145" s="920"/>
      <c r="BJ145" s="920"/>
      <c r="BK145" s="920"/>
      <c r="BL145" s="486"/>
      <c r="BM145" s="486"/>
      <c r="BN145" s="486"/>
      <c r="BO145" s="486"/>
      <c r="BP145" s="486"/>
      <c r="BQ145" s="920"/>
      <c r="BR145" s="920"/>
      <c r="BS145" s="920"/>
      <c r="BT145" s="920"/>
      <c r="BU145" s="920"/>
      <c r="BV145" s="920"/>
      <c r="BW145" s="486"/>
      <c r="BX145" s="486"/>
      <c r="BY145" s="486"/>
      <c r="BZ145" s="486"/>
      <c r="CA145" s="486"/>
      <c r="CB145" s="486"/>
      <c r="CC145" s="486"/>
      <c r="CD145" s="486"/>
      <c r="CE145" s="486"/>
      <c r="CF145" s="486"/>
      <c r="CG145" s="486"/>
      <c r="CH145" s="486"/>
      <c r="CM145" s="486"/>
    </row>
    <row r="146" spans="1:135" customFormat="1" ht="20.100000000000001" customHeight="1">
      <c r="A146" s="920"/>
      <c r="B146" s="920"/>
      <c r="C146" s="920"/>
      <c r="D146" s="920"/>
      <c r="E146" s="920"/>
      <c r="F146" s="920"/>
      <c r="I146" s="536"/>
      <c r="J146" s="943" t="s">
        <v>2292</v>
      </c>
      <c r="K146" s="944"/>
      <c r="L146" s="944"/>
      <c r="M146" s="944"/>
      <c r="N146" s="944"/>
      <c r="O146" s="944"/>
      <c r="P146" s="944"/>
      <c r="Q146" s="944"/>
      <c r="R146" s="944"/>
      <c r="S146" s="1396"/>
      <c r="T146" s="907" t="s">
        <v>1519</v>
      </c>
      <c r="U146" s="908"/>
      <c r="V146" s="908"/>
      <c r="W146" s="908"/>
      <c r="X146" s="908"/>
      <c r="Y146" s="909"/>
      <c r="Z146" s="486"/>
      <c r="AA146" s="486"/>
      <c r="AB146" s="486"/>
      <c r="AC146" s="486"/>
      <c r="AD146" s="486"/>
      <c r="AE146" s="486"/>
      <c r="AF146" s="486"/>
      <c r="AG146" s="486"/>
      <c r="AH146" s="486"/>
      <c r="AI146" s="486"/>
      <c r="AJ146" s="486"/>
      <c r="AK146" s="486"/>
      <c r="AL146" s="486"/>
      <c r="AM146" s="486"/>
      <c r="AN146" s="486"/>
      <c r="AO146" s="486"/>
      <c r="AP146" s="486"/>
      <c r="AQ146" s="486"/>
      <c r="AR146" s="486"/>
      <c r="AS146" s="486"/>
      <c r="AT146" s="486"/>
      <c r="AU146" s="486"/>
      <c r="AV146" s="486"/>
      <c r="AW146" s="486"/>
      <c r="AX146" s="486"/>
      <c r="AY146" s="486"/>
      <c r="AZ146" s="486"/>
      <c r="BA146" s="920"/>
      <c r="BB146" s="920"/>
      <c r="BC146" s="920"/>
      <c r="BD146" s="920"/>
      <c r="BE146" s="920"/>
      <c r="BF146" s="920"/>
      <c r="BG146" s="920"/>
      <c r="BH146" s="920"/>
      <c r="BI146" s="920"/>
      <c r="BJ146" s="920"/>
      <c r="BK146" s="920"/>
      <c r="BL146" s="920"/>
      <c r="BM146" s="920"/>
      <c r="BN146" s="486"/>
      <c r="BO146" s="486"/>
      <c r="BP146" s="486"/>
      <c r="BQ146" s="486"/>
      <c r="BR146" s="486"/>
      <c r="BS146" s="920"/>
      <c r="BT146" s="920"/>
      <c r="BU146" s="920"/>
      <c r="BV146" s="920"/>
      <c r="BW146" s="486"/>
      <c r="BX146" s="486"/>
      <c r="BY146" s="486"/>
      <c r="BZ146" s="486"/>
      <c r="CA146" s="486"/>
      <c r="CB146" s="486"/>
      <c r="CC146" s="486"/>
      <c r="CD146" s="486"/>
      <c r="CE146" s="486"/>
      <c r="CF146" s="486"/>
      <c r="CG146" s="486"/>
      <c r="CH146" s="486"/>
      <c r="CI146" s="486"/>
      <c r="CJ146" s="486"/>
      <c r="CK146" s="486"/>
      <c r="CL146" s="486"/>
      <c r="CM146" s="486"/>
      <c r="CN146" s="486"/>
      <c r="CO146" s="486"/>
      <c r="CP146" s="486"/>
      <c r="CQ146" s="486"/>
      <c r="CR146" s="486"/>
      <c r="CS146" s="486"/>
      <c r="CT146" s="486"/>
      <c r="CU146" s="486"/>
      <c r="CV146" s="486"/>
      <c r="CW146" s="486"/>
    </row>
    <row r="147" spans="1:135" customFormat="1" ht="9.9499999999999993" customHeight="1">
      <c r="A147" s="920"/>
      <c r="B147" s="920"/>
      <c r="C147" s="920"/>
      <c r="D147" s="920"/>
      <c r="E147" s="920"/>
      <c r="F147" s="920"/>
      <c r="I147" s="916"/>
      <c r="J147" s="536"/>
      <c r="K147" s="536"/>
      <c r="L147" s="536"/>
      <c r="M147" s="536"/>
      <c r="N147" s="536"/>
      <c r="O147" s="536"/>
      <c r="P147" s="536"/>
      <c r="Q147" s="536"/>
      <c r="R147" s="536"/>
      <c r="S147" s="536"/>
      <c r="T147" s="536"/>
      <c r="U147" s="536"/>
      <c r="V147" s="536"/>
      <c r="W147" s="536"/>
      <c r="X147" s="536"/>
      <c r="Y147" s="536"/>
      <c r="Z147" s="1316"/>
      <c r="AA147" s="1316"/>
      <c r="AB147" s="1316"/>
      <c r="AC147" s="1316"/>
      <c r="AD147" s="1316"/>
      <c r="AE147" s="1316"/>
      <c r="AF147" s="1316"/>
      <c r="AG147" s="1316"/>
      <c r="AH147" s="1316"/>
      <c r="AI147" s="1316"/>
      <c r="AJ147" s="1316"/>
      <c r="AK147" s="1316"/>
      <c r="AL147" s="1316"/>
      <c r="AM147" s="1316"/>
      <c r="AN147" s="1316"/>
      <c r="AO147" s="1316"/>
      <c r="AP147" s="1316"/>
      <c r="AQ147" s="1316"/>
      <c r="AR147" s="1316"/>
      <c r="AS147" s="1316"/>
      <c r="AT147" s="1316"/>
      <c r="AU147" s="1316"/>
      <c r="AV147" s="1316"/>
      <c r="AW147" s="1316"/>
      <c r="AX147" s="1316"/>
      <c r="AY147" s="1316"/>
      <c r="AZ147" s="1316"/>
      <c r="BA147" s="1316"/>
      <c r="BB147" s="1316"/>
      <c r="BC147" s="1316"/>
      <c r="BD147" s="1316"/>
      <c r="BE147" s="1316"/>
      <c r="BF147" s="1316"/>
      <c r="BG147" s="1316"/>
      <c r="BH147" s="1316"/>
      <c r="BI147" s="1316"/>
      <c r="BJ147" s="1316"/>
      <c r="BK147" s="1316"/>
      <c r="BL147" s="1316"/>
      <c r="BM147" s="1316"/>
      <c r="BN147" s="1316"/>
      <c r="BO147" s="1316"/>
      <c r="BP147" s="1316"/>
      <c r="BQ147" s="1316"/>
      <c r="BR147" s="1316"/>
      <c r="BS147" s="1316"/>
      <c r="BT147" s="1316"/>
      <c r="BU147" s="1316"/>
      <c r="BV147" s="1316"/>
      <c r="BW147" s="1316"/>
      <c r="BX147" s="1316"/>
      <c r="BY147" s="1316"/>
      <c r="BZ147" s="1316"/>
      <c r="CA147" s="1316"/>
      <c r="CB147" s="1316"/>
      <c r="CC147" s="1316"/>
      <c r="CD147" s="1316"/>
      <c r="CE147" s="1316"/>
      <c r="CF147" s="1316"/>
      <c r="CG147" s="1316"/>
      <c r="CH147" s="1316"/>
      <c r="CI147" s="1316"/>
      <c r="CJ147" s="1316"/>
      <c r="CK147" s="1316"/>
      <c r="CL147" s="1316"/>
      <c r="CM147" s="1316"/>
      <c r="CN147" s="1316"/>
      <c r="CO147" s="1316"/>
      <c r="CP147" s="1316"/>
      <c r="CQ147" s="1316"/>
      <c r="CR147" s="1316"/>
      <c r="CS147" s="1316"/>
      <c r="CT147" s="1316"/>
      <c r="CU147" s="1424"/>
    </row>
    <row r="148" spans="1:135" ht="18.95" customHeight="1">
      <c r="A148" s="920"/>
      <c r="B148" s="920"/>
      <c r="C148" s="920"/>
      <c r="D148" s="920"/>
      <c r="E148" s="920"/>
      <c r="F148" s="920"/>
      <c r="I148" s="935"/>
      <c r="J148" s="949" t="s">
        <v>2024</v>
      </c>
      <c r="K148" s="752"/>
      <c r="L148" s="938"/>
      <c r="M148" s="2890" t="s">
        <v>1179</v>
      </c>
      <c r="N148" s="2891"/>
      <c r="O148" s="2891"/>
      <c r="P148" s="2892"/>
      <c r="Q148" s="986" t="s">
        <v>1180</v>
      </c>
      <c r="R148" s="987" t="s">
        <v>1178</v>
      </c>
      <c r="S148" s="2890" t="s">
        <v>1179</v>
      </c>
      <c r="T148" s="2891"/>
      <c r="U148" s="2891"/>
      <c r="V148" s="2892"/>
      <c r="W148" s="986" t="s">
        <v>1180</v>
      </c>
      <c r="X148" s="920"/>
      <c r="Y148" s="938" t="s">
        <v>1630</v>
      </c>
      <c r="Z148" s="938"/>
      <c r="AA148" s="938"/>
      <c r="AB148" s="1154" t="s">
        <v>2271</v>
      </c>
      <c r="AC148" s="1155"/>
      <c r="AD148" s="1155"/>
      <c r="AE148" s="1155"/>
      <c r="AF148" s="1155"/>
      <c r="AG148" s="1156"/>
      <c r="AH148" s="986" t="s">
        <v>912</v>
      </c>
      <c r="AI148" s="920"/>
      <c r="AJ148" s="920"/>
      <c r="AK148" s="920"/>
      <c r="AL148" s="938"/>
      <c r="AM148" s="938"/>
      <c r="AN148" s="920"/>
      <c r="AO148" s="920"/>
      <c r="AP148" s="920"/>
      <c r="AQ148" s="920"/>
      <c r="AR148" s="920"/>
      <c r="AS148" s="920"/>
      <c r="AT148" s="920"/>
      <c r="AU148" s="920"/>
      <c r="AV148" s="920"/>
      <c r="AW148" s="920"/>
      <c r="AX148" s="920"/>
      <c r="AY148" s="920"/>
      <c r="AZ148" s="920"/>
      <c r="BA148" s="920"/>
      <c r="BB148" s="920"/>
      <c r="BC148" s="920"/>
      <c r="BD148" s="920"/>
      <c r="BE148" s="920"/>
      <c r="BF148" s="920"/>
      <c r="BG148" s="920"/>
      <c r="BH148" s="920"/>
      <c r="BI148" s="920"/>
      <c r="BJ148" s="920"/>
      <c r="BK148" s="920"/>
      <c r="BL148" s="920"/>
      <c r="BM148" s="920"/>
      <c r="BN148" s="920"/>
      <c r="BO148" s="920"/>
      <c r="BP148" s="920"/>
      <c r="BQ148" s="920"/>
      <c r="BR148" s="920"/>
      <c r="BS148" s="920"/>
      <c r="BT148" s="920"/>
      <c r="BU148" s="920"/>
      <c r="BV148" s="920"/>
      <c r="BW148" s="920"/>
      <c r="BX148" s="920"/>
      <c r="BY148" s="920"/>
      <c r="BZ148" s="920"/>
      <c r="CA148" s="920"/>
      <c r="CB148" s="920"/>
      <c r="CC148" s="920"/>
      <c r="CD148" s="920"/>
      <c r="CE148" s="920"/>
      <c r="CF148" s="920"/>
      <c r="CG148" s="920"/>
      <c r="CH148" s="920"/>
      <c r="CI148" s="920"/>
      <c r="CJ148" s="920"/>
      <c r="CK148" s="920"/>
      <c r="CL148" s="920"/>
      <c r="CM148" s="920"/>
      <c r="CN148" s="920"/>
      <c r="CO148" s="926" t="s">
        <v>1544</v>
      </c>
      <c r="CP148" s="927"/>
      <c r="CQ148" s="928"/>
      <c r="CR148" s="926" t="s">
        <v>1623</v>
      </c>
      <c r="CS148" s="927"/>
      <c r="CT148" s="928"/>
      <c r="CU148" s="937"/>
    </row>
    <row r="149" spans="1:135" ht="9.9499999999999993" customHeight="1">
      <c r="A149" s="920"/>
      <c r="B149" s="920"/>
      <c r="C149" s="920"/>
      <c r="D149" s="920"/>
      <c r="E149" s="920"/>
      <c r="F149" s="920"/>
      <c r="I149" s="935"/>
      <c r="J149" s="961"/>
      <c r="K149" s="920"/>
      <c r="L149" s="920"/>
      <c r="M149" s="920"/>
      <c r="N149" s="920"/>
      <c r="O149" s="920"/>
      <c r="P149" s="920"/>
      <c r="Q149" s="920"/>
      <c r="R149" s="920"/>
      <c r="S149" s="920"/>
      <c r="T149" s="920"/>
      <c r="U149" s="920"/>
      <c r="V149" s="920"/>
      <c r="W149" s="920"/>
      <c r="X149" s="920"/>
      <c r="Y149" s="920"/>
      <c r="Z149" s="920"/>
      <c r="AA149" s="920"/>
      <c r="AB149" s="920"/>
      <c r="AC149" s="920"/>
      <c r="AD149" s="920"/>
      <c r="AE149" s="920"/>
      <c r="AF149" s="920"/>
      <c r="AG149" s="920"/>
      <c r="AH149" s="920"/>
      <c r="AI149" s="920"/>
      <c r="AJ149" s="920"/>
      <c r="AK149" s="920"/>
      <c r="AL149" s="920"/>
      <c r="AM149" s="920"/>
      <c r="AN149" s="920"/>
      <c r="AO149" s="920"/>
      <c r="AP149" s="920"/>
      <c r="AQ149" s="920"/>
      <c r="AR149" s="920"/>
      <c r="AS149" s="920"/>
      <c r="AT149" s="920"/>
      <c r="AU149" s="920"/>
      <c r="AV149" s="920"/>
      <c r="AW149" s="920"/>
      <c r="AX149" s="920"/>
      <c r="AY149" s="920"/>
      <c r="AZ149" s="920"/>
      <c r="BA149" s="920"/>
      <c r="BB149" s="920"/>
      <c r="BC149" s="920"/>
      <c r="BD149" s="920"/>
      <c r="BE149" s="920"/>
      <c r="BF149" s="920"/>
      <c r="BG149" s="920"/>
      <c r="BH149" s="920"/>
      <c r="BI149" s="920"/>
      <c r="BJ149" s="920"/>
      <c r="BK149" s="920"/>
      <c r="BL149" s="920"/>
      <c r="BM149" s="920"/>
      <c r="BN149" s="920"/>
      <c r="BO149" s="920"/>
      <c r="BP149" s="920"/>
      <c r="BQ149" s="920"/>
      <c r="BR149" s="920"/>
      <c r="BS149" s="920"/>
      <c r="BT149" s="920"/>
      <c r="BU149" s="920"/>
      <c r="BV149" s="920"/>
      <c r="BW149" s="920"/>
      <c r="BX149" s="920"/>
      <c r="BY149" s="920"/>
      <c r="BZ149" s="920"/>
      <c r="CA149" s="920"/>
      <c r="CB149" s="920"/>
      <c r="CC149" s="920"/>
      <c r="CD149" s="920"/>
      <c r="CE149" s="920"/>
      <c r="CF149" s="920"/>
      <c r="CG149" s="920"/>
      <c r="CH149" s="920"/>
      <c r="CI149" s="920"/>
      <c r="CJ149" s="920"/>
      <c r="CK149" s="920"/>
      <c r="CL149" s="920"/>
      <c r="CM149" s="920"/>
      <c r="CN149" s="920"/>
      <c r="CO149" s="920"/>
      <c r="CP149" s="920"/>
      <c r="CQ149" s="920"/>
      <c r="CR149" s="920"/>
      <c r="CS149" s="920"/>
      <c r="CT149" s="920"/>
      <c r="CU149" s="937"/>
      <c r="CV149" s="920"/>
      <c r="CW149" s="920"/>
      <c r="CX149" s="920"/>
      <c r="CY149" s="920"/>
      <c r="CZ149" s="920"/>
      <c r="DA149" s="920"/>
      <c r="DB149" s="920"/>
      <c r="DC149" s="920"/>
      <c r="DD149" s="920"/>
      <c r="DE149" s="920"/>
      <c r="DF149" s="920"/>
      <c r="DG149" s="920"/>
      <c r="DH149" s="920"/>
      <c r="DI149" s="920"/>
      <c r="DJ149" s="920"/>
      <c r="DK149" s="920"/>
      <c r="DL149" s="920"/>
      <c r="DM149" s="920"/>
      <c r="DN149" s="920"/>
      <c r="DO149" s="920"/>
      <c r="DP149" s="920"/>
      <c r="DQ149" s="920"/>
      <c r="DR149" s="920"/>
      <c r="DS149" s="920"/>
      <c r="DT149" s="920"/>
      <c r="DU149" s="920"/>
      <c r="DV149" s="920"/>
      <c r="DW149" s="920"/>
      <c r="DX149" s="920"/>
    </row>
    <row r="150" spans="1:135" ht="20.100000000000001" customHeight="1">
      <c r="A150" s="920"/>
      <c r="B150" s="920"/>
      <c r="C150" s="920"/>
      <c r="D150" s="920"/>
      <c r="E150" s="920"/>
      <c r="F150" s="920"/>
      <c r="I150" s="935"/>
      <c r="J150" s="949" t="s">
        <v>1542</v>
      </c>
      <c r="K150" s="981"/>
      <c r="L150" s="920"/>
      <c r="M150" s="982" t="s">
        <v>1521</v>
      </c>
      <c r="N150" s="983"/>
      <c r="O150" s="983"/>
      <c r="P150" s="983"/>
      <c r="Q150" s="984"/>
      <c r="R150" s="920"/>
      <c r="S150" s="949" t="s">
        <v>1573</v>
      </c>
      <c r="T150" s="981"/>
      <c r="U150" s="982" t="s">
        <v>1521</v>
      </c>
      <c r="V150" s="983"/>
      <c r="W150" s="983"/>
      <c r="X150" s="983"/>
      <c r="Y150" s="984"/>
      <c r="Z150" s="986" t="s">
        <v>912</v>
      </c>
      <c r="AA150" s="910" t="s">
        <v>1682</v>
      </c>
      <c r="AB150" s="981"/>
      <c r="AC150" s="938"/>
      <c r="AD150" s="982" t="s">
        <v>1521</v>
      </c>
      <c r="AE150" s="983"/>
      <c r="AF150" s="983"/>
      <c r="AG150" s="983"/>
      <c r="AH150" s="986" t="s">
        <v>912</v>
      </c>
      <c r="AI150" s="910" t="s">
        <v>2145</v>
      </c>
      <c r="AJ150" s="981"/>
      <c r="AK150" s="938"/>
      <c r="AL150" s="982" t="s">
        <v>1521</v>
      </c>
      <c r="AM150" s="983"/>
      <c r="AN150" s="983"/>
      <c r="AO150" s="983"/>
      <c r="AP150" s="984"/>
      <c r="AQ150" s="910" t="s">
        <v>1629</v>
      </c>
      <c r="AR150" s="981"/>
      <c r="AS150" s="938"/>
      <c r="AT150" s="982" t="s">
        <v>1521</v>
      </c>
      <c r="AU150" s="983"/>
      <c r="AV150" s="983"/>
      <c r="AW150" s="983"/>
      <c r="AX150" s="984"/>
      <c r="AY150" s="910" t="s">
        <v>2283</v>
      </c>
      <c r="AZ150" s="752"/>
      <c r="BA150" s="752"/>
      <c r="BB150" s="2865" t="s">
        <v>1521</v>
      </c>
      <c r="BC150" s="2866"/>
      <c r="BD150" s="2866"/>
      <c r="BE150" s="2866"/>
      <c r="BF150" s="2867"/>
      <c r="BG150" s="920"/>
      <c r="BH150" s="920"/>
      <c r="BI150" s="920"/>
      <c r="BJ150" s="920"/>
      <c r="BK150" s="920"/>
      <c r="BL150" s="920"/>
      <c r="BM150" s="920"/>
      <c r="BN150" s="920"/>
      <c r="BO150" s="920"/>
      <c r="BP150" s="920"/>
      <c r="BQ150" s="920"/>
      <c r="BR150" s="920"/>
      <c r="BS150" s="920"/>
      <c r="BT150" s="920"/>
      <c r="BU150" s="920"/>
      <c r="BV150" s="920"/>
      <c r="BW150" s="920"/>
      <c r="BX150" s="920"/>
      <c r="BY150" s="920"/>
      <c r="BZ150" s="920"/>
      <c r="CA150" s="920"/>
      <c r="CB150" s="920"/>
      <c r="CC150" s="920"/>
      <c r="CD150" s="920"/>
      <c r="CE150" s="920"/>
      <c r="CF150" s="920"/>
      <c r="CG150" s="920"/>
      <c r="CH150" s="920"/>
      <c r="CI150" s="920"/>
      <c r="CJ150" s="920"/>
      <c r="CK150" s="920"/>
      <c r="CL150" s="920"/>
      <c r="CM150" s="920"/>
      <c r="CN150" s="920"/>
      <c r="CO150" s="920"/>
      <c r="CP150" s="920"/>
      <c r="CQ150" s="920"/>
      <c r="CR150" s="920"/>
      <c r="CS150" s="920"/>
      <c r="CT150" s="920"/>
      <c r="CU150" s="937"/>
      <c r="CV150" s="920"/>
      <c r="CW150" s="920"/>
      <c r="CX150" s="920"/>
      <c r="CY150" s="920"/>
      <c r="CZ150" s="920"/>
      <c r="DA150" s="920"/>
      <c r="DB150" s="920"/>
      <c r="DC150" s="920"/>
      <c r="DD150" s="920"/>
      <c r="DE150" s="920"/>
      <c r="DF150" s="920"/>
      <c r="DG150" s="920"/>
      <c r="DH150" s="920"/>
      <c r="DI150" s="920"/>
      <c r="DJ150" s="920"/>
      <c r="DK150" s="920"/>
      <c r="DL150" s="920"/>
      <c r="DM150" s="920"/>
      <c r="DN150" s="920"/>
      <c r="DO150" s="920"/>
      <c r="DP150" s="920"/>
      <c r="DQ150" s="920"/>
      <c r="DR150" s="920"/>
      <c r="DS150" s="920"/>
      <c r="DT150" s="920"/>
      <c r="DU150" s="920"/>
      <c r="DV150" s="920"/>
      <c r="DW150" s="920"/>
      <c r="DX150" s="920"/>
    </row>
    <row r="151" spans="1:135" ht="9.9499999999999993" customHeight="1">
      <c r="A151" s="920"/>
      <c r="B151" s="920"/>
      <c r="C151" s="920"/>
      <c r="D151" s="920"/>
      <c r="E151" s="920"/>
      <c r="F151" s="920"/>
      <c r="I151" s="935"/>
      <c r="J151" s="961"/>
      <c r="K151" s="920"/>
      <c r="L151" s="920"/>
      <c r="M151" s="920"/>
      <c r="N151" s="920"/>
      <c r="O151" s="920"/>
      <c r="P151" s="920"/>
      <c r="Q151" s="920"/>
      <c r="R151" s="920"/>
      <c r="S151" s="920"/>
      <c r="T151" s="920"/>
      <c r="U151" s="920"/>
      <c r="V151" s="920"/>
      <c r="W151" s="920"/>
      <c r="X151" s="920"/>
      <c r="Y151" s="920"/>
      <c r="Z151" s="920"/>
      <c r="AA151" s="920"/>
      <c r="AB151" s="920"/>
      <c r="AC151" s="920"/>
      <c r="AD151" s="920"/>
      <c r="AE151" s="920"/>
      <c r="AF151" s="920"/>
      <c r="AG151" s="920"/>
      <c r="AH151" s="920"/>
      <c r="AI151" s="920"/>
      <c r="AJ151" s="920"/>
      <c r="AK151" s="920"/>
      <c r="AL151" s="920"/>
      <c r="AM151" s="920"/>
      <c r="AN151" s="920"/>
      <c r="AO151" s="920"/>
      <c r="AP151" s="920"/>
      <c r="AQ151" s="920"/>
      <c r="AR151" s="920"/>
      <c r="AS151" s="920"/>
      <c r="AT151" s="920"/>
      <c r="AU151" s="920"/>
      <c r="AV151" s="920"/>
      <c r="AW151" s="920"/>
      <c r="AX151" s="920"/>
      <c r="AY151" s="920"/>
      <c r="AZ151" s="920"/>
      <c r="BA151" s="920"/>
      <c r="BB151" s="920"/>
      <c r="BC151" s="920"/>
      <c r="BD151" s="920"/>
      <c r="BE151" s="920"/>
      <c r="BF151" s="920"/>
      <c r="BG151" s="920"/>
      <c r="BH151" s="920"/>
      <c r="BI151" s="920"/>
      <c r="BJ151" s="920"/>
      <c r="BK151" s="920"/>
      <c r="BL151" s="920"/>
      <c r="BM151" s="920"/>
      <c r="BN151" s="920"/>
      <c r="BO151" s="920"/>
      <c r="BP151" s="920"/>
      <c r="BQ151" s="920"/>
      <c r="BR151" s="920"/>
      <c r="BS151" s="920"/>
      <c r="BT151" s="920"/>
      <c r="BU151" s="920"/>
      <c r="BV151" s="920"/>
      <c r="BW151" s="920"/>
      <c r="BX151" s="920"/>
      <c r="BY151" s="920"/>
      <c r="BZ151" s="920"/>
      <c r="CA151" s="920"/>
      <c r="CB151" s="920"/>
      <c r="CC151" s="920"/>
      <c r="CD151" s="920"/>
      <c r="CE151" s="920"/>
      <c r="CF151" s="920"/>
      <c r="CG151" s="920"/>
      <c r="CH151" s="920"/>
      <c r="CI151" s="920"/>
      <c r="CJ151" s="920"/>
      <c r="CK151" s="920"/>
      <c r="CL151" s="920"/>
      <c r="CM151" s="920"/>
      <c r="CN151" s="920"/>
      <c r="CO151" s="920"/>
      <c r="CP151" s="920"/>
      <c r="CQ151" s="920"/>
      <c r="CR151" s="920"/>
      <c r="CS151" s="920"/>
      <c r="CT151" s="920"/>
      <c r="CU151" s="937"/>
      <c r="CV151" s="920"/>
      <c r="CW151" s="920"/>
      <c r="CX151" s="920"/>
      <c r="CY151" s="920"/>
      <c r="CZ151" s="920"/>
      <c r="DA151" s="920"/>
      <c r="DB151" s="920"/>
      <c r="DC151" s="920"/>
      <c r="DD151" s="920"/>
      <c r="DE151" s="920"/>
      <c r="DF151" s="920"/>
      <c r="DG151" s="920"/>
      <c r="DH151" s="920"/>
      <c r="DI151" s="920"/>
      <c r="DJ151" s="920"/>
      <c r="DK151" s="920"/>
      <c r="DL151" s="920"/>
      <c r="DM151" s="920"/>
      <c r="DN151" s="920"/>
      <c r="DO151" s="920"/>
      <c r="DP151" s="920"/>
      <c r="DQ151" s="920"/>
      <c r="DR151" s="920"/>
      <c r="DS151" s="920"/>
      <c r="DT151" s="920"/>
      <c r="DU151" s="920"/>
      <c r="DV151" s="920"/>
      <c r="DW151" s="920"/>
      <c r="DX151" s="920"/>
      <c r="DY151" s="920"/>
      <c r="DZ151" s="920"/>
      <c r="EA151" s="920"/>
      <c r="EB151" s="920"/>
      <c r="EC151" s="920"/>
      <c r="ED151" s="920"/>
      <c r="EE151" s="920"/>
    </row>
    <row r="152" spans="1:135" ht="18.95" customHeight="1">
      <c r="A152" s="920"/>
      <c r="B152" s="920"/>
      <c r="C152" s="920"/>
      <c r="D152" s="920"/>
      <c r="E152" s="920"/>
      <c r="F152" s="920"/>
      <c r="I152" s="935"/>
      <c r="J152" s="2880" t="s">
        <v>1559</v>
      </c>
      <c r="K152" s="2797" t="s">
        <v>2282</v>
      </c>
      <c r="L152" s="2848"/>
      <c r="M152" s="2848"/>
      <c r="N152" s="2799"/>
      <c r="O152" s="2797" t="s">
        <v>2062</v>
      </c>
      <c r="P152" s="2848"/>
      <c r="Q152" s="2848"/>
      <c r="R152" s="2799"/>
      <c r="S152" s="2810" t="s">
        <v>1630</v>
      </c>
      <c r="T152" s="2882"/>
      <c r="U152" s="2882"/>
      <c r="V152" s="2882"/>
      <c r="W152" s="2882"/>
      <c r="X152" s="2812"/>
      <c r="Y152" s="1343" t="s">
        <v>2178</v>
      </c>
      <c r="Z152" s="1362"/>
      <c r="AA152" s="1060"/>
      <c r="AB152" s="1060"/>
      <c r="AC152" s="1060"/>
      <c r="AD152" s="1060"/>
      <c r="AE152" s="1060"/>
      <c r="AF152" s="1060"/>
      <c r="AG152" s="1061"/>
      <c r="AH152" s="1343" t="s">
        <v>2179</v>
      </c>
      <c r="AI152" s="1362"/>
      <c r="AJ152" s="1060"/>
      <c r="AK152" s="1060"/>
      <c r="AL152" s="1060"/>
      <c r="AM152" s="1060"/>
      <c r="AN152" s="1060"/>
      <c r="AO152" s="1060"/>
      <c r="AP152" s="1061"/>
      <c r="AQ152" s="929" t="s">
        <v>1586</v>
      </c>
      <c r="AR152" s="930"/>
      <c r="AS152" s="930"/>
      <c r="AT152" s="930"/>
      <c r="AU152" s="930"/>
      <c r="AV152" s="930"/>
      <c r="AW152" s="930"/>
      <c r="AX152" s="930"/>
      <c r="AY152" s="930"/>
      <c r="AZ152" s="930"/>
      <c r="BA152" s="931"/>
      <c r="BB152" s="929" t="s">
        <v>1527</v>
      </c>
      <c r="BC152" s="930"/>
      <c r="BD152" s="930"/>
      <c r="BE152" s="930"/>
      <c r="BF152" s="930"/>
      <c r="BG152" s="930"/>
      <c r="BH152" s="930"/>
      <c r="BI152" s="930"/>
      <c r="BJ152" s="930"/>
      <c r="BK152" s="930"/>
      <c r="BL152" s="930"/>
      <c r="BM152" s="930"/>
      <c r="BN152" s="930"/>
      <c r="BO152" s="930"/>
      <c r="BP152" s="930"/>
      <c r="BQ152" s="930"/>
      <c r="BR152" s="930"/>
      <c r="BS152" s="930"/>
      <c r="BT152" s="929" t="s">
        <v>2122</v>
      </c>
      <c r="BU152" s="930"/>
      <c r="BV152" s="930"/>
      <c r="BW152" s="930"/>
      <c r="BX152" s="930"/>
      <c r="BY152" s="930"/>
      <c r="BZ152" s="930"/>
      <c r="CA152" s="930"/>
      <c r="CB152" s="930"/>
      <c r="CC152" s="930"/>
      <c r="CD152" s="930"/>
      <c r="CE152" s="931"/>
      <c r="CF152" s="931"/>
      <c r="CG152" s="931"/>
      <c r="CH152" s="931"/>
      <c r="CI152" s="929" t="s">
        <v>1612</v>
      </c>
      <c r="CJ152" s="930"/>
      <c r="CK152" s="930"/>
      <c r="CL152" s="930"/>
      <c r="CM152" s="931"/>
      <c r="CN152" s="930"/>
      <c r="CO152" s="930"/>
      <c r="CP152" s="931"/>
      <c r="CQ152" s="2810" t="s">
        <v>1525</v>
      </c>
      <c r="CR152" s="2848"/>
      <c r="CS152" s="2848"/>
      <c r="CT152" s="2799"/>
      <c r="CU152" s="937"/>
    </row>
    <row r="153" spans="1:135" ht="18.95" customHeight="1">
      <c r="A153" s="920"/>
      <c r="B153" s="920"/>
      <c r="C153" s="920"/>
      <c r="D153" s="920"/>
      <c r="E153" s="920"/>
      <c r="F153" s="920"/>
      <c r="I153" s="935"/>
      <c r="J153" s="2881"/>
      <c r="K153" s="2800"/>
      <c r="L153" s="2801"/>
      <c r="M153" s="2801"/>
      <c r="N153" s="2802"/>
      <c r="O153" s="2800"/>
      <c r="P153" s="2801"/>
      <c r="Q153" s="2801"/>
      <c r="R153" s="2802"/>
      <c r="S153" s="2813"/>
      <c r="T153" s="2814"/>
      <c r="U153" s="2814"/>
      <c r="V153" s="2814"/>
      <c r="W153" s="2814"/>
      <c r="X153" s="2815"/>
      <c r="Y153" s="1059" t="s">
        <v>3412</v>
      </c>
      <c r="Z153" s="1060"/>
      <c r="AA153" s="1060"/>
      <c r="AB153" s="1059" t="s">
        <v>2138</v>
      </c>
      <c r="AC153" s="1060"/>
      <c r="AD153" s="1060"/>
      <c r="AE153" s="1059" t="s">
        <v>2139</v>
      </c>
      <c r="AF153" s="1060"/>
      <c r="AG153" s="1061"/>
      <c r="AH153" s="1059" t="s">
        <v>3412</v>
      </c>
      <c r="AI153" s="1060"/>
      <c r="AJ153" s="1060"/>
      <c r="AK153" s="1059" t="s">
        <v>2138</v>
      </c>
      <c r="AL153" s="1060"/>
      <c r="AM153" s="1060"/>
      <c r="AN153" s="1059" t="s">
        <v>2139</v>
      </c>
      <c r="AO153" s="1060"/>
      <c r="AP153" s="1061"/>
      <c r="AQ153" s="929" t="s">
        <v>699</v>
      </c>
      <c r="AR153" s="930"/>
      <c r="AS153" s="930"/>
      <c r="AT153" s="931"/>
      <c r="AU153" s="929" t="s">
        <v>700</v>
      </c>
      <c r="AV153" s="930"/>
      <c r="AW153" s="930"/>
      <c r="AX153" s="931"/>
      <c r="AY153" s="929" t="s">
        <v>1531</v>
      </c>
      <c r="AZ153" s="930"/>
      <c r="BA153" s="931"/>
      <c r="BB153" s="929" t="s">
        <v>1561</v>
      </c>
      <c r="BC153" s="930"/>
      <c r="BD153" s="931"/>
      <c r="BE153" s="929" t="s">
        <v>1528</v>
      </c>
      <c r="BF153" s="930"/>
      <c r="BG153" s="930"/>
      <c r="BH153" s="930"/>
      <c r="BI153" s="931"/>
      <c r="BJ153" s="929" t="s">
        <v>1529</v>
      </c>
      <c r="BK153" s="930"/>
      <c r="BL153" s="930"/>
      <c r="BM153" s="930"/>
      <c r="BN153" s="930"/>
      <c r="BO153" s="930"/>
      <c r="BP153" s="931"/>
      <c r="BQ153" s="929" t="s">
        <v>1530</v>
      </c>
      <c r="BR153" s="930"/>
      <c r="BS153" s="931"/>
      <c r="BT153" s="966" t="s">
        <v>1534</v>
      </c>
      <c r="BU153" s="1361"/>
      <c r="BV153" s="968"/>
      <c r="BW153" s="966" t="s">
        <v>1535</v>
      </c>
      <c r="BX153" s="1361"/>
      <c r="BY153" s="968"/>
      <c r="BZ153" s="929" t="s">
        <v>1583</v>
      </c>
      <c r="CA153" s="931"/>
      <c r="CB153" s="931"/>
      <c r="CC153" s="929" t="s">
        <v>1584</v>
      </c>
      <c r="CD153" s="930"/>
      <c r="CE153" s="931"/>
      <c r="CF153" s="929" t="s">
        <v>1680</v>
      </c>
      <c r="CG153" s="930"/>
      <c r="CH153" s="931"/>
      <c r="CI153" s="929" t="s">
        <v>1583</v>
      </c>
      <c r="CJ153" s="930"/>
      <c r="CK153" s="929" t="s">
        <v>1592</v>
      </c>
      <c r="CL153" s="930"/>
      <c r="CM153" s="931"/>
      <c r="CN153" s="929" t="s">
        <v>1585</v>
      </c>
      <c r="CO153" s="930"/>
      <c r="CP153" s="931"/>
      <c r="CQ153" s="2800"/>
      <c r="CR153" s="2801"/>
      <c r="CS153" s="2801"/>
      <c r="CT153" s="2802"/>
      <c r="CU153" s="937"/>
    </row>
    <row r="154" spans="1:135" ht="18.95" customHeight="1">
      <c r="A154" s="920"/>
      <c r="B154" s="920"/>
      <c r="C154" s="920"/>
      <c r="D154" s="920"/>
      <c r="E154" s="920"/>
      <c r="F154" s="920"/>
      <c r="I154" s="935"/>
      <c r="J154" s="932" t="s">
        <v>737</v>
      </c>
      <c r="K154" s="2865" t="s">
        <v>2284</v>
      </c>
      <c r="L154" s="2866"/>
      <c r="M154" s="2866"/>
      <c r="N154" s="2867"/>
      <c r="O154" s="2865" t="s">
        <v>1179</v>
      </c>
      <c r="P154" s="2866"/>
      <c r="Q154" s="2866"/>
      <c r="R154" s="2867"/>
      <c r="S154" s="1040" t="s">
        <v>2271</v>
      </c>
      <c r="T154" s="918"/>
      <c r="U154" s="918"/>
      <c r="V154" s="918"/>
      <c r="W154" s="918"/>
      <c r="X154" s="919"/>
      <c r="Y154" s="1388" t="s">
        <v>3410</v>
      </c>
      <c r="Z154" s="955"/>
      <c r="AA154" s="955"/>
      <c r="AB154" s="954" t="s">
        <v>1523</v>
      </c>
      <c r="AC154" s="955"/>
      <c r="AD154" s="955"/>
      <c r="AE154" s="954" t="s">
        <v>1524</v>
      </c>
      <c r="AF154" s="955"/>
      <c r="AG154" s="971"/>
      <c r="AH154" s="1388" t="s">
        <v>3410</v>
      </c>
      <c r="AI154" s="955"/>
      <c r="AJ154" s="955"/>
      <c r="AK154" s="954" t="s">
        <v>1523</v>
      </c>
      <c r="AL154" s="955"/>
      <c r="AM154" s="955"/>
      <c r="AN154" s="954" t="s">
        <v>1620</v>
      </c>
      <c r="AO154" s="955"/>
      <c r="AP154" s="971"/>
      <c r="AQ154" s="932" t="s">
        <v>1560</v>
      </c>
      <c r="AR154" s="933"/>
      <c r="AS154" s="933"/>
      <c r="AT154" s="934"/>
      <c r="AU154" s="932">
        <v>12345</v>
      </c>
      <c r="AV154" s="933"/>
      <c r="AW154" s="933"/>
      <c r="AX154" s="934"/>
      <c r="AY154" s="932" t="s">
        <v>1518</v>
      </c>
      <c r="AZ154" s="933"/>
      <c r="BA154" s="934"/>
      <c r="BB154" s="932" t="s">
        <v>1526</v>
      </c>
      <c r="BC154" s="933"/>
      <c r="BD154" s="934"/>
      <c r="BE154" s="932" t="s">
        <v>1526</v>
      </c>
      <c r="BF154" s="933"/>
      <c r="BG154" s="933"/>
      <c r="BH154" s="933"/>
      <c r="BI154" s="934"/>
      <c r="BJ154" s="932" t="s">
        <v>1562</v>
      </c>
      <c r="BK154" s="933"/>
      <c r="BL154" s="933"/>
      <c r="BM154" s="933"/>
      <c r="BN154" s="933"/>
      <c r="BO154" s="933"/>
      <c r="BP154" s="934"/>
      <c r="BQ154" s="932" t="s">
        <v>1532</v>
      </c>
      <c r="BR154" s="933"/>
      <c r="BS154" s="934"/>
      <c r="BT154" s="954" t="s">
        <v>1596</v>
      </c>
      <c r="BU154" s="955"/>
      <c r="BV154" s="971"/>
      <c r="BW154" s="954">
        <v>1</v>
      </c>
      <c r="BX154" s="955"/>
      <c r="BY154" s="971"/>
      <c r="BZ154" s="954" t="s">
        <v>1595</v>
      </c>
      <c r="CA154" s="955"/>
      <c r="CB154" s="971"/>
      <c r="CC154" s="954">
        <v>1</v>
      </c>
      <c r="CD154" s="955"/>
      <c r="CE154" s="971"/>
      <c r="CF154" s="932">
        <v>66</v>
      </c>
      <c r="CG154" s="933"/>
      <c r="CH154" s="933"/>
      <c r="CI154" s="954" t="s">
        <v>1590</v>
      </c>
      <c r="CJ154" s="955"/>
      <c r="CK154" s="1006">
        <v>60</v>
      </c>
      <c r="CL154" s="1007"/>
      <c r="CM154" s="1008"/>
      <c r="CN154" s="1009">
        <v>0</v>
      </c>
      <c r="CO154" s="1007"/>
      <c r="CP154" s="1008"/>
      <c r="CQ154" s="954" t="s">
        <v>1526</v>
      </c>
      <c r="CR154" s="955"/>
      <c r="CS154" s="955"/>
      <c r="CT154" s="971"/>
      <c r="CU154" s="937"/>
    </row>
    <row r="155" spans="1:135" ht="18.95" customHeight="1">
      <c r="A155" s="920"/>
      <c r="B155" s="920"/>
      <c r="C155" s="920"/>
      <c r="D155" s="920"/>
      <c r="E155" s="920"/>
      <c r="F155" s="920"/>
      <c r="I155" s="935"/>
      <c r="J155" s="932" t="s">
        <v>737</v>
      </c>
      <c r="K155" s="2865" t="s">
        <v>2284</v>
      </c>
      <c r="L155" s="2866"/>
      <c r="M155" s="2866"/>
      <c r="N155" s="2867"/>
      <c r="O155" s="2865" t="s">
        <v>1179</v>
      </c>
      <c r="P155" s="2866"/>
      <c r="Q155" s="2866"/>
      <c r="R155" s="2867"/>
      <c r="S155" s="1040" t="s">
        <v>2271</v>
      </c>
      <c r="T155" s="918"/>
      <c r="U155" s="918"/>
      <c r="V155" s="918"/>
      <c r="W155" s="918"/>
      <c r="X155" s="919"/>
      <c r="Y155" s="1388" t="s">
        <v>3410</v>
      </c>
      <c r="Z155" s="955"/>
      <c r="AA155" s="955"/>
      <c r="AB155" s="954" t="s">
        <v>1523</v>
      </c>
      <c r="AC155" s="955"/>
      <c r="AD155" s="955"/>
      <c r="AE155" s="954" t="s">
        <v>1524</v>
      </c>
      <c r="AF155" s="955"/>
      <c r="AG155" s="971"/>
      <c r="AH155" s="1388" t="s">
        <v>3410</v>
      </c>
      <c r="AI155" s="955"/>
      <c r="AJ155" s="955"/>
      <c r="AK155" s="954" t="s">
        <v>1523</v>
      </c>
      <c r="AL155" s="955"/>
      <c r="AM155" s="955"/>
      <c r="AN155" s="954" t="s">
        <v>1620</v>
      </c>
      <c r="AO155" s="955"/>
      <c r="AP155" s="971"/>
      <c r="AQ155" s="932" t="s">
        <v>1560</v>
      </c>
      <c r="AR155" s="933"/>
      <c r="AS155" s="933"/>
      <c r="AT155" s="934"/>
      <c r="AU155" s="932">
        <v>12345</v>
      </c>
      <c r="AV155" s="933"/>
      <c r="AW155" s="933"/>
      <c r="AX155" s="934"/>
      <c r="AY155" s="932" t="s">
        <v>1518</v>
      </c>
      <c r="AZ155" s="933"/>
      <c r="BA155" s="934"/>
      <c r="BB155" s="932" t="s">
        <v>1526</v>
      </c>
      <c r="BC155" s="933"/>
      <c r="BD155" s="934"/>
      <c r="BE155" s="932" t="s">
        <v>1526</v>
      </c>
      <c r="BF155" s="933"/>
      <c r="BG155" s="933"/>
      <c r="BH155" s="933"/>
      <c r="BI155" s="934"/>
      <c r="BJ155" s="932" t="s">
        <v>1562</v>
      </c>
      <c r="BK155" s="933"/>
      <c r="BL155" s="933"/>
      <c r="BM155" s="933"/>
      <c r="BN155" s="933"/>
      <c r="BO155" s="933"/>
      <c r="BP155" s="934"/>
      <c r="BQ155" s="932" t="s">
        <v>1532</v>
      </c>
      <c r="BR155" s="933"/>
      <c r="BS155" s="934"/>
      <c r="BT155" s="954" t="s">
        <v>1596</v>
      </c>
      <c r="BU155" s="955"/>
      <c r="BV155" s="971"/>
      <c r="BW155" s="954">
        <v>1</v>
      </c>
      <c r="BX155" s="955"/>
      <c r="BY155" s="971"/>
      <c r="BZ155" s="954" t="s">
        <v>1595</v>
      </c>
      <c r="CA155" s="955"/>
      <c r="CB155" s="971"/>
      <c r="CC155" s="954">
        <v>1</v>
      </c>
      <c r="CD155" s="955"/>
      <c r="CE155" s="971"/>
      <c r="CF155" s="932">
        <v>66</v>
      </c>
      <c r="CG155" s="933"/>
      <c r="CH155" s="933"/>
      <c r="CI155" s="954" t="s">
        <v>1590</v>
      </c>
      <c r="CJ155" s="955"/>
      <c r="CK155" s="1006">
        <v>50</v>
      </c>
      <c r="CL155" s="1007"/>
      <c r="CM155" s="1008"/>
      <c r="CN155" s="1009">
        <v>0</v>
      </c>
      <c r="CO155" s="1007"/>
      <c r="CP155" s="1008"/>
      <c r="CQ155" s="954" t="s">
        <v>1526</v>
      </c>
      <c r="CR155" s="955"/>
      <c r="CS155" s="955"/>
      <c r="CT155" s="971"/>
      <c r="CU155" s="937"/>
      <c r="CX155" s="974"/>
    </row>
    <row r="156" spans="1:135" ht="5.0999999999999996" customHeight="1">
      <c r="A156" s="920"/>
      <c r="B156" s="920"/>
      <c r="C156" s="920"/>
      <c r="D156" s="920"/>
      <c r="E156" s="920"/>
      <c r="F156" s="920"/>
      <c r="I156" s="935"/>
      <c r="J156" s="920"/>
      <c r="K156" s="920"/>
      <c r="L156" s="920"/>
      <c r="M156" s="920"/>
      <c r="N156" s="920"/>
      <c r="O156" s="920"/>
      <c r="P156" s="920"/>
      <c r="Q156" s="920"/>
      <c r="R156" s="920"/>
      <c r="S156" s="920"/>
      <c r="T156" s="920"/>
      <c r="U156" s="920"/>
      <c r="V156" s="920"/>
      <c r="W156" s="920"/>
      <c r="X156" s="920"/>
      <c r="Y156" s="920"/>
      <c r="Z156" s="920"/>
      <c r="AA156" s="920"/>
      <c r="AB156" s="920"/>
      <c r="AC156" s="920"/>
      <c r="AD156" s="920"/>
      <c r="AE156" s="920"/>
      <c r="AF156" s="920"/>
      <c r="AG156" s="920"/>
      <c r="AH156" s="920"/>
      <c r="AI156" s="920"/>
      <c r="AJ156" s="920"/>
      <c r="AK156" s="920"/>
      <c r="AL156" s="920"/>
      <c r="AM156" s="920"/>
      <c r="AN156" s="920"/>
      <c r="AO156" s="920"/>
      <c r="AP156" s="920"/>
      <c r="AQ156" s="920"/>
      <c r="AR156" s="920"/>
      <c r="AS156" s="920"/>
      <c r="AT156" s="920"/>
      <c r="AU156" s="920"/>
      <c r="AV156" s="920"/>
      <c r="AW156" s="920"/>
      <c r="AX156" s="920"/>
      <c r="AY156" s="920"/>
      <c r="AZ156" s="920"/>
      <c r="BA156" s="920"/>
      <c r="BB156" s="920"/>
      <c r="BC156" s="920"/>
      <c r="BD156" s="920"/>
      <c r="BE156" s="920"/>
      <c r="BF156" s="920"/>
      <c r="BG156" s="920"/>
      <c r="BH156" s="920"/>
      <c r="BI156" s="920"/>
      <c r="BJ156" s="920"/>
      <c r="BK156" s="920"/>
      <c r="BL156" s="920"/>
      <c r="BM156" s="920"/>
      <c r="BN156" s="920"/>
      <c r="BO156" s="920"/>
      <c r="BP156" s="920"/>
      <c r="BQ156" s="920"/>
      <c r="BR156" s="920"/>
      <c r="BS156" s="920"/>
      <c r="BT156" s="920"/>
      <c r="BU156" s="920"/>
      <c r="BV156" s="920"/>
      <c r="BW156" s="920"/>
      <c r="BX156" s="920"/>
      <c r="BY156" s="920"/>
      <c r="BZ156" s="920"/>
      <c r="CA156" s="920"/>
      <c r="CB156" s="920"/>
      <c r="CC156" s="920"/>
      <c r="CD156" s="920"/>
      <c r="CE156" s="920"/>
      <c r="CF156" s="920"/>
      <c r="CG156" s="920"/>
      <c r="CH156" s="920"/>
      <c r="CI156" s="920"/>
      <c r="CJ156" s="920"/>
      <c r="CK156" s="920"/>
      <c r="CL156" s="920"/>
      <c r="CM156" s="920"/>
      <c r="CN156" s="920"/>
      <c r="CO156" s="920"/>
      <c r="CP156" s="920"/>
      <c r="CQ156" s="974"/>
      <c r="CR156" s="920"/>
      <c r="CS156" s="536"/>
      <c r="CT156" s="536"/>
      <c r="CU156" s="1422"/>
      <c r="CV156"/>
      <c r="CW156"/>
      <c r="CX156"/>
      <c r="CY156"/>
      <c r="CZ156"/>
      <c r="DA156"/>
      <c r="DB156"/>
      <c r="DC156"/>
      <c r="DD156"/>
      <c r="DE156"/>
      <c r="DF156"/>
      <c r="DG156"/>
      <c r="DH156"/>
      <c r="DI156"/>
      <c r="DJ156"/>
      <c r="DK156"/>
      <c r="DL156"/>
      <c r="DM156"/>
    </row>
    <row r="157" spans="1:135" ht="5.0999999999999996" customHeight="1">
      <c r="A157" s="920"/>
      <c r="B157" s="920"/>
      <c r="C157" s="920"/>
      <c r="D157" s="920"/>
      <c r="E157" s="920"/>
      <c r="F157" s="920"/>
      <c r="I157" s="935"/>
      <c r="J157" s="1366"/>
      <c r="K157" s="1366"/>
      <c r="L157" s="1366"/>
      <c r="M157" s="1366"/>
      <c r="N157" s="1366"/>
      <c r="O157" s="1366"/>
      <c r="P157" s="1366"/>
      <c r="Q157" s="1366"/>
      <c r="R157" s="1366"/>
      <c r="S157" s="1366"/>
      <c r="T157" s="1366"/>
      <c r="U157" s="1366"/>
      <c r="V157" s="1366"/>
      <c r="W157" s="1366"/>
      <c r="X157" s="1366"/>
      <c r="Y157" s="1366"/>
      <c r="Z157" s="1366"/>
      <c r="AA157" s="1366"/>
      <c r="AB157" s="1366"/>
      <c r="AC157" s="1366"/>
      <c r="AD157" s="1366"/>
      <c r="AE157" s="1366"/>
      <c r="AF157" s="1366"/>
      <c r="AG157" s="1366"/>
      <c r="AH157" s="1366"/>
      <c r="AI157" s="1366"/>
      <c r="AJ157" s="1366"/>
      <c r="AK157" s="1366"/>
      <c r="AL157" s="1366"/>
      <c r="AM157" s="1366"/>
      <c r="AN157" s="1366"/>
      <c r="AO157" s="1366"/>
      <c r="AP157" s="1366"/>
      <c r="AQ157" s="1366"/>
      <c r="AR157" s="1366"/>
      <c r="AS157" s="1366"/>
      <c r="AT157" s="1366"/>
      <c r="AU157" s="1366"/>
      <c r="AV157" s="1366"/>
      <c r="AW157" s="1366"/>
      <c r="AX157" s="1366"/>
      <c r="AY157" s="1366"/>
      <c r="AZ157" s="1366"/>
      <c r="BA157" s="1366"/>
      <c r="BB157" s="1366"/>
      <c r="BC157" s="1366"/>
      <c r="BD157" s="1366"/>
      <c r="BE157" s="1366"/>
      <c r="BF157" s="1366"/>
      <c r="BG157" s="1366"/>
      <c r="BH157" s="1366"/>
      <c r="BI157" s="1366"/>
      <c r="BJ157" s="1366"/>
      <c r="BK157" s="1366"/>
      <c r="BL157" s="1366"/>
      <c r="BM157" s="1366"/>
      <c r="BN157" s="1366"/>
      <c r="BO157" s="1366"/>
      <c r="BP157" s="1366"/>
      <c r="BQ157" s="1366"/>
      <c r="BR157" s="1366"/>
      <c r="BS157" s="1366"/>
      <c r="BT157" s="977"/>
      <c r="BU157" s="977"/>
      <c r="BV157" s="977"/>
      <c r="BW157" s="977"/>
      <c r="BX157" s="977"/>
      <c r="BY157" s="977"/>
      <c r="BZ157" s="977"/>
      <c r="CA157" s="1242"/>
      <c r="CB157" s="1242"/>
      <c r="CC157" s="1242"/>
      <c r="CD157" s="1242"/>
      <c r="CE157" s="1242"/>
      <c r="CF157" s="1242"/>
      <c r="CG157" s="1242"/>
      <c r="CH157" s="1242"/>
      <c r="CI157" s="1242"/>
      <c r="CJ157" s="1242"/>
      <c r="CK157" s="1242"/>
      <c r="CL157" s="1242"/>
      <c r="CM157" s="1242"/>
      <c r="CN157" s="1242"/>
      <c r="CO157" s="1242"/>
      <c r="CP157" s="1242"/>
      <c r="CQ157" s="1366"/>
      <c r="CR157" s="1366"/>
      <c r="CS157" s="1366"/>
      <c r="CT157" s="1366"/>
      <c r="CU157" s="1422"/>
      <c r="CV157"/>
      <c r="CW157"/>
      <c r="CX157"/>
      <c r="CY157"/>
      <c r="CZ157"/>
      <c r="DA157"/>
      <c r="DB157"/>
      <c r="DC157"/>
      <c r="DD157"/>
      <c r="DE157"/>
      <c r="DF157"/>
      <c r="DG157"/>
      <c r="DH157"/>
      <c r="DI157"/>
      <c r="DJ157"/>
      <c r="DK157"/>
      <c r="DL157"/>
      <c r="DM157"/>
    </row>
    <row r="158" spans="1:135" ht="18.95" customHeight="1">
      <c r="A158" s="920"/>
      <c r="B158" s="920"/>
      <c r="C158" s="920"/>
      <c r="D158" s="920"/>
      <c r="E158" s="920"/>
      <c r="F158" s="920"/>
      <c r="I158" s="935"/>
      <c r="J158" s="1366"/>
      <c r="K158" s="1366"/>
      <c r="L158" s="1366"/>
      <c r="M158" s="1366"/>
      <c r="N158" s="1366"/>
      <c r="O158" s="1366"/>
      <c r="P158" s="1366"/>
      <c r="Q158" s="1366"/>
      <c r="R158" s="1366"/>
      <c r="S158" s="1366"/>
      <c r="T158" s="1366"/>
      <c r="U158" s="1366"/>
      <c r="V158" s="1366"/>
      <c r="W158" s="1366"/>
      <c r="X158" s="1366"/>
      <c r="Y158" s="1366"/>
      <c r="Z158" s="1366"/>
      <c r="AA158" s="1366"/>
      <c r="AB158" s="1366"/>
      <c r="AC158" s="1366"/>
      <c r="AD158" s="1366"/>
      <c r="AE158" s="1366"/>
      <c r="AF158" s="1366"/>
      <c r="AG158" s="1366"/>
      <c r="AH158" s="1366"/>
      <c r="AI158" s="1366"/>
      <c r="AJ158" s="1366"/>
      <c r="AK158" s="1366"/>
      <c r="AL158" s="1366"/>
      <c r="AM158" s="1366"/>
      <c r="AN158" s="1366"/>
      <c r="AO158" s="1366"/>
      <c r="AP158" s="1366"/>
      <c r="AQ158" s="1366"/>
      <c r="AR158" s="1366"/>
      <c r="AS158" s="1366"/>
      <c r="AT158" s="1366"/>
      <c r="AU158" s="1366"/>
      <c r="AV158" s="1366"/>
      <c r="AW158" s="1366"/>
      <c r="AX158" s="1366"/>
      <c r="AY158" s="1366"/>
      <c r="AZ158" s="1366"/>
      <c r="BA158" s="1366"/>
      <c r="BB158" s="1366"/>
      <c r="BC158" s="1366"/>
      <c r="BD158" s="1366"/>
      <c r="BE158" s="1366"/>
      <c r="BF158" s="1366"/>
      <c r="BG158" s="1366"/>
      <c r="BH158" s="1366"/>
      <c r="BI158" s="1366"/>
      <c r="BJ158" s="1366"/>
      <c r="BK158" s="1366"/>
      <c r="BL158" s="1366"/>
      <c r="BM158" s="1366"/>
      <c r="BN158" s="1366"/>
      <c r="BO158" s="1366"/>
      <c r="BP158" s="1366"/>
      <c r="BQ158" s="1366"/>
      <c r="BR158" s="1366"/>
      <c r="BS158" s="1366"/>
      <c r="BT158" s="1372"/>
      <c r="BU158" s="1372"/>
      <c r="BV158" s="1372"/>
      <c r="BW158" s="1372"/>
      <c r="BX158" s="1372"/>
      <c r="BY158" s="978" t="s">
        <v>1557</v>
      </c>
      <c r="BZ158" s="1372"/>
      <c r="CA158" s="978"/>
      <c r="CB158" s="977"/>
      <c r="CC158" s="2889">
        <f>CC154+CC155</f>
        <v>2</v>
      </c>
      <c r="CD158" s="2887"/>
      <c r="CE158" s="2888"/>
      <c r="CF158" s="1355"/>
      <c r="CG158" s="1355"/>
      <c r="CH158" s="1355"/>
      <c r="CI158" s="1079" t="s">
        <v>1590</v>
      </c>
      <c r="CJ158" s="980"/>
      <c r="CK158" s="2889">
        <f>CK154+CK155</f>
        <v>110</v>
      </c>
      <c r="CL158" s="2887"/>
      <c r="CM158" s="2888"/>
      <c r="CN158" s="2889">
        <f>CN154+CN155</f>
        <v>0</v>
      </c>
      <c r="CO158" s="2887"/>
      <c r="CP158" s="2888"/>
      <c r="CQ158" s="1366"/>
      <c r="CR158" s="1366"/>
      <c r="CS158" s="1366"/>
      <c r="CT158" s="1366"/>
      <c r="CU158" s="1422"/>
      <c r="CV158"/>
      <c r="CW158"/>
      <c r="CX158"/>
      <c r="CY158"/>
      <c r="CZ158"/>
      <c r="DA158"/>
      <c r="DB158"/>
      <c r="DC158"/>
      <c r="DD158"/>
      <c r="DE158"/>
      <c r="DF158"/>
      <c r="DG158"/>
      <c r="DH158"/>
      <c r="DI158"/>
      <c r="DJ158"/>
      <c r="DK158"/>
      <c r="DL158"/>
      <c r="DM158"/>
    </row>
    <row r="159" spans="1:135" ht="5.0999999999999996" customHeight="1">
      <c r="A159" s="920"/>
      <c r="B159" s="920"/>
      <c r="C159" s="920"/>
      <c r="D159" s="920"/>
      <c r="E159" s="920"/>
      <c r="F159" s="920"/>
      <c r="I159" s="935"/>
      <c r="J159" s="1366"/>
      <c r="K159" s="1366"/>
      <c r="L159" s="1366"/>
      <c r="M159" s="1366"/>
      <c r="N159" s="1366"/>
      <c r="O159" s="1366"/>
      <c r="P159" s="1366"/>
      <c r="Q159" s="1366"/>
      <c r="R159" s="1366"/>
      <c r="S159" s="1366"/>
      <c r="T159" s="1366"/>
      <c r="U159" s="1366"/>
      <c r="V159" s="1366"/>
      <c r="W159" s="1366"/>
      <c r="X159" s="1366"/>
      <c r="Y159" s="1366"/>
      <c r="Z159" s="1366"/>
      <c r="AA159" s="1366"/>
      <c r="AB159" s="1366"/>
      <c r="AC159" s="1366"/>
      <c r="AD159" s="1366"/>
      <c r="AE159" s="1366"/>
      <c r="AF159" s="1366"/>
      <c r="AG159" s="1366"/>
      <c r="AH159" s="1366"/>
      <c r="AI159" s="1366"/>
      <c r="AJ159" s="1366"/>
      <c r="AK159" s="1366"/>
      <c r="AL159" s="1366"/>
      <c r="AM159" s="1366"/>
      <c r="AN159" s="1366"/>
      <c r="AO159" s="1366"/>
      <c r="AP159" s="1366"/>
      <c r="AQ159" s="1366"/>
      <c r="AR159" s="1366"/>
      <c r="AS159" s="1366"/>
      <c r="AT159" s="1366"/>
      <c r="AU159" s="1366"/>
      <c r="AV159" s="1366"/>
      <c r="AW159" s="1366"/>
      <c r="AX159" s="1366"/>
      <c r="AY159" s="1366"/>
      <c r="AZ159" s="1366"/>
      <c r="BA159" s="1366"/>
      <c r="BB159" s="1366"/>
      <c r="BC159" s="1366"/>
      <c r="BD159" s="1366"/>
      <c r="BE159" s="1366"/>
      <c r="BF159" s="1366"/>
      <c r="BG159" s="1366"/>
      <c r="BH159" s="1366"/>
      <c r="BI159" s="1366"/>
      <c r="BJ159" s="1366"/>
      <c r="BK159" s="1366"/>
      <c r="BL159" s="1366"/>
      <c r="BM159" s="1366"/>
      <c r="BN159" s="1366"/>
      <c r="BO159" s="1366"/>
      <c r="BP159" s="1366"/>
      <c r="BQ159" s="1366"/>
      <c r="BR159" s="1366"/>
      <c r="BS159" s="1366"/>
      <c r="BT159" s="977"/>
      <c r="BU159" s="977"/>
      <c r="BV159" s="977"/>
      <c r="BW159" s="977"/>
      <c r="BX159" s="977"/>
      <c r="BY159" s="977"/>
      <c r="BZ159" s="977"/>
      <c r="CA159" s="977"/>
      <c r="CB159" s="977"/>
      <c r="CC159" s="977"/>
      <c r="CD159" s="977"/>
      <c r="CE159" s="977"/>
      <c r="CF159" s="1242"/>
      <c r="CG159" s="1242"/>
      <c r="CH159" s="1242"/>
      <c r="CI159" s="977"/>
      <c r="CJ159" s="977"/>
      <c r="CK159" s="977"/>
      <c r="CL159" s="977"/>
      <c r="CM159" s="977"/>
      <c r="CN159" s="977"/>
      <c r="CO159" s="977"/>
      <c r="CP159" s="977"/>
      <c r="CQ159" s="1366"/>
      <c r="CR159" s="1366"/>
      <c r="CS159" s="1366"/>
      <c r="CT159" s="1366"/>
      <c r="CU159" s="1422"/>
      <c r="CV159"/>
      <c r="CW159"/>
      <c r="CX159"/>
      <c r="CY159"/>
      <c r="CZ159"/>
      <c r="DA159"/>
      <c r="DB159"/>
      <c r="DC159"/>
      <c r="DD159"/>
      <c r="DE159"/>
      <c r="DF159"/>
      <c r="DG159"/>
      <c r="DH159"/>
      <c r="DI159"/>
      <c r="DJ159"/>
      <c r="DK159"/>
      <c r="DL159"/>
      <c r="DM159"/>
    </row>
    <row r="160" spans="1:135" ht="9.9499999999999993" customHeight="1">
      <c r="A160" s="920"/>
      <c r="B160" s="920"/>
      <c r="C160" s="920"/>
      <c r="D160" s="920"/>
      <c r="E160" s="920"/>
      <c r="F160" s="920"/>
      <c r="I160" s="936"/>
      <c r="J160" s="939"/>
      <c r="K160" s="939"/>
      <c r="L160" s="939"/>
      <c r="M160" s="939"/>
      <c r="N160" s="939"/>
      <c r="O160" s="939"/>
      <c r="P160" s="939"/>
      <c r="Q160" s="939"/>
      <c r="R160" s="939"/>
      <c r="S160" s="939"/>
      <c r="T160" s="939"/>
      <c r="U160" s="939"/>
      <c r="V160" s="939"/>
      <c r="W160" s="939"/>
      <c r="X160" s="939"/>
      <c r="Y160" s="939"/>
      <c r="Z160" s="939"/>
      <c r="AA160" s="939"/>
      <c r="AB160" s="939"/>
      <c r="AC160" s="939"/>
      <c r="AD160" s="939"/>
      <c r="AE160" s="939"/>
      <c r="AF160" s="939"/>
      <c r="AG160" s="939"/>
      <c r="AH160" s="939"/>
      <c r="AI160" s="939"/>
      <c r="AJ160" s="939"/>
      <c r="AK160" s="939"/>
      <c r="AL160" s="939"/>
      <c r="AM160" s="939"/>
      <c r="AN160" s="939"/>
      <c r="AO160" s="939"/>
      <c r="AP160" s="939"/>
      <c r="AQ160" s="939"/>
      <c r="AR160" s="939"/>
      <c r="AS160" s="939"/>
      <c r="AT160" s="939"/>
      <c r="AU160" s="939"/>
      <c r="AV160" s="939"/>
      <c r="AW160" s="939"/>
      <c r="AX160" s="939"/>
      <c r="AY160" s="939"/>
      <c r="AZ160" s="939"/>
      <c r="BA160" s="939"/>
      <c r="BB160" s="939"/>
      <c r="BC160" s="939"/>
      <c r="BD160" s="939"/>
      <c r="BE160" s="939"/>
      <c r="BF160" s="939"/>
      <c r="BG160" s="939"/>
      <c r="BH160" s="939"/>
      <c r="BI160" s="939"/>
      <c r="BJ160" s="939"/>
      <c r="BK160" s="939"/>
      <c r="BL160" s="939"/>
      <c r="BM160" s="939"/>
      <c r="BN160" s="939"/>
      <c r="BO160" s="939"/>
      <c r="BP160" s="939"/>
      <c r="BQ160" s="939"/>
      <c r="BR160" s="939"/>
      <c r="BS160" s="939"/>
      <c r="BT160" s="939"/>
      <c r="BU160" s="939"/>
      <c r="BV160" s="939"/>
      <c r="BW160" s="939"/>
      <c r="BX160" s="939"/>
      <c r="BY160" s="939"/>
      <c r="BZ160" s="939"/>
      <c r="CA160" s="939"/>
      <c r="CB160" s="939"/>
      <c r="CC160" s="939"/>
      <c r="CD160" s="939"/>
      <c r="CE160" s="939"/>
      <c r="CF160" s="939"/>
      <c r="CG160" s="939"/>
      <c r="CH160" s="939"/>
      <c r="CI160" s="939"/>
      <c r="CJ160" s="1042"/>
      <c r="CK160" s="1042"/>
      <c r="CL160" s="1042"/>
      <c r="CM160" s="1042"/>
      <c r="CN160" s="1042"/>
      <c r="CO160" s="1042"/>
      <c r="CP160" s="1042"/>
      <c r="CQ160" s="1042"/>
      <c r="CR160" s="939"/>
      <c r="CS160" s="521"/>
      <c r="CT160" s="521"/>
      <c r="CU160" s="1390"/>
      <c r="CV160"/>
      <c r="CW160"/>
      <c r="CX160"/>
      <c r="CY160"/>
      <c r="CZ160"/>
      <c r="DA160"/>
      <c r="DB160"/>
      <c r="DC160"/>
      <c r="DD160"/>
      <c r="DE160"/>
      <c r="DF160"/>
      <c r="DG160"/>
      <c r="DH160"/>
      <c r="DI160"/>
      <c r="DJ160"/>
      <c r="DK160"/>
      <c r="DL160"/>
      <c r="DM160"/>
    </row>
    <row r="161" spans="1:109" s="920" customFormat="1" ht="18.95" customHeight="1">
      <c r="J161" s="1050" t="s">
        <v>3063</v>
      </c>
      <c r="CA161" s="974"/>
      <c r="CB161" s="974"/>
      <c r="CC161" s="974"/>
      <c r="CD161" s="974"/>
      <c r="CE161" s="974"/>
      <c r="CG161" s="536"/>
      <c r="CH161" s="536"/>
      <c r="CI161" s="536"/>
      <c r="CJ161" s="536"/>
      <c r="CK161" s="536"/>
      <c r="CL161" s="536"/>
      <c r="CM161" s="536"/>
      <c r="CN161" s="536"/>
      <c r="CO161" s="536"/>
      <c r="CP161" s="536"/>
      <c r="CQ161" s="536"/>
      <c r="CR161" s="536"/>
      <c r="CS161" s="536"/>
      <c r="CT161" s="536"/>
      <c r="CU161" s="536"/>
      <c r="CV161" s="536"/>
      <c r="CW161" s="536"/>
      <c r="CX161" s="536"/>
      <c r="CY161" s="536"/>
      <c r="CZ161" s="536"/>
      <c r="DA161" s="536"/>
    </row>
    <row r="162" spans="1:109" ht="18.95" customHeight="1">
      <c r="A162" s="920"/>
      <c r="B162" s="920"/>
      <c r="C162" s="920"/>
      <c r="D162" s="920"/>
      <c r="E162" s="920"/>
      <c r="F162" s="920"/>
      <c r="CB162" s="974"/>
      <c r="CC162" s="974"/>
      <c r="CD162" s="974"/>
      <c r="CE162" s="974"/>
      <c r="CF162" s="974"/>
      <c r="CG162" s="974"/>
      <c r="CH162" s="974"/>
      <c r="CI162" s="920"/>
      <c r="CJ162" s="920"/>
      <c r="CK162" s="920"/>
      <c r="CL162" s="920"/>
      <c r="CM162" s="920"/>
      <c r="CN162" s="920"/>
      <c r="CO162" s="920"/>
      <c r="CP162" s="920"/>
      <c r="CQ162"/>
      <c r="CR162"/>
      <c r="CS162"/>
      <c r="CT162"/>
      <c r="CU162"/>
      <c r="CV162"/>
      <c r="CW162"/>
      <c r="CX162"/>
      <c r="CY162"/>
      <c r="CZ162"/>
      <c r="DA162"/>
      <c r="DB162"/>
      <c r="DC162"/>
      <c r="DD162"/>
      <c r="DE162"/>
    </row>
    <row r="163" spans="1:109" ht="18.95" customHeight="1">
      <c r="A163" s="920"/>
      <c r="B163" s="920"/>
      <c r="C163" s="920"/>
      <c r="D163" s="920"/>
      <c r="E163" s="920"/>
      <c r="F163" s="920"/>
      <c r="CB163" s="974"/>
      <c r="CC163" s="974"/>
      <c r="CD163" s="974"/>
      <c r="CE163" s="974"/>
      <c r="CF163" s="974"/>
      <c r="CG163" s="974"/>
      <c r="CH163" s="974"/>
      <c r="CI163" s="920"/>
      <c r="CJ163" s="920"/>
      <c r="CK163" s="920"/>
      <c r="CL163" s="920"/>
      <c r="CM163" s="920"/>
      <c r="CN163" s="920"/>
      <c r="CO163" s="920"/>
      <c r="CP163" s="920"/>
      <c r="CQ163"/>
      <c r="CR163"/>
      <c r="CS163"/>
      <c r="CT163"/>
      <c r="CU163"/>
      <c r="CV163"/>
      <c r="CW163"/>
      <c r="CX163"/>
      <c r="CY163"/>
      <c r="CZ163"/>
      <c r="DA163"/>
      <c r="DB163"/>
      <c r="DC163"/>
      <c r="DD163"/>
      <c r="DE163"/>
    </row>
    <row r="164" spans="1:109" ht="18.95" customHeight="1">
      <c r="A164" s="920"/>
      <c r="B164" s="920"/>
      <c r="C164" s="920"/>
      <c r="D164" s="920"/>
      <c r="E164" s="920"/>
      <c r="F164" s="920"/>
      <c r="G164" s="1971" t="s">
        <v>3454</v>
      </c>
      <c r="CB164" s="974"/>
      <c r="CC164" s="974"/>
      <c r="CD164" s="974"/>
      <c r="CE164" s="974"/>
      <c r="CF164" s="974"/>
      <c r="CG164" s="974"/>
      <c r="CH164" s="974"/>
      <c r="CI164" s="920"/>
      <c r="CJ164" s="920"/>
      <c r="CK164" s="920"/>
      <c r="CL164" s="920"/>
      <c r="CM164" s="920"/>
      <c r="CN164" s="920"/>
      <c r="CO164" s="920"/>
      <c r="CP164" s="920"/>
      <c r="CQ164"/>
      <c r="CR164"/>
      <c r="CS164"/>
      <c r="CT164"/>
      <c r="CU164"/>
      <c r="CV164"/>
      <c r="CW164"/>
      <c r="CX164"/>
      <c r="CY164"/>
      <c r="CZ164"/>
      <c r="DA164"/>
      <c r="DB164"/>
      <c r="DC164"/>
      <c r="DD164"/>
      <c r="DE164"/>
    </row>
    <row r="165" spans="1:109" ht="18.95" customHeight="1">
      <c r="A165" s="920"/>
      <c r="B165" s="920"/>
      <c r="C165" s="920"/>
      <c r="D165" s="920"/>
      <c r="E165" s="920"/>
      <c r="F165" s="920"/>
    </row>
    <row r="166" spans="1:109" customFormat="1" ht="5.0999999999999996" customHeight="1">
      <c r="A166" s="920"/>
      <c r="B166" s="920"/>
      <c r="C166" s="920"/>
      <c r="D166" s="920"/>
      <c r="E166" s="920"/>
      <c r="F166" s="920"/>
      <c r="I166" s="2208"/>
      <c r="J166" s="2205"/>
      <c r="K166" s="2206"/>
      <c r="L166" s="2206"/>
      <c r="M166" s="2206"/>
      <c r="N166" s="2206"/>
      <c r="O166" s="2206"/>
      <c r="P166" s="2206"/>
      <c r="Q166" s="2206"/>
      <c r="R166" s="2206"/>
      <c r="S166" s="2207"/>
      <c r="T166" s="2208"/>
      <c r="U166" s="2208"/>
      <c r="V166" s="2208"/>
      <c r="W166" s="2208"/>
      <c r="X166" s="2208"/>
      <c r="Y166" s="2208"/>
      <c r="Z166" s="2208"/>
      <c r="AA166" s="920"/>
      <c r="AB166" s="2208"/>
      <c r="AC166" s="920"/>
      <c r="AD166" s="920"/>
      <c r="AE166" s="920"/>
      <c r="AF166" s="920"/>
      <c r="AG166" s="920"/>
      <c r="AH166" s="920"/>
      <c r="AI166" s="920"/>
      <c r="AJ166" s="920"/>
      <c r="AK166" s="920"/>
      <c r="AL166" s="920"/>
      <c r="AM166" s="920"/>
      <c r="AN166" s="920"/>
      <c r="AO166" s="920"/>
      <c r="AP166" s="920"/>
      <c r="AQ166" s="920"/>
      <c r="AR166" s="920"/>
      <c r="AS166" s="920"/>
      <c r="AT166" s="920"/>
      <c r="AU166" s="920"/>
      <c r="AV166" s="920"/>
      <c r="AW166" s="920"/>
      <c r="AX166" s="486"/>
      <c r="AY166" s="486"/>
      <c r="AZ166" s="486"/>
      <c r="BA166" s="486"/>
      <c r="BB166" s="486"/>
      <c r="BC166" s="486"/>
      <c r="BD166" s="486"/>
      <c r="BE166" s="486"/>
      <c r="BF166" s="486"/>
      <c r="BG166" s="486"/>
      <c r="BH166" s="486"/>
      <c r="BI166" s="486"/>
      <c r="BJ166" s="486"/>
      <c r="BK166" s="920"/>
      <c r="BL166" s="920"/>
      <c r="BM166" s="920"/>
      <c r="BN166" s="920"/>
      <c r="BO166" s="920"/>
      <c r="BP166" s="920"/>
      <c r="BQ166" s="920"/>
      <c r="BR166" s="920"/>
      <c r="BS166" s="486"/>
      <c r="BT166" s="486"/>
      <c r="BU166" s="486"/>
      <c r="BV166" s="486"/>
      <c r="BW166" s="486"/>
      <c r="BX166" s="920"/>
      <c r="BY166" s="920"/>
      <c r="BZ166" s="920"/>
      <c r="CA166" s="920"/>
      <c r="CB166" s="920"/>
      <c r="CC166" s="920"/>
      <c r="CD166" s="486"/>
      <c r="CE166" s="486"/>
      <c r="CF166" s="486"/>
      <c r="CG166" s="486"/>
      <c r="CH166" s="486"/>
      <c r="CI166" s="486"/>
      <c r="CJ166" s="486"/>
      <c r="CK166" s="486"/>
      <c r="CL166" s="486"/>
      <c r="CM166" s="486"/>
      <c r="CN166" s="486"/>
      <c r="CO166" s="486"/>
      <c r="CP166" s="486"/>
      <c r="CQ166" s="486"/>
      <c r="CR166" s="486"/>
      <c r="CS166" s="486"/>
      <c r="CT166" s="486"/>
      <c r="CU166" s="486"/>
      <c r="CV166" s="486"/>
      <c r="CW166" s="486"/>
      <c r="CX166" s="486"/>
      <c r="CY166" s="486"/>
      <c r="CZ166" s="486"/>
      <c r="DA166" s="486"/>
      <c r="DB166" s="486"/>
      <c r="DC166" s="486"/>
      <c r="DD166" s="486"/>
      <c r="DE166" s="486"/>
    </row>
    <row r="167" spans="1:109" customFormat="1" ht="20.100000000000001" customHeight="1">
      <c r="A167" s="920"/>
      <c r="B167" s="920"/>
      <c r="C167" s="920"/>
      <c r="D167" s="920"/>
      <c r="E167" s="920"/>
      <c r="F167" s="920"/>
      <c r="I167" s="2208"/>
      <c r="J167" s="907" t="s">
        <v>3455</v>
      </c>
      <c r="K167" s="908"/>
      <c r="L167" s="908"/>
      <c r="M167" s="908"/>
      <c r="N167" s="908"/>
      <c r="O167" s="908"/>
      <c r="P167" s="908"/>
      <c r="Q167" s="908"/>
      <c r="R167" s="908"/>
      <c r="S167" s="909"/>
      <c r="T167" s="1394" t="s">
        <v>1652</v>
      </c>
      <c r="U167" s="1021"/>
      <c r="V167" s="1021"/>
      <c r="W167" s="1021"/>
      <c r="X167" s="1021"/>
      <c r="Y167" s="1023"/>
      <c r="Z167" s="920"/>
      <c r="AA167" s="920"/>
      <c r="AB167" s="920"/>
      <c r="AC167" s="920"/>
      <c r="AD167" s="920"/>
      <c r="AE167" s="920"/>
      <c r="AF167" s="920"/>
      <c r="AG167" s="920"/>
      <c r="AH167" s="920"/>
      <c r="AI167" s="920"/>
      <c r="AJ167" s="920"/>
      <c r="AK167" s="920"/>
      <c r="AL167" s="920"/>
      <c r="AM167" s="920"/>
      <c r="AN167" s="920"/>
      <c r="AO167" s="920"/>
      <c r="AP167" s="920"/>
      <c r="AQ167" s="920"/>
      <c r="AR167" s="920"/>
      <c r="AS167" s="920"/>
      <c r="AT167" s="920"/>
      <c r="AU167" s="920"/>
      <c r="AV167" s="920"/>
      <c r="AW167" s="920"/>
      <c r="AX167" s="920"/>
      <c r="AY167" s="920"/>
      <c r="AZ167" s="920"/>
      <c r="BA167" s="920"/>
      <c r="BB167" s="920"/>
      <c r="BC167" s="920"/>
      <c r="BD167" s="920"/>
      <c r="BE167" s="920"/>
      <c r="BF167" s="920"/>
      <c r="BG167" s="920"/>
      <c r="BH167" s="920"/>
      <c r="BI167" s="920"/>
      <c r="BJ167" s="486"/>
      <c r="BK167" s="486"/>
      <c r="BL167" s="486"/>
      <c r="BM167" s="486"/>
      <c r="BN167" s="486"/>
      <c r="BO167" s="920"/>
      <c r="BP167" s="920"/>
      <c r="BQ167" s="920"/>
      <c r="BR167" s="920"/>
      <c r="BS167" s="486"/>
      <c r="BT167" s="486"/>
      <c r="BU167" s="486"/>
      <c r="BV167" s="486"/>
      <c r="BW167" s="486"/>
      <c r="BX167" s="486"/>
      <c r="BY167" s="486"/>
      <c r="BZ167" s="486"/>
      <c r="CA167" s="486"/>
      <c r="CB167" s="486"/>
      <c r="CC167" s="486"/>
      <c r="CD167" s="920"/>
      <c r="CE167" s="920"/>
      <c r="CF167" s="920"/>
      <c r="CG167" s="920"/>
      <c r="CH167" s="920"/>
      <c r="CI167" s="486"/>
      <c r="CJ167" s="486"/>
      <c r="CK167" s="486"/>
      <c r="CL167" s="486"/>
    </row>
    <row r="168" spans="1:109" customFormat="1" ht="9.9499999999999993" customHeight="1">
      <c r="A168" s="920"/>
      <c r="B168" s="920"/>
      <c r="C168" s="920"/>
      <c r="D168" s="920"/>
      <c r="E168" s="920"/>
      <c r="F168" s="920"/>
      <c r="I168" s="916"/>
      <c r="J168" s="2208"/>
      <c r="K168" s="2208"/>
      <c r="L168" s="2208"/>
      <c r="M168" s="2208"/>
      <c r="N168" s="2208"/>
      <c r="O168" s="2208"/>
      <c r="P168" s="2208"/>
      <c r="Q168" s="2208"/>
      <c r="R168" s="2208"/>
      <c r="S168" s="2208"/>
      <c r="T168" s="2208"/>
      <c r="U168" s="2208"/>
      <c r="V168" s="2208"/>
      <c r="W168" s="2208"/>
      <c r="X168" s="941"/>
      <c r="Y168" s="941"/>
      <c r="Z168" s="941"/>
      <c r="AA168" s="941"/>
      <c r="AB168" s="941"/>
      <c r="AC168" s="941"/>
      <c r="AD168" s="941"/>
      <c r="AE168" s="941"/>
      <c r="AF168" s="941"/>
      <c r="AG168" s="941"/>
      <c r="AH168" s="941"/>
      <c r="AI168" s="941"/>
      <c r="AJ168" s="941"/>
      <c r="AK168" s="941"/>
      <c r="AL168" s="941"/>
      <c r="AM168" s="941"/>
      <c r="AN168" s="941"/>
      <c r="AO168" s="941"/>
      <c r="AP168" s="941"/>
      <c r="AQ168" s="941"/>
      <c r="AR168" s="941"/>
      <c r="AS168" s="941"/>
      <c r="AT168" s="941"/>
      <c r="AU168" s="941"/>
      <c r="AV168" s="941"/>
      <c r="AW168" s="941"/>
      <c r="AX168" s="941"/>
      <c r="AY168" s="941"/>
      <c r="AZ168" s="941"/>
      <c r="BA168" s="941"/>
      <c r="BB168" s="941"/>
      <c r="BC168" s="941"/>
      <c r="BD168" s="941"/>
      <c r="BE168" s="941"/>
      <c r="BF168" s="941"/>
      <c r="BG168" s="941"/>
      <c r="BH168" s="941"/>
      <c r="BI168" s="941"/>
      <c r="BJ168" s="941"/>
      <c r="BK168" s="941"/>
      <c r="BL168" s="941"/>
      <c r="BM168" s="941"/>
      <c r="BN168" s="941"/>
      <c r="BO168" s="941"/>
      <c r="BP168" s="941"/>
      <c r="BQ168" s="941"/>
      <c r="BR168" s="941"/>
      <c r="BS168" s="941"/>
      <c r="BT168" s="941"/>
      <c r="BU168" s="941"/>
      <c r="BV168" s="941"/>
      <c r="BW168" s="941"/>
      <c r="BX168" s="941"/>
      <c r="BY168" s="941"/>
      <c r="BZ168" s="941"/>
      <c r="CA168" s="941"/>
      <c r="CB168" s="941"/>
      <c r="CC168" s="941"/>
      <c r="CD168" s="941"/>
      <c r="CE168" s="941"/>
      <c r="CF168" s="941"/>
      <c r="CG168" s="941"/>
      <c r="CH168" s="941"/>
      <c r="CI168" s="941"/>
      <c r="CJ168" s="941"/>
      <c r="CK168" s="941"/>
      <c r="CL168" s="941"/>
      <c r="CM168" s="914"/>
    </row>
    <row r="169" spans="1:109" ht="20.100000000000001" customHeight="1">
      <c r="A169" s="920"/>
      <c r="B169" s="920"/>
      <c r="C169" s="920"/>
      <c r="D169" s="920"/>
      <c r="E169" s="920"/>
      <c r="F169" s="920"/>
      <c r="I169" s="935"/>
      <c r="J169" s="949" t="s">
        <v>2024</v>
      </c>
      <c r="K169" s="752"/>
      <c r="L169" s="752"/>
      <c r="M169" s="752"/>
      <c r="N169" s="2865" t="s">
        <v>1179</v>
      </c>
      <c r="O169" s="2866"/>
      <c r="P169" s="2866"/>
      <c r="Q169" s="2866"/>
      <c r="R169" s="2867"/>
      <c r="S169" s="915" t="s">
        <v>1180</v>
      </c>
      <c r="T169" s="920" t="s">
        <v>737</v>
      </c>
      <c r="U169" s="951" t="s">
        <v>1539</v>
      </c>
      <c r="V169" s="920"/>
      <c r="W169" s="920"/>
      <c r="X169" s="1056" t="s">
        <v>1630</v>
      </c>
      <c r="Y169" s="1056"/>
      <c r="Z169" s="1056"/>
      <c r="AA169" s="938"/>
      <c r="AB169" s="1154" t="s">
        <v>2271</v>
      </c>
      <c r="AC169" s="1155"/>
      <c r="AD169" s="1155"/>
      <c r="AE169" s="1155"/>
      <c r="AF169" s="1155"/>
      <c r="AG169" s="1156"/>
      <c r="AH169" s="986" t="s">
        <v>912</v>
      </c>
      <c r="AJ169" s="949" t="s">
        <v>1629</v>
      </c>
      <c r="AM169" s="2010" t="s">
        <v>3059</v>
      </c>
      <c r="AN169" s="2011"/>
      <c r="AO169" s="2011"/>
      <c r="AP169" s="2011"/>
      <c r="AQ169" s="2011"/>
      <c r="AR169" s="2012"/>
      <c r="AW169" s="926" t="s">
        <v>1544</v>
      </c>
      <c r="AX169" s="927"/>
      <c r="AY169" s="928"/>
      <c r="AZ169" s="926" t="s">
        <v>2119</v>
      </c>
      <c r="BA169" s="927"/>
      <c r="BB169" s="928"/>
      <c r="BC169" s="926" t="s">
        <v>1538</v>
      </c>
      <c r="BD169" s="927"/>
      <c r="BE169" s="928"/>
      <c r="BG169" s="1507" t="s">
        <v>2533</v>
      </c>
      <c r="BH169" s="1508"/>
      <c r="BI169" s="1508"/>
      <c r="BJ169" s="1509"/>
      <c r="BK169" s="1949"/>
      <c r="BV169" s="920"/>
      <c r="BW169" s="920"/>
      <c r="BX169" s="920"/>
      <c r="BY169" s="920"/>
      <c r="BZ169" s="920"/>
      <c r="CA169" s="920"/>
      <c r="CB169" s="920"/>
      <c r="CC169" s="920"/>
      <c r="CD169" s="920"/>
      <c r="CE169" s="920"/>
      <c r="CF169" s="920"/>
      <c r="CG169" s="920"/>
      <c r="CH169" s="920"/>
      <c r="CI169" s="920"/>
      <c r="CJ169" s="920"/>
      <c r="CK169" s="920"/>
      <c r="CL169" s="920"/>
      <c r="CM169" s="920"/>
    </row>
    <row r="170" spans="1:109" ht="9.9499999999999993" customHeight="1">
      <c r="A170" s="920"/>
      <c r="B170" s="920"/>
      <c r="C170" s="920"/>
      <c r="D170" s="920"/>
      <c r="E170" s="920"/>
      <c r="F170" s="920"/>
      <c r="I170" s="935"/>
      <c r="J170" s="949"/>
      <c r="K170" s="752"/>
      <c r="L170" s="752"/>
      <c r="M170" s="1419"/>
      <c r="N170" s="1419"/>
      <c r="O170" s="1419"/>
      <c r="P170" s="1419"/>
      <c r="Q170" s="1419"/>
      <c r="R170" s="1459"/>
      <c r="S170" s="920"/>
      <c r="T170" s="951"/>
      <c r="U170" s="920"/>
      <c r="V170" s="920"/>
      <c r="W170" s="1056"/>
      <c r="X170" s="1056"/>
      <c r="Y170" s="1056"/>
      <c r="Z170" s="938"/>
      <c r="AA170" s="1045"/>
      <c r="AB170" s="1045"/>
      <c r="AC170" s="1045"/>
      <c r="AD170" s="1045"/>
      <c r="AE170" s="1045"/>
      <c r="AF170" s="1045"/>
      <c r="AG170" s="1045"/>
      <c r="BU170" s="920"/>
      <c r="BV170" s="920"/>
      <c r="BW170" s="920"/>
      <c r="BX170" s="920"/>
      <c r="BY170" s="920"/>
      <c r="BZ170" s="920"/>
      <c r="CA170" s="920"/>
      <c r="CB170" s="920"/>
      <c r="CC170" s="920"/>
      <c r="CD170" s="920"/>
      <c r="CE170" s="920"/>
      <c r="CF170" s="920"/>
      <c r="CG170" s="920"/>
      <c r="CH170" s="920"/>
      <c r="CI170" s="920"/>
      <c r="CJ170" s="920"/>
      <c r="CK170" s="920"/>
      <c r="CL170" s="920"/>
      <c r="CM170" s="920"/>
    </row>
    <row r="171" spans="1:109" ht="20.100000000000001" customHeight="1">
      <c r="A171" s="920"/>
      <c r="B171" s="920"/>
      <c r="C171" s="920"/>
      <c r="D171" s="920"/>
      <c r="E171" s="920"/>
      <c r="F171" s="920"/>
      <c r="I171" s="935"/>
      <c r="J171" s="949" t="s">
        <v>1522</v>
      </c>
      <c r="K171" s="752"/>
      <c r="L171" s="752"/>
      <c r="M171" s="752"/>
      <c r="N171" s="2868" t="s">
        <v>3410</v>
      </c>
      <c r="O171" s="2869"/>
      <c r="P171" s="2870"/>
      <c r="Q171" s="946" t="s">
        <v>1115</v>
      </c>
      <c r="R171" s="2865" t="s">
        <v>1523</v>
      </c>
      <c r="S171" s="2866"/>
      <c r="T171" s="2867"/>
      <c r="U171" s="946" t="s">
        <v>1115</v>
      </c>
      <c r="V171" s="2865" t="s">
        <v>1524</v>
      </c>
      <c r="W171" s="2866"/>
      <c r="X171" s="2867"/>
      <c r="Y171" s="946" t="s">
        <v>1115</v>
      </c>
      <c r="Z171" s="938"/>
      <c r="AA171" s="1045"/>
      <c r="AB171" s="1045"/>
      <c r="AC171" s="1045"/>
      <c r="AD171" s="1045"/>
      <c r="AE171" s="1045"/>
      <c r="AF171" s="1045"/>
      <c r="AG171" s="1045"/>
      <c r="AZ171" s="2211" t="s">
        <v>3425</v>
      </c>
      <c r="BA171" s="1056"/>
      <c r="BB171" s="1056"/>
      <c r="BC171" s="1056"/>
      <c r="BU171" s="920"/>
      <c r="BV171" s="920"/>
      <c r="BW171" s="920"/>
      <c r="BX171" s="920"/>
      <c r="BY171" s="920"/>
      <c r="BZ171" s="920"/>
      <c r="CA171" s="920"/>
      <c r="CB171" s="920"/>
      <c r="CC171" s="920"/>
      <c r="CD171" s="920"/>
      <c r="CE171" s="920"/>
      <c r="CF171" s="920"/>
      <c r="CG171" s="920"/>
      <c r="CH171" s="920"/>
      <c r="CI171" s="920"/>
      <c r="CJ171" s="920"/>
      <c r="CK171" s="920"/>
      <c r="CL171" s="920"/>
      <c r="CM171" s="920"/>
    </row>
    <row r="172" spans="1:109" ht="9.9499999999999993" customHeight="1">
      <c r="A172" s="920"/>
      <c r="B172" s="920"/>
      <c r="C172" s="920"/>
      <c r="D172" s="920"/>
      <c r="E172" s="920"/>
      <c r="F172" s="920"/>
      <c r="I172" s="935"/>
      <c r="J172" s="2204"/>
      <c r="K172" s="1045"/>
      <c r="L172" s="1045"/>
      <c r="M172" s="1045"/>
      <c r="N172" s="1045"/>
      <c r="O172" s="1045"/>
      <c r="P172" s="1045"/>
      <c r="Q172" s="1045"/>
      <c r="R172" s="1045"/>
      <c r="S172" s="1045"/>
      <c r="T172" s="1045"/>
      <c r="U172" s="1045"/>
      <c r="V172" s="1045"/>
      <c r="W172" s="1045"/>
      <c r="X172" s="1045"/>
      <c r="Y172" s="1045"/>
      <c r="Z172" s="1045"/>
      <c r="AA172" s="1045"/>
      <c r="AB172" s="1045"/>
      <c r="AC172" s="1045"/>
      <c r="AD172" s="1045"/>
      <c r="AE172" s="1045"/>
      <c r="AF172" s="1045"/>
      <c r="AG172" s="1045"/>
      <c r="AH172" s="1045"/>
      <c r="BH172" s="1045"/>
      <c r="BI172" s="1045"/>
      <c r="BJ172" s="1045"/>
      <c r="BK172" s="1045"/>
      <c r="BL172" s="1045"/>
      <c r="BM172" s="1045"/>
      <c r="BN172" s="1045"/>
      <c r="BO172" s="1045"/>
      <c r="BP172" s="1045"/>
      <c r="BQ172" s="1045"/>
      <c r="BR172" s="1045"/>
      <c r="BS172" s="1045"/>
      <c r="BT172" s="1045"/>
      <c r="BU172" s="1045"/>
      <c r="BV172" s="920"/>
      <c r="BW172" s="920"/>
      <c r="BX172" s="920"/>
      <c r="BY172" s="920"/>
      <c r="BZ172" s="920"/>
      <c r="CA172" s="920"/>
      <c r="CB172" s="920"/>
      <c r="CC172" s="920"/>
      <c r="CD172" s="920"/>
      <c r="CE172" s="920"/>
      <c r="CF172" s="920"/>
      <c r="CG172" s="920"/>
      <c r="CH172" s="920"/>
      <c r="CI172" s="920"/>
      <c r="CJ172" s="920"/>
      <c r="CK172" s="920"/>
      <c r="CL172" s="920"/>
      <c r="CM172" s="920"/>
    </row>
    <row r="173" spans="1:109" ht="18.95" customHeight="1">
      <c r="A173" s="920"/>
      <c r="B173" s="920"/>
      <c r="C173" s="920"/>
      <c r="D173" s="920"/>
      <c r="E173" s="920"/>
      <c r="F173" s="920"/>
      <c r="I173" s="935"/>
      <c r="J173" s="949" t="s">
        <v>1573</v>
      </c>
      <c r="K173" s="910"/>
      <c r="L173" s="910"/>
      <c r="M173" s="981"/>
      <c r="N173" s="982" t="s">
        <v>1521</v>
      </c>
      <c r="O173" s="983"/>
      <c r="P173" s="983"/>
      <c r="Q173" s="983"/>
      <c r="R173" s="983"/>
      <c r="S173" s="986" t="s">
        <v>912</v>
      </c>
      <c r="T173" s="910" t="s">
        <v>1682</v>
      </c>
      <c r="U173" s="910"/>
      <c r="V173" s="981"/>
      <c r="W173" s="982" t="s">
        <v>1521</v>
      </c>
      <c r="X173" s="983"/>
      <c r="Y173" s="983"/>
      <c r="Z173" s="983"/>
      <c r="AA173" s="984"/>
      <c r="AB173" s="986" t="s">
        <v>912</v>
      </c>
      <c r="AC173" s="1045"/>
      <c r="AD173" s="1045"/>
      <c r="AE173" s="1045"/>
      <c r="AF173" s="1045"/>
      <c r="AG173" s="1045"/>
      <c r="AH173" s="1045"/>
      <c r="AI173" s="1045"/>
      <c r="BF173" s="1045"/>
      <c r="BG173" s="1045"/>
      <c r="BH173" s="1045"/>
      <c r="BI173" s="1045"/>
      <c r="BJ173" s="1045"/>
      <c r="BK173" s="1045"/>
      <c r="BL173" s="1045"/>
      <c r="BM173" s="1045"/>
      <c r="BN173" s="1045"/>
      <c r="BO173" s="1045"/>
      <c r="BP173" s="1045"/>
      <c r="BQ173" s="1045"/>
      <c r="BR173" s="1045"/>
      <c r="BS173" s="1045"/>
      <c r="BT173" s="1045"/>
      <c r="BU173" s="1045"/>
      <c r="BV173" s="1045"/>
      <c r="BW173" s="920"/>
      <c r="BX173" s="920"/>
      <c r="BY173" s="920"/>
      <c r="BZ173" s="920"/>
      <c r="CA173" s="920"/>
      <c r="CB173" s="920"/>
      <c r="CC173" s="920"/>
      <c r="CD173" s="920"/>
      <c r="CE173" s="920"/>
      <c r="CF173" s="920"/>
      <c r="CG173" s="920"/>
      <c r="CH173" s="920"/>
      <c r="CI173" s="920"/>
      <c r="CJ173" s="920"/>
      <c r="CK173" s="920"/>
      <c r="CL173" s="920"/>
      <c r="CM173" s="920"/>
    </row>
    <row r="174" spans="1:109" ht="18.95" customHeight="1">
      <c r="A174" s="920"/>
      <c r="B174" s="920"/>
      <c r="C174" s="920"/>
      <c r="D174" s="920"/>
      <c r="E174" s="920"/>
      <c r="F174" s="920"/>
      <c r="I174" s="935"/>
      <c r="J174" s="920"/>
      <c r="K174" s="1045"/>
      <c r="L174" s="1045"/>
      <c r="M174" s="1045"/>
      <c r="N174" s="1045"/>
      <c r="O174" s="1045"/>
      <c r="P174" s="1045"/>
      <c r="Q174" s="1045"/>
      <c r="R174" s="1045"/>
      <c r="S174" s="1045"/>
      <c r="T174" s="1045"/>
      <c r="U174" s="1045"/>
      <c r="V174" s="1045"/>
      <c r="W174" s="1045"/>
      <c r="X174" s="1045"/>
      <c r="Y174" s="1045"/>
      <c r="Z174" s="1045"/>
      <c r="AA174" s="1045"/>
      <c r="AB174" s="1045"/>
      <c r="AC174" s="1045"/>
      <c r="AD174" s="1045"/>
      <c r="AE174" s="1045"/>
      <c r="AF174" s="1045"/>
      <c r="AG174" s="1045"/>
      <c r="AH174" s="1045"/>
      <c r="BC174" s="1045"/>
      <c r="BD174" s="1045"/>
      <c r="BE174" s="1045"/>
      <c r="BF174" s="1045"/>
      <c r="BG174" s="1045"/>
      <c r="BH174" s="1045"/>
      <c r="BI174" s="1045"/>
      <c r="BJ174" s="1045"/>
      <c r="BK174" s="1045"/>
      <c r="BL174" s="1045"/>
      <c r="BM174" s="1045"/>
      <c r="BN174" s="1045"/>
      <c r="BO174" s="1045"/>
      <c r="BP174" s="1045"/>
      <c r="BQ174" s="1045"/>
      <c r="BR174" s="1045"/>
      <c r="BS174" s="1045"/>
      <c r="BT174" s="1045"/>
      <c r="BU174" s="1045"/>
      <c r="BV174" s="920"/>
      <c r="BW174" s="920"/>
      <c r="BX174" s="920"/>
      <c r="BY174" s="920"/>
      <c r="BZ174" s="920"/>
      <c r="CA174" s="920"/>
      <c r="CB174" s="920"/>
      <c r="CC174" s="920"/>
      <c r="CD174" s="920"/>
      <c r="CE174" s="920"/>
      <c r="CF174" s="920"/>
      <c r="CG174" s="920"/>
      <c r="CH174" s="920"/>
      <c r="CI174" s="920"/>
      <c r="CJ174" s="920"/>
      <c r="CK174" s="920"/>
      <c r="CL174" s="920"/>
      <c r="CM174" s="920"/>
    </row>
    <row r="175" spans="1:109" ht="18.95" customHeight="1">
      <c r="A175" s="920"/>
      <c r="B175" s="920"/>
      <c r="C175" s="920"/>
      <c r="D175" s="920"/>
      <c r="E175" s="920"/>
      <c r="F175" s="920"/>
      <c r="I175" s="935"/>
      <c r="J175" s="1365" t="s">
        <v>2166</v>
      </c>
      <c r="K175" s="1045"/>
      <c r="L175" s="1045"/>
      <c r="M175" s="1045"/>
      <c r="N175" s="1045"/>
      <c r="O175" s="1045"/>
      <c r="P175" s="1045"/>
      <c r="Q175" s="1045"/>
      <c r="R175" s="1045"/>
      <c r="S175" s="1045"/>
      <c r="T175" s="1045"/>
      <c r="U175" s="1045"/>
      <c r="V175" s="1045"/>
      <c r="W175" s="1045"/>
      <c r="X175" s="1045"/>
      <c r="Y175" s="1045"/>
      <c r="Z175" s="1045"/>
      <c r="AA175" s="1045"/>
      <c r="AB175" s="1045"/>
      <c r="AC175" s="1045"/>
      <c r="AD175" s="1045"/>
      <c r="AE175" s="1045"/>
      <c r="AF175" s="1045"/>
      <c r="AG175" s="1045"/>
      <c r="AH175" s="1045"/>
      <c r="AI175" s="1050"/>
      <c r="AJ175" s="1045"/>
      <c r="AK175" s="1045"/>
      <c r="AL175" s="1045"/>
      <c r="AM175" s="1050"/>
      <c r="AN175" s="1045"/>
      <c r="AO175" s="1045"/>
      <c r="AP175" s="1045"/>
      <c r="AQ175" s="1045"/>
      <c r="AR175" s="1045"/>
      <c r="BA175" s="1045"/>
      <c r="BB175" s="1045"/>
      <c r="BC175" s="1045"/>
      <c r="BD175" s="1045"/>
      <c r="BE175" s="1045"/>
      <c r="BF175" s="1045"/>
      <c r="BG175" s="1045"/>
      <c r="BH175" s="1045"/>
      <c r="BI175" s="1045"/>
      <c r="BJ175" s="1045"/>
      <c r="BK175" s="1045"/>
      <c r="BL175" s="1045"/>
      <c r="BM175" s="1045"/>
      <c r="BN175" s="1045"/>
      <c r="BO175" s="1045"/>
      <c r="BP175" s="1045"/>
      <c r="BQ175" s="1045"/>
      <c r="BR175" s="1045"/>
      <c r="BS175" s="1045"/>
      <c r="BT175" s="1045"/>
      <c r="BU175" s="1045"/>
      <c r="BV175" s="920"/>
      <c r="BW175" s="920"/>
      <c r="BX175" s="920"/>
      <c r="BY175" s="920"/>
      <c r="BZ175" s="920"/>
      <c r="CA175" s="920"/>
      <c r="CB175" s="920"/>
      <c r="CC175" s="920"/>
      <c r="CD175" s="920"/>
      <c r="CE175" s="920"/>
      <c r="CF175" s="920"/>
      <c r="CG175" s="920"/>
      <c r="CH175" s="920"/>
      <c r="CI175" s="920"/>
      <c r="CJ175" s="920"/>
      <c r="CK175" s="920"/>
      <c r="CL175" s="920"/>
      <c r="CM175" s="920"/>
    </row>
    <row r="176" spans="1:109" ht="5.0999999999999996" customHeight="1">
      <c r="A176" s="920"/>
      <c r="B176" s="920"/>
      <c r="C176" s="920"/>
      <c r="D176" s="920"/>
      <c r="E176" s="920"/>
      <c r="F176" s="920"/>
      <c r="I176" s="935"/>
      <c r="J176" s="920"/>
      <c r="K176" s="1045"/>
      <c r="L176" s="1045"/>
      <c r="M176" s="1045"/>
      <c r="N176" s="1045"/>
      <c r="O176" s="1045"/>
      <c r="P176" s="1045"/>
      <c r="Q176" s="1045"/>
      <c r="R176" s="1045"/>
      <c r="S176" s="1045"/>
      <c r="T176" s="1045"/>
      <c r="U176" s="1045"/>
      <c r="V176" s="1045"/>
      <c r="W176" s="1045"/>
      <c r="X176" s="1045"/>
      <c r="Y176" s="1045"/>
      <c r="Z176" s="1045"/>
      <c r="AA176" s="1045"/>
      <c r="AB176" s="1045"/>
      <c r="AC176" s="1045"/>
      <c r="AD176" s="1045"/>
      <c r="AE176" s="1045"/>
      <c r="AF176" s="1045"/>
      <c r="AG176" s="1045"/>
      <c r="AH176" s="1045"/>
      <c r="AI176" s="1050"/>
      <c r="AJ176" s="1045"/>
      <c r="AK176" s="1045"/>
      <c r="AL176" s="1045"/>
      <c r="AM176" s="1050"/>
      <c r="AN176" s="1045"/>
      <c r="AO176" s="1045"/>
      <c r="AP176" s="1045"/>
      <c r="AQ176" s="1045"/>
      <c r="AR176" s="1045"/>
      <c r="BA176" s="1045"/>
      <c r="BB176" s="1045"/>
      <c r="BC176" s="1045"/>
      <c r="BD176" s="1045"/>
      <c r="BE176" s="1045"/>
      <c r="BF176" s="1045"/>
      <c r="BG176" s="1045"/>
      <c r="BH176" s="1045"/>
      <c r="BI176" s="1045"/>
      <c r="BJ176" s="1045"/>
      <c r="BK176" s="1045"/>
      <c r="BL176" s="1045"/>
      <c r="BM176" s="1045"/>
      <c r="BN176" s="1045"/>
      <c r="BO176" s="1045"/>
      <c r="BP176" s="1045"/>
      <c r="BQ176" s="1045"/>
      <c r="BR176" s="1045"/>
      <c r="BS176" s="1045"/>
      <c r="BT176" s="1045"/>
      <c r="BU176" s="1045"/>
      <c r="BV176" s="920"/>
      <c r="BW176" s="920"/>
      <c r="BX176" s="920"/>
      <c r="BY176" s="920"/>
      <c r="BZ176" s="920"/>
      <c r="CA176" s="920"/>
      <c r="CB176" s="920"/>
      <c r="CC176" s="920"/>
      <c r="CD176" s="920"/>
      <c r="CE176" s="920"/>
      <c r="CF176" s="920"/>
      <c r="CG176" s="920"/>
      <c r="CH176" s="920"/>
      <c r="CI176" s="920"/>
      <c r="CJ176" s="920"/>
      <c r="CK176" s="920"/>
      <c r="CL176" s="920"/>
      <c r="CM176" s="920"/>
    </row>
    <row r="177" spans="1:94" ht="18.95" customHeight="1">
      <c r="A177" s="920"/>
      <c r="B177" s="920"/>
      <c r="C177" s="920"/>
      <c r="D177" s="920"/>
      <c r="E177" s="920"/>
      <c r="F177" s="920"/>
      <c r="I177" s="935"/>
      <c r="J177" s="2880" t="s">
        <v>1559</v>
      </c>
      <c r="K177" s="2810" t="s">
        <v>1630</v>
      </c>
      <c r="L177" s="2882"/>
      <c r="M177" s="2882"/>
      <c r="N177" s="2882"/>
      <c r="O177" s="2812"/>
      <c r="P177" s="966" t="s">
        <v>2147</v>
      </c>
      <c r="Q177" s="967"/>
      <c r="R177" s="930"/>
      <c r="S177" s="930"/>
      <c r="T177" s="930"/>
      <c r="U177" s="930"/>
      <c r="V177" s="930"/>
      <c r="W177" s="930"/>
      <c r="X177" s="930"/>
      <c r="Y177" s="930"/>
      <c r="Z177" s="930"/>
      <c r="AA177" s="931"/>
      <c r="AB177" s="929" t="s">
        <v>1586</v>
      </c>
      <c r="AC177" s="930"/>
      <c r="AD177" s="930"/>
      <c r="AE177" s="930"/>
      <c r="AF177" s="930"/>
      <c r="AG177" s="930"/>
      <c r="AH177" s="930"/>
      <c r="AI177" s="930"/>
      <c r="AJ177" s="930"/>
      <c r="AK177" s="930"/>
      <c r="AL177" s="931"/>
      <c r="AM177" s="929" t="s">
        <v>1527</v>
      </c>
      <c r="AN177" s="930"/>
      <c r="AO177" s="930"/>
      <c r="AP177" s="930"/>
      <c r="AQ177" s="930"/>
      <c r="AR177" s="930"/>
      <c r="AS177" s="930"/>
      <c r="AT177" s="930"/>
      <c r="AU177" s="930"/>
      <c r="AV177" s="930"/>
      <c r="AW177" s="930"/>
      <c r="AX177" s="930"/>
      <c r="AY177" s="930"/>
      <c r="AZ177" s="930"/>
      <c r="BA177" s="930"/>
      <c r="BB177" s="930"/>
      <c r="BC177" s="930"/>
      <c r="BD177" s="930"/>
      <c r="BE177" s="929" t="s">
        <v>2122</v>
      </c>
      <c r="BF177" s="930"/>
      <c r="BG177" s="930"/>
      <c r="BH177" s="930"/>
      <c r="BI177" s="930"/>
      <c r="BJ177" s="930"/>
      <c r="BK177" s="930"/>
      <c r="BL177" s="930"/>
      <c r="BM177" s="930"/>
      <c r="BN177" s="930"/>
      <c r="BO177" s="930"/>
      <c r="BP177" s="931"/>
      <c r="BQ177" s="931"/>
      <c r="BR177" s="931"/>
      <c r="BS177" s="931"/>
      <c r="BT177" s="972" t="s">
        <v>1612</v>
      </c>
      <c r="BU177" s="930"/>
      <c r="BV177" s="930"/>
      <c r="BW177" s="930"/>
      <c r="BX177" s="930"/>
      <c r="BY177" s="930"/>
      <c r="BZ177" s="930"/>
      <c r="CA177" s="931"/>
      <c r="CB177" s="2797" t="s">
        <v>1525</v>
      </c>
      <c r="CC177" s="2798"/>
      <c r="CD177" s="2798"/>
      <c r="CE177" s="2798"/>
      <c r="CF177" s="2798"/>
      <c r="CG177" s="2799"/>
      <c r="CH177" s="2200"/>
      <c r="CI177" s="920"/>
      <c r="CJ177" s="920"/>
      <c r="CK177" s="920"/>
      <c r="CL177" s="920"/>
      <c r="CM177" s="920"/>
    </row>
    <row r="178" spans="1:94" ht="18.95" customHeight="1">
      <c r="A178" s="920"/>
      <c r="B178" s="920"/>
      <c r="C178" s="920"/>
      <c r="D178" s="920"/>
      <c r="E178" s="920"/>
      <c r="F178" s="920"/>
      <c r="I178" s="935"/>
      <c r="J178" s="2881"/>
      <c r="K178" s="2813"/>
      <c r="L178" s="2814"/>
      <c r="M178" s="2814"/>
      <c r="N178" s="2814"/>
      <c r="O178" s="2815"/>
      <c r="P178" s="929" t="s">
        <v>3412</v>
      </c>
      <c r="Q178" s="930"/>
      <c r="R178" s="930"/>
      <c r="S178" s="931"/>
      <c r="T178" s="929" t="s">
        <v>2138</v>
      </c>
      <c r="U178" s="930"/>
      <c r="V178" s="930"/>
      <c r="W178" s="931"/>
      <c r="X178" s="929" t="s">
        <v>2139</v>
      </c>
      <c r="Y178" s="930"/>
      <c r="Z178" s="930"/>
      <c r="AA178" s="931"/>
      <c r="AB178" s="929" t="s">
        <v>699</v>
      </c>
      <c r="AC178" s="930"/>
      <c r="AD178" s="930"/>
      <c r="AE178" s="931"/>
      <c r="AF178" s="929" t="s">
        <v>700</v>
      </c>
      <c r="AG178" s="930"/>
      <c r="AH178" s="930"/>
      <c r="AI178" s="931"/>
      <c r="AJ178" s="929" t="s">
        <v>1531</v>
      </c>
      <c r="AK178" s="930"/>
      <c r="AL178" s="931"/>
      <c r="AM178" s="929" t="s">
        <v>1561</v>
      </c>
      <c r="AN178" s="930"/>
      <c r="AO178" s="931"/>
      <c r="AP178" s="929" t="s">
        <v>1528</v>
      </c>
      <c r="AQ178" s="930"/>
      <c r="AR178" s="930"/>
      <c r="AS178" s="930"/>
      <c r="AT178" s="931"/>
      <c r="AU178" s="929" t="s">
        <v>1529</v>
      </c>
      <c r="AV178" s="930"/>
      <c r="AW178" s="930"/>
      <c r="AX178" s="930"/>
      <c r="AY178" s="930"/>
      <c r="AZ178" s="930"/>
      <c r="BA178" s="931"/>
      <c r="BB178" s="929" t="s">
        <v>1530</v>
      </c>
      <c r="BC178" s="930"/>
      <c r="BD178" s="931"/>
      <c r="BE178" s="966" t="s">
        <v>1534</v>
      </c>
      <c r="BF178" s="967"/>
      <c r="BG178" s="968"/>
      <c r="BH178" s="966" t="s">
        <v>1535</v>
      </c>
      <c r="BI178" s="967"/>
      <c r="BJ178" s="968"/>
      <c r="BK178" s="929" t="s">
        <v>1583</v>
      </c>
      <c r="BL178" s="931"/>
      <c r="BM178" s="931"/>
      <c r="BN178" s="929" t="s">
        <v>1584</v>
      </c>
      <c r="BO178" s="930"/>
      <c r="BP178" s="931"/>
      <c r="BQ178" s="929" t="s">
        <v>1680</v>
      </c>
      <c r="BR178" s="930"/>
      <c r="BS178" s="931"/>
      <c r="BT178" s="929" t="s">
        <v>1583</v>
      </c>
      <c r="BU178" s="930"/>
      <c r="BV178" s="929" t="s">
        <v>1592</v>
      </c>
      <c r="BW178" s="930"/>
      <c r="BX178" s="931"/>
      <c r="BY178" s="966" t="s">
        <v>1585</v>
      </c>
      <c r="BZ178" s="967"/>
      <c r="CA178" s="968"/>
      <c r="CB178" s="2800"/>
      <c r="CC178" s="2801"/>
      <c r="CD178" s="2801"/>
      <c r="CE178" s="2801"/>
      <c r="CF178" s="2801"/>
      <c r="CG178" s="2802"/>
      <c r="CH178" s="2201"/>
      <c r="CI178" s="920"/>
      <c r="CJ178" s="920"/>
      <c r="CK178" s="920"/>
      <c r="CL178" s="920"/>
      <c r="CM178" s="920"/>
    </row>
    <row r="179" spans="1:94" ht="18.95" customHeight="1">
      <c r="A179" s="920"/>
      <c r="B179" s="920"/>
      <c r="C179" s="920"/>
      <c r="D179" s="920"/>
      <c r="E179" s="920"/>
      <c r="F179" s="920"/>
      <c r="I179" s="935"/>
      <c r="J179" s="1387" t="s">
        <v>1759</v>
      </c>
      <c r="K179" s="1029" t="s">
        <v>2271</v>
      </c>
      <c r="L179" s="1027"/>
      <c r="M179" s="1027"/>
      <c r="N179" s="1027"/>
      <c r="O179" s="1028"/>
      <c r="P179" s="1388" t="s">
        <v>3410</v>
      </c>
      <c r="Q179" s="955"/>
      <c r="R179" s="955"/>
      <c r="S179" s="955"/>
      <c r="T179" s="954" t="s">
        <v>1523</v>
      </c>
      <c r="U179" s="955"/>
      <c r="V179" s="955"/>
      <c r="W179" s="955"/>
      <c r="X179" s="954" t="s">
        <v>1524</v>
      </c>
      <c r="Y179" s="955"/>
      <c r="Z179" s="955"/>
      <c r="AA179" s="955"/>
      <c r="AB179" s="932" t="s">
        <v>1560</v>
      </c>
      <c r="AC179" s="933"/>
      <c r="AD179" s="933"/>
      <c r="AE179" s="934"/>
      <c r="AF179" s="932">
        <v>12345</v>
      </c>
      <c r="AG179" s="933"/>
      <c r="AH179" s="933"/>
      <c r="AI179" s="934"/>
      <c r="AJ179" s="932" t="s">
        <v>1518</v>
      </c>
      <c r="AK179" s="933"/>
      <c r="AL179" s="934"/>
      <c r="AM179" s="932" t="s">
        <v>1526</v>
      </c>
      <c r="AN179" s="933"/>
      <c r="AO179" s="934"/>
      <c r="AP179" s="932" t="s">
        <v>1526</v>
      </c>
      <c r="AQ179" s="933"/>
      <c r="AR179" s="933"/>
      <c r="AS179" s="933"/>
      <c r="AT179" s="934"/>
      <c r="AU179" s="932" t="s">
        <v>1562</v>
      </c>
      <c r="AV179" s="933"/>
      <c r="AW179" s="933"/>
      <c r="AX179" s="933"/>
      <c r="AY179" s="933"/>
      <c r="AZ179" s="933"/>
      <c r="BA179" s="934"/>
      <c r="BB179" s="932" t="s">
        <v>1532</v>
      </c>
      <c r="BC179" s="933"/>
      <c r="BD179" s="934"/>
      <c r="BE179" s="932" t="s">
        <v>1596</v>
      </c>
      <c r="BF179" s="933"/>
      <c r="BG179" s="934"/>
      <c r="BH179" s="932">
        <v>1</v>
      </c>
      <c r="BI179" s="933"/>
      <c r="BJ179" s="934"/>
      <c r="BK179" s="932" t="s">
        <v>1595</v>
      </c>
      <c r="BL179" s="933"/>
      <c r="BM179" s="1005"/>
      <c r="BN179" s="932">
        <v>1</v>
      </c>
      <c r="BO179" s="933"/>
      <c r="BP179" s="934"/>
      <c r="BQ179" s="932">
        <v>66</v>
      </c>
      <c r="BR179" s="933"/>
      <c r="BS179" s="934"/>
      <c r="BT179" s="932" t="s">
        <v>1590</v>
      </c>
      <c r="BU179" s="933"/>
      <c r="BV179" s="1006">
        <v>60</v>
      </c>
      <c r="BW179" s="1007"/>
      <c r="BX179" s="1008"/>
      <c r="BY179" s="1009" t="s">
        <v>1520</v>
      </c>
      <c r="BZ179" s="1007"/>
      <c r="CA179" s="1008"/>
      <c r="CB179" s="932" t="s">
        <v>1562</v>
      </c>
      <c r="CC179" s="933"/>
      <c r="CD179" s="933"/>
      <c r="CE179" s="933"/>
      <c r="CF179" s="933"/>
      <c r="CG179" s="934"/>
      <c r="CH179" s="990" t="s">
        <v>1180</v>
      </c>
      <c r="CI179" s="920"/>
      <c r="CJ179" s="920"/>
      <c r="CK179" s="920"/>
      <c r="CL179" s="920"/>
      <c r="CM179" s="920"/>
    </row>
    <row r="180" spans="1:94" ht="18.95" customHeight="1">
      <c r="A180" s="920"/>
      <c r="B180" s="920"/>
      <c r="C180" s="920"/>
      <c r="D180" s="920"/>
      <c r="E180" s="920"/>
      <c r="F180" s="920"/>
      <c r="I180" s="935"/>
      <c r="J180" s="1387" t="s">
        <v>1759</v>
      </c>
      <c r="K180" s="1029" t="s">
        <v>2271</v>
      </c>
      <c r="L180" s="1027"/>
      <c r="M180" s="1027"/>
      <c r="N180" s="1027"/>
      <c r="O180" s="1028"/>
      <c r="P180" s="1388" t="s">
        <v>3410</v>
      </c>
      <c r="Q180" s="955"/>
      <c r="R180" s="955"/>
      <c r="S180" s="955"/>
      <c r="T180" s="954" t="s">
        <v>1523</v>
      </c>
      <c r="U180" s="955"/>
      <c r="V180" s="955"/>
      <c r="W180" s="955"/>
      <c r="X180" s="954" t="s">
        <v>1524</v>
      </c>
      <c r="Y180" s="955"/>
      <c r="Z180" s="955"/>
      <c r="AA180" s="955"/>
      <c r="AB180" s="932" t="s">
        <v>1560</v>
      </c>
      <c r="AC180" s="933"/>
      <c r="AD180" s="933"/>
      <c r="AE180" s="934"/>
      <c r="AF180" s="932">
        <v>12345</v>
      </c>
      <c r="AG180" s="933"/>
      <c r="AH180" s="933"/>
      <c r="AI180" s="934"/>
      <c r="AJ180" s="932" t="s">
        <v>1518</v>
      </c>
      <c r="AK180" s="933"/>
      <c r="AL180" s="934"/>
      <c r="AM180" s="932" t="s">
        <v>1526</v>
      </c>
      <c r="AN180" s="933"/>
      <c r="AO180" s="934"/>
      <c r="AP180" s="932" t="s">
        <v>1526</v>
      </c>
      <c r="AQ180" s="933"/>
      <c r="AR180" s="933"/>
      <c r="AS180" s="933"/>
      <c r="AT180" s="934"/>
      <c r="AU180" s="932" t="s">
        <v>1562</v>
      </c>
      <c r="AV180" s="933"/>
      <c r="AW180" s="933"/>
      <c r="AX180" s="933"/>
      <c r="AY180" s="933"/>
      <c r="AZ180" s="933"/>
      <c r="BA180" s="934"/>
      <c r="BB180" s="932" t="s">
        <v>1532</v>
      </c>
      <c r="BC180" s="933"/>
      <c r="BD180" s="934"/>
      <c r="BE180" s="932" t="s">
        <v>1597</v>
      </c>
      <c r="BF180" s="933"/>
      <c r="BG180" s="934"/>
      <c r="BH180" s="932">
        <v>2</v>
      </c>
      <c r="BI180" s="933"/>
      <c r="BJ180" s="934"/>
      <c r="BK180" s="932" t="s">
        <v>1595</v>
      </c>
      <c r="BL180" s="933"/>
      <c r="BM180" s="1005"/>
      <c r="BN180" s="932">
        <v>1</v>
      </c>
      <c r="BO180" s="933"/>
      <c r="BP180" s="934"/>
      <c r="BQ180" s="932">
        <v>66</v>
      </c>
      <c r="BR180" s="933"/>
      <c r="BS180" s="934"/>
      <c r="BT180" s="932" t="s">
        <v>1590</v>
      </c>
      <c r="BU180" s="933"/>
      <c r="BV180" s="1006">
        <v>40</v>
      </c>
      <c r="BW180" s="1007"/>
      <c r="BX180" s="1008"/>
      <c r="BY180" s="1009" t="s">
        <v>1520</v>
      </c>
      <c r="BZ180" s="1007"/>
      <c r="CA180" s="1008"/>
      <c r="CB180" s="932" t="s">
        <v>1562</v>
      </c>
      <c r="CC180" s="933"/>
      <c r="CD180" s="933"/>
      <c r="CE180" s="933"/>
      <c r="CF180" s="933"/>
      <c r="CG180" s="934"/>
      <c r="CH180" s="989"/>
      <c r="CI180" s="920"/>
      <c r="CJ180" s="920"/>
      <c r="CK180" s="920"/>
      <c r="CL180" s="920"/>
      <c r="CM180" s="920"/>
    </row>
    <row r="181" spans="1:94" ht="18.95" customHeight="1">
      <c r="A181" s="920"/>
      <c r="B181" s="920"/>
      <c r="C181" s="920"/>
      <c r="D181" s="920"/>
      <c r="E181" s="920"/>
      <c r="F181" s="920"/>
      <c r="I181" s="935"/>
      <c r="J181" s="1002" t="s">
        <v>737</v>
      </c>
      <c r="K181" s="1029" t="s">
        <v>2271</v>
      </c>
      <c r="L181" s="1027"/>
      <c r="M181" s="1027"/>
      <c r="N181" s="1027"/>
      <c r="O181" s="1028"/>
      <c r="P181" s="1388" t="s">
        <v>3410</v>
      </c>
      <c r="Q181" s="955"/>
      <c r="R181" s="955"/>
      <c r="S181" s="955"/>
      <c r="T181" s="954" t="s">
        <v>1523</v>
      </c>
      <c r="U181" s="955"/>
      <c r="V181" s="955"/>
      <c r="W181" s="955"/>
      <c r="X181" s="954" t="s">
        <v>1524</v>
      </c>
      <c r="Y181" s="955"/>
      <c r="Z181" s="955"/>
      <c r="AA181" s="955"/>
      <c r="AB181" s="932" t="s">
        <v>1560</v>
      </c>
      <c r="AC181" s="933"/>
      <c r="AD181" s="933"/>
      <c r="AE181" s="934"/>
      <c r="AF181" s="932">
        <v>12345</v>
      </c>
      <c r="AG181" s="933"/>
      <c r="AH181" s="933"/>
      <c r="AI181" s="934"/>
      <c r="AJ181" s="932" t="s">
        <v>1518</v>
      </c>
      <c r="AK181" s="933"/>
      <c r="AL181" s="934"/>
      <c r="AM181" s="932" t="s">
        <v>1526</v>
      </c>
      <c r="AN181" s="933"/>
      <c r="AO181" s="934"/>
      <c r="AP181" s="932" t="s">
        <v>1526</v>
      </c>
      <c r="AQ181" s="933"/>
      <c r="AR181" s="933"/>
      <c r="AS181" s="933"/>
      <c r="AT181" s="934"/>
      <c r="AU181" s="932" t="s">
        <v>1562</v>
      </c>
      <c r="AV181" s="933"/>
      <c r="AW181" s="933"/>
      <c r="AX181" s="933"/>
      <c r="AY181" s="933"/>
      <c r="AZ181" s="933"/>
      <c r="BA181" s="934"/>
      <c r="BB181" s="932" t="s">
        <v>1532</v>
      </c>
      <c r="BC181" s="933"/>
      <c r="BD181" s="934"/>
      <c r="BE181" s="932" t="s">
        <v>1598</v>
      </c>
      <c r="BF181" s="933"/>
      <c r="BG181" s="934"/>
      <c r="BH181" s="932">
        <v>3</v>
      </c>
      <c r="BI181" s="933"/>
      <c r="BJ181" s="934"/>
      <c r="BK181" s="932" t="s">
        <v>1595</v>
      </c>
      <c r="BL181" s="933"/>
      <c r="BM181" s="1005"/>
      <c r="BN181" s="932">
        <v>1</v>
      </c>
      <c r="BO181" s="933"/>
      <c r="BP181" s="934"/>
      <c r="BQ181" s="932">
        <v>66</v>
      </c>
      <c r="BR181" s="933"/>
      <c r="BS181" s="934"/>
      <c r="BT181" s="932" t="s">
        <v>1590</v>
      </c>
      <c r="BU181" s="933"/>
      <c r="BV181" s="1006">
        <v>100</v>
      </c>
      <c r="BW181" s="1007"/>
      <c r="BX181" s="1008"/>
      <c r="BY181" s="1009" t="s">
        <v>1520</v>
      </c>
      <c r="BZ181" s="1007"/>
      <c r="CA181" s="1008"/>
      <c r="CB181" s="932" t="s">
        <v>1562</v>
      </c>
      <c r="CC181" s="933"/>
      <c r="CD181" s="933"/>
      <c r="CE181" s="933"/>
      <c r="CF181" s="933"/>
      <c r="CG181" s="934"/>
      <c r="CH181" s="986"/>
      <c r="CI181" s="920"/>
      <c r="CJ181" s="920"/>
      <c r="CK181" s="920"/>
      <c r="CL181" s="920"/>
      <c r="CM181" s="920"/>
      <c r="CN181" s="920"/>
      <c r="CO181" s="920"/>
      <c r="CP181" s="920"/>
    </row>
    <row r="182" spans="1:94" ht="5.0999999999999996" customHeight="1">
      <c r="A182" s="920"/>
      <c r="B182" s="920"/>
      <c r="C182" s="920"/>
      <c r="D182" s="920"/>
      <c r="E182" s="920"/>
      <c r="F182" s="920"/>
      <c r="I182" s="935"/>
      <c r="J182" s="974"/>
      <c r="K182" s="974"/>
      <c r="L182" s="974"/>
      <c r="M182" s="974"/>
      <c r="N182" s="974"/>
      <c r="O182" s="974"/>
      <c r="P182" s="974"/>
      <c r="Q182" s="974"/>
      <c r="R182" s="974"/>
      <c r="S182" s="974"/>
      <c r="T182" s="974"/>
      <c r="U182" s="974"/>
      <c r="V182" s="974"/>
      <c r="W182" s="974"/>
      <c r="X182" s="974"/>
      <c r="Y182" s="974"/>
      <c r="Z182" s="974"/>
      <c r="AA182" s="974"/>
      <c r="AB182" s="1074"/>
      <c r="AC182" s="1075"/>
      <c r="AD182" s="1075"/>
      <c r="AE182" s="1075"/>
      <c r="AF182" s="1074"/>
      <c r="AG182" s="1075"/>
      <c r="AH182" s="1075"/>
      <c r="AI182" s="1075"/>
      <c r="AJ182" s="1074"/>
      <c r="AK182" s="1075"/>
      <c r="AL182" s="1075"/>
      <c r="AM182" s="1074"/>
      <c r="AN182" s="1075"/>
      <c r="AO182" s="1075"/>
      <c r="AP182" s="1074"/>
      <c r="AQ182" s="1075"/>
      <c r="AR182" s="1075"/>
      <c r="AS182" s="1075"/>
      <c r="AT182" s="1075"/>
      <c r="AU182" s="1074"/>
      <c r="AV182" s="1075"/>
      <c r="AW182" s="1075"/>
      <c r="AX182" s="1075"/>
      <c r="AY182" s="1075"/>
      <c r="AZ182" s="1075"/>
      <c r="BA182" s="1075"/>
      <c r="BB182" s="1074"/>
      <c r="BC182" s="1075"/>
      <c r="BD182" s="1075"/>
      <c r="BE182" s="911"/>
      <c r="BF182" s="911"/>
      <c r="BG182" s="911"/>
      <c r="BH182" s="911"/>
      <c r="BI182" s="911"/>
      <c r="BJ182" s="911"/>
      <c r="BK182" s="911"/>
      <c r="BL182" s="911"/>
      <c r="BM182" s="1077"/>
      <c r="BN182" s="911"/>
      <c r="BO182" s="911"/>
      <c r="BP182" s="911"/>
      <c r="BQ182" s="911"/>
      <c r="BR182" s="911"/>
      <c r="BS182" s="911"/>
      <c r="BT182" s="911"/>
      <c r="BU182" s="911"/>
      <c r="BV182" s="1071"/>
      <c r="BW182" s="1071"/>
      <c r="BX182" s="1071"/>
      <c r="BY182" s="1072"/>
      <c r="BZ182" s="1071"/>
      <c r="CA182" s="1071"/>
      <c r="CB182" s="920"/>
      <c r="CC182" s="920"/>
      <c r="CD182" s="920"/>
      <c r="CE182" s="920"/>
      <c r="CF182" s="920"/>
      <c r="CG182" s="920"/>
      <c r="CH182" s="1073"/>
      <c r="CI182" s="920"/>
      <c r="CJ182" s="920"/>
      <c r="CK182" s="920"/>
      <c r="CL182" s="920"/>
      <c r="CM182" s="920"/>
      <c r="CN182" s="920"/>
      <c r="CO182" s="920"/>
      <c r="CP182" s="920"/>
    </row>
    <row r="183" spans="1:94" ht="5.0999999999999996" customHeight="1">
      <c r="A183" s="920"/>
      <c r="B183" s="920"/>
      <c r="C183" s="920"/>
      <c r="D183" s="920"/>
      <c r="E183" s="920"/>
      <c r="F183" s="920"/>
      <c r="I183" s="935"/>
      <c r="J183" s="977"/>
      <c r="K183" s="977"/>
      <c r="L183" s="977"/>
      <c r="M183" s="977"/>
      <c r="N183" s="977"/>
      <c r="O183" s="977"/>
      <c r="P183" s="977"/>
      <c r="Q183" s="977"/>
      <c r="R183" s="977"/>
      <c r="S183" s="977"/>
      <c r="T183" s="977"/>
      <c r="U183" s="977"/>
      <c r="V183" s="977"/>
      <c r="W183" s="977"/>
      <c r="X183" s="977"/>
      <c r="Y183" s="977"/>
      <c r="Z183" s="977"/>
      <c r="AA183" s="977"/>
      <c r="AB183" s="1366"/>
      <c r="AC183" s="1367"/>
      <c r="AD183" s="1367"/>
      <c r="AE183" s="1367"/>
      <c r="AF183" s="1366"/>
      <c r="AG183" s="1367"/>
      <c r="AH183" s="1367"/>
      <c r="AI183" s="1367"/>
      <c r="AJ183" s="1366"/>
      <c r="AK183" s="1367"/>
      <c r="AL183" s="1367"/>
      <c r="AM183" s="1366"/>
      <c r="AN183" s="1367"/>
      <c r="AO183" s="1367"/>
      <c r="AP183" s="1366"/>
      <c r="AQ183" s="1367"/>
      <c r="AR183" s="1367"/>
      <c r="AS183" s="1367"/>
      <c r="AT183" s="1367"/>
      <c r="AU183" s="1366"/>
      <c r="AV183" s="1367"/>
      <c r="AW183" s="1367"/>
      <c r="AX183" s="1367"/>
      <c r="AY183" s="1367"/>
      <c r="AZ183" s="1367"/>
      <c r="BA183" s="1367"/>
      <c r="BB183" s="1366"/>
      <c r="BC183" s="1367"/>
      <c r="BD183" s="1367"/>
      <c r="BE183" s="1242"/>
      <c r="BF183" s="1242"/>
      <c r="BG183" s="1242"/>
      <c r="BH183" s="1242"/>
      <c r="BI183" s="1242"/>
      <c r="BJ183" s="1242"/>
      <c r="BK183" s="1242"/>
      <c r="BL183" s="1242"/>
      <c r="BM183" s="1079"/>
      <c r="BN183" s="1242"/>
      <c r="BO183" s="1242"/>
      <c r="BP183" s="1242"/>
      <c r="BQ183" s="1242"/>
      <c r="BR183" s="1242"/>
      <c r="BS183" s="1242"/>
      <c r="BT183" s="1242"/>
      <c r="BU183" s="1242"/>
      <c r="BV183" s="1369"/>
      <c r="BW183" s="1369"/>
      <c r="BX183" s="1369"/>
      <c r="BY183" s="1370"/>
      <c r="BZ183" s="1369"/>
      <c r="CA183" s="1369"/>
      <c r="CB183" s="1242"/>
      <c r="CC183" s="1242"/>
      <c r="CD183" s="1242"/>
      <c r="CE183" s="1242"/>
      <c r="CF183" s="1242"/>
      <c r="CG183" s="1242"/>
      <c r="CH183" s="1371"/>
      <c r="CI183" s="920"/>
      <c r="CJ183" s="920"/>
      <c r="CK183" s="920"/>
      <c r="CL183" s="920"/>
      <c r="CM183" s="920"/>
      <c r="CN183" s="920"/>
      <c r="CO183" s="920"/>
      <c r="CP183" s="920"/>
    </row>
    <row r="184" spans="1:94" ht="18.95" customHeight="1">
      <c r="A184" s="920"/>
      <c r="B184" s="920"/>
      <c r="C184" s="920"/>
      <c r="D184" s="920"/>
      <c r="E184" s="920"/>
      <c r="F184" s="920"/>
      <c r="I184" s="935"/>
      <c r="J184" s="1372"/>
      <c r="K184" s="1372"/>
      <c r="L184" s="1372"/>
      <c r="M184" s="1372"/>
      <c r="N184" s="1372"/>
      <c r="O184" s="1372"/>
      <c r="P184" s="1372"/>
      <c r="Q184" s="1372"/>
      <c r="R184" s="1372"/>
      <c r="S184" s="1372"/>
      <c r="T184" s="1372"/>
      <c r="U184" s="1372"/>
      <c r="V184" s="1372"/>
      <c r="W184" s="1372"/>
      <c r="X184" s="1372"/>
      <c r="Y184" s="1372"/>
      <c r="Z184" s="1372"/>
      <c r="AA184" s="1372"/>
      <c r="AB184" s="1366"/>
      <c r="AC184" s="1367"/>
      <c r="AD184" s="1367"/>
      <c r="AE184" s="1367"/>
      <c r="AF184" s="1366"/>
      <c r="AG184" s="1367"/>
      <c r="AH184" s="1367"/>
      <c r="AI184" s="1367"/>
      <c r="AJ184" s="1366"/>
      <c r="AK184" s="1367"/>
      <c r="AL184" s="1367"/>
      <c r="AM184" s="1366"/>
      <c r="AN184" s="1367"/>
      <c r="AO184" s="1367"/>
      <c r="AP184" s="1366"/>
      <c r="AQ184" s="1367"/>
      <c r="AR184" s="1367"/>
      <c r="AS184" s="1367"/>
      <c r="AT184" s="1367"/>
      <c r="AU184" s="1366"/>
      <c r="AV184" s="1367"/>
      <c r="AW184" s="1367"/>
      <c r="AX184" s="1367"/>
      <c r="AY184" s="1367"/>
      <c r="AZ184" s="1367"/>
      <c r="BA184" s="1367"/>
      <c r="BB184" s="1366"/>
      <c r="BC184" s="1367"/>
      <c r="BD184" s="1367"/>
      <c r="BE184" s="1242"/>
      <c r="BF184" s="1242"/>
      <c r="BG184" s="1242"/>
      <c r="BH184" s="1242"/>
      <c r="BI184" s="1242"/>
      <c r="BJ184" s="1242"/>
      <c r="BK184" s="1242"/>
      <c r="BL184" s="1217" t="s">
        <v>1606</v>
      </c>
      <c r="BM184" s="1242"/>
      <c r="BN184" s="2883">
        <f>BN181+BN180+BN179</f>
        <v>3</v>
      </c>
      <c r="BO184" s="2884"/>
      <c r="BP184" s="2885"/>
      <c r="BQ184" s="1355"/>
      <c r="BR184" s="1355"/>
      <c r="BS184" s="1355"/>
      <c r="BT184" s="977"/>
      <c r="BU184" s="977"/>
      <c r="BV184" s="2883">
        <f>BV181+BV180+BV179</f>
        <v>200</v>
      </c>
      <c r="BW184" s="2884"/>
      <c r="BX184" s="2885"/>
      <c r="BY184" s="2886" t="s">
        <v>1520</v>
      </c>
      <c r="BZ184" s="2887"/>
      <c r="CA184" s="2888"/>
      <c r="CB184" s="977"/>
      <c r="CC184" s="977"/>
      <c r="CD184" s="977"/>
      <c r="CE184" s="977"/>
      <c r="CF184" s="977"/>
      <c r="CG184" s="977"/>
      <c r="CH184" s="1371"/>
      <c r="CI184" s="920"/>
      <c r="CJ184" s="920"/>
      <c r="CK184" s="920"/>
      <c r="CL184" s="920"/>
      <c r="CM184" s="920"/>
      <c r="CN184" s="920"/>
      <c r="CO184" s="920"/>
      <c r="CP184" s="920"/>
    </row>
    <row r="185" spans="1:94" ht="5.0999999999999996" customHeight="1">
      <c r="A185" s="920"/>
      <c r="B185" s="920"/>
      <c r="C185" s="920"/>
      <c r="D185" s="920"/>
      <c r="E185" s="920"/>
      <c r="F185" s="920"/>
      <c r="I185" s="935"/>
      <c r="J185" s="977"/>
      <c r="K185" s="977"/>
      <c r="L185" s="977"/>
      <c r="M185" s="977"/>
      <c r="N185" s="977"/>
      <c r="O185" s="977"/>
      <c r="P185" s="977"/>
      <c r="Q185" s="977"/>
      <c r="R185" s="977"/>
      <c r="S185" s="977"/>
      <c r="T185" s="977"/>
      <c r="U185" s="977"/>
      <c r="V185" s="977"/>
      <c r="W185" s="977"/>
      <c r="X185" s="977"/>
      <c r="Y185" s="977"/>
      <c r="Z185" s="977"/>
      <c r="AA185" s="977"/>
      <c r="AB185" s="1366"/>
      <c r="AC185" s="1367"/>
      <c r="AD185" s="1367"/>
      <c r="AE185" s="1367"/>
      <c r="AF185" s="1366"/>
      <c r="AG185" s="1367"/>
      <c r="AH185" s="1367"/>
      <c r="AI185" s="1367"/>
      <c r="AJ185" s="1366"/>
      <c r="AK185" s="1367"/>
      <c r="AL185" s="1367"/>
      <c r="AM185" s="1366"/>
      <c r="AN185" s="1367"/>
      <c r="AO185" s="1367"/>
      <c r="AP185" s="1366"/>
      <c r="AQ185" s="1367"/>
      <c r="AR185" s="1367"/>
      <c r="AS185" s="1367"/>
      <c r="AT185" s="1367"/>
      <c r="AU185" s="1366"/>
      <c r="AV185" s="1367"/>
      <c r="AW185" s="1367"/>
      <c r="AX185" s="1367"/>
      <c r="AY185" s="1367"/>
      <c r="AZ185" s="1367"/>
      <c r="BA185" s="1367"/>
      <c r="BB185" s="1366"/>
      <c r="BC185" s="1367"/>
      <c r="BD185" s="1367"/>
      <c r="BE185" s="1242"/>
      <c r="BF185" s="1242"/>
      <c r="BG185" s="1242"/>
      <c r="BH185" s="1242"/>
      <c r="BI185" s="1242"/>
      <c r="BJ185" s="1242"/>
      <c r="BK185" s="1242"/>
      <c r="BL185" s="1242"/>
      <c r="BM185" s="1079"/>
      <c r="BN185" s="1242"/>
      <c r="BO185" s="1242"/>
      <c r="BP185" s="1242"/>
      <c r="BQ185" s="1242"/>
      <c r="BR185" s="1242"/>
      <c r="BS185" s="1242"/>
      <c r="BT185" s="1242"/>
      <c r="BU185" s="1242"/>
      <c r="BV185" s="1369"/>
      <c r="BW185" s="1369"/>
      <c r="BX185" s="1369"/>
      <c r="BY185" s="1370"/>
      <c r="BZ185" s="1369"/>
      <c r="CA185" s="1369"/>
      <c r="CB185" s="977"/>
      <c r="CC185" s="977"/>
      <c r="CD185" s="977"/>
      <c r="CE185" s="977"/>
      <c r="CF185" s="977"/>
      <c r="CG185" s="977"/>
      <c r="CH185" s="1371"/>
      <c r="CI185" s="920"/>
      <c r="CJ185" s="920"/>
      <c r="CK185" s="920"/>
      <c r="CL185" s="920"/>
      <c r="CM185" s="920"/>
      <c r="CN185" s="920"/>
      <c r="CO185" s="920"/>
      <c r="CP185" s="920"/>
    </row>
    <row r="186" spans="1:94" ht="18.95" customHeight="1">
      <c r="A186" s="920"/>
      <c r="B186" s="920"/>
      <c r="C186" s="920"/>
      <c r="D186" s="920"/>
      <c r="E186" s="920"/>
      <c r="F186" s="920"/>
      <c r="I186" s="935"/>
      <c r="J186" s="920"/>
      <c r="K186" s="920"/>
      <c r="L186" s="920"/>
      <c r="M186" s="920"/>
      <c r="N186" s="920"/>
      <c r="O186" s="920"/>
      <c r="P186" s="920"/>
      <c r="Q186" s="920"/>
      <c r="R186" s="920"/>
      <c r="S186" s="920"/>
      <c r="T186" s="920"/>
      <c r="U186" s="920"/>
      <c r="V186" s="920"/>
      <c r="W186" s="920"/>
      <c r="X186" s="920"/>
      <c r="Y186" s="920"/>
      <c r="Z186" s="920"/>
      <c r="AA186" s="920"/>
      <c r="AB186" s="920"/>
      <c r="AC186" s="920"/>
      <c r="AD186" s="920"/>
      <c r="AE186" s="920"/>
      <c r="AF186" s="920"/>
      <c r="AG186" s="920"/>
      <c r="AH186" s="920"/>
      <c r="AI186" s="920"/>
      <c r="AJ186" s="920"/>
      <c r="AK186" s="920"/>
      <c r="AL186" s="920"/>
      <c r="AM186" s="920"/>
      <c r="AN186" s="920"/>
      <c r="AO186" s="920"/>
      <c r="AP186" s="920"/>
      <c r="AQ186" s="920"/>
      <c r="AR186" s="920"/>
      <c r="AS186" s="920"/>
      <c r="AT186" s="920"/>
      <c r="AU186" s="920"/>
      <c r="AV186" s="920"/>
      <c r="AW186" s="920"/>
      <c r="AX186" s="920"/>
      <c r="AY186" s="920"/>
      <c r="AZ186" s="920"/>
      <c r="BA186" s="920"/>
      <c r="BB186" s="920"/>
      <c r="BC186" s="920"/>
      <c r="BD186" s="920"/>
      <c r="BE186" s="920"/>
      <c r="BF186" s="920"/>
      <c r="BG186" s="920"/>
      <c r="BH186" s="974"/>
      <c r="BI186" s="974"/>
      <c r="BJ186" s="974"/>
      <c r="BK186" s="974"/>
      <c r="BL186" s="974"/>
      <c r="BM186" s="974"/>
      <c r="BN186" s="974"/>
      <c r="BO186" s="920"/>
      <c r="BP186" s="920"/>
      <c r="BQ186" s="920"/>
      <c r="BR186" s="920"/>
      <c r="BS186" s="920"/>
      <c r="BT186" s="920"/>
      <c r="BU186" s="920"/>
      <c r="BV186" s="920"/>
      <c r="BW186" s="920"/>
      <c r="BX186" s="920"/>
      <c r="BY186" s="920"/>
      <c r="BZ186" s="920"/>
      <c r="CA186" s="920"/>
      <c r="CB186" s="920"/>
      <c r="CC186" s="920"/>
      <c r="CD186" s="920"/>
      <c r="CE186" s="920"/>
      <c r="CF186" s="920"/>
      <c r="CG186" s="920"/>
      <c r="CH186" s="920"/>
      <c r="CI186" s="920"/>
      <c r="CJ186" s="920"/>
      <c r="CK186" s="920"/>
      <c r="CL186" s="920"/>
      <c r="CM186" s="920"/>
    </row>
    <row r="187" spans="1:94" ht="18.95" customHeight="1">
      <c r="A187" s="920"/>
      <c r="B187" s="920"/>
      <c r="C187" s="920"/>
      <c r="D187" s="920"/>
      <c r="E187" s="920"/>
      <c r="F187" s="920"/>
      <c r="I187" s="935"/>
      <c r="J187" s="910" t="s">
        <v>2198</v>
      </c>
      <c r="K187" s="752"/>
      <c r="L187" s="752"/>
      <c r="M187" s="752"/>
      <c r="N187" s="917" t="s">
        <v>2200</v>
      </c>
      <c r="O187" s="918"/>
      <c r="P187" s="918"/>
      <c r="Q187" s="919"/>
      <c r="R187" s="1040" t="s">
        <v>3456</v>
      </c>
      <c r="S187" s="918"/>
      <c r="T187" s="918"/>
      <c r="U187" s="919"/>
      <c r="V187" s="986" t="s">
        <v>912</v>
      </c>
      <c r="W187" s="1040" t="s">
        <v>3154</v>
      </c>
      <c r="X187" s="918"/>
      <c r="Y187" s="918"/>
      <c r="Z187" s="919"/>
      <c r="AA187" s="946" t="s">
        <v>1115</v>
      </c>
      <c r="AB187" s="1046" t="s">
        <v>2116</v>
      </c>
      <c r="AC187" s="1047"/>
      <c r="AD187" s="1048"/>
      <c r="BU187" s="920"/>
      <c r="BV187" s="920"/>
      <c r="BW187" s="920"/>
      <c r="BX187" s="920"/>
      <c r="BY187" s="920"/>
      <c r="BZ187" s="920"/>
      <c r="CA187" s="920"/>
      <c r="CB187" s="920"/>
      <c r="CC187" s="920"/>
      <c r="CD187" s="920"/>
      <c r="CE187" s="920"/>
      <c r="CF187" s="920"/>
      <c r="CG187" s="920"/>
      <c r="CH187" s="920"/>
      <c r="CI187" s="920"/>
      <c r="CJ187" s="920"/>
      <c r="CK187" s="920"/>
      <c r="CL187" s="920"/>
      <c r="CM187" s="920"/>
    </row>
    <row r="188" spans="1:94" s="920" customFormat="1" ht="18.95" customHeight="1" thickBot="1">
      <c r="I188" s="935"/>
      <c r="J188" s="1386"/>
      <c r="K188" s="1070"/>
      <c r="L188" s="1070"/>
      <c r="M188" s="1070"/>
      <c r="N188" s="1070"/>
      <c r="O188" s="1070"/>
      <c r="P188" s="1070"/>
      <c r="Q188" s="1070"/>
      <c r="R188" s="1070"/>
      <c r="S188" s="1070"/>
      <c r="T188" s="1070"/>
      <c r="U188" s="1070"/>
      <c r="V188" s="1070"/>
      <c r="W188" s="1070"/>
      <c r="X188" s="1070"/>
      <c r="Y188" s="1070"/>
      <c r="Z188" s="1070"/>
      <c r="AA188" s="1070"/>
      <c r="AB188" s="1070"/>
      <c r="AC188" s="1070"/>
      <c r="AD188" s="1070"/>
      <c r="AE188" s="1070"/>
      <c r="AF188" s="1070"/>
      <c r="AG188" s="1070"/>
      <c r="AH188" s="1070"/>
      <c r="AI188" s="1070"/>
      <c r="AJ188" s="1070"/>
      <c r="AK188" s="1070"/>
      <c r="AL188" s="1070"/>
      <c r="AM188" s="1070"/>
      <c r="AN188" s="1070"/>
      <c r="AO188" s="1070"/>
      <c r="AP188" s="1070"/>
      <c r="AQ188" s="1070"/>
      <c r="AR188" s="1070"/>
      <c r="AS188" s="1070"/>
      <c r="AT188" s="1070"/>
      <c r="AU188" s="1070"/>
      <c r="AV188" s="1070"/>
      <c r="AW188" s="1070"/>
      <c r="AX188" s="1070"/>
      <c r="AY188" s="1070"/>
      <c r="AZ188" s="1070"/>
      <c r="BA188" s="1070"/>
      <c r="BB188" s="1070"/>
      <c r="BC188" s="1070"/>
      <c r="BD188" s="1070"/>
      <c r="BE188" s="1070"/>
      <c r="BF188" s="1070"/>
      <c r="BG188" s="1070"/>
      <c r="BH188" s="1070"/>
      <c r="BI188" s="1070"/>
      <c r="BJ188" s="1070"/>
      <c r="BK188" s="1070"/>
      <c r="BL188" s="1070"/>
      <c r="BM188" s="1070"/>
      <c r="BN188" s="1070"/>
      <c r="BO188" s="1070"/>
      <c r="BP188" s="1070"/>
      <c r="BQ188" s="1070"/>
      <c r="BR188" s="1070"/>
      <c r="BS188" s="1070"/>
      <c r="BT188" s="1070"/>
      <c r="BU188" s="1070"/>
      <c r="BV188" s="1070"/>
      <c r="BW188" s="1070"/>
      <c r="BX188" s="1070"/>
      <c r="BY188" s="1399"/>
      <c r="BZ188" s="1399"/>
      <c r="CA188" s="1399"/>
      <c r="CB188" s="1399"/>
      <c r="CC188" s="1399"/>
      <c r="CD188" s="1399"/>
      <c r="CE188" s="1399"/>
      <c r="CF188" s="1399"/>
      <c r="CG188" s="1399"/>
      <c r="CH188" s="1399"/>
    </row>
    <row r="189" spans="1:94" ht="18.95" customHeight="1">
      <c r="A189" s="920"/>
      <c r="B189" s="920"/>
      <c r="C189" s="920"/>
      <c r="D189" s="920"/>
      <c r="E189" s="920"/>
      <c r="F189" s="920"/>
      <c r="I189" s="935"/>
      <c r="J189" s="1045"/>
      <c r="K189" s="920"/>
      <c r="L189" s="920"/>
      <c r="M189" s="920"/>
      <c r="N189" s="920"/>
      <c r="O189" s="920"/>
      <c r="P189" s="920"/>
      <c r="Q189" s="920"/>
      <c r="R189" s="920"/>
      <c r="S189" s="920"/>
      <c r="T189" s="920"/>
      <c r="U189" s="920"/>
      <c r="V189" s="920"/>
      <c r="W189" s="920"/>
      <c r="X189" s="920"/>
      <c r="Y189" s="920"/>
      <c r="Z189" s="920"/>
      <c r="AA189" s="920"/>
      <c r="AB189" s="920"/>
      <c r="AC189" s="920"/>
      <c r="AD189" s="920"/>
      <c r="AE189" s="920"/>
      <c r="AF189" s="920"/>
      <c r="AG189" s="920"/>
      <c r="AH189" s="920"/>
      <c r="AI189" s="920"/>
      <c r="AJ189" s="920"/>
      <c r="AK189" s="920"/>
      <c r="AL189" s="920"/>
      <c r="AM189" s="920"/>
      <c r="AN189" s="920"/>
      <c r="AO189" s="920"/>
      <c r="AP189" s="920"/>
      <c r="AQ189" s="920"/>
      <c r="AR189" s="920"/>
      <c r="AS189" s="920"/>
      <c r="AT189" s="920"/>
      <c r="AU189" s="920"/>
      <c r="AV189" s="920"/>
      <c r="AW189" s="920"/>
      <c r="AX189" s="920"/>
      <c r="AY189" s="920"/>
      <c r="AZ189" s="920"/>
      <c r="BA189" s="920"/>
      <c r="BB189" s="920"/>
      <c r="BC189" s="920"/>
      <c r="BD189" s="920"/>
      <c r="BE189" s="920"/>
      <c r="BF189" s="920"/>
      <c r="BG189" s="920"/>
      <c r="BH189" s="920"/>
      <c r="BI189" s="920"/>
      <c r="BJ189" s="920"/>
      <c r="BK189" s="920"/>
      <c r="BL189" s="920"/>
      <c r="BM189" s="920"/>
      <c r="BN189" s="920"/>
      <c r="BO189" s="920"/>
      <c r="BP189" s="920"/>
      <c r="BQ189" s="920"/>
      <c r="BR189" s="920"/>
      <c r="BS189" s="920"/>
      <c r="BT189" s="920"/>
      <c r="BU189" s="920"/>
      <c r="BV189" s="920"/>
      <c r="BW189" s="920"/>
      <c r="BX189" s="920"/>
      <c r="BY189" s="920"/>
      <c r="BZ189" s="920"/>
      <c r="CA189" s="920"/>
      <c r="CB189" s="920"/>
      <c r="CC189" s="920"/>
      <c r="CD189" s="920"/>
      <c r="CE189" s="920"/>
      <c r="CF189" s="920"/>
      <c r="CG189" s="920"/>
      <c r="CH189" s="920"/>
      <c r="CI189" s="920"/>
      <c r="CJ189" s="920"/>
      <c r="CK189" s="920"/>
      <c r="CL189" s="920"/>
      <c r="CM189" s="920"/>
    </row>
    <row r="190" spans="1:94" ht="18.95" customHeight="1">
      <c r="A190" s="920"/>
      <c r="B190" s="920"/>
      <c r="C190" s="920"/>
      <c r="D190" s="920"/>
      <c r="E190" s="920"/>
      <c r="F190" s="920"/>
      <c r="I190" s="935"/>
      <c r="J190" s="1365" t="s">
        <v>2203</v>
      </c>
      <c r="K190" s="920"/>
      <c r="L190" s="920"/>
      <c r="M190" s="920"/>
      <c r="N190" s="920"/>
      <c r="O190" s="948" t="s">
        <v>1628</v>
      </c>
      <c r="P190" s="947"/>
      <c r="Q190" s="947"/>
      <c r="U190" s="920"/>
      <c r="V190" s="920"/>
      <c r="W190" s="920"/>
      <c r="X190" s="920"/>
      <c r="AH190" s="910" t="s">
        <v>2205</v>
      </c>
      <c r="AI190" s="752"/>
      <c r="AJ190" s="752"/>
      <c r="AK190" s="917" t="s">
        <v>1521</v>
      </c>
      <c r="AL190" s="918"/>
      <c r="AM190" s="918"/>
      <c r="AN190" s="918"/>
      <c r="AO190" s="919"/>
      <c r="AQ190" s="920"/>
      <c r="AR190" s="920"/>
      <c r="AS190" s="920"/>
      <c r="AT190" s="920"/>
      <c r="AU190" s="920"/>
      <c r="AV190" s="920"/>
      <c r="AW190" s="920"/>
      <c r="AX190" s="920"/>
      <c r="AY190" s="920"/>
      <c r="AZ190" s="920"/>
      <c r="BA190" s="920"/>
      <c r="BB190" s="920"/>
      <c r="BC190" s="920"/>
      <c r="BD190" s="920"/>
      <c r="BE190" s="920"/>
      <c r="BF190" s="920"/>
      <c r="BG190" s="920"/>
      <c r="BH190" s="920"/>
      <c r="BI190" s="920"/>
      <c r="BJ190" s="920"/>
      <c r="BK190" s="920"/>
      <c r="BL190" s="920"/>
      <c r="BM190" s="920"/>
      <c r="BN190" s="920"/>
      <c r="BO190" s="920"/>
      <c r="BP190" s="920"/>
      <c r="BQ190" s="920"/>
      <c r="BR190" s="920"/>
      <c r="BS190" s="920"/>
      <c r="BT190" s="920"/>
      <c r="BU190" s="920"/>
      <c r="BV190" s="920"/>
      <c r="BW190" s="920"/>
      <c r="BX190" s="920"/>
      <c r="BY190" s="920"/>
      <c r="BZ190" s="920"/>
      <c r="CA190" s="920"/>
      <c r="CB190" s="920"/>
      <c r="CC190" s="920"/>
      <c r="CD190" s="920"/>
      <c r="CE190" s="920"/>
      <c r="CF190" s="920"/>
      <c r="CG190" s="920"/>
      <c r="CH190" s="920"/>
      <c r="CI190" s="920"/>
      <c r="CJ190" s="920"/>
      <c r="CK190" s="920"/>
      <c r="CL190" s="920"/>
      <c r="CM190" s="920"/>
    </row>
    <row r="191" spans="1:94" ht="9.9499999999999993" customHeight="1">
      <c r="A191" s="920"/>
      <c r="B191" s="920"/>
      <c r="C191" s="920"/>
      <c r="D191" s="920"/>
      <c r="E191" s="920"/>
      <c r="F191" s="920"/>
      <c r="I191" s="935"/>
      <c r="J191" s="2209"/>
      <c r="K191" s="920"/>
      <c r="L191" s="920"/>
      <c r="M191" s="920"/>
      <c r="N191" s="920"/>
      <c r="O191" s="920"/>
      <c r="P191" s="920"/>
      <c r="Q191" s="920"/>
      <c r="R191" s="920"/>
      <c r="S191" s="920"/>
      <c r="T191" s="920"/>
      <c r="U191" s="920"/>
      <c r="V191" s="920"/>
      <c r="W191" s="920"/>
      <c r="X191" s="920"/>
      <c r="Y191" s="920"/>
      <c r="Z191" s="920"/>
      <c r="AA191" s="920"/>
      <c r="AB191" s="920"/>
      <c r="AC191" s="920"/>
      <c r="AD191" s="920"/>
      <c r="AE191" s="920"/>
      <c r="AF191" s="920"/>
      <c r="AG191" s="920"/>
      <c r="AH191" s="920"/>
      <c r="AI191" s="920"/>
      <c r="AJ191" s="920"/>
      <c r="AK191" s="920"/>
      <c r="AL191" s="920"/>
      <c r="AM191" s="920"/>
      <c r="AN191" s="920"/>
      <c r="AO191" s="920"/>
      <c r="AP191" s="920"/>
      <c r="AQ191" s="920"/>
      <c r="AR191" s="920"/>
      <c r="AS191" s="920"/>
      <c r="AT191" s="920"/>
      <c r="AU191" s="920"/>
      <c r="AV191" s="920"/>
      <c r="AW191" s="920"/>
      <c r="AX191" s="920"/>
      <c r="AY191" s="920"/>
      <c r="AZ191" s="920"/>
      <c r="BA191" s="920"/>
      <c r="BB191" s="920"/>
      <c r="BC191" s="920"/>
      <c r="BD191" s="920"/>
      <c r="BE191" s="920"/>
      <c r="BF191" s="920"/>
      <c r="BG191" s="920"/>
      <c r="BH191" s="920"/>
      <c r="BI191" s="920"/>
      <c r="BJ191" s="920"/>
      <c r="BK191" s="920"/>
      <c r="BL191" s="920"/>
      <c r="BM191" s="920"/>
      <c r="BN191" s="920"/>
      <c r="BO191" s="920"/>
      <c r="BP191" s="920"/>
      <c r="BQ191" s="920"/>
      <c r="BR191" s="920"/>
      <c r="BS191" s="920"/>
      <c r="BT191" s="920"/>
      <c r="BU191" s="920"/>
      <c r="BV191" s="920"/>
      <c r="BW191" s="920"/>
      <c r="BX191" s="920"/>
      <c r="BY191" s="920"/>
      <c r="BZ191" s="920"/>
      <c r="CA191" s="920"/>
      <c r="CB191" s="920"/>
      <c r="CC191" s="920"/>
      <c r="CD191" s="920"/>
      <c r="CE191" s="920"/>
      <c r="CF191" s="920"/>
      <c r="CG191" s="920"/>
      <c r="CH191" s="920"/>
      <c r="CI191" s="920"/>
      <c r="CJ191" s="920"/>
    </row>
    <row r="192" spans="1:94" ht="18.95" customHeight="1">
      <c r="A192" s="920"/>
      <c r="B192" s="920"/>
      <c r="C192" s="920"/>
      <c r="D192" s="920"/>
      <c r="E192" s="920"/>
      <c r="F192" s="920"/>
      <c r="I192" s="935"/>
      <c r="J192" s="2880" t="s">
        <v>1559</v>
      </c>
      <c r="K192" s="2810" t="s">
        <v>1630</v>
      </c>
      <c r="L192" s="2882"/>
      <c r="M192" s="2882"/>
      <c r="N192" s="2882"/>
      <c r="O192" s="2812"/>
      <c r="P192" s="966" t="s">
        <v>2147</v>
      </c>
      <c r="Q192" s="967"/>
      <c r="R192" s="930"/>
      <c r="S192" s="930"/>
      <c r="T192" s="930"/>
      <c r="U192" s="930"/>
      <c r="V192" s="930"/>
      <c r="W192" s="930"/>
      <c r="X192" s="930"/>
      <c r="Y192" s="930"/>
      <c r="Z192" s="930"/>
      <c r="AA192" s="931"/>
      <c r="AB192" s="1059" t="s">
        <v>1586</v>
      </c>
      <c r="AC192" s="1060"/>
      <c r="AD192" s="1060"/>
      <c r="AE192" s="1060"/>
      <c r="AF192" s="1060"/>
      <c r="AG192" s="1060"/>
      <c r="AH192" s="1060"/>
      <c r="AI192" s="1060"/>
      <c r="AJ192" s="1060"/>
      <c r="AK192" s="1060"/>
      <c r="AL192" s="1061"/>
      <c r="AM192" s="929" t="s">
        <v>1527</v>
      </c>
      <c r="AN192" s="930"/>
      <c r="AO192" s="930"/>
      <c r="AP192" s="930"/>
      <c r="AQ192" s="930"/>
      <c r="AR192" s="930"/>
      <c r="AS192" s="930"/>
      <c r="AT192" s="930"/>
      <c r="AU192" s="930"/>
      <c r="AV192" s="930"/>
      <c r="AW192" s="930"/>
      <c r="AX192" s="930"/>
      <c r="AY192" s="930"/>
      <c r="AZ192" s="930"/>
      <c r="BA192" s="930"/>
      <c r="BB192" s="930"/>
      <c r="BC192" s="930"/>
      <c r="BD192" s="930"/>
      <c r="BE192" s="929" t="s">
        <v>2122</v>
      </c>
      <c r="BF192" s="930"/>
      <c r="BG192" s="930"/>
      <c r="BH192" s="930"/>
      <c r="BI192" s="930"/>
      <c r="BJ192" s="930"/>
      <c r="BK192" s="930"/>
      <c r="BL192" s="930"/>
      <c r="BM192" s="930"/>
      <c r="BN192" s="930"/>
      <c r="BO192" s="930"/>
      <c r="BP192" s="931"/>
      <c r="BQ192" s="931"/>
      <c r="BR192" s="931"/>
      <c r="BS192" s="931"/>
      <c r="BT192" s="1060" t="s">
        <v>1612</v>
      </c>
      <c r="BU192" s="1060"/>
      <c r="BV192" s="1060"/>
      <c r="BW192" s="1060"/>
      <c r="BX192" s="1061"/>
      <c r="BY192" s="1060"/>
      <c r="BZ192" s="1060"/>
      <c r="CA192" s="1061"/>
      <c r="CB192" s="2797" t="s">
        <v>1525</v>
      </c>
      <c r="CC192" s="2798"/>
      <c r="CD192" s="2798"/>
      <c r="CE192" s="2798"/>
      <c r="CF192" s="2798"/>
      <c r="CG192" s="2799"/>
      <c r="CH192" s="2200"/>
      <c r="CI192" s="920"/>
    </row>
    <row r="193" spans="1:118" ht="18.95" customHeight="1">
      <c r="A193" s="920"/>
      <c r="B193" s="920"/>
      <c r="C193" s="920"/>
      <c r="D193" s="920"/>
      <c r="E193" s="920"/>
      <c r="F193" s="920"/>
      <c r="I193" s="935"/>
      <c r="J193" s="2881"/>
      <c r="K193" s="2813"/>
      <c r="L193" s="2814"/>
      <c r="M193" s="2814"/>
      <c r="N193" s="2814"/>
      <c r="O193" s="2815"/>
      <c r="P193" s="929" t="s">
        <v>3413</v>
      </c>
      <c r="Q193" s="930"/>
      <c r="R193" s="930"/>
      <c r="S193" s="931"/>
      <c r="T193" s="929" t="s">
        <v>2138</v>
      </c>
      <c r="U193" s="930"/>
      <c r="V193" s="930"/>
      <c r="W193" s="931"/>
      <c r="X193" s="929" t="s">
        <v>2139</v>
      </c>
      <c r="Y193" s="930"/>
      <c r="Z193" s="930"/>
      <c r="AA193" s="931"/>
      <c r="AB193" s="1059" t="s">
        <v>699</v>
      </c>
      <c r="AC193" s="1060"/>
      <c r="AD193" s="1060"/>
      <c r="AE193" s="1061"/>
      <c r="AF193" s="1059" t="s">
        <v>700</v>
      </c>
      <c r="AG193" s="1060"/>
      <c r="AH193" s="1060"/>
      <c r="AI193" s="1061"/>
      <c r="AJ193" s="1059" t="s">
        <v>1531</v>
      </c>
      <c r="AK193" s="1060"/>
      <c r="AL193" s="1061"/>
      <c r="AM193" s="929" t="s">
        <v>1561</v>
      </c>
      <c r="AN193" s="930"/>
      <c r="AO193" s="931"/>
      <c r="AP193" s="929" t="s">
        <v>1528</v>
      </c>
      <c r="AQ193" s="930"/>
      <c r="AR193" s="930"/>
      <c r="AS193" s="930"/>
      <c r="AT193" s="931"/>
      <c r="AU193" s="929" t="s">
        <v>1529</v>
      </c>
      <c r="AV193" s="930"/>
      <c r="AW193" s="930"/>
      <c r="AX193" s="930"/>
      <c r="AY193" s="930"/>
      <c r="AZ193" s="930"/>
      <c r="BA193" s="931"/>
      <c r="BB193" s="929" t="s">
        <v>1530</v>
      </c>
      <c r="BC193" s="930"/>
      <c r="BD193" s="931"/>
      <c r="BE193" s="966" t="s">
        <v>1534</v>
      </c>
      <c r="BF193" s="967"/>
      <c r="BG193" s="968"/>
      <c r="BH193" s="966" t="s">
        <v>1535</v>
      </c>
      <c r="BI193" s="967"/>
      <c r="BJ193" s="968"/>
      <c r="BK193" s="929" t="s">
        <v>1583</v>
      </c>
      <c r="BL193" s="931"/>
      <c r="BM193" s="931"/>
      <c r="BN193" s="929" t="s">
        <v>1584</v>
      </c>
      <c r="BO193" s="930"/>
      <c r="BP193" s="931"/>
      <c r="BQ193" s="929" t="s">
        <v>1680</v>
      </c>
      <c r="BR193" s="930"/>
      <c r="BS193" s="931"/>
      <c r="BT193" s="1059" t="s">
        <v>1583</v>
      </c>
      <c r="BU193" s="1060"/>
      <c r="BV193" s="1059" t="s">
        <v>1592</v>
      </c>
      <c r="BW193" s="1060"/>
      <c r="BX193" s="1061"/>
      <c r="BY193" s="1059" t="s">
        <v>1585</v>
      </c>
      <c r="BZ193" s="1060"/>
      <c r="CA193" s="1061"/>
      <c r="CB193" s="2800"/>
      <c r="CC193" s="2801"/>
      <c r="CD193" s="2801"/>
      <c r="CE193" s="2801"/>
      <c r="CF193" s="2801"/>
      <c r="CG193" s="2802"/>
      <c r="CH193" s="2201"/>
      <c r="CI193" s="920"/>
    </row>
    <row r="194" spans="1:118" ht="18.95" customHeight="1">
      <c r="A194" s="920"/>
      <c r="B194" s="920"/>
      <c r="C194" s="920"/>
      <c r="D194" s="920"/>
      <c r="E194" s="920"/>
      <c r="F194" s="920"/>
      <c r="I194" s="935"/>
      <c r="J194" s="932" t="s">
        <v>737</v>
      </c>
      <c r="K194" s="1029" t="s">
        <v>2271</v>
      </c>
      <c r="L194" s="918"/>
      <c r="M194" s="918"/>
      <c r="N194" s="918"/>
      <c r="O194" s="919"/>
      <c r="P194" s="1388" t="s">
        <v>3410</v>
      </c>
      <c r="Q194" s="955"/>
      <c r="R194" s="955"/>
      <c r="S194" s="955"/>
      <c r="T194" s="954" t="s">
        <v>1523</v>
      </c>
      <c r="U194" s="955"/>
      <c r="V194" s="955"/>
      <c r="W194" s="955"/>
      <c r="X194" s="954" t="s">
        <v>1524</v>
      </c>
      <c r="Y194" s="955"/>
      <c r="Z194" s="955"/>
      <c r="AA194" s="955"/>
      <c r="AB194" s="932" t="s">
        <v>2200</v>
      </c>
      <c r="AC194" s="933"/>
      <c r="AD194" s="933"/>
      <c r="AE194" s="934"/>
      <c r="AF194" s="1435" t="s">
        <v>3457</v>
      </c>
      <c r="AG194" s="933"/>
      <c r="AH194" s="933"/>
      <c r="AI194" s="934"/>
      <c r="AJ194" s="932" t="s">
        <v>1518</v>
      </c>
      <c r="AK194" s="933"/>
      <c r="AL194" s="934"/>
      <c r="AM194" s="932" t="s">
        <v>1526</v>
      </c>
      <c r="AN194" s="933"/>
      <c r="AO194" s="934"/>
      <c r="AP194" s="932" t="s">
        <v>1526</v>
      </c>
      <c r="AQ194" s="933"/>
      <c r="AR194" s="933"/>
      <c r="AS194" s="933"/>
      <c r="AT194" s="934"/>
      <c r="AU194" s="932" t="s">
        <v>1562</v>
      </c>
      <c r="AV194" s="933"/>
      <c r="AW194" s="933"/>
      <c r="AX194" s="933"/>
      <c r="AY194" s="933"/>
      <c r="AZ194" s="933"/>
      <c r="BA194" s="934"/>
      <c r="BB194" s="932" t="s">
        <v>3154</v>
      </c>
      <c r="BC194" s="933"/>
      <c r="BD194" s="934"/>
      <c r="BE194" s="954" t="s">
        <v>1596</v>
      </c>
      <c r="BF194" s="955"/>
      <c r="BG194" s="971"/>
      <c r="BH194" s="954">
        <v>1</v>
      </c>
      <c r="BI194" s="955"/>
      <c r="BJ194" s="971"/>
      <c r="BK194" s="954" t="s">
        <v>1595</v>
      </c>
      <c r="BL194" s="955"/>
      <c r="BM194" s="971"/>
      <c r="BN194" s="954">
        <v>1</v>
      </c>
      <c r="BO194" s="955"/>
      <c r="BP194" s="971"/>
      <c r="BQ194" s="954">
        <v>66</v>
      </c>
      <c r="BR194" s="955"/>
      <c r="BS194" s="971"/>
      <c r="BT194" s="954" t="s">
        <v>1590</v>
      </c>
      <c r="BU194" s="955"/>
      <c r="BV194" s="1013">
        <v>10</v>
      </c>
      <c r="BW194" s="1014"/>
      <c r="BX194" s="1015"/>
      <c r="BY194" s="1009" t="s">
        <v>1520</v>
      </c>
      <c r="BZ194" s="1007"/>
      <c r="CA194" s="1008"/>
      <c r="CB194" s="2050" t="s">
        <v>3426</v>
      </c>
      <c r="CC194" s="2051"/>
      <c r="CD194" s="2051"/>
      <c r="CE194" s="2051"/>
      <c r="CF194" s="2051"/>
      <c r="CG194" s="2052"/>
      <c r="CH194" s="986"/>
      <c r="CI194" s="920"/>
    </row>
    <row r="195" spans="1:118" ht="18.95" customHeight="1">
      <c r="A195" s="920"/>
      <c r="B195" s="920"/>
      <c r="C195" s="920"/>
      <c r="D195" s="920"/>
      <c r="E195" s="920"/>
      <c r="F195" s="920"/>
      <c r="I195" s="935"/>
      <c r="J195" s="932" t="s">
        <v>737</v>
      </c>
      <c r="K195" s="1029" t="s">
        <v>2271</v>
      </c>
      <c r="L195" s="918"/>
      <c r="M195" s="918"/>
      <c r="N195" s="918"/>
      <c r="O195" s="919"/>
      <c r="P195" s="1388" t="s">
        <v>3410</v>
      </c>
      <c r="Q195" s="955"/>
      <c r="R195" s="955"/>
      <c r="S195" s="955"/>
      <c r="T195" s="954" t="s">
        <v>1523</v>
      </c>
      <c r="U195" s="955"/>
      <c r="V195" s="955"/>
      <c r="W195" s="955"/>
      <c r="X195" s="954" t="s">
        <v>1524</v>
      </c>
      <c r="Y195" s="955"/>
      <c r="Z195" s="955"/>
      <c r="AA195" s="955"/>
      <c r="AB195" s="932" t="s">
        <v>2200</v>
      </c>
      <c r="AC195" s="933"/>
      <c r="AD195" s="933"/>
      <c r="AE195" s="934"/>
      <c r="AF195" s="1435" t="s">
        <v>3457</v>
      </c>
      <c r="AG195" s="933"/>
      <c r="AH195" s="933"/>
      <c r="AI195" s="934"/>
      <c r="AJ195" s="932" t="s">
        <v>1518</v>
      </c>
      <c r="AK195" s="933"/>
      <c r="AL195" s="934"/>
      <c r="AM195" s="932" t="s">
        <v>1526</v>
      </c>
      <c r="AN195" s="933"/>
      <c r="AO195" s="934"/>
      <c r="AP195" s="932" t="s">
        <v>1526</v>
      </c>
      <c r="AQ195" s="933"/>
      <c r="AR195" s="933"/>
      <c r="AS195" s="933"/>
      <c r="AT195" s="934"/>
      <c r="AU195" s="932" t="s">
        <v>1562</v>
      </c>
      <c r="AV195" s="933"/>
      <c r="AW195" s="933"/>
      <c r="AX195" s="933"/>
      <c r="AY195" s="933"/>
      <c r="AZ195" s="933"/>
      <c r="BA195" s="934"/>
      <c r="BB195" s="932" t="s">
        <v>3154</v>
      </c>
      <c r="BC195" s="933"/>
      <c r="BD195" s="934"/>
      <c r="BE195" s="954" t="s">
        <v>1596</v>
      </c>
      <c r="BF195" s="955"/>
      <c r="BG195" s="971"/>
      <c r="BH195" s="954">
        <v>2</v>
      </c>
      <c r="BI195" s="955"/>
      <c r="BJ195" s="971"/>
      <c r="BK195" s="954" t="s">
        <v>1595</v>
      </c>
      <c r="BL195" s="955"/>
      <c r="BM195" s="971"/>
      <c r="BN195" s="954">
        <v>1</v>
      </c>
      <c r="BO195" s="955"/>
      <c r="BP195" s="971"/>
      <c r="BQ195" s="954">
        <v>66</v>
      </c>
      <c r="BR195" s="955"/>
      <c r="BS195" s="971"/>
      <c r="BT195" s="954" t="s">
        <v>1590</v>
      </c>
      <c r="BU195" s="955"/>
      <c r="BV195" s="1013">
        <v>10</v>
      </c>
      <c r="BW195" s="1014"/>
      <c r="BX195" s="1015"/>
      <c r="BY195" s="1009" t="s">
        <v>1520</v>
      </c>
      <c r="BZ195" s="1007"/>
      <c r="CA195" s="1008"/>
      <c r="CB195" s="2215" t="s">
        <v>3427</v>
      </c>
      <c r="CC195" s="2051"/>
      <c r="CD195" s="2051"/>
      <c r="CE195" s="2051"/>
      <c r="CF195" s="2051"/>
      <c r="CG195" s="2052"/>
      <c r="CH195" s="986"/>
      <c r="CI195" s="920"/>
    </row>
    <row r="196" spans="1:118" ht="5.0999999999999996" customHeight="1">
      <c r="A196" s="920"/>
      <c r="B196" s="920"/>
      <c r="C196" s="920"/>
      <c r="D196" s="920"/>
      <c r="E196" s="920"/>
      <c r="F196" s="920"/>
      <c r="I196" s="935"/>
      <c r="J196" s="1050"/>
      <c r="T196" s="920"/>
      <c r="U196" s="920"/>
      <c r="V196" s="920"/>
      <c r="W196" s="920"/>
      <c r="X196" s="920"/>
      <c r="Y196" s="920"/>
      <c r="Z196" s="920"/>
      <c r="AA196" s="920"/>
      <c r="AB196" s="920"/>
      <c r="AC196" s="920"/>
      <c r="AD196" s="920"/>
      <c r="AE196" s="920"/>
      <c r="AF196" s="920"/>
      <c r="AG196" s="920"/>
      <c r="AH196" s="920"/>
      <c r="AI196" s="920"/>
      <c r="AJ196" s="920"/>
      <c r="AK196" s="920"/>
      <c r="AL196" s="920"/>
      <c r="AM196" s="920"/>
      <c r="AN196" s="920"/>
      <c r="AO196" s="920"/>
      <c r="AP196" s="920"/>
      <c r="AQ196" s="920"/>
      <c r="AR196" s="920"/>
      <c r="AS196" s="920"/>
      <c r="AT196" s="920"/>
      <c r="AU196" s="920"/>
      <c r="AV196" s="920"/>
      <c r="AW196" s="920"/>
      <c r="AX196" s="920"/>
      <c r="AY196" s="920"/>
      <c r="AZ196" s="920"/>
      <c r="BA196" s="920"/>
      <c r="BB196" s="920"/>
      <c r="BC196" s="920"/>
      <c r="BD196" s="920"/>
      <c r="BE196" s="920"/>
      <c r="BF196" s="920"/>
      <c r="BG196" s="920"/>
      <c r="BH196" s="920"/>
      <c r="BI196" s="920"/>
      <c r="BJ196" s="920"/>
      <c r="BK196" s="920"/>
      <c r="BL196" s="920"/>
      <c r="BM196" s="920"/>
      <c r="BN196" s="920"/>
      <c r="BO196" s="920"/>
      <c r="BP196" s="920"/>
      <c r="BQ196" s="920"/>
      <c r="BR196" s="920"/>
      <c r="BS196" s="920"/>
      <c r="BT196" s="920"/>
      <c r="BU196" s="920"/>
      <c r="BV196" s="920"/>
      <c r="BW196" s="920"/>
      <c r="BX196" s="920"/>
      <c r="BY196" s="920"/>
      <c r="BZ196" s="920"/>
      <c r="CA196" s="920"/>
      <c r="CB196" s="920"/>
      <c r="CC196" s="920"/>
      <c r="CD196" s="920"/>
      <c r="CE196" s="920"/>
      <c r="CF196" s="920"/>
      <c r="CG196" s="920"/>
      <c r="CH196" s="920"/>
      <c r="CI196" s="920"/>
    </row>
    <row r="197" spans="1:118" ht="5.0999999999999996" customHeight="1">
      <c r="A197" s="920"/>
      <c r="B197" s="920"/>
      <c r="C197" s="920"/>
      <c r="D197" s="920"/>
      <c r="E197" s="920"/>
      <c r="F197" s="920"/>
      <c r="I197" s="935"/>
      <c r="J197" s="977"/>
      <c r="K197" s="977"/>
      <c r="L197" s="977"/>
      <c r="M197" s="977"/>
      <c r="N197" s="977"/>
      <c r="O197" s="977"/>
      <c r="P197" s="977"/>
      <c r="Q197" s="977"/>
      <c r="R197" s="977"/>
      <c r="S197" s="977"/>
      <c r="T197" s="977"/>
      <c r="U197" s="977"/>
      <c r="V197" s="977"/>
      <c r="W197" s="977"/>
      <c r="X197" s="977"/>
      <c r="Y197" s="977"/>
      <c r="Z197" s="977"/>
      <c r="AA197" s="977"/>
      <c r="AB197" s="977"/>
      <c r="AC197" s="977"/>
      <c r="AD197" s="977"/>
      <c r="AE197" s="977"/>
      <c r="AF197" s="977"/>
      <c r="AG197" s="977"/>
      <c r="AH197" s="977"/>
      <c r="AI197" s="977"/>
      <c r="AJ197" s="977"/>
      <c r="AK197" s="977"/>
      <c r="AL197" s="977"/>
      <c r="AM197" s="977"/>
      <c r="AN197" s="977"/>
      <c r="AO197" s="977"/>
      <c r="AP197" s="977"/>
      <c r="AQ197" s="977"/>
      <c r="AR197" s="977"/>
      <c r="AS197" s="977"/>
      <c r="AT197" s="977"/>
      <c r="AU197" s="977"/>
      <c r="AV197" s="977"/>
      <c r="AW197" s="977"/>
      <c r="AX197" s="977"/>
      <c r="AY197" s="977"/>
      <c r="AZ197" s="977"/>
      <c r="BA197" s="977"/>
      <c r="BB197" s="977"/>
      <c r="BC197" s="977"/>
      <c r="BD197" s="977"/>
      <c r="BE197" s="977"/>
      <c r="BF197" s="977"/>
      <c r="BG197" s="977"/>
      <c r="BH197" s="977"/>
      <c r="BI197" s="977"/>
      <c r="BJ197" s="977"/>
      <c r="BK197" s="977"/>
      <c r="BL197" s="1242"/>
      <c r="BM197" s="1242"/>
      <c r="BN197" s="1242"/>
      <c r="BO197" s="1242"/>
      <c r="BP197" s="1242"/>
      <c r="BQ197" s="977"/>
      <c r="BR197" s="977"/>
      <c r="BS197" s="977"/>
      <c r="BT197" s="1242"/>
      <c r="BU197" s="1242"/>
      <c r="BV197" s="1242"/>
      <c r="BW197" s="1242"/>
      <c r="BX197" s="1242"/>
      <c r="BY197" s="1242"/>
      <c r="BZ197" s="1242"/>
      <c r="CA197" s="1242"/>
      <c r="CB197" s="1242"/>
      <c r="CC197" s="1242"/>
      <c r="CD197" s="1242"/>
      <c r="CE197" s="1242"/>
      <c r="CF197" s="1242"/>
      <c r="CG197" s="1242"/>
      <c r="CH197" s="1371"/>
      <c r="CI197" s="920"/>
    </row>
    <row r="198" spans="1:118" ht="18.95" customHeight="1">
      <c r="A198" s="920"/>
      <c r="B198" s="920"/>
      <c r="C198" s="920"/>
      <c r="D198" s="920"/>
      <c r="E198" s="920"/>
      <c r="F198" s="920"/>
      <c r="I198" s="935"/>
      <c r="J198" s="1372"/>
      <c r="K198" s="1372"/>
      <c r="L198" s="1372"/>
      <c r="M198" s="1372"/>
      <c r="N198" s="1372"/>
      <c r="O198" s="1372"/>
      <c r="P198" s="1372"/>
      <c r="Q198" s="1372"/>
      <c r="R198" s="1372"/>
      <c r="S198" s="1372"/>
      <c r="T198" s="1372"/>
      <c r="U198" s="1372"/>
      <c r="V198" s="1372"/>
      <c r="W198" s="1372"/>
      <c r="X198" s="1372"/>
      <c r="Y198" s="1372"/>
      <c r="Z198" s="1372"/>
      <c r="AA198" s="1372"/>
      <c r="AB198" s="1372"/>
      <c r="AC198" s="1372"/>
      <c r="AD198" s="1372"/>
      <c r="AE198" s="1372"/>
      <c r="AF198" s="1372"/>
      <c r="AG198" s="1372"/>
      <c r="AH198" s="1372"/>
      <c r="AI198" s="1372"/>
      <c r="AJ198" s="1372"/>
      <c r="AK198" s="1372"/>
      <c r="AL198" s="1372"/>
      <c r="AM198" s="1372"/>
      <c r="AN198" s="1372"/>
      <c r="AO198" s="1372"/>
      <c r="AP198" s="1372"/>
      <c r="AQ198" s="1372"/>
      <c r="AR198" s="1372"/>
      <c r="AS198" s="1372"/>
      <c r="AT198" s="1372"/>
      <c r="AU198" s="1372"/>
      <c r="AV198" s="1372"/>
      <c r="AW198" s="1372"/>
      <c r="AX198" s="1372"/>
      <c r="AY198" s="1372"/>
      <c r="AZ198" s="1372"/>
      <c r="BA198" s="1372"/>
      <c r="BB198" s="1372"/>
      <c r="BC198" s="1372"/>
      <c r="BD198" s="1372"/>
      <c r="BE198" s="1372"/>
      <c r="BF198" s="1372"/>
      <c r="BG198" s="1372"/>
      <c r="BH198" s="1372"/>
      <c r="BI198" s="1372"/>
      <c r="BJ198" s="978" t="s">
        <v>1557</v>
      </c>
      <c r="BK198" s="1372"/>
      <c r="BL198" s="978"/>
      <c r="BM198" s="977"/>
      <c r="BN198" s="2883">
        <f>BN194+BN195</f>
        <v>2</v>
      </c>
      <c r="BO198" s="2884"/>
      <c r="BP198" s="2885"/>
      <c r="BQ198" s="1372"/>
      <c r="BR198" s="1372"/>
      <c r="BS198" s="1417" t="s">
        <v>1558</v>
      </c>
      <c r="BT198" s="1079"/>
      <c r="BU198" s="980"/>
      <c r="BV198" s="2883">
        <f>BV194+BV195</f>
        <v>20</v>
      </c>
      <c r="BW198" s="2884"/>
      <c r="BX198" s="2885"/>
      <c r="BY198" s="2886" t="s">
        <v>1520</v>
      </c>
      <c r="BZ198" s="2887"/>
      <c r="CA198" s="2888"/>
      <c r="CB198" s="977"/>
      <c r="CC198" s="977"/>
      <c r="CD198" s="977"/>
      <c r="CE198" s="977"/>
      <c r="CF198" s="977"/>
      <c r="CG198" s="977"/>
      <c r="CH198" s="1371"/>
      <c r="CI198" s="920"/>
    </row>
    <row r="199" spans="1:118" ht="5.0999999999999996" customHeight="1">
      <c r="A199" s="920"/>
      <c r="B199" s="920"/>
      <c r="C199" s="920"/>
      <c r="D199" s="920"/>
      <c r="E199" s="920"/>
      <c r="F199" s="920"/>
      <c r="I199" s="935"/>
      <c r="J199" s="977"/>
      <c r="K199" s="977"/>
      <c r="L199" s="977"/>
      <c r="M199" s="977"/>
      <c r="N199" s="977"/>
      <c r="O199" s="977"/>
      <c r="P199" s="977"/>
      <c r="Q199" s="977"/>
      <c r="R199" s="977"/>
      <c r="S199" s="977"/>
      <c r="T199" s="977"/>
      <c r="U199" s="977"/>
      <c r="V199" s="977"/>
      <c r="W199" s="977"/>
      <c r="X199" s="977"/>
      <c r="Y199" s="977"/>
      <c r="Z199" s="977"/>
      <c r="AA199" s="977"/>
      <c r="AB199" s="977"/>
      <c r="AC199" s="977"/>
      <c r="AD199" s="977"/>
      <c r="AE199" s="977"/>
      <c r="AF199" s="977"/>
      <c r="AG199" s="977"/>
      <c r="AH199" s="977"/>
      <c r="AI199" s="977"/>
      <c r="AJ199" s="977"/>
      <c r="AK199" s="977"/>
      <c r="AL199" s="977"/>
      <c r="AM199" s="977"/>
      <c r="AN199" s="977"/>
      <c r="AO199" s="977"/>
      <c r="AP199" s="977"/>
      <c r="AQ199" s="977"/>
      <c r="AR199" s="977"/>
      <c r="AS199" s="977"/>
      <c r="AT199" s="977"/>
      <c r="AU199" s="977"/>
      <c r="AV199" s="977"/>
      <c r="AW199" s="977"/>
      <c r="AX199" s="977"/>
      <c r="AY199" s="977"/>
      <c r="AZ199" s="977"/>
      <c r="BA199" s="977"/>
      <c r="BB199" s="977"/>
      <c r="BC199" s="977"/>
      <c r="BD199" s="977"/>
      <c r="BE199" s="977"/>
      <c r="BF199" s="977"/>
      <c r="BG199" s="977"/>
      <c r="BH199" s="977"/>
      <c r="BI199" s="977"/>
      <c r="BJ199" s="977"/>
      <c r="BK199" s="977"/>
      <c r="BL199" s="977"/>
      <c r="BM199" s="977"/>
      <c r="BN199" s="977"/>
      <c r="BO199" s="977"/>
      <c r="BP199" s="977"/>
      <c r="BQ199" s="977"/>
      <c r="BR199" s="977"/>
      <c r="BS199" s="977"/>
      <c r="BT199" s="977"/>
      <c r="BU199" s="977"/>
      <c r="BV199" s="977"/>
      <c r="BW199" s="977"/>
      <c r="BX199" s="977"/>
      <c r="BY199" s="977"/>
      <c r="BZ199" s="977"/>
      <c r="CA199" s="977"/>
      <c r="CB199" s="977"/>
      <c r="CC199" s="977"/>
      <c r="CD199" s="977"/>
      <c r="CE199" s="977"/>
      <c r="CF199" s="977"/>
      <c r="CG199" s="977"/>
      <c r="CH199" s="1371"/>
      <c r="CI199" s="920"/>
    </row>
    <row r="200" spans="1:118" ht="9.9499999999999993" customHeight="1">
      <c r="A200" s="920"/>
      <c r="B200" s="920"/>
      <c r="C200" s="920"/>
      <c r="D200" s="920"/>
      <c r="E200" s="920"/>
      <c r="F200" s="920"/>
      <c r="I200" s="936"/>
      <c r="J200" s="1416"/>
      <c r="K200" s="939"/>
      <c r="L200" s="939"/>
      <c r="M200" s="939"/>
      <c r="N200" s="939"/>
      <c r="O200" s="939"/>
      <c r="P200" s="939"/>
      <c r="Q200" s="939"/>
      <c r="R200" s="939"/>
      <c r="S200" s="939"/>
      <c r="T200" s="939"/>
      <c r="U200" s="939"/>
      <c r="V200" s="939"/>
      <c r="W200" s="939"/>
      <c r="X200" s="939"/>
      <c r="Y200" s="939"/>
      <c r="Z200" s="939"/>
      <c r="AA200" s="939"/>
      <c r="AB200" s="939"/>
      <c r="AC200" s="939"/>
      <c r="AD200" s="939"/>
      <c r="AE200" s="939"/>
      <c r="AF200" s="939"/>
      <c r="AG200" s="939"/>
      <c r="AH200" s="939"/>
      <c r="AI200" s="939"/>
      <c r="AJ200" s="939"/>
      <c r="AK200" s="939"/>
      <c r="AL200" s="939"/>
      <c r="AM200" s="939"/>
      <c r="AN200" s="939"/>
      <c r="AO200" s="939"/>
      <c r="AP200" s="939"/>
      <c r="AQ200" s="939"/>
      <c r="AR200" s="939"/>
      <c r="AS200" s="939"/>
      <c r="AT200" s="939"/>
      <c r="AU200" s="939"/>
      <c r="AV200" s="939"/>
      <c r="AW200" s="939"/>
      <c r="AX200" s="939"/>
      <c r="AY200" s="939"/>
      <c r="AZ200" s="939"/>
      <c r="BA200" s="939"/>
      <c r="BB200" s="939"/>
      <c r="BC200" s="939"/>
      <c r="BD200" s="939"/>
      <c r="BE200" s="939"/>
      <c r="BF200" s="939"/>
      <c r="BG200" s="939"/>
      <c r="BH200" s="939"/>
      <c r="BI200" s="939"/>
      <c r="BJ200" s="939"/>
      <c r="BK200" s="939"/>
      <c r="BL200" s="939"/>
      <c r="BM200" s="939"/>
      <c r="BN200" s="939"/>
      <c r="BO200" s="939"/>
      <c r="BP200" s="939"/>
      <c r="BQ200" s="1042"/>
      <c r="BR200" s="1042"/>
      <c r="BS200" s="1042"/>
      <c r="BT200" s="1042"/>
      <c r="BU200" s="1042"/>
      <c r="BV200" s="1042"/>
      <c r="BW200" s="1042"/>
      <c r="BX200" s="939"/>
      <c r="BY200" s="939"/>
      <c r="BZ200" s="939"/>
      <c r="CA200" s="939"/>
      <c r="CB200" s="939"/>
      <c r="CC200" s="939"/>
      <c r="CD200" s="939"/>
      <c r="CE200" s="939"/>
      <c r="CF200" s="939"/>
      <c r="CG200" s="939"/>
      <c r="CH200" s="939"/>
      <c r="CI200" s="939"/>
      <c r="CJ200"/>
      <c r="CK200"/>
      <c r="CL200"/>
    </row>
    <row r="201" spans="1:118" ht="18.95" customHeight="1">
      <c r="A201" s="920"/>
      <c r="B201" s="920"/>
      <c r="C201" s="920"/>
      <c r="D201" s="920"/>
      <c r="E201" s="920"/>
      <c r="F201" s="920"/>
    </row>
    <row r="202" spans="1:118" ht="18.95" customHeight="1">
      <c r="A202" s="920"/>
      <c r="B202" s="920"/>
      <c r="C202" s="920"/>
      <c r="D202" s="920"/>
      <c r="E202" s="920"/>
      <c r="F202" s="920"/>
      <c r="AI202" s="1052"/>
      <c r="CM202"/>
    </row>
    <row r="203" spans="1:118" customFormat="1" ht="5.0999999999999996" customHeight="1">
      <c r="A203" s="920"/>
      <c r="B203" s="920"/>
      <c r="C203" s="920"/>
      <c r="D203" s="920"/>
      <c r="E203" s="920"/>
      <c r="F203" s="920"/>
      <c r="I203" s="2208"/>
      <c r="J203" s="2208"/>
      <c r="K203" s="2208"/>
      <c r="L203" s="2208"/>
      <c r="M203" s="2208"/>
      <c r="N203" s="2208"/>
      <c r="O203" s="2208"/>
      <c r="P203" s="2208"/>
      <c r="Q203" s="2208"/>
      <c r="R203" s="2205"/>
      <c r="S203" s="2206"/>
      <c r="T203" s="2206"/>
      <c r="U203" s="2206"/>
      <c r="V203" s="2206"/>
      <c r="W203" s="2207"/>
      <c r="X203" s="920"/>
      <c r="Y203" s="920"/>
      <c r="Z203" s="920"/>
      <c r="AA203" s="920"/>
      <c r="AB203" s="920"/>
      <c r="AC203" s="920"/>
      <c r="AD203" s="920"/>
      <c r="AE203" s="920"/>
      <c r="AF203" s="920"/>
      <c r="AG203" s="920"/>
      <c r="AH203" s="920"/>
      <c r="AI203" s="920"/>
      <c r="AJ203" s="920"/>
      <c r="AK203" s="920"/>
      <c r="AL203" s="920"/>
      <c r="AM203" s="920"/>
      <c r="AN203" s="920"/>
      <c r="AO203" s="920"/>
      <c r="AP203" s="920"/>
      <c r="AQ203" s="920"/>
      <c r="AR203" s="920"/>
      <c r="AS203" s="920"/>
      <c r="AT203" s="920"/>
      <c r="AU203" s="920"/>
      <c r="AV203" s="920"/>
      <c r="AW203" s="920"/>
      <c r="AX203" s="920"/>
      <c r="AY203" s="920"/>
      <c r="AZ203" s="920"/>
      <c r="BA203" s="920"/>
      <c r="BB203" s="920"/>
      <c r="BC203" s="920"/>
      <c r="BD203" s="920"/>
      <c r="BE203" s="920"/>
      <c r="BF203" s="920"/>
      <c r="BG203" s="920"/>
      <c r="BH203" s="920"/>
      <c r="BI203" s="920"/>
      <c r="BJ203" s="920"/>
      <c r="BK203" s="920"/>
      <c r="BL203" s="486"/>
      <c r="BM203" s="486"/>
      <c r="BN203" s="486"/>
      <c r="BO203" s="486"/>
      <c r="BP203" s="486"/>
      <c r="BQ203" s="920"/>
      <c r="BR203" s="920"/>
      <c r="BS203" s="920"/>
      <c r="BT203" s="920"/>
      <c r="BU203" s="920"/>
      <c r="BV203" s="920"/>
      <c r="BW203" s="486"/>
      <c r="BX203" s="486"/>
      <c r="BY203" s="486"/>
      <c r="BZ203" s="486"/>
      <c r="CA203" s="486"/>
      <c r="CB203" s="486"/>
      <c r="CC203" s="486"/>
      <c r="CD203" s="486"/>
      <c r="CE203" s="486"/>
      <c r="CF203" s="486"/>
      <c r="CG203" s="486"/>
      <c r="CH203" s="486"/>
      <c r="CM203" s="486"/>
    </row>
    <row r="204" spans="1:118" customFormat="1" ht="20.100000000000001" customHeight="1">
      <c r="A204" s="920"/>
      <c r="B204" s="920"/>
      <c r="C204" s="920"/>
      <c r="D204" s="920"/>
      <c r="E204" s="920"/>
      <c r="F204" s="920"/>
      <c r="I204" s="2208"/>
      <c r="J204" s="943" t="s">
        <v>2294</v>
      </c>
      <c r="K204" s="944"/>
      <c r="L204" s="944"/>
      <c r="M204" s="944"/>
      <c r="N204" s="944"/>
      <c r="O204" s="944"/>
      <c r="P204" s="944"/>
      <c r="Q204" s="1396"/>
      <c r="R204" s="907" t="s">
        <v>1519</v>
      </c>
      <c r="S204" s="908"/>
      <c r="T204" s="908"/>
      <c r="U204" s="908"/>
      <c r="V204" s="908"/>
      <c r="W204" s="909"/>
      <c r="X204" s="486"/>
      <c r="Y204" s="486"/>
      <c r="Z204" s="486"/>
      <c r="AA204" s="486"/>
      <c r="AB204" s="486"/>
      <c r="AC204" s="486"/>
      <c r="AD204" s="486"/>
      <c r="AE204" s="486"/>
      <c r="AF204" s="486"/>
      <c r="AG204" s="486"/>
      <c r="AH204" s="486"/>
      <c r="AI204" s="486"/>
      <c r="AJ204" s="486"/>
      <c r="AK204" s="486"/>
      <c r="AL204" s="486"/>
      <c r="AM204" s="486"/>
      <c r="AN204" s="486"/>
      <c r="AO204" s="486"/>
      <c r="AP204" s="486"/>
      <c r="AQ204" s="486"/>
      <c r="AR204" s="486"/>
      <c r="AS204" s="486"/>
      <c r="AT204" s="486"/>
      <c r="AU204" s="486"/>
      <c r="AV204" s="486"/>
      <c r="AW204" s="486"/>
      <c r="AX204" s="486"/>
      <c r="AY204" s="486"/>
      <c r="AZ204" s="486"/>
      <c r="BA204" s="920"/>
      <c r="BB204" s="920"/>
      <c r="BC204" s="920"/>
      <c r="BD204" s="920"/>
      <c r="BE204" s="920"/>
      <c r="BF204" s="920"/>
      <c r="BG204" s="920"/>
      <c r="BH204" s="920"/>
      <c r="BI204" s="920"/>
      <c r="BJ204" s="920"/>
      <c r="BK204" s="920"/>
      <c r="BL204" s="920"/>
      <c r="BM204" s="920"/>
      <c r="BN204" s="486"/>
      <c r="BO204" s="486"/>
      <c r="BP204" s="486"/>
      <c r="BQ204" s="486"/>
      <c r="BR204" s="486"/>
      <c r="BS204" s="920"/>
      <c r="BT204" s="920"/>
      <c r="BU204" s="920"/>
      <c r="BV204" s="920"/>
      <c r="BW204" s="486"/>
      <c r="BX204" s="486"/>
      <c r="BY204" s="486"/>
      <c r="BZ204" s="486"/>
      <c r="CA204" s="486"/>
      <c r="CB204" s="486"/>
      <c r="CC204" s="486"/>
      <c r="CD204" s="486"/>
      <c r="CE204" s="486"/>
      <c r="CF204" s="486"/>
      <c r="CG204" s="486"/>
      <c r="CH204" s="486"/>
      <c r="CI204" s="486"/>
      <c r="CJ204" s="486"/>
      <c r="CK204" s="486"/>
      <c r="CL204" s="486"/>
      <c r="CM204" s="486"/>
      <c r="CN204" s="486"/>
      <c r="CO204" s="486"/>
      <c r="CP204" s="486"/>
    </row>
    <row r="205" spans="1:118" customFormat="1" ht="9.9499999999999993" customHeight="1">
      <c r="A205" s="920"/>
      <c r="B205" s="920"/>
      <c r="C205" s="920"/>
      <c r="D205" s="920"/>
      <c r="E205" s="920"/>
      <c r="F205" s="920"/>
      <c r="I205" s="916"/>
      <c r="J205" s="2208"/>
      <c r="K205" s="2208"/>
      <c r="L205" s="2208"/>
      <c r="M205" s="2208"/>
      <c r="N205" s="2208"/>
      <c r="O205" s="2208"/>
      <c r="P205" s="2208"/>
      <c r="Q205" s="2208"/>
      <c r="R205" s="2208"/>
      <c r="S205" s="2208"/>
      <c r="T205" s="2208"/>
      <c r="U205" s="2208"/>
      <c r="V205" s="2208"/>
      <c r="W205" s="2208"/>
      <c r="X205" s="941"/>
      <c r="Y205" s="941"/>
      <c r="Z205" s="941"/>
      <c r="AA205" s="941"/>
      <c r="AB205" s="941"/>
      <c r="AC205" s="941"/>
      <c r="AD205" s="941"/>
      <c r="AE205" s="941"/>
      <c r="AF205" s="941"/>
      <c r="AG205" s="941"/>
      <c r="AH205" s="941"/>
      <c r="AI205" s="941"/>
      <c r="AJ205" s="941"/>
      <c r="AK205" s="941"/>
      <c r="AL205" s="941"/>
      <c r="AM205" s="941"/>
      <c r="AN205" s="941"/>
      <c r="AO205" s="941"/>
      <c r="AP205" s="941"/>
      <c r="AQ205" s="941"/>
      <c r="AR205" s="941"/>
      <c r="AS205" s="941"/>
      <c r="AT205" s="941"/>
      <c r="AU205" s="941"/>
      <c r="AV205" s="941"/>
      <c r="AW205" s="941"/>
      <c r="AX205" s="941"/>
      <c r="AY205" s="941"/>
      <c r="AZ205" s="941"/>
      <c r="BA205" s="941"/>
      <c r="BB205" s="941"/>
      <c r="BC205" s="941"/>
      <c r="BD205" s="941"/>
      <c r="BE205" s="941"/>
      <c r="BF205" s="941"/>
      <c r="BG205" s="941"/>
      <c r="BH205" s="941"/>
      <c r="BI205" s="941"/>
      <c r="BJ205" s="941"/>
      <c r="BK205" s="941"/>
      <c r="BL205" s="941"/>
      <c r="BM205" s="941"/>
      <c r="BN205" s="941"/>
      <c r="BO205" s="941"/>
      <c r="BP205" s="941"/>
      <c r="BQ205" s="941"/>
      <c r="BR205" s="941"/>
      <c r="BS205" s="941"/>
      <c r="BT205" s="941"/>
      <c r="BU205" s="941"/>
      <c r="BV205" s="941"/>
      <c r="BW205" s="941"/>
      <c r="BX205" s="941"/>
      <c r="BY205" s="941"/>
      <c r="BZ205" s="941"/>
      <c r="CA205" s="941"/>
      <c r="CB205" s="941"/>
      <c r="CC205" s="941"/>
      <c r="CD205" s="1316"/>
      <c r="CE205" s="1316"/>
      <c r="CF205" s="1316"/>
      <c r="CG205" s="1316"/>
      <c r="CH205" s="1316"/>
      <c r="CI205" s="1316"/>
      <c r="CJ205" s="1316"/>
      <c r="CK205" s="1316"/>
      <c r="CL205" s="1316"/>
      <c r="CM205" s="1316"/>
      <c r="CN205" s="1316"/>
      <c r="CO205" s="1316"/>
      <c r="CP205" s="1316"/>
      <c r="CQ205" s="914"/>
      <c r="CR205" s="914"/>
      <c r="CS205" s="914"/>
      <c r="CT205" s="914"/>
      <c r="CU205" s="914"/>
      <c r="CV205" s="914"/>
      <c r="CW205" s="1424"/>
    </row>
    <row r="206" spans="1:118" ht="18.95" customHeight="1">
      <c r="A206" s="920"/>
      <c r="B206" s="920"/>
      <c r="C206" s="920"/>
      <c r="D206" s="920"/>
      <c r="E206" s="920"/>
      <c r="F206" s="920"/>
      <c r="I206" s="935"/>
      <c r="J206" s="949" t="s">
        <v>2024</v>
      </c>
      <c r="K206" s="752"/>
      <c r="L206" s="938"/>
      <c r="M206" s="2890" t="s">
        <v>1179</v>
      </c>
      <c r="N206" s="2891"/>
      <c r="O206" s="2891"/>
      <c r="P206" s="2892"/>
      <c r="Q206" s="986" t="s">
        <v>1180</v>
      </c>
      <c r="R206" s="987" t="s">
        <v>1178</v>
      </c>
      <c r="S206" s="2890" t="s">
        <v>1179</v>
      </c>
      <c r="T206" s="2891"/>
      <c r="U206" s="2891"/>
      <c r="V206" s="2892"/>
      <c r="W206" s="986" t="s">
        <v>1180</v>
      </c>
      <c r="Y206" s="938" t="s">
        <v>1630</v>
      </c>
      <c r="Z206" s="938"/>
      <c r="AA206" s="958"/>
      <c r="AB206" s="1154" t="s">
        <v>2271</v>
      </c>
      <c r="AC206" s="1155"/>
      <c r="AD206" s="1155"/>
      <c r="AE206" s="1155"/>
      <c r="AF206" s="1155"/>
      <c r="AG206" s="1156"/>
      <c r="AH206" s="986" t="s">
        <v>912</v>
      </c>
      <c r="AL206" s="938"/>
      <c r="AM206" s="938"/>
      <c r="AP206" s="938"/>
      <c r="AQ206" s="938"/>
      <c r="BA206" s="926" t="s">
        <v>1544</v>
      </c>
      <c r="BB206" s="927"/>
      <c r="BC206" s="928"/>
      <c r="BD206" s="926" t="s">
        <v>1623</v>
      </c>
      <c r="BE206" s="927"/>
      <c r="BF206" s="928"/>
      <c r="BV206" s="920"/>
      <c r="BW206" s="920"/>
      <c r="CG206" s="920"/>
      <c r="CH206" s="920"/>
      <c r="CI206" s="920"/>
      <c r="CJ206" s="920"/>
      <c r="CK206" s="920"/>
      <c r="CL206" s="920"/>
      <c r="CM206" s="920"/>
      <c r="CQ206" s="920"/>
      <c r="CS206" s="920"/>
      <c r="CT206" s="920"/>
      <c r="CU206" s="920"/>
      <c r="CV206" s="920"/>
      <c r="CW206" s="937"/>
    </row>
    <row r="207" spans="1:118" ht="9.9499999999999993" customHeight="1">
      <c r="A207" s="920"/>
      <c r="B207" s="920"/>
      <c r="C207" s="920"/>
      <c r="D207" s="920"/>
      <c r="E207" s="920"/>
      <c r="F207" s="920"/>
      <c r="I207" s="935"/>
      <c r="J207" s="2209"/>
      <c r="K207" s="920"/>
      <c r="L207" s="920"/>
      <c r="M207" s="920"/>
      <c r="N207" s="920"/>
      <c r="BW207" s="920"/>
      <c r="BX207" s="920"/>
      <c r="BY207" s="920"/>
      <c r="BZ207" s="920"/>
      <c r="CA207" s="920"/>
      <c r="CB207" s="920"/>
      <c r="CC207" s="920"/>
      <c r="CD207" s="920"/>
      <c r="CE207" s="920"/>
      <c r="CF207" s="920"/>
      <c r="CG207" s="920"/>
      <c r="CH207" s="920"/>
      <c r="CI207" s="920"/>
      <c r="CJ207" s="920"/>
      <c r="CK207" s="920"/>
      <c r="CL207" s="920"/>
      <c r="CM207" s="920"/>
      <c r="CN207" s="920"/>
      <c r="CO207" s="920"/>
      <c r="CP207" s="920"/>
      <c r="CQ207" s="920"/>
      <c r="CR207" s="920"/>
      <c r="CS207" s="920"/>
      <c r="CT207" s="920"/>
      <c r="CU207" s="920"/>
      <c r="CV207" s="920"/>
      <c r="CW207" s="937"/>
      <c r="CX207" s="920"/>
      <c r="CY207" s="920"/>
      <c r="CZ207" s="920"/>
      <c r="DA207" s="920"/>
      <c r="DB207" s="920"/>
      <c r="DC207" s="920"/>
      <c r="DD207" s="920"/>
      <c r="DE207" s="920"/>
      <c r="DF207" s="920"/>
      <c r="DG207" s="920"/>
      <c r="DH207" s="920"/>
      <c r="DI207" s="920"/>
      <c r="DJ207" s="920"/>
      <c r="DK207" s="920"/>
      <c r="DL207" s="920"/>
      <c r="DM207" s="920"/>
      <c r="DN207" s="920"/>
    </row>
    <row r="208" spans="1:118" ht="20.100000000000001" customHeight="1">
      <c r="A208" s="920"/>
      <c r="B208" s="920"/>
      <c r="C208" s="920"/>
      <c r="D208" s="920"/>
      <c r="E208" s="920"/>
      <c r="F208" s="920"/>
      <c r="I208" s="935"/>
      <c r="J208" s="949" t="s">
        <v>1542</v>
      </c>
      <c r="K208" s="981"/>
      <c r="M208" s="982" t="s">
        <v>1521</v>
      </c>
      <c r="N208" s="983"/>
      <c r="O208" s="983"/>
      <c r="P208" s="983"/>
      <c r="Q208" s="984"/>
      <c r="S208" s="949" t="s">
        <v>1573</v>
      </c>
      <c r="T208" s="981"/>
      <c r="U208" s="982" t="s">
        <v>1521</v>
      </c>
      <c r="V208" s="983"/>
      <c r="W208" s="983"/>
      <c r="X208" s="983"/>
      <c r="Y208" s="984"/>
      <c r="Z208" s="986" t="s">
        <v>912</v>
      </c>
      <c r="AA208" s="910" t="s">
        <v>1682</v>
      </c>
      <c r="AB208" s="981"/>
      <c r="AC208" s="938"/>
      <c r="AD208" s="982" t="s">
        <v>1521</v>
      </c>
      <c r="AE208" s="983"/>
      <c r="AF208" s="983"/>
      <c r="AG208" s="983"/>
      <c r="AH208" s="986" t="s">
        <v>912</v>
      </c>
      <c r="AI208" s="910" t="s">
        <v>2145</v>
      </c>
      <c r="AJ208" s="981"/>
      <c r="AK208" s="938"/>
      <c r="AL208" s="982" t="s">
        <v>1521</v>
      </c>
      <c r="AM208" s="983"/>
      <c r="AN208" s="983"/>
      <c r="AO208" s="983"/>
      <c r="AP208" s="984"/>
      <c r="AQ208" s="910" t="s">
        <v>1629</v>
      </c>
      <c r="AR208" s="981"/>
      <c r="AS208" s="938"/>
      <c r="AT208" s="982" t="s">
        <v>1521</v>
      </c>
      <c r="AU208" s="983"/>
      <c r="AV208" s="983"/>
      <c r="AW208" s="983"/>
      <c r="AX208" s="984"/>
      <c r="AY208" s="910" t="s">
        <v>2204</v>
      </c>
      <c r="AZ208" s="752"/>
      <c r="BA208" s="752"/>
      <c r="BB208" s="2865" t="s">
        <v>1521</v>
      </c>
      <c r="BC208" s="2866"/>
      <c r="BD208" s="2866"/>
      <c r="BE208" s="2866"/>
      <c r="BF208" s="2867"/>
      <c r="BX208" s="920"/>
      <c r="BY208" s="920"/>
      <c r="BZ208" s="920"/>
      <c r="CA208" s="920"/>
      <c r="CB208" s="920"/>
      <c r="CC208" s="920"/>
      <c r="CD208" s="920"/>
      <c r="CE208" s="920"/>
      <c r="CF208" s="920"/>
      <c r="CG208" s="920"/>
      <c r="CH208" s="920"/>
      <c r="CI208" s="920"/>
      <c r="CJ208" s="920"/>
      <c r="CK208" s="920"/>
      <c r="CL208" s="920"/>
      <c r="CM208" s="920"/>
      <c r="CN208" s="920"/>
      <c r="CO208" s="920"/>
      <c r="CP208" s="920"/>
      <c r="CQ208" s="920"/>
      <c r="CR208" s="920"/>
      <c r="CS208" s="920"/>
      <c r="CT208" s="920"/>
      <c r="CU208" s="920"/>
      <c r="CV208" s="920"/>
      <c r="CW208" s="937"/>
      <c r="CX208" s="920"/>
      <c r="CY208" s="920"/>
      <c r="CZ208" s="920"/>
      <c r="DA208" s="920"/>
      <c r="DB208" s="920"/>
      <c r="DC208" s="920"/>
      <c r="DD208" s="920"/>
      <c r="DE208" s="920"/>
      <c r="DF208" s="920"/>
      <c r="DG208" s="920"/>
      <c r="DH208" s="920"/>
      <c r="DI208" s="920"/>
      <c r="DJ208" s="920"/>
      <c r="DK208" s="920"/>
      <c r="DL208" s="920"/>
      <c r="DM208" s="920"/>
      <c r="DN208" s="920"/>
    </row>
    <row r="209" spans="1:125" ht="9.9499999999999993" customHeight="1">
      <c r="A209" s="920"/>
      <c r="B209" s="920"/>
      <c r="C209" s="920"/>
      <c r="D209" s="920"/>
      <c r="E209" s="920"/>
      <c r="F209" s="920"/>
      <c r="I209" s="935"/>
      <c r="J209" s="2209"/>
      <c r="K209" s="920"/>
      <c r="L209" s="920"/>
      <c r="M209" s="920"/>
      <c r="N209" s="920"/>
      <c r="CD209" s="920"/>
      <c r="CE209" s="920"/>
      <c r="CF209" s="920"/>
      <c r="CG209" s="920"/>
      <c r="CH209" s="920"/>
      <c r="CI209" s="920"/>
      <c r="CJ209" s="920"/>
      <c r="CK209" s="920"/>
      <c r="CL209" s="920"/>
      <c r="CM209" s="920"/>
      <c r="CN209" s="920"/>
      <c r="CO209" s="920"/>
      <c r="CP209" s="920"/>
      <c r="CQ209" s="920"/>
      <c r="CR209" s="920"/>
      <c r="CS209" s="920"/>
      <c r="CT209" s="920"/>
      <c r="CU209" s="920"/>
      <c r="CV209" s="920"/>
      <c r="CW209" s="937"/>
      <c r="CX209" s="920"/>
      <c r="CY209" s="920"/>
      <c r="CZ209" s="920"/>
      <c r="DA209" s="920"/>
      <c r="DB209" s="920"/>
      <c r="DC209" s="920"/>
      <c r="DD209" s="920"/>
      <c r="DE209" s="920"/>
      <c r="DF209" s="920"/>
      <c r="DG209" s="920"/>
      <c r="DH209" s="920"/>
      <c r="DI209" s="920"/>
      <c r="DJ209" s="920"/>
      <c r="DK209" s="920"/>
      <c r="DL209" s="920"/>
      <c r="DM209" s="920"/>
      <c r="DN209" s="920"/>
      <c r="DO209" s="920"/>
      <c r="DP209" s="920"/>
      <c r="DQ209" s="920"/>
      <c r="DR209" s="920"/>
      <c r="DS209" s="920"/>
      <c r="DT209" s="920"/>
      <c r="DU209" s="920"/>
    </row>
    <row r="210" spans="1:125" ht="18.95" customHeight="1">
      <c r="A210" s="920"/>
      <c r="B210" s="920"/>
      <c r="C210" s="920"/>
      <c r="D210" s="920"/>
      <c r="E210" s="920"/>
      <c r="F210" s="920"/>
      <c r="I210" s="935"/>
      <c r="J210" s="2880" t="s">
        <v>1559</v>
      </c>
      <c r="K210" s="2797" t="s">
        <v>2282</v>
      </c>
      <c r="L210" s="2798"/>
      <c r="M210" s="2798"/>
      <c r="N210" s="2799"/>
      <c r="O210" s="2797" t="s">
        <v>2062</v>
      </c>
      <c r="P210" s="2798"/>
      <c r="Q210" s="2798"/>
      <c r="R210" s="2799"/>
      <c r="S210" s="2810" t="s">
        <v>1630</v>
      </c>
      <c r="T210" s="2882"/>
      <c r="U210" s="2882"/>
      <c r="V210" s="2882"/>
      <c r="W210" s="2882"/>
      <c r="X210" s="2812"/>
      <c r="Y210" s="966" t="s">
        <v>2147</v>
      </c>
      <c r="Z210" s="1361"/>
      <c r="AA210" s="930"/>
      <c r="AB210" s="930"/>
      <c r="AC210" s="930"/>
      <c r="AD210" s="930"/>
      <c r="AE210" s="930"/>
      <c r="AF210" s="930"/>
      <c r="AG210" s="931"/>
      <c r="AH210" s="1059" t="s">
        <v>2178</v>
      </c>
      <c r="AI210" s="1060"/>
      <c r="AJ210" s="1060"/>
      <c r="AK210" s="1060"/>
      <c r="AL210" s="1060"/>
      <c r="AM210" s="1060"/>
      <c r="AN210" s="1060"/>
      <c r="AO210" s="1060"/>
      <c r="AP210" s="1060"/>
      <c r="AQ210" s="1060"/>
      <c r="AR210" s="1061"/>
      <c r="AS210" s="1059" t="s">
        <v>2179</v>
      </c>
      <c r="AT210" s="1060"/>
      <c r="AU210" s="1060"/>
      <c r="AV210" s="1060"/>
      <c r="AW210" s="1060"/>
      <c r="AX210" s="1060"/>
      <c r="AY210" s="1060"/>
      <c r="AZ210" s="1060"/>
      <c r="BA210" s="1060"/>
      <c r="BB210" s="1060"/>
      <c r="BC210" s="1061"/>
      <c r="BD210" s="929" t="s">
        <v>1527</v>
      </c>
      <c r="BE210" s="930"/>
      <c r="BF210" s="930"/>
      <c r="BG210" s="930"/>
      <c r="BH210" s="930"/>
      <c r="BI210" s="930"/>
      <c r="BJ210" s="930"/>
      <c r="BK210" s="930"/>
      <c r="BL210" s="930"/>
      <c r="BM210" s="930"/>
      <c r="BN210" s="930"/>
      <c r="BO210" s="930"/>
      <c r="BP210" s="930"/>
      <c r="BQ210" s="930"/>
      <c r="BR210" s="930"/>
      <c r="BS210" s="930"/>
      <c r="BT210" s="930"/>
      <c r="BU210" s="930"/>
      <c r="BV210" s="929" t="s">
        <v>2122</v>
      </c>
      <c r="BW210" s="930"/>
      <c r="BX210" s="930"/>
      <c r="BY210" s="930"/>
      <c r="BZ210" s="930"/>
      <c r="CA210" s="930"/>
      <c r="CB210" s="930"/>
      <c r="CC210" s="930"/>
      <c r="CD210" s="930"/>
      <c r="CE210" s="930"/>
      <c r="CF210" s="930"/>
      <c r="CG210" s="931"/>
      <c r="CH210" s="931"/>
      <c r="CI210" s="931"/>
      <c r="CJ210" s="931"/>
      <c r="CK210" s="930" t="s">
        <v>1612</v>
      </c>
      <c r="CL210" s="930"/>
      <c r="CM210" s="930"/>
      <c r="CN210" s="930"/>
      <c r="CO210" s="931"/>
      <c r="CP210" s="930"/>
      <c r="CQ210" s="930"/>
      <c r="CR210" s="931"/>
      <c r="CS210" s="2810" t="s">
        <v>1525</v>
      </c>
      <c r="CT210" s="2798"/>
      <c r="CU210" s="2798"/>
      <c r="CV210" s="2799"/>
      <c r="CW210" s="937"/>
    </row>
    <row r="211" spans="1:125" ht="18.95" customHeight="1">
      <c r="A211" s="920"/>
      <c r="B211" s="920"/>
      <c r="C211" s="920"/>
      <c r="D211" s="920"/>
      <c r="E211" s="920"/>
      <c r="F211" s="920"/>
      <c r="I211" s="935"/>
      <c r="J211" s="2881"/>
      <c r="K211" s="2800"/>
      <c r="L211" s="2801"/>
      <c r="M211" s="2801"/>
      <c r="N211" s="2802"/>
      <c r="O211" s="2800"/>
      <c r="P211" s="2801"/>
      <c r="Q211" s="2801"/>
      <c r="R211" s="2802"/>
      <c r="S211" s="2813"/>
      <c r="T211" s="2814"/>
      <c r="U211" s="2814"/>
      <c r="V211" s="2814"/>
      <c r="W211" s="2814"/>
      <c r="X211" s="2815"/>
      <c r="Y211" s="929" t="s">
        <v>3413</v>
      </c>
      <c r="Z211" s="930"/>
      <c r="AA211" s="930"/>
      <c r="AB211" s="929" t="s">
        <v>2138</v>
      </c>
      <c r="AC211" s="930"/>
      <c r="AD211" s="930"/>
      <c r="AE211" s="929" t="s">
        <v>2139</v>
      </c>
      <c r="AF211" s="930"/>
      <c r="AG211" s="931"/>
      <c r="AH211" s="1059" t="s">
        <v>699</v>
      </c>
      <c r="AI211" s="1060"/>
      <c r="AJ211" s="1060"/>
      <c r="AK211" s="1061"/>
      <c r="AL211" s="1059" t="s">
        <v>700</v>
      </c>
      <c r="AM211" s="1060"/>
      <c r="AN211" s="1060"/>
      <c r="AO211" s="1061"/>
      <c r="AP211" s="1059" t="s">
        <v>1531</v>
      </c>
      <c r="AQ211" s="1060"/>
      <c r="AR211" s="1061"/>
      <c r="AS211" s="1059" t="s">
        <v>699</v>
      </c>
      <c r="AT211" s="1060"/>
      <c r="AU211" s="1060"/>
      <c r="AV211" s="1061"/>
      <c r="AW211" s="1059" t="s">
        <v>700</v>
      </c>
      <c r="AX211" s="1060"/>
      <c r="AY211" s="1060"/>
      <c r="AZ211" s="1061"/>
      <c r="BA211" s="1059" t="s">
        <v>1531</v>
      </c>
      <c r="BB211" s="1060"/>
      <c r="BC211" s="1061"/>
      <c r="BD211" s="929" t="s">
        <v>1561</v>
      </c>
      <c r="BE211" s="930"/>
      <c r="BF211" s="931"/>
      <c r="BG211" s="929" t="s">
        <v>1528</v>
      </c>
      <c r="BH211" s="930"/>
      <c r="BI211" s="930"/>
      <c r="BJ211" s="930"/>
      <c r="BK211" s="931"/>
      <c r="BL211" s="929" t="s">
        <v>1529</v>
      </c>
      <c r="BM211" s="930"/>
      <c r="BN211" s="930"/>
      <c r="BO211" s="930"/>
      <c r="BP211" s="930"/>
      <c r="BQ211" s="930"/>
      <c r="BR211" s="931"/>
      <c r="BS211" s="929" t="s">
        <v>1530</v>
      </c>
      <c r="BT211" s="930"/>
      <c r="BU211" s="931"/>
      <c r="BV211" s="966" t="s">
        <v>1534</v>
      </c>
      <c r="BW211" s="967"/>
      <c r="BX211" s="968"/>
      <c r="BY211" s="966" t="s">
        <v>1535</v>
      </c>
      <c r="BZ211" s="967"/>
      <c r="CA211" s="968"/>
      <c r="CB211" s="929" t="s">
        <v>1583</v>
      </c>
      <c r="CC211" s="931"/>
      <c r="CD211" s="931"/>
      <c r="CE211" s="929" t="s">
        <v>1584</v>
      </c>
      <c r="CF211" s="930"/>
      <c r="CG211" s="931"/>
      <c r="CH211" s="929" t="s">
        <v>1680</v>
      </c>
      <c r="CI211" s="930"/>
      <c r="CJ211" s="931"/>
      <c r="CK211" s="929" t="s">
        <v>1583</v>
      </c>
      <c r="CL211" s="930"/>
      <c r="CM211" s="929" t="s">
        <v>1592</v>
      </c>
      <c r="CN211" s="930"/>
      <c r="CO211" s="931"/>
      <c r="CP211" s="929" t="s">
        <v>1585</v>
      </c>
      <c r="CQ211" s="930"/>
      <c r="CR211" s="931"/>
      <c r="CS211" s="2800"/>
      <c r="CT211" s="2801"/>
      <c r="CU211" s="2801"/>
      <c r="CV211" s="2802"/>
      <c r="CW211" s="937"/>
    </row>
    <row r="212" spans="1:125" ht="18.95" customHeight="1">
      <c r="A212" s="920"/>
      <c r="B212" s="920"/>
      <c r="C212" s="920"/>
      <c r="D212" s="920"/>
      <c r="E212" s="920"/>
      <c r="F212" s="920"/>
      <c r="I212" s="935"/>
      <c r="J212" s="932" t="s">
        <v>737</v>
      </c>
      <c r="K212" s="2865" t="s">
        <v>1526</v>
      </c>
      <c r="L212" s="2866"/>
      <c r="M212" s="2866"/>
      <c r="N212" s="2867"/>
      <c r="O212" s="2865" t="s">
        <v>1179</v>
      </c>
      <c r="P212" s="2866"/>
      <c r="Q212" s="2866"/>
      <c r="R212" s="2867"/>
      <c r="S212" s="1040" t="s">
        <v>2271</v>
      </c>
      <c r="T212" s="918"/>
      <c r="U212" s="918"/>
      <c r="V212" s="918"/>
      <c r="W212" s="918"/>
      <c r="X212" s="919"/>
      <c r="Y212" s="1388" t="s">
        <v>3410</v>
      </c>
      <c r="Z212" s="955"/>
      <c r="AA212" s="955"/>
      <c r="AB212" s="954" t="s">
        <v>3155</v>
      </c>
      <c r="AC212" s="955"/>
      <c r="AD212" s="955"/>
      <c r="AE212" s="954" t="s">
        <v>1524</v>
      </c>
      <c r="AF212" s="955"/>
      <c r="AG212" s="971"/>
      <c r="AH212" s="932" t="s">
        <v>3428</v>
      </c>
      <c r="AI212" s="933"/>
      <c r="AJ212" s="933"/>
      <c r="AK212" s="934"/>
      <c r="AL212" s="932">
        <v>12345</v>
      </c>
      <c r="AM212" s="933"/>
      <c r="AN212" s="933"/>
      <c r="AO212" s="934"/>
      <c r="AP212" s="932" t="s">
        <v>1518</v>
      </c>
      <c r="AQ212" s="933"/>
      <c r="AR212" s="934"/>
      <c r="AS212" s="932" t="s">
        <v>2200</v>
      </c>
      <c r="AT212" s="933"/>
      <c r="AU212" s="933"/>
      <c r="AV212" s="934"/>
      <c r="AW212" s="932">
        <v>99999</v>
      </c>
      <c r="AX212" s="933"/>
      <c r="AY212" s="933"/>
      <c r="AZ212" s="934"/>
      <c r="BA212" s="932" t="s">
        <v>1518</v>
      </c>
      <c r="BB212" s="933"/>
      <c r="BC212" s="934"/>
      <c r="BD212" s="932" t="s">
        <v>1526</v>
      </c>
      <c r="BE212" s="933"/>
      <c r="BF212" s="934"/>
      <c r="BG212" s="932" t="s">
        <v>1526</v>
      </c>
      <c r="BH212" s="933"/>
      <c r="BI212" s="933"/>
      <c r="BJ212" s="933"/>
      <c r="BK212" s="934"/>
      <c r="BL212" s="932" t="s">
        <v>1562</v>
      </c>
      <c r="BM212" s="933"/>
      <c r="BN212" s="933"/>
      <c r="BO212" s="933"/>
      <c r="BP212" s="933"/>
      <c r="BQ212" s="933"/>
      <c r="BR212" s="934"/>
      <c r="BS212" s="932" t="s">
        <v>264</v>
      </c>
      <c r="BT212" s="933"/>
      <c r="BU212" s="934"/>
      <c r="BV212" s="932" t="s">
        <v>1596</v>
      </c>
      <c r="BW212" s="933"/>
      <c r="BX212" s="934"/>
      <c r="BY212" s="932">
        <v>1</v>
      </c>
      <c r="BZ212" s="933"/>
      <c r="CA212" s="934"/>
      <c r="CB212" s="932" t="s">
        <v>1595</v>
      </c>
      <c r="CC212" s="933"/>
      <c r="CD212" s="1005"/>
      <c r="CE212" s="932">
        <v>1</v>
      </c>
      <c r="CF212" s="933"/>
      <c r="CG212" s="934"/>
      <c r="CH212" s="932">
        <v>66</v>
      </c>
      <c r="CI212" s="933"/>
      <c r="CJ212" s="934"/>
      <c r="CK212" s="954" t="s">
        <v>1590</v>
      </c>
      <c r="CL212" s="955"/>
      <c r="CM212" s="1006">
        <v>10</v>
      </c>
      <c r="CN212" s="1007"/>
      <c r="CO212" s="1008"/>
      <c r="CP212" s="1009" t="s">
        <v>1520</v>
      </c>
      <c r="CQ212" s="1007"/>
      <c r="CR212" s="1008"/>
      <c r="CS212" s="954" t="s">
        <v>1526</v>
      </c>
      <c r="CT212" s="955"/>
      <c r="CU212" s="955"/>
      <c r="CV212" s="971"/>
      <c r="CW212" s="937"/>
    </row>
    <row r="213" spans="1:125" ht="18.95" customHeight="1">
      <c r="A213" s="920"/>
      <c r="B213" s="920"/>
      <c r="C213" s="920"/>
      <c r="D213" s="920"/>
      <c r="E213" s="920"/>
      <c r="F213" s="920"/>
      <c r="I213" s="935"/>
      <c r="J213" s="932" t="s">
        <v>737</v>
      </c>
      <c r="K213" s="2865" t="s">
        <v>1526</v>
      </c>
      <c r="L213" s="2866"/>
      <c r="M213" s="2866"/>
      <c r="N213" s="2867"/>
      <c r="O213" s="2865" t="s">
        <v>1179</v>
      </c>
      <c r="P213" s="2866"/>
      <c r="Q213" s="2866"/>
      <c r="R213" s="2867"/>
      <c r="S213" s="1040" t="s">
        <v>2271</v>
      </c>
      <c r="T213" s="918"/>
      <c r="U213" s="918"/>
      <c r="V213" s="918"/>
      <c r="W213" s="918"/>
      <c r="X213" s="919"/>
      <c r="Y213" s="1388" t="s">
        <v>3410</v>
      </c>
      <c r="Z213" s="955"/>
      <c r="AA213" s="955"/>
      <c r="AB213" s="954" t="s">
        <v>3156</v>
      </c>
      <c r="AC213" s="955"/>
      <c r="AD213" s="955"/>
      <c r="AE213" s="954" t="s">
        <v>1524</v>
      </c>
      <c r="AF213" s="955"/>
      <c r="AG213" s="971"/>
      <c r="AH213" s="932" t="s">
        <v>3428</v>
      </c>
      <c r="AI213" s="933"/>
      <c r="AJ213" s="933"/>
      <c r="AK213" s="934"/>
      <c r="AL213" s="932">
        <v>12345</v>
      </c>
      <c r="AM213" s="933"/>
      <c r="AN213" s="933"/>
      <c r="AO213" s="934"/>
      <c r="AP213" s="932" t="s">
        <v>1518</v>
      </c>
      <c r="AQ213" s="933"/>
      <c r="AR213" s="934"/>
      <c r="AS213" s="932" t="s">
        <v>2200</v>
      </c>
      <c r="AT213" s="933"/>
      <c r="AU213" s="933"/>
      <c r="AV213" s="934"/>
      <c r="AW213" s="932">
        <v>99999</v>
      </c>
      <c r="AX213" s="933"/>
      <c r="AY213" s="933"/>
      <c r="AZ213" s="934"/>
      <c r="BA213" s="932" t="s">
        <v>1518</v>
      </c>
      <c r="BB213" s="933"/>
      <c r="BC213" s="934"/>
      <c r="BD213" s="932" t="s">
        <v>1526</v>
      </c>
      <c r="BE213" s="933"/>
      <c r="BF213" s="934"/>
      <c r="BG213" s="932" t="s">
        <v>1526</v>
      </c>
      <c r="BH213" s="933"/>
      <c r="BI213" s="933"/>
      <c r="BJ213" s="933"/>
      <c r="BK213" s="934"/>
      <c r="BL213" s="932" t="s">
        <v>1562</v>
      </c>
      <c r="BM213" s="933"/>
      <c r="BN213" s="933"/>
      <c r="BO213" s="933"/>
      <c r="BP213" s="933"/>
      <c r="BQ213" s="933"/>
      <c r="BR213" s="934"/>
      <c r="BS213" s="932" t="s">
        <v>264</v>
      </c>
      <c r="BT213" s="933"/>
      <c r="BU213" s="934"/>
      <c r="BV213" s="932" t="s">
        <v>1596</v>
      </c>
      <c r="BW213" s="933"/>
      <c r="BX213" s="934"/>
      <c r="BY213" s="932">
        <v>1</v>
      </c>
      <c r="BZ213" s="933"/>
      <c r="CA213" s="934"/>
      <c r="CB213" s="932" t="s">
        <v>1595</v>
      </c>
      <c r="CC213" s="933"/>
      <c r="CD213" s="1005"/>
      <c r="CE213" s="932">
        <v>1</v>
      </c>
      <c r="CF213" s="933"/>
      <c r="CG213" s="934"/>
      <c r="CH213" s="932">
        <v>66</v>
      </c>
      <c r="CI213" s="933"/>
      <c r="CJ213" s="934"/>
      <c r="CK213" s="954" t="s">
        <v>1590</v>
      </c>
      <c r="CL213" s="955"/>
      <c r="CM213" s="1006">
        <v>10</v>
      </c>
      <c r="CN213" s="1007"/>
      <c r="CO213" s="1008"/>
      <c r="CP213" s="1009" t="s">
        <v>1520</v>
      </c>
      <c r="CQ213" s="1007"/>
      <c r="CR213" s="1008"/>
      <c r="CS213" s="954" t="s">
        <v>1526</v>
      </c>
      <c r="CT213" s="955"/>
      <c r="CU213" s="955"/>
      <c r="CV213" s="971"/>
      <c r="CW213" s="937"/>
    </row>
    <row r="214" spans="1:125" ht="5.0999999999999996" customHeight="1">
      <c r="A214" s="920"/>
      <c r="B214" s="920"/>
      <c r="C214" s="920"/>
      <c r="D214" s="920"/>
      <c r="E214" s="920"/>
      <c r="F214" s="920"/>
      <c r="I214" s="935"/>
      <c r="J214" s="920"/>
      <c r="K214" s="920"/>
      <c r="L214" s="920"/>
      <c r="M214" s="920"/>
      <c r="N214" s="920"/>
      <c r="O214" s="920"/>
      <c r="P214" s="920"/>
      <c r="Q214" s="920"/>
      <c r="R214" s="920"/>
      <c r="S214" s="920"/>
      <c r="T214" s="920"/>
      <c r="U214" s="920"/>
      <c r="V214" s="920"/>
      <c r="W214" s="920"/>
      <c r="X214" s="920"/>
      <c r="Y214" s="920"/>
      <c r="Z214" s="920"/>
      <c r="AA214" s="920"/>
      <c r="AB214" s="920"/>
      <c r="AC214" s="920"/>
      <c r="AD214" s="920"/>
      <c r="AE214" s="920"/>
      <c r="AF214" s="920"/>
      <c r="AG214" s="920"/>
      <c r="AH214" s="920"/>
      <c r="AI214" s="920"/>
      <c r="AJ214" s="920"/>
      <c r="AK214" s="920"/>
      <c r="AL214" s="920"/>
      <c r="AM214" s="920"/>
      <c r="AN214" s="920"/>
      <c r="AO214" s="920"/>
      <c r="AP214" s="920"/>
      <c r="AQ214" s="920"/>
      <c r="AR214" s="920"/>
      <c r="AS214" s="920"/>
      <c r="AT214" s="920"/>
      <c r="AU214" s="920"/>
      <c r="AV214" s="920"/>
      <c r="AW214" s="920"/>
      <c r="AX214" s="920"/>
      <c r="AY214" s="920"/>
      <c r="AZ214" s="920"/>
      <c r="BA214" s="920"/>
      <c r="BB214" s="920"/>
      <c r="BC214" s="920"/>
      <c r="BD214" s="920"/>
      <c r="BE214" s="920"/>
      <c r="BF214" s="920"/>
      <c r="BG214" s="920"/>
      <c r="BH214" s="920"/>
      <c r="BI214" s="920"/>
      <c r="BJ214" s="920"/>
      <c r="BK214" s="920"/>
      <c r="BL214" s="920"/>
      <c r="BM214" s="920"/>
      <c r="BN214" s="920"/>
      <c r="BO214" s="920"/>
      <c r="BP214" s="920"/>
      <c r="BQ214" s="920"/>
      <c r="BR214" s="920"/>
      <c r="BS214" s="920"/>
      <c r="BT214" s="920"/>
      <c r="BU214" s="920"/>
      <c r="BV214" s="920"/>
      <c r="BW214" s="920"/>
      <c r="BX214" s="920"/>
      <c r="BY214" s="920"/>
      <c r="BZ214" s="920"/>
      <c r="CA214" s="920"/>
      <c r="CB214" s="920"/>
      <c r="CC214" s="920"/>
      <c r="CD214" s="920"/>
      <c r="CE214" s="920"/>
      <c r="CF214" s="920"/>
      <c r="CG214" s="920"/>
      <c r="CH214" s="920"/>
      <c r="CI214" s="974"/>
      <c r="CJ214" s="974"/>
      <c r="CK214" s="974"/>
      <c r="CL214" s="974"/>
      <c r="CM214" s="974"/>
      <c r="CN214" s="974"/>
      <c r="CO214" s="974"/>
      <c r="CP214" s="974"/>
      <c r="CQ214" s="920"/>
      <c r="CR214" s="2208"/>
      <c r="CS214" s="2208"/>
      <c r="CT214" s="2208"/>
      <c r="CU214" s="2208"/>
      <c r="CV214" s="2208"/>
      <c r="CW214" s="1422"/>
      <c r="CX214"/>
      <c r="CY214"/>
      <c r="CZ214"/>
      <c r="DA214"/>
      <c r="DB214"/>
      <c r="DC214"/>
      <c r="DD214"/>
      <c r="DE214"/>
      <c r="DF214"/>
      <c r="DG214"/>
    </row>
    <row r="215" spans="1:125" ht="5.0999999999999996" customHeight="1">
      <c r="A215" s="920"/>
      <c r="B215" s="920"/>
      <c r="C215" s="920"/>
      <c r="D215" s="920"/>
      <c r="E215" s="920"/>
      <c r="F215" s="920"/>
      <c r="I215" s="935"/>
      <c r="J215" s="977"/>
      <c r="K215" s="977"/>
      <c r="L215" s="977"/>
      <c r="M215" s="977"/>
      <c r="N215" s="977"/>
      <c r="O215" s="977"/>
      <c r="P215" s="977"/>
      <c r="Q215" s="977"/>
      <c r="R215" s="977"/>
      <c r="S215" s="977"/>
      <c r="T215" s="977"/>
      <c r="U215" s="977"/>
      <c r="V215" s="977"/>
      <c r="W215" s="977"/>
      <c r="X215" s="977"/>
      <c r="Y215" s="977"/>
      <c r="Z215" s="977"/>
      <c r="AA215" s="977"/>
      <c r="AB215" s="977"/>
      <c r="AC215" s="977"/>
      <c r="AD215" s="977"/>
      <c r="AE215" s="977"/>
      <c r="AF215" s="977"/>
      <c r="AG215" s="977"/>
      <c r="AH215" s="977"/>
      <c r="AI215" s="977"/>
      <c r="AJ215" s="977"/>
      <c r="AK215" s="977"/>
      <c r="AL215" s="977"/>
      <c r="AM215" s="977"/>
      <c r="AN215" s="977"/>
      <c r="AO215" s="977"/>
      <c r="AP215" s="977"/>
      <c r="AQ215" s="977"/>
      <c r="AR215" s="977"/>
      <c r="AS215" s="977"/>
      <c r="AT215" s="977"/>
      <c r="AU215" s="977"/>
      <c r="AV215" s="977"/>
      <c r="AW215" s="977"/>
      <c r="AX215" s="977"/>
      <c r="AY215" s="977"/>
      <c r="AZ215" s="977"/>
      <c r="BA215" s="977"/>
      <c r="BB215" s="977"/>
      <c r="BC215" s="977"/>
      <c r="BD215" s="977"/>
      <c r="BE215" s="977"/>
      <c r="BF215" s="977"/>
      <c r="BG215" s="977"/>
      <c r="BH215" s="977"/>
      <c r="BI215" s="977"/>
      <c r="BJ215" s="977"/>
      <c r="BK215" s="977"/>
      <c r="BL215" s="977"/>
      <c r="BM215" s="977"/>
      <c r="BN215" s="977"/>
      <c r="BO215" s="977"/>
      <c r="BP215" s="977"/>
      <c r="BQ215" s="977"/>
      <c r="BR215" s="977"/>
      <c r="BS215" s="977"/>
      <c r="BT215" s="977"/>
      <c r="BU215" s="977"/>
      <c r="BV215" s="977"/>
      <c r="BW215" s="977"/>
      <c r="BX215" s="977"/>
      <c r="BY215" s="977"/>
      <c r="BZ215" s="977"/>
      <c r="CA215" s="977"/>
      <c r="CB215" s="977"/>
      <c r="CC215" s="977"/>
      <c r="CD215" s="977"/>
      <c r="CE215" s="977"/>
      <c r="CF215" s="977"/>
      <c r="CG215" s="977"/>
      <c r="CH215" s="977"/>
      <c r="CI215" s="977"/>
      <c r="CJ215" s="977"/>
      <c r="CK215" s="977"/>
      <c r="CL215" s="977"/>
      <c r="CM215" s="977"/>
      <c r="CN215" s="977"/>
      <c r="CO215" s="977"/>
      <c r="CP215" s="977"/>
      <c r="CQ215" s="977"/>
      <c r="CR215" s="977"/>
      <c r="CS215" s="977"/>
      <c r="CT215" s="977"/>
      <c r="CU215" s="977"/>
      <c r="CV215" s="977"/>
      <c r="CW215" s="1422"/>
      <c r="CX215"/>
      <c r="CY215"/>
      <c r="CZ215"/>
      <c r="DA215"/>
      <c r="DB215"/>
      <c r="DC215"/>
      <c r="DD215"/>
      <c r="DE215"/>
      <c r="DF215"/>
      <c r="DG215"/>
    </row>
    <row r="216" spans="1:125" ht="18.95" customHeight="1">
      <c r="A216" s="920"/>
      <c r="B216" s="920"/>
      <c r="C216" s="920"/>
      <c r="D216" s="920"/>
      <c r="E216" s="920"/>
      <c r="F216" s="920"/>
      <c r="I216" s="935"/>
      <c r="J216" s="1372"/>
      <c r="K216" s="1372"/>
      <c r="L216" s="1372"/>
      <c r="M216" s="1372"/>
      <c r="N216" s="1372"/>
      <c r="O216" s="1372"/>
      <c r="P216" s="1372"/>
      <c r="Q216" s="1372"/>
      <c r="R216" s="1372"/>
      <c r="S216" s="1372"/>
      <c r="T216" s="1372"/>
      <c r="U216" s="1372"/>
      <c r="V216" s="1372"/>
      <c r="W216" s="1372"/>
      <c r="X216" s="1372"/>
      <c r="Y216" s="1372"/>
      <c r="Z216" s="1372"/>
      <c r="AA216" s="1372"/>
      <c r="AB216" s="1372"/>
      <c r="AC216" s="1372"/>
      <c r="AD216" s="1372"/>
      <c r="AE216" s="1372"/>
      <c r="AF216" s="1372"/>
      <c r="AG216" s="1372"/>
      <c r="AH216" s="1372"/>
      <c r="AI216" s="1372"/>
      <c r="AJ216" s="1372"/>
      <c r="AK216" s="1372"/>
      <c r="AL216" s="1372"/>
      <c r="AM216" s="1372"/>
      <c r="AN216" s="1372"/>
      <c r="AO216" s="1372"/>
      <c r="AP216" s="1372"/>
      <c r="AQ216" s="1372"/>
      <c r="AR216" s="1372"/>
      <c r="AS216" s="1372"/>
      <c r="AT216" s="1372"/>
      <c r="AU216" s="1372"/>
      <c r="AV216" s="1372"/>
      <c r="AW216" s="1372"/>
      <c r="AX216" s="1372"/>
      <c r="AY216" s="1372"/>
      <c r="AZ216" s="1372"/>
      <c r="BA216" s="1372"/>
      <c r="BB216" s="1372"/>
      <c r="BC216" s="1372"/>
      <c r="BD216" s="1372"/>
      <c r="BE216" s="1372"/>
      <c r="BF216" s="1372"/>
      <c r="BG216" s="1372"/>
      <c r="BH216" s="1372"/>
      <c r="BI216" s="1372"/>
      <c r="BJ216" s="1372"/>
      <c r="BK216" s="1372"/>
      <c r="BL216" s="1372"/>
      <c r="BM216" s="1372"/>
      <c r="BN216" s="1372"/>
      <c r="BO216" s="1372"/>
      <c r="BP216" s="1372"/>
      <c r="BQ216" s="1372"/>
      <c r="BR216" s="1372"/>
      <c r="BS216" s="1372"/>
      <c r="BT216" s="1372"/>
      <c r="BU216" s="1372"/>
      <c r="BV216" s="1372"/>
      <c r="BW216" s="1372"/>
      <c r="BX216" s="1372"/>
      <c r="BY216" s="1372"/>
      <c r="BZ216" s="1372"/>
      <c r="CA216" s="978" t="s">
        <v>1557</v>
      </c>
      <c r="CB216" s="1372"/>
      <c r="CC216" s="978"/>
      <c r="CD216" s="977"/>
      <c r="CE216" s="2883">
        <f>CE212+CE213</f>
        <v>2</v>
      </c>
      <c r="CF216" s="2884"/>
      <c r="CG216" s="2885"/>
      <c r="CH216" s="1372"/>
      <c r="CI216" s="1372"/>
      <c r="CJ216" s="1417" t="s">
        <v>1558</v>
      </c>
      <c r="CK216" s="1079"/>
      <c r="CL216" s="980"/>
      <c r="CM216" s="2883">
        <f>CM212+CM213</f>
        <v>20</v>
      </c>
      <c r="CN216" s="2884"/>
      <c r="CO216" s="2885"/>
      <c r="CP216" s="2886" t="s">
        <v>1520</v>
      </c>
      <c r="CQ216" s="2887"/>
      <c r="CR216" s="2888"/>
      <c r="CS216" s="1372"/>
      <c r="CT216" s="1372"/>
      <c r="CU216" s="1372"/>
      <c r="CV216" s="1372"/>
      <c r="CW216" s="1422"/>
      <c r="CX216"/>
      <c r="CY216"/>
      <c r="CZ216"/>
      <c r="DA216"/>
      <c r="DB216"/>
      <c r="DC216"/>
      <c r="DD216"/>
      <c r="DE216"/>
      <c r="DF216"/>
      <c r="DG216"/>
    </row>
    <row r="217" spans="1:125" ht="5.0999999999999996" customHeight="1">
      <c r="A217" s="920"/>
      <c r="B217" s="920"/>
      <c r="C217" s="920"/>
      <c r="D217" s="920"/>
      <c r="E217" s="920"/>
      <c r="F217" s="920"/>
      <c r="I217" s="935"/>
      <c r="J217" s="977"/>
      <c r="K217" s="977"/>
      <c r="L217" s="977"/>
      <c r="M217" s="977"/>
      <c r="N217" s="977"/>
      <c r="O217" s="977"/>
      <c r="P217" s="977"/>
      <c r="Q217" s="977"/>
      <c r="R217" s="977"/>
      <c r="S217" s="977"/>
      <c r="T217" s="977"/>
      <c r="U217" s="977"/>
      <c r="V217" s="977"/>
      <c r="W217" s="977"/>
      <c r="X217" s="977"/>
      <c r="Y217" s="977"/>
      <c r="Z217" s="977"/>
      <c r="AA217" s="977"/>
      <c r="AB217" s="977"/>
      <c r="AC217" s="977"/>
      <c r="AD217" s="977"/>
      <c r="AE217" s="977"/>
      <c r="AF217" s="977"/>
      <c r="AG217" s="977"/>
      <c r="AH217" s="977"/>
      <c r="AI217" s="977"/>
      <c r="AJ217" s="977"/>
      <c r="AK217" s="977"/>
      <c r="AL217" s="977"/>
      <c r="AM217" s="977"/>
      <c r="AN217" s="977"/>
      <c r="AO217" s="977"/>
      <c r="AP217" s="977"/>
      <c r="AQ217" s="977"/>
      <c r="AR217" s="977"/>
      <c r="AS217" s="977"/>
      <c r="AT217" s="977"/>
      <c r="AU217" s="977"/>
      <c r="AV217" s="977"/>
      <c r="AW217" s="977"/>
      <c r="AX217" s="977"/>
      <c r="AY217" s="977"/>
      <c r="AZ217" s="977"/>
      <c r="BA217" s="977"/>
      <c r="BB217" s="977"/>
      <c r="BC217" s="977"/>
      <c r="BD217" s="977"/>
      <c r="BE217" s="977"/>
      <c r="BF217" s="977"/>
      <c r="BG217" s="977"/>
      <c r="BH217" s="977"/>
      <c r="BI217" s="977"/>
      <c r="BJ217" s="977"/>
      <c r="BK217" s="977"/>
      <c r="BL217" s="977"/>
      <c r="BM217" s="977"/>
      <c r="BN217" s="977"/>
      <c r="BO217" s="977"/>
      <c r="BP217" s="977"/>
      <c r="BQ217" s="977"/>
      <c r="BR217" s="977"/>
      <c r="BS217" s="977"/>
      <c r="BT217" s="977"/>
      <c r="BU217" s="977"/>
      <c r="BV217" s="977"/>
      <c r="BW217" s="977"/>
      <c r="BX217" s="977"/>
      <c r="BY217" s="977"/>
      <c r="BZ217" s="977"/>
      <c r="CA217" s="977"/>
      <c r="CB217" s="977"/>
      <c r="CC217" s="977"/>
      <c r="CD217" s="977"/>
      <c r="CE217" s="977"/>
      <c r="CF217" s="977"/>
      <c r="CG217" s="977"/>
      <c r="CH217" s="977"/>
      <c r="CI217" s="977"/>
      <c r="CJ217" s="977"/>
      <c r="CK217" s="977"/>
      <c r="CL217" s="977"/>
      <c r="CM217" s="977"/>
      <c r="CN217" s="977"/>
      <c r="CO217" s="977"/>
      <c r="CP217" s="977"/>
      <c r="CQ217" s="977"/>
      <c r="CR217" s="977"/>
      <c r="CS217" s="977"/>
      <c r="CT217" s="977"/>
      <c r="CU217" s="977"/>
      <c r="CV217" s="977"/>
      <c r="CW217" s="1422"/>
      <c r="CX217"/>
      <c r="CY217"/>
      <c r="CZ217"/>
      <c r="DA217"/>
      <c r="DB217"/>
      <c r="DC217"/>
      <c r="DD217"/>
      <c r="DE217"/>
      <c r="DF217"/>
      <c r="DG217"/>
    </row>
    <row r="218" spans="1:125" ht="9.9499999999999993" customHeight="1">
      <c r="A218" s="920"/>
      <c r="B218" s="920"/>
      <c r="C218" s="920"/>
      <c r="D218" s="920"/>
      <c r="E218" s="920"/>
      <c r="F218" s="920"/>
      <c r="I218" s="936"/>
      <c r="J218" s="939"/>
      <c r="K218" s="939"/>
      <c r="L218" s="939"/>
      <c r="M218" s="939"/>
      <c r="N218" s="939"/>
      <c r="O218" s="939"/>
      <c r="P218" s="939"/>
      <c r="Q218" s="939"/>
      <c r="R218" s="939"/>
      <c r="S218" s="939"/>
      <c r="T218" s="939"/>
      <c r="U218" s="939"/>
      <c r="V218" s="939"/>
      <c r="W218" s="939"/>
      <c r="X218" s="939"/>
      <c r="Y218" s="939"/>
      <c r="Z218" s="939"/>
      <c r="AA218" s="939"/>
      <c r="AB218" s="939"/>
      <c r="AC218" s="939"/>
      <c r="AD218" s="939"/>
      <c r="AE218" s="939"/>
      <c r="AF218" s="939"/>
      <c r="AG218" s="939"/>
      <c r="AH218" s="939"/>
      <c r="AI218" s="939"/>
      <c r="AJ218" s="939"/>
      <c r="AK218" s="939"/>
      <c r="AL218" s="939"/>
      <c r="AM218" s="939"/>
      <c r="AN218" s="939"/>
      <c r="AO218" s="939"/>
      <c r="AP218" s="939"/>
      <c r="AQ218" s="939"/>
      <c r="AR218" s="939"/>
      <c r="AS218" s="939"/>
      <c r="AT218" s="939"/>
      <c r="AU218" s="939"/>
      <c r="AV218" s="939"/>
      <c r="AW218" s="939"/>
      <c r="AX218" s="939"/>
      <c r="AY218" s="939"/>
      <c r="AZ218" s="939"/>
      <c r="BA218" s="939"/>
      <c r="BB218" s="939"/>
      <c r="BC218" s="939"/>
      <c r="BD218" s="939"/>
      <c r="BE218" s="939"/>
      <c r="BF218" s="939"/>
      <c r="BG218" s="939"/>
      <c r="BH218" s="939"/>
      <c r="BI218" s="939"/>
      <c r="BJ218" s="939"/>
      <c r="BK218" s="939"/>
      <c r="BL218" s="939"/>
      <c r="BM218" s="939"/>
      <c r="BN218" s="939"/>
      <c r="BO218" s="939"/>
      <c r="BP218" s="939"/>
      <c r="BQ218" s="939"/>
      <c r="BR218" s="939"/>
      <c r="BS218" s="939"/>
      <c r="BT218" s="939"/>
      <c r="BU218" s="939"/>
      <c r="BV218" s="939"/>
      <c r="BW218" s="939"/>
      <c r="BX218" s="939"/>
      <c r="BY218" s="939"/>
      <c r="BZ218" s="939"/>
      <c r="CA218" s="939"/>
      <c r="CB218" s="939"/>
      <c r="CC218" s="939"/>
      <c r="CD218" s="939"/>
      <c r="CE218" s="1042"/>
      <c r="CF218" s="1042"/>
      <c r="CG218" s="1042"/>
      <c r="CH218" s="1042"/>
      <c r="CI218" s="1042"/>
      <c r="CJ218" s="1042"/>
      <c r="CK218" s="1042"/>
      <c r="CL218" s="1042"/>
      <c r="CM218" s="939"/>
      <c r="CN218" s="521"/>
      <c r="CO218" s="521"/>
      <c r="CP218" s="521"/>
      <c r="CQ218" s="521"/>
      <c r="CR218" s="521"/>
      <c r="CS218" s="521"/>
      <c r="CT218" s="521"/>
      <c r="CU218" s="521"/>
      <c r="CV218" s="521"/>
      <c r="CW218" s="1390"/>
      <c r="CX218"/>
      <c r="CY218"/>
      <c r="CZ218"/>
      <c r="DA218"/>
      <c r="DB218"/>
      <c r="DC218"/>
      <c r="DD218"/>
      <c r="DE218"/>
      <c r="DF218"/>
      <c r="DG218"/>
    </row>
    <row r="219" spans="1:125" ht="18.95" customHeight="1">
      <c r="A219" s="920"/>
      <c r="B219" s="920"/>
      <c r="C219" s="920"/>
      <c r="D219" s="920"/>
      <c r="E219" s="920"/>
      <c r="F219" s="920"/>
      <c r="I219" s="920"/>
      <c r="J219" s="1050"/>
      <c r="K219" s="920"/>
      <c r="L219" s="920"/>
      <c r="M219" s="920"/>
      <c r="N219" s="920"/>
      <c r="O219" s="920"/>
      <c r="P219" s="920"/>
      <c r="Q219" s="920"/>
      <c r="R219" s="920"/>
      <c r="S219" s="920"/>
      <c r="T219" s="920"/>
      <c r="U219" s="920"/>
      <c r="V219" s="920"/>
      <c r="W219" s="920"/>
      <c r="X219" s="920"/>
      <c r="Y219" s="920"/>
      <c r="Z219" s="920"/>
      <c r="AA219" s="920"/>
      <c r="AB219" s="920"/>
      <c r="AC219" s="920"/>
      <c r="AD219" s="920"/>
      <c r="AE219" s="920"/>
      <c r="AF219" s="920"/>
      <c r="AG219" s="920"/>
      <c r="AH219" s="920"/>
      <c r="AI219" s="920"/>
      <c r="AJ219" s="920"/>
      <c r="AK219" s="920"/>
      <c r="AL219" s="920"/>
      <c r="AM219" s="920"/>
      <c r="AN219" s="920"/>
      <c r="AO219" s="920"/>
      <c r="AP219" s="920"/>
      <c r="AQ219" s="920"/>
      <c r="AR219" s="920"/>
      <c r="AS219" s="920"/>
      <c r="AT219" s="920"/>
      <c r="AU219" s="920"/>
      <c r="AV219" s="920"/>
      <c r="AW219" s="920"/>
      <c r="AX219" s="920"/>
      <c r="AY219" s="920"/>
      <c r="AZ219" s="920"/>
      <c r="BA219" s="920"/>
      <c r="BB219" s="920"/>
      <c r="BC219" s="920"/>
      <c r="BD219" s="920"/>
      <c r="BE219" s="920"/>
      <c r="BF219" s="920"/>
      <c r="BG219" s="920"/>
      <c r="BH219" s="920"/>
      <c r="BI219" s="920"/>
      <c r="BJ219" s="920"/>
      <c r="BK219" s="920"/>
      <c r="BL219" s="920"/>
      <c r="BM219" s="920"/>
      <c r="BN219" s="920"/>
      <c r="BO219" s="920"/>
      <c r="BP219" s="974"/>
      <c r="BQ219" s="974"/>
      <c r="BR219" s="974"/>
      <c r="BS219" s="974"/>
      <c r="BT219" s="974"/>
      <c r="BU219" s="974"/>
      <c r="BV219" s="974"/>
      <c r="BW219" s="920"/>
      <c r="BX219" s="2208"/>
      <c r="BY219" s="2208"/>
      <c r="BZ219" s="2208"/>
      <c r="CA219" s="2208"/>
      <c r="CB219" s="2208"/>
      <c r="CC219" s="2208"/>
      <c r="CD219" s="2208"/>
      <c r="CE219" s="2208"/>
      <c r="CF219" s="2208"/>
      <c r="CG219" s="2208"/>
      <c r="CH219"/>
      <c r="CI219"/>
      <c r="CJ219"/>
      <c r="CK219"/>
      <c r="CL219"/>
      <c r="CM219"/>
      <c r="CN219"/>
      <c r="CO219"/>
      <c r="CP219"/>
      <c r="CQ219"/>
      <c r="CR219"/>
    </row>
    <row r="220" spans="1:125" ht="18.95" customHeight="1">
      <c r="A220" s="920"/>
      <c r="B220" s="920"/>
      <c r="C220" s="920"/>
      <c r="D220" s="920"/>
      <c r="E220" s="920"/>
      <c r="F220" s="920"/>
      <c r="BY220" s="974"/>
      <c r="BZ220" s="974"/>
      <c r="CA220" s="974"/>
      <c r="CB220" s="974"/>
      <c r="CC220" s="974"/>
      <c r="CD220" s="974"/>
      <c r="CE220" s="974"/>
      <c r="CF220" s="920"/>
      <c r="CG220" s="920"/>
      <c r="CH220" s="920"/>
      <c r="CI220" s="920"/>
      <c r="CJ220" s="920"/>
      <c r="CK220" s="920"/>
      <c r="CL220" s="920"/>
      <c r="CM220" s="920"/>
      <c r="CN220"/>
      <c r="CO220"/>
      <c r="CP220"/>
      <c r="CQ220"/>
      <c r="CR220"/>
      <c r="CS220"/>
      <c r="CT220"/>
      <c r="CU220"/>
      <c r="CV220"/>
      <c r="CW220"/>
      <c r="CX220"/>
      <c r="CY220"/>
      <c r="CZ220"/>
      <c r="DA220"/>
    </row>
    <row r="221" spans="1:125" ht="18.95" customHeight="1">
      <c r="A221" s="920"/>
      <c r="B221" s="920"/>
      <c r="C221" s="920"/>
      <c r="D221" s="920"/>
      <c r="E221" s="920"/>
      <c r="F221" s="920"/>
      <c r="G221" s="1971" t="s">
        <v>3459</v>
      </c>
      <c r="H221" s="962"/>
      <c r="I221" s="962"/>
      <c r="J221" s="2008"/>
      <c r="K221" s="962"/>
      <c r="L221" s="962"/>
      <c r="M221" s="962"/>
      <c r="N221" s="962"/>
      <c r="O221" s="962"/>
      <c r="P221" s="962"/>
      <c r="Q221" s="962"/>
      <c r="R221" s="962"/>
      <c r="S221" s="962"/>
      <c r="T221" s="962"/>
      <c r="U221" s="962"/>
      <c r="V221" s="962"/>
      <c r="W221" s="962"/>
    </row>
    <row r="222" spans="1:125" ht="18.95" customHeight="1">
      <c r="A222" s="920"/>
      <c r="B222" s="920"/>
      <c r="C222" s="920"/>
      <c r="D222" s="920"/>
      <c r="E222" s="920"/>
      <c r="F222" s="920"/>
    </row>
    <row r="223" spans="1:125" customFormat="1" ht="5.0999999999999996" customHeight="1">
      <c r="A223" s="920"/>
      <c r="B223" s="920"/>
      <c r="C223" s="920"/>
      <c r="D223" s="920"/>
      <c r="E223" s="920"/>
      <c r="F223" s="920"/>
      <c r="I223" s="2002"/>
      <c r="J223" s="2004"/>
      <c r="K223" s="2005"/>
      <c r="L223" s="2005"/>
      <c r="M223" s="2005"/>
      <c r="N223" s="2005"/>
      <c r="O223" s="2005"/>
      <c r="P223" s="2005"/>
      <c r="Q223" s="2005"/>
      <c r="R223" s="2005"/>
      <c r="S223" s="2006"/>
      <c r="T223" s="2002"/>
      <c r="U223" s="2002"/>
      <c r="V223" s="2002"/>
      <c r="W223" s="2002"/>
      <c r="X223" s="2002"/>
      <c r="Y223" s="2002"/>
      <c r="Z223" s="2002"/>
      <c r="AA223" s="920"/>
      <c r="AB223" s="2002"/>
      <c r="AC223" s="920"/>
      <c r="AD223" s="920"/>
      <c r="AE223" s="920"/>
      <c r="AF223" s="920"/>
      <c r="AG223" s="920"/>
      <c r="AH223" s="920"/>
      <c r="AI223" s="920"/>
      <c r="AJ223" s="920"/>
      <c r="AK223" s="920"/>
      <c r="AL223" s="920"/>
      <c r="AM223" s="920"/>
      <c r="AN223" s="920"/>
      <c r="AO223" s="920"/>
      <c r="AP223" s="920"/>
      <c r="AQ223" s="920"/>
      <c r="AR223" s="920"/>
      <c r="AS223" s="920"/>
      <c r="AT223" s="920"/>
      <c r="AU223" s="486"/>
      <c r="AV223" s="486"/>
      <c r="AW223" s="486"/>
      <c r="AX223" s="486"/>
      <c r="AY223" s="486"/>
      <c r="AZ223" s="486"/>
      <c r="BA223" s="486"/>
      <c r="BB223" s="486"/>
      <c r="BC223" s="486"/>
      <c r="BD223" s="486"/>
      <c r="BE223" s="486"/>
      <c r="BF223" s="486"/>
      <c r="BG223" s="486"/>
      <c r="BH223" s="920"/>
      <c r="BI223" s="920"/>
      <c r="BJ223" s="920"/>
      <c r="BK223" s="920"/>
      <c r="BL223" s="920"/>
      <c r="BM223" s="920"/>
      <c r="BN223" s="920"/>
      <c r="BO223" s="920"/>
      <c r="BP223" s="486"/>
      <c r="BQ223" s="486"/>
      <c r="BR223" s="486"/>
      <c r="BS223" s="486"/>
      <c r="BT223" s="486"/>
      <c r="BU223" s="920"/>
      <c r="BV223" s="920"/>
      <c r="BW223" s="920"/>
      <c r="BX223" s="920"/>
      <c r="BY223" s="920"/>
      <c r="BZ223" s="920"/>
      <c r="CA223" s="486"/>
      <c r="CB223" s="486"/>
      <c r="CC223" s="486"/>
      <c r="CD223" s="486"/>
      <c r="CE223" s="486"/>
      <c r="CF223" s="486"/>
      <c r="CG223" s="486"/>
      <c r="CH223" s="486"/>
      <c r="CI223" s="486"/>
      <c r="CJ223" s="486"/>
      <c r="CK223" s="486"/>
      <c r="CL223" s="486"/>
      <c r="CM223" s="486"/>
      <c r="CN223" s="486"/>
      <c r="CO223" s="486"/>
      <c r="CP223" s="486"/>
      <c r="CQ223" s="486"/>
      <c r="CR223" s="486"/>
      <c r="CS223" s="486"/>
      <c r="CT223" s="486"/>
      <c r="CU223" s="486"/>
      <c r="CV223" s="486"/>
      <c r="CW223" s="486"/>
      <c r="CX223" s="486"/>
      <c r="CY223" s="486"/>
      <c r="CZ223" s="486"/>
      <c r="DA223" s="486"/>
      <c r="DB223" s="486"/>
    </row>
    <row r="224" spans="1:125" customFormat="1" ht="20.100000000000001" customHeight="1">
      <c r="A224" s="920"/>
      <c r="B224" s="920"/>
      <c r="C224" s="920"/>
      <c r="D224" s="920"/>
      <c r="E224" s="920"/>
      <c r="F224" s="920"/>
      <c r="I224" s="2002"/>
      <c r="J224" s="907" t="s">
        <v>3461</v>
      </c>
      <c r="K224" s="908"/>
      <c r="L224" s="908"/>
      <c r="M224" s="908"/>
      <c r="N224" s="908"/>
      <c r="O224" s="908"/>
      <c r="P224" s="908"/>
      <c r="Q224" s="908"/>
      <c r="R224" s="908"/>
      <c r="S224" s="909"/>
      <c r="T224" s="1394" t="s">
        <v>1652</v>
      </c>
      <c r="U224" s="1021"/>
      <c r="V224" s="1021"/>
      <c r="W224" s="1021"/>
      <c r="X224" s="1021"/>
      <c r="Y224" s="1023"/>
      <c r="Z224" s="920"/>
      <c r="AA224" s="920"/>
      <c r="AB224" s="920"/>
      <c r="AC224" s="920"/>
      <c r="AD224" s="920"/>
      <c r="AE224" s="920"/>
      <c r="AF224" s="920"/>
      <c r="AG224" s="920"/>
      <c r="AH224" s="920"/>
      <c r="AI224" s="920"/>
      <c r="AJ224" s="920"/>
      <c r="AK224" s="920"/>
      <c r="AL224" s="920"/>
      <c r="AM224" s="920"/>
      <c r="AN224" s="920"/>
      <c r="AO224" s="920"/>
      <c r="AP224" s="920"/>
      <c r="AQ224" s="920"/>
      <c r="AR224" s="920"/>
      <c r="AS224" s="920"/>
      <c r="AT224" s="920"/>
      <c r="AU224" s="920"/>
      <c r="AV224" s="920"/>
      <c r="AW224" s="920"/>
      <c r="AX224" s="920"/>
      <c r="AY224" s="920"/>
      <c r="AZ224" s="920"/>
      <c r="BA224" s="920"/>
      <c r="BB224" s="920"/>
      <c r="BC224" s="920"/>
      <c r="BD224" s="920"/>
      <c r="BE224" s="920"/>
      <c r="BF224" s="920"/>
      <c r="BG224" s="920"/>
      <c r="BH224" s="920"/>
      <c r="BI224" s="920"/>
      <c r="BJ224" s="486"/>
      <c r="BK224" s="486"/>
      <c r="BL224" s="486"/>
      <c r="BM224" s="486"/>
      <c r="BN224" s="486"/>
      <c r="BO224" s="920"/>
      <c r="BP224" s="920"/>
      <c r="BQ224" s="920"/>
      <c r="BR224" s="920"/>
      <c r="BS224" s="486"/>
      <c r="BT224" s="486"/>
      <c r="BU224" s="486"/>
      <c r="BV224" s="486"/>
      <c r="BW224" s="486"/>
      <c r="BX224" s="486"/>
      <c r="BY224" s="486"/>
      <c r="BZ224" s="486"/>
      <c r="CA224" s="486"/>
      <c r="CB224" s="486"/>
      <c r="CC224" s="486"/>
      <c r="CD224" s="920"/>
      <c r="CE224" s="920"/>
      <c r="CF224" s="920"/>
      <c r="CG224" s="920"/>
    </row>
    <row r="225" spans="1:89" customFormat="1" ht="9.9499999999999993" customHeight="1">
      <c r="A225" s="920"/>
      <c r="B225" s="920"/>
      <c r="C225" s="920"/>
      <c r="D225" s="920"/>
      <c r="E225" s="920"/>
      <c r="F225" s="920"/>
      <c r="I225" s="916"/>
      <c r="J225" s="2002"/>
      <c r="K225" s="2002"/>
      <c r="L225" s="2002"/>
      <c r="M225" s="2002"/>
      <c r="N225" s="2002"/>
      <c r="O225" s="2002"/>
      <c r="P225" s="2002"/>
      <c r="Q225" s="2002"/>
      <c r="R225" s="2002"/>
      <c r="S225" s="2002"/>
      <c r="T225" s="2002"/>
      <c r="U225" s="2002"/>
      <c r="V225" s="2002"/>
      <c r="W225" s="2002"/>
      <c r="X225" s="941"/>
      <c r="Y225" s="941"/>
      <c r="Z225" s="941"/>
      <c r="AA225" s="941"/>
      <c r="AB225" s="941"/>
      <c r="AC225" s="941"/>
      <c r="AD225" s="941"/>
      <c r="AE225" s="941"/>
      <c r="AF225" s="941"/>
      <c r="AG225" s="941"/>
      <c r="AH225" s="941"/>
      <c r="AI225" s="941"/>
      <c r="AJ225" s="941"/>
      <c r="AK225" s="941"/>
      <c r="AL225" s="941"/>
      <c r="AM225" s="941"/>
      <c r="AN225" s="941"/>
      <c r="AO225" s="941"/>
      <c r="AP225" s="941"/>
      <c r="AQ225" s="941"/>
      <c r="AR225" s="941"/>
      <c r="AS225" s="941"/>
      <c r="AT225" s="941"/>
      <c r="AU225" s="941"/>
      <c r="AV225" s="941"/>
      <c r="AW225" s="941"/>
      <c r="AX225" s="941"/>
      <c r="AY225" s="941"/>
      <c r="AZ225" s="941"/>
      <c r="BA225" s="941"/>
      <c r="BB225" s="941"/>
      <c r="BC225" s="941"/>
      <c r="BD225" s="941"/>
      <c r="BE225" s="941"/>
      <c r="BF225" s="941"/>
      <c r="BG225" s="941"/>
      <c r="BH225" s="941"/>
      <c r="BI225" s="941"/>
      <c r="BJ225" s="941"/>
      <c r="BK225" s="941"/>
      <c r="BL225" s="941"/>
      <c r="BM225" s="941"/>
      <c r="BN225" s="941"/>
      <c r="BO225" s="941"/>
      <c r="BP225" s="941"/>
      <c r="BQ225" s="941"/>
      <c r="BR225" s="941"/>
      <c r="BS225" s="941"/>
      <c r="BT225" s="941"/>
      <c r="BU225" s="941"/>
      <c r="BV225" s="941"/>
      <c r="BW225" s="941"/>
      <c r="BX225" s="941"/>
      <c r="BY225" s="941"/>
      <c r="BZ225" s="941"/>
      <c r="CA225" s="941"/>
      <c r="CB225" s="941"/>
      <c r="CC225" s="941"/>
      <c r="CD225" s="941"/>
      <c r="CE225" s="941"/>
      <c r="CF225" s="941"/>
      <c r="CG225" s="941"/>
      <c r="CH225" s="914"/>
      <c r="CI225" s="1424"/>
    </row>
    <row r="226" spans="1:89" ht="20.100000000000001" customHeight="1">
      <c r="A226" s="920"/>
      <c r="B226" s="920"/>
      <c r="C226" s="920"/>
      <c r="D226" s="920"/>
      <c r="E226" s="920"/>
      <c r="F226" s="920"/>
      <c r="I226" s="935"/>
      <c r="J226" s="949" t="s">
        <v>2024</v>
      </c>
      <c r="K226" s="752"/>
      <c r="L226" s="752"/>
      <c r="M226" s="752"/>
      <c r="N226" s="2865" t="s">
        <v>1179</v>
      </c>
      <c r="O226" s="2866"/>
      <c r="P226" s="2866"/>
      <c r="Q226" s="2866"/>
      <c r="R226" s="2867"/>
      <c r="S226" s="915" t="s">
        <v>1180</v>
      </c>
      <c r="T226" s="920" t="s">
        <v>737</v>
      </c>
      <c r="U226" s="951" t="s">
        <v>1539</v>
      </c>
      <c r="V226" s="920"/>
      <c r="W226" s="920"/>
      <c r="X226" s="1056" t="s">
        <v>1630</v>
      </c>
      <c r="Y226" s="1056"/>
      <c r="Z226" s="1056"/>
      <c r="AA226" s="938"/>
      <c r="AB226" s="1154" t="s">
        <v>2271</v>
      </c>
      <c r="AC226" s="1155"/>
      <c r="AD226" s="1155"/>
      <c r="AE226" s="1155"/>
      <c r="AF226" s="1155"/>
      <c r="AG226" s="1156"/>
      <c r="AH226" s="986" t="s">
        <v>912</v>
      </c>
      <c r="AJ226" s="949" t="s">
        <v>3058</v>
      </c>
      <c r="AM226" s="2010" t="s">
        <v>3059</v>
      </c>
      <c r="AN226" s="2011"/>
      <c r="AO226" s="2011"/>
      <c r="AP226" s="2011"/>
      <c r="AQ226" s="2011"/>
      <c r="AR226" s="2012"/>
      <c r="AW226" s="926" t="s">
        <v>1544</v>
      </c>
      <c r="AX226" s="927"/>
      <c r="AY226" s="928"/>
      <c r="AZ226" s="926" t="s">
        <v>2119</v>
      </c>
      <c r="BA226" s="927"/>
      <c r="BB226" s="928"/>
      <c r="BC226" s="926" t="s">
        <v>1538</v>
      </c>
      <c r="BD226" s="927"/>
      <c r="BE226" s="928"/>
      <c r="BG226" s="1507" t="s">
        <v>2533</v>
      </c>
      <c r="BH226" s="1508"/>
      <c r="BI226" s="1508"/>
      <c r="BJ226" s="1509"/>
      <c r="BK226" s="1949"/>
      <c r="BV226" s="920"/>
      <c r="BW226" s="920"/>
      <c r="BX226" s="920"/>
      <c r="BY226" s="920"/>
      <c r="BZ226" s="920"/>
      <c r="CA226" s="920"/>
      <c r="CB226" s="920"/>
      <c r="CC226" s="920"/>
      <c r="CD226" s="920"/>
      <c r="CE226" s="920"/>
      <c r="CF226" s="920"/>
      <c r="CG226" s="920"/>
      <c r="CH226" s="920"/>
      <c r="CI226" s="937"/>
    </row>
    <row r="227" spans="1:89" ht="9.9499999999999993" customHeight="1">
      <c r="A227" s="920"/>
      <c r="B227" s="920"/>
      <c r="C227" s="920"/>
      <c r="D227" s="920"/>
      <c r="E227" s="920"/>
      <c r="F227" s="920"/>
      <c r="I227" s="935"/>
      <c r="J227" s="949"/>
      <c r="K227" s="752"/>
      <c r="L227" s="752"/>
      <c r="M227" s="1419"/>
      <c r="N227" s="1419"/>
      <c r="O227" s="1419"/>
      <c r="P227" s="1419"/>
      <c r="Q227" s="1419"/>
      <c r="R227" s="1459"/>
      <c r="S227" s="920"/>
      <c r="T227" s="951"/>
      <c r="U227" s="920"/>
      <c r="V227" s="920"/>
      <c r="W227" s="1056"/>
      <c r="X227" s="1056"/>
      <c r="Y227" s="1056"/>
      <c r="Z227" s="938"/>
      <c r="AA227" s="1045"/>
      <c r="AB227" s="1045"/>
      <c r="AC227" s="1045"/>
      <c r="AD227" s="1045"/>
      <c r="AE227" s="1045"/>
      <c r="AF227" s="1045"/>
      <c r="AG227" s="1045"/>
      <c r="BU227" s="920"/>
      <c r="BV227" s="920"/>
      <c r="BW227" s="920"/>
      <c r="BX227" s="920"/>
      <c r="BY227" s="920"/>
      <c r="BZ227" s="920"/>
      <c r="CA227" s="920"/>
      <c r="CB227" s="920"/>
      <c r="CC227" s="920"/>
      <c r="CD227" s="920"/>
      <c r="CE227" s="920"/>
      <c r="CF227" s="920"/>
      <c r="CG227" s="920"/>
      <c r="CH227" s="920"/>
      <c r="CI227" s="937"/>
    </row>
    <row r="228" spans="1:89" ht="20.100000000000001" customHeight="1">
      <c r="A228" s="920"/>
      <c r="B228" s="920"/>
      <c r="C228" s="920"/>
      <c r="D228" s="920"/>
      <c r="E228" s="920"/>
      <c r="F228" s="920"/>
      <c r="I228" s="935"/>
      <c r="J228" s="949" t="s">
        <v>1522</v>
      </c>
      <c r="K228" s="752"/>
      <c r="L228" s="752"/>
      <c r="M228" s="752"/>
      <c r="N228" s="2868" t="s">
        <v>3410</v>
      </c>
      <c r="O228" s="2869"/>
      <c r="P228" s="2870"/>
      <c r="Q228" s="946" t="s">
        <v>1115</v>
      </c>
      <c r="R228" s="2865" t="s">
        <v>1523</v>
      </c>
      <c r="S228" s="2866"/>
      <c r="T228" s="2867"/>
      <c r="U228" s="946" t="s">
        <v>1115</v>
      </c>
      <c r="V228" s="2865" t="s">
        <v>1524</v>
      </c>
      <c r="W228" s="2866"/>
      <c r="X228" s="2867"/>
      <c r="Y228" s="946" t="s">
        <v>1115</v>
      </c>
      <c r="Z228" s="938"/>
      <c r="AA228" s="1045"/>
      <c r="AB228" s="1045"/>
      <c r="AC228" s="1045"/>
      <c r="AD228" s="1045"/>
      <c r="AE228" s="1045"/>
      <c r="AF228" s="1045"/>
      <c r="AG228" s="1045"/>
      <c r="AZ228" s="2211" t="s">
        <v>3061</v>
      </c>
      <c r="BU228" s="920"/>
      <c r="BV228" s="920"/>
      <c r="BW228" s="920"/>
      <c r="BX228" s="920"/>
      <c r="BY228" s="920"/>
      <c r="BZ228" s="920"/>
      <c r="CA228" s="920"/>
      <c r="CB228" s="920"/>
      <c r="CC228" s="920"/>
      <c r="CD228" s="920"/>
      <c r="CE228" s="920"/>
      <c r="CF228" s="920"/>
      <c r="CG228" s="920"/>
      <c r="CH228" s="920"/>
      <c r="CI228" s="937"/>
    </row>
    <row r="229" spans="1:89" ht="9.9499999999999993" customHeight="1">
      <c r="A229" s="920"/>
      <c r="B229" s="920"/>
      <c r="C229" s="920"/>
      <c r="D229" s="920"/>
      <c r="E229" s="920"/>
      <c r="F229" s="920"/>
      <c r="I229" s="935"/>
      <c r="J229" s="2003"/>
      <c r="K229" s="1045"/>
      <c r="L229" s="1045"/>
      <c r="M229" s="1045"/>
      <c r="N229" s="1045"/>
      <c r="O229" s="1045"/>
      <c r="P229" s="1045"/>
      <c r="Q229" s="1045"/>
      <c r="R229" s="1045"/>
      <c r="S229" s="1045"/>
      <c r="T229" s="1045"/>
      <c r="U229" s="1045"/>
      <c r="V229" s="1045"/>
      <c r="W229" s="1045"/>
      <c r="X229" s="1045"/>
      <c r="Y229" s="1045"/>
      <c r="Z229" s="1045"/>
      <c r="AA229" s="1045"/>
      <c r="AB229" s="1045"/>
      <c r="AC229" s="1045"/>
      <c r="AD229" s="1045"/>
      <c r="AE229" s="1045"/>
      <c r="AF229" s="1045"/>
      <c r="AG229" s="1045"/>
      <c r="AH229" s="1045"/>
      <c r="BH229" s="1045"/>
      <c r="BI229" s="1045"/>
      <c r="BJ229" s="1045"/>
      <c r="BK229" s="1045"/>
      <c r="BL229" s="1045"/>
      <c r="BM229" s="1045"/>
      <c r="BN229" s="1045"/>
      <c r="BO229" s="1045"/>
      <c r="BP229" s="1045"/>
      <c r="BQ229" s="1045"/>
      <c r="BR229" s="1045"/>
      <c r="BS229" s="1045"/>
      <c r="BT229" s="1045"/>
      <c r="BU229" s="1045"/>
      <c r="BV229" s="920"/>
      <c r="BW229" s="920"/>
      <c r="BX229" s="920"/>
      <c r="BY229" s="920"/>
      <c r="BZ229" s="920"/>
      <c r="CA229" s="920"/>
      <c r="CB229" s="920"/>
      <c r="CC229" s="920"/>
      <c r="CD229" s="920"/>
      <c r="CE229" s="920"/>
      <c r="CF229" s="920"/>
      <c r="CG229" s="920"/>
      <c r="CH229" s="920"/>
      <c r="CI229" s="937"/>
    </row>
    <row r="230" spans="1:89" ht="18.95" customHeight="1">
      <c r="A230" s="920"/>
      <c r="B230" s="920"/>
      <c r="C230" s="920"/>
      <c r="D230" s="920"/>
      <c r="E230" s="920"/>
      <c r="F230" s="920"/>
      <c r="I230" s="935"/>
      <c r="J230" s="949" t="s">
        <v>1573</v>
      </c>
      <c r="K230" s="910"/>
      <c r="L230" s="910"/>
      <c r="M230" s="981"/>
      <c r="N230" s="982" t="s">
        <v>1521</v>
      </c>
      <c r="O230" s="983"/>
      <c r="P230" s="983"/>
      <c r="Q230" s="983"/>
      <c r="R230" s="983"/>
      <c r="S230" s="986" t="s">
        <v>912</v>
      </c>
      <c r="T230" s="910" t="s">
        <v>1682</v>
      </c>
      <c r="U230" s="910"/>
      <c r="V230" s="981"/>
      <c r="W230" s="982" t="s">
        <v>1521</v>
      </c>
      <c r="X230" s="983"/>
      <c r="Y230" s="983"/>
      <c r="Z230" s="983"/>
      <c r="AA230" s="984"/>
      <c r="AB230" s="986" t="s">
        <v>912</v>
      </c>
      <c r="AC230" s="1045"/>
      <c r="AD230" s="1045"/>
      <c r="AE230" s="1045"/>
      <c r="AF230" s="1045"/>
      <c r="AG230" s="1045"/>
      <c r="AH230" s="1045"/>
      <c r="AI230" s="1045"/>
      <c r="BF230" s="1045"/>
      <c r="BG230" s="1045"/>
      <c r="BH230" s="1045"/>
      <c r="BI230" s="1045"/>
      <c r="BJ230" s="1045"/>
      <c r="BK230" s="1045"/>
      <c r="BL230" s="1045"/>
      <c r="BM230" s="1045"/>
      <c r="BN230" s="1045"/>
      <c r="BO230" s="1045"/>
      <c r="BP230" s="1045"/>
      <c r="BQ230" s="1045"/>
      <c r="BR230" s="1045"/>
      <c r="BS230" s="1045"/>
      <c r="BT230" s="1045"/>
      <c r="BU230" s="1045"/>
      <c r="BV230" s="1045"/>
      <c r="BW230" s="920"/>
      <c r="BX230" s="920"/>
      <c r="BY230" s="920"/>
      <c r="BZ230" s="920"/>
      <c r="CA230" s="920"/>
      <c r="CB230" s="920"/>
      <c r="CC230" s="920"/>
      <c r="CD230" s="920"/>
      <c r="CE230" s="920"/>
      <c r="CF230" s="920"/>
      <c r="CG230" s="920"/>
      <c r="CH230" s="920"/>
      <c r="CI230" s="937"/>
    </row>
    <row r="231" spans="1:89" ht="18.95" customHeight="1">
      <c r="A231" s="920"/>
      <c r="B231" s="920"/>
      <c r="C231" s="920"/>
      <c r="D231" s="920"/>
      <c r="E231" s="920"/>
      <c r="F231" s="920"/>
      <c r="I231" s="935"/>
      <c r="J231" s="920"/>
      <c r="K231" s="1045"/>
      <c r="L231" s="1045"/>
      <c r="M231" s="1045"/>
      <c r="N231" s="1045"/>
      <c r="O231" s="1045"/>
      <c r="P231" s="1045"/>
      <c r="Q231" s="1045"/>
      <c r="R231" s="1045"/>
      <c r="S231" s="1045"/>
      <c r="T231" s="1045"/>
      <c r="U231" s="1045"/>
      <c r="V231" s="1045"/>
      <c r="W231" s="1045"/>
      <c r="X231" s="1045"/>
      <c r="Y231" s="1045"/>
      <c r="Z231" s="1045"/>
      <c r="AA231" s="1045"/>
      <c r="AB231" s="1045"/>
      <c r="AC231" s="1045"/>
      <c r="AD231" s="1045"/>
      <c r="AE231" s="1045"/>
      <c r="AF231" s="1045"/>
      <c r="AG231" s="1045"/>
      <c r="AH231" s="1045"/>
      <c r="BC231" s="1045"/>
      <c r="BD231" s="1045"/>
      <c r="BE231" s="1045"/>
      <c r="BF231" s="1045"/>
      <c r="BG231" s="1045"/>
      <c r="BH231" s="1045"/>
      <c r="BI231" s="1045"/>
      <c r="BJ231" s="1045"/>
      <c r="BK231" s="1045"/>
      <c r="BL231" s="1045"/>
      <c r="BM231" s="1045"/>
      <c r="BN231" s="1045"/>
      <c r="BO231" s="1045"/>
      <c r="BP231" s="1045"/>
      <c r="BQ231" s="1045"/>
      <c r="BR231" s="1045"/>
      <c r="BS231" s="1045"/>
      <c r="BT231" s="1045"/>
      <c r="BU231" s="1045"/>
      <c r="BV231" s="920"/>
      <c r="BW231" s="920"/>
      <c r="BX231" s="920"/>
      <c r="BY231" s="920"/>
      <c r="BZ231" s="920"/>
      <c r="CA231" s="920"/>
      <c r="CB231" s="920"/>
      <c r="CC231" s="920"/>
      <c r="CD231" s="920"/>
      <c r="CE231" s="920"/>
      <c r="CF231" s="920"/>
      <c r="CG231" s="920"/>
      <c r="CH231" s="920"/>
      <c r="CI231" s="937"/>
    </row>
    <row r="232" spans="1:89" ht="18.95" customHeight="1">
      <c r="A232" s="920"/>
      <c r="B232" s="920"/>
      <c r="C232" s="920"/>
      <c r="D232" s="920"/>
      <c r="E232" s="920"/>
      <c r="F232" s="920"/>
      <c r="I232" s="935"/>
      <c r="J232" s="1365" t="s">
        <v>2166</v>
      </c>
      <c r="K232" s="1045"/>
      <c r="L232" s="1045"/>
      <c r="M232" s="1045"/>
      <c r="N232" s="1046" t="s">
        <v>2116</v>
      </c>
      <c r="O232" s="1047"/>
      <c r="P232" s="1048"/>
      <c r="Q232" s="2211" t="s">
        <v>3445</v>
      </c>
      <c r="R232" s="1045"/>
      <c r="S232" s="1045"/>
      <c r="T232" s="1045"/>
      <c r="U232" s="1045"/>
      <c r="V232" s="1045"/>
      <c r="W232" s="1045"/>
      <c r="X232" s="1045"/>
      <c r="Y232" s="1045"/>
      <c r="Z232" s="1045"/>
      <c r="AA232" s="1045"/>
      <c r="AB232" s="1045"/>
      <c r="AC232" s="1045"/>
      <c r="AD232" s="1045"/>
      <c r="AE232" s="1045"/>
      <c r="AF232" s="1045"/>
      <c r="AG232" s="1045"/>
      <c r="AH232" s="1045"/>
      <c r="AI232" s="1050"/>
      <c r="AJ232" s="1045"/>
      <c r="AK232" s="1045"/>
      <c r="AL232" s="1045"/>
      <c r="AM232" s="1050"/>
      <c r="AN232" s="1045"/>
      <c r="AO232" s="1045"/>
      <c r="AP232" s="1045"/>
      <c r="AQ232" s="1045"/>
      <c r="AR232" s="1045"/>
      <c r="BA232" s="1045"/>
      <c r="BB232" s="1045"/>
      <c r="BC232" s="1045"/>
      <c r="BD232" s="1045"/>
      <c r="BE232" s="1045"/>
      <c r="BF232" s="1045"/>
      <c r="BG232" s="1045"/>
      <c r="BH232" s="1045"/>
      <c r="BI232" s="1045"/>
      <c r="BJ232" s="1045"/>
      <c r="BK232" s="1045"/>
      <c r="BL232" s="1045"/>
      <c r="BM232" s="1045"/>
      <c r="BN232" s="1045"/>
      <c r="BO232" s="1045"/>
      <c r="BP232" s="1045"/>
      <c r="BQ232" s="1045"/>
      <c r="BR232" s="1045"/>
      <c r="BS232" s="1045"/>
      <c r="BT232" s="1045"/>
      <c r="BU232" s="1045"/>
      <c r="BV232" s="920"/>
      <c r="BW232" s="920"/>
      <c r="BX232" s="920"/>
      <c r="BY232" s="920"/>
      <c r="BZ232" s="920"/>
      <c r="CA232" s="920"/>
      <c r="CB232" s="920"/>
      <c r="CC232" s="920"/>
      <c r="CD232" s="920"/>
      <c r="CE232" s="920"/>
      <c r="CF232" s="920"/>
      <c r="CG232" s="920"/>
      <c r="CH232" s="920"/>
      <c r="CI232" s="937"/>
    </row>
    <row r="233" spans="1:89" ht="5.0999999999999996" customHeight="1">
      <c r="A233" s="920"/>
      <c r="B233" s="920"/>
      <c r="C233" s="920"/>
      <c r="D233" s="920"/>
      <c r="E233" s="920"/>
      <c r="F233" s="920"/>
      <c r="I233" s="935"/>
      <c r="J233" s="920"/>
      <c r="K233" s="1045"/>
      <c r="L233" s="1045"/>
      <c r="M233" s="1045"/>
      <c r="N233" s="1045"/>
      <c r="O233" s="1045"/>
      <c r="P233" s="1045"/>
      <c r="Q233" s="1045"/>
      <c r="R233" s="1045"/>
      <c r="S233" s="1045"/>
      <c r="T233" s="1045"/>
      <c r="U233" s="1045"/>
      <c r="V233" s="1045"/>
      <c r="W233" s="1045"/>
      <c r="X233" s="1045"/>
      <c r="Y233" s="1045"/>
      <c r="Z233" s="1045"/>
      <c r="AA233" s="1045"/>
      <c r="AB233" s="1045"/>
      <c r="AC233" s="1045"/>
      <c r="AD233" s="1045"/>
      <c r="AE233" s="1045"/>
      <c r="AF233" s="1045"/>
      <c r="AG233" s="1045"/>
      <c r="AH233" s="1045"/>
      <c r="AI233" s="1050"/>
      <c r="AJ233" s="1045"/>
      <c r="AK233" s="1045"/>
      <c r="AL233" s="1045"/>
      <c r="AM233" s="1050"/>
      <c r="AN233" s="1045"/>
      <c r="AO233" s="1045"/>
      <c r="AP233" s="1045"/>
      <c r="AQ233" s="1045"/>
      <c r="AR233" s="1045"/>
      <c r="BA233" s="1045"/>
      <c r="BB233" s="1045"/>
      <c r="BC233" s="1045"/>
      <c r="BD233" s="1045"/>
      <c r="BE233" s="1045"/>
      <c r="BF233" s="1045"/>
      <c r="BG233" s="1045"/>
      <c r="BH233" s="1045"/>
      <c r="BI233" s="1045"/>
      <c r="BJ233" s="1045"/>
      <c r="BK233" s="1045"/>
      <c r="BL233" s="1045"/>
      <c r="BM233" s="1045"/>
      <c r="BN233" s="1045"/>
      <c r="BO233" s="1045"/>
      <c r="BP233" s="1045"/>
      <c r="BQ233" s="1045"/>
      <c r="BR233" s="1045"/>
      <c r="BS233" s="1045"/>
      <c r="BT233" s="1045"/>
      <c r="BU233" s="1045"/>
      <c r="BV233" s="920"/>
      <c r="BW233" s="920"/>
      <c r="BX233" s="920"/>
      <c r="BY233" s="920"/>
      <c r="BZ233" s="920"/>
      <c r="CA233" s="920"/>
      <c r="CB233" s="920"/>
      <c r="CC233" s="920"/>
      <c r="CD233" s="920"/>
      <c r="CE233" s="920"/>
      <c r="CF233" s="920"/>
      <c r="CG233" s="920"/>
      <c r="CH233" s="920"/>
      <c r="CI233" s="937"/>
    </row>
    <row r="234" spans="1:89" ht="18.95" customHeight="1">
      <c r="A234" s="920"/>
      <c r="B234" s="920"/>
      <c r="C234" s="920"/>
      <c r="D234" s="920"/>
      <c r="E234" s="920"/>
      <c r="F234" s="920"/>
      <c r="I234" s="935"/>
      <c r="J234" s="2880" t="s">
        <v>1559</v>
      </c>
      <c r="K234" s="2810" t="s">
        <v>1630</v>
      </c>
      <c r="L234" s="2882"/>
      <c r="M234" s="2882"/>
      <c r="N234" s="2882"/>
      <c r="O234" s="2812"/>
      <c r="P234" s="966" t="s">
        <v>2147</v>
      </c>
      <c r="Q234" s="967"/>
      <c r="R234" s="930"/>
      <c r="S234" s="930"/>
      <c r="T234" s="930"/>
      <c r="U234" s="930"/>
      <c r="V234" s="930"/>
      <c r="W234" s="930"/>
      <c r="X234" s="930"/>
      <c r="Y234" s="930"/>
      <c r="Z234" s="930"/>
      <c r="AA234" s="931"/>
      <c r="AB234" s="929" t="s">
        <v>1586</v>
      </c>
      <c r="AC234" s="930"/>
      <c r="AD234" s="930"/>
      <c r="AE234" s="930"/>
      <c r="AF234" s="930"/>
      <c r="AG234" s="930"/>
      <c r="AH234" s="930"/>
      <c r="AI234" s="930"/>
      <c r="AJ234" s="930"/>
      <c r="AK234" s="930"/>
      <c r="AL234" s="931"/>
      <c r="AM234" s="929" t="s">
        <v>1527</v>
      </c>
      <c r="AN234" s="930"/>
      <c r="AO234" s="930"/>
      <c r="AP234" s="930"/>
      <c r="AQ234" s="930"/>
      <c r="AR234" s="930"/>
      <c r="AS234" s="930"/>
      <c r="AT234" s="930"/>
      <c r="AU234" s="930"/>
      <c r="AV234" s="930"/>
      <c r="AW234" s="930"/>
      <c r="AX234" s="930"/>
      <c r="AY234" s="930"/>
      <c r="AZ234" s="930"/>
      <c r="BA234" s="930"/>
      <c r="BB234" s="930"/>
      <c r="BC234" s="930"/>
      <c r="BD234" s="930"/>
      <c r="BE234" s="929" t="s">
        <v>2122</v>
      </c>
      <c r="BF234" s="930"/>
      <c r="BG234" s="930"/>
      <c r="BH234" s="930"/>
      <c r="BI234" s="930"/>
      <c r="BJ234" s="930"/>
      <c r="BK234" s="930"/>
      <c r="BL234" s="930"/>
      <c r="BM234" s="930"/>
      <c r="BN234" s="930"/>
      <c r="BO234" s="930"/>
      <c r="BP234" s="931"/>
      <c r="BQ234" s="931"/>
      <c r="BR234" s="931"/>
      <c r="BS234" s="931"/>
      <c r="BT234" s="972" t="s">
        <v>1612</v>
      </c>
      <c r="BU234" s="930"/>
      <c r="BV234" s="930"/>
      <c r="BW234" s="930"/>
      <c r="BX234" s="930"/>
      <c r="BY234" s="930"/>
      <c r="BZ234" s="930"/>
      <c r="CA234" s="931"/>
      <c r="CB234" s="2797" t="s">
        <v>1525</v>
      </c>
      <c r="CC234" s="2798"/>
      <c r="CD234" s="2798"/>
      <c r="CE234" s="2798"/>
      <c r="CF234" s="2798"/>
      <c r="CG234" s="2799"/>
      <c r="CH234" s="920"/>
      <c r="CI234" s="937"/>
    </row>
    <row r="235" spans="1:89" ht="18.95" customHeight="1">
      <c r="A235" s="920"/>
      <c r="B235" s="920"/>
      <c r="C235" s="920"/>
      <c r="D235" s="920"/>
      <c r="E235" s="920"/>
      <c r="F235" s="920"/>
      <c r="I235" s="935"/>
      <c r="J235" s="2881"/>
      <c r="K235" s="2813"/>
      <c r="L235" s="2814"/>
      <c r="M235" s="2814"/>
      <c r="N235" s="2814"/>
      <c r="O235" s="2815"/>
      <c r="P235" s="929" t="s">
        <v>3412</v>
      </c>
      <c r="Q235" s="930"/>
      <c r="R235" s="930"/>
      <c r="S235" s="931"/>
      <c r="T235" s="929" t="s">
        <v>2138</v>
      </c>
      <c r="U235" s="930"/>
      <c r="V235" s="930"/>
      <c r="W235" s="931"/>
      <c r="X235" s="929" t="s">
        <v>2139</v>
      </c>
      <c r="Y235" s="930"/>
      <c r="Z235" s="930"/>
      <c r="AA235" s="931"/>
      <c r="AB235" s="929" t="s">
        <v>699</v>
      </c>
      <c r="AC235" s="930"/>
      <c r="AD235" s="930"/>
      <c r="AE235" s="931"/>
      <c r="AF235" s="929" t="s">
        <v>700</v>
      </c>
      <c r="AG235" s="930"/>
      <c r="AH235" s="930"/>
      <c r="AI235" s="931"/>
      <c r="AJ235" s="929" t="s">
        <v>1531</v>
      </c>
      <c r="AK235" s="930"/>
      <c r="AL235" s="931"/>
      <c r="AM235" s="929" t="s">
        <v>1561</v>
      </c>
      <c r="AN235" s="930"/>
      <c r="AO235" s="931"/>
      <c r="AP235" s="929" t="s">
        <v>1528</v>
      </c>
      <c r="AQ235" s="930"/>
      <c r="AR235" s="930"/>
      <c r="AS235" s="930"/>
      <c r="AT235" s="931"/>
      <c r="AU235" s="929" t="s">
        <v>1529</v>
      </c>
      <c r="AV235" s="930"/>
      <c r="AW235" s="930"/>
      <c r="AX235" s="930"/>
      <c r="AY235" s="930"/>
      <c r="AZ235" s="930"/>
      <c r="BA235" s="931"/>
      <c r="BB235" s="929" t="s">
        <v>1530</v>
      </c>
      <c r="BC235" s="930"/>
      <c r="BD235" s="931"/>
      <c r="BE235" s="966" t="s">
        <v>1534</v>
      </c>
      <c r="BF235" s="967"/>
      <c r="BG235" s="968"/>
      <c r="BH235" s="966" t="s">
        <v>1535</v>
      </c>
      <c r="BI235" s="967"/>
      <c r="BJ235" s="968"/>
      <c r="BK235" s="929" t="s">
        <v>1583</v>
      </c>
      <c r="BL235" s="931"/>
      <c r="BM235" s="931"/>
      <c r="BN235" s="929" t="s">
        <v>1584</v>
      </c>
      <c r="BO235" s="930"/>
      <c r="BP235" s="931"/>
      <c r="BQ235" s="929" t="s">
        <v>1680</v>
      </c>
      <c r="BR235" s="930"/>
      <c r="BS235" s="931"/>
      <c r="BT235" s="929" t="s">
        <v>1583</v>
      </c>
      <c r="BU235" s="930"/>
      <c r="BV235" s="929" t="s">
        <v>1592</v>
      </c>
      <c r="BW235" s="930"/>
      <c r="BX235" s="931"/>
      <c r="BY235" s="966" t="s">
        <v>1585</v>
      </c>
      <c r="BZ235" s="967"/>
      <c r="CA235" s="968"/>
      <c r="CB235" s="2800"/>
      <c r="CC235" s="2801"/>
      <c r="CD235" s="2801"/>
      <c r="CE235" s="2801"/>
      <c r="CF235" s="2801"/>
      <c r="CG235" s="2802"/>
      <c r="CH235" s="920"/>
      <c r="CI235" s="937"/>
    </row>
    <row r="236" spans="1:89" ht="18.95" customHeight="1">
      <c r="A236" s="920"/>
      <c r="B236" s="920"/>
      <c r="C236" s="920"/>
      <c r="D236" s="920"/>
      <c r="E236" s="920"/>
      <c r="F236" s="920"/>
      <c r="I236" s="935"/>
      <c r="J236" s="1387" t="s">
        <v>1759</v>
      </c>
      <c r="K236" s="1029" t="s">
        <v>2271</v>
      </c>
      <c r="L236" s="1027"/>
      <c r="M236" s="1027"/>
      <c r="N236" s="1027"/>
      <c r="O236" s="1028"/>
      <c r="P236" s="1388" t="s">
        <v>3410</v>
      </c>
      <c r="Q236" s="955"/>
      <c r="R236" s="955"/>
      <c r="S236" s="955"/>
      <c r="T236" s="954" t="s">
        <v>1523</v>
      </c>
      <c r="U236" s="955"/>
      <c r="V236" s="955"/>
      <c r="W236" s="955"/>
      <c r="X236" s="954" t="s">
        <v>1524</v>
      </c>
      <c r="Y236" s="955"/>
      <c r="Z236" s="955"/>
      <c r="AA236" s="955"/>
      <c r="AB236" s="932" t="s">
        <v>1560</v>
      </c>
      <c r="AC236" s="933"/>
      <c r="AD236" s="933"/>
      <c r="AE236" s="934"/>
      <c r="AF236" s="932">
        <v>12345</v>
      </c>
      <c r="AG236" s="933"/>
      <c r="AH236" s="933"/>
      <c r="AI236" s="934"/>
      <c r="AJ236" s="932" t="s">
        <v>1518</v>
      </c>
      <c r="AK236" s="933"/>
      <c r="AL236" s="934"/>
      <c r="AM236" s="932" t="s">
        <v>1526</v>
      </c>
      <c r="AN236" s="933"/>
      <c r="AO236" s="934"/>
      <c r="AP236" s="932" t="s">
        <v>1526</v>
      </c>
      <c r="AQ236" s="933"/>
      <c r="AR236" s="933"/>
      <c r="AS236" s="933"/>
      <c r="AT236" s="934"/>
      <c r="AU236" s="932" t="s">
        <v>1562</v>
      </c>
      <c r="AV236" s="933"/>
      <c r="AW236" s="933"/>
      <c r="AX236" s="933"/>
      <c r="AY236" s="933"/>
      <c r="AZ236" s="933"/>
      <c r="BA236" s="934"/>
      <c r="BB236" s="932" t="s">
        <v>1532</v>
      </c>
      <c r="BC236" s="933"/>
      <c r="BD236" s="934"/>
      <c r="BE236" s="932" t="s">
        <v>1596</v>
      </c>
      <c r="BF236" s="933"/>
      <c r="BG236" s="934"/>
      <c r="BH236" s="932">
        <v>1</v>
      </c>
      <c r="BI236" s="933"/>
      <c r="BJ236" s="934"/>
      <c r="BK236" s="932" t="s">
        <v>1595</v>
      </c>
      <c r="BL236" s="933"/>
      <c r="BM236" s="1005"/>
      <c r="BN236" s="932">
        <v>1</v>
      </c>
      <c r="BO236" s="933"/>
      <c r="BP236" s="934"/>
      <c r="BQ236" s="932">
        <v>66</v>
      </c>
      <c r="BR236" s="933"/>
      <c r="BS236" s="934"/>
      <c r="BT236" s="932" t="s">
        <v>1590</v>
      </c>
      <c r="BU236" s="933"/>
      <c r="BV236" s="1006">
        <v>60</v>
      </c>
      <c r="BW236" s="1007"/>
      <c r="BX236" s="1008"/>
      <c r="BY236" s="1009" t="s">
        <v>1520</v>
      </c>
      <c r="BZ236" s="1007"/>
      <c r="CA236" s="1008"/>
      <c r="CB236" s="932" t="s">
        <v>1562</v>
      </c>
      <c r="CC236" s="933"/>
      <c r="CD236" s="933"/>
      <c r="CE236" s="933"/>
      <c r="CF236" s="933"/>
      <c r="CG236" s="934"/>
      <c r="CH236" s="920"/>
      <c r="CI236" s="937"/>
    </row>
    <row r="237" spans="1:89" ht="5.0999999999999996" customHeight="1">
      <c r="A237" s="920"/>
      <c r="B237" s="920"/>
      <c r="C237" s="920"/>
      <c r="D237" s="920"/>
      <c r="E237" s="920"/>
      <c r="F237" s="920"/>
      <c r="I237" s="935"/>
      <c r="J237" s="974"/>
      <c r="K237" s="974"/>
      <c r="L237" s="974"/>
      <c r="M237" s="974"/>
      <c r="N237" s="974"/>
      <c r="O237" s="974"/>
      <c r="P237" s="974"/>
      <c r="Q237" s="974"/>
      <c r="R237" s="974"/>
      <c r="S237" s="974"/>
      <c r="T237" s="974"/>
      <c r="U237" s="974"/>
      <c r="V237" s="974"/>
      <c r="W237" s="974"/>
      <c r="X237" s="974"/>
      <c r="Y237" s="974"/>
      <c r="Z237" s="974"/>
      <c r="AA237" s="974"/>
      <c r="AB237" s="1074"/>
      <c r="AC237" s="1075"/>
      <c r="AD237" s="1075"/>
      <c r="AE237" s="1075"/>
      <c r="AF237" s="1074"/>
      <c r="AG237" s="1075"/>
      <c r="AH237" s="1075"/>
      <c r="AI237" s="1075"/>
      <c r="AJ237" s="1074"/>
      <c r="AK237" s="1075"/>
      <c r="AL237" s="1075"/>
      <c r="AM237" s="1074"/>
      <c r="AN237" s="1075"/>
      <c r="AO237" s="1075"/>
      <c r="AP237" s="1074"/>
      <c r="AQ237" s="1075"/>
      <c r="AR237" s="1075"/>
      <c r="AS237" s="1075"/>
      <c r="AT237" s="1075"/>
      <c r="AU237" s="1074"/>
      <c r="AV237" s="1075"/>
      <c r="AW237" s="1075"/>
      <c r="AX237" s="1075"/>
      <c r="AY237" s="1075"/>
      <c r="AZ237" s="1075"/>
      <c r="BA237" s="1075"/>
      <c r="BB237" s="1074"/>
      <c r="BC237" s="1075"/>
      <c r="BD237" s="1075"/>
      <c r="BE237" s="911"/>
      <c r="BF237" s="911"/>
      <c r="BG237" s="911"/>
      <c r="BH237" s="911"/>
      <c r="BI237" s="911"/>
      <c r="BJ237" s="911"/>
      <c r="BK237" s="911"/>
      <c r="BL237" s="911"/>
      <c r="BM237" s="1077"/>
      <c r="BN237" s="911"/>
      <c r="BO237" s="911"/>
      <c r="BP237" s="911"/>
      <c r="BQ237" s="911"/>
      <c r="BR237" s="911"/>
      <c r="BS237" s="911"/>
      <c r="BT237" s="911"/>
      <c r="BU237" s="911"/>
      <c r="BV237" s="1071"/>
      <c r="BW237" s="1071"/>
      <c r="BX237" s="1071"/>
      <c r="BY237" s="1072"/>
      <c r="BZ237" s="1071"/>
      <c r="CA237" s="1071"/>
      <c r="CB237" s="920"/>
      <c r="CC237" s="920"/>
      <c r="CD237" s="920"/>
      <c r="CE237" s="920"/>
      <c r="CF237" s="920"/>
      <c r="CG237" s="920"/>
      <c r="CH237" s="920"/>
      <c r="CI237" s="937"/>
      <c r="CJ237" s="920"/>
      <c r="CK237" s="920"/>
    </row>
    <row r="238" spans="1:89" ht="5.0999999999999996" customHeight="1">
      <c r="A238" s="920"/>
      <c r="B238" s="920"/>
      <c r="C238" s="920"/>
      <c r="D238" s="920"/>
      <c r="E238" s="920"/>
      <c r="F238" s="920"/>
      <c r="I238" s="935"/>
      <c r="J238" s="977"/>
      <c r="K238" s="977"/>
      <c r="L238" s="977"/>
      <c r="M238" s="977"/>
      <c r="N238" s="977"/>
      <c r="O238" s="977"/>
      <c r="P238" s="977"/>
      <c r="Q238" s="977"/>
      <c r="R238" s="977"/>
      <c r="S238" s="977"/>
      <c r="T238" s="977"/>
      <c r="U238" s="977"/>
      <c r="V238" s="977"/>
      <c r="W238" s="977"/>
      <c r="X238" s="977"/>
      <c r="Y238" s="977"/>
      <c r="Z238" s="977"/>
      <c r="AA238" s="977"/>
      <c r="AB238" s="1366"/>
      <c r="AC238" s="1367"/>
      <c r="AD238" s="1367"/>
      <c r="AE238" s="1367"/>
      <c r="AF238" s="1366"/>
      <c r="AG238" s="1367"/>
      <c r="AH238" s="1367"/>
      <c r="AI238" s="1367"/>
      <c r="AJ238" s="1366"/>
      <c r="AK238" s="1367"/>
      <c r="AL238" s="1367"/>
      <c r="AM238" s="1366"/>
      <c r="AN238" s="1367"/>
      <c r="AO238" s="1367"/>
      <c r="AP238" s="1366"/>
      <c r="AQ238" s="1367"/>
      <c r="AR238" s="1367"/>
      <c r="AS238" s="1367"/>
      <c r="AT238" s="1367"/>
      <c r="AU238" s="1366"/>
      <c r="AV238" s="1367"/>
      <c r="AW238" s="1367"/>
      <c r="AX238" s="1367"/>
      <c r="AY238" s="1367"/>
      <c r="AZ238" s="1367"/>
      <c r="BA238" s="1367"/>
      <c r="BB238" s="1366"/>
      <c r="BC238" s="1367"/>
      <c r="BD238" s="1367"/>
      <c r="BE238" s="1242"/>
      <c r="BF238" s="1242"/>
      <c r="BG238" s="1242"/>
      <c r="BH238" s="1242"/>
      <c r="BI238" s="1242"/>
      <c r="BJ238" s="1242"/>
      <c r="BK238" s="1242"/>
      <c r="BL238" s="1242"/>
      <c r="BM238" s="1079"/>
      <c r="BN238" s="1242"/>
      <c r="BO238" s="1242"/>
      <c r="BP238" s="1242"/>
      <c r="BQ238" s="1242"/>
      <c r="BR238" s="1242"/>
      <c r="BS238" s="1242"/>
      <c r="BT238" s="1242"/>
      <c r="BU238" s="1242"/>
      <c r="BV238" s="1369"/>
      <c r="BW238" s="1369"/>
      <c r="BX238" s="1369"/>
      <c r="BY238" s="1370"/>
      <c r="BZ238" s="1369"/>
      <c r="CA238" s="1369"/>
      <c r="CB238" s="1242"/>
      <c r="CC238" s="1242"/>
      <c r="CD238" s="1242"/>
      <c r="CE238" s="1242"/>
      <c r="CF238" s="1242"/>
      <c r="CG238" s="1242"/>
      <c r="CH238" s="920"/>
      <c r="CI238" s="937"/>
      <c r="CJ238" s="920"/>
      <c r="CK238" s="920"/>
    </row>
    <row r="239" spans="1:89" ht="18.95" customHeight="1">
      <c r="A239" s="920"/>
      <c r="B239" s="920"/>
      <c r="C239" s="920"/>
      <c r="D239" s="920"/>
      <c r="E239" s="920"/>
      <c r="F239" s="920"/>
      <c r="I239" s="935"/>
      <c r="J239" s="1372"/>
      <c r="K239" s="1372"/>
      <c r="L239" s="1372"/>
      <c r="M239" s="1372"/>
      <c r="N239" s="1372"/>
      <c r="O239" s="1372"/>
      <c r="P239" s="1372"/>
      <c r="Q239" s="1372"/>
      <c r="R239" s="1372"/>
      <c r="S239" s="1372"/>
      <c r="T239" s="1372"/>
      <c r="U239" s="1372"/>
      <c r="V239" s="1372"/>
      <c r="W239" s="1372"/>
      <c r="X239" s="1372"/>
      <c r="Y239" s="1372"/>
      <c r="Z239" s="1372"/>
      <c r="AA239" s="1372"/>
      <c r="AB239" s="1366"/>
      <c r="AC239" s="1367"/>
      <c r="AD239" s="1367"/>
      <c r="AE239" s="1367"/>
      <c r="AF239" s="1366"/>
      <c r="AG239" s="1367"/>
      <c r="AH239" s="1367"/>
      <c r="AI239" s="1367"/>
      <c r="AJ239" s="1366"/>
      <c r="AK239" s="1367"/>
      <c r="AL239" s="1367"/>
      <c r="AM239" s="1366"/>
      <c r="AN239" s="1367"/>
      <c r="AO239" s="1367"/>
      <c r="AP239" s="1366"/>
      <c r="AQ239" s="1367"/>
      <c r="AR239" s="1367"/>
      <c r="AS239" s="1367"/>
      <c r="AT239" s="1367"/>
      <c r="AU239" s="1366"/>
      <c r="AV239" s="1367"/>
      <c r="AW239" s="1367"/>
      <c r="AX239" s="1367"/>
      <c r="AY239" s="1367"/>
      <c r="AZ239" s="1367"/>
      <c r="BA239" s="1367"/>
      <c r="BB239" s="1366"/>
      <c r="BC239" s="1367"/>
      <c r="BD239" s="1367"/>
      <c r="BE239" s="1242"/>
      <c r="BF239" s="1242"/>
      <c r="BG239" s="1242"/>
      <c r="BH239" s="1242"/>
      <c r="BI239" s="1242"/>
      <c r="BJ239" s="1242"/>
      <c r="BK239" s="1242"/>
      <c r="BL239" s="1217" t="s">
        <v>1606</v>
      </c>
      <c r="BM239" s="1242"/>
      <c r="BN239" s="2883">
        <f>BN236</f>
        <v>1</v>
      </c>
      <c r="BO239" s="2884"/>
      <c r="BP239" s="2885"/>
      <c r="BQ239" s="1355"/>
      <c r="BR239" s="1355"/>
      <c r="BS239" s="1355"/>
      <c r="BT239" s="977"/>
      <c r="BU239" s="977"/>
      <c r="BV239" s="2883">
        <f>BV236</f>
        <v>60</v>
      </c>
      <c r="BW239" s="2884"/>
      <c r="BX239" s="2885"/>
      <c r="BY239" s="2886" t="s">
        <v>1520</v>
      </c>
      <c r="BZ239" s="2887"/>
      <c r="CA239" s="2888"/>
      <c r="CB239" s="977"/>
      <c r="CC239" s="977"/>
      <c r="CD239" s="977"/>
      <c r="CE239" s="977"/>
      <c r="CF239" s="977"/>
      <c r="CG239" s="977"/>
      <c r="CH239" s="920"/>
      <c r="CI239" s="937"/>
      <c r="CJ239" s="920"/>
      <c r="CK239" s="920"/>
    </row>
    <row r="240" spans="1:89" ht="5.0999999999999996" customHeight="1">
      <c r="A240" s="920"/>
      <c r="B240" s="920"/>
      <c r="C240" s="920"/>
      <c r="D240" s="920"/>
      <c r="E240" s="920"/>
      <c r="F240" s="920"/>
      <c r="I240" s="935"/>
      <c r="J240" s="977"/>
      <c r="K240" s="977"/>
      <c r="L240" s="977"/>
      <c r="M240" s="977"/>
      <c r="N240" s="977"/>
      <c r="O240" s="977"/>
      <c r="P240" s="977"/>
      <c r="Q240" s="977"/>
      <c r="R240" s="977"/>
      <c r="S240" s="977"/>
      <c r="T240" s="977"/>
      <c r="U240" s="977"/>
      <c r="V240" s="977"/>
      <c r="W240" s="977"/>
      <c r="X240" s="977"/>
      <c r="Y240" s="977"/>
      <c r="Z240" s="977"/>
      <c r="AA240" s="977"/>
      <c r="AB240" s="1366"/>
      <c r="AC240" s="1367"/>
      <c r="AD240" s="1367"/>
      <c r="AE240" s="1367"/>
      <c r="AF240" s="1366"/>
      <c r="AG240" s="1367"/>
      <c r="AH240" s="1367"/>
      <c r="AI240" s="1367"/>
      <c r="AJ240" s="1366"/>
      <c r="AK240" s="1367"/>
      <c r="AL240" s="1367"/>
      <c r="AM240" s="1366"/>
      <c r="AN240" s="1367"/>
      <c r="AO240" s="1367"/>
      <c r="AP240" s="1366"/>
      <c r="AQ240" s="1367"/>
      <c r="AR240" s="1367"/>
      <c r="AS240" s="1367"/>
      <c r="AT240" s="1367"/>
      <c r="AU240" s="1366"/>
      <c r="AV240" s="1367"/>
      <c r="AW240" s="1367"/>
      <c r="AX240" s="1367"/>
      <c r="AY240" s="1367"/>
      <c r="AZ240" s="1367"/>
      <c r="BA240" s="1367"/>
      <c r="BB240" s="1366"/>
      <c r="BC240" s="1367"/>
      <c r="BD240" s="1367"/>
      <c r="BE240" s="1242"/>
      <c r="BF240" s="1242"/>
      <c r="BG240" s="1242"/>
      <c r="BH240" s="1242"/>
      <c r="BI240" s="1242"/>
      <c r="BJ240" s="1242"/>
      <c r="BK240" s="1242"/>
      <c r="BL240" s="1242"/>
      <c r="BM240" s="1079"/>
      <c r="BN240" s="1242"/>
      <c r="BO240" s="1242"/>
      <c r="BP240" s="1242"/>
      <c r="BQ240" s="1242"/>
      <c r="BR240" s="1242"/>
      <c r="BS240" s="1242"/>
      <c r="BT240" s="1242"/>
      <c r="BU240" s="1242"/>
      <c r="BV240" s="1369"/>
      <c r="BW240" s="1369"/>
      <c r="BX240" s="1369"/>
      <c r="BY240" s="1370"/>
      <c r="BZ240" s="1369"/>
      <c r="CA240" s="1369"/>
      <c r="CB240" s="977"/>
      <c r="CC240" s="977"/>
      <c r="CD240" s="977"/>
      <c r="CE240" s="977"/>
      <c r="CF240" s="977"/>
      <c r="CG240" s="977"/>
      <c r="CH240" s="920"/>
      <c r="CI240" s="937"/>
      <c r="CJ240" s="920"/>
      <c r="CK240" s="920"/>
    </row>
    <row r="241" spans="1:94" s="920" customFormat="1" ht="18.95" customHeight="1" thickBot="1">
      <c r="I241" s="935"/>
      <c r="J241" s="2212" t="s">
        <v>3423</v>
      </c>
      <c r="K241" s="1070"/>
      <c r="L241" s="1070"/>
      <c r="M241" s="1070"/>
      <c r="N241" s="1070"/>
      <c r="O241" s="1070"/>
      <c r="P241" s="1070"/>
      <c r="Q241" s="1070"/>
      <c r="R241" s="1070"/>
      <c r="S241" s="1070"/>
      <c r="T241" s="1070"/>
      <c r="U241" s="1070"/>
      <c r="V241" s="1070"/>
      <c r="W241" s="1070"/>
      <c r="X241" s="1070"/>
      <c r="Y241" s="1070"/>
      <c r="Z241" s="1070"/>
      <c r="AA241" s="1070"/>
      <c r="AB241" s="1070"/>
      <c r="AC241" s="1070"/>
      <c r="AD241" s="1070"/>
      <c r="AE241" s="1070"/>
      <c r="AF241" s="1070"/>
      <c r="AG241" s="1070"/>
      <c r="AH241" s="1070"/>
      <c r="AI241" s="1070"/>
      <c r="AJ241" s="1070"/>
      <c r="AK241" s="1070"/>
      <c r="AL241" s="1070"/>
      <c r="AM241" s="1070"/>
      <c r="AN241" s="1070"/>
      <c r="AO241" s="1070"/>
      <c r="AP241" s="1070"/>
      <c r="AQ241" s="1070"/>
      <c r="AR241" s="1070"/>
      <c r="AS241" s="1070"/>
      <c r="AT241" s="1070"/>
      <c r="AU241" s="1070"/>
      <c r="AV241" s="1070"/>
      <c r="AW241" s="1070"/>
      <c r="AX241" s="1070"/>
      <c r="AY241" s="1070"/>
      <c r="AZ241" s="1070"/>
      <c r="BA241" s="1070"/>
      <c r="BB241" s="1070"/>
      <c r="BC241" s="1070"/>
      <c r="BD241" s="1070"/>
      <c r="BE241" s="1070"/>
      <c r="BF241" s="1070"/>
      <c r="BG241" s="1070"/>
      <c r="BH241" s="1070"/>
      <c r="BI241" s="1070"/>
      <c r="BJ241" s="1070"/>
      <c r="BK241" s="1070"/>
      <c r="BL241" s="1070"/>
      <c r="BM241" s="1070"/>
      <c r="BN241" s="1070"/>
      <c r="BO241" s="1070"/>
      <c r="BP241" s="1070"/>
      <c r="BQ241" s="1070"/>
      <c r="BR241" s="1070"/>
      <c r="BS241" s="1070"/>
      <c r="BT241" s="1070"/>
      <c r="BU241" s="1070"/>
      <c r="BV241" s="1070"/>
      <c r="BW241" s="1070"/>
      <c r="BX241" s="1070"/>
      <c r="BY241" s="1399"/>
      <c r="BZ241" s="1399"/>
      <c r="CA241" s="1399"/>
      <c r="CB241" s="1399"/>
      <c r="CC241" s="1399"/>
      <c r="CD241" s="1399"/>
      <c r="CE241" s="1399"/>
      <c r="CF241" s="1399"/>
      <c r="CG241" s="1399"/>
      <c r="CI241" s="937"/>
    </row>
    <row r="242" spans="1:94" ht="18.95" customHeight="1">
      <c r="A242" s="920"/>
      <c r="B242" s="920"/>
      <c r="C242" s="920"/>
      <c r="D242" s="920"/>
      <c r="E242" s="920"/>
      <c r="F242" s="920"/>
      <c r="I242" s="935"/>
      <c r="J242" s="1045"/>
      <c r="K242" s="920"/>
      <c r="L242" s="920"/>
      <c r="M242" s="920"/>
      <c r="N242" s="920"/>
      <c r="O242" s="920"/>
      <c r="P242" s="920"/>
      <c r="Q242" s="920"/>
      <c r="R242" s="920"/>
      <c r="S242" s="920"/>
      <c r="T242" s="920"/>
      <c r="U242" s="920"/>
      <c r="V242" s="920"/>
      <c r="W242" s="920"/>
      <c r="X242" s="920"/>
      <c r="Y242" s="920"/>
      <c r="Z242" s="920"/>
      <c r="AA242" s="920"/>
      <c r="AB242" s="920"/>
      <c r="AC242" s="920"/>
      <c r="AD242" s="920"/>
      <c r="AE242" s="920"/>
      <c r="AF242" s="920"/>
      <c r="AG242" s="920"/>
      <c r="AH242" s="920"/>
      <c r="AI242" s="920"/>
      <c r="AJ242" s="920"/>
      <c r="AK242" s="920"/>
      <c r="AL242" s="920"/>
      <c r="AM242" s="920"/>
      <c r="AN242" s="920"/>
      <c r="AO242" s="920"/>
      <c r="AP242" s="920"/>
      <c r="AQ242" s="920"/>
      <c r="AR242" s="920"/>
      <c r="AS242" s="920"/>
      <c r="AT242" s="920"/>
      <c r="AU242" s="920"/>
      <c r="AV242" s="920"/>
      <c r="AW242" s="920"/>
      <c r="AX242" s="920"/>
      <c r="AY242" s="920"/>
      <c r="AZ242" s="920"/>
      <c r="BA242" s="920"/>
      <c r="BB242" s="920"/>
      <c r="BC242" s="920"/>
      <c r="BD242" s="920"/>
      <c r="BE242" s="920"/>
      <c r="BF242" s="920"/>
      <c r="BG242" s="920"/>
      <c r="BH242" s="920"/>
      <c r="BI242" s="920"/>
      <c r="BJ242" s="920"/>
      <c r="BK242" s="920"/>
      <c r="BL242" s="920"/>
      <c r="BM242" s="920"/>
      <c r="BN242" s="920"/>
      <c r="BO242" s="920"/>
      <c r="BP242" s="920"/>
      <c r="BQ242" s="920"/>
      <c r="BR242" s="920"/>
      <c r="BS242" s="920"/>
      <c r="BT242" s="920"/>
      <c r="BU242" s="920"/>
      <c r="BV242" s="920"/>
      <c r="BW242" s="920"/>
      <c r="BX242" s="920"/>
      <c r="BY242" s="920"/>
      <c r="BZ242" s="920"/>
      <c r="CA242" s="920"/>
      <c r="CB242" s="920"/>
      <c r="CC242" s="920"/>
      <c r="CD242" s="920"/>
      <c r="CE242" s="920"/>
      <c r="CF242" s="920"/>
      <c r="CG242" s="920"/>
      <c r="CH242" s="920"/>
      <c r="CI242" s="937"/>
    </row>
    <row r="243" spans="1:94" ht="18.95" customHeight="1">
      <c r="A243" s="920"/>
      <c r="B243" s="920"/>
      <c r="C243" s="920"/>
      <c r="D243" s="920"/>
      <c r="E243" s="920"/>
      <c r="F243" s="920"/>
      <c r="I243" s="935"/>
      <c r="J243" s="1365" t="s">
        <v>2203</v>
      </c>
      <c r="K243" s="920"/>
      <c r="L243" s="920"/>
      <c r="M243" s="920"/>
      <c r="N243" s="920"/>
      <c r="O243" s="948" t="s">
        <v>3422</v>
      </c>
      <c r="P243" s="947"/>
      <c r="Q243" s="947"/>
      <c r="R243" s="948" t="s">
        <v>1628</v>
      </c>
      <c r="S243" s="947"/>
      <c r="T243" s="947"/>
      <c r="U243" s="920"/>
      <c r="V243" s="920"/>
      <c r="W243" s="920"/>
      <c r="X243" s="920"/>
      <c r="AH243" s="910" t="s">
        <v>2205</v>
      </c>
      <c r="AI243" s="752"/>
      <c r="AJ243" s="752"/>
      <c r="AK243" s="917" t="s">
        <v>1521</v>
      </c>
      <c r="AL243" s="918"/>
      <c r="AM243" s="918"/>
      <c r="AN243" s="918"/>
      <c r="AO243" s="919"/>
      <c r="AQ243" s="920"/>
      <c r="AR243" s="920"/>
      <c r="AS243" s="920"/>
      <c r="AT243" s="920"/>
      <c r="AU243" s="920"/>
      <c r="AV243" s="920"/>
      <c r="AW243" s="920"/>
      <c r="AX243" s="920"/>
      <c r="AY243" s="920"/>
      <c r="AZ243" s="920"/>
      <c r="BA243" s="920"/>
      <c r="BB243" s="920"/>
      <c r="BC243" s="920"/>
      <c r="BD243" s="920"/>
      <c r="BE243" s="920"/>
      <c r="BF243" s="920"/>
      <c r="BG243" s="920"/>
      <c r="BH243" s="920"/>
      <c r="BI243" s="920"/>
      <c r="BJ243" s="920"/>
      <c r="BK243" s="920"/>
      <c r="BL243" s="920"/>
      <c r="BM243" s="920"/>
      <c r="BN243" s="920"/>
      <c r="BO243" s="920"/>
      <c r="BP243" s="920"/>
      <c r="BQ243" s="920"/>
      <c r="BR243" s="920"/>
      <c r="BS243" s="920"/>
      <c r="BT243" s="920"/>
      <c r="BU243" s="920"/>
      <c r="BV243" s="920"/>
      <c r="BW243" s="920"/>
      <c r="BX243" s="920"/>
      <c r="BY243" s="920"/>
      <c r="BZ243" s="920"/>
      <c r="CA243" s="920"/>
      <c r="CB243" s="920"/>
      <c r="CC243" s="920"/>
      <c r="CD243" s="920"/>
      <c r="CE243" s="920"/>
      <c r="CF243" s="920"/>
      <c r="CG243" s="920"/>
      <c r="CH243" s="920"/>
      <c r="CI243" s="937"/>
    </row>
    <row r="244" spans="1:94" ht="9.9499999999999993" customHeight="1">
      <c r="A244" s="920"/>
      <c r="B244" s="920"/>
      <c r="C244" s="920"/>
      <c r="D244" s="920"/>
      <c r="E244" s="920"/>
      <c r="F244" s="920"/>
      <c r="I244" s="935"/>
      <c r="J244" s="961"/>
      <c r="K244" s="920"/>
      <c r="L244" s="920"/>
      <c r="M244" s="920"/>
      <c r="N244" s="920"/>
      <c r="O244" s="920"/>
      <c r="P244" s="920"/>
      <c r="Q244" s="920"/>
      <c r="R244" s="920"/>
      <c r="S244" s="920"/>
      <c r="T244" s="920"/>
      <c r="U244" s="920"/>
      <c r="V244" s="920"/>
      <c r="W244" s="920"/>
      <c r="X244" s="920"/>
      <c r="Y244" s="920"/>
      <c r="Z244" s="920"/>
      <c r="AA244" s="920"/>
      <c r="AB244" s="920"/>
      <c r="AC244" s="920"/>
      <c r="AD244" s="920"/>
      <c r="AE244" s="920"/>
      <c r="AF244" s="920"/>
      <c r="AG244" s="920"/>
      <c r="AH244" s="920"/>
      <c r="AI244" s="920"/>
      <c r="AJ244" s="920"/>
      <c r="AK244" s="920"/>
      <c r="AL244" s="920"/>
      <c r="AM244" s="920"/>
      <c r="AN244" s="920"/>
      <c r="AO244" s="920"/>
      <c r="AP244" s="920"/>
      <c r="AQ244" s="920"/>
      <c r="AR244" s="920"/>
      <c r="AS244" s="920"/>
      <c r="AT244" s="920"/>
      <c r="AU244" s="920"/>
      <c r="AV244" s="920"/>
      <c r="AW244" s="920"/>
      <c r="AX244" s="920"/>
      <c r="AY244" s="920"/>
      <c r="AZ244" s="920"/>
      <c r="BA244" s="920"/>
      <c r="BB244" s="920"/>
      <c r="BC244" s="920"/>
      <c r="BD244" s="920"/>
      <c r="BE244" s="920"/>
      <c r="BF244" s="920"/>
      <c r="BG244" s="920"/>
      <c r="BH244" s="920"/>
      <c r="BI244" s="920"/>
      <c r="BJ244" s="920"/>
      <c r="BK244" s="920"/>
      <c r="BL244" s="920"/>
      <c r="BM244" s="920"/>
      <c r="BN244" s="920"/>
      <c r="BO244" s="920"/>
      <c r="BP244" s="920"/>
      <c r="BQ244" s="920"/>
      <c r="BR244" s="920"/>
      <c r="BS244" s="920"/>
      <c r="BT244" s="920"/>
      <c r="BU244" s="920"/>
      <c r="BV244" s="920"/>
      <c r="BW244" s="920"/>
      <c r="BX244" s="920"/>
      <c r="BY244" s="920"/>
      <c r="BZ244" s="920"/>
      <c r="CA244" s="920"/>
      <c r="CB244" s="920"/>
      <c r="CC244" s="920"/>
      <c r="CD244" s="920"/>
      <c r="CE244" s="920"/>
      <c r="CF244" s="920"/>
      <c r="CG244" s="920"/>
      <c r="CH244" s="920"/>
      <c r="CI244" s="937"/>
    </row>
    <row r="245" spans="1:94" ht="18.95" customHeight="1">
      <c r="A245" s="920"/>
      <c r="B245" s="920"/>
      <c r="C245" s="920"/>
      <c r="D245" s="920"/>
      <c r="E245" s="920"/>
      <c r="F245" s="920"/>
      <c r="I245" s="935"/>
      <c r="J245" s="2880" t="s">
        <v>1559</v>
      </c>
      <c r="K245" s="2880" t="s">
        <v>3420</v>
      </c>
      <c r="L245" s="2810" t="s">
        <v>1630</v>
      </c>
      <c r="M245" s="2882"/>
      <c r="N245" s="2882"/>
      <c r="O245" s="2882"/>
      <c r="P245" s="2812"/>
      <c r="Q245" s="966" t="s">
        <v>2147</v>
      </c>
      <c r="R245" s="967"/>
      <c r="S245" s="930"/>
      <c r="T245" s="930"/>
      <c r="U245" s="930"/>
      <c r="V245" s="930"/>
      <c r="W245" s="930"/>
      <c r="X245" s="930"/>
      <c r="Y245" s="930"/>
      <c r="Z245" s="930"/>
      <c r="AA245" s="930"/>
      <c r="AB245" s="931"/>
      <c r="AC245" s="929" t="s">
        <v>1586</v>
      </c>
      <c r="AD245" s="930"/>
      <c r="AE245" s="930"/>
      <c r="AF245" s="930"/>
      <c r="AG245" s="930"/>
      <c r="AH245" s="930"/>
      <c r="AI245" s="930"/>
      <c r="AJ245" s="930"/>
      <c r="AK245" s="930"/>
      <c r="AL245" s="930"/>
      <c r="AM245" s="931"/>
      <c r="AN245" s="929" t="s">
        <v>1527</v>
      </c>
      <c r="AO245" s="930"/>
      <c r="AP245" s="930"/>
      <c r="AQ245" s="930"/>
      <c r="AR245" s="930"/>
      <c r="AS245" s="930"/>
      <c r="AT245" s="930"/>
      <c r="AU245" s="930"/>
      <c r="AV245" s="930"/>
      <c r="AW245" s="930"/>
      <c r="AX245" s="930"/>
      <c r="AY245" s="930"/>
      <c r="AZ245" s="930"/>
      <c r="BA245" s="930"/>
      <c r="BB245" s="930"/>
      <c r="BC245" s="930"/>
      <c r="BD245" s="930"/>
      <c r="BE245" s="930"/>
      <c r="BF245" s="929" t="s">
        <v>2122</v>
      </c>
      <c r="BG245" s="930"/>
      <c r="BH245" s="930"/>
      <c r="BI245" s="930"/>
      <c r="BJ245" s="930"/>
      <c r="BK245" s="930"/>
      <c r="BL245" s="930"/>
      <c r="BM245" s="930"/>
      <c r="BN245" s="930"/>
      <c r="BO245" s="930"/>
      <c r="BP245" s="930"/>
      <c r="BQ245" s="931"/>
      <c r="BR245" s="931"/>
      <c r="BS245" s="931"/>
      <c r="BT245" s="931"/>
      <c r="BU245" s="1060" t="s">
        <v>1612</v>
      </c>
      <c r="BV245" s="1060"/>
      <c r="BW245" s="1060"/>
      <c r="BX245" s="1060"/>
      <c r="BY245" s="1061"/>
      <c r="BZ245" s="1060"/>
      <c r="CA245" s="1060"/>
      <c r="CB245" s="1061"/>
      <c r="CC245" s="2797" t="s">
        <v>1525</v>
      </c>
      <c r="CD245" s="2798"/>
      <c r="CE245" s="2798"/>
      <c r="CF245" s="2798"/>
      <c r="CG245" s="2798"/>
      <c r="CH245" s="2799"/>
      <c r="CI245" s="937"/>
    </row>
    <row r="246" spans="1:94" ht="18.95" customHeight="1">
      <c r="A246" s="920"/>
      <c r="B246" s="920"/>
      <c r="C246" s="920"/>
      <c r="D246" s="920"/>
      <c r="E246" s="920"/>
      <c r="F246" s="920"/>
      <c r="I246" s="935"/>
      <c r="J246" s="2881"/>
      <c r="K246" s="2881"/>
      <c r="L246" s="2813"/>
      <c r="M246" s="2814"/>
      <c r="N246" s="2814"/>
      <c r="O246" s="2814"/>
      <c r="P246" s="2815"/>
      <c r="Q246" s="929" t="s">
        <v>3413</v>
      </c>
      <c r="R246" s="930"/>
      <c r="S246" s="930"/>
      <c r="T246" s="931"/>
      <c r="U246" s="929" t="s">
        <v>2138</v>
      </c>
      <c r="V246" s="930"/>
      <c r="W246" s="930"/>
      <c r="X246" s="931"/>
      <c r="Y246" s="929" t="s">
        <v>2139</v>
      </c>
      <c r="Z246" s="930"/>
      <c r="AA246" s="930"/>
      <c r="AB246" s="931"/>
      <c r="AC246" s="929" t="s">
        <v>699</v>
      </c>
      <c r="AD246" s="930"/>
      <c r="AE246" s="930"/>
      <c r="AF246" s="931"/>
      <c r="AG246" s="929" t="s">
        <v>700</v>
      </c>
      <c r="AH246" s="930"/>
      <c r="AI246" s="930"/>
      <c r="AJ246" s="931"/>
      <c r="AK246" s="929" t="s">
        <v>1531</v>
      </c>
      <c r="AL246" s="930"/>
      <c r="AM246" s="931"/>
      <c r="AN246" s="929" t="s">
        <v>1561</v>
      </c>
      <c r="AO246" s="930"/>
      <c r="AP246" s="931"/>
      <c r="AQ246" s="929" t="s">
        <v>1528</v>
      </c>
      <c r="AR246" s="930"/>
      <c r="AS246" s="930"/>
      <c r="AT246" s="930"/>
      <c r="AU246" s="931"/>
      <c r="AV246" s="929" t="s">
        <v>1529</v>
      </c>
      <c r="AW246" s="930"/>
      <c r="AX246" s="930"/>
      <c r="AY246" s="930"/>
      <c r="AZ246" s="930"/>
      <c r="BA246" s="930"/>
      <c r="BB246" s="931"/>
      <c r="BC246" s="929" t="s">
        <v>1530</v>
      </c>
      <c r="BD246" s="930"/>
      <c r="BE246" s="931"/>
      <c r="BF246" s="966" t="s">
        <v>1534</v>
      </c>
      <c r="BG246" s="967"/>
      <c r="BH246" s="968"/>
      <c r="BI246" s="966" t="s">
        <v>1535</v>
      </c>
      <c r="BJ246" s="967"/>
      <c r="BK246" s="968"/>
      <c r="BL246" s="929" t="s">
        <v>1583</v>
      </c>
      <c r="BM246" s="931"/>
      <c r="BN246" s="931"/>
      <c r="BO246" s="929" t="s">
        <v>1584</v>
      </c>
      <c r="BP246" s="930"/>
      <c r="BQ246" s="931"/>
      <c r="BR246" s="929" t="s">
        <v>1680</v>
      </c>
      <c r="BS246" s="930"/>
      <c r="BT246" s="931"/>
      <c r="BU246" s="1059" t="s">
        <v>1583</v>
      </c>
      <c r="BV246" s="1060"/>
      <c r="BW246" s="1059" t="s">
        <v>1592</v>
      </c>
      <c r="BX246" s="1060"/>
      <c r="BY246" s="1061"/>
      <c r="BZ246" s="1059" t="s">
        <v>1585</v>
      </c>
      <c r="CA246" s="1060"/>
      <c r="CB246" s="1061"/>
      <c r="CC246" s="2800"/>
      <c r="CD246" s="2801"/>
      <c r="CE246" s="2801"/>
      <c r="CF246" s="2801"/>
      <c r="CG246" s="2801"/>
      <c r="CH246" s="2802"/>
      <c r="CI246" s="937"/>
    </row>
    <row r="247" spans="1:94" ht="18.95" customHeight="1">
      <c r="A247" s="920"/>
      <c r="B247" s="920"/>
      <c r="C247" s="920"/>
      <c r="D247" s="920"/>
      <c r="E247" s="920"/>
      <c r="F247" s="920"/>
      <c r="I247" s="935"/>
      <c r="J247" s="932" t="s">
        <v>737</v>
      </c>
      <c r="K247" s="932">
        <v>1</v>
      </c>
      <c r="L247" s="1029" t="s">
        <v>2271</v>
      </c>
      <c r="M247" s="918"/>
      <c r="N247" s="918"/>
      <c r="O247" s="918"/>
      <c r="P247" s="919"/>
      <c r="Q247" s="1388" t="s">
        <v>3410</v>
      </c>
      <c r="R247" s="955"/>
      <c r="S247" s="955"/>
      <c r="T247" s="955"/>
      <c r="U247" s="954" t="s">
        <v>1523</v>
      </c>
      <c r="V247" s="955"/>
      <c r="W247" s="955"/>
      <c r="X247" s="955"/>
      <c r="Y247" s="954" t="s">
        <v>1524</v>
      </c>
      <c r="Z247" s="955"/>
      <c r="AA247" s="955"/>
      <c r="AB247" s="955"/>
      <c r="AC247" s="932" t="s">
        <v>3428</v>
      </c>
      <c r="AD247" s="933"/>
      <c r="AE247" s="933"/>
      <c r="AF247" s="934"/>
      <c r="AG247" s="932">
        <v>12344</v>
      </c>
      <c r="AH247" s="933"/>
      <c r="AI247" s="933"/>
      <c r="AJ247" s="934"/>
      <c r="AK247" s="932" t="s">
        <v>1518</v>
      </c>
      <c r="AL247" s="933"/>
      <c r="AM247" s="934"/>
      <c r="AN247" s="932" t="s">
        <v>1526</v>
      </c>
      <c r="AO247" s="933"/>
      <c r="AP247" s="934"/>
      <c r="AQ247" s="932" t="s">
        <v>1526</v>
      </c>
      <c r="AR247" s="933"/>
      <c r="AS247" s="933"/>
      <c r="AT247" s="933"/>
      <c r="AU247" s="934"/>
      <c r="AV247" s="932" t="s">
        <v>1562</v>
      </c>
      <c r="AW247" s="933"/>
      <c r="AX247" s="933"/>
      <c r="AY247" s="933"/>
      <c r="AZ247" s="933"/>
      <c r="BA247" s="933"/>
      <c r="BB247" s="934"/>
      <c r="BC247" s="932" t="s">
        <v>3141</v>
      </c>
      <c r="BD247" s="933"/>
      <c r="BE247" s="934"/>
      <c r="BF247" s="954" t="s">
        <v>1596</v>
      </c>
      <c r="BG247" s="955"/>
      <c r="BH247" s="971"/>
      <c r="BI247" s="954">
        <v>1</v>
      </c>
      <c r="BJ247" s="955"/>
      <c r="BK247" s="971"/>
      <c r="BL247" s="954" t="s">
        <v>1595</v>
      </c>
      <c r="BM247" s="955"/>
      <c r="BN247" s="971"/>
      <c r="BO247" s="954">
        <v>1</v>
      </c>
      <c r="BP247" s="955"/>
      <c r="BQ247" s="971"/>
      <c r="BR247" s="954">
        <v>66</v>
      </c>
      <c r="BS247" s="955"/>
      <c r="BT247" s="971"/>
      <c r="BU247" s="954" t="s">
        <v>1590</v>
      </c>
      <c r="BV247" s="955"/>
      <c r="BW247" s="1013">
        <v>40</v>
      </c>
      <c r="BX247" s="1014"/>
      <c r="BY247" s="1015"/>
      <c r="BZ247" s="1009" t="s">
        <v>1520</v>
      </c>
      <c r="CA247" s="1007"/>
      <c r="CB247" s="1008"/>
      <c r="CC247" s="2050" t="s">
        <v>3430</v>
      </c>
      <c r="CD247" s="2051"/>
      <c r="CE247" s="2051"/>
      <c r="CF247" s="2051"/>
      <c r="CG247" s="2051"/>
      <c r="CH247" s="2052"/>
      <c r="CI247" s="937"/>
    </row>
    <row r="248" spans="1:94" ht="18.95" customHeight="1">
      <c r="A248" s="920"/>
      <c r="B248" s="920"/>
      <c r="C248" s="920"/>
      <c r="D248" s="920"/>
      <c r="E248" s="920"/>
      <c r="F248" s="920"/>
      <c r="I248" s="935"/>
      <c r="J248" s="932" t="s">
        <v>737</v>
      </c>
      <c r="K248" s="932">
        <v>2</v>
      </c>
      <c r="L248" s="1029" t="s">
        <v>2271</v>
      </c>
      <c r="M248" s="918"/>
      <c r="N248" s="918"/>
      <c r="O248" s="918"/>
      <c r="P248" s="919"/>
      <c r="Q248" s="1388" t="s">
        <v>3410</v>
      </c>
      <c r="R248" s="955"/>
      <c r="S248" s="955"/>
      <c r="T248" s="955"/>
      <c r="U248" s="954" t="s">
        <v>1523</v>
      </c>
      <c r="V248" s="955"/>
      <c r="W248" s="955"/>
      <c r="X248" s="955"/>
      <c r="Y248" s="954" t="s">
        <v>1524</v>
      </c>
      <c r="Z248" s="955"/>
      <c r="AA248" s="955"/>
      <c r="AB248" s="955"/>
      <c r="AC248" s="932" t="s">
        <v>3428</v>
      </c>
      <c r="AD248" s="933"/>
      <c r="AE248" s="933"/>
      <c r="AF248" s="934"/>
      <c r="AG248" s="932">
        <v>12344</v>
      </c>
      <c r="AH248" s="933"/>
      <c r="AI248" s="933"/>
      <c r="AJ248" s="934"/>
      <c r="AK248" s="932" t="s">
        <v>1518</v>
      </c>
      <c r="AL248" s="933"/>
      <c r="AM248" s="934"/>
      <c r="AN248" s="932" t="s">
        <v>1526</v>
      </c>
      <c r="AO248" s="933"/>
      <c r="AP248" s="934"/>
      <c r="AQ248" s="932" t="s">
        <v>1526</v>
      </c>
      <c r="AR248" s="933"/>
      <c r="AS248" s="933"/>
      <c r="AT248" s="933"/>
      <c r="AU248" s="934"/>
      <c r="AV248" s="932" t="s">
        <v>1562</v>
      </c>
      <c r="AW248" s="933"/>
      <c r="AX248" s="933"/>
      <c r="AY248" s="933"/>
      <c r="AZ248" s="933"/>
      <c r="BA248" s="933"/>
      <c r="BB248" s="934"/>
      <c r="BC248" s="932" t="s">
        <v>3141</v>
      </c>
      <c r="BD248" s="933"/>
      <c r="BE248" s="934"/>
      <c r="BF248" s="954" t="s">
        <v>1596</v>
      </c>
      <c r="BG248" s="955"/>
      <c r="BH248" s="971"/>
      <c r="BI248" s="954">
        <v>1</v>
      </c>
      <c r="BJ248" s="955"/>
      <c r="BK248" s="971"/>
      <c r="BL248" s="954" t="s">
        <v>1595</v>
      </c>
      <c r="BM248" s="955"/>
      <c r="BN248" s="971"/>
      <c r="BO248" s="954">
        <v>1</v>
      </c>
      <c r="BP248" s="955"/>
      <c r="BQ248" s="971"/>
      <c r="BR248" s="954">
        <v>66</v>
      </c>
      <c r="BS248" s="955"/>
      <c r="BT248" s="971"/>
      <c r="BU248" s="954" t="s">
        <v>1590</v>
      </c>
      <c r="BV248" s="955"/>
      <c r="BW248" s="1013">
        <v>20</v>
      </c>
      <c r="BX248" s="1014"/>
      <c r="BY248" s="1015"/>
      <c r="BZ248" s="1009" t="s">
        <v>1520</v>
      </c>
      <c r="CA248" s="1007"/>
      <c r="CB248" s="1008"/>
      <c r="CC248" s="2050" t="s">
        <v>3432</v>
      </c>
      <c r="CD248" s="2051"/>
      <c r="CE248" s="2051"/>
      <c r="CF248" s="2051"/>
      <c r="CG248" s="2051"/>
      <c r="CH248" s="2052"/>
      <c r="CI248" s="937"/>
    </row>
    <row r="249" spans="1:94" ht="5.0999999999999996" customHeight="1">
      <c r="A249" s="920"/>
      <c r="B249" s="920"/>
      <c r="C249" s="920"/>
      <c r="D249" s="920"/>
      <c r="E249" s="920"/>
      <c r="F249" s="920"/>
      <c r="I249" s="935"/>
      <c r="J249" s="1050"/>
      <c r="K249" s="1050"/>
      <c r="U249" s="920"/>
      <c r="V249" s="920"/>
      <c r="W249" s="920"/>
      <c r="X249" s="920"/>
      <c r="Y249" s="920"/>
      <c r="Z249" s="920"/>
      <c r="AA249" s="920"/>
      <c r="AB249" s="920"/>
      <c r="AC249" s="920"/>
      <c r="AD249" s="920"/>
      <c r="AE249" s="920"/>
      <c r="AF249" s="920"/>
      <c r="AG249" s="920"/>
      <c r="AH249" s="920"/>
      <c r="AI249" s="920"/>
      <c r="AJ249" s="920"/>
      <c r="AK249" s="920"/>
      <c r="AL249" s="920"/>
      <c r="AM249" s="920"/>
      <c r="AN249" s="920"/>
      <c r="AO249" s="920"/>
      <c r="AP249" s="920"/>
      <c r="AQ249" s="920"/>
      <c r="AR249" s="920"/>
      <c r="AS249" s="920"/>
      <c r="AT249" s="920"/>
      <c r="AU249" s="920"/>
      <c r="AV249" s="920"/>
      <c r="AW249" s="920"/>
      <c r="AX249" s="920"/>
      <c r="AY249" s="920"/>
      <c r="AZ249" s="920"/>
      <c r="BA249" s="920"/>
      <c r="BB249" s="920"/>
      <c r="BC249" s="920"/>
      <c r="BD249" s="920"/>
      <c r="BE249" s="920"/>
      <c r="BF249" s="920"/>
      <c r="BG249" s="920"/>
      <c r="BH249" s="920"/>
      <c r="BI249" s="920"/>
      <c r="BJ249" s="920"/>
      <c r="BK249" s="920"/>
      <c r="BL249" s="920"/>
      <c r="BM249" s="920"/>
      <c r="BN249" s="920"/>
      <c r="BO249" s="920"/>
      <c r="BP249" s="920"/>
      <c r="BQ249" s="920"/>
      <c r="BR249" s="920"/>
      <c r="BS249" s="920"/>
      <c r="BT249" s="920"/>
      <c r="BU249" s="920"/>
      <c r="BV249" s="920"/>
      <c r="BW249" s="920"/>
      <c r="BX249" s="920"/>
      <c r="BY249" s="920"/>
      <c r="BZ249" s="920"/>
      <c r="CA249" s="920"/>
      <c r="CB249" s="920"/>
      <c r="CC249" s="920"/>
      <c r="CD249" s="920"/>
      <c r="CE249" s="920"/>
      <c r="CF249" s="920"/>
      <c r="CG249" s="920"/>
      <c r="CH249" s="920"/>
      <c r="CI249" s="937"/>
    </row>
    <row r="250" spans="1:94" ht="5.0999999999999996" customHeight="1">
      <c r="A250" s="920"/>
      <c r="B250" s="920"/>
      <c r="C250" s="920"/>
      <c r="D250" s="920"/>
      <c r="E250" s="920"/>
      <c r="F250" s="920"/>
      <c r="I250" s="935"/>
      <c r="J250" s="977"/>
      <c r="K250" s="977"/>
      <c r="L250" s="977"/>
      <c r="M250" s="977"/>
      <c r="N250" s="977"/>
      <c r="O250" s="977"/>
      <c r="P250" s="977"/>
      <c r="Q250" s="977"/>
      <c r="R250" s="977"/>
      <c r="S250" s="977"/>
      <c r="T250" s="977"/>
      <c r="U250" s="977"/>
      <c r="V250" s="977"/>
      <c r="W250" s="977"/>
      <c r="X250" s="977"/>
      <c r="Y250" s="977"/>
      <c r="Z250" s="977"/>
      <c r="AA250" s="977"/>
      <c r="AB250" s="977"/>
      <c r="AC250" s="977"/>
      <c r="AD250" s="977"/>
      <c r="AE250" s="977"/>
      <c r="AF250" s="977"/>
      <c r="AG250" s="977"/>
      <c r="AH250" s="977"/>
      <c r="AI250" s="977"/>
      <c r="AJ250" s="977"/>
      <c r="AK250" s="977"/>
      <c r="AL250" s="977"/>
      <c r="AM250" s="977"/>
      <c r="AN250" s="977"/>
      <c r="AO250" s="977"/>
      <c r="AP250" s="977"/>
      <c r="AQ250" s="977"/>
      <c r="AR250" s="977"/>
      <c r="AS250" s="977"/>
      <c r="AT250" s="977"/>
      <c r="AU250" s="977"/>
      <c r="AV250" s="977"/>
      <c r="AW250" s="977"/>
      <c r="AX250" s="977"/>
      <c r="AY250" s="977"/>
      <c r="AZ250" s="977"/>
      <c r="BA250" s="977"/>
      <c r="BB250" s="977"/>
      <c r="BC250" s="977"/>
      <c r="BD250" s="977"/>
      <c r="BE250" s="977"/>
      <c r="BF250" s="977"/>
      <c r="BG250" s="977"/>
      <c r="BH250" s="977"/>
      <c r="BI250" s="977"/>
      <c r="BJ250" s="977"/>
      <c r="BK250" s="977"/>
      <c r="BL250" s="977"/>
      <c r="BM250" s="1242"/>
      <c r="BN250" s="1242"/>
      <c r="BO250" s="1242"/>
      <c r="BP250" s="1242"/>
      <c r="BQ250" s="1242"/>
      <c r="BR250" s="977"/>
      <c r="BS250" s="977"/>
      <c r="BT250" s="977"/>
      <c r="BU250" s="1242"/>
      <c r="BV250" s="1242"/>
      <c r="BW250" s="1242"/>
      <c r="BX250" s="1242"/>
      <c r="BY250" s="1242"/>
      <c r="BZ250" s="1242"/>
      <c r="CA250" s="1242"/>
      <c r="CB250" s="1242"/>
      <c r="CC250" s="1242"/>
      <c r="CD250" s="1242"/>
      <c r="CE250" s="1242"/>
      <c r="CF250" s="1242"/>
      <c r="CG250" s="1242"/>
      <c r="CH250" s="1242"/>
      <c r="CI250" s="937"/>
    </row>
    <row r="251" spans="1:94" ht="18.95" customHeight="1">
      <c r="A251" s="920"/>
      <c r="B251" s="920"/>
      <c r="C251" s="920"/>
      <c r="D251" s="920"/>
      <c r="E251" s="920"/>
      <c r="F251" s="920"/>
      <c r="I251" s="935"/>
      <c r="J251" s="1372"/>
      <c r="K251" s="1372"/>
      <c r="L251" s="1372"/>
      <c r="M251" s="1372"/>
      <c r="N251" s="1372"/>
      <c r="O251" s="1372"/>
      <c r="P251" s="1372"/>
      <c r="Q251" s="1372"/>
      <c r="R251" s="1372"/>
      <c r="S251" s="1372"/>
      <c r="T251" s="1372"/>
      <c r="U251" s="1372"/>
      <c r="V251" s="1372"/>
      <c r="W251" s="1372"/>
      <c r="X251" s="1372"/>
      <c r="Y251" s="1372"/>
      <c r="Z251" s="1372"/>
      <c r="AA251" s="1372"/>
      <c r="AB251" s="1372"/>
      <c r="AC251" s="1372"/>
      <c r="AD251" s="1372"/>
      <c r="AE251" s="1372"/>
      <c r="AF251" s="1372"/>
      <c r="AG251" s="1372"/>
      <c r="AH251" s="1372"/>
      <c r="AI251" s="1372"/>
      <c r="AJ251" s="1372"/>
      <c r="AK251" s="1372"/>
      <c r="AL251" s="1372"/>
      <c r="AM251" s="1372"/>
      <c r="AN251" s="1372"/>
      <c r="AO251" s="1372"/>
      <c r="AP251" s="1372"/>
      <c r="AQ251" s="1372"/>
      <c r="AR251" s="1372"/>
      <c r="AS251" s="1372"/>
      <c r="AT251" s="1372"/>
      <c r="AU251" s="1372"/>
      <c r="AV251" s="1372"/>
      <c r="AW251" s="1372"/>
      <c r="AX251" s="1372"/>
      <c r="AY251" s="1372"/>
      <c r="AZ251" s="1372"/>
      <c r="BA251" s="1372"/>
      <c r="BB251" s="1372"/>
      <c r="BC251" s="1372"/>
      <c r="BD251" s="1372"/>
      <c r="BE251" s="1372"/>
      <c r="BF251" s="1372"/>
      <c r="BG251" s="1372"/>
      <c r="BH251" s="1372"/>
      <c r="BI251" s="1372"/>
      <c r="BJ251" s="1372"/>
      <c r="BK251" s="978" t="s">
        <v>1557</v>
      </c>
      <c r="BL251" s="1372"/>
      <c r="BM251" s="978"/>
      <c r="BN251" s="977"/>
      <c r="BO251" s="2883">
        <f>BO247+BO248</f>
        <v>2</v>
      </c>
      <c r="BP251" s="2884"/>
      <c r="BQ251" s="2885"/>
      <c r="BR251" s="1372"/>
      <c r="BS251" s="1372"/>
      <c r="BT251" s="1417" t="s">
        <v>1558</v>
      </c>
      <c r="BU251" s="1079"/>
      <c r="BV251" s="980"/>
      <c r="BW251" s="2883">
        <f>BW247+BW248</f>
        <v>60</v>
      </c>
      <c r="BX251" s="2884"/>
      <c r="BY251" s="2885"/>
      <c r="BZ251" s="2886" t="s">
        <v>1520</v>
      </c>
      <c r="CA251" s="2887"/>
      <c r="CB251" s="2888"/>
      <c r="CC251" s="977"/>
      <c r="CD251" s="977"/>
      <c r="CE251" s="977"/>
      <c r="CF251" s="977"/>
      <c r="CG251" s="977"/>
      <c r="CH251" s="977"/>
      <c r="CI251" s="937"/>
    </row>
    <row r="252" spans="1:94" ht="5.0999999999999996" customHeight="1">
      <c r="A252" s="920"/>
      <c r="B252" s="920"/>
      <c r="C252" s="920"/>
      <c r="D252" s="920"/>
      <c r="E252" s="920"/>
      <c r="F252" s="920"/>
      <c r="I252" s="935"/>
      <c r="J252" s="977"/>
      <c r="K252" s="977"/>
      <c r="L252" s="977"/>
      <c r="M252" s="977"/>
      <c r="N252" s="977"/>
      <c r="O252" s="977"/>
      <c r="P252" s="977"/>
      <c r="Q252" s="977"/>
      <c r="R252" s="977"/>
      <c r="S252" s="977"/>
      <c r="T252" s="977"/>
      <c r="U252" s="977"/>
      <c r="V252" s="977"/>
      <c r="W252" s="977"/>
      <c r="X252" s="977"/>
      <c r="Y252" s="977"/>
      <c r="Z252" s="977"/>
      <c r="AA252" s="977"/>
      <c r="AB252" s="977"/>
      <c r="AC252" s="977"/>
      <c r="AD252" s="977"/>
      <c r="AE252" s="977"/>
      <c r="AF252" s="977"/>
      <c r="AG252" s="977"/>
      <c r="AH252" s="977"/>
      <c r="AI252" s="977"/>
      <c r="AJ252" s="977"/>
      <c r="AK252" s="977"/>
      <c r="AL252" s="977"/>
      <c r="AM252" s="977"/>
      <c r="AN252" s="977"/>
      <c r="AO252" s="977"/>
      <c r="AP252" s="977"/>
      <c r="AQ252" s="977"/>
      <c r="AR252" s="977"/>
      <c r="AS252" s="977"/>
      <c r="AT252" s="977"/>
      <c r="AU252" s="977"/>
      <c r="AV252" s="977"/>
      <c r="AW252" s="977"/>
      <c r="AX252" s="977"/>
      <c r="AY252" s="977"/>
      <c r="AZ252" s="977"/>
      <c r="BA252" s="977"/>
      <c r="BB252" s="977"/>
      <c r="BC252" s="977"/>
      <c r="BD252" s="977"/>
      <c r="BE252" s="977"/>
      <c r="BF252" s="977"/>
      <c r="BG252" s="977"/>
      <c r="BH252" s="977"/>
      <c r="BI252" s="977"/>
      <c r="BJ252" s="977"/>
      <c r="BK252" s="977"/>
      <c r="BL252" s="977"/>
      <c r="BM252" s="977"/>
      <c r="BN252" s="977"/>
      <c r="BO252" s="977"/>
      <c r="BP252" s="977"/>
      <c r="BQ252" s="977"/>
      <c r="BR252" s="977"/>
      <c r="BS252" s="977"/>
      <c r="BT252" s="977"/>
      <c r="BU252" s="977"/>
      <c r="BV252" s="977"/>
      <c r="BW252" s="977"/>
      <c r="BX252" s="977"/>
      <c r="BY252" s="977"/>
      <c r="BZ252" s="977"/>
      <c r="CA252" s="977"/>
      <c r="CB252" s="977"/>
      <c r="CC252" s="977"/>
      <c r="CD252" s="977"/>
      <c r="CE252" s="977"/>
      <c r="CF252" s="977"/>
      <c r="CG252" s="977"/>
      <c r="CH252" s="977"/>
      <c r="CI252" s="937"/>
    </row>
    <row r="253" spans="1:94" ht="9.9499999999999993" customHeight="1">
      <c r="A253" s="920"/>
      <c r="B253" s="920"/>
      <c r="C253" s="920"/>
      <c r="D253" s="920"/>
      <c r="E253" s="920"/>
      <c r="F253" s="920"/>
      <c r="I253" s="936"/>
      <c r="J253" s="939"/>
      <c r="K253" s="1416"/>
      <c r="L253" s="939"/>
      <c r="M253" s="939"/>
      <c r="N253" s="939"/>
      <c r="O253" s="939"/>
      <c r="P253" s="939"/>
      <c r="Q253" s="939"/>
      <c r="R253" s="939"/>
      <c r="S253" s="939"/>
      <c r="T253" s="939"/>
      <c r="U253" s="939"/>
      <c r="V253" s="939"/>
      <c r="W253" s="939"/>
      <c r="X253" s="939"/>
      <c r="Y253" s="939"/>
      <c r="Z253" s="939"/>
      <c r="AA253" s="939"/>
      <c r="AB253" s="939"/>
      <c r="AC253" s="939"/>
      <c r="AD253" s="939"/>
      <c r="AE253" s="939"/>
      <c r="AF253" s="939"/>
      <c r="AG253" s="939"/>
      <c r="AH253" s="939"/>
      <c r="AI253" s="939"/>
      <c r="AJ253" s="939"/>
      <c r="AK253" s="939"/>
      <c r="AL253" s="939"/>
      <c r="AM253" s="939"/>
      <c r="AN253" s="939"/>
      <c r="AO253" s="939"/>
      <c r="AP253" s="939"/>
      <c r="AQ253" s="939"/>
      <c r="AR253" s="939"/>
      <c r="AS253" s="939"/>
      <c r="AT253" s="939"/>
      <c r="AU253" s="939"/>
      <c r="AV253" s="939"/>
      <c r="AW253" s="939"/>
      <c r="AX253" s="939"/>
      <c r="AY253" s="939"/>
      <c r="AZ253" s="939"/>
      <c r="BA253" s="939"/>
      <c r="BB253" s="939"/>
      <c r="BC253" s="939"/>
      <c r="BD253" s="939"/>
      <c r="BE253" s="939"/>
      <c r="BF253" s="939"/>
      <c r="BG253" s="939"/>
      <c r="BH253" s="939"/>
      <c r="BI253" s="939"/>
      <c r="BJ253" s="939"/>
      <c r="BK253" s="939"/>
      <c r="BL253" s="939"/>
      <c r="BM253" s="939"/>
      <c r="BN253" s="939"/>
      <c r="BO253" s="939"/>
      <c r="BP253" s="939"/>
      <c r="BQ253" s="939"/>
      <c r="BR253" s="1042"/>
      <c r="BS253" s="1042"/>
      <c r="BT253" s="1042"/>
      <c r="BU253" s="1042"/>
      <c r="BV253" s="1042"/>
      <c r="BW253" s="1042"/>
      <c r="BX253" s="1042"/>
      <c r="BY253" s="939"/>
      <c r="BZ253" s="939"/>
      <c r="CA253" s="939"/>
      <c r="CB253" s="939"/>
      <c r="CC253" s="939"/>
      <c r="CD253" s="939"/>
      <c r="CE253" s="939"/>
      <c r="CF253" s="939"/>
      <c r="CG253" s="939"/>
      <c r="CH253" s="939"/>
      <c r="CI253" s="940"/>
    </row>
    <row r="254" spans="1:94" ht="18.95" customHeight="1">
      <c r="A254" s="920"/>
      <c r="B254" s="920"/>
      <c r="C254" s="920"/>
      <c r="D254" s="920"/>
      <c r="E254" s="920"/>
      <c r="F254" s="920"/>
    </row>
    <row r="255" spans="1:94" ht="18.95" customHeight="1">
      <c r="A255" s="920"/>
      <c r="B255" s="920"/>
      <c r="C255" s="920"/>
      <c r="D255" s="920"/>
      <c r="E255" s="920"/>
      <c r="F255" s="920"/>
      <c r="AI255" s="1052"/>
      <c r="CP255"/>
    </row>
    <row r="256" spans="1:94" customFormat="1" ht="5.0999999999999996" customHeight="1">
      <c r="A256" s="920"/>
      <c r="B256" s="920"/>
      <c r="C256" s="920"/>
      <c r="D256" s="920"/>
      <c r="E256" s="920"/>
      <c r="F256" s="920"/>
      <c r="I256" s="2002"/>
      <c r="J256" s="2002"/>
      <c r="K256" s="2002"/>
      <c r="L256" s="2002"/>
      <c r="M256" s="2002"/>
      <c r="N256" s="2002"/>
      <c r="O256" s="2002"/>
      <c r="P256" s="2002"/>
      <c r="Q256" s="2002"/>
      <c r="R256" s="2004"/>
      <c r="S256" s="2005"/>
      <c r="T256" s="2005"/>
      <c r="U256" s="2005"/>
      <c r="V256" s="2005"/>
      <c r="W256" s="2006"/>
      <c r="X256" s="920"/>
      <c r="Y256" s="920"/>
      <c r="Z256" s="920"/>
      <c r="AA256" s="920"/>
      <c r="AB256" s="920"/>
      <c r="AC256" s="920"/>
      <c r="AD256" s="920"/>
      <c r="AE256" s="920"/>
      <c r="AF256" s="920"/>
      <c r="AG256" s="920"/>
      <c r="AH256" s="920"/>
      <c r="AI256" s="920"/>
      <c r="AJ256" s="920"/>
      <c r="AK256" s="920"/>
      <c r="AL256" s="920"/>
      <c r="AM256" s="920"/>
      <c r="AN256" s="920"/>
      <c r="AO256" s="920"/>
      <c r="AP256" s="920"/>
      <c r="AQ256" s="920"/>
      <c r="AR256" s="920"/>
      <c r="AS256" s="920"/>
      <c r="AT256" s="920"/>
      <c r="AU256" s="920"/>
      <c r="AV256" s="920"/>
      <c r="AW256" s="920"/>
      <c r="AX256" s="920"/>
      <c r="AY256" s="920"/>
      <c r="AZ256" s="920"/>
      <c r="BA256" s="920"/>
      <c r="BB256" s="920"/>
      <c r="BC256" s="920"/>
      <c r="BD256" s="920"/>
      <c r="BE256" s="920"/>
      <c r="BF256" s="920"/>
      <c r="BG256" s="920"/>
      <c r="BH256" s="920"/>
      <c r="BI256" s="920"/>
      <c r="BJ256" s="920"/>
      <c r="BK256" s="920"/>
      <c r="BL256" s="920"/>
      <c r="BM256" s="920"/>
      <c r="BN256" s="920"/>
      <c r="BO256" s="486"/>
      <c r="BP256" s="486"/>
      <c r="BQ256" s="486"/>
      <c r="BR256" s="486"/>
      <c r="BS256" s="486"/>
      <c r="BT256" s="920"/>
      <c r="BU256" s="920"/>
      <c r="BV256" s="920"/>
      <c r="BW256" s="920"/>
      <c r="BX256" s="920"/>
      <c r="BY256" s="920"/>
      <c r="BZ256" s="486"/>
      <c r="CA256" s="486"/>
      <c r="CB256" s="486"/>
      <c r="CC256" s="486"/>
      <c r="CD256" s="486"/>
      <c r="CE256" s="486"/>
      <c r="CF256" s="486"/>
      <c r="CG256" s="486"/>
      <c r="CH256" s="486"/>
      <c r="CI256" s="486"/>
      <c r="CJ256" s="486"/>
      <c r="CK256" s="486"/>
      <c r="CP256" s="486"/>
    </row>
    <row r="257" spans="1:125" customFormat="1" ht="20.100000000000001" customHeight="1">
      <c r="A257" s="920"/>
      <c r="B257" s="920"/>
      <c r="C257" s="920"/>
      <c r="D257" s="920"/>
      <c r="E257" s="920"/>
      <c r="F257" s="920"/>
      <c r="I257" s="2002"/>
      <c r="J257" s="943" t="s">
        <v>3460</v>
      </c>
      <c r="K257" s="944"/>
      <c r="L257" s="944"/>
      <c r="M257" s="944"/>
      <c r="N257" s="944"/>
      <c r="O257" s="944"/>
      <c r="P257" s="944"/>
      <c r="Q257" s="1396"/>
      <c r="R257" s="907" t="s">
        <v>1519</v>
      </c>
      <c r="S257" s="908"/>
      <c r="T257" s="908"/>
      <c r="U257" s="908"/>
      <c r="V257" s="908"/>
      <c r="W257" s="909"/>
      <c r="X257" s="486"/>
      <c r="Y257" s="486"/>
      <c r="Z257" s="486"/>
      <c r="AA257" s="486"/>
      <c r="AB257" s="486"/>
      <c r="AC257" s="486"/>
      <c r="AD257" s="486"/>
      <c r="AE257" s="486"/>
      <c r="AF257" s="486"/>
      <c r="AG257" s="486"/>
      <c r="AH257" s="486"/>
      <c r="AI257" s="486"/>
      <c r="AJ257" s="486"/>
      <c r="AK257" s="486"/>
      <c r="AL257" s="486"/>
      <c r="AM257" s="486"/>
      <c r="AN257" s="486"/>
      <c r="AO257" s="486"/>
      <c r="AP257" s="486"/>
      <c r="AQ257" s="486"/>
      <c r="AR257" s="486"/>
      <c r="AS257" s="486"/>
      <c r="AT257" s="486"/>
      <c r="AU257" s="486"/>
      <c r="AV257" s="486"/>
      <c r="AW257" s="486"/>
      <c r="AX257" s="486"/>
      <c r="AY257" s="486"/>
      <c r="AZ257" s="486"/>
      <c r="BA257" s="920"/>
      <c r="BB257" s="920"/>
      <c r="BC257" s="920"/>
      <c r="BD257" s="920"/>
      <c r="BE257" s="920"/>
      <c r="BF257" s="920"/>
      <c r="BG257" s="920"/>
      <c r="BH257" s="920"/>
      <c r="BI257" s="920"/>
      <c r="BJ257" s="920"/>
      <c r="BK257" s="920"/>
      <c r="BL257" s="920"/>
      <c r="BM257" s="920"/>
      <c r="BN257" s="486"/>
      <c r="BO257" s="486"/>
      <c r="BP257" s="486"/>
      <c r="BQ257" s="486"/>
      <c r="BR257" s="486"/>
      <c r="BS257" s="920"/>
      <c r="BT257" s="920"/>
      <c r="BU257" s="920"/>
      <c r="BV257" s="920"/>
      <c r="BW257" s="486"/>
      <c r="BX257" s="486"/>
      <c r="BY257" s="486"/>
      <c r="BZ257" s="486"/>
      <c r="CA257" s="486"/>
      <c r="CB257" s="486"/>
      <c r="CC257" s="486"/>
      <c r="CD257" s="486"/>
      <c r="CE257" s="486"/>
      <c r="CF257" s="486"/>
      <c r="CG257" s="486"/>
      <c r="CH257" s="486"/>
      <c r="CI257" s="486"/>
      <c r="CJ257" s="486"/>
      <c r="CK257" s="486"/>
      <c r="CL257" s="486"/>
      <c r="CM257" s="486"/>
      <c r="CN257" s="486"/>
      <c r="CO257" s="486"/>
      <c r="CP257" s="486"/>
    </row>
    <row r="258" spans="1:125" customFormat="1" ht="9.9499999999999993" customHeight="1">
      <c r="A258" s="920"/>
      <c r="B258" s="920"/>
      <c r="C258" s="920"/>
      <c r="D258" s="920"/>
      <c r="E258" s="920"/>
      <c r="F258" s="920"/>
      <c r="I258" s="916"/>
      <c r="J258" s="2002"/>
      <c r="K258" s="2002"/>
      <c r="L258" s="2002"/>
      <c r="M258" s="2002"/>
      <c r="N258" s="2002"/>
      <c r="O258" s="2002"/>
      <c r="P258" s="2002"/>
      <c r="Q258" s="2002"/>
      <c r="R258" s="2002"/>
      <c r="S258" s="2002"/>
      <c r="T258" s="2002"/>
      <c r="U258" s="2002"/>
      <c r="V258" s="2002"/>
      <c r="W258" s="2002"/>
      <c r="X258" s="941"/>
      <c r="Y258" s="941"/>
      <c r="Z258" s="941"/>
      <c r="AA258" s="941"/>
      <c r="AB258" s="941"/>
      <c r="AC258" s="941"/>
      <c r="AD258" s="941"/>
      <c r="AE258" s="941"/>
      <c r="AF258" s="941"/>
      <c r="AG258" s="941"/>
      <c r="AH258" s="941"/>
      <c r="AI258" s="941"/>
      <c r="AJ258" s="941"/>
      <c r="AK258" s="941"/>
      <c r="AL258" s="941"/>
      <c r="AM258" s="941"/>
      <c r="AN258" s="941"/>
      <c r="AO258" s="941"/>
      <c r="AP258" s="941"/>
      <c r="AQ258" s="941"/>
      <c r="AR258" s="941"/>
      <c r="AS258" s="941"/>
      <c r="AT258" s="941"/>
      <c r="AU258" s="941"/>
      <c r="AV258" s="941"/>
      <c r="AW258" s="941"/>
      <c r="AX258" s="941"/>
      <c r="AY258" s="941"/>
      <c r="AZ258" s="941"/>
      <c r="BA258" s="941"/>
      <c r="BB258" s="941"/>
      <c r="BC258" s="941"/>
      <c r="BD258" s="941"/>
      <c r="BE258" s="941"/>
      <c r="BF258" s="941"/>
      <c r="BG258" s="941"/>
      <c r="BH258" s="941"/>
      <c r="BI258" s="941"/>
      <c r="BJ258" s="941"/>
      <c r="BK258" s="941"/>
      <c r="BL258" s="941"/>
      <c r="BM258" s="941"/>
      <c r="BN258" s="941"/>
      <c r="BO258" s="941"/>
      <c r="BP258" s="941"/>
      <c r="BQ258" s="941"/>
      <c r="BR258" s="941"/>
      <c r="BS258" s="941"/>
      <c r="BT258" s="941"/>
      <c r="BU258" s="941"/>
      <c r="BV258" s="941"/>
      <c r="BW258" s="941"/>
      <c r="BX258" s="941"/>
      <c r="BY258" s="941"/>
      <c r="BZ258" s="941"/>
      <c r="CA258" s="941"/>
      <c r="CB258" s="941"/>
      <c r="CC258" s="941"/>
      <c r="CD258" s="1316"/>
      <c r="CE258" s="1316"/>
      <c r="CF258" s="1316"/>
      <c r="CG258" s="1316"/>
      <c r="CH258" s="1316"/>
      <c r="CI258" s="1316"/>
      <c r="CJ258" s="1316"/>
      <c r="CK258" s="1316"/>
      <c r="CL258" s="1316"/>
      <c r="CM258" s="941"/>
      <c r="CN258" s="941"/>
      <c r="CO258" s="941"/>
      <c r="CP258" s="941"/>
      <c r="CQ258" s="914"/>
      <c r="CR258" s="914"/>
      <c r="CS258" s="1424"/>
    </row>
    <row r="259" spans="1:125" ht="18.95" customHeight="1">
      <c r="A259" s="920"/>
      <c r="B259" s="920"/>
      <c r="C259" s="920"/>
      <c r="D259" s="920"/>
      <c r="E259" s="920"/>
      <c r="F259" s="920"/>
      <c r="I259" s="935"/>
      <c r="J259" s="949" t="s">
        <v>2024</v>
      </c>
      <c r="K259" s="752"/>
      <c r="L259" s="938"/>
      <c r="M259" s="2890" t="s">
        <v>1179</v>
      </c>
      <c r="N259" s="2891"/>
      <c r="O259" s="2891"/>
      <c r="P259" s="2892"/>
      <c r="Q259" s="986" t="s">
        <v>1180</v>
      </c>
      <c r="R259" s="987" t="s">
        <v>1178</v>
      </c>
      <c r="S259" s="2890" t="s">
        <v>1179</v>
      </c>
      <c r="T259" s="2891"/>
      <c r="U259" s="2891"/>
      <c r="V259" s="2892"/>
      <c r="W259" s="986" t="s">
        <v>1180</v>
      </c>
      <c r="Y259" s="938" t="s">
        <v>1630</v>
      </c>
      <c r="Z259" s="938"/>
      <c r="AA259" s="958"/>
      <c r="AB259" s="1154" t="s">
        <v>2271</v>
      </c>
      <c r="AC259" s="1155"/>
      <c r="AD259" s="1155"/>
      <c r="AE259" s="1155"/>
      <c r="AF259" s="1155"/>
      <c r="AG259" s="1156"/>
      <c r="AH259" s="986" t="s">
        <v>912</v>
      </c>
      <c r="AL259" s="938"/>
      <c r="AM259" s="938"/>
      <c r="AP259" s="938"/>
      <c r="AQ259" s="938"/>
      <c r="AV259" s="926" t="s">
        <v>1544</v>
      </c>
      <c r="AW259" s="927"/>
      <c r="AX259" s="928"/>
      <c r="AY259" s="926" t="s">
        <v>1623</v>
      </c>
      <c r="AZ259" s="927"/>
      <c r="BA259" s="928"/>
      <c r="BC259" s="1507" t="s">
        <v>2533</v>
      </c>
      <c r="BD259" s="1508"/>
      <c r="BE259" s="1508"/>
      <c r="BF259" s="1509"/>
      <c r="BV259" s="920"/>
      <c r="BW259" s="920"/>
      <c r="CG259" s="920"/>
      <c r="CH259" s="920"/>
      <c r="CI259" s="920"/>
      <c r="CJ259" s="920"/>
      <c r="CK259" s="920"/>
      <c r="CL259" s="920"/>
      <c r="CM259" s="920"/>
      <c r="CN259" s="920"/>
      <c r="CO259" s="920"/>
      <c r="CP259" s="920"/>
      <c r="CQ259" s="920"/>
      <c r="CR259" s="920"/>
      <c r="CS259" s="937"/>
    </row>
    <row r="260" spans="1:125" ht="9.9499999999999993" customHeight="1">
      <c r="A260" s="920"/>
      <c r="B260" s="920"/>
      <c r="C260" s="920"/>
      <c r="D260" s="920"/>
      <c r="E260" s="920"/>
      <c r="F260" s="920"/>
      <c r="I260" s="935"/>
      <c r="J260" s="961"/>
      <c r="K260" s="920"/>
      <c r="L260" s="920"/>
      <c r="M260" s="920"/>
      <c r="N260" s="920"/>
      <c r="BW260" s="920"/>
      <c r="BX260" s="920"/>
      <c r="BY260" s="920"/>
      <c r="BZ260" s="920"/>
      <c r="CA260" s="920"/>
      <c r="CB260" s="920"/>
      <c r="CC260" s="920"/>
      <c r="CD260" s="920"/>
      <c r="CE260" s="920"/>
      <c r="CF260" s="920"/>
      <c r="CG260" s="920"/>
      <c r="CH260" s="920"/>
      <c r="CI260" s="920"/>
      <c r="CJ260" s="920"/>
      <c r="CK260" s="920"/>
      <c r="CL260" s="920"/>
      <c r="CM260" s="920"/>
      <c r="CN260" s="920"/>
      <c r="CO260" s="920"/>
      <c r="CP260" s="920"/>
      <c r="CQ260" s="920"/>
      <c r="CR260" s="920"/>
      <c r="CS260" s="937"/>
      <c r="CT260" s="920"/>
      <c r="CU260" s="920"/>
      <c r="CV260" s="920"/>
      <c r="CW260" s="920"/>
      <c r="CX260" s="920"/>
      <c r="CY260" s="920"/>
      <c r="CZ260" s="920"/>
      <c r="DA260" s="920"/>
      <c r="DB260" s="920"/>
      <c r="DC260" s="920"/>
      <c r="DD260" s="920"/>
      <c r="DE260" s="920"/>
      <c r="DF260" s="920"/>
      <c r="DG260" s="920"/>
      <c r="DH260" s="920"/>
      <c r="DI260" s="920"/>
      <c r="DJ260" s="920"/>
      <c r="DK260" s="920"/>
      <c r="DL260" s="920"/>
      <c r="DM260" s="920"/>
      <c r="DN260" s="920"/>
    </row>
    <row r="261" spans="1:125" ht="20.100000000000001" customHeight="1">
      <c r="A261" s="920"/>
      <c r="B261" s="920"/>
      <c r="C261" s="920"/>
      <c r="D261" s="920"/>
      <c r="E261" s="920"/>
      <c r="F261" s="920"/>
      <c r="I261" s="935"/>
      <c r="J261" s="949" t="s">
        <v>1542</v>
      </c>
      <c r="K261" s="981"/>
      <c r="M261" s="982" t="s">
        <v>1521</v>
      </c>
      <c r="N261" s="983"/>
      <c r="O261" s="983"/>
      <c r="P261" s="983"/>
      <c r="Q261" s="984"/>
      <c r="S261" s="949" t="s">
        <v>1573</v>
      </c>
      <c r="T261" s="981"/>
      <c r="U261" s="982" t="s">
        <v>1521</v>
      </c>
      <c r="V261" s="983"/>
      <c r="W261" s="983"/>
      <c r="X261" s="983"/>
      <c r="Y261" s="984"/>
      <c r="Z261" s="986" t="s">
        <v>912</v>
      </c>
      <c r="AA261" s="910" t="s">
        <v>1682</v>
      </c>
      <c r="AB261" s="981"/>
      <c r="AC261" s="938"/>
      <c r="AD261" s="982" t="s">
        <v>1521</v>
      </c>
      <c r="AE261" s="983"/>
      <c r="AF261" s="983"/>
      <c r="AG261" s="983"/>
      <c r="AH261" s="986" t="s">
        <v>912</v>
      </c>
      <c r="AI261" s="910" t="s">
        <v>2145</v>
      </c>
      <c r="AJ261" s="981"/>
      <c r="AK261" s="938"/>
      <c r="AL261" s="982" t="s">
        <v>1521</v>
      </c>
      <c r="AM261" s="983"/>
      <c r="AN261" s="983"/>
      <c r="AO261" s="983"/>
      <c r="AP261" s="984"/>
      <c r="AQ261" s="910" t="s">
        <v>1629</v>
      </c>
      <c r="AR261" s="981"/>
      <c r="AS261" s="938"/>
      <c r="AT261" s="982" t="s">
        <v>1521</v>
      </c>
      <c r="AU261" s="983"/>
      <c r="AV261" s="983"/>
      <c r="AW261" s="983"/>
      <c r="AX261" s="984"/>
      <c r="AY261" s="910" t="s">
        <v>2204</v>
      </c>
      <c r="AZ261" s="752"/>
      <c r="BA261" s="752"/>
      <c r="BB261" s="2865" t="s">
        <v>1521</v>
      </c>
      <c r="BC261" s="2866"/>
      <c r="BD261" s="2866"/>
      <c r="BE261" s="2866"/>
      <c r="BF261" s="2867"/>
      <c r="BX261" s="920"/>
      <c r="BY261" s="920"/>
      <c r="BZ261" s="920"/>
      <c r="CA261" s="920"/>
      <c r="CB261" s="920"/>
      <c r="CC261" s="920"/>
      <c r="CD261" s="920"/>
      <c r="CE261" s="920"/>
      <c r="CF261" s="920"/>
      <c r="CG261" s="920"/>
      <c r="CH261" s="920"/>
      <c r="CI261" s="920"/>
      <c r="CJ261" s="920"/>
      <c r="CK261" s="920"/>
      <c r="CL261" s="920"/>
      <c r="CM261" s="920"/>
      <c r="CN261" s="920"/>
      <c r="CO261" s="920"/>
      <c r="CP261" s="920"/>
      <c r="CQ261" s="920"/>
      <c r="CR261" s="920"/>
      <c r="CS261" s="937"/>
      <c r="CT261" s="920"/>
      <c r="CU261" s="920"/>
      <c r="CV261" s="920"/>
      <c r="CW261" s="920"/>
      <c r="CX261" s="920"/>
      <c r="CY261" s="920"/>
      <c r="CZ261" s="920"/>
      <c r="DA261" s="920"/>
      <c r="DB261" s="920"/>
      <c r="DC261" s="920"/>
      <c r="DD261" s="920"/>
      <c r="DE261" s="920"/>
      <c r="DF261" s="920"/>
      <c r="DG261" s="920"/>
      <c r="DH261" s="920"/>
      <c r="DI261" s="920"/>
      <c r="DJ261" s="920"/>
      <c r="DK261" s="920"/>
      <c r="DL261" s="920"/>
      <c r="DM261" s="920"/>
      <c r="DN261" s="920"/>
    </row>
    <row r="262" spans="1:125" ht="9.9499999999999993" customHeight="1">
      <c r="A262" s="920"/>
      <c r="B262" s="920"/>
      <c r="C262" s="920"/>
      <c r="D262" s="920"/>
      <c r="E262" s="920"/>
      <c r="F262" s="920"/>
      <c r="I262" s="935"/>
      <c r="J262" s="961"/>
      <c r="K262" s="920"/>
      <c r="L262" s="920"/>
      <c r="M262" s="920"/>
      <c r="N262" s="920"/>
      <c r="CD262" s="920"/>
      <c r="CE262" s="920"/>
      <c r="CF262" s="920"/>
      <c r="CG262" s="920"/>
      <c r="CH262" s="920"/>
      <c r="CI262" s="920"/>
      <c r="CJ262" s="920"/>
      <c r="CK262" s="920"/>
      <c r="CL262" s="920"/>
      <c r="CM262" s="920"/>
      <c r="CN262" s="920"/>
      <c r="CO262" s="920"/>
      <c r="CP262" s="920"/>
      <c r="CQ262" s="920"/>
      <c r="CR262" s="920"/>
      <c r="CS262" s="937"/>
      <c r="CT262" s="920"/>
      <c r="CU262" s="920"/>
      <c r="CV262" s="920"/>
      <c r="CW262" s="920"/>
      <c r="CX262" s="920"/>
      <c r="CY262" s="920"/>
      <c r="CZ262" s="920"/>
      <c r="DA262" s="920"/>
      <c r="DB262" s="920"/>
      <c r="DC262" s="920"/>
      <c r="DD262" s="920"/>
      <c r="DE262" s="920"/>
      <c r="DF262" s="920"/>
      <c r="DG262" s="920"/>
      <c r="DH262" s="920"/>
      <c r="DI262" s="920"/>
      <c r="DJ262" s="920"/>
      <c r="DK262" s="920"/>
      <c r="DL262" s="920"/>
      <c r="DM262" s="920"/>
      <c r="DN262" s="920"/>
      <c r="DO262" s="920"/>
      <c r="DP262" s="920"/>
      <c r="DQ262" s="920"/>
      <c r="DR262" s="920"/>
      <c r="DS262" s="920"/>
      <c r="DT262" s="920"/>
      <c r="DU262" s="920"/>
    </row>
    <row r="263" spans="1:125" ht="18.95" customHeight="1">
      <c r="A263" s="920"/>
      <c r="B263" s="920"/>
      <c r="C263" s="920"/>
      <c r="D263" s="920"/>
      <c r="E263" s="920"/>
      <c r="F263" s="920"/>
      <c r="I263" s="935"/>
      <c r="J263" s="2880" t="s">
        <v>1559</v>
      </c>
      <c r="K263" s="2797" t="s">
        <v>2062</v>
      </c>
      <c r="L263" s="2798"/>
      <c r="M263" s="2798"/>
      <c r="N263" s="2799"/>
      <c r="O263" s="2797" t="s">
        <v>2282</v>
      </c>
      <c r="P263" s="2798"/>
      <c r="Q263" s="2798"/>
      <c r="R263" s="2799"/>
      <c r="S263" s="2880" t="s">
        <v>3420</v>
      </c>
      <c r="T263" s="2797" t="s">
        <v>2062</v>
      </c>
      <c r="U263" s="2798"/>
      <c r="V263" s="2798"/>
      <c r="W263" s="2799"/>
      <c r="X263" s="2810" t="s">
        <v>1630</v>
      </c>
      <c r="Y263" s="2882"/>
      <c r="Z263" s="2882"/>
      <c r="AA263" s="2882"/>
      <c r="AB263" s="2882"/>
      <c r="AC263" s="2812"/>
      <c r="AD263" s="966" t="s">
        <v>2147</v>
      </c>
      <c r="AE263" s="1361"/>
      <c r="AF263" s="930"/>
      <c r="AG263" s="930"/>
      <c r="AH263" s="930"/>
      <c r="AI263" s="930"/>
      <c r="AJ263" s="930"/>
      <c r="AK263" s="930"/>
      <c r="AL263" s="931"/>
      <c r="AM263" s="929" t="s">
        <v>1586</v>
      </c>
      <c r="AN263" s="930"/>
      <c r="AO263" s="930"/>
      <c r="AP263" s="930"/>
      <c r="AQ263" s="930"/>
      <c r="AR263" s="930"/>
      <c r="AS263" s="930"/>
      <c r="AT263" s="930"/>
      <c r="AU263" s="930"/>
      <c r="AV263" s="930"/>
      <c r="AW263" s="931"/>
      <c r="AX263" s="929" t="s">
        <v>1527</v>
      </c>
      <c r="AY263" s="930"/>
      <c r="AZ263" s="930"/>
      <c r="BA263" s="930"/>
      <c r="BB263" s="930"/>
      <c r="BC263" s="930"/>
      <c r="BD263" s="930"/>
      <c r="BE263" s="930"/>
      <c r="BF263" s="930"/>
      <c r="BG263" s="930"/>
      <c r="BH263" s="930"/>
      <c r="BI263" s="930"/>
      <c r="BJ263" s="930"/>
      <c r="BK263" s="930"/>
      <c r="BL263" s="930"/>
      <c r="BM263" s="930"/>
      <c r="BN263" s="930"/>
      <c r="BO263" s="930"/>
      <c r="BP263" s="929" t="s">
        <v>2122</v>
      </c>
      <c r="BQ263" s="930"/>
      <c r="BR263" s="930"/>
      <c r="BS263" s="930"/>
      <c r="BT263" s="930"/>
      <c r="BU263" s="930"/>
      <c r="BV263" s="930"/>
      <c r="BW263" s="930"/>
      <c r="BX263" s="930"/>
      <c r="BY263" s="930"/>
      <c r="BZ263" s="930"/>
      <c r="CA263" s="931"/>
      <c r="CB263" s="931"/>
      <c r="CC263" s="931"/>
      <c r="CD263" s="931"/>
      <c r="CE263" s="1060" t="s">
        <v>1612</v>
      </c>
      <c r="CF263" s="1060"/>
      <c r="CG263" s="1060"/>
      <c r="CH263" s="1060"/>
      <c r="CI263" s="1061"/>
      <c r="CJ263" s="1060"/>
      <c r="CK263" s="1060"/>
      <c r="CL263" s="1061"/>
      <c r="CM263" s="2896" t="s">
        <v>1525</v>
      </c>
      <c r="CN263" s="2913"/>
      <c r="CO263" s="2913"/>
      <c r="CP263" s="2913"/>
      <c r="CQ263" s="2913"/>
      <c r="CR263" s="2898"/>
      <c r="CS263" s="937"/>
    </row>
    <row r="264" spans="1:125" ht="18.95" customHeight="1">
      <c r="A264" s="920"/>
      <c r="B264" s="920"/>
      <c r="C264" s="920"/>
      <c r="D264" s="920"/>
      <c r="E264" s="920"/>
      <c r="F264" s="920"/>
      <c r="I264" s="935"/>
      <c r="J264" s="2881"/>
      <c r="K264" s="2800"/>
      <c r="L264" s="2801"/>
      <c r="M264" s="2801"/>
      <c r="N264" s="2802"/>
      <c r="O264" s="2800"/>
      <c r="P264" s="2801"/>
      <c r="Q264" s="2801"/>
      <c r="R264" s="2802"/>
      <c r="S264" s="2881"/>
      <c r="T264" s="2800"/>
      <c r="U264" s="2801"/>
      <c r="V264" s="2801"/>
      <c r="W264" s="2802"/>
      <c r="X264" s="2813"/>
      <c r="Y264" s="2814"/>
      <c r="Z264" s="2814"/>
      <c r="AA264" s="2814"/>
      <c r="AB264" s="2814"/>
      <c r="AC264" s="2815"/>
      <c r="AD264" s="929" t="s">
        <v>3413</v>
      </c>
      <c r="AE264" s="930"/>
      <c r="AF264" s="930"/>
      <c r="AG264" s="929" t="s">
        <v>2138</v>
      </c>
      <c r="AH264" s="930"/>
      <c r="AI264" s="930"/>
      <c r="AJ264" s="929" t="s">
        <v>2139</v>
      </c>
      <c r="AK264" s="930"/>
      <c r="AL264" s="931"/>
      <c r="AM264" s="929" t="s">
        <v>699</v>
      </c>
      <c r="AN264" s="930"/>
      <c r="AO264" s="930"/>
      <c r="AP264" s="931"/>
      <c r="AQ264" s="929" t="s">
        <v>700</v>
      </c>
      <c r="AR264" s="930"/>
      <c r="AS264" s="930"/>
      <c r="AT264" s="931"/>
      <c r="AU264" s="929" t="s">
        <v>1531</v>
      </c>
      <c r="AV264" s="930"/>
      <c r="AW264" s="931"/>
      <c r="AX264" s="929" t="s">
        <v>1561</v>
      </c>
      <c r="AY264" s="930"/>
      <c r="AZ264" s="931"/>
      <c r="BA264" s="929" t="s">
        <v>1528</v>
      </c>
      <c r="BB264" s="930"/>
      <c r="BC264" s="930"/>
      <c r="BD264" s="930"/>
      <c r="BE264" s="931"/>
      <c r="BF264" s="929" t="s">
        <v>1529</v>
      </c>
      <c r="BG264" s="930"/>
      <c r="BH264" s="930"/>
      <c r="BI264" s="930"/>
      <c r="BJ264" s="930"/>
      <c r="BK264" s="930"/>
      <c r="BL264" s="931"/>
      <c r="BM264" s="929" t="s">
        <v>1530</v>
      </c>
      <c r="BN264" s="930"/>
      <c r="BO264" s="931"/>
      <c r="BP264" s="966" t="s">
        <v>1534</v>
      </c>
      <c r="BQ264" s="967"/>
      <c r="BR264" s="968"/>
      <c r="BS264" s="966" t="s">
        <v>1535</v>
      </c>
      <c r="BT264" s="967"/>
      <c r="BU264" s="968"/>
      <c r="BV264" s="929" t="s">
        <v>1583</v>
      </c>
      <c r="BW264" s="931"/>
      <c r="BX264" s="931"/>
      <c r="BY264" s="929" t="s">
        <v>1584</v>
      </c>
      <c r="BZ264" s="930"/>
      <c r="CA264" s="931"/>
      <c r="CB264" s="929" t="s">
        <v>1680</v>
      </c>
      <c r="CC264" s="930"/>
      <c r="CD264" s="931"/>
      <c r="CE264" s="1059" t="s">
        <v>1583</v>
      </c>
      <c r="CF264" s="1060"/>
      <c r="CG264" s="1059" t="s">
        <v>1592</v>
      </c>
      <c r="CH264" s="1060"/>
      <c r="CI264" s="1061"/>
      <c r="CJ264" s="1059" t="s">
        <v>1585</v>
      </c>
      <c r="CK264" s="1060"/>
      <c r="CL264" s="1061"/>
      <c r="CM264" s="2899"/>
      <c r="CN264" s="2900"/>
      <c r="CO264" s="2900"/>
      <c r="CP264" s="2900"/>
      <c r="CQ264" s="2900"/>
      <c r="CR264" s="2901"/>
      <c r="CS264" s="937"/>
    </row>
    <row r="265" spans="1:125" ht="18.95" customHeight="1">
      <c r="A265" s="920"/>
      <c r="B265" s="920"/>
      <c r="C265" s="920"/>
      <c r="D265" s="920"/>
      <c r="E265" s="920"/>
      <c r="F265" s="920"/>
      <c r="I265" s="935"/>
      <c r="J265" s="932" t="s">
        <v>737</v>
      </c>
      <c r="K265" s="2865" t="s">
        <v>1179</v>
      </c>
      <c r="L265" s="2866"/>
      <c r="M265" s="2866"/>
      <c r="N265" s="2867"/>
      <c r="O265" s="2865" t="s">
        <v>1526</v>
      </c>
      <c r="P265" s="2866"/>
      <c r="Q265" s="2866"/>
      <c r="R265" s="2867"/>
      <c r="S265" s="932">
        <v>1</v>
      </c>
      <c r="T265" s="2865" t="s">
        <v>1179</v>
      </c>
      <c r="U265" s="2866"/>
      <c r="V265" s="2866"/>
      <c r="W265" s="2867"/>
      <c r="X265" s="1040" t="s">
        <v>2271</v>
      </c>
      <c r="Y265" s="918"/>
      <c r="Z265" s="918"/>
      <c r="AA265" s="918"/>
      <c r="AB265" s="918"/>
      <c r="AC265" s="919"/>
      <c r="AD265" s="1388" t="s">
        <v>3410</v>
      </c>
      <c r="AE265" s="955"/>
      <c r="AF265" s="955"/>
      <c r="AG265" s="954" t="s">
        <v>3155</v>
      </c>
      <c r="AH265" s="955"/>
      <c r="AI265" s="955"/>
      <c r="AJ265" s="954" t="s">
        <v>1524</v>
      </c>
      <c r="AK265" s="955"/>
      <c r="AL265" s="971"/>
      <c r="AM265" s="932" t="s">
        <v>3428</v>
      </c>
      <c r="AN265" s="933"/>
      <c r="AO265" s="933"/>
      <c r="AP265" s="934"/>
      <c r="AQ265" s="932">
        <v>12344</v>
      </c>
      <c r="AR265" s="933"/>
      <c r="AS265" s="933"/>
      <c r="AT265" s="934"/>
      <c r="AU265" s="932" t="s">
        <v>1518</v>
      </c>
      <c r="AV265" s="933"/>
      <c r="AW265" s="934"/>
      <c r="AX265" s="932" t="s">
        <v>1526</v>
      </c>
      <c r="AY265" s="933"/>
      <c r="AZ265" s="934"/>
      <c r="BA265" s="932" t="s">
        <v>1526</v>
      </c>
      <c r="BB265" s="933"/>
      <c r="BC265" s="933"/>
      <c r="BD265" s="933"/>
      <c r="BE265" s="934"/>
      <c r="BF265" s="932" t="s">
        <v>1562</v>
      </c>
      <c r="BG265" s="933"/>
      <c r="BH265" s="933"/>
      <c r="BI265" s="933"/>
      <c r="BJ265" s="933"/>
      <c r="BK265" s="933"/>
      <c r="BL265" s="934"/>
      <c r="BM265" s="932" t="s">
        <v>264</v>
      </c>
      <c r="BN265" s="933"/>
      <c r="BO265" s="934"/>
      <c r="BP265" s="932" t="s">
        <v>3157</v>
      </c>
      <c r="BQ265" s="933"/>
      <c r="BR265" s="934"/>
      <c r="BS265" s="932">
        <v>1</v>
      </c>
      <c r="BT265" s="933"/>
      <c r="BU265" s="934"/>
      <c r="BV265" s="932" t="s">
        <v>1595</v>
      </c>
      <c r="BW265" s="933"/>
      <c r="BX265" s="1005"/>
      <c r="BY265" s="932">
        <v>1</v>
      </c>
      <c r="BZ265" s="933"/>
      <c r="CA265" s="934"/>
      <c r="CB265" s="932">
        <v>66</v>
      </c>
      <c r="CC265" s="933"/>
      <c r="CD265" s="934"/>
      <c r="CE265" s="954" t="s">
        <v>1590</v>
      </c>
      <c r="CF265" s="955"/>
      <c r="CG265" s="1006">
        <v>40</v>
      </c>
      <c r="CH265" s="1007"/>
      <c r="CI265" s="1008"/>
      <c r="CJ265" s="1009" t="s">
        <v>1520</v>
      </c>
      <c r="CK265" s="1007"/>
      <c r="CL265" s="1008"/>
      <c r="CM265" s="2050" t="s">
        <v>3431</v>
      </c>
      <c r="CN265" s="955"/>
      <c r="CO265" s="955"/>
      <c r="CP265" s="955"/>
      <c r="CQ265" s="955"/>
      <c r="CR265" s="971"/>
      <c r="CS265" s="937"/>
    </row>
    <row r="266" spans="1:125" ht="18.95" customHeight="1">
      <c r="A266" s="920"/>
      <c r="B266" s="920"/>
      <c r="C266" s="920"/>
      <c r="D266" s="920"/>
      <c r="E266" s="920"/>
      <c r="F266" s="920"/>
      <c r="I266" s="935"/>
      <c r="J266" s="932" t="s">
        <v>737</v>
      </c>
      <c r="K266" s="2865" t="s">
        <v>1179</v>
      </c>
      <c r="L266" s="2866"/>
      <c r="M266" s="2866"/>
      <c r="N266" s="2867"/>
      <c r="O266" s="2865" t="s">
        <v>1526</v>
      </c>
      <c r="P266" s="2866"/>
      <c r="Q266" s="2866"/>
      <c r="R266" s="2867"/>
      <c r="S266" s="932">
        <v>2</v>
      </c>
      <c r="T266" s="2865" t="s">
        <v>1179</v>
      </c>
      <c r="U266" s="2866"/>
      <c r="V266" s="2866"/>
      <c r="W266" s="2867"/>
      <c r="X266" s="1040" t="s">
        <v>2271</v>
      </c>
      <c r="Y266" s="918"/>
      <c r="Z266" s="918"/>
      <c r="AA266" s="918"/>
      <c r="AB266" s="918"/>
      <c r="AC266" s="919"/>
      <c r="AD266" s="1388" t="s">
        <v>3410</v>
      </c>
      <c r="AE266" s="955"/>
      <c r="AF266" s="955"/>
      <c r="AG266" s="954" t="s">
        <v>3156</v>
      </c>
      <c r="AH266" s="955"/>
      <c r="AI266" s="955"/>
      <c r="AJ266" s="954" t="s">
        <v>1524</v>
      </c>
      <c r="AK266" s="955"/>
      <c r="AL266" s="971"/>
      <c r="AM266" s="932" t="s">
        <v>3428</v>
      </c>
      <c r="AN266" s="933"/>
      <c r="AO266" s="933"/>
      <c r="AP266" s="934"/>
      <c r="AQ266" s="932">
        <v>12344</v>
      </c>
      <c r="AR266" s="933"/>
      <c r="AS266" s="933"/>
      <c r="AT266" s="934"/>
      <c r="AU266" s="932" t="s">
        <v>1518</v>
      </c>
      <c r="AV266" s="933"/>
      <c r="AW266" s="934"/>
      <c r="AX266" s="932" t="s">
        <v>1526</v>
      </c>
      <c r="AY266" s="933"/>
      <c r="AZ266" s="934"/>
      <c r="BA266" s="932" t="s">
        <v>1526</v>
      </c>
      <c r="BB266" s="933"/>
      <c r="BC266" s="933"/>
      <c r="BD266" s="933"/>
      <c r="BE266" s="934"/>
      <c r="BF266" s="932" t="s">
        <v>1562</v>
      </c>
      <c r="BG266" s="933"/>
      <c r="BH266" s="933"/>
      <c r="BI266" s="933"/>
      <c r="BJ266" s="933"/>
      <c r="BK266" s="933"/>
      <c r="BL266" s="934"/>
      <c r="BM266" s="932" t="s">
        <v>264</v>
      </c>
      <c r="BN266" s="933"/>
      <c r="BO266" s="934"/>
      <c r="BP266" s="932" t="s">
        <v>3157</v>
      </c>
      <c r="BQ266" s="933"/>
      <c r="BR266" s="934"/>
      <c r="BS266" s="932">
        <v>1</v>
      </c>
      <c r="BT266" s="933"/>
      <c r="BU266" s="934"/>
      <c r="BV266" s="932" t="s">
        <v>1595</v>
      </c>
      <c r="BW266" s="933"/>
      <c r="BX266" s="1005"/>
      <c r="BY266" s="932">
        <v>1</v>
      </c>
      <c r="BZ266" s="933"/>
      <c r="CA266" s="934"/>
      <c r="CB266" s="932">
        <v>66</v>
      </c>
      <c r="CC266" s="933"/>
      <c r="CD266" s="934"/>
      <c r="CE266" s="954" t="s">
        <v>1590</v>
      </c>
      <c r="CF266" s="955"/>
      <c r="CG266" s="1006">
        <v>20</v>
      </c>
      <c r="CH266" s="1007"/>
      <c r="CI266" s="1008"/>
      <c r="CJ266" s="1009" t="s">
        <v>1520</v>
      </c>
      <c r="CK266" s="1007"/>
      <c r="CL266" s="1008"/>
      <c r="CM266" s="2050" t="s">
        <v>3433</v>
      </c>
      <c r="CN266" s="955"/>
      <c r="CO266" s="955"/>
      <c r="CP266" s="955"/>
      <c r="CQ266" s="955"/>
      <c r="CR266" s="971"/>
      <c r="CS266" s="937"/>
    </row>
    <row r="267" spans="1:125" ht="5.0999999999999996" customHeight="1">
      <c r="A267" s="920"/>
      <c r="B267" s="920"/>
      <c r="C267" s="920"/>
      <c r="D267" s="920"/>
      <c r="E267" s="920"/>
      <c r="F267" s="920"/>
      <c r="I267" s="935"/>
      <c r="J267" s="920"/>
      <c r="O267" s="920"/>
      <c r="P267" s="920"/>
      <c r="Q267" s="920"/>
      <c r="R267" s="920"/>
      <c r="S267" s="920"/>
      <c r="T267" s="920"/>
      <c r="U267" s="920"/>
      <c r="V267" s="920"/>
      <c r="W267" s="920"/>
      <c r="X267" s="920"/>
      <c r="Y267" s="920"/>
      <c r="Z267" s="920"/>
      <c r="AA267" s="920"/>
      <c r="AB267" s="920"/>
      <c r="AC267" s="920"/>
      <c r="AD267" s="920"/>
      <c r="AE267" s="920"/>
      <c r="AF267" s="920"/>
      <c r="AG267" s="920"/>
      <c r="AH267" s="920"/>
      <c r="AI267" s="920"/>
      <c r="AJ267" s="920"/>
      <c r="AK267" s="920"/>
      <c r="AL267" s="920"/>
      <c r="AM267" s="920"/>
      <c r="AN267" s="920"/>
      <c r="AO267" s="920"/>
      <c r="AP267" s="920"/>
      <c r="AQ267" s="920"/>
      <c r="AR267" s="920"/>
      <c r="AS267" s="920"/>
      <c r="AT267" s="920"/>
      <c r="AU267" s="920"/>
      <c r="AV267" s="920"/>
      <c r="AW267" s="920"/>
      <c r="AX267" s="920"/>
      <c r="AY267" s="920"/>
      <c r="AZ267" s="920"/>
      <c r="BA267" s="920"/>
      <c r="BB267" s="920"/>
      <c r="BC267" s="920"/>
      <c r="BD267" s="920"/>
      <c r="BE267" s="920"/>
      <c r="BF267" s="920"/>
      <c r="BG267" s="920"/>
      <c r="BH267" s="920"/>
      <c r="BI267" s="920"/>
      <c r="BJ267" s="920"/>
      <c r="BK267" s="920"/>
      <c r="BL267" s="920"/>
      <c r="BM267" s="920"/>
      <c r="BN267" s="920"/>
      <c r="BO267" s="920"/>
      <c r="BP267" s="920"/>
      <c r="BQ267" s="920"/>
      <c r="BR267" s="920"/>
      <c r="BS267" s="920"/>
      <c r="BT267" s="920"/>
      <c r="BU267" s="920"/>
      <c r="BV267" s="920"/>
      <c r="BW267" s="920"/>
      <c r="BX267" s="920"/>
      <c r="BY267" s="920"/>
      <c r="BZ267" s="920"/>
      <c r="CA267" s="920"/>
      <c r="CB267" s="920"/>
      <c r="CC267" s="974"/>
      <c r="CD267" s="974"/>
      <c r="CE267" s="974"/>
      <c r="CF267" s="974"/>
      <c r="CG267" s="974"/>
      <c r="CH267" s="974"/>
      <c r="CI267" s="974"/>
      <c r="CJ267" s="974"/>
      <c r="CK267" s="920"/>
      <c r="CL267" s="2002"/>
      <c r="CM267" s="974"/>
      <c r="CN267" s="974"/>
      <c r="CO267" s="974"/>
      <c r="CP267" s="920"/>
      <c r="CQ267" s="2208"/>
      <c r="CR267" s="2208"/>
      <c r="CS267" s="1422"/>
      <c r="CT267"/>
      <c r="CU267"/>
      <c r="CV267"/>
      <c r="CW267"/>
      <c r="CX267"/>
      <c r="CY267"/>
      <c r="CZ267"/>
    </row>
    <row r="268" spans="1:125" ht="5.0999999999999996" customHeight="1">
      <c r="A268" s="920"/>
      <c r="B268" s="920"/>
      <c r="C268" s="920"/>
      <c r="D268" s="920"/>
      <c r="E268" s="920"/>
      <c r="F268" s="920"/>
      <c r="I268" s="935"/>
      <c r="J268" s="977"/>
      <c r="K268" s="977"/>
      <c r="L268" s="977"/>
      <c r="M268" s="977"/>
      <c r="N268" s="977"/>
      <c r="O268" s="977"/>
      <c r="P268" s="977"/>
      <c r="Q268" s="977"/>
      <c r="R268" s="977"/>
      <c r="S268" s="977"/>
      <c r="T268" s="977"/>
      <c r="U268" s="977"/>
      <c r="V268" s="977"/>
      <c r="W268" s="977"/>
      <c r="X268" s="977"/>
      <c r="Y268" s="977"/>
      <c r="Z268" s="977"/>
      <c r="AA268" s="977"/>
      <c r="AB268" s="977"/>
      <c r="AC268" s="977"/>
      <c r="AD268" s="977"/>
      <c r="AE268" s="977"/>
      <c r="AF268" s="977"/>
      <c r="AG268" s="977"/>
      <c r="AH268" s="977"/>
      <c r="AI268" s="977"/>
      <c r="AJ268" s="977"/>
      <c r="AK268" s="977"/>
      <c r="AL268" s="977"/>
      <c r="AM268" s="977"/>
      <c r="AN268" s="977"/>
      <c r="AO268" s="977"/>
      <c r="AP268" s="977"/>
      <c r="AQ268" s="977"/>
      <c r="AR268" s="977"/>
      <c r="AS268" s="977"/>
      <c r="AT268" s="977"/>
      <c r="AU268" s="977"/>
      <c r="AV268" s="977"/>
      <c r="AW268" s="977"/>
      <c r="AX268" s="977"/>
      <c r="AY268" s="977"/>
      <c r="AZ268" s="977"/>
      <c r="BA268" s="977"/>
      <c r="BB268" s="977"/>
      <c r="BC268" s="977"/>
      <c r="BD268" s="977"/>
      <c r="BE268" s="977"/>
      <c r="BF268" s="977"/>
      <c r="BG268" s="977"/>
      <c r="BH268" s="977"/>
      <c r="BI268" s="977"/>
      <c r="BJ268" s="977"/>
      <c r="BK268" s="977"/>
      <c r="BL268" s="977"/>
      <c r="BM268" s="977"/>
      <c r="BN268" s="977"/>
      <c r="BO268" s="977"/>
      <c r="BP268" s="977"/>
      <c r="BQ268" s="977"/>
      <c r="BR268" s="977"/>
      <c r="BS268" s="977"/>
      <c r="BT268" s="977"/>
      <c r="BU268" s="977"/>
      <c r="BV268" s="977"/>
      <c r="BW268" s="977"/>
      <c r="BX268" s="977"/>
      <c r="BY268" s="977"/>
      <c r="BZ268" s="977"/>
      <c r="CA268" s="977"/>
      <c r="CB268" s="977"/>
      <c r="CC268" s="977"/>
      <c r="CD268" s="977"/>
      <c r="CE268" s="977"/>
      <c r="CF268" s="977"/>
      <c r="CG268" s="977"/>
      <c r="CH268" s="977"/>
      <c r="CI268" s="977"/>
      <c r="CJ268" s="977"/>
      <c r="CK268" s="977"/>
      <c r="CL268" s="977"/>
      <c r="CM268" s="977"/>
      <c r="CN268" s="977"/>
      <c r="CO268" s="977"/>
      <c r="CP268" s="977"/>
      <c r="CQ268" s="977"/>
      <c r="CR268" s="977"/>
      <c r="CS268" s="1422"/>
      <c r="CT268"/>
      <c r="CU268"/>
      <c r="CV268"/>
      <c r="CW268"/>
      <c r="CX268"/>
      <c r="CY268"/>
      <c r="CZ268"/>
    </row>
    <row r="269" spans="1:125" ht="18.95" customHeight="1">
      <c r="A269" s="920"/>
      <c r="B269" s="920"/>
      <c r="C269" s="920"/>
      <c r="D269" s="920"/>
      <c r="E269" s="920"/>
      <c r="F269" s="920"/>
      <c r="I269" s="935"/>
      <c r="J269" s="1372"/>
      <c r="K269" s="1372"/>
      <c r="L269" s="1372"/>
      <c r="M269" s="1372"/>
      <c r="N269" s="1372"/>
      <c r="O269" s="1372"/>
      <c r="P269" s="1372"/>
      <c r="Q269" s="1372"/>
      <c r="R269" s="1372"/>
      <c r="S269" s="1372"/>
      <c r="T269" s="1372"/>
      <c r="U269" s="1372"/>
      <c r="V269" s="1372"/>
      <c r="W269" s="1372"/>
      <c r="X269" s="1372"/>
      <c r="Y269" s="1372"/>
      <c r="Z269" s="1372"/>
      <c r="AA269" s="1372"/>
      <c r="AB269" s="1372"/>
      <c r="AC269" s="1372"/>
      <c r="AD269" s="1372"/>
      <c r="AE269" s="1372"/>
      <c r="AF269" s="1372"/>
      <c r="AG269" s="1372"/>
      <c r="AH269" s="1372"/>
      <c r="AI269" s="1372"/>
      <c r="AJ269" s="1372"/>
      <c r="AK269" s="1372"/>
      <c r="AL269" s="1372"/>
      <c r="AM269" s="1372"/>
      <c r="AN269" s="1372"/>
      <c r="AO269" s="1372"/>
      <c r="AP269" s="1372"/>
      <c r="AQ269" s="1372"/>
      <c r="AR269" s="1372"/>
      <c r="AS269" s="1372"/>
      <c r="AT269" s="1372"/>
      <c r="AU269" s="1372"/>
      <c r="AV269" s="1372"/>
      <c r="AW269" s="1372"/>
      <c r="AX269" s="1372"/>
      <c r="AY269" s="1372"/>
      <c r="AZ269" s="1372"/>
      <c r="BA269" s="1372"/>
      <c r="BB269" s="1372"/>
      <c r="BC269" s="1372"/>
      <c r="BD269" s="1372"/>
      <c r="BE269" s="1372"/>
      <c r="BF269" s="1372"/>
      <c r="BG269" s="1372"/>
      <c r="BH269" s="1372"/>
      <c r="BI269" s="1372"/>
      <c r="BJ269" s="1372"/>
      <c r="BK269" s="1372"/>
      <c r="BL269" s="1372"/>
      <c r="BM269" s="1372"/>
      <c r="BN269" s="1372"/>
      <c r="BO269" s="1372"/>
      <c r="BP269" s="1372"/>
      <c r="BQ269" s="1372"/>
      <c r="BR269" s="1372"/>
      <c r="BS269" s="1372"/>
      <c r="BT269" s="1372"/>
      <c r="BU269" s="978" t="s">
        <v>1557</v>
      </c>
      <c r="BV269" s="1372"/>
      <c r="BW269" s="978"/>
      <c r="BX269" s="977"/>
      <c r="BY269" s="2883">
        <f>BY265+BY266</f>
        <v>2</v>
      </c>
      <c r="BZ269" s="2884"/>
      <c r="CA269" s="2885"/>
      <c r="CB269" s="1372"/>
      <c r="CC269" s="1372"/>
      <c r="CD269" s="1417" t="s">
        <v>1558</v>
      </c>
      <c r="CE269" s="1079"/>
      <c r="CF269" s="980"/>
      <c r="CG269" s="2883">
        <f>CG265+CG266</f>
        <v>60</v>
      </c>
      <c r="CH269" s="2884"/>
      <c r="CI269" s="2885"/>
      <c r="CJ269" s="2886" t="s">
        <v>1520</v>
      </c>
      <c r="CK269" s="2887"/>
      <c r="CL269" s="2888"/>
      <c r="CM269" s="1372"/>
      <c r="CN269" s="1372"/>
      <c r="CO269" s="1372"/>
      <c r="CP269" s="1372"/>
      <c r="CQ269" s="1372"/>
      <c r="CR269" s="1372"/>
      <c r="CS269" s="1422"/>
      <c r="CT269"/>
      <c r="CU269"/>
      <c r="CV269"/>
      <c r="CW269"/>
      <c r="CX269"/>
      <c r="CY269"/>
      <c r="CZ269"/>
    </row>
    <row r="270" spans="1:125" ht="5.0999999999999996" customHeight="1">
      <c r="A270" s="920"/>
      <c r="B270" s="920"/>
      <c r="C270" s="920"/>
      <c r="D270" s="920"/>
      <c r="E270" s="920"/>
      <c r="F270" s="920"/>
      <c r="I270" s="935"/>
      <c r="J270" s="977"/>
      <c r="K270" s="977"/>
      <c r="L270" s="977"/>
      <c r="M270" s="977"/>
      <c r="N270" s="977"/>
      <c r="O270" s="977"/>
      <c r="P270" s="977"/>
      <c r="Q270" s="977"/>
      <c r="R270" s="977"/>
      <c r="S270" s="977"/>
      <c r="T270" s="977"/>
      <c r="U270" s="977"/>
      <c r="V270" s="977"/>
      <c r="W270" s="977"/>
      <c r="X270" s="977"/>
      <c r="Y270" s="977"/>
      <c r="Z270" s="977"/>
      <c r="AA270" s="977"/>
      <c r="AB270" s="977"/>
      <c r="AC270" s="977"/>
      <c r="AD270" s="977"/>
      <c r="AE270" s="977"/>
      <c r="AF270" s="977"/>
      <c r="AG270" s="977"/>
      <c r="AH270" s="977"/>
      <c r="AI270" s="977"/>
      <c r="AJ270" s="977"/>
      <c r="AK270" s="977"/>
      <c r="AL270" s="977"/>
      <c r="AM270" s="977"/>
      <c r="AN270" s="977"/>
      <c r="AO270" s="977"/>
      <c r="AP270" s="977"/>
      <c r="AQ270" s="977"/>
      <c r="AR270" s="977"/>
      <c r="AS270" s="977"/>
      <c r="AT270" s="977"/>
      <c r="AU270" s="977"/>
      <c r="AV270" s="977"/>
      <c r="AW270" s="977"/>
      <c r="AX270" s="977"/>
      <c r="AY270" s="977"/>
      <c r="AZ270" s="977"/>
      <c r="BA270" s="977"/>
      <c r="BB270" s="977"/>
      <c r="BC270" s="977"/>
      <c r="BD270" s="977"/>
      <c r="BE270" s="977"/>
      <c r="BF270" s="977"/>
      <c r="BG270" s="977"/>
      <c r="BH270" s="977"/>
      <c r="BI270" s="977"/>
      <c r="BJ270" s="977"/>
      <c r="BK270" s="977"/>
      <c r="BL270" s="977"/>
      <c r="BM270" s="977"/>
      <c r="BN270" s="977"/>
      <c r="BO270" s="977"/>
      <c r="BP270" s="977"/>
      <c r="BQ270" s="977"/>
      <c r="BR270" s="977"/>
      <c r="BS270" s="977"/>
      <c r="BT270" s="977"/>
      <c r="BU270" s="977"/>
      <c r="BV270" s="977"/>
      <c r="BW270" s="977"/>
      <c r="BX270" s="977"/>
      <c r="BY270" s="977"/>
      <c r="BZ270" s="977"/>
      <c r="CA270" s="977"/>
      <c r="CB270" s="977"/>
      <c r="CC270" s="977"/>
      <c r="CD270" s="977"/>
      <c r="CE270" s="977"/>
      <c r="CF270" s="977"/>
      <c r="CG270" s="977"/>
      <c r="CH270" s="977"/>
      <c r="CI270" s="977"/>
      <c r="CJ270" s="977"/>
      <c r="CK270" s="977"/>
      <c r="CL270" s="977"/>
      <c r="CM270" s="977"/>
      <c r="CN270" s="977"/>
      <c r="CO270" s="977"/>
      <c r="CP270" s="977"/>
      <c r="CQ270" s="977"/>
      <c r="CR270" s="977"/>
      <c r="CS270" s="1422"/>
      <c r="CT270"/>
      <c r="CU270"/>
      <c r="CV270"/>
      <c r="CW270"/>
      <c r="CX270"/>
      <c r="CY270"/>
      <c r="CZ270"/>
    </row>
    <row r="271" spans="1:125" ht="9.9499999999999993" customHeight="1">
      <c r="A271" s="920"/>
      <c r="B271" s="920"/>
      <c r="C271" s="920"/>
      <c r="D271" s="920"/>
      <c r="E271" s="920"/>
      <c r="F271" s="920"/>
      <c r="I271" s="936"/>
      <c r="J271" s="939"/>
      <c r="K271" s="939"/>
      <c r="L271" s="939"/>
      <c r="M271" s="939"/>
      <c r="N271" s="939"/>
      <c r="O271" s="939"/>
      <c r="P271" s="939"/>
      <c r="Q271" s="939"/>
      <c r="R271" s="939"/>
      <c r="S271" s="939"/>
      <c r="T271" s="939"/>
      <c r="U271" s="939"/>
      <c r="V271" s="939"/>
      <c r="W271" s="939"/>
      <c r="X271" s="939"/>
      <c r="Y271" s="939"/>
      <c r="Z271" s="939"/>
      <c r="AA271" s="939"/>
      <c r="AB271" s="939"/>
      <c r="AC271" s="939"/>
      <c r="AD271" s="939"/>
      <c r="AE271" s="939"/>
      <c r="AF271" s="939"/>
      <c r="AG271" s="939"/>
      <c r="AH271" s="939"/>
      <c r="AI271" s="939"/>
      <c r="AJ271" s="939"/>
      <c r="AK271" s="939"/>
      <c r="AL271" s="939"/>
      <c r="AM271" s="939"/>
      <c r="AN271" s="939"/>
      <c r="AO271" s="939"/>
      <c r="AP271" s="939"/>
      <c r="AQ271" s="939"/>
      <c r="AR271" s="939"/>
      <c r="AS271" s="939"/>
      <c r="AT271" s="939"/>
      <c r="AU271" s="939"/>
      <c r="AV271" s="939"/>
      <c r="AW271" s="939"/>
      <c r="AX271" s="939"/>
      <c r="AY271" s="939"/>
      <c r="AZ271" s="939"/>
      <c r="BA271" s="939"/>
      <c r="BB271" s="939"/>
      <c r="BC271" s="939"/>
      <c r="BD271" s="939"/>
      <c r="BE271" s="939"/>
      <c r="BF271" s="939"/>
      <c r="BG271" s="939"/>
      <c r="BH271" s="939"/>
      <c r="BI271" s="939"/>
      <c r="BJ271" s="939"/>
      <c r="BK271" s="939"/>
      <c r="BL271" s="939"/>
      <c r="BM271" s="939"/>
      <c r="BN271" s="939"/>
      <c r="BO271" s="939"/>
      <c r="BP271" s="939"/>
      <c r="BQ271" s="939"/>
      <c r="BR271" s="939"/>
      <c r="BS271" s="939"/>
      <c r="BT271" s="939"/>
      <c r="BU271" s="939"/>
      <c r="BV271" s="939"/>
      <c r="BW271" s="939"/>
      <c r="BX271" s="1042"/>
      <c r="BY271" s="1042"/>
      <c r="BZ271" s="1042"/>
      <c r="CA271" s="1042"/>
      <c r="CB271" s="1042"/>
      <c r="CC271" s="1042"/>
      <c r="CD271" s="1042"/>
      <c r="CE271" s="1042"/>
      <c r="CF271" s="939"/>
      <c r="CG271" s="521"/>
      <c r="CH271" s="521"/>
      <c r="CI271" s="521"/>
      <c r="CJ271" s="521"/>
      <c r="CK271" s="521"/>
      <c r="CL271" s="521"/>
      <c r="CM271" s="521"/>
      <c r="CN271" s="521"/>
      <c r="CO271" s="521"/>
      <c r="CP271" s="521"/>
      <c r="CQ271" s="521"/>
      <c r="CR271" s="521"/>
      <c r="CS271" s="1390"/>
      <c r="CT271"/>
      <c r="CU271"/>
      <c r="CV271"/>
      <c r="CW271"/>
      <c r="CX271"/>
      <c r="CY271"/>
      <c r="CZ271"/>
    </row>
    <row r="272" spans="1:125" ht="18.95" customHeight="1">
      <c r="A272" s="920"/>
      <c r="B272" s="920"/>
      <c r="C272" s="920"/>
      <c r="D272" s="920"/>
      <c r="E272" s="920"/>
      <c r="F272" s="920"/>
      <c r="I272" s="920"/>
      <c r="J272" s="1050"/>
      <c r="K272" s="1050"/>
      <c r="L272" s="1050"/>
      <c r="M272" s="1050"/>
      <c r="N272" s="1050"/>
      <c r="O272" s="920"/>
      <c r="P272" s="920"/>
      <c r="Q272" s="920"/>
      <c r="R272" s="920"/>
      <c r="S272" s="920"/>
      <c r="T272" s="920"/>
      <c r="U272" s="920"/>
      <c r="V272" s="920"/>
      <c r="W272" s="920"/>
      <c r="X272" s="920"/>
      <c r="Y272" s="920"/>
      <c r="Z272" s="920"/>
      <c r="AA272" s="920"/>
      <c r="AB272" s="920"/>
      <c r="AC272" s="920"/>
      <c r="AD272" s="920"/>
      <c r="AE272" s="920"/>
      <c r="AF272" s="920"/>
      <c r="AG272" s="920"/>
      <c r="AH272" s="920"/>
      <c r="AI272" s="920"/>
      <c r="AJ272" s="920"/>
      <c r="AK272" s="920"/>
      <c r="AL272" s="920"/>
      <c r="AM272" s="920"/>
      <c r="AN272" s="920"/>
      <c r="AO272" s="920"/>
      <c r="AP272" s="920"/>
      <c r="AQ272" s="920"/>
      <c r="AR272" s="920"/>
      <c r="AS272" s="920"/>
      <c r="AT272" s="920"/>
      <c r="AU272" s="920"/>
      <c r="AV272" s="920"/>
      <c r="AW272" s="920"/>
      <c r="AX272" s="920"/>
      <c r="AY272" s="920"/>
      <c r="AZ272" s="920"/>
      <c r="BA272" s="920"/>
      <c r="BB272" s="920"/>
      <c r="BC272" s="920"/>
      <c r="BD272" s="920"/>
      <c r="BE272" s="920"/>
      <c r="BF272" s="920"/>
      <c r="BG272" s="920"/>
      <c r="BH272" s="920"/>
      <c r="BI272" s="920"/>
      <c r="BJ272" s="920"/>
      <c r="BK272" s="920"/>
      <c r="BL272" s="920"/>
      <c r="BM272" s="920"/>
      <c r="BN272" s="920"/>
      <c r="BO272" s="920"/>
      <c r="BP272" s="920"/>
      <c r="BQ272" s="920"/>
      <c r="BR272" s="920"/>
      <c r="BS272" s="920"/>
      <c r="BT272" s="974"/>
      <c r="BU272" s="974"/>
      <c r="BV272" s="974"/>
      <c r="BW272" s="974"/>
      <c r="BX272" s="974"/>
      <c r="BY272" s="974"/>
      <c r="BZ272" s="974"/>
      <c r="CA272" s="920"/>
      <c r="CB272" s="2002"/>
      <c r="CC272" s="2002"/>
      <c r="CD272" s="2002"/>
      <c r="CE272" s="2002"/>
      <c r="CF272" s="2002"/>
      <c r="CG272" s="2002"/>
      <c r="CH272" s="2002"/>
      <c r="CI272" s="2002"/>
      <c r="CJ272" s="2002"/>
      <c r="CK272" s="2002"/>
      <c r="CL272"/>
      <c r="CM272"/>
      <c r="CN272"/>
      <c r="CO272"/>
      <c r="CP272"/>
      <c r="CQ272"/>
      <c r="CR272"/>
      <c r="CS272"/>
      <c r="CT272"/>
      <c r="CU272"/>
    </row>
    <row r="273" spans="1:92" ht="18.95" customHeight="1">
      <c r="A273" s="920"/>
      <c r="B273" s="920"/>
      <c r="C273" s="920"/>
      <c r="D273" s="920"/>
      <c r="E273" s="920"/>
      <c r="F273" s="920"/>
    </row>
    <row r="274" spans="1:92" ht="18.95" customHeight="1">
      <c r="A274" s="920"/>
      <c r="B274" s="920"/>
      <c r="C274" s="920"/>
      <c r="D274" s="920"/>
      <c r="E274" s="920"/>
      <c r="F274" s="920"/>
      <c r="G274" s="924" t="s">
        <v>2310</v>
      </c>
      <c r="J274" s="488"/>
    </row>
    <row r="275" spans="1:92" ht="18.95" customHeight="1">
      <c r="A275" s="920"/>
      <c r="B275" s="920"/>
      <c r="C275" s="920"/>
      <c r="D275" s="920"/>
      <c r="E275" s="920"/>
      <c r="F275" s="920"/>
    </row>
    <row r="276" spans="1:92" ht="5.0999999999999996" customHeight="1">
      <c r="A276" s="920"/>
      <c r="B276" s="920"/>
      <c r="C276" s="920"/>
      <c r="D276" s="920"/>
      <c r="E276" s="920"/>
      <c r="F276" s="920"/>
      <c r="G276"/>
      <c r="H276"/>
      <c r="I276" s="536"/>
      <c r="J276" s="921"/>
      <c r="K276" s="922"/>
      <c r="L276" s="922"/>
      <c r="M276" s="922"/>
      <c r="N276" s="922"/>
      <c r="O276" s="922"/>
      <c r="P276" s="923"/>
      <c r="Q276" s="536"/>
      <c r="R276" s="536"/>
      <c r="S276" s="536"/>
      <c r="T276" s="536"/>
      <c r="U276" s="536"/>
      <c r="V276" s="536"/>
      <c r="W276" s="536"/>
      <c r="X276" s="920"/>
      <c r="Y276" s="920"/>
      <c r="Z276" s="920"/>
      <c r="AA276" s="920"/>
      <c r="AB276" s="920"/>
      <c r="AC276" s="920"/>
      <c r="AD276" s="920"/>
      <c r="AE276" s="920"/>
      <c r="AF276" s="920"/>
      <c r="AG276" s="920"/>
      <c r="AH276" s="920"/>
      <c r="AI276" s="920"/>
      <c r="AJ276" s="920"/>
      <c r="AK276" s="920"/>
      <c r="AL276" s="920"/>
      <c r="AM276" s="920"/>
      <c r="AN276" s="920"/>
      <c r="AO276" s="920"/>
      <c r="AP276" s="920"/>
      <c r="AQ276" s="920"/>
      <c r="AR276" s="920"/>
      <c r="AS276" s="920"/>
      <c r="AT276" s="920"/>
      <c r="AU276" s="920"/>
      <c r="AV276" s="920"/>
      <c r="AW276" s="920"/>
      <c r="AX276" s="920"/>
      <c r="AY276" s="920"/>
      <c r="AZ276" s="920"/>
      <c r="BA276" s="920"/>
      <c r="BB276" s="920"/>
      <c r="BC276" s="920"/>
      <c r="BD276" s="920"/>
      <c r="BE276" s="920"/>
      <c r="BF276" s="920"/>
      <c r="BG276" s="920"/>
      <c r="BH276" s="920"/>
      <c r="BI276" s="920"/>
      <c r="BJ276" s="920"/>
      <c r="BK276" s="920"/>
    </row>
    <row r="277" spans="1:92" ht="18.95" customHeight="1">
      <c r="A277" s="920"/>
      <c r="B277" s="920"/>
      <c r="C277" s="920"/>
      <c r="D277" s="920"/>
      <c r="E277" s="920"/>
      <c r="F277" s="920"/>
      <c r="G277"/>
      <c r="H277"/>
      <c r="I277" s="536"/>
      <c r="J277" s="907" t="s">
        <v>1669</v>
      </c>
      <c r="K277" s="908"/>
      <c r="L277" s="908"/>
      <c r="M277" s="908"/>
      <c r="N277" s="908"/>
      <c r="O277" s="908"/>
      <c r="P277" s="909"/>
      <c r="Q277" s="1020" t="s">
        <v>1519</v>
      </c>
      <c r="R277" s="1021"/>
      <c r="S277" s="1021"/>
      <c r="T277" s="1021"/>
      <c r="U277" s="1022"/>
      <c r="V277" s="1023"/>
      <c r="W277" s="1023"/>
      <c r="X277" s="939"/>
      <c r="Y277" s="939"/>
      <c r="Z277" s="939"/>
      <c r="AA277" s="939"/>
      <c r="AB277" s="939"/>
      <c r="AC277" s="939"/>
      <c r="AD277" s="939"/>
      <c r="AE277" s="939"/>
      <c r="AF277" s="939"/>
      <c r="AG277" s="939"/>
      <c r="AH277" s="939"/>
      <c r="AI277" s="939"/>
      <c r="AJ277" s="939"/>
      <c r="AK277" s="939"/>
      <c r="AL277" s="939"/>
      <c r="AM277" s="939"/>
      <c r="AN277" s="939"/>
      <c r="AO277" s="939"/>
      <c r="AP277" s="939"/>
      <c r="AQ277" s="939"/>
      <c r="AR277" s="939"/>
      <c r="AS277" s="939"/>
      <c r="AT277" s="939"/>
      <c r="AU277" s="939"/>
      <c r="AV277" s="939"/>
      <c r="AW277" s="939"/>
      <c r="AX277" s="939"/>
      <c r="AY277" s="939"/>
      <c r="AZ277" s="939"/>
      <c r="BA277" s="939"/>
      <c r="BB277" s="939"/>
      <c r="BC277" s="920"/>
      <c r="BD277" s="920"/>
      <c r="BE277" s="920"/>
      <c r="BF277" s="920"/>
      <c r="BG277" s="920"/>
      <c r="BH277" s="920"/>
      <c r="BI277" s="920"/>
      <c r="CG277" s="920"/>
      <c r="CH277" s="920"/>
      <c r="CI277" s="920"/>
      <c r="CJ277" s="920"/>
      <c r="CK277" s="920"/>
      <c r="CL277" s="920"/>
      <c r="CM277" s="920"/>
    </row>
    <row r="278" spans="1:92" ht="9.9499999999999993" customHeight="1">
      <c r="A278" s="920"/>
      <c r="B278" s="920"/>
      <c r="C278" s="920"/>
      <c r="D278" s="920"/>
      <c r="E278" s="920"/>
      <c r="F278" s="920"/>
      <c r="G278"/>
      <c r="H278"/>
      <c r="I278" s="916"/>
      <c r="J278" s="536"/>
      <c r="K278" s="536"/>
      <c r="L278" s="536"/>
      <c r="M278" s="536"/>
      <c r="N278" s="536"/>
      <c r="O278" s="536"/>
      <c r="P278" s="536"/>
      <c r="Q278" s="536"/>
      <c r="R278" s="536"/>
      <c r="S278" s="536"/>
      <c r="T278" s="536"/>
      <c r="U278" s="536"/>
      <c r="V278" s="536"/>
      <c r="W278" s="536"/>
      <c r="X278" s="536"/>
      <c r="Y278" s="536"/>
      <c r="Z278" s="536"/>
      <c r="AA278" s="536"/>
      <c r="AB278" s="536"/>
      <c r="AC278" s="536"/>
      <c r="AD278" s="536"/>
      <c r="AE278" s="536"/>
      <c r="AF278" s="536"/>
      <c r="AG278" s="536"/>
      <c r="AH278" s="536"/>
      <c r="AI278" s="536"/>
      <c r="AJ278" s="536"/>
      <c r="AK278" s="536"/>
      <c r="AL278" s="536"/>
      <c r="AM278" s="536"/>
      <c r="AN278" s="536"/>
      <c r="AO278" s="536"/>
      <c r="AP278" s="536"/>
      <c r="AQ278" s="536"/>
      <c r="AR278" s="536"/>
      <c r="AS278" s="536"/>
      <c r="AT278" s="536"/>
      <c r="AU278" s="536"/>
      <c r="AV278" s="536"/>
      <c r="AW278" s="536"/>
      <c r="AX278" s="920"/>
      <c r="AY278" s="920"/>
      <c r="AZ278" s="920"/>
      <c r="BA278" s="920"/>
      <c r="BB278" s="920"/>
      <c r="BC278" s="941"/>
      <c r="BD278" s="941"/>
      <c r="BE278" s="941"/>
      <c r="BF278" s="941"/>
      <c r="BG278" s="941"/>
      <c r="BH278" s="941"/>
      <c r="BI278" s="941"/>
      <c r="BJ278" s="941"/>
      <c r="BK278" s="941"/>
      <c r="BL278" s="941"/>
      <c r="BM278" s="941"/>
      <c r="BN278" s="941"/>
      <c r="BO278" s="941"/>
      <c r="BP278" s="941"/>
      <c r="BQ278" s="941"/>
      <c r="BR278" s="941"/>
      <c r="BS278" s="941"/>
      <c r="BT278" s="941"/>
      <c r="BU278" s="941"/>
      <c r="BV278" s="941"/>
      <c r="BW278" s="941"/>
      <c r="BX278" s="1316"/>
      <c r="BY278" s="1316"/>
      <c r="BZ278" s="1316"/>
      <c r="CA278" s="1316"/>
      <c r="CB278" s="1316"/>
      <c r="CC278" s="1316"/>
      <c r="CD278" s="1316"/>
      <c r="CE278" s="1316"/>
      <c r="CF278" s="942"/>
      <c r="CG278" s="920"/>
      <c r="CH278" s="920"/>
      <c r="CI278" s="920"/>
      <c r="CJ278" s="920"/>
      <c r="CK278" s="920"/>
      <c r="CL278" s="920"/>
      <c r="CM278" s="920"/>
      <c r="CN278" s="920"/>
    </row>
    <row r="279" spans="1:92" s="920" customFormat="1" ht="18.95" customHeight="1">
      <c r="G279" s="536"/>
      <c r="H279" s="536"/>
      <c r="I279" s="1064"/>
      <c r="J279" s="949" t="s">
        <v>1673</v>
      </c>
      <c r="K279" s="752"/>
      <c r="L279" s="938"/>
      <c r="M279" s="938"/>
      <c r="N279" s="2890" t="s">
        <v>1179</v>
      </c>
      <c r="O279" s="2891"/>
      <c r="P279" s="2891"/>
      <c r="Q279" s="2892"/>
      <c r="R279" s="986" t="s">
        <v>1180</v>
      </c>
      <c r="S279" s="920" t="s">
        <v>737</v>
      </c>
      <c r="T279" s="951" t="s">
        <v>1539</v>
      </c>
      <c r="W279" s="536"/>
      <c r="X279" s="1056" t="s">
        <v>1630</v>
      </c>
      <c r="Y279" s="1056"/>
      <c r="Z279" s="938"/>
      <c r="AA279" s="1154" t="s">
        <v>2271</v>
      </c>
      <c r="AB279" s="1155"/>
      <c r="AC279" s="1155"/>
      <c r="AD279" s="1155"/>
      <c r="AE279" s="1155"/>
      <c r="AF279" s="1156"/>
      <c r="AG279" s="986" t="s">
        <v>912</v>
      </c>
      <c r="AH279" s="536"/>
      <c r="AI279" s="536"/>
      <c r="AJ279" s="536"/>
      <c r="AK279" s="536"/>
      <c r="AL279" s="536"/>
      <c r="AM279" s="536"/>
      <c r="AN279" s="536"/>
      <c r="AO279" s="536"/>
      <c r="AP279" s="536"/>
      <c r="AQ279" s="536"/>
      <c r="AR279" s="536"/>
      <c r="AS279" s="536"/>
      <c r="AT279" s="536"/>
      <c r="AU279" s="536"/>
      <c r="AV279" s="536"/>
      <c r="AW279" s="536"/>
      <c r="BB279" s="926" t="s">
        <v>2296</v>
      </c>
      <c r="BC279" s="927"/>
      <c r="BD279" s="928"/>
      <c r="BE279" s="926" t="s">
        <v>1537</v>
      </c>
      <c r="BF279" s="927"/>
      <c r="BG279" s="928"/>
      <c r="BH279" s="926" t="s">
        <v>1538</v>
      </c>
      <c r="BI279" s="927"/>
      <c r="BJ279" s="928"/>
      <c r="BK279" s="926" t="s">
        <v>3064</v>
      </c>
      <c r="BL279" s="927"/>
      <c r="BM279" s="928"/>
      <c r="BN279" s="1052" t="s">
        <v>2258</v>
      </c>
      <c r="CF279" s="937"/>
    </row>
    <row r="280" spans="1:92" s="920" customFormat="1" ht="9.9499999999999993" customHeight="1">
      <c r="G280" s="536"/>
      <c r="H280" s="536"/>
      <c r="I280" s="1064"/>
      <c r="J280" s="1458"/>
      <c r="K280" s="536"/>
      <c r="L280" s="536"/>
      <c r="M280" s="536"/>
      <c r="N280" s="536"/>
      <c r="O280" s="536"/>
      <c r="P280" s="536"/>
      <c r="Q280" s="536"/>
      <c r="R280" s="536"/>
      <c r="S280" s="536"/>
      <c r="T280" s="536"/>
      <c r="U280" s="536"/>
      <c r="V280" s="536"/>
      <c r="W280" s="536"/>
      <c r="X280" s="536"/>
      <c r="Y280" s="536"/>
      <c r="Z280" s="536"/>
      <c r="AA280" s="536"/>
      <c r="AB280" s="536"/>
      <c r="AC280" s="536"/>
      <c r="AD280" s="536"/>
      <c r="AE280" s="536"/>
      <c r="AF280" s="536"/>
      <c r="AG280" s="536"/>
      <c r="AH280" s="536"/>
      <c r="AI280" s="536"/>
      <c r="AJ280" s="536"/>
      <c r="AK280" s="536"/>
      <c r="AL280" s="536"/>
      <c r="AM280" s="536"/>
      <c r="AN280" s="536"/>
      <c r="AO280" s="536"/>
      <c r="AP280" s="536"/>
      <c r="AQ280" s="536"/>
      <c r="AR280" s="536"/>
      <c r="AS280" s="536"/>
      <c r="AT280" s="536"/>
      <c r="AU280" s="536"/>
      <c r="AV280" s="536"/>
      <c r="AW280" s="536"/>
      <c r="BO280" s="1065"/>
      <c r="BP280" s="1065"/>
      <c r="BQ280" s="1065"/>
      <c r="BR280" s="1065"/>
      <c r="BS280" s="1065"/>
      <c r="BT280" s="1065"/>
      <c r="BU280" s="1065"/>
      <c r="BV280" s="1065"/>
      <c r="BW280" s="1065"/>
      <c r="CF280" s="937"/>
    </row>
    <row r="281" spans="1:92" s="920" customFormat="1" ht="18.95" customHeight="1">
      <c r="G281" s="536"/>
      <c r="H281" s="536"/>
      <c r="I281" s="1064"/>
      <c r="J281" s="949" t="s">
        <v>1522</v>
      </c>
      <c r="K281" s="752"/>
      <c r="L281" s="752"/>
      <c r="M281" s="752"/>
      <c r="N281" s="2868" t="s">
        <v>3410</v>
      </c>
      <c r="O281" s="2869"/>
      <c r="P281" s="2870"/>
      <c r="Q281" s="946" t="s">
        <v>1115</v>
      </c>
      <c r="R281" s="2865" t="s">
        <v>1523</v>
      </c>
      <c r="S281" s="2866"/>
      <c r="T281" s="2867"/>
      <c r="U281" s="946" t="s">
        <v>1115</v>
      </c>
      <c r="V281" s="2865" t="s">
        <v>1524</v>
      </c>
      <c r="W281" s="2866"/>
      <c r="X281" s="2867"/>
      <c r="Y281" s="946" t="s">
        <v>1115</v>
      </c>
      <c r="AA281" s="910" t="s">
        <v>1542</v>
      </c>
      <c r="AB281" s="981"/>
      <c r="AC281" s="982" t="s">
        <v>1521</v>
      </c>
      <c r="AD281" s="983"/>
      <c r="AE281" s="983"/>
      <c r="AF281" s="983"/>
      <c r="AG281" s="986" t="s">
        <v>912</v>
      </c>
      <c r="AH281" s="910" t="s">
        <v>1627</v>
      </c>
      <c r="AI281" s="981"/>
      <c r="AJ281" s="938"/>
      <c r="AK281" s="982" t="s">
        <v>1521</v>
      </c>
      <c r="AL281" s="983"/>
      <c r="AM281" s="983"/>
      <c r="AN281" s="983"/>
      <c r="AO281" s="986" t="s">
        <v>912</v>
      </c>
      <c r="AP281" s="910" t="s">
        <v>1656</v>
      </c>
      <c r="AQ281" s="981"/>
      <c r="AR281" s="938"/>
      <c r="AS281" s="982" t="s">
        <v>1521</v>
      </c>
      <c r="AT281" s="983"/>
      <c r="AU281" s="983"/>
      <c r="AV281" s="983"/>
      <c r="AW281" s="986" t="s">
        <v>912</v>
      </c>
      <c r="AX281" s="910" t="s">
        <v>1657</v>
      </c>
      <c r="AY281" s="981"/>
      <c r="AZ281" s="938"/>
      <c r="BA281" s="982" t="s">
        <v>1521</v>
      </c>
      <c r="BB281" s="983"/>
      <c r="BC281" s="983"/>
      <c r="BD281" s="983"/>
      <c r="BE281" s="984"/>
      <c r="BF281" s="910" t="s">
        <v>1629</v>
      </c>
      <c r="BG281" s="981"/>
      <c r="BH281" s="938"/>
      <c r="BI281" s="982" t="s">
        <v>1521</v>
      </c>
      <c r="BJ281" s="983"/>
      <c r="BK281" s="983"/>
      <c r="BL281" s="983"/>
      <c r="BM281" s="984"/>
      <c r="BQ281" s="536"/>
      <c r="BR281" s="536"/>
      <c r="BS281" s="536"/>
      <c r="BT281" s="536"/>
      <c r="BU281" s="536"/>
      <c r="BV281" s="536"/>
      <c r="BW281" s="536"/>
      <c r="CF281" s="937"/>
    </row>
    <row r="282" spans="1:92" s="920" customFormat="1" ht="18.95" customHeight="1">
      <c r="G282" s="536"/>
      <c r="H282" s="536"/>
      <c r="I282" s="1064"/>
      <c r="J282" s="536"/>
      <c r="K282" s="536"/>
      <c r="L282" s="536"/>
      <c r="M282" s="536"/>
      <c r="N282" s="536"/>
      <c r="O282" s="536"/>
      <c r="P282" s="536"/>
      <c r="Q282" s="536"/>
      <c r="R282" s="536"/>
      <c r="S282" s="536"/>
      <c r="T282" s="536"/>
      <c r="U282" s="536"/>
      <c r="V282" s="536"/>
      <c r="W282" s="536"/>
      <c r="X282" s="536"/>
      <c r="Y282" s="536"/>
      <c r="Z282" s="536"/>
      <c r="AA282" s="536"/>
      <c r="AB282" s="536"/>
      <c r="AC282" s="536"/>
      <c r="AD282" s="536"/>
      <c r="AE282" s="536"/>
      <c r="AF282" s="536"/>
      <c r="AG282" s="536"/>
      <c r="AH282" s="536"/>
      <c r="AI282" s="536"/>
      <c r="AJ282" s="536"/>
      <c r="AK282" s="536"/>
      <c r="AL282" s="536"/>
      <c r="AM282" s="536"/>
      <c r="AN282" s="536"/>
      <c r="AO282" s="536"/>
      <c r="AP282" s="536"/>
      <c r="AQ282" s="536"/>
      <c r="AR282" s="536"/>
      <c r="AS282" s="536"/>
      <c r="AT282" s="536"/>
      <c r="AU282" s="536"/>
      <c r="AV282" s="536"/>
      <c r="AW282" s="536"/>
      <c r="BO282" s="536"/>
      <c r="BP282" s="536"/>
      <c r="BQ282" s="536"/>
      <c r="BR282" s="536"/>
      <c r="BS282" s="536"/>
      <c r="BT282" s="536"/>
      <c r="BU282" s="536"/>
      <c r="BV282" s="536"/>
      <c r="BW282" s="536"/>
      <c r="CF282" s="937"/>
    </row>
    <row r="283" spans="1:92" s="920" customFormat="1" ht="18.95" customHeight="1">
      <c r="G283" s="536"/>
      <c r="H283" s="536"/>
      <c r="I283" s="1064"/>
      <c r="J283" s="1365" t="s">
        <v>2211</v>
      </c>
      <c r="K283" s="536"/>
      <c r="L283" s="536"/>
      <c r="M283" s="536"/>
      <c r="N283" s="536"/>
      <c r="O283" s="536"/>
      <c r="P283" s="536"/>
      <c r="Q283" s="536"/>
      <c r="R283" s="536"/>
      <c r="S283" s="536"/>
      <c r="T283" s="536"/>
      <c r="U283" s="536"/>
      <c r="V283" s="536"/>
      <c r="W283" s="536"/>
      <c r="X283" s="536"/>
      <c r="Y283" s="536"/>
      <c r="Z283" s="536"/>
      <c r="AA283" s="536"/>
      <c r="AB283" s="536"/>
      <c r="AC283" s="536"/>
      <c r="AD283" s="536"/>
      <c r="AE283" s="536"/>
      <c r="AF283" s="536"/>
      <c r="AG283" s="536"/>
      <c r="AH283" s="536"/>
      <c r="AI283" s="536"/>
      <c r="AJ283" s="536"/>
      <c r="AK283" s="536"/>
      <c r="AL283" s="536"/>
      <c r="AM283" s="536"/>
      <c r="AN283" s="536"/>
      <c r="AO283" s="536"/>
      <c r="AP283" s="536"/>
      <c r="AQ283" s="536"/>
      <c r="AR283" s="536"/>
      <c r="AS283" s="536"/>
      <c r="AT283" s="536"/>
      <c r="AU283" s="536"/>
      <c r="AV283" s="536"/>
      <c r="AW283" s="536"/>
      <c r="BO283" s="536"/>
      <c r="BP283" s="536"/>
      <c r="BQ283" s="536"/>
      <c r="BR283" s="536"/>
      <c r="BS283" s="536"/>
      <c r="BT283" s="536"/>
      <c r="BU283" s="536"/>
      <c r="BV283" s="536"/>
      <c r="BW283" s="536"/>
      <c r="CF283" s="937"/>
    </row>
    <row r="284" spans="1:92" s="920" customFormat="1" ht="5.0999999999999996" customHeight="1">
      <c r="G284" s="536"/>
      <c r="H284" s="536"/>
      <c r="I284" s="1064"/>
      <c r="J284" s="536"/>
      <c r="K284" s="536"/>
      <c r="L284" s="536"/>
      <c r="M284" s="536"/>
      <c r="N284" s="536"/>
      <c r="O284" s="536"/>
      <c r="P284" s="536"/>
      <c r="Q284" s="536"/>
      <c r="R284" s="536"/>
      <c r="S284" s="536"/>
      <c r="T284" s="536"/>
      <c r="U284" s="536"/>
      <c r="V284" s="536"/>
      <c r="W284" s="536"/>
      <c r="X284" s="536"/>
      <c r="Y284" s="536"/>
      <c r="Z284" s="536"/>
      <c r="AA284" s="536"/>
      <c r="AB284" s="536"/>
      <c r="AC284" s="536"/>
      <c r="AD284" s="536"/>
      <c r="AE284" s="536"/>
      <c r="AF284" s="536"/>
      <c r="AG284" s="536"/>
      <c r="AH284" s="536"/>
      <c r="AI284" s="536"/>
      <c r="AJ284" s="536"/>
      <c r="AK284" s="536"/>
      <c r="AL284" s="536"/>
      <c r="AM284" s="536"/>
      <c r="AN284" s="536"/>
      <c r="AO284" s="536"/>
      <c r="AP284" s="536"/>
      <c r="AQ284" s="536"/>
      <c r="AR284" s="536"/>
      <c r="AS284" s="536"/>
      <c r="AT284" s="536"/>
      <c r="AU284" s="536"/>
      <c r="AV284" s="536"/>
      <c r="AW284" s="536"/>
      <c r="BO284" s="536"/>
      <c r="BP284" s="536"/>
      <c r="BQ284" s="536"/>
      <c r="BR284" s="536"/>
      <c r="BS284" s="536"/>
      <c r="BT284" s="536"/>
      <c r="BU284" s="536"/>
      <c r="BV284" s="536"/>
      <c r="BW284" s="536"/>
      <c r="CF284" s="937"/>
    </row>
    <row r="285" spans="1:92" s="920" customFormat="1" ht="18.95" customHeight="1">
      <c r="G285" s="536"/>
      <c r="H285" s="536"/>
      <c r="I285" s="1064"/>
      <c r="J285" s="2880" t="s">
        <v>1559</v>
      </c>
      <c r="K285" s="2810" t="s">
        <v>1630</v>
      </c>
      <c r="L285" s="2882"/>
      <c r="M285" s="2882"/>
      <c r="N285" s="2882"/>
      <c r="O285" s="2812"/>
      <c r="P285" s="966" t="s">
        <v>2147</v>
      </c>
      <c r="Q285" s="967"/>
      <c r="R285" s="930"/>
      <c r="S285" s="930"/>
      <c r="T285" s="930"/>
      <c r="U285" s="930"/>
      <c r="V285" s="930"/>
      <c r="W285" s="930"/>
      <c r="X285" s="931"/>
      <c r="Y285" s="929" t="s">
        <v>1586</v>
      </c>
      <c r="Z285" s="930"/>
      <c r="AA285" s="930"/>
      <c r="AB285" s="930"/>
      <c r="AC285" s="930"/>
      <c r="AD285" s="930"/>
      <c r="AE285" s="930"/>
      <c r="AF285" s="930"/>
      <c r="AG285" s="930"/>
      <c r="AH285" s="930"/>
      <c r="AI285" s="931"/>
      <c r="AJ285" s="929" t="s">
        <v>1527</v>
      </c>
      <c r="AK285" s="930"/>
      <c r="AL285" s="930"/>
      <c r="AM285" s="930"/>
      <c r="AN285" s="930"/>
      <c r="AO285" s="930"/>
      <c r="AP285" s="930"/>
      <c r="AQ285" s="930"/>
      <c r="AR285" s="930"/>
      <c r="AS285" s="930"/>
      <c r="AT285" s="930"/>
      <c r="AU285" s="930"/>
      <c r="AV285" s="930"/>
      <c r="AW285" s="930"/>
      <c r="AX285" s="930"/>
      <c r="AY285" s="930"/>
      <c r="AZ285" s="930"/>
      <c r="BA285" s="930"/>
      <c r="BB285" s="929" t="s">
        <v>2122</v>
      </c>
      <c r="BC285" s="930"/>
      <c r="BD285" s="930"/>
      <c r="BE285" s="930"/>
      <c r="BF285" s="930"/>
      <c r="BG285" s="930"/>
      <c r="BH285" s="930"/>
      <c r="BI285" s="930"/>
      <c r="BJ285" s="930"/>
      <c r="BK285" s="930"/>
      <c r="BL285" s="930"/>
      <c r="BM285" s="931"/>
      <c r="BN285" s="931"/>
      <c r="BO285" s="931"/>
      <c r="BP285" s="931"/>
      <c r="BQ285" s="972" t="s">
        <v>1612</v>
      </c>
      <c r="BR285" s="930"/>
      <c r="BS285" s="930"/>
      <c r="BT285" s="930"/>
      <c r="BU285" s="930"/>
      <c r="BV285" s="930"/>
      <c r="BW285" s="930"/>
      <c r="BX285" s="931"/>
      <c r="BY285" s="2797" t="s">
        <v>1525</v>
      </c>
      <c r="BZ285" s="2848"/>
      <c r="CA285" s="2848"/>
      <c r="CB285" s="2848"/>
      <c r="CC285" s="2848"/>
      <c r="CD285" s="2799"/>
      <c r="CE285" s="991"/>
      <c r="CF285" s="1422"/>
    </row>
    <row r="286" spans="1:92" s="920" customFormat="1" ht="18.95" customHeight="1">
      <c r="G286" s="536"/>
      <c r="H286" s="536"/>
      <c r="I286" s="1064"/>
      <c r="J286" s="2881"/>
      <c r="K286" s="2813"/>
      <c r="L286" s="2814"/>
      <c r="M286" s="2814"/>
      <c r="N286" s="2814"/>
      <c r="O286" s="2815"/>
      <c r="P286" s="929" t="s">
        <v>3412</v>
      </c>
      <c r="Q286" s="930"/>
      <c r="R286" s="931"/>
      <c r="S286" s="929" t="s">
        <v>2138</v>
      </c>
      <c r="T286" s="930"/>
      <c r="U286" s="931"/>
      <c r="V286" s="929" t="s">
        <v>2139</v>
      </c>
      <c r="W286" s="930"/>
      <c r="X286" s="931"/>
      <c r="Y286" s="929" t="s">
        <v>699</v>
      </c>
      <c r="Z286" s="930"/>
      <c r="AA286" s="930"/>
      <c r="AB286" s="931"/>
      <c r="AC286" s="929" t="s">
        <v>700</v>
      </c>
      <c r="AD286" s="930"/>
      <c r="AE286" s="930"/>
      <c r="AF286" s="931"/>
      <c r="AG286" s="929" t="s">
        <v>1531</v>
      </c>
      <c r="AH286" s="930"/>
      <c r="AI286" s="931"/>
      <c r="AJ286" s="929" t="s">
        <v>1561</v>
      </c>
      <c r="AK286" s="930"/>
      <c r="AL286" s="931"/>
      <c r="AM286" s="929" t="s">
        <v>1528</v>
      </c>
      <c r="AN286" s="930"/>
      <c r="AO286" s="930"/>
      <c r="AP286" s="930"/>
      <c r="AQ286" s="931"/>
      <c r="AR286" s="929" t="s">
        <v>1529</v>
      </c>
      <c r="AS286" s="930"/>
      <c r="AT286" s="930"/>
      <c r="AU286" s="930"/>
      <c r="AV286" s="930"/>
      <c r="AW286" s="930"/>
      <c r="AX286" s="931"/>
      <c r="AY286" s="929" t="s">
        <v>1530</v>
      </c>
      <c r="AZ286" s="930"/>
      <c r="BA286" s="931"/>
      <c r="BB286" s="966" t="s">
        <v>1534</v>
      </c>
      <c r="BC286" s="967"/>
      <c r="BD286" s="968"/>
      <c r="BE286" s="966" t="s">
        <v>1535</v>
      </c>
      <c r="BF286" s="967"/>
      <c r="BG286" s="968"/>
      <c r="BH286" s="929" t="s">
        <v>1583</v>
      </c>
      <c r="BI286" s="931"/>
      <c r="BJ286" s="931"/>
      <c r="BK286" s="929" t="s">
        <v>1584</v>
      </c>
      <c r="BL286" s="930"/>
      <c r="BM286" s="931"/>
      <c r="BN286" s="929" t="s">
        <v>1680</v>
      </c>
      <c r="BO286" s="930"/>
      <c r="BP286" s="931"/>
      <c r="BQ286" s="929" t="s">
        <v>1583</v>
      </c>
      <c r="BR286" s="930"/>
      <c r="BS286" s="929" t="s">
        <v>1592</v>
      </c>
      <c r="BT286" s="930"/>
      <c r="BU286" s="931"/>
      <c r="BV286" s="966" t="s">
        <v>1585</v>
      </c>
      <c r="BW286" s="1361"/>
      <c r="BX286" s="968"/>
      <c r="BY286" s="2800"/>
      <c r="BZ286" s="2801"/>
      <c r="CA286" s="2801"/>
      <c r="CB286" s="2801"/>
      <c r="CC286" s="2801"/>
      <c r="CD286" s="2802"/>
      <c r="CE286" s="990" t="s">
        <v>1180</v>
      </c>
      <c r="CF286" s="1422"/>
    </row>
    <row r="287" spans="1:92" s="920" customFormat="1" ht="18.95" customHeight="1">
      <c r="G287" s="536"/>
      <c r="H287" s="536"/>
      <c r="I287" s="1064"/>
      <c r="J287" s="1387" t="s">
        <v>1759</v>
      </c>
      <c r="K287" s="1029" t="s">
        <v>1995</v>
      </c>
      <c r="L287" s="1027"/>
      <c r="M287" s="1027"/>
      <c r="N287" s="1027"/>
      <c r="O287" s="1028"/>
      <c r="P287" s="1388" t="s">
        <v>3410</v>
      </c>
      <c r="Q287" s="955"/>
      <c r="R287" s="955"/>
      <c r="S287" s="954" t="s">
        <v>1523</v>
      </c>
      <c r="T287" s="955"/>
      <c r="U287" s="955"/>
      <c r="V287" s="954" t="s">
        <v>1524</v>
      </c>
      <c r="W287" s="955"/>
      <c r="X287" s="955"/>
      <c r="Y287" s="932" t="s">
        <v>1560</v>
      </c>
      <c r="Z287" s="933"/>
      <c r="AA287" s="933"/>
      <c r="AB287" s="934"/>
      <c r="AC287" s="932">
        <v>12345</v>
      </c>
      <c r="AD287" s="933"/>
      <c r="AE287" s="933"/>
      <c r="AF287" s="934"/>
      <c r="AG287" s="932" t="s">
        <v>1518</v>
      </c>
      <c r="AH287" s="933"/>
      <c r="AI287" s="934"/>
      <c r="AJ287" s="932" t="s">
        <v>1526</v>
      </c>
      <c r="AK287" s="933"/>
      <c r="AL287" s="934"/>
      <c r="AM287" s="932" t="s">
        <v>1526</v>
      </c>
      <c r="AN287" s="933"/>
      <c r="AO287" s="933"/>
      <c r="AP287" s="933"/>
      <c r="AQ287" s="934"/>
      <c r="AR287" s="932" t="s">
        <v>1562</v>
      </c>
      <c r="AS287" s="933"/>
      <c r="AT287" s="933"/>
      <c r="AU287" s="933"/>
      <c r="AV287" s="933"/>
      <c r="AW287" s="933"/>
      <c r="AX287" s="934"/>
      <c r="AY287" s="932" t="s">
        <v>1532</v>
      </c>
      <c r="AZ287" s="933"/>
      <c r="BA287" s="934"/>
      <c r="BB287" s="932" t="s">
        <v>1596</v>
      </c>
      <c r="BC287" s="933"/>
      <c r="BD287" s="934"/>
      <c r="BE287" s="932">
        <v>1</v>
      </c>
      <c r="BF287" s="933"/>
      <c r="BG287" s="934"/>
      <c r="BH287" s="932" t="s">
        <v>1595</v>
      </c>
      <c r="BI287" s="933"/>
      <c r="BJ287" s="1005"/>
      <c r="BK287" s="932">
        <v>1</v>
      </c>
      <c r="BL287" s="933"/>
      <c r="BM287" s="934"/>
      <c r="BN287" s="932">
        <v>66</v>
      </c>
      <c r="BO287" s="933"/>
      <c r="BP287" s="934"/>
      <c r="BQ287" s="932" t="s">
        <v>1590</v>
      </c>
      <c r="BR287" s="933"/>
      <c r="BS287" s="1006">
        <v>60</v>
      </c>
      <c r="BT287" s="1007"/>
      <c r="BU287" s="1008"/>
      <c r="BV287" s="1009">
        <v>0</v>
      </c>
      <c r="BW287" s="1007"/>
      <c r="BX287" s="1008"/>
      <c r="BY287" s="932" t="s">
        <v>1562</v>
      </c>
      <c r="BZ287" s="933"/>
      <c r="CA287" s="933"/>
      <c r="CB287" s="933"/>
      <c r="CC287" s="933"/>
      <c r="CD287" s="934"/>
      <c r="CE287" s="993"/>
      <c r="CF287" s="1422"/>
    </row>
    <row r="288" spans="1:92" s="920" customFormat="1" ht="18.95" customHeight="1">
      <c r="G288" s="536"/>
      <c r="H288" s="536"/>
      <c r="I288" s="1064"/>
      <c r="J288" s="1387" t="s">
        <v>1759</v>
      </c>
      <c r="K288" s="1029" t="s">
        <v>1995</v>
      </c>
      <c r="L288" s="1027"/>
      <c r="M288" s="1027"/>
      <c r="N288" s="1027"/>
      <c r="O288" s="1028"/>
      <c r="P288" s="1388" t="s">
        <v>3410</v>
      </c>
      <c r="Q288" s="955"/>
      <c r="R288" s="955"/>
      <c r="S288" s="954" t="s">
        <v>1523</v>
      </c>
      <c r="T288" s="955"/>
      <c r="U288" s="955"/>
      <c r="V288" s="954" t="s">
        <v>1524</v>
      </c>
      <c r="W288" s="955"/>
      <c r="X288" s="955"/>
      <c r="Y288" s="932" t="s">
        <v>1560</v>
      </c>
      <c r="Z288" s="933"/>
      <c r="AA288" s="933"/>
      <c r="AB288" s="934"/>
      <c r="AC288" s="932">
        <v>12345</v>
      </c>
      <c r="AD288" s="933"/>
      <c r="AE288" s="933"/>
      <c r="AF288" s="934"/>
      <c r="AG288" s="932" t="s">
        <v>1518</v>
      </c>
      <c r="AH288" s="933"/>
      <c r="AI288" s="934"/>
      <c r="AJ288" s="932" t="s">
        <v>1526</v>
      </c>
      <c r="AK288" s="933"/>
      <c r="AL288" s="934"/>
      <c r="AM288" s="932" t="s">
        <v>1526</v>
      </c>
      <c r="AN288" s="933"/>
      <c r="AO288" s="933"/>
      <c r="AP288" s="933"/>
      <c r="AQ288" s="934"/>
      <c r="AR288" s="932" t="s">
        <v>1562</v>
      </c>
      <c r="AS288" s="933"/>
      <c r="AT288" s="933"/>
      <c r="AU288" s="933"/>
      <c r="AV288" s="933"/>
      <c r="AW288" s="933"/>
      <c r="AX288" s="934"/>
      <c r="AY288" s="932" t="s">
        <v>1532</v>
      </c>
      <c r="AZ288" s="933"/>
      <c r="BA288" s="934"/>
      <c r="BB288" s="932" t="s">
        <v>1597</v>
      </c>
      <c r="BC288" s="933"/>
      <c r="BD288" s="934"/>
      <c r="BE288" s="932">
        <v>2</v>
      </c>
      <c r="BF288" s="933"/>
      <c r="BG288" s="934"/>
      <c r="BH288" s="932" t="s">
        <v>1595</v>
      </c>
      <c r="BI288" s="933"/>
      <c r="BJ288" s="1005"/>
      <c r="BK288" s="932">
        <v>1</v>
      </c>
      <c r="BL288" s="933"/>
      <c r="BM288" s="934"/>
      <c r="BN288" s="932">
        <v>66</v>
      </c>
      <c r="BO288" s="933"/>
      <c r="BP288" s="934"/>
      <c r="BQ288" s="932" t="s">
        <v>1590</v>
      </c>
      <c r="BR288" s="933"/>
      <c r="BS288" s="1006">
        <v>40</v>
      </c>
      <c r="BT288" s="1007"/>
      <c r="BU288" s="1008"/>
      <c r="BV288" s="1009">
        <v>0</v>
      </c>
      <c r="BW288" s="1007"/>
      <c r="BX288" s="1008"/>
      <c r="BY288" s="932" t="s">
        <v>1562</v>
      </c>
      <c r="BZ288" s="933"/>
      <c r="CA288" s="933"/>
      <c r="CB288" s="933"/>
      <c r="CC288" s="933"/>
      <c r="CD288" s="934"/>
      <c r="CE288" s="989"/>
      <c r="CF288" s="1422"/>
    </row>
    <row r="289" spans="1:100" s="920" customFormat="1" ht="18.95" customHeight="1">
      <c r="G289" s="536"/>
      <c r="H289" s="536"/>
      <c r="I289" s="1064"/>
      <c r="J289" s="932" t="s">
        <v>737</v>
      </c>
      <c r="K289" s="1029" t="s">
        <v>1995</v>
      </c>
      <c r="L289" s="1027"/>
      <c r="M289" s="1027"/>
      <c r="N289" s="1027"/>
      <c r="O289" s="1028"/>
      <c r="P289" s="1388" t="s">
        <v>3410</v>
      </c>
      <c r="Q289" s="955"/>
      <c r="R289" s="955"/>
      <c r="S289" s="954" t="s">
        <v>1523</v>
      </c>
      <c r="T289" s="955"/>
      <c r="U289" s="955"/>
      <c r="V289" s="954" t="s">
        <v>1524</v>
      </c>
      <c r="W289" s="955"/>
      <c r="X289" s="955"/>
      <c r="Y289" s="932" t="s">
        <v>1560</v>
      </c>
      <c r="Z289" s="933"/>
      <c r="AA289" s="933"/>
      <c r="AB289" s="934"/>
      <c r="AC289" s="932">
        <v>12345</v>
      </c>
      <c r="AD289" s="933"/>
      <c r="AE289" s="933"/>
      <c r="AF289" s="934"/>
      <c r="AG289" s="932" t="s">
        <v>1518</v>
      </c>
      <c r="AH289" s="933"/>
      <c r="AI289" s="934"/>
      <c r="AJ289" s="932" t="s">
        <v>1526</v>
      </c>
      <c r="AK289" s="933"/>
      <c r="AL289" s="934"/>
      <c r="AM289" s="932" t="s">
        <v>1526</v>
      </c>
      <c r="AN289" s="933"/>
      <c r="AO289" s="933"/>
      <c r="AP289" s="933"/>
      <c r="AQ289" s="934"/>
      <c r="AR289" s="932" t="s">
        <v>1562</v>
      </c>
      <c r="AS289" s="933"/>
      <c r="AT289" s="933"/>
      <c r="AU289" s="933"/>
      <c r="AV289" s="933"/>
      <c r="AW289" s="933"/>
      <c r="AX289" s="934"/>
      <c r="AY289" s="932" t="s">
        <v>1532</v>
      </c>
      <c r="AZ289" s="933"/>
      <c r="BA289" s="934"/>
      <c r="BB289" s="932" t="s">
        <v>1597</v>
      </c>
      <c r="BC289" s="933"/>
      <c r="BD289" s="934"/>
      <c r="BE289" s="932">
        <v>3</v>
      </c>
      <c r="BF289" s="933"/>
      <c r="BG289" s="934"/>
      <c r="BH289" s="932" t="s">
        <v>1595</v>
      </c>
      <c r="BI289" s="933"/>
      <c r="BJ289" s="1005"/>
      <c r="BK289" s="932">
        <v>1</v>
      </c>
      <c r="BL289" s="933"/>
      <c r="BM289" s="934"/>
      <c r="BN289" s="932">
        <v>66</v>
      </c>
      <c r="BO289" s="933"/>
      <c r="BP289" s="934"/>
      <c r="BQ289" s="932" t="s">
        <v>1590</v>
      </c>
      <c r="BR289" s="933"/>
      <c r="BS289" s="1006">
        <v>40</v>
      </c>
      <c r="BT289" s="1007"/>
      <c r="BU289" s="1008"/>
      <c r="BV289" s="1009">
        <v>0</v>
      </c>
      <c r="BW289" s="1007"/>
      <c r="BX289" s="1008"/>
      <c r="BY289" s="932" t="s">
        <v>1562</v>
      </c>
      <c r="BZ289" s="933"/>
      <c r="CA289" s="933"/>
      <c r="CB289" s="933"/>
      <c r="CC289" s="933"/>
      <c r="CD289" s="934"/>
      <c r="CE289" s="986"/>
      <c r="CF289" s="1422"/>
    </row>
    <row r="290" spans="1:100" s="920" customFormat="1" ht="5.0999999999999996" customHeight="1">
      <c r="G290" s="536"/>
      <c r="H290" s="536"/>
      <c r="I290" s="1064"/>
      <c r="J290" s="536"/>
      <c r="K290" s="536"/>
      <c r="L290" s="536"/>
      <c r="M290" s="536"/>
      <c r="N290" s="536"/>
      <c r="O290" s="536"/>
      <c r="P290" s="536"/>
      <c r="Q290" s="536"/>
      <c r="R290" s="536"/>
      <c r="S290" s="536"/>
      <c r="T290" s="536"/>
      <c r="U290" s="536"/>
      <c r="V290" s="536"/>
      <c r="W290" s="536"/>
      <c r="X290" s="536"/>
      <c r="Y290" s="536"/>
      <c r="Z290" s="536"/>
      <c r="AA290" s="536"/>
      <c r="AB290" s="536"/>
      <c r="AC290" s="536"/>
      <c r="AD290" s="536"/>
      <c r="AE290" s="536"/>
      <c r="AF290" s="536"/>
      <c r="AG290" s="536"/>
      <c r="AH290" s="536"/>
      <c r="AI290" s="536"/>
      <c r="AJ290" s="536"/>
      <c r="AK290" s="536"/>
      <c r="AL290" s="536"/>
      <c r="AM290" s="536"/>
      <c r="AN290" s="536"/>
      <c r="CE290" s="1073"/>
      <c r="CF290" s="937"/>
      <c r="CO290" s="536"/>
      <c r="CP290" s="536"/>
      <c r="CQ290" s="536"/>
      <c r="CR290" s="536"/>
      <c r="CS290" s="536"/>
      <c r="CT290" s="536"/>
      <c r="CU290" s="536"/>
      <c r="CV290" s="536"/>
    </row>
    <row r="291" spans="1:100" s="920" customFormat="1" ht="5.0999999999999996" customHeight="1">
      <c r="G291" s="536"/>
      <c r="H291" s="536"/>
      <c r="I291" s="1064"/>
      <c r="J291" s="977"/>
      <c r="K291" s="977"/>
      <c r="L291" s="977"/>
      <c r="M291" s="977"/>
      <c r="N291" s="977"/>
      <c r="O291" s="977"/>
      <c r="P291" s="977"/>
      <c r="Q291" s="977"/>
      <c r="R291" s="977"/>
      <c r="S291" s="977"/>
      <c r="T291" s="977"/>
      <c r="U291" s="977"/>
      <c r="V291" s="977"/>
      <c r="W291" s="977"/>
      <c r="X291" s="977"/>
      <c r="Y291" s="977"/>
      <c r="Z291" s="977"/>
      <c r="AA291" s="977"/>
      <c r="AB291" s="977"/>
      <c r="AC291" s="977"/>
      <c r="AD291" s="977"/>
      <c r="AE291" s="977"/>
      <c r="AF291" s="977"/>
      <c r="AG291" s="977"/>
      <c r="AH291" s="977"/>
      <c r="AI291" s="977"/>
      <c r="AJ291" s="977"/>
      <c r="AK291" s="977"/>
      <c r="AL291" s="977"/>
      <c r="AM291" s="977"/>
      <c r="AN291" s="977"/>
      <c r="AO291" s="977"/>
      <c r="AP291" s="977"/>
      <c r="AQ291" s="977"/>
      <c r="AR291" s="977"/>
      <c r="AS291" s="977"/>
      <c r="AT291" s="977"/>
      <c r="AU291" s="977"/>
      <c r="AV291" s="977"/>
      <c r="AW291" s="977"/>
      <c r="AX291" s="977"/>
      <c r="AY291" s="977"/>
      <c r="AZ291" s="977"/>
      <c r="BA291" s="977"/>
      <c r="BB291" s="977"/>
      <c r="BC291" s="977"/>
      <c r="BD291" s="977"/>
      <c r="BE291" s="977"/>
      <c r="BF291" s="977"/>
      <c r="BG291" s="977"/>
      <c r="BH291" s="977"/>
      <c r="BI291" s="977"/>
      <c r="BJ291" s="977"/>
      <c r="BK291" s="977"/>
      <c r="BL291" s="977"/>
      <c r="BM291" s="977"/>
      <c r="BN291" s="977"/>
      <c r="BO291" s="977"/>
      <c r="BP291" s="977"/>
      <c r="BQ291" s="977"/>
      <c r="BR291" s="977"/>
      <c r="BS291" s="977"/>
      <c r="BT291" s="977"/>
      <c r="BU291" s="977"/>
      <c r="BV291" s="977"/>
      <c r="BW291" s="977"/>
      <c r="BX291" s="977"/>
      <c r="BY291" s="977"/>
      <c r="BZ291" s="977"/>
      <c r="CA291" s="977"/>
      <c r="CB291" s="977"/>
      <c r="CC291" s="977"/>
      <c r="CD291" s="977"/>
      <c r="CE291" s="1371"/>
      <c r="CF291" s="937"/>
      <c r="CO291" s="536"/>
      <c r="CP291" s="536"/>
      <c r="CQ291" s="536"/>
      <c r="CR291" s="536"/>
      <c r="CS291" s="536"/>
      <c r="CT291" s="536"/>
      <c r="CU291" s="536"/>
      <c r="CV291" s="536"/>
    </row>
    <row r="292" spans="1:100" s="920" customFormat="1" ht="18.95" customHeight="1">
      <c r="G292" s="536"/>
      <c r="H292" s="536"/>
      <c r="I292" s="1064"/>
      <c r="J292" s="1372"/>
      <c r="K292" s="1372"/>
      <c r="L292" s="1372"/>
      <c r="M292" s="1372"/>
      <c r="N292" s="1372"/>
      <c r="O292" s="1372"/>
      <c r="P292" s="1372"/>
      <c r="Q292" s="1372"/>
      <c r="R292" s="1372"/>
      <c r="S292" s="1372"/>
      <c r="T292" s="1372"/>
      <c r="U292" s="1372"/>
      <c r="V292" s="1372"/>
      <c r="W292" s="1372"/>
      <c r="X292" s="1372"/>
      <c r="Y292" s="1372"/>
      <c r="Z292" s="1372"/>
      <c r="AA292" s="1372"/>
      <c r="AB292" s="1372"/>
      <c r="AC292" s="1372"/>
      <c r="AD292" s="1372"/>
      <c r="AE292" s="1372"/>
      <c r="AF292" s="1372"/>
      <c r="AG292" s="1372"/>
      <c r="AH292" s="1372"/>
      <c r="AI292" s="1372"/>
      <c r="AJ292" s="1372"/>
      <c r="AK292" s="1372"/>
      <c r="AL292" s="1372"/>
      <c r="AM292" s="1372"/>
      <c r="AN292" s="1372"/>
      <c r="AO292" s="1372"/>
      <c r="AP292" s="1372"/>
      <c r="AQ292" s="1372"/>
      <c r="AR292" s="1372"/>
      <c r="AS292" s="1372"/>
      <c r="AT292" s="1372"/>
      <c r="AU292" s="1372"/>
      <c r="AV292" s="1372"/>
      <c r="AW292" s="1372"/>
      <c r="AX292" s="1372"/>
      <c r="AY292" s="1372"/>
      <c r="AZ292" s="978"/>
      <c r="BA292" s="1372"/>
      <c r="BB292" s="1242"/>
      <c r="BC292" s="1242"/>
      <c r="BD292" s="1242"/>
      <c r="BE292" s="1242"/>
      <c r="BF292" s="978" t="s">
        <v>1557</v>
      </c>
      <c r="BG292" s="978"/>
      <c r="BH292" s="1372"/>
      <c r="BI292" s="1417" t="s">
        <v>2302</v>
      </c>
      <c r="BJ292" s="977"/>
      <c r="BK292" s="2883">
        <f>BK288+BK287+BK289</f>
        <v>3</v>
      </c>
      <c r="BL292" s="2884"/>
      <c r="BM292" s="2885"/>
      <c r="BN292" s="1355"/>
      <c r="BO292" s="1355"/>
      <c r="BP292" s="1417" t="s">
        <v>2297</v>
      </c>
      <c r="BQ292" s="977"/>
      <c r="BR292" s="977"/>
      <c r="BS292" s="2883">
        <f>BS288+BS287+BS289</f>
        <v>140</v>
      </c>
      <c r="BT292" s="2884"/>
      <c r="BU292" s="2885"/>
      <c r="BV292" s="2883">
        <f>BV288+BV287+BV289</f>
        <v>0</v>
      </c>
      <c r="BW292" s="2884"/>
      <c r="BX292" s="2885"/>
      <c r="BY292" s="1372"/>
      <c r="BZ292" s="1372"/>
      <c r="CA292" s="1372"/>
      <c r="CB292" s="1372"/>
      <c r="CC292" s="1372"/>
      <c r="CD292" s="1372"/>
      <c r="CE292" s="1371"/>
      <c r="CF292" s="937"/>
      <c r="CO292" s="536"/>
      <c r="CP292" s="536"/>
      <c r="CQ292" s="536"/>
      <c r="CR292" s="536"/>
      <c r="CS292" s="536"/>
      <c r="CT292" s="536"/>
      <c r="CU292" s="536"/>
      <c r="CV292" s="536"/>
    </row>
    <row r="293" spans="1:100" s="920" customFormat="1" ht="5.0999999999999996" customHeight="1">
      <c r="G293" s="536"/>
      <c r="H293" s="536"/>
      <c r="I293" s="1064"/>
      <c r="J293" s="977"/>
      <c r="K293" s="977"/>
      <c r="L293" s="977"/>
      <c r="M293" s="977"/>
      <c r="N293" s="977"/>
      <c r="O293" s="977"/>
      <c r="P293" s="977"/>
      <c r="Q293" s="977"/>
      <c r="R293" s="977"/>
      <c r="S293" s="977"/>
      <c r="T293" s="977"/>
      <c r="U293" s="977"/>
      <c r="V293" s="977"/>
      <c r="W293" s="977"/>
      <c r="X293" s="977"/>
      <c r="Y293" s="977"/>
      <c r="Z293" s="977"/>
      <c r="AA293" s="977"/>
      <c r="AB293" s="977"/>
      <c r="AC293" s="977"/>
      <c r="AD293" s="977"/>
      <c r="AE293" s="977"/>
      <c r="AF293" s="977"/>
      <c r="AG293" s="977"/>
      <c r="AH293" s="977"/>
      <c r="AI293" s="977"/>
      <c r="AJ293" s="977"/>
      <c r="AK293" s="977"/>
      <c r="AL293" s="977"/>
      <c r="AM293" s="977"/>
      <c r="AN293" s="977"/>
      <c r="AO293" s="977"/>
      <c r="AP293" s="977"/>
      <c r="AQ293" s="977"/>
      <c r="AR293" s="977"/>
      <c r="AS293" s="977"/>
      <c r="AT293" s="977"/>
      <c r="AU293" s="977"/>
      <c r="AV293" s="977"/>
      <c r="AW293" s="977"/>
      <c r="AX293" s="977"/>
      <c r="AY293" s="977"/>
      <c r="AZ293" s="977"/>
      <c r="BA293" s="977"/>
      <c r="BB293" s="977"/>
      <c r="BC293" s="977"/>
      <c r="BD293" s="977"/>
      <c r="BE293" s="977"/>
      <c r="BF293" s="977"/>
      <c r="BG293" s="977"/>
      <c r="BH293" s="977"/>
      <c r="BI293" s="977"/>
      <c r="BJ293" s="977"/>
      <c r="BK293" s="977"/>
      <c r="BL293" s="977"/>
      <c r="BM293" s="977"/>
      <c r="BN293" s="977"/>
      <c r="BO293" s="977"/>
      <c r="BP293" s="977"/>
      <c r="BQ293" s="977"/>
      <c r="BR293" s="977"/>
      <c r="BS293" s="977"/>
      <c r="BT293" s="977"/>
      <c r="BU293" s="977"/>
      <c r="BV293" s="977"/>
      <c r="BW293" s="977"/>
      <c r="BX293" s="977"/>
      <c r="BY293" s="977"/>
      <c r="BZ293" s="977"/>
      <c r="CA293" s="977"/>
      <c r="CB293" s="977"/>
      <c r="CC293" s="977"/>
      <c r="CD293" s="977"/>
      <c r="CE293" s="1371"/>
      <c r="CF293" s="937"/>
      <c r="CO293" s="536"/>
      <c r="CP293" s="536"/>
      <c r="CQ293" s="536"/>
      <c r="CR293" s="536"/>
      <c r="CS293" s="536"/>
      <c r="CT293" s="536"/>
      <c r="CU293" s="536"/>
      <c r="CV293" s="536"/>
    </row>
    <row r="294" spans="1:100" s="920" customFormat="1" ht="18.95" customHeight="1">
      <c r="G294" s="536"/>
      <c r="H294" s="536"/>
      <c r="I294" s="1064"/>
      <c r="J294" s="536" t="s">
        <v>2391</v>
      </c>
      <c r="K294" s="536"/>
      <c r="L294" s="536"/>
      <c r="M294" s="536"/>
      <c r="N294" s="536"/>
      <c r="O294" s="536"/>
      <c r="P294" s="536"/>
      <c r="Q294" s="536"/>
      <c r="R294" s="536"/>
      <c r="S294" s="536"/>
      <c r="BS294" s="536"/>
      <c r="BT294" s="536"/>
      <c r="BU294" s="536"/>
      <c r="BV294" s="536"/>
      <c r="BW294" s="536"/>
      <c r="BX294" s="536"/>
      <c r="BY294" s="536"/>
      <c r="BZ294" s="536"/>
      <c r="CF294" s="937"/>
    </row>
    <row r="295" spans="1:100" s="920" customFormat="1" ht="18.95" customHeight="1">
      <c r="G295" s="536"/>
      <c r="H295" s="536"/>
      <c r="I295" s="1064"/>
      <c r="J295" s="949" t="s">
        <v>3145</v>
      </c>
      <c r="K295" s="752"/>
      <c r="L295" s="752"/>
      <c r="M295" s="752"/>
      <c r="N295" s="1154" t="s">
        <v>2299</v>
      </c>
      <c r="O295" s="1155"/>
      <c r="P295" s="1155"/>
      <c r="Q295" s="1155"/>
      <c r="R295" s="1155"/>
      <c r="S295" s="1156"/>
      <c r="T295" s="986" t="s">
        <v>912</v>
      </c>
      <c r="U295" s="1046" t="s">
        <v>3146</v>
      </c>
      <c r="V295" s="1047"/>
      <c r="W295" s="1048"/>
      <c r="Y295" s="949" t="s">
        <v>1629</v>
      </c>
      <c r="Z295" s="486"/>
      <c r="AA295" s="486"/>
      <c r="AB295" s="2010" t="s">
        <v>3059</v>
      </c>
      <c r="AC295" s="2011"/>
      <c r="AD295" s="2011"/>
      <c r="AE295" s="2011"/>
      <c r="AF295" s="2011"/>
      <c r="AG295" s="2012"/>
      <c r="AH295" s="1050" t="s">
        <v>3462</v>
      </c>
      <c r="AI295" s="486"/>
      <c r="AL295" s="486"/>
      <c r="BR295" s="536"/>
      <c r="BS295" s="536"/>
      <c r="BT295" s="536"/>
      <c r="BU295" s="536"/>
      <c r="BV295" s="536"/>
      <c r="BW295" s="536"/>
      <c r="BX295" s="536"/>
      <c r="BY295" s="536"/>
      <c r="CF295" s="937"/>
    </row>
    <row r="296" spans="1:100" s="920" customFormat="1" ht="5.0999999999999996" customHeight="1">
      <c r="G296" s="536"/>
      <c r="H296" s="536"/>
      <c r="I296" s="1064"/>
      <c r="J296" s="536"/>
      <c r="K296" s="536"/>
      <c r="L296" s="536"/>
      <c r="M296" s="536"/>
      <c r="N296" s="536"/>
      <c r="O296" s="536"/>
      <c r="P296" s="536"/>
      <c r="Q296" s="536"/>
      <c r="R296" s="536"/>
      <c r="S296" s="536"/>
      <c r="T296" s="536"/>
      <c r="U296" s="536"/>
      <c r="BP296" s="536"/>
      <c r="BQ296" s="536"/>
      <c r="BR296" s="536"/>
      <c r="BS296" s="536"/>
      <c r="BT296" s="536"/>
      <c r="BU296" s="536"/>
      <c r="BV296" s="536"/>
      <c r="BW296" s="536"/>
      <c r="CF296" s="937"/>
    </row>
    <row r="297" spans="1:100" s="920" customFormat="1" ht="18.95" customHeight="1" thickBot="1">
      <c r="G297" s="536"/>
      <c r="H297" s="536"/>
      <c r="I297" s="1064"/>
      <c r="CF297" s="937"/>
    </row>
    <row r="298" spans="1:100" s="920" customFormat="1" ht="18.95" customHeight="1">
      <c r="G298" s="536"/>
      <c r="H298" s="536"/>
      <c r="I298" s="1064"/>
      <c r="J298" s="1000"/>
      <c r="K298" s="1000"/>
      <c r="L298" s="1000"/>
      <c r="M298" s="1000"/>
      <c r="N298" s="1000"/>
      <c r="O298" s="1000"/>
      <c r="P298" s="1000"/>
      <c r="Q298" s="1000"/>
      <c r="R298" s="1000"/>
      <c r="S298" s="1000"/>
      <c r="T298" s="1000"/>
      <c r="U298" s="1000"/>
      <c r="V298" s="1000"/>
      <c r="W298" s="1000"/>
      <c r="X298" s="1000"/>
      <c r="Y298" s="1000"/>
      <c r="Z298" s="1000"/>
      <c r="AA298" s="1000"/>
      <c r="AB298" s="1000"/>
      <c r="AC298" s="1000"/>
      <c r="AD298" s="1000"/>
      <c r="AE298" s="1000"/>
      <c r="AF298" s="1000"/>
      <c r="AG298" s="1000"/>
      <c r="AH298" s="1000"/>
      <c r="AI298" s="1000"/>
      <c r="AJ298" s="1000"/>
      <c r="AK298" s="1000"/>
      <c r="AL298" s="1000"/>
      <c r="AM298" s="1000"/>
      <c r="AN298" s="1000"/>
      <c r="AO298" s="1000"/>
      <c r="AP298" s="1000"/>
      <c r="AQ298" s="1000"/>
      <c r="AR298" s="1000"/>
      <c r="AS298" s="1000"/>
      <c r="AT298" s="1000"/>
      <c r="AU298" s="1000"/>
      <c r="AV298" s="1000"/>
      <c r="AW298" s="1000"/>
      <c r="AX298" s="1000"/>
      <c r="AY298" s="1000"/>
      <c r="AZ298" s="1000"/>
      <c r="BA298" s="1000"/>
      <c r="BB298" s="1000"/>
      <c r="BC298" s="1000"/>
      <c r="BD298" s="1000"/>
      <c r="BE298" s="1000"/>
      <c r="BF298" s="1000"/>
      <c r="BG298" s="1000"/>
      <c r="BH298" s="1000"/>
      <c r="BI298" s="1000"/>
      <c r="BJ298" s="1000"/>
      <c r="BK298" s="1000"/>
      <c r="BL298" s="1000"/>
      <c r="BM298" s="1000"/>
      <c r="BN298" s="1000"/>
      <c r="BO298" s="1000"/>
      <c r="BP298" s="1000"/>
      <c r="BQ298" s="1000"/>
      <c r="BR298" s="1000"/>
      <c r="BS298" s="1000"/>
      <c r="BT298" s="1000"/>
      <c r="BU298" s="1000"/>
      <c r="BV298" s="1000"/>
      <c r="BW298" s="1000"/>
      <c r="BX298" s="1000"/>
      <c r="BY298" s="1000"/>
      <c r="BZ298" s="1000"/>
      <c r="CA298" s="1000"/>
      <c r="CB298" s="1000"/>
      <c r="CC298" s="1000"/>
      <c r="CD298" s="1000"/>
      <c r="CE298" s="1000"/>
      <c r="CF298" s="937"/>
    </row>
    <row r="299" spans="1:100" s="920" customFormat="1" ht="18.95" customHeight="1">
      <c r="G299" s="536"/>
      <c r="H299" s="536"/>
      <c r="I299" s="1064"/>
      <c r="J299" s="1365" t="s">
        <v>2410</v>
      </c>
      <c r="Q299" s="948" t="s">
        <v>1628</v>
      </c>
      <c r="R299" s="947"/>
      <c r="S299" s="947"/>
      <c r="AG299" s="486"/>
      <c r="AH299" s="910" t="s">
        <v>2213</v>
      </c>
      <c r="AI299" s="910"/>
      <c r="AJ299" s="752"/>
      <c r="AK299" s="752"/>
      <c r="AL299" s="2865" t="s">
        <v>1521</v>
      </c>
      <c r="AM299" s="2866"/>
      <c r="AN299" s="2866"/>
      <c r="AO299" s="2866"/>
      <c r="AP299" s="2867"/>
      <c r="BP299" s="536"/>
      <c r="BQ299" s="536"/>
      <c r="BR299" s="536"/>
      <c r="BS299" s="536"/>
      <c r="BT299" s="536"/>
      <c r="BU299" s="536"/>
      <c r="BV299" s="536"/>
      <c r="BW299" s="536"/>
      <c r="CF299" s="937"/>
    </row>
    <row r="300" spans="1:100" ht="9.9499999999999993" customHeight="1">
      <c r="A300" s="920"/>
      <c r="B300" s="920"/>
      <c r="C300" s="920"/>
      <c r="D300" s="920"/>
      <c r="E300" s="920"/>
      <c r="F300" s="920"/>
      <c r="I300" s="935"/>
      <c r="J300" s="488"/>
      <c r="X300" s="920"/>
      <c r="Y300" s="920"/>
      <c r="Z300" s="920"/>
      <c r="AA300" s="920"/>
      <c r="AB300" s="920"/>
      <c r="AC300" s="920"/>
      <c r="AD300" s="920"/>
      <c r="AE300" s="920"/>
      <c r="AF300" s="920"/>
      <c r="AG300" s="920"/>
      <c r="AH300" s="920"/>
      <c r="AI300" s="920"/>
      <c r="AJ300" s="920"/>
      <c r="AK300" s="920"/>
      <c r="AL300" s="920"/>
      <c r="AM300" s="920"/>
      <c r="AN300" s="920"/>
      <c r="AO300" s="920"/>
      <c r="BX300" s="920"/>
      <c r="BY300" s="920"/>
      <c r="BZ300" s="920"/>
      <c r="CA300" s="920"/>
      <c r="CB300" s="920"/>
      <c r="CC300" s="920"/>
      <c r="CD300" s="920"/>
      <c r="CE300" s="920"/>
      <c r="CF300" s="937"/>
      <c r="CG300" s="920"/>
      <c r="CH300" s="920"/>
      <c r="CI300" s="920"/>
      <c r="CJ300" s="920"/>
      <c r="CK300" s="920"/>
      <c r="CL300" s="920"/>
      <c r="CM300" s="920"/>
      <c r="CN300" s="920"/>
    </row>
    <row r="301" spans="1:100" ht="18.95" customHeight="1">
      <c r="A301" s="920"/>
      <c r="B301" s="920"/>
      <c r="C301" s="920"/>
      <c r="D301" s="920"/>
      <c r="E301" s="920"/>
      <c r="F301" s="920"/>
      <c r="I301" s="935"/>
      <c r="J301" s="2880" t="s">
        <v>1559</v>
      </c>
      <c r="K301" s="2880" t="s">
        <v>1766</v>
      </c>
      <c r="L301" s="2896" t="s">
        <v>2214</v>
      </c>
      <c r="M301" s="2897"/>
      <c r="N301" s="2897"/>
      <c r="O301" s="2897"/>
      <c r="P301" s="2898"/>
      <c r="Q301" s="966" t="s">
        <v>2147</v>
      </c>
      <c r="R301" s="967"/>
      <c r="S301" s="930"/>
      <c r="T301" s="930"/>
      <c r="U301" s="930"/>
      <c r="V301" s="930"/>
      <c r="W301" s="930"/>
      <c r="X301" s="931"/>
      <c r="Y301" s="931"/>
      <c r="Z301" s="929" t="s">
        <v>1586</v>
      </c>
      <c r="AA301" s="930"/>
      <c r="AB301" s="930"/>
      <c r="AC301" s="930"/>
      <c r="AD301" s="930"/>
      <c r="AE301" s="930"/>
      <c r="AF301" s="930"/>
      <c r="AG301" s="930"/>
      <c r="AH301" s="930"/>
      <c r="AI301" s="930"/>
      <c r="AJ301" s="931"/>
      <c r="AK301" s="929" t="s">
        <v>1527</v>
      </c>
      <c r="AL301" s="930"/>
      <c r="AM301" s="930"/>
      <c r="AN301" s="930"/>
      <c r="AO301" s="930"/>
      <c r="AP301" s="930"/>
      <c r="AQ301" s="930"/>
      <c r="AR301" s="930"/>
      <c r="AS301" s="930"/>
      <c r="AT301" s="930"/>
      <c r="AU301" s="930"/>
      <c r="AV301" s="930"/>
      <c r="AW301" s="930"/>
      <c r="AX301" s="930"/>
      <c r="AY301" s="930"/>
      <c r="AZ301" s="930"/>
      <c r="BA301" s="930"/>
      <c r="BB301" s="930"/>
      <c r="BC301" s="2797" t="s">
        <v>1534</v>
      </c>
      <c r="BD301" s="2798"/>
      <c r="BE301" s="2799"/>
      <c r="BF301" s="2797" t="s">
        <v>1535</v>
      </c>
      <c r="BG301" s="2798"/>
      <c r="BH301" s="2799"/>
      <c r="BI301" s="929" t="s">
        <v>2305</v>
      </c>
      <c r="BJ301" s="930"/>
      <c r="BK301" s="930"/>
      <c r="BL301" s="930"/>
      <c r="BM301" s="930"/>
      <c r="BN301" s="931"/>
      <c r="BO301" s="930"/>
      <c r="BP301" s="930"/>
      <c r="BQ301" s="931"/>
      <c r="BR301" s="930" t="s">
        <v>1612</v>
      </c>
      <c r="BS301" s="930"/>
      <c r="BT301" s="930"/>
      <c r="BU301" s="930"/>
      <c r="BV301" s="931"/>
      <c r="BW301" s="930"/>
      <c r="BX301" s="930"/>
      <c r="BY301" s="931"/>
      <c r="BZ301" s="2797" t="s">
        <v>1525</v>
      </c>
      <c r="CA301" s="2848"/>
      <c r="CB301" s="2848"/>
      <c r="CC301" s="2848"/>
      <c r="CD301" s="2848"/>
      <c r="CE301" s="2799"/>
      <c r="CF301" s="937"/>
      <c r="CG301" s="920"/>
      <c r="CH301" s="920"/>
      <c r="CI301" s="920"/>
      <c r="CJ301" s="920"/>
    </row>
    <row r="302" spans="1:100" ht="18.95" customHeight="1">
      <c r="A302" s="920"/>
      <c r="B302" s="920"/>
      <c r="C302" s="920"/>
      <c r="D302" s="920"/>
      <c r="E302" s="920"/>
      <c r="F302" s="920"/>
      <c r="I302" s="935"/>
      <c r="J302" s="2881"/>
      <c r="K302" s="2881"/>
      <c r="L302" s="2899"/>
      <c r="M302" s="2900"/>
      <c r="N302" s="2900"/>
      <c r="O302" s="2900"/>
      <c r="P302" s="2901"/>
      <c r="Q302" s="929" t="s">
        <v>3412</v>
      </c>
      <c r="R302" s="930"/>
      <c r="S302" s="931"/>
      <c r="T302" s="929" t="s">
        <v>2138</v>
      </c>
      <c r="U302" s="930"/>
      <c r="V302" s="931"/>
      <c r="W302" s="929" t="s">
        <v>2139</v>
      </c>
      <c r="X302" s="931"/>
      <c r="Y302" s="931"/>
      <c r="Z302" s="929" t="s">
        <v>699</v>
      </c>
      <c r="AA302" s="930"/>
      <c r="AB302" s="930"/>
      <c r="AC302" s="931"/>
      <c r="AD302" s="929" t="s">
        <v>700</v>
      </c>
      <c r="AE302" s="930"/>
      <c r="AF302" s="930"/>
      <c r="AG302" s="931"/>
      <c r="AH302" s="929" t="s">
        <v>1531</v>
      </c>
      <c r="AI302" s="930"/>
      <c r="AJ302" s="931"/>
      <c r="AK302" s="929" t="s">
        <v>1561</v>
      </c>
      <c r="AL302" s="930"/>
      <c r="AM302" s="931"/>
      <c r="AN302" s="929" t="s">
        <v>1528</v>
      </c>
      <c r="AO302" s="930"/>
      <c r="AP302" s="930"/>
      <c r="AQ302" s="930"/>
      <c r="AR302" s="931"/>
      <c r="AS302" s="929" t="s">
        <v>1529</v>
      </c>
      <c r="AT302" s="930"/>
      <c r="AU302" s="930"/>
      <c r="AV302" s="930"/>
      <c r="AW302" s="930"/>
      <c r="AX302" s="930"/>
      <c r="AY302" s="931"/>
      <c r="AZ302" s="929" t="s">
        <v>1530</v>
      </c>
      <c r="BA302" s="930"/>
      <c r="BB302" s="931"/>
      <c r="BC302" s="2800"/>
      <c r="BD302" s="2801"/>
      <c r="BE302" s="2802"/>
      <c r="BF302" s="2800"/>
      <c r="BG302" s="2801"/>
      <c r="BH302" s="2802"/>
      <c r="BI302" s="963" t="s">
        <v>1545</v>
      </c>
      <c r="BJ302" s="964"/>
      <c r="BK302" s="965"/>
      <c r="BL302" s="930" t="s">
        <v>2301</v>
      </c>
      <c r="BM302" s="930"/>
      <c r="BN302" s="931"/>
      <c r="BO302" s="929" t="s">
        <v>1680</v>
      </c>
      <c r="BP302" s="930"/>
      <c r="BQ302" s="931"/>
      <c r="BR302" s="929" t="s">
        <v>1583</v>
      </c>
      <c r="BS302" s="930"/>
      <c r="BT302" s="929" t="s">
        <v>1592</v>
      </c>
      <c r="BU302" s="930"/>
      <c r="BV302" s="931"/>
      <c r="BW302" s="929" t="s">
        <v>1585</v>
      </c>
      <c r="BX302" s="930"/>
      <c r="BY302" s="931"/>
      <c r="BZ302" s="2800"/>
      <c r="CA302" s="2801"/>
      <c r="CB302" s="2801"/>
      <c r="CC302" s="2801"/>
      <c r="CD302" s="2801"/>
      <c r="CE302" s="2802"/>
      <c r="CF302" s="937"/>
      <c r="CG302" s="920"/>
      <c r="CH302" s="920"/>
      <c r="CI302" s="920"/>
      <c r="CJ302" s="920"/>
    </row>
    <row r="303" spans="1:100" ht="18.95" customHeight="1">
      <c r="A303" s="920"/>
      <c r="B303" s="920"/>
      <c r="C303" s="920"/>
      <c r="D303" s="920"/>
      <c r="E303" s="920"/>
      <c r="F303" s="920"/>
      <c r="I303" s="935"/>
      <c r="J303" s="932" t="s">
        <v>737</v>
      </c>
      <c r="K303" s="932" t="s">
        <v>2300</v>
      </c>
      <c r="L303" s="917" t="s">
        <v>2298</v>
      </c>
      <c r="M303" s="918"/>
      <c r="N303" s="918"/>
      <c r="O303" s="918"/>
      <c r="P303" s="919"/>
      <c r="Q303" s="1388" t="s">
        <v>3410</v>
      </c>
      <c r="R303" s="955"/>
      <c r="S303" s="955"/>
      <c r="T303" s="954" t="s">
        <v>1523</v>
      </c>
      <c r="U303" s="955"/>
      <c r="V303" s="955"/>
      <c r="W303" s="954" t="s">
        <v>1524</v>
      </c>
      <c r="X303" s="955"/>
      <c r="Y303" s="1028"/>
      <c r="Z303" s="932" t="s">
        <v>1560</v>
      </c>
      <c r="AA303" s="933"/>
      <c r="AB303" s="933"/>
      <c r="AC303" s="934"/>
      <c r="AD303" s="932">
        <v>12345</v>
      </c>
      <c r="AE303" s="933"/>
      <c r="AF303" s="933"/>
      <c r="AG303" s="934"/>
      <c r="AH303" s="932" t="s">
        <v>1518</v>
      </c>
      <c r="AI303" s="933"/>
      <c r="AJ303" s="934"/>
      <c r="AK303" s="932" t="s">
        <v>1526</v>
      </c>
      <c r="AL303" s="933"/>
      <c r="AM303" s="934"/>
      <c r="AN303" s="932" t="s">
        <v>1526</v>
      </c>
      <c r="AO303" s="933"/>
      <c r="AP303" s="933"/>
      <c r="AQ303" s="933"/>
      <c r="AR303" s="934"/>
      <c r="AS303" s="932" t="s">
        <v>1562</v>
      </c>
      <c r="AT303" s="933"/>
      <c r="AU303" s="933"/>
      <c r="AV303" s="933"/>
      <c r="AW303" s="933"/>
      <c r="AX303" s="933"/>
      <c r="AY303" s="934"/>
      <c r="AZ303" s="932" t="s">
        <v>1532</v>
      </c>
      <c r="BA303" s="933"/>
      <c r="BB303" s="934"/>
      <c r="BC303" s="954" t="s">
        <v>1596</v>
      </c>
      <c r="BD303" s="955"/>
      <c r="BE303" s="971"/>
      <c r="BF303" s="954">
        <v>1</v>
      </c>
      <c r="BG303" s="955"/>
      <c r="BH303" s="971"/>
      <c r="BI303" s="954" t="s">
        <v>1595</v>
      </c>
      <c r="BJ303" s="955"/>
      <c r="BK303" s="971"/>
      <c r="BL303" s="954">
        <v>1</v>
      </c>
      <c r="BM303" s="955"/>
      <c r="BN303" s="971"/>
      <c r="BO303" s="954">
        <v>66</v>
      </c>
      <c r="BP303" s="955"/>
      <c r="BQ303" s="971"/>
      <c r="BR303" s="954" t="s">
        <v>1590</v>
      </c>
      <c r="BS303" s="955"/>
      <c r="BT303" s="1006">
        <v>60</v>
      </c>
      <c r="BU303" s="1007"/>
      <c r="BV303" s="1008"/>
      <c r="BW303" s="1009">
        <v>0</v>
      </c>
      <c r="BX303" s="1007"/>
      <c r="BY303" s="1008"/>
      <c r="BZ303" s="932" t="s">
        <v>1562</v>
      </c>
      <c r="CA303" s="933"/>
      <c r="CB303" s="933"/>
      <c r="CC303" s="933"/>
      <c r="CD303" s="933"/>
      <c r="CE303" s="934"/>
      <c r="CF303" s="937"/>
      <c r="CG303" s="920"/>
      <c r="CH303" s="920"/>
      <c r="CI303" s="920"/>
      <c r="CJ303" s="920"/>
    </row>
    <row r="304" spans="1:100" ht="18.95" customHeight="1">
      <c r="A304" s="920"/>
      <c r="B304" s="920"/>
      <c r="C304" s="920"/>
      <c r="D304" s="920"/>
      <c r="E304" s="920"/>
      <c r="F304" s="920"/>
      <c r="I304" s="935"/>
      <c r="J304" s="932" t="s">
        <v>737</v>
      </c>
      <c r="K304" s="932" t="s">
        <v>1781</v>
      </c>
      <c r="L304" s="917" t="s">
        <v>2298</v>
      </c>
      <c r="M304" s="918"/>
      <c r="N304" s="918"/>
      <c r="O304" s="918"/>
      <c r="P304" s="919"/>
      <c r="Q304" s="1388" t="s">
        <v>3410</v>
      </c>
      <c r="R304" s="955"/>
      <c r="S304" s="955"/>
      <c r="T304" s="954" t="s">
        <v>1523</v>
      </c>
      <c r="U304" s="955"/>
      <c r="V304" s="955"/>
      <c r="W304" s="954" t="s">
        <v>1524</v>
      </c>
      <c r="X304" s="955"/>
      <c r="Y304" s="1028"/>
      <c r="Z304" s="932" t="s">
        <v>1560</v>
      </c>
      <c r="AA304" s="933"/>
      <c r="AB304" s="933"/>
      <c r="AC304" s="934"/>
      <c r="AD304" s="932">
        <v>12345</v>
      </c>
      <c r="AE304" s="933"/>
      <c r="AF304" s="933"/>
      <c r="AG304" s="934"/>
      <c r="AH304" s="932" t="s">
        <v>1518</v>
      </c>
      <c r="AI304" s="933"/>
      <c r="AJ304" s="934"/>
      <c r="AK304" s="932" t="s">
        <v>1526</v>
      </c>
      <c r="AL304" s="933"/>
      <c r="AM304" s="934"/>
      <c r="AN304" s="932" t="s">
        <v>1526</v>
      </c>
      <c r="AO304" s="933"/>
      <c r="AP304" s="933"/>
      <c r="AQ304" s="933"/>
      <c r="AR304" s="934"/>
      <c r="AS304" s="932" t="s">
        <v>1562</v>
      </c>
      <c r="AT304" s="933"/>
      <c r="AU304" s="933"/>
      <c r="AV304" s="933"/>
      <c r="AW304" s="933"/>
      <c r="AX304" s="933"/>
      <c r="AY304" s="934"/>
      <c r="AZ304" s="932" t="s">
        <v>1532</v>
      </c>
      <c r="BA304" s="933"/>
      <c r="BB304" s="934"/>
      <c r="BC304" s="954" t="s">
        <v>1596</v>
      </c>
      <c r="BD304" s="955"/>
      <c r="BE304" s="971"/>
      <c r="BF304" s="954">
        <v>2</v>
      </c>
      <c r="BG304" s="955"/>
      <c r="BH304" s="971"/>
      <c r="BI304" s="954" t="s">
        <v>1595</v>
      </c>
      <c r="BJ304" s="955"/>
      <c r="BK304" s="971"/>
      <c r="BL304" s="954">
        <v>1</v>
      </c>
      <c r="BM304" s="955"/>
      <c r="BN304" s="971"/>
      <c r="BO304" s="954">
        <v>66</v>
      </c>
      <c r="BP304" s="955"/>
      <c r="BQ304" s="971"/>
      <c r="BR304" s="954" t="s">
        <v>1590</v>
      </c>
      <c r="BS304" s="955"/>
      <c r="BT304" s="1006">
        <v>50</v>
      </c>
      <c r="BU304" s="1007"/>
      <c r="BV304" s="1008"/>
      <c r="BW304" s="1009">
        <v>0</v>
      </c>
      <c r="BX304" s="1007"/>
      <c r="BY304" s="1008"/>
      <c r="BZ304" s="932" t="s">
        <v>1562</v>
      </c>
      <c r="CA304" s="933"/>
      <c r="CB304" s="933"/>
      <c r="CC304" s="933"/>
      <c r="CD304" s="933"/>
      <c r="CE304" s="934"/>
      <c r="CF304" s="937"/>
      <c r="CG304" s="920"/>
      <c r="CH304" s="920"/>
      <c r="CI304" s="920"/>
      <c r="CJ304" s="920"/>
    </row>
    <row r="305" spans="1:95" ht="5.0999999999999996" customHeight="1">
      <c r="A305" s="920"/>
      <c r="B305" s="920"/>
      <c r="C305" s="920"/>
      <c r="D305" s="920"/>
      <c r="E305" s="920"/>
      <c r="F305" s="920"/>
      <c r="I305" s="935"/>
      <c r="J305" s="974"/>
      <c r="K305" s="974"/>
      <c r="L305" s="974"/>
      <c r="M305" s="974"/>
      <c r="N305" s="974"/>
      <c r="O305" s="974"/>
      <c r="P305" s="974"/>
      <c r="Q305" s="974"/>
      <c r="R305" s="920"/>
      <c r="S305" s="920"/>
      <c r="T305" s="920"/>
      <c r="U305" s="920"/>
      <c r="V305" s="920"/>
      <c r="W305" s="920"/>
      <c r="X305" s="920"/>
      <c r="Y305" s="920"/>
      <c r="Z305" s="920"/>
      <c r="AA305" s="920"/>
      <c r="AB305" s="920"/>
      <c r="AC305" s="920"/>
      <c r="AD305" s="920"/>
      <c r="AE305" s="920"/>
      <c r="AF305" s="920"/>
      <c r="AG305" s="920"/>
      <c r="AH305" s="920"/>
      <c r="AI305" s="920"/>
      <c r="AJ305" s="920"/>
      <c r="AK305" s="920"/>
      <c r="AL305" s="920"/>
      <c r="AM305" s="920"/>
      <c r="AN305" s="920"/>
      <c r="AO305" s="920"/>
      <c r="AP305" s="920"/>
      <c r="AQ305" s="920"/>
      <c r="AR305" s="920"/>
      <c r="AS305" s="920"/>
      <c r="AT305" s="920"/>
      <c r="AU305" s="920"/>
      <c r="AV305" s="920"/>
      <c r="AW305" s="920"/>
      <c r="AX305" s="920"/>
      <c r="AY305" s="920"/>
      <c r="AZ305" s="920"/>
      <c r="BA305" s="920"/>
      <c r="BB305" s="920"/>
      <c r="BC305" s="920"/>
      <c r="BD305" s="920"/>
      <c r="BE305" s="920"/>
      <c r="BF305" s="920"/>
      <c r="BG305" s="920"/>
      <c r="BH305" s="920"/>
      <c r="BI305" s="920"/>
      <c r="BJ305" s="920"/>
      <c r="BK305" s="920"/>
      <c r="BL305" s="920"/>
      <c r="BM305" s="920"/>
      <c r="BN305" s="920"/>
      <c r="BO305" s="920"/>
      <c r="BP305" s="920"/>
      <c r="BQ305" s="920"/>
      <c r="BR305" s="920"/>
      <c r="BS305" s="920"/>
      <c r="BT305" s="920"/>
      <c r="BU305" s="920"/>
      <c r="BV305" s="920"/>
      <c r="BW305" s="920"/>
      <c r="BX305" s="920"/>
      <c r="BY305" s="920"/>
      <c r="BZ305" s="920"/>
      <c r="CA305" s="920"/>
      <c r="CB305" s="920"/>
      <c r="CC305" s="920"/>
      <c r="CD305" s="920"/>
      <c r="CE305" s="920"/>
      <c r="CF305" s="937"/>
      <c r="CG305" s="920"/>
      <c r="CH305" s="920"/>
      <c r="CI305" s="920"/>
      <c r="CJ305" s="920"/>
    </row>
    <row r="306" spans="1:95" ht="5.0999999999999996" customHeight="1">
      <c r="A306" s="920"/>
      <c r="B306" s="920"/>
      <c r="C306" s="920"/>
      <c r="D306" s="920"/>
      <c r="E306" s="920"/>
      <c r="F306" s="920"/>
      <c r="I306" s="935"/>
      <c r="J306" s="977"/>
      <c r="K306" s="977"/>
      <c r="L306" s="977"/>
      <c r="M306" s="977"/>
      <c r="N306" s="977"/>
      <c r="O306" s="977"/>
      <c r="P306" s="977"/>
      <c r="Q306" s="977"/>
      <c r="R306" s="977"/>
      <c r="S306" s="977"/>
      <c r="T306" s="977"/>
      <c r="U306" s="977"/>
      <c r="V306" s="977"/>
      <c r="W306" s="977"/>
      <c r="X306" s="977"/>
      <c r="Y306" s="977"/>
      <c r="Z306" s="977"/>
      <c r="AA306" s="977"/>
      <c r="AB306" s="977"/>
      <c r="AC306" s="977"/>
      <c r="AD306" s="977"/>
      <c r="AE306" s="977"/>
      <c r="AF306" s="977"/>
      <c r="AG306" s="977"/>
      <c r="AH306" s="977"/>
      <c r="AI306" s="977"/>
      <c r="AJ306" s="977"/>
      <c r="AK306" s="977"/>
      <c r="AL306" s="977"/>
      <c r="AM306" s="977"/>
      <c r="AN306" s="977"/>
      <c r="AO306" s="977"/>
      <c r="AP306" s="977"/>
      <c r="AQ306" s="977"/>
      <c r="AR306" s="977"/>
      <c r="AS306" s="977"/>
      <c r="AT306" s="977"/>
      <c r="AU306" s="977"/>
      <c r="AV306" s="977"/>
      <c r="AW306" s="977"/>
      <c r="AX306" s="977"/>
      <c r="AY306" s="977"/>
      <c r="AZ306" s="977"/>
      <c r="BA306" s="977"/>
      <c r="BB306" s="977"/>
      <c r="BC306" s="977"/>
      <c r="BD306" s="977"/>
      <c r="BE306" s="977"/>
      <c r="BF306" s="977"/>
      <c r="BG306" s="977"/>
      <c r="BH306" s="977"/>
      <c r="BI306" s="977"/>
      <c r="BJ306" s="1354"/>
      <c r="BK306" s="1354"/>
      <c r="BL306" s="1354"/>
      <c r="BM306" s="1354"/>
      <c r="BN306" s="1354"/>
      <c r="BO306" s="1354"/>
      <c r="BP306" s="1354"/>
      <c r="BQ306" s="1242"/>
      <c r="BR306" s="1242"/>
      <c r="BS306" s="1242"/>
      <c r="BT306" s="1242"/>
      <c r="BU306" s="1242"/>
      <c r="BV306" s="1242"/>
      <c r="BW306" s="1242"/>
      <c r="BX306" s="1242"/>
      <c r="BY306" s="1242"/>
      <c r="BZ306" s="1242"/>
      <c r="CA306" s="1242"/>
      <c r="CB306" s="1242"/>
      <c r="CC306" s="1242"/>
      <c r="CD306" s="1242"/>
      <c r="CE306" s="1242"/>
      <c r="CF306" s="937"/>
      <c r="CG306" s="920"/>
      <c r="CH306" s="920"/>
      <c r="CI306" s="920"/>
      <c r="CJ306" s="920"/>
    </row>
    <row r="307" spans="1:95" ht="18.95" customHeight="1">
      <c r="A307" s="920"/>
      <c r="B307" s="920"/>
      <c r="C307" s="920"/>
      <c r="D307" s="920"/>
      <c r="E307" s="920"/>
      <c r="F307" s="920"/>
      <c r="I307" s="935"/>
      <c r="J307" s="1372"/>
      <c r="K307" s="1372"/>
      <c r="L307" s="1372"/>
      <c r="M307" s="1372"/>
      <c r="N307" s="1372"/>
      <c r="O307" s="1372"/>
      <c r="P307" s="1372"/>
      <c r="Q307" s="1372"/>
      <c r="R307" s="1372"/>
      <c r="S307" s="1372"/>
      <c r="T307" s="1372"/>
      <c r="U307" s="1372"/>
      <c r="V307" s="1372"/>
      <c r="W307" s="1372"/>
      <c r="X307" s="1372"/>
      <c r="Y307" s="1372"/>
      <c r="Z307" s="1372"/>
      <c r="AA307" s="1372"/>
      <c r="AB307" s="1372"/>
      <c r="AC307" s="1372"/>
      <c r="AD307" s="1372"/>
      <c r="AE307" s="1372"/>
      <c r="AF307" s="1372"/>
      <c r="AG307" s="1372"/>
      <c r="AH307" s="1372"/>
      <c r="AI307" s="1372"/>
      <c r="AJ307" s="1372"/>
      <c r="AK307" s="1372"/>
      <c r="AL307" s="1372"/>
      <c r="AM307" s="1372"/>
      <c r="AN307" s="1372"/>
      <c r="AO307" s="1372"/>
      <c r="AP307" s="1372"/>
      <c r="AQ307" s="1372"/>
      <c r="AR307" s="1372"/>
      <c r="AS307" s="1372"/>
      <c r="AT307" s="1372"/>
      <c r="AU307" s="1372"/>
      <c r="AV307" s="1372"/>
      <c r="AW307" s="1372"/>
      <c r="AX307" s="1372"/>
      <c r="AY307" s="1372"/>
      <c r="AZ307" s="1372"/>
      <c r="BA307" s="978"/>
      <c r="BB307" s="1372"/>
      <c r="BC307" s="1372"/>
      <c r="BD307" s="1372"/>
      <c r="BE307" s="1372"/>
      <c r="BF307" s="1372"/>
      <c r="BG307" s="978" t="s">
        <v>1557</v>
      </c>
      <c r="BH307" s="978"/>
      <c r="BI307" s="1372"/>
      <c r="BJ307" s="1417" t="s">
        <v>2302</v>
      </c>
      <c r="BK307" s="977"/>
      <c r="BL307" s="2889">
        <f>BL303+BL304</f>
        <v>2</v>
      </c>
      <c r="BM307" s="2887"/>
      <c r="BN307" s="2888"/>
      <c r="BO307" s="1355"/>
      <c r="BP307" s="1355"/>
      <c r="BQ307" s="1417" t="s">
        <v>2297</v>
      </c>
      <c r="BR307" s="1079"/>
      <c r="BS307" s="980"/>
      <c r="BT307" s="2889">
        <f>BT303+BT304</f>
        <v>110</v>
      </c>
      <c r="BU307" s="2887"/>
      <c r="BV307" s="2888"/>
      <c r="BW307" s="2889">
        <f>BW303+BW304</f>
        <v>0</v>
      </c>
      <c r="BX307" s="2887"/>
      <c r="BY307" s="2888"/>
      <c r="BZ307" s="977"/>
      <c r="CA307" s="977"/>
      <c r="CB307" s="977"/>
      <c r="CC307" s="977"/>
      <c r="CD307" s="977"/>
      <c r="CE307" s="977"/>
      <c r="CF307" s="937"/>
      <c r="CG307" s="920"/>
      <c r="CH307" s="920"/>
      <c r="CI307" s="920"/>
      <c r="CJ307" s="920"/>
    </row>
    <row r="308" spans="1:95" ht="5.0999999999999996" customHeight="1">
      <c r="A308" s="920"/>
      <c r="B308" s="920"/>
      <c r="C308" s="920"/>
      <c r="D308" s="920"/>
      <c r="E308" s="920"/>
      <c r="F308" s="920"/>
      <c r="I308" s="935"/>
      <c r="J308" s="977"/>
      <c r="K308" s="977"/>
      <c r="L308" s="977"/>
      <c r="M308" s="977"/>
      <c r="N308" s="977"/>
      <c r="O308" s="977"/>
      <c r="P308" s="977"/>
      <c r="Q308" s="977"/>
      <c r="R308" s="977"/>
      <c r="S308" s="977"/>
      <c r="T308" s="977"/>
      <c r="U308" s="977"/>
      <c r="V308" s="977"/>
      <c r="W308" s="977"/>
      <c r="X308" s="977"/>
      <c r="Y308" s="977"/>
      <c r="Z308" s="977"/>
      <c r="AA308" s="977"/>
      <c r="AB308" s="977"/>
      <c r="AC308" s="977"/>
      <c r="AD308" s="977"/>
      <c r="AE308" s="977"/>
      <c r="AF308" s="977"/>
      <c r="AG308" s="977"/>
      <c r="AH308" s="977"/>
      <c r="AI308" s="977"/>
      <c r="AJ308" s="977"/>
      <c r="AK308" s="977"/>
      <c r="AL308" s="977"/>
      <c r="AM308" s="977"/>
      <c r="AN308" s="977"/>
      <c r="AO308" s="977"/>
      <c r="AP308" s="977"/>
      <c r="AQ308" s="977"/>
      <c r="AR308" s="977"/>
      <c r="AS308" s="977"/>
      <c r="AT308" s="977"/>
      <c r="AU308" s="977"/>
      <c r="AV308" s="977"/>
      <c r="AW308" s="977"/>
      <c r="AX308" s="977"/>
      <c r="AY308" s="977"/>
      <c r="AZ308" s="977"/>
      <c r="BA308" s="977"/>
      <c r="BB308" s="977"/>
      <c r="BC308" s="977"/>
      <c r="BD308" s="977"/>
      <c r="BE308" s="977"/>
      <c r="BF308" s="977"/>
      <c r="BG308" s="977"/>
      <c r="BH308" s="977"/>
      <c r="BI308" s="977"/>
      <c r="BJ308" s="977"/>
      <c r="BK308" s="977"/>
      <c r="BL308" s="977"/>
      <c r="BM308" s="977"/>
      <c r="BN308" s="977"/>
      <c r="BO308" s="1354"/>
      <c r="BP308" s="1354"/>
      <c r="BQ308" s="1242"/>
      <c r="BR308" s="977"/>
      <c r="BS308" s="977"/>
      <c r="BT308" s="977"/>
      <c r="BU308" s="977"/>
      <c r="BV308" s="977"/>
      <c r="BW308" s="977"/>
      <c r="BX308" s="977"/>
      <c r="BY308" s="977"/>
      <c r="BZ308" s="977"/>
      <c r="CA308" s="977"/>
      <c r="CB308" s="977"/>
      <c r="CC308" s="977"/>
      <c r="CD308" s="977"/>
      <c r="CE308" s="977"/>
      <c r="CF308" s="937"/>
      <c r="CG308" s="920"/>
      <c r="CH308" s="920"/>
      <c r="CI308" s="920"/>
      <c r="CJ308" s="920"/>
    </row>
    <row r="309" spans="1:95" ht="9.9499999999999993" customHeight="1">
      <c r="A309" s="920"/>
      <c r="B309" s="920"/>
      <c r="C309" s="920"/>
      <c r="D309" s="920"/>
      <c r="E309" s="920"/>
      <c r="F309" s="920"/>
      <c r="I309" s="936"/>
      <c r="J309" s="945"/>
      <c r="K309" s="945"/>
      <c r="L309" s="945"/>
      <c r="M309" s="945"/>
      <c r="N309" s="945"/>
      <c r="O309" s="945"/>
      <c r="P309" s="945"/>
      <c r="Q309" s="945"/>
      <c r="R309" s="939"/>
      <c r="S309" s="939"/>
      <c r="T309" s="939"/>
      <c r="U309" s="939"/>
      <c r="V309" s="939"/>
      <c r="W309" s="939"/>
      <c r="X309" s="939"/>
      <c r="Y309" s="939"/>
      <c r="Z309" s="939"/>
      <c r="AA309" s="939"/>
      <c r="AB309" s="939"/>
      <c r="AC309" s="939"/>
      <c r="AD309" s="939"/>
      <c r="AE309" s="939"/>
      <c r="AF309" s="939"/>
      <c r="AG309" s="939"/>
      <c r="AH309" s="939"/>
      <c r="AI309" s="939"/>
      <c r="AJ309" s="939"/>
      <c r="AK309" s="939"/>
      <c r="AL309" s="939"/>
      <c r="AM309" s="939"/>
      <c r="AN309" s="939"/>
      <c r="AO309" s="939"/>
      <c r="AP309" s="939"/>
      <c r="AQ309" s="939"/>
      <c r="AR309" s="939"/>
      <c r="AS309" s="939"/>
      <c r="AT309" s="939"/>
      <c r="AU309" s="939"/>
      <c r="AV309" s="939"/>
      <c r="AW309" s="939"/>
      <c r="AX309" s="939"/>
      <c r="AY309" s="939"/>
      <c r="AZ309" s="939"/>
      <c r="BA309" s="939"/>
      <c r="BB309" s="939"/>
      <c r="BC309" s="939"/>
      <c r="BD309" s="939"/>
      <c r="BE309" s="939"/>
      <c r="BF309" s="939"/>
      <c r="BG309" s="939"/>
      <c r="BH309" s="939"/>
      <c r="BI309" s="939"/>
      <c r="BJ309" s="939"/>
      <c r="BK309" s="939"/>
      <c r="BL309" s="939"/>
      <c r="BM309" s="939"/>
      <c r="BN309" s="939"/>
      <c r="BO309" s="939"/>
      <c r="BP309" s="939"/>
      <c r="BQ309" s="939"/>
      <c r="BR309" s="939"/>
      <c r="BS309" s="939"/>
      <c r="BT309" s="939"/>
      <c r="BU309" s="939"/>
      <c r="BV309" s="939"/>
      <c r="BW309" s="939"/>
      <c r="BX309" s="939"/>
      <c r="BY309" s="939"/>
      <c r="BZ309" s="939"/>
      <c r="CA309" s="939"/>
      <c r="CB309" s="939"/>
      <c r="CC309" s="939"/>
      <c r="CD309" s="939"/>
      <c r="CE309" s="939"/>
      <c r="CF309" s="940"/>
      <c r="CG309" s="920"/>
      <c r="CH309" s="920"/>
      <c r="CI309" s="920"/>
      <c r="CJ309" s="920"/>
    </row>
    <row r="310" spans="1:95" ht="18.95" customHeight="1">
      <c r="A310" s="920"/>
      <c r="B310" s="920"/>
      <c r="C310" s="920"/>
      <c r="D310" s="920"/>
      <c r="E310" s="920"/>
      <c r="F310" s="920"/>
      <c r="J310" s="1049"/>
      <c r="K310" s="488"/>
      <c r="L310" s="488"/>
      <c r="M310" s="488"/>
      <c r="N310" s="488"/>
      <c r="O310" s="488"/>
      <c r="P310" s="488"/>
      <c r="Q310" s="488"/>
      <c r="R310" s="488"/>
      <c r="S310" s="488"/>
      <c r="T310" s="488"/>
      <c r="U310" s="488"/>
    </row>
    <row r="311" spans="1:95" ht="18.95" customHeight="1">
      <c r="A311" s="920"/>
      <c r="B311" s="920"/>
      <c r="C311" s="920"/>
      <c r="D311" s="920"/>
      <c r="E311" s="920"/>
      <c r="F311" s="920"/>
      <c r="J311" s="488"/>
      <c r="K311" s="488"/>
      <c r="L311" s="488"/>
      <c r="M311" s="488"/>
      <c r="N311" s="488"/>
      <c r="O311" s="488"/>
      <c r="P311" s="488"/>
      <c r="Q311" s="488"/>
      <c r="R311" s="488"/>
      <c r="S311" s="488"/>
      <c r="T311" s="488"/>
      <c r="U311" s="488"/>
    </row>
    <row r="312" spans="1:95" ht="18.95" customHeight="1">
      <c r="A312" s="920"/>
      <c r="B312" s="920"/>
      <c r="C312" s="920"/>
      <c r="D312" s="920"/>
      <c r="E312" s="920"/>
      <c r="F312" s="920"/>
      <c r="J312" s="488"/>
      <c r="K312" s="488"/>
      <c r="L312" s="488"/>
      <c r="M312" s="488"/>
      <c r="N312" s="488"/>
      <c r="O312" s="488"/>
      <c r="P312" s="488"/>
      <c r="Q312" s="488"/>
      <c r="R312" s="488"/>
      <c r="S312" s="488"/>
      <c r="T312" s="488"/>
      <c r="U312" s="488"/>
    </row>
    <row r="313" spans="1:95" ht="5.0999999999999996" customHeight="1">
      <c r="A313" s="920"/>
      <c r="B313" s="920"/>
      <c r="C313" s="920"/>
      <c r="D313" s="920"/>
      <c r="E313" s="920"/>
      <c r="F313" s="920"/>
      <c r="G313"/>
      <c r="H313"/>
      <c r="I313" s="536"/>
      <c r="J313" s="536"/>
      <c r="K313" s="536"/>
      <c r="L313" s="536"/>
      <c r="M313" s="536"/>
      <c r="N313" s="536"/>
      <c r="O313" s="536"/>
      <c r="Q313" s="921"/>
      <c r="R313" s="922"/>
      <c r="S313" s="922"/>
      <c r="T313" s="922"/>
      <c r="U313" s="922"/>
      <c r="V313" s="922"/>
      <c r="W313" s="923"/>
      <c r="X313" s="920"/>
      <c r="Y313" s="920"/>
      <c r="Z313" s="920"/>
      <c r="AA313" s="920"/>
      <c r="AB313" s="920"/>
      <c r="AC313" s="920"/>
      <c r="AD313" s="920"/>
      <c r="AE313" s="920"/>
      <c r="AF313" s="920"/>
      <c r="AG313" s="920"/>
      <c r="AH313" s="920"/>
      <c r="AI313" s="920"/>
      <c r="AJ313" s="920"/>
      <c r="AK313" s="920"/>
      <c r="AL313" s="920"/>
      <c r="AM313" s="920"/>
      <c r="AN313" s="920"/>
      <c r="AO313" s="920"/>
      <c r="AP313" s="920"/>
      <c r="AQ313" s="920"/>
      <c r="AR313" s="920"/>
      <c r="AS313" s="920"/>
      <c r="AT313" s="920"/>
      <c r="AU313" s="920"/>
      <c r="AV313" s="920"/>
      <c r="AW313" s="920"/>
      <c r="AX313" s="920"/>
      <c r="AY313" s="920"/>
      <c r="AZ313" s="920"/>
      <c r="BA313" s="920"/>
      <c r="BB313" s="920"/>
      <c r="BC313" s="920"/>
      <c r="BD313" s="920"/>
      <c r="BE313" s="920"/>
      <c r="BF313" s="920"/>
      <c r="BG313" s="920"/>
      <c r="BH313" s="920"/>
      <c r="BI313" s="920"/>
      <c r="BJ313" s="920"/>
      <c r="BK313" s="920"/>
    </row>
    <row r="314" spans="1:95" ht="18.95" customHeight="1">
      <c r="A314" s="920"/>
      <c r="B314" s="920"/>
      <c r="C314" s="920"/>
      <c r="D314" s="920"/>
      <c r="E314" s="920"/>
      <c r="F314" s="920"/>
      <c r="G314"/>
      <c r="H314"/>
      <c r="I314" s="536"/>
      <c r="J314" s="1020" t="s">
        <v>1675</v>
      </c>
      <c r="K314" s="1021"/>
      <c r="L314" s="1021"/>
      <c r="M314" s="1021"/>
      <c r="N314" s="1022"/>
      <c r="O314" s="1023"/>
      <c r="P314" s="1023"/>
      <c r="Q314" s="907" t="s">
        <v>1676</v>
      </c>
      <c r="R314" s="908"/>
      <c r="S314" s="908"/>
      <c r="T314" s="908"/>
      <c r="U314" s="908"/>
      <c r="V314" s="908"/>
      <c r="W314" s="909"/>
      <c r="X314" s="939"/>
      <c r="Y314" s="939"/>
      <c r="Z314" s="939"/>
      <c r="AA314" s="939"/>
      <c r="AB314" s="939"/>
      <c r="AC314" s="939"/>
      <c r="AD314" s="939"/>
      <c r="AE314" s="939"/>
      <c r="AF314" s="939"/>
      <c r="AG314" s="939"/>
      <c r="AH314" s="939"/>
      <c r="AI314" s="939"/>
      <c r="AJ314" s="939"/>
      <c r="AK314" s="939"/>
      <c r="AL314" s="939"/>
      <c r="AM314" s="939"/>
      <c r="AN314" s="939"/>
      <c r="AO314" s="939"/>
      <c r="AP314" s="939"/>
      <c r="AQ314" s="939"/>
      <c r="AR314" s="939"/>
      <c r="AS314" s="939"/>
      <c r="AT314" s="939"/>
      <c r="AU314" s="939"/>
      <c r="AV314" s="939"/>
      <c r="AW314" s="939"/>
      <c r="AX314" s="939"/>
      <c r="AY314" s="939"/>
      <c r="AZ314" s="939"/>
      <c r="BA314" s="939"/>
      <c r="BB314" s="939"/>
      <c r="BC314" s="920"/>
      <c r="BD314" s="920"/>
      <c r="BE314" s="920"/>
      <c r="BF314" s="920"/>
      <c r="BG314" s="920"/>
      <c r="BH314" s="920"/>
      <c r="BI314" s="920"/>
    </row>
    <row r="315" spans="1:95" ht="9.9499999999999993" customHeight="1">
      <c r="A315" s="920"/>
      <c r="B315" s="920"/>
      <c r="C315" s="920"/>
      <c r="D315" s="920"/>
      <c r="E315" s="920"/>
      <c r="F315" s="920"/>
      <c r="G315"/>
      <c r="H315"/>
      <c r="I315" s="916"/>
      <c r="J315" s="536"/>
      <c r="K315" s="536"/>
      <c r="L315" s="536"/>
      <c r="M315" s="536"/>
      <c r="N315" s="536"/>
      <c r="O315" s="536"/>
      <c r="P315" s="536"/>
      <c r="Q315" s="536"/>
      <c r="R315" s="536"/>
      <c r="S315" s="536"/>
      <c r="T315" s="536"/>
      <c r="U315" s="536"/>
      <c r="V315" s="536"/>
      <c r="W315" s="536"/>
      <c r="X315" s="536"/>
      <c r="Y315" s="536"/>
      <c r="Z315" s="536"/>
      <c r="AA315" s="536"/>
      <c r="AB315" s="536"/>
      <c r="AC315" s="536"/>
      <c r="AD315" s="536"/>
      <c r="AE315" s="536"/>
      <c r="AF315" s="536"/>
      <c r="AG315" s="536"/>
      <c r="AH315" s="536"/>
      <c r="AI315" s="536"/>
      <c r="AJ315" s="536"/>
      <c r="AK315" s="536"/>
      <c r="AL315" s="536"/>
      <c r="AM315" s="536"/>
      <c r="AN315" s="536"/>
      <c r="AO315" s="536"/>
      <c r="AP315" s="536"/>
      <c r="AQ315" s="536"/>
      <c r="AR315" s="536"/>
      <c r="AS315" s="536"/>
      <c r="AT315" s="536"/>
      <c r="AU315" s="536"/>
      <c r="AV315" s="536"/>
      <c r="AW315" s="536"/>
      <c r="AX315" s="920"/>
      <c r="AY315" s="920"/>
      <c r="AZ315" s="920"/>
      <c r="BA315" s="920"/>
      <c r="BB315" s="920"/>
      <c r="BC315" s="941"/>
      <c r="BD315" s="941"/>
      <c r="BE315" s="941"/>
      <c r="BF315" s="941"/>
      <c r="BG315" s="941"/>
      <c r="BH315" s="941"/>
      <c r="BI315" s="941"/>
      <c r="BJ315" s="941"/>
      <c r="BK315" s="941"/>
      <c r="BL315" s="941"/>
      <c r="BM315" s="941"/>
      <c r="BN315" s="941"/>
      <c r="BO315" s="941"/>
      <c r="BP315" s="941"/>
      <c r="BQ315" s="941"/>
      <c r="BR315" s="941"/>
      <c r="BS315" s="941"/>
      <c r="BT315" s="941"/>
      <c r="BU315" s="941"/>
      <c r="BV315" s="941"/>
      <c r="BW315" s="941"/>
      <c r="BX315" s="941"/>
      <c r="BY315" s="941"/>
      <c r="BZ315" s="941"/>
      <c r="CA315" s="941"/>
      <c r="CB315" s="1316"/>
      <c r="CC315" s="1316"/>
      <c r="CD315" s="1316"/>
      <c r="CE315" s="1316"/>
      <c r="CF315" s="1316"/>
      <c r="CG315" s="1316"/>
      <c r="CH315" s="1316"/>
      <c r="CI315" s="1316"/>
      <c r="CJ315" s="1316"/>
      <c r="CK315" s="1316"/>
      <c r="CL315" s="1316"/>
      <c r="CM315" s="1316"/>
      <c r="CN315" s="1316"/>
      <c r="CO315" s="1316"/>
      <c r="CP315" s="1316"/>
      <c r="CQ315" s="942"/>
    </row>
    <row r="316" spans="1:95" s="920" customFormat="1" ht="18.95" customHeight="1">
      <c r="G316" s="536"/>
      <c r="H316" s="536"/>
      <c r="I316" s="1064"/>
      <c r="J316" s="949" t="s">
        <v>1646</v>
      </c>
      <c r="K316" s="752"/>
      <c r="L316" s="938"/>
      <c r="M316" s="486"/>
      <c r="N316" s="486"/>
      <c r="O316" s="2890" t="s">
        <v>1179</v>
      </c>
      <c r="P316" s="2891"/>
      <c r="Q316" s="2891"/>
      <c r="R316" s="2892"/>
      <c r="S316" s="986" t="s">
        <v>1180</v>
      </c>
      <c r="T316" s="987" t="s">
        <v>1178</v>
      </c>
      <c r="U316" s="2890" t="s">
        <v>1179</v>
      </c>
      <c r="V316" s="2891"/>
      <c r="W316" s="2891"/>
      <c r="X316" s="2892"/>
      <c r="Y316" s="986" t="s">
        <v>1180</v>
      </c>
      <c r="AA316" s="950" t="s">
        <v>1630</v>
      </c>
      <c r="AB316" s="938"/>
      <c r="AC316" s="938"/>
      <c r="AD316" s="1154" t="s">
        <v>2271</v>
      </c>
      <c r="AE316" s="1155"/>
      <c r="AF316" s="1155"/>
      <c r="AG316" s="1155"/>
      <c r="AH316" s="1155"/>
      <c r="AI316" s="1156"/>
      <c r="AJ316" s="946" t="s">
        <v>1115</v>
      </c>
      <c r="AK316" s="486"/>
      <c r="AL316" s="1392" t="s">
        <v>1650</v>
      </c>
      <c r="AM316" s="950" t="s">
        <v>1649</v>
      </c>
      <c r="AO316" s="1392" t="s">
        <v>1651</v>
      </c>
      <c r="AP316" s="950" t="s">
        <v>2248</v>
      </c>
      <c r="AQ316" s="486"/>
      <c r="AS316" s="1392" t="s">
        <v>1651</v>
      </c>
      <c r="AT316" s="950" t="s">
        <v>2252</v>
      </c>
      <c r="AU316" s="486"/>
      <c r="AV316" s="486"/>
      <c r="AW316" s="1392"/>
      <c r="AX316" s="1052" t="s">
        <v>2253</v>
      </c>
      <c r="AY316" s="486"/>
      <c r="AZ316" s="486"/>
      <c r="CK316" s="926" t="s">
        <v>1544</v>
      </c>
      <c r="CL316" s="927"/>
      <c r="CM316" s="928"/>
      <c r="CN316" s="926" t="s">
        <v>1623</v>
      </c>
      <c r="CO316" s="927"/>
      <c r="CP316" s="928"/>
      <c r="CQ316" s="937"/>
    </row>
    <row r="317" spans="1:95" s="920" customFormat="1" ht="9.9499999999999993" customHeight="1">
      <c r="G317" s="536"/>
      <c r="H317" s="536"/>
      <c r="I317" s="1064"/>
      <c r="J317" s="1057"/>
      <c r="BS317" s="1065"/>
      <c r="BT317" s="1065"/>
      <c r="BU317" s="1065"/>
      <c r="BV317" s="1065"/>
      <c r="BW317" s="1065"/>
      <c r="BX317" s="1065"/>
      <c r="BY317" s="1065"/>
      <c r="BZ317" s="1065"/>
      <c r="CA317" s="1065"/>
      <c r="CQ317" s="937"/>
    </row>
    <row r="318" spans="1:95" s="920" customFormat="1" ht="18.95" customHeight="1">
      <c r="G318" s="536"/>
      <c r="H318" s="536"/>
      <c r="I318" s="1064"/>
      <c r="J318" s="2204" t="s">
        <v>3463</v>
      </c>
      <c r="K318" s="938"/>
      <c r="L318" s="938"/>
      <c r="M318" s="938"/>
      <c r="N318" s="938"/>
      <c r="O318" s="1998" t="s">
        <v>2218</v>
      </c>
      <c r="P318" s="918"/>
      <c r="Q318" s="918"/>
      <c r="R318" s="918"/>
      <c r="S318" s="918"/>
      <c r="T318" s="919"/>
      <c r="U318" s="946" t="s">
        <v>1115</v>
      </c>
      <c r="V318" s="1052"/>
      <c r="W318" s="486"/>
      <c r="X318" s="486"/>
      <c r="Y318" s="486"/>
      <c r="Z318" s="486"/>
      <c r="AA318" s="486"/>
      <c r="AB318" s="486"/>
      <c r="AC318" s="486"/>
      <c r="AD318" s="486"/>
      <c r="AE318" s="486"/>
      <c r="AF318" s="486"/>
      <c r="AG318" s="486"/>
      <c r="AH318" s="486"/>
      <c r="AI318" s="486"/>
      <c r="AJ318" s="486"/>
      <c r="AK318" s="486"/>
      <c r="AL318" s="486"/>
      <c r="AM318" s="486"/>
      <c r="AN318" s="486"/>
      <c r="BS318" s="1065"/>
      <c r="BT318" s="1065"/>
      <c r="BU318" s="1065"/>
      <c r="BV318" s="1065"/>
      <c r="BW318" s="1065"/>
      <c r="BX318" s="1065"/>
      <c r="BY318" s="1065"/>
      <c r="BZ318" s="1065"/>
      <c r="CA318" s="1065"/>
      <c r="CQ318" s="937"/>
    </row>
    <row r="319" spans="1:95" s="920" customFormat="1" ht="9.9499999999999993" customHeight="1">
      <c r="G319" s="536"/>
      <c r="H319" s="536"/>
      <c r="I319" s="1064"/>
      <c r="J319" s="1057"/>
      <c r="BS319" s="1065"/>
      <c r="BT319" s="1065"/>
      <c r="BU319" s="1065"/>
      <c r="BV319" s="1065"/>
      <c r="BW319" s="1065"/>
      <c r="BX319" s="1065"/>
      <c r="BY319" s="1065"/>
      <c r="BZ319" s="1065"/>
      <c r="CA319" s="1065"/>
      <c r="CQ319" s="937"/>
    </row>
    <row r="320" spans="1:95" s="920" customFormat="1" ht="18.95" customHeight="1">
      <c r="G320" s="536"/>
      <c r="H320" s="536"/>
      <c r="I320" s="1064"/>
      <c r="J320" s="949" t="s">
        <v>1522</v>
      </c>
      <c r="K320" s="752"/>
      <c r="L320" s="752"/>
      <c r="M320" s="752"/>
      <c r="N320" s="486"/>
      <c r="O320" s="2868" t="s">
        <v>3410</v>
      </c>
      <c r="P320" s="2869"/>
      <c r="Q320" s="2870"/>
      <c r="R320" s="946" t="s">
        <v>1115</v>
      </c>
      <c r="S320" s="2865" t="s">
        <v>1523</v>
      </c>
      <c r="T320" s="2866"/>
      <c r="U320" s="2867"/>
      <c r="V320" s="946" t="s">
        <v>1115</v>
      </c>
      <c r="W320" s="2865" t="s">
        <v>1524</v>
      </c>
      <c r="X320" s="2866"/>
      <c r="Y320" s="2867"/>
      <c r="Z320" s="946" t="s">
        <v>1115</v>
      </c>
      <c r="AA320" s="910" t="s">
        <v>1542</v>
      </c>
      <c r="AB320" s="981"/>
      <c r="AC320" s="938"/>
      <c r="AD320" s="982" t="s">
        <v>1521</v>
      </c>
      <c r="AE320" s="983"/>
      <c r="AF320" s="983"/>
      <c r="AG320" s="983"/>
      <c r="AH320" s="984"/>
      <c r="AI320" s="910" t="s">
        <v>1627</v>
      </c>
      <c r="AJ320" s="981"/>
      <c r="AK320" s="958"/>
      <c r="AL320" s="982" t="s">
        <v>1521</v>
      </c>
      <c r="AM320" s="983"/>
      <c r="AN320" s="983"/>
      <c r="AO320" s="983"/>
      <c r="AP320" s="984"/>
      <c r="AQ320" s="986" t="s">
        <v>912</v>
      </c>
      <c r="AR320" s="910" t="s">
        <v>1682</v>
      </c>
      <c r="AS320" s="981"/>
      <c r="AT320" s="938"/>
      <c r="AU320" s="982" t="s">
        <v>1521</v>
      </c>
      <c r="AV320" s="983"/>
      <c r="AW320" s="983"/>
      <c r="AX320" s="983"/>
      <c r="AY320" s="986" t="s">
        <v>912</v>
      </c>
      <c r="AZ320" s="910" t="s">
        <v>2145</v>
      </c>
      <c r="BA320" s="981"/>
      <c r="BB320" s="938"/>
      <c r="BC320" s="982" t="s">
        <v>1521</v>
      </c>
      <c r="BD320" s="983"/>
      <c r="BE320" s="983"/>
      <c r="BF320" s="983"/>
      <c r="BG320" s="984"/>
      <c r="BH320" s="910" t="s">
        <v>2279</v>
      </c>
      <c r="BI320" s="752"/>
      <c r="BJ320" s="752"/>
      <c r="BK320" s="958"/>
      <c r="BL320" s="2865" t="s">
        <v>1521</v>
      </c>
      <c r="BM320" s="2866"/>
      <c r="BN320" s="2866"/>
      <c r="BO320" s="2866"/>
      <c r="BP320" s="2867"/>
      <c r="BQ320" s="910" t="s">
        <v>1629</v>
      </c>
      <c r="BR320" s="981"/>
      <c r="BS320" s="938"/>
      <c r="BT320" s="982" t="s">
        <v>1521</v>
      </c>
      <c r="BU320" s="983"/>
      <c r="BV320" s="983"/>
      <c r="BW320" s="983"/>
      <c r="BX320" s="984"/>
      <c r="CQ320" s="937"/>
    </row>
    <row r="321" spans="1:130" s="920" customFormat="1" ht="18.95" customHeight="1">
      <c r="G321" s="536"/>
      <c r="H321" s="536"/>
      <c r="I321" s="1064"/>
      <c r="J321" s="1057"/>
      <c r="CQ321" s="937"/>
    </row>
    <row r="322" spans="1:130" s="920" customFormat="1" ht="18.95" customHeight="1">
      <c r="G322" s="536"/>
      <c r="H322" s="536"/>
      <c r="I322" s="1064"/>
      <c r="J322" s="2880" t="s">
        <v>1559</v>
      </c>
      <c r="K322" s="2880" t="s">
        <v>1766</v>
      </c>
      <c r="L322" s="2797" t="s">
        <v>2280</v>
      </c>
      <c r="M322" s="2848"/>
      <c r="N322" s="2848"/>
      <c r="O322" s="2799"/>
      <c r="P322" s="2797" t="s">
        <v>1792</v>
      </c>
      <c r="Q322" s="2848"/>
      <c r="R322" s="2848"/>
      <c r="S322" s="2799"/>
      <c r="T322" s="2810" t="s">
        <v>1630</v>
      </c>
      <c r="U322" s="2798"/>
      <c r="V322" s="2798"/>
      <c r="W322" s="2799"/>
      <c r="X322" s="2810" t="s">
        <v>2214</v>
      </c>
      <c r="Y322" s="2882"/>
      <c r="Z322" s="2882"/>
      <c r="AA322" s="2882"/>
      <c r="AB322" s="2882"/>
      <c r="AC322" s="2812"/>
      <c r="AD322" s="966" t="s">
        <v>2147</v>
      </c>
      <c r="AE322" s="1361"/>
      <c r="AF322" s="930"/>
      <c r="AG322" s="930"/>
      <c r="AH322" s="930"/>
      <c r="AI322" s="930"/>
      <c r="AJ322" s="930"/>
      <c r="AK322" s="930"/>
      <c r="AL322" s="931"/>
      <c r="AM322" s="929" t="s">
        <v>1586</v>
      </c>
      <c r="AN322" s="930"/>
      <c r="AO322" s="930"/>
      <c r="AP322" s="930"/>
      <c r="AQ322" s="930"/>
      <c r="AR322" s="930"/>
      <c r="AS322" s="930"/>
      <c r="AT322" s="930"/>
      <c r="AU322" s="930"/>
      <c r="AV322" s="930"/>
      <c r="AW322" s="931"/>
      <c r="AX322" s="929" t="s">
        <v>1527</v>
      </c>
      <c r="AY322" s="930"/>
      <c r="AZ322" s="930"/>
      <c r="BA322" s="930"/>
      <c r="BB322" s="930"/>
      <c r="BC322" s="930"/>
      <c r="BD322" s="930"/>
      <c r="BE322" s="930"/>
      <c r="BF322" s="930"/>
      <c r="BG322" s="930"/>
      <c r="BH322" s="930"/>
      <c r="BI322" s="930"/>
      <c r="BJ322" s="930"/>
      <c r="BK322" s="930"/>
      <c r="BL322" s="930"/>
      <c r="BM322" s="930"/>
      <c r="BN322" s="930"/>
      <c r="BO322" s="930"/>
      <c r="BP322" s="2797" t="s">
        <v>1534</v>
      </c>
      <c r="BQ322" s="2798"/>
      <c r="BR322" s="2799"/>
      <c r="BS322" s="2797" t="s">
        <v>1535</v>
      </c>
      <c r="BT322" s="2798"/>
      <c r="BU322" s="2799"/>
      <c r="BV322" s="929" t="s">
        <v>2305</v>
      </c>
      <c r="BW322" s="930"/>
      <c r="BX322" s="930"/>
      <c r="BY322" s="930"/>
      <c r="BZ322" s="930"/>
      <c r="CA322" s="931"/>
      <c r="CB322" s="930"/>
      <c r="CC322" s="930"/>
      <c r="CD322" s="931"/>
      <c r="CE322" s="930" t="s">
        <v>1612</v>
      </c>
      <c r="CF322" s="930"/>
      <c r="CG322" s="930"/>
      <c r="CH322" s="930"/>
      <c r="CI322" s="931"/>
      <c r="CJ322" s="930"/>
      <c r="CK322" s="930"/>
      <c r="CL322" s="931"/>
      <c r="CM322" s="2810" t="s">
        <v>1525</v>
      </c>
      <c r="CN322" s="2848"/>
      <c r="CO322" s="2848"/>
      <c r="CP322" s="2799"/>
      <c r="CQ322" s="937"/>
    </row>
    <row r="323" spans="1:130" s="920" customFormat="1" ht="18.95" customHeight="1">
      <c r="G323" s="536"/>
      <c r="H323" s="536"/>
      <c r="I323" s="1064"/>
      <c r="J323" s="2881"/>
      <c r="K323" s="2881"/>
      <c r="L323" s="2800"/>
      <c r="M323" s="2801"/>
      <c r="N323" s="2801"/>
      <c r="O323" s="2802"/>
      <c r="P323" s="2800"/>
      <c r="Q323" s="2801"/>
      <c r="R323" s="2801"/>
      <c r="S323" s="2802"/>
      <c r="T323" s="2800"/>
      <c r="U323" s="2801"/>
      <c r="V323" s="2801"/>
      <c r="W323" s="2802"/>
      <c r="X323" s="2813"/>
      <c r="Y323" s="2814"/>
      <c r="Z323" s="2814"/>
      <c r="AA323" s="2814"/>
      <c r="AB323" s="2814"/>
      <c r="AC323" s="2815"/>
      <c r="AD323" s="929" t="s">
        <v>3412</v>
      </c>
      <c r="AE323" s="930"/>
      <c r="AF323" s="930"/>
      <c r="AG323" s="929" t="s">
        <v>2138</v>
      </c>
      <c r="AH323" s="930"/>
      <c r="AI323" s="930"/>
      <c r="AJ323" s="929" t="s">
        <v>2139</v>
      </c>
      <c r="AK323" s="930"/>
      <c r="AL323" s="931"/>
      <c r="AM323" s="929" t="s">
        <v>699</v>
      </c>
      <c r="AN323" s="930"/>
      <c r="AO323" s="930"/>
      <c r="AP323" s="931"/>
      <c r="AQ323" s="929" t="s">
        <v>700</v>
      </c>
      <c r="AR323" s="930"/>
      <c r="AS323" s="930"/>
      <c r="AT323" s="931"/>
      <c r="AU323" s="929" t="s">
        <v>1531</v>
      </c>
      <c r="AV323" s="930"/>
      <c r="AW323" s="931"/>
      <c r="AX323" s="929" t="s">
        <v>1561</v>
      </c>
      <c r="AY323" s="930"/>
      <c r="AZ323" s="931"/>
      <c r="BA323" s="929" t="s">
        <v>1528</v>
      </c>
      <c r="BB323" s="930"/>
      <c r="BC323" s="930"/>
      <c r="BD323" s="930"/>
      <c r="BE323" s="931"/>
      <c r="BF323" s="929" t="s">
        <v>1529</v>
      </c>
      <c r="BG323" s="930"/>
      <c r="BH323" s="930"/>
      <c r="BI323" s="930"/>
      <c r="BJ323" s="930"/>
      <c r="BK323" s="930"/>
      <c r="BL323" s="931"/>
      <c r="BM323" s="929" t="s">
        <v>1530</v>
      </c>
      <c r="BN323" s="930"/>
      <c r="BO323" s="931"/>
      <c r="BP323" s="2800"/>
      <c r="BQ323" s="2801"/>
      <c r="BR323" s="2802"/>
      <c r="BS323" s="2800"/>
      <c r="BT323" s="2801"/>
      <c r="BU323" s="2802"/>
      <c r="BV323" s="963" t="s">
        <v>1545</v>
      </c>
      <c r="BW323" s="964"/>
      <c r="BX323" s="965"/>
      <c r="BY323" s="930" t="s">
        <v>1618</v>
      </c>
      <c r="BZ323" s="930"/>
      <c r="CA323" s="931"/>
      <c r="CB323" s="929" t="s">
        <v>1680</v>
      </c>
      <c r="CC323" s="930"/>
      <c r="CD323" s="931"/>
      <c r="CE323" s="929" t="s">
        <v>1583</v>
      </c>
      <c r="CF323" s="930"/>
      <c r="CG323" s="929" t="s">
        <v>1592</v>
      </c>
      <c r="CH323" s="930"/>
      <c r="CI323" s="931"/>
      <c r="CJ323" s="929" t="s">
        <v>1585</v>
      </c>
      <c r="CK323" s="930"/>
      <c r="CL323" s="931"/>
      <c r="CM323" s="2800"/>
      <c r="CN323" s="2801"/>
      <c r="CO323" s="2801"/>
      <c r="CP323" s="2802"/>
      <c r="CQ323" s="937"/>
    </row>
    <row r="324" spans="1:130" s="920" customFormat="1" ht="18.95" customHeight="1">
      <c r="G324" s="536"/>
      <c r="H324" s="536"/>
      <c r="I324" s="1064"/>
      <c r="J324" s="932" t="s">
        <v>737</v>
      </c>
      <c r="K324" s="932" t="s">
        <v>1781</v>
      </c>
      <c r="L324" s="917" t="s">
        <v>2284</v>
      </c>
      <c r="M324" s="918"/>
      <c r="N324" s="918"/>
      <c r="O324" s="919"/>
      <c r="P324" s="917" t="s">
        <v>1179</v>
      </c>
      <c r="Q324" s="918"/>
      <c r="R324" s="918"/>
      <c r="S324" s="919"/>
      <c r="T324" s="1040" t="s">
        <v>1995</v>
      </c>
      <c r="U324" s="918"/>
      <c r="V324" s="918"/>
      <c r="W324" s="919"/>
      <c r="X324" s="1040" t="s">
        <v>2298</v>
      </c>
      <c r="Y324" s="918"/>
      <c r="Z324" s="918"/>
      <c r="AA324" s="918"/>
      <c r="AB324" s="918"/>
      <c r="AC324" s="919"/>
      <c r="AD324" s="1388" t="s">
        <v>3410</v>
      </c>
      <c r="AE324" s="955"/>
      <c r="AF324" s="955"/>
      <c r="AG324" s="954" t="s">
        <v>1523</v>
      </c>
      <c r="AH324" s="955"/>
      <c r="AI324" s="955"/>
      <c r="AJ324" s="954" t="s">
        <v>1524</v>
      </c>
      <c r="AK324" s="955"/>
      <c r="AL324" s="971"/>
      <c r="AM324" s="932" t="s">
        <v>1560</v>
      </c>
      <c r="AN324" s="933"/>
      <c r="AO324" s="933"/>
      <c r="AP324" s="934"/>
      <c r="AQ324" s="932">
        <v>12345</v>
      </c>
      <c r="AR324" s="933"/>
      <c r="AS324" s="933"/>
      <c r="AT324" s="934"/>
      <c r="AU324" s="932" t="s">
        <v>1518</v>
      </c>
      <c r="AV324" s="933"/>
      <c r="AW324" s="934"/>
      <c r="AX324" s="932" t="s">
        <v>1526</v>
      </c>
      <c r="AY324" s="933"/>
      <c r="AZ324" s="934"/>
      <c r="BA324" s="932" t="s">
        <v>1526</v>
      </c>
      <c r="BB324" s="933"/>
      <c r="BC324" s="933"/>
      <c r="BD324" s="933"/>
      <c r="BE324" s="934"/>
      <c r="BF324" s="932" t="s">
        <v>1562</v>
      </c>
      <c r="BG324" s="933"/>
      <c r="BH324" s="933"/>
      <c r="BI324" s="933"/>
      <c r="BJ324" s="933"/>
      <c r="BK324" s="933"/>
      <c r="BL324" s="934"/>
      <c r="BM324" s="932" t="s">
        <v>1532</v>
      </c>
      <c r="BN324" s="933"/>
      <c r="BO324" s="934"/>
      <c r="BP324" s="954" t="s">
        <v>1596</v>
      </c>
      <c r="BQ324" s="955"/>
      <c r="BR324" s="971"/>
      <c r="BS324" s="954" t="s">
        <v>1662</v>
      </c>
      <c r="BT324" s="955"/>
      <c r="BU324" s="971"/>
      <c r="BV324" s="954" t="s">
        <v>1595</v>
      </c>
      <c r="BW324" s="955"/>
      <c r="BX324" s="971"/>
      <c r="BY324" s="954">
        <v>1</v>
      </c>
      <c r="BZ324" s="955"/>
      <c r="CA324" s="971"/>
      <c r="CB324" s="932">
        <v>66</v>
      </c>
      <c r="CC324" s="933"/>
      <c r="CD324" s="934"/>
      <c r="CE324" s="954" t="s">
        <v>1590</v>
      </c>
      <c r="CF324" s="955"/>
      <c r="CG324" s="1006">
        <v>15</v>
      </c>
      <c r="CH324" s="1007"/>
      <c r="CI324" s="1008"/>
      <c r="CJ324" s="1009">
        <v>0</v>
      </c>
      <c r="CK324" s="1007"/>
      <c r="CL324" s="1008"/>
      <c r="CM324" s="954" t="s">
        <v>1526</v>
      </c>
      <c r="CN324" s="955"/>
      <c r="CO324" s="955"/>
      <c r="CP324" s="971"/>
      <c r="CQ324" s="937"/>
    </row>
    <row r="325" spans="1:130" s="920" customFormat="1" ht="18.95" customHeight="1">
      <c r="G325" s="536"/>
      <c r="H325" s="536"/>
      <c r="I325" s="1064"/>
      <c r="J325" s="932" t="s">
        <v>737</v>
      </c>
      <c r="K325" s="932" t="s">
        <v>1781</v>
      </c>
      <c r="L325" s="917" t="s">
        <v>2284</v>
      </c>
      <c r="M325" s="918"/>
      <c r="N325" s="918"/>
      <c r="O325" s="919"/>
      <c r="P325" s="917" t="s">
        <v>1179</v>
      </c>
      <c r="Q325" s="918"/>
      <c r="R325" s="918"/>
      <c r="S325" s="919"/>
      <c r="T325" s="1040" t="s">
        <v>1995</v>
      </c>
      <c r="U325" s="918"/>
      <c r="V325" s="918"/>
      <c r="W325" s="919"/>
      <c r="X325" s="1040" t="s">
        <v>2298</v>
      </c>
      <c r="Y325" s="918"/>
      <c r="Z325" s="918"/>
      <c r="AA325" s="918"/>
      <c r="AB325" s="918"/>
      <c r="AC325" s="919"/>
      <c r="AD325" s="1388" t="s">
        <v>3410</v>
      </c>
      <c r="AE325" s="955"/>
      <c r="AF325" s="955"/>
      <c r="AG325" s="954" t="s">
        <v>1523</v>
      </c>
      <c r="AH325" s="955"/>
      <c r="AI325" s="955"/>
      <c r="AJ325" s="954" t="s">
        <v>1524</v>
      </c>
      <c r="AK325" s="955"/>
      <c r="AL325" s="971"/>
      <c r="AM325" s="932" t="s">
        <v>1560</v>
      </c>
      <c r="AN325" s="933"/>
      <c r="AO325" s="933"/>
      <c r="AP325" s="934"/>
      <c r="AQ325" s="932">
        <v>12345</v>
      </c>
      <c r="AR325" s="933"/>
      <c r="AS325" s="933"/>
      <c r="AT325" s="934"/>
      <c r="AU325" s="932" t="s">
        <v>1518</v>
      </c>
      <c r="AV325" s="933"/>
      <c r="AW325" s="934"/>
      <c r="AX325" s="932" t="s">
        <v>1526</v>
      </c>
      <c r="AY325" s="933"/>
      <c r="AZ325" s="934"/>
      <c r="BA325" s="932" t="s">
        <v>1526</v>
      </c>
      <c r="BB325" s="933"/>
      <c r="BC325" s="933"/>
      <c r="BD325" s="933"/>
      <c r="BE325" s="934"/>
      <c r="BF325" s="932" t="s">
        <v>1562</v>
      </c>
      <c r="BG325" s="933"/>
      <c r="BH325" s="933"/>
      <c r="BI325" s="933"/>
      <c r="BJ325" s="933"/>
      <c r="BK325" s="933"/>
      <c r="BL325" s="934"/>
      <c r="BM325" s="932" t="s">
        <v>1532</v>
      </c>
      <c r="BN325" s="933"/>
      <c r="BO325" s="934"/>
      <c r="BP325" s="954" t="s">
        <v>1596</v>
      </c>
      <c r="BQ325" s="955"/>
      <c r="BR325" s="971"/>
      <c r="BS325" s="954" t="s">
        <v>1662</v>
      </c>
      <c r="BT325" s="955"/>
      <c r="BU325" s="971"/>
      <c r="BV325" s="954" t="s">
        <v>1595</v>
      </c>
      <c r="BW325" s="955"/>
      <c r="BX325" s="971"/>
      <c r="BY325" s="954">
        <v>1</v>
      </c>
      <c r="BZ325" s="955"/>
      <c r="CA325" s="971"/>
      <c r="CB325" s="932">
        <v>66</v>
      </c>
      <c r="CC325" s="933"/>
      <c r="CD325" s="934"/>
      <c r="CE325" s="954" t="s">
        <v>1590</v>
      </c>
      <c r="CF325" s="955"/>
      <c r="CG325" s="1006">
        <v>20</v>
      </c>
      <c r="CH325" s="1007"/>
      <c r="CI325" s="1008"/>
      <c r="CJ325" s="1009">
        <v>0</v>
      </c>
      <c r="CK325" s="1007"/>
      <c r="CL325" s="1008"/>
      <c r="CM325" s="954" t="s">
        <v>1526</v>
      </c>
      <c r="CN325" s="955"/>
      <c r="CO325" s="955"/>
      <c r="CP325" s="971"/>
      <c r="CQ325" s="937"/>
    </row>
    <row r="326" spans="1:130" s="920" customFormat="1" ht="5.0999999999999996" customHeight="1">
      <c r="G326" s="536"/>
      <c r="H326" s="536"/>
      <c r="I326" s="1064"/>
      <c r="J326" s="1057"/>
      <c r="K326" s="1057"/>
      <c r="L326" s="1057"/>
      <c r="M326" s="1057"/>
      <c r="N326" s="1057"/>
      <c r="O326" s="1057"/>
      <c r="P326" s="1057"/>
      <c r="Q326" s="1057"/>
      <c r="R326" s="1057"/>
      <c r="S326" s="1057"/>
      <c r="T326" s="1057"/>
      <c r="U326" s="1057"/>
      <c r="V326" s="1057"/>
      <c r="W326" s="1057"/>
      <c r="X326" s="1057"/>
      <c r="Y326" s="1057"/>
      <c r="Z326" s="1057"/>
      <c r="AA326" s="1057"/>
      <c r="AB326" s="1057"/>
      <c r="AC326" s="1057"/>
      <c r="AD326" s="1057"/>
      <c r="AE326" s="1057"/>
      <c r="AF326" s="1057"/>
      <c r="AG326" s="1057"/>
      <c r="AH326" s="1057"/>
      <c r="BV326" s="911"/>
      <c r="BW326" s="911"/>
      <c r="BX326" s="911"/>
      <c r="CE326" s="911"/>
      <c r="CF326" s="911"/>
      <c r="CG326" s="911"/>
      <c r="CH326" s="911"/>
      <c r="CI326" s="911"/>
      <c r="CM326" s="911"/>
      <c r="CN326" s="974"/>
      <c r="CO326" s="974"/>
      <c r="CP326" s="974"/>
      <c r="CQ326" s="937"/>
    </row>
    <row r="327" spans="1:130" s="920" customFormat="1" ht="5.0999999999999996" customHeight="1">
      <c r="G327" s="536"/>
      <c r="H327" s="536"/>
      <c r="I327" s="1064"/>
      <c r="J327" s="1242"/>
      <c r="K327" s="1242"/>
      <c r="L327" s="1242"/>
      <c r="M327" s="1242"/>
      <c r="N327" s="1242"/>
      <c r="O327" s="1242"/>
      <c r="P327" s="1242"/>
      <c r="Q327" s="1242"/>
      <c r="R327" s="1242"/>
      <c r="S327" s="1242"/>
      <c r="T327" s="1242"/>
      <c r="U327" s="1242"/>
      <c r="V327" s="1242"/>
      <c r="W327" s="1242"/>
      <c r="X327" s="1242"/>
      <c r="Y327" s="1242"/>
      <c r="Z327" s="1242"/>
      <c r="AA327" s="1242"/>
      <c r="AB327" s="1242"/>
      <c r="AC327" s="1242"/>
      <c r="AD327" s="1242"/>
      <c r="AE327" s="1242"/>
      <c r="AF327" s="1242"/>
      <c r="AG327" s="1242"/>
      <c r="AH327" s="1242"/>
      <c r="AI327" s="1242"/>
      <c r="AJ327" s="1242"/>
      <c r="AK327" s="1242"/>
      <c r="AL327" s="1242"/>
      <c r="AM327" s="1242"/>
      <c r="AN327" s="1242"/>
      <c r="AO327" s="1242"/>
      <c r="AP327" s="1242"/>
      <c r="AQ327" s="1242"/>
      <c r="AR327" s="1242"/>
      <c r="AS327" s="1242"/>
      <c r="AT327" s="1242"/>
      <c r="AU327" s="1242"/>
      <c r="AV327" s="1242"/>
      <c r="AW327" s="1242"/>
      <c r="AX327" s="1242"/>
      <c r="AY327" s="1242"/>
      <c r="AZ327" s="1242"/>
      <c r="BA327" s="1242"/>
      <c r="BB327" s="1242"/>
      <c r="BC327" s="1242"/>
      <c r="BD327" s="1242"/>
      <c r="BE327" s="1242"/>
      <c r="BF327" s="1242"/>
      <c r="BG327" s="1242"/>
      <c r="BH327" s="1242"/>
      <c r="BI327" s="1242"/>
      <c r="BJ327" s="1242"/>
      <c r="BK327" s="1242"/>
      <c r="BL327" s="1242"/>
      <c r="BM327" s="1242"/>
      <c r="BN327" s="1242"/>
      <c r="BO327" s="1242"/>
      <c r="BP327" s="1242"/>
      <c r="BQ327" s="1242"/>
      <c r="BR327" s="1242"/>
      <c r="BS327" s="1242"/>
      <c r="BT327" s="1242"/>
      <c r="BU327" s="1242"/>
      <c r="BV327" s="1242"/>
      <c r="BW327" s="1242"/>
      <c r="BX327" s="1242"/>
      <c r="BY327" s="1242"/>
      <c r="BZ327" s="1242"/>
      <c r="CA327" s="1242"/>
      <c r="CB327" s="1242"/>
      <c r="CC327" s="1242"/>
      <c r="CD327" s="1242"/>
      <c r="CE327" s="1242"/>
      <c r="CF327" s="1242"/>
      <c r="CG327" s="1242"/>
      <c r="CH327" s="1242"/>
      <c r="CI327" s="1242"/>
      <c r="CJ327" s="1242"/>
      <c r="CK327" s="1242"/>
      <c r="CL327" s="1242"/>
      <c r="CM327" s="1242"/>
      <c r="CN327" s="1242"/>
      <c r="CO327" s="1242"/>
      <c r="CP327" s="1242"/>
      <c r="CQ327" s="937"/>
    </row>
    <row r="328" spans="1:130" s="920" customFormat="1" ht="18.95" customHeight="1">
      <c r="G328" s="536"/>
      <c r="H328" s="536"/>
      <c r="I328" s="1064"/>
      <c r="J328" s="1242"/>
      <c r="K328" s="1242"/>
      <c r="L328" s="1242"/>
      <c r="M328" s="1242"/>
      <c r="N328" s="1242"/>
      <c r="O328" s="1242"/>
      <c r="P328" s="1242"/>
      <c r="Q328" s="1242"/>
      <c r="R328" s="1242"/>
      <c r="S328" s="1242"/>
      <c r="T328" s="1242"/>
      <c r="U328" s="1242"/>
      <c r="V328" s="1242"/>
      <c r="W328" s="1242"/>
      <c r="X328" s="1242"/>
      <c r="Y328" s="1242"/>
      <c r="Z328" s="1242"/>
      <c r="AA328" s="1242"/>
      <c r="AB328" s="1242"/>
      <c r="AC328" s="1242"/>
      <c r="AD328" s="1242"/>
      <c r="AE328" s="1242"/>
      <c r="AF328" s="1242"/>
      <c r="AG328" s="1242"/>
      <c r="AH328" s="1242"/>
      <c r="AI328" s="1242"/>
      <c r="AJ328" s="1242"/>
      <c r="AK328" s="1242"/>
      <c r="AL328" s="1242"/>
      <c r="AM328" s="1242"/>
      <c r="AN328" s="1242"/>
      <c r="AO328" s="1242"/>
      <c r="AP328" s="1242"/>
      <c r="AQ328" s="1242"/>
      <c r="AR328" s="1242"/>
      <c r="AS328" s="1242"/>
      <c r="AT328" s="1242"/>
      <c r="AU328" s="1242"/>
      <c r="AV328" s="1242"/>
      <c r="AW328" s="1242"/>
      <c r="AX328" s="1242"/>
      <c r="AY328" s="1242"/>
      <c r="AZ328" s="1242"/>
      <c r="BA328" s="1242"/>
      <c r="BB328" s="1242"/>
      <c r="BC328" s="1242"/>
      <c r="BD328" s="1242"/>
      <c r="BE328" s="1242"/>
      <c r="BF328" s="1242"/>
      <c r="BG328" s="1242"/>
      <c r="BH328" s="1242"/>
      <c r="BI328" s="1242"/>
      <c r="BJ328" s="1242"/>
      <c r="BK328" s="1242"/>
      <c r="BL328" s="1242"/>
      <c r="BM328" s="1242"/>
      <c r="BN328" s="1242"/>
      <c r="BO328" s="1242"/>
      <c r="BP328" s="1242"/>
      <c r="BQ328" s="1242"/>
      <c r="BR328" s="1242"/>
      <c r="BS328" s="1372"/>
      <c r="BT328" s="978" t="s">
        <v>1557</v>
      </c>
      <c r="BU328" s="978"/>
      <c r="BV328" s="1372"/>
      <c r="BW328" s="1417" t="s">
        <v>2302</v>
      </c>
      <c r="BX328" s="977"/>
      <c r="BY328" s="2889">
        <f>BY324+BY325</f>
        <v>2</v>
      </c>
      <c r="BZ328" s="2887"/>
      <c r="CA328" s="2888"/>
      <c r="CB328" s="1355"/>
      <c r="CC328" s="1355"/>
      <c r="CD328" s="1417" t="s">
        <v>2297</v>
      </c>
      <c r="CE328" s="1079"/>
      <c r="CF328" s="980"/>
      <c r="CG328" s="2889">
        <f>CG325+CG324</f>
        <v>35</v>
      </c>
      <c r="CH328" s="2887"/>
      <c r="CI328" s="2888"/>
      <c r="CJ328" s="2889">
        <f>CJ324+CJ325</f>
        <v>0</v>
      </c>
      <c r="CK328" s="2887"/>
      <c r="CL328" s="2888"/>
      <c r="CM328" s="1242"/>
      <c r="CN328" s="1242"/>
      <c r="CO328" s="1242"/>
      <c r="CP328" s="1242"/>
      <c r="CQ328" s="937"/>
    </row>
    <row r="329" spans="1:130" s="920" customFormat="1" ht="5.0999999999999996" customHeight="1">
      <c r="G329" s="536"/>
      <c r="H329" s="536"/>
      <c r="I329" s="1064"/>
      <c r="J329" s="1242"/>
      <c r="K329" s="1242"/>
      <c r="L329" s="1242"/>
      <c r="M329" s="1242"/>
      <c r="N329" s="1242"/>
      <c r="O329" s="1242"/>
      <c r="P329" s="1242"/>
      <c r="Q329" s="1242"/>
      <c r="R329" s="1242"/>
      <c r="S329" s="1242"/>
      <c r="T329" s="1242"/>
      <c r="U329" s="1242"/>
      <c r="V329" s="1242"/>
      <c r="W329" s="1242"/>
      <c r="X329" s="1242"/>
      <c r="Y329" s="1242"/>
      <c r="Z329" s="1242"/>
      <c r="AA329" s="1242"/>
      <c r="AB329" s="1242"/>
      <c r="AC329" s="1242"/>
      <c r="AD329" s="1242"/>
      <c r="AE329" s="1242"/>
      <c r="AF329" s="1242"/>
      <c r="AG329" s="1242"/>
      <c r="AH329" s="1242"/>
      <c r="AI329" s="1242"/>
      <c r="AJ329" s="1242"/>
      <c r="AK329" s="1242"/>
      <c r="AL329" s="1242"/>
      <c r="AM329" s="1242"/>
      <c r="AN329" s="1242"/>
      <c r="AO329" s="1242"/>
      <c r="AP329" s="1242"/>
      <c r="AQ329" s="1242"/>
      <c r="AR329" s="1242"/>
      <c r="AS329" s="1242"/>
      <c r="AT329" s="1242"/>
      <c r="AU329" s="1242"/>
      <c r="AV329" s="1242"/>
      <c r="AW329" s="1242"/>
      <c r="AX329" s="1242"/>
      <c r="AY329" s="1242"/>
      <c r="AZ329" s="1242"/>
      <c r="BA329" s="1242"/>
      <c r="BB329" s="1242"/>
      <c r="BC329" s="1242"/>
      <c r="BD329" s="1242"/>
      <c r="BE329" s="1242"/>
      <c r="BF329" s="1242"/>
      <c r="BG329" s="1242"/>
      <c r="BH329" s="1242"/>
      <c r="BI329" s="1242"/>
      <c r="BJ329" s="1242"/>
      <c r="BK329" s="1242"/>
      <c r="BL329" s="1242"/>
      <c r="BM329" s="1242"/>
      <c r="BN329" s="1242"/>
      <c r="BO329" s="1242"/>
      <c r="BP329" s="1242"/>
      <c r="BQ329" s="1242"/>
      <c r="BR329" s="1242"/>
      <c r="BS329" s="1242"/>
      <c r="BT329" s="1242"/>
      <c r="BU329" s="1242"/>
      <c r="BV329" s="977"/>
      <c r="BW329" s="977"/>
      <c r="BX329" s="977"/>
      <c r="BY329" s="977"/>
      <c r="BZ329" s="977"/>
      <c r="CA329" s="977"/>
      <c r="CB329" s="977"/>
      <c r="CC329" s="977"/>
      <c r="CD329" s="977"/>
      <c r="CE329" s="977"/>
      <c r="CF329" s="977"/>
      <c r="CG329" s="977"/>
      <c r="CH329" s="977"/>
      <c r="CI329" s="977"/>
      <c r="CJ329" s="977"/>
      <c r="CK329" s="977"/>
      <c r="CL329" s="977"/>
      <c r="CM329" s="1242"/>
      <c r="CN329" s="1242"/>
      <c r="CO329" s="1242"/>
      <c r="CP329" s="1242"/>
      <c r="CQ329" s="937"/>
    </row>
    <row r="330" spans="1:130" s="920" customFormat="1" ht="9.9499999999999993" customHeight="1">
      <c r="G330" s="536"/>
      <c r="H330" s="536"/>
      <c r="I330" s="525"/>
      <c r="J330" s="945"/>
      <c r="K330" s="945"/>
      <c r="L330" s="945"/>
      <c r="M330" s="945"/>
      <c r="N330" s="945"/>
      <c r="O330" s="945"/>
      <c r="P330" s="945"/>
      <c r="Q330" s="945"/>
      <c r="R330" s="945"/>
      <c r="S330" s="945"/>
      <c r="T330" s="945"/>
      <c r="U330" s="945"/>
      <c r="V330" s="945"/>
      <c r="W330" s="945"/>
      <c r="X330" s="945"/>
      <c r="Y330" s="945"/>
      <c r="Z330" s="945"/>
      <c r="AA330" s="945"/>
      <c r="AB330" s="945"/>
      <c r="AC330" s="945"/>
      <c r="AD330" s="945"/>
      <c r="AE330" s="945"/>
      <c r="AF330" s="945"/>
      <c r="AG330" s="945"/>
      <c r="AH330" s="945"/>
      <c r="AI330" s="939"/>
      <c r="AJ330" s="939"/>
      <c r="AK330" s="939"/>
      <c r="AL330" s="939"/>
      <c r="AM330" s="939"/>
      <c r="AN330" s="939"/>
      <c r="AO330" s="939"/>
      <c r="AP330" s="939"/>
      <c r="AQ330" s="939"/>
      <c r="AR330" s="939"/>
      <c r="AS330" s="939"/>
      <c r="AT330" s="939"/>
      <c r="AU330" s="939"/>
      <c r="AV330" s="939"/>
      <c r="AW330" s="939"/>
      <c r="AX330" s="939"/>
      <c r="AY330" s="939"/>
      <c r="AZ330" s="939"/>
      <c r="BA330" s="939"/>
      <c r="BB330" s="939"/>
      <c r="BC330" s="939"/>
      <c r="BD330" s="939"/>
      <c r="BE330" s="939"/>
      <c r="BF330" s="939"/>
      <c r="BG330" s="939"/>
      <c r="BH330" s="939"/>
      <c r="BI330" s="939"/>
      <c r="BJ330" s="939"/>
      <c r="BK330" s="939"/>
      <c r="BL330" s="939"/>
      <c r="BM330" s="939"/>
      <c r="BN330" s="939"/>
      <c r="BO330" s="939"/>
      <c r="BP330" s="939"/>
      <c r="BQ330" s="939"/>
      <c r="BR330" s="939"/>
      <c r="BS330" s="939"/>
      <c r="BT330" s="939"/>
      <c r="BU330" s="939"/>
      <c r="BV330" s="939"/>
      <c r="BW330" s="939"/>
      <c r="BX330" s="939"/>
      <c r="BY330" s="939"/>
      <c r="BZ330" s="939"/>
      <c r="CA330" s="939"/>
      <c r="CB330" s="939"/>
      <c r="CC330" s="939"/>
      <c r="CD330" s="939"/>
      <c r="CE330" s="939"/>
      <c r="CF330" s="939"/>
      <c r="CG330" s="939"/>
      <c r="CH330" s="939"/>
      <c r="CI330" s="939"/>
      <c r="CJ330" s="939"/>
      <c r="CK330" s="939"/>
      <c r="CL330" s="939"/>
      <c r="CM330" s="939"/>
      <c r="CN330" s="939"/>
      <c r="CO330" s="939"/>
      <c r="CP330" s="939"/>
      <c r="CQ330" s="940"/>
    </row>
    <row r="331" spans="1:130" s="920" customFormat="1" ht="18.95" customHeight="1">
      <c r="G331" s="536"/>
      <c r="H331" s="536"/>
      <c r="I331" s="914"/>
      <c r="J331" s="956"/>
      <c r="K331" s="1425"/>
      <c r="L331" s="1425"/>
      <c r="M331" s="1425"/>
      <c r="N331" s="1425"/>
      <c r="O331" s="1425"/>
      <c r="P331" s="1425"/>
      <c r="Q331" s="1425"/>
      <c r="R331" s="1425"/>
      <c r="S331" s="1425"/>
      <c r="T331" s="1425"/>
      <c r="U331" s="1425"/>
      <c r="V331" s="1425"/>
      <c r="W331" s="1425"/>
      <c r="X331" s="1425"/>
      <c r="Y331" s="1425"/>
      <c r="Z331" s="1425"/>
      <c r="AA331" s="1425"/>
      <c r="AB331" s="1425"/>
      <c r="AC331" s="1425"/>
      <c r="AD331" s="1425"/>
      <c r="AE331" s="1425"/>
      <c r="AF331" s="1425"/>
      <c r="AG331" s="1425"/>
      <c r="AH331" s="1425"/>
      <c r="AI331" s="941"/>
      <c r="AJ331" s="941"/>
    </row>
    <row r="332" spans="1:130" ht="18.95" customHeight="1">
      <c r="A332" s="920"/>
      <c r="B332" s="920"/>
      <c r="C332" s="920"/>
      <c r="D332" s="920"/>
      <c r="E332" s="920"/>
      <c r="F332" s="920"/>
    </row>
    <row r="333" spans="1:130" ht="18.95" customHeight="1">
      <c r="A333" s="920"/>
      <c r="B333" s="920"/>
      <c r="C333" s="920"/>
      <c r="D333" s="920"/>
      <c r="E333" s="920"/>
      <c r="F333" s="920"/>
    </row>
    <row r="334" spans="1:130" ht="18.95" customHeight="1">
      <c r="G334" s="924" t="s">
        <v>2312</v>
      </c>
    </row>
    <row r="335" spans="1:130" s="920" customFormat="1" ht="18.95" customHeight="1">
      <c r="H335" s="486"/>
      <c r="I335" s="486"/>
      <c r="J335" s="486"/>
      <c r="K335" s="486"/>
      <c r="L335" s="486"/>
      <c r="M335" s="486"/>
      <c r="N335" s="486"/>
      <c r="O335" s="486"/>
      <c r="P335" s="486"/>
      <c r="Q335" s="486"/>
      <c r="R335" s="486"/>
      <c r="S335" s="486"/>
      <c r="T335" s="486"/>
      <c r="U335" s="486"/>
      <c r="V335" s="486"/>
      <c r="W335" s="486"/>
      <c r="X335" s="486"/>
      <c r="Y335" s="486"/>
      <c r="Z335" s="486"/>
      <c r="AA335" s="486"/>
      <c r="AB335" s="486"/>
      <c r="AC335" s="486"/>
      <c r="AD335" s="486"/>
      <c r="BS335" s="486"/>
      <c r="BT335" s="486"/>
      <c r="BU335" s="486"/>
      <c r="BV335" s="486"/>
      <c r="BW335" s="486"/>
      <c r="BX335" s="486"/>
      <c r="BY335" s="486"/>
      <c r="BZ335" s="486"/>
      <c r="CA335" s="486"/>
      <c r="CB335" s="486"/>
      <c r="CC335" s="486"/>
      <c r="CD335" s="486"/>
      <c r="CE335" s="486"/>
      <c r="CF335" s="486"/>
      <c r="CG335" s="486"/>
      <c r="CH335" s="486"/>
      <c r="CI335" s="486"/>
      <c r="CJ335" s="486"/>
      <c r="CK335" s="486"/>
      <c r="CL335" s="486"/>
      <c r="CM335" s="486"/>
      <c r="CN335" s="486"/>
      <c r="CO335" s="486"/>
      <c r="CP335" s="486"/>
      <c r="CQ335" s="486"/>
      <c r="CR335" s="486"/>
      <c r="CS335" s="486"/>
      <c r="CT335" s="486"/>
      <c r="CU335" s="486"/>
      <c r="CV335" s="486"/>
      <c r="CW335" s="486"/>
      <c r="CX335" s="486"/>
      <c r="CY335" s="486"/>
      <c r="CZ335" s="486"/>
      <c r="DA335" s="486"/>
      <c r="DB335" s="486"/>
      <c r="DC335" s="486"/>
      <c r="DD335" s="486"/>
      <c r="DE335" s="486"/>
      <c r="DF335" s="486"/>
      <c r="DG335" s="486"/>
      <c r="DH335" s="486"/>
      <c r="DI335" s="486"/>
      <c r="DJ335" s="486"/>
      <c r="DK335" s="486"/>
      <c r="DL335" s="486"/>
      <c r="DM335" s="486"/>
      <c r="DN335" s="486"/>
      <c r="DO335" s="486"/>
      <c r="DP335" s="486"/>
      <c r="DQ335" s="486"/>
      <c r="DR335" s="486"/>
      <c r="DS335" s="486"/>
      <c r="DT335" s="486"/>
      <c r="DU335" s="486"/>
      <c r="DV335" s="486"/>
      <c r="DW335" s="486"/>
      <c r="DX335" s="486"/>
      <c r="DY335" s="486"/>
      <c r="DZ335" s="486"/>
    </row>
    <row r="336" spans="1:130" ht="18.95" customHeight="1">
      <c r="G336"/>
      <c r="I336" s="924" t="s">
        <v>3464</v>
      </c>
    </row>
    <row r="337" spans="8:178" ht="18.95" customHeight="1">
      <c r="H337"/>
    </row>
    <row r="338" spans="8:178" ht="5.0999999999999996" customHeight="1">
      <c r="H338"/>
      <c r="I338"/>
      <c r="J338" s="536"/>
      <c r="K338" s="921"/>
      <c r="L338" s="922"/>
      <c r="M338" s="922"/>
      <c r="N338" s="922"/>
      <c r="O338" s="922"/>
      <c r="P338" s="922"/>
      <c r="Q338" s="922"/>
      <c r="R338" s="923"/>
      <c r="U338" s="536"/>
      <c r="V338" s="536"/>
      <c r="W338" s="536"/>
      <c r="X338" s="536"/>
      <c r="Y338" s="536"/>
      <c r="Z338" s="920"/>
      <c r="AA338" s="920"/>
      <c r="AB338" s="920"/>
      <c r="AC338" s="920"/>
      <c r="AD338" s="920"/>
      <c r="AE338" s="920"/>
      <c r="AF338" s="920"/>
      <c r="AG338" s="920"/>
      <c r="AH338" s="920"/>
      <c r="AI338" s="920"/>
      <c r="AJ338" s="920"/>
      <c r="AK338" s="920"/>
      <c r="AL338" s="920"/>
      <c r="AM338" s="920"/>
      <c r="AN338" s="920"/>
      <c r="AO338" s="920"/>
      <c r="AP338" s="920"/>
      <c r="AQ338" s="920"/>
      <c r="AR338" s="920"/>
      <c r="AS338" s="920"/>
      <c r="AT338" s="920"/>
      <c r="AU338" s="920"/>
      <c r="AV338" s="920"/>
      <c r="AW338" s="920"/>
      <c r="AX338" s="920"/>
      <c r="AY338" s="920"/>
      <c r="AZ338" s="920"/>
      <c r="BA338" s="920"/>
      <c r="BB338" s="920"/>
      <c r="BC338" s="920"/>
      <c r="BD338" s="920"/>
      <c r="BE338" s="920"/>
      <c r="BF338" s="920"/>
      <c r="BG338" s="920"/>
      <c r="BH338" s="920"/>
      <c r="BI338" s="920"/>
      <c r="BJ338" s="920"/>
      <c r="BK338" s="920"/>
      <c r="BL338" s="920"/>
    </row>
    <row r="339" spans="8:178" ht="18.95" customHeight="1">
      <c r="H339"/>
      <c r="I339"/>
      <c r="J339" s="536"/>
      <c r="K339" s="907" t="s">
        <v>2316</v>
      </c>
      <c r="L339" s="908"/>
      <c r="M339" s="908"/>
      <c r="N339" s="908"/>
      <c r="O339" s="908"/>
      <c r="P339" s="908"/>
      <c r="Q339" s="908"/>
      <c r="R339" s="909"/>
      <c r="S339" s="920"/>
      <c r="T339" s="920"/>
      <c r="AD339" s="920"/>
      <c r="AE339" s="920"/>
      <c r="AF339" s="920"/>
      <c r="AG339" s="920"/>
      <c r="AH339" s="920"/>
      <c r="AI339" s="920"/>
      <c r="AJ339" s="920"/>
      <c r="AK339" s="920"/>
      <c r="AL339" s="920"/>
      <c r="AM339" s="920"/>
      <c r="AN339" s="920"/>
      <c r="AO339" s="920"/>
      <c r="AS339" s="920"/>
      <c r="AT339" s="920"/>
      <c r="AU339" s="920"/>
      <c r="AV339" s="920"/>
      <c r="AW339" s="920"/>
      <c r="AX339" s="920"/>
      <c r="AY339" s="920"/>
      <c r="AZ339" s="920"/>
      <c r="BA339" s="920"/>
      <c r="BB339" s="920"/>
      <c r="BC339" s="920"/>
      <c r="BD339" s="920"/>
      <c r="BE339" s="920"/>
      <c r="BF339" s="920"/>
      <c r="BG339" s="920"/>
      <c r="BH339" s="920"/>
      <c r="BI339" s="920"/>
      <c r="BJ339" s="920"/>
    </row>
    <row r="340" spans="8:178" ht="9.9499999999999993" customHeight="1">
      <c r="H340"/>
      <c r="I340"/>
      <c r="J340" s="916"/>
      <c r="K340" s="536"/>
      <c r="L340" s="536"/>
      <c r="M340" s="536"/>
      <c r="N340" s="536"/>
      <c r="O340" s="536"/>
      <c r="P340" s="536"/>
      <c r="Q340" s="536"/>
      <c r="R340" s="536"/>
      <c r="S340" s="941"/>
      <c r="T340" s="941"/>
      <c r="U340" s="914"/>
      <c r="V340" s="914"/>
      <c r="W340" s="914"/>
      <c r="X340" s="914"/>
      <c r="Y340" s="914"/>
      <c r="Z340" s="941"/>
      <c r="AA340" s="941"/>
      <c r="AB340" s="941"/>
      <c r="AC340" s="941"/>
      <c r="AD340" s="941"/>
      <c r="AE340" s="941"/>
      <c r="AF340" s="941"/>
      <c r="AG340" s="941"/>
      <c r="AH340" s="941"/>
      <c r="AI340" s="941"/>
      <c r="AJ340" s="941"/>
      <c r="AK340" s="941"/>
      <c r="AL340" s="941"/>
      <c r="AM340" s="941"/>
      <c r="AN340" s="941"/>
      <c r="AO340" s="941"/>
      <c r="AP340" s="941"/>
      <c r="AQ340" s="941"/>
      <c r="AR340" s="941"/>
      <c r="AS340" s="941"/>
      <c r="AT340" s="941"/>
      <c r="AU340" s="941"/>
      <c r="AV340" s="941"/>
      <c r="AW340" s="941"/>
      <c r="AX340" s="941"/>
      <c r="AY340" s="941"/>
      <c r="AZ340" s="941"/>
      <c r="BA340" s="941"/>
      <c r="BB340" s="941"/>
      <c r="BC340" s="941"/>
      <c r="BD340" s="941"/>
      <c r="BE340" s="941"/>
      <c r="BF340" s="941"/>
      <c r="BG340" s="941"/>
      <c r="BH340" s="941"/>
      <c r="BI340" s="941"/>
      <c r="BJ340" s="941"/>
      <c r="BK340" s="941"/>
      <c r="BL340" s="941"/>
      <c r="BM340" s="941"/>
      <c r="BN340" s="941"/>
      <c r="BO340" s="941"/>
      <c r="BP340" s="941"/>
      <c r="BQ340" s="941"/>
      <c r="BR340" s="941"/>
      <c r="BS340" s="941"/>
      <c r="BT340" s="941"/>
      <c r="BU340" s="941"/>
      <c r="BV340" s="941"/>
      <c r="BW340" s="941"/>
      <c r="BX340" s="1316"/>
      <c r="BY340" s="1316"/>
      <c r="BZ340" s="1316"/>
      <c r="CA340" s="1316"/>
      <c r="CB340" s="1316"/>
      <c r="CC340" s="1316"/>
      <c r="CD340" s="941"/>
      <c r="CE340" s="941"/>
      <c r="CF340" s="941"/>
      <c r="CG340" s="1316"/>
      <c r="CH340" s="1316"/>
      <c r="CI340" s="1316"/>
      <c r="CJ340" s="1316"/>
      <c r="CK340" s="1316"/>
      <c r="CL340" s="1316"/>
      <c r="CM340" s="1316"/>
      <c r="CN340" s="1316"/>
      <c r="CO340" s="1316"/>
      <c r="CP340" s="1316"/>
      <c r="CQ340" s="1316"/>
      <c r="CR340" s="1316"/>
      <c r="CS340" s="1316"/>
      <c r="CT340" s="1316"/>
      <c r="CU340" s="1316"/>
      <c r="CV340" s="1316"/>
      <c r="CW340" s="1316"/>
      <c r="CX340" s="1316"/>
      <c r="CY340" s="1316"/>
      <c r="CZ340" s="1316"/>
      <c r="DA340" s="1316"/>
      <c r="DB340" s="1316"/>
      <c r="DC340" s="1316"/>
      <c r="DD340" s="1316"/>
      <c r="DE340" s="1316"/>
      <c r="DF340" s="1316"/>
      <c r="DG340" s="1316"/>
      <c r="DH340" s="1316"/>
      <c r="DI340" s="1316"/>
      <c r="DJ340" s="1316"/>
      <c r="DK340" s="1316"/>
      <c r="DL340" s="1316"/>
      <c r="DM340" s="1316"/>
      <c r="DN340" s="1316"/>
      <c r="DO340" s="1316"/>
      <c r="DP340" s="1316"/>
      <c r="DQ340" s="1316"/>
      <c r="DR340" s="1316"/>
      <c r="DS340" s="1316"/>
      <c r="DT340" s="1316"/>
      <c r="DU340" s="1316"/>
      <c r="DV340" s="1316"/>
      <c r="DW340" s="1316"/>
      <c r="DX340" s="1316"/>
      <c r="DY340" s="1316"/>
      <c r="DZ340" s="1316"/>
      <c r="EA340" s="1316"/>
      <c r="EB340" s="1316"/>
      <c r="EC340" s="1316"/>
      <c r="ED340" s="1316"/>
      <c r="EE340" s="1316"/>
      <c r="EF340" s="1316"/>
      <c r="EG340" s="1316"/>
      <c r="EH340" s="1316"/>
      <c r="EI340" s="1316"/>
      <c r="EJ340" s="1316"/>
      <c r="EK340" s="1316"/>
      <c r="EL340" s="1316"/>
      <c r="EM340" s="1316"/>
      <c r="EN340" s="1316"/>
      <c r="EO340" s="1316"/>
      <c r="EP340" s="1316"/>
      <c r="EQ340" s="1316"/>
      <c r="ER340" s="1316"/>
      <c r="ES340" s="1316"/>
      <c r="ET340" s="1316"/>
      <c r="EU340" s="1316"/>
      <c r="EV340" s="1316"/>
      <c r="EW340" s="1316"/>
      <c r="EX340" s="1316"/>
      <c r="EY340" s="1316"/>
      <c r="EZ340" s="1316"/>
      <c r="FA340" s="1316"/>
      <c r="FB340" s="1316"/>
      <c r="FC340" s="1316"/>
      <c r="FD340" s="1316"/>
      <c r="FE340" s="1316"/>
      <c r="FF340" s="1316"/>
      <c r="FG340" s="1316"/>
      <c r="FH340" s="1316"/>
      <c r="FI340" s="1316"/>
      <c r="FJ340" s="1316"/>
      <c r="FK340" s="1316"/>
      <c r="FL340" s="1316"/>
      <c r="FM340" s="1316"/>
      <c r="FN340" s="1316"/>
      <c r="FO340" s="1316"/>
      <c r="FP340" s="941"/>
      <c r="FQ340" s="941"/>
      <c r="FR340" s="942"/>
    </row>
    <row r="341" spans="8:178" ht="18.95" customHeight="1">
      <c r="J341" s="935"/>
      <c r="K341" s="910" t="s">
        <v>1643</v>
      </c>
      <c r="L341" s="752"/>
      <c r="M341" s="938"/>
      <c r="N341" s="2890" t="s">
        <v>2219</v>
      </c>
      <c r="O341" s="2891"/>
      <c r="P341" s="2891"/>
      <c r="Q341" s="2892"/>
      <c r="R341" s="986" t="s">
        <v>1180</v>
      </c>
      <c r="T341" s="938" t="s">
        <v>1630</v>
      </c>
      <c r="U341" s="938"/>
      <c r="V341" s="938"/>
      <c r="W341" s="1154" t="s">
        <v>2413</v>
      </c>
      <c r="X341" s="1155"/>
      <c r="Y341" s="1155"/>
      <c r="Z341" s="1155"/>
      <c r="AA341" s="1155"/>
      <c r="AB341" s="1156"/>
      <c r="AC341" s="946" t="s">
        <v>1115</v>
      </c>
      <c r="BI341" s="920"/>
      <c r="BJ341" s="920"/>
      <c r="BK341" s="926" t="s">
        <v>1544</v>
      </c>
      <c r="BL341" s="927"/>
      <c r="BM341" s="928"/>
      <c r="BN341" s="926" t="s">
        <v>1623</v>
      </c>
      <c r="BO341" s="927"/>
      <c r="BP341" s="928"/>
      <c r="BQ341" s="920"/>
      <c r="BR341" s="920"/>
      <c r="BS341" s="920"/>
      <c r="BT341" s="920"/>
      <c r="BU341" s="920"/>
      <c r="BV341" s="920"/>
      <c r="BW341" s="920"/>
      <c r="BX341" s="920"/>
      <c r="BY341" s="920"/>
      <c r="BZ341" s="920"/>
      <c r="CA341" s="920"/>
      <c r="CB341" s="920"/>
      <c r="CC341" s="920"/>
      <c r="CD341" s="920"/>
      <c r="CE341" s="920"/>
      <c r="CF341" s="920"/>
      <c r="CG341" s="920"/>
      <c r="CH341" s="920"/>
      <c r="CI341" s="920"/>
      <c r="CJ341" s="920"/>
      <c r="CK341" s="920"/>
      <c r="CL341" s="920"/>
      <c r="CM341" s="920"/>
      <c r="CN341" s="920"/>
      <c r="CO341" s="920"/>
      <c r="CP341" s="920"/>
      <c r="CQ341" s="920"/>
      <c r="CR341" s="920"/>
      <c r="CS341" s="920"/>
      <c r="CT341" s="920"/>
      <c r="CU341" s="920"/>
      <c r="CV341" s="920"/>
      <c r="CW341" s="920"/>
      <c r="CX341" s="920"/>
      <c r="CY341" s="920"/>
      <c r="CZ341" s="920"/>
      <c r="DA341" s="920"/>
      <c r="DB341" s="920"/>
      <c r="DC341" s="920"/>
      <c r="DD341" s="920"/>
      <c r="DE341" s="920"/>
      <c r="DF341" s="920"/>
      <c r="DG341" s="920"/>
      <c r="DH341" s="920"/>
      <c r="DI341" s="920"/>
      <c r="DJ341" s="920"/>
      <c r="DK341" s="920"/>
      <c r="DL341" s="920"/>
      <c r="DM341" s="920"/>
      <c r="DN341" s="920"/>
      <c r="DO341" s="920"/>
      <c r="DP341" s="920"/>
      <c r="DQ341" s="920"/>
      <c r="DR341" s="920"/>
      <c r="DS341" s="920"/>
      <c r="DZ341" s="920"/>
      <c r="EA341" s="920"/>
      <c r="EB341" s="920"/>
      <c r="EC341" s="920"/>
      <c r="ED341" s="920"/>
      <c r="EE341" s="920"/>
      <c r="EF341" s="920"/>
      <c r="EG341" s="920"/>
      <c r="EH341" s="920"/>
      <c r="EI341" s="920"/>
      <c r="EJ341" s="920"/>
      <c r="EK341" s="920"/>
      <c r="EL341" s="920"/>
      <c r="EM341" s="920"/>
      <c r="EN341" s="920"/>
      <c r="EO341" s="920"/>
      <c r="EP341" s="920"/>
      <c r="EQ341" s="920"/>
      <c r="ER341" s="920"/>
      <c r="ES341" s="920"/>
      <c r="ET341" s="920"/>
      <c r="EU341" s="920"/>
      <c r="EV341" s="920"/>
      <c r="EW341" s="920"/>
      <c r="EX341" s="920"/>
      <c r="EY341" s="920"/>
      <c r="EZ341" s="920"/>
      <c r="FA341" s="920"/>
      <c r="FB341" s="920"/>
      <c r="FC341" s="920"/>
      <c r="FD341" s="920"/>
      <c r="FE341" s="920"/>
      <c r="FF341" s="920"/>
      <c r="FG341" s="920"/>
      <c r="FH341" s="920"/>
      <c r="FI341" s="920"/>
      <c r="FJ341" s="920"/>
      <c r="FK341" s="920"/>
      <c r="FL341" s="920"/>
      <c r="FM341" s="920"/>
      <c r="FN341" s="920"/>
      <c r="FO341" s="920"/>
      <c r="FP341" s="920"/>
      <c r="FQ341" s="920"/>
      <c r="FR341" s="937"/>
    </row>
    <row r="342" spans="8:178" ht="9.9499999999999993" customHeight="1">
      <c r="J342" s="935"/>
      <c r="K342" s="920"/>
      <c r="L342" s="920"/>
      <c r="M342" s="920"/>
      <c r="N342" s="920"/>
      <c r="O342" s="920"/>
      <c r="P342" s="920"/>
      <c r="Q342" s="920"/>
      <c r="R342" s="920"/>
      <c r="S342" s="920"/>
      <c r="T342" s="920"/>
      <c r="U342" s="920"/>
      <c r="V342" s="920"/>
      <c r="W342" s="920"/>
      <c r="X342" s="920"/>
      <c r="Y342" s="920"/>
      <c r="Z342" s="920"/>
      <c r="AA342" s="920"/>
      <c r="AB342" s="920"/>
      <c r="AC342" s="920"/>
      <c r="AD342" s="920"/>
      <c r="AE342" s="920"/>
      <c r="AF342" s="920"/>
      <c r="AG342" s="920"/>
      <c r="AH342" s="920"/>
      <c r="AI342" s="920"/>
      <c r="AJ342" s="920"/>
      <c r="AK342" s="920"/>
      <c r="AL342" s="920"/>
      <c r="AM342" s="920"/>
      <c r="AN342" s="920"/>
      <c r="AO342" s="920"/>
      <c r="AP342" s="920"/>
      <c r="AQ342" s="920"/>
      <c r="AR342" s="920"/>
      <c r="AS342" s="920"/>
      <c r="AT342" s="920"/>
      <c r="AU342" s="920"/>
      <c r="AV342" s="920"/>
      <c r="AW342" s="920"/>
      <c r="AX342" s="920"/>
      <c r="AY342" s="920"/>
      <c r="AZ342" s="920"/>
      <c r="BA342" s="920"/>
      <c r="BB342" s="920"/>
      <c r="BC342" s="920"/>
      <c r="BD342" s="920"/>
      <c r="BE342" s="920"/>
      <c r="BF342" s="920"/>
      <c r="BG342" s="920"/>
      <c r="BH342" s="920"/>
      <c r="BI342" s="920"/>
      <c r="BJ342" s="920"/>
      <c r="BK342" s="920"/>
      <c r="BL342" s="920"/>
      <c r="BM342" s="920"/>
      <c r="BN342" s="920"/>
      <c r="BO342" s="920"/>
      <c r="BP342" s="920"/>
      <c r="BQ342" s="920"/>
      <c r="BR342" s="920"/>
      <c r="BS342" s="920"/>
      <c r="BT342" s="920"/>
      <c r="BU342" s="920"/>
      <c r="BV342" s="920"/>
      <c r="BW342" s="920"/>
      <c r="BX342" s="920"/>
      <c r="BY342" s="920"/>
      <c r="BZ342" s="920"/>
      <c r="CA342" s="920"/>
      <c r="CB342" s="920"/>
      <c r="CC342" s="920"/>
      <c r="CD342" s="920"/>
      <c r="CE342" s="920"/>
      <c r="CF342" s="920"/>
      <c r="CG342" s="920"/>
      <c r="CH342" s="920"/>
      <c r="CI342" s="920"/>
      <c r="CJ342" s="920"/>
      <c r="CK342" s="920"/>
      <c r="CL342" s="920"/>
      <c r="CM342" s="920"/>
      <c r="CN342" s="920"/>
      <c r="CO342" s="920"/>
      <c r="CP342" s="920"/>
      <c r="CQ342" s="920"/>
      <c r="CR342" s="920"/>
      <c r="CS342" s="920"/>
      <c r="CT342" s="920"/>
      <c r="CU342" s="920"/>
      <c r="CV342" s="920"/>
      <c r="CW342" s="920"/>
      <c r="CX342" s="920"/>
      <c r="CY342" s="920"/>
      <c r="CZ342" s="920"/>
      <c r="DA342" s="920"/>
      <c r="DB342" s="920"/>
      <c r="DC342" s="920"/>
      <c r="DD342" s="920"/>
      <c r="DE342" s="920"/>
      <c r="DF342" s="920"/>
      <c r="DG342" s="920"/>
      <c r="DH342" s="920"/>
      <c r="DI342" s="920"/>
      <c r="DJ342" s="920"/>
      <c r="DK342" s="920"/>
      <c r="DL342" s="920"/>
      <c r="DM342" s="920"/>
      <c r="DN342" s="920"/>
      <c r="DO342" s="920"/>
      <c r="DP342" s="920"/>
      <c r="DQ342" s="920"/>
      <c r="DR342" s="920"/>
      <c r="DS342" s="920"/>
      <c r="DT342" s="920"/>
      <c r="DU342" s="920"/>
      <c r="DV342" s="920"/>
      <c r="DW342" s="920"/>
      <c r="DX342" s="920"/>
      <c r="DY342" s="920"/>
      <c r="DZ342" s="920"/>
      <c r="EA342" s="920"/>
      <c r="EB342" s="920"/>
      <c r="EC342" s="920"/>
      <c r="ED342" s="920"/>
      <c r="EE342" s="920"/>
      <c r="EF342" s="920"/>
      <c r="EG342" s="920"/>
      <c r="EH342" s="920"/>
      <c r="EI342" s="920"/>
      <c r="EJ342" s="920"/>
      <c r="EK342" s="920"/>
      <c r="EL342" s="920"/>
      <c r="EM342" s="920"/>
      <c r="EN342" s="920"/>
      <c r="EO342" s="920"/>
      <c r="EP342" s="920"/>
      <c r="EQ342" s="920"/>
      <c r="ER342" s="920"/>
      <c r="ES342" s="920"/>
      <c r="ET342" s="920"/>
      <c r="EU342" s="920"/>
      <c r="EV342" s="920"/>
      <c r="EW342" s="920"/>
      <c r="EX342" s="920"/>
      <c r="EY342" s="920"/>
      <c r="EZ342" s="920"/>
      <c r="FA342" s="920"/>
      <c r="FB342" s="920"/>
      <c r="FC342" s="920"/>
      <c r="FD342" s="920"/>
      <c r="FE342" s="920"/>
      <c r="FF342" s="920"/>
      <c r="FG342" s="920"/>
      <c r="FH342" s="920"/>
      <c r="FI342" s="920"/>
      <c r="FJ342" s="920"/>
      <c r="FK342" s="920"/>
      <c r="FL342" s="920"/>
      <c r="FM342" s="920"/>
      <c r="FN342" s="920"/>
      <c r="FO342" s="920"/>
      <c r="FP342" s="920"/>
      <c r="FQ342" s="920"/>
      <c r="FR342" s="937"/>
    </row>
    <row r="343" spans="8:178" ht="18.95" customHeight="1">
      <c r="J343" s="935"/>
      <c r="K343" s="920"/>
      <c r="L343" s="910" t="s">
        <v>1542</v>
      </c>
      <c r="M343" s="981"/>
      <c r="N343" s="982" t="s">
        <v>1521</v>
      </c>
      <c r="O343" s="983"/>
      <c r="P343" s="983"/>
      <c r="Q343" s="983"/>
      <c r="R343" s="986" t="s">
        <v>912</v>
      </c>
      <c r="S343" s="910" t="s">
        <v>1627</v>
      </c>
      <c r="T343" s="981"/>
      <c r="U343" s="938"/>
      <c r="V343" s="982" t="s">
        <v>1521</v>
      </c>
      <c r="W343" s="983"/>
      <c r="X343" s="983"/>
      <c r="Y343" s="983"/>
      <c r="Z343" s="986" t="s">
        <v>912</v>
      </c>
      <c r="AA343" s="910" t="s">
        <v>1656</v>
      </c>
      <c r="AB343" s="981"/>
      <c r="AC343" s="938"/>
      <c r="AD343" s="982" t="s">
        <v>1521</v>
      </c>
      <c r="AE343" s="983"/>
      <c r="AF343" s="983"/>
      <c r="AG343" s="983"/>
      <c r="AH343" s="986" t="s">
        <v>912</v>
      </c>
      <c r="AI343" s="910" t="s">
        <v>1657</v>
      </c>
      <c r="AJ343" s="981"/>
      <c r="AK343" s="938"/>
      <c r="AL343" s="982" t="s">
        <v>1521</v>
      </c>
      <c r="AM343" s="983"/>
      <c r="AN343" s="983"/>
      <c r="AO343" s="983"/>
      <c r="AP343" s="986" t="s">
        <v>912</v>
      </c>
      <c r="AQ343" s="920"/>
      <c r="AR343" s="920"/>
      <c r="AS343" s="920"/>
      <c r="AT343" s="920"/>
      <c r="AU343" s="920"/>
      <c r="AV343" s="920"/>
      <c r="AW343" s="920"/>
      <c r="AX343" s="920"/>
      <c r="AY343" s="920"/>
      <c r="AZ343" s="920"/>
      <c r="BA343" s="920"/>
      <c r="BB343" s="920"/>
      <c r="BC343" s="920"/>
      <c r="BD343" s="920"/>
      <c r="BE343" s="920"/>
      <c r="BF343" s="920"/>
      <c r="BG343" s="920"/>
      <c r="BH343" s="920"/>
      <c r="BI343" s="920"/>
      <c r="BJ343" s="920"/>
      <c r="BK343" s="920"/>
      <c r="BL343" s="920"/>
      <c r="BM343" s="920"/>
      <c r="BN343" s="920"/>
      <c r="BO343" s="920"/>
      <c r="BP343" s="920"/>
      <c r="BQ343" s="920"/>
      <c r="BR343" s="920"/>
      <c r="BS343" s="920"/>
      <c r="BT343" s="920"/>
      <c r="BU343" s="920"/>
      <c r="BV343" s="920"/>
      <c r="BW343" s="920"/>
      <c r="BX343" s="920"/>
      <c r="BY343" s="920"/>
      <c r="BZ343" s="920"/>
      <c r="CA343" s="920"/>
      <c r="CB343" s="920"/>
      <c r="CC343" s="920"/>
      <c r="CD343" s="920"/>
      <c r="CE343" s="920"/>
      <c r="CF343" s="920"/>
      <c r="CG343" s="920"/>
      <c r="CH343" s="920"/>
      <c r="CI343" s="920"/>
      <c r="CJ343" s="920"/>
      <c r="CK343" s="920"/>
      <c r="CL343" s="920"/>
      <c r="CM343" s="920"/>
      <c r="CN343" s="920"/>
      <c r="CO343" s="920"/>
      <c r="CP343" s="920"/>
      <c r="CQ343" s="920"/>
      <c r="CR343" s="920"/>
      <c r="CS343" s="920"/>
      <c r="CT343" s="920"/>
      <c r="CU343" s="920"/>
      <c r="CV343" s="920"/>
      <c r="CW343" s="920"/>
      <c r="CX343" s="920"/>
      <c r="CY343" s="920"/>
      <c r="CZ343" s="920"/>
      <c r="DA343" s="920"/>
      <c r="DB343" s="920"/>
      <c r="DC343" s="920"/>
      <c r="DD343" s="920"/>
      <c r="DE343" s="920"/>
      <c r="DF343" s="920"/>
      <c r="DG343" s="920"/>
      <c r="DH343" s="920"/>
      <c r="DI343" s="920"/>
      <c r="DJ343" s="920"/>
      <c r="DK343" s="920"/>
      <c r="DL343" s="920"/>
      <c r="DM343" s="920"/>
      <c r="DN343" s="920"/>
      <c r="DO343" s="920"/>
      <c r="DP343" s="920"/>
      <c r="DQ343" s="920"/>
      <c r="DR343" s="920"/>
      <c r="DS343" s="920"/>
      <c r="DT343" s="920"/>
      <c r="DU343" s="920"/>
      <c r="DV343" s="920"/>
      <c r="DW343" s="920"/>
      <c r="DX343" s="920"/>
      <c r="DY343" s="920"/>
      <c r="DZ343" s="920"/>
      <c r="EA343" s="920"/>
      <c r="EB343" s="920"/>
      <c r="EC343" s="920"/>
      <c r="ED343" s="920"/>
      <c r="EE343" s="920"/>
      <c r="EF343" s="920"/>
      <c r="EG343" s="920"/>
      <c r="EH343" s="920"/>
      <c r="EI343" s="920"/>
      <c r="EJ343" s="920"/>
      <c r="EK343" s="920"/>
      <c r="EL343" s="920"/>
      <c r="EM343" s="920"/>
      <c r="EN343" s="920"/>
      <c r="EO343" s="920"/>
      <c r="EP343" s="920"/>
      <c r="EQ343" s="920"/>
      <c r="ER343" s="920"/>
      <c r="ES343" s="920"/>
      <c r="ET343" s="920"/>
      <c r="EU343" s="920"/>
      <c r="EV343" s="920"/>
      <c r="EW343" s="920"/>
      <c r="EX343" s="920"/>
      <c r="EY343" s="920"/>
      <c r="EZ343" s="920"/>
      <c r="FA343" s="920"/>
      <c r="FB343" s="920"/>
      <c r="FC343" s="920"/>
      <c r="FD343" s="920"/>
      <c r="FE343" s="920"/>
      <c r="FF343" s="920"/>
      <c r="FG343" s="920"/>
      <c r="FH343" s="920"/>
      <c r="FI343" s="920"/>
      <c r="FJ343" s="920"/>
      <c r="FK343" s="920"/>
      <c r="FL343" s="920"/>
      <c r="FM343" s="920"/>
      <c r="FN343" s="920"/>
      <c r="FO343" s="920"/>
      <c r="FP343" s="920"/>
      <c r="FQ343" s="920"/>
      <c r="FR343" s="937"/>
    </row>
    <row r="344" spans="8:178" ht="9.9499999999999993" customHeight="1">
      <c r="J344" s="935"/>
      <c r="K344" s="920"/>
      <c r="L344" s="920"/>
      <c r="M344" s="920"/>
      <c r="N344" s="920"/>
      <c r="O344" s="920"/>
      <c r="P344" s="920"/>
      <c r="Q344" s="920"/>
      <c r="R344" s="920"/>
      <c r="S344" s="920"/>
      <c r="T344" s="920"/>
      <c r="U344" s="920"/>
      <c r="V344" s="920"/>
      <c r="W344" s="920"/>
      <c r="X344" s="920"/>
      <c r="Y344" s="920"/>
      <c r="Z344" s="920"/>
      <c r="AA344" s="920"/>
      <c r="AB344" s="920"/>
      <c r="AC344" s="920"/>
      <c r="AD344" s="920"/>
      <c r="AE344" s="920"/>
      <c r="AF344" s="920"/>
      <c r="AG344" s="920"/>
      <c r="AH344" s="920"/>
      <c r="AI344" s="920"/>
      <c r="AJ344" s="920"/>
      <c r="AK344" s="920"/>
      <c r="AL344" s="920"/>
      <c r="AM344" s="920"/>
      <c r="AN344" s="920"/>
      <c r="AO344" s="920"/>
      <c r="AP344" s="920"/>
      <c r="AQ344" s="920"/>
      <c r="AR344" s="920"/>
      <c r="AS344" s="920"/>
      <c r="AT344" s="920"/>
      <c r="AU344" s="920"/>
      <c r="AV344" s="920"/>
      <c r="AW344" s="920"/>
      <c r="AX344" s="920"/>
      <c r="AY344" s="920"/>
      <c r="AZ344" s="920"/>
      <c r="BA344" s="920"/>
      <c r="BB344" s="920"/>
      <c r="BC344" s="920"/>
      <c r="BD344" s="920"/>
      <c r="BE344" s="920"/>
      <c r="BF344" s="920"/>
      <c r="BG344" s="920"/>
      <c r="BH344" s="920"/>
      <c r="BI344" s="920"/>
      <c r="BJ344" s="920"/>
      <c r="BK344" s="920"/>
      <c r="BL344" s="920"/>
      <c r="BM344" s="920"/>
      <c r="BN344" s="920"/>
      <c r="BO344" s="920"/>
      <c r="BP344" s="920"/>
      <c r="BQ344" s="920"/>
      <c r="BR344" s="920"/>
      <c r="BS344" s="920"/>
      <c r="BT344" s="920"/>
      <c r="BU344" s="920"/>
      <c r="BV344" s="920"/>
      <c r="BW344" s="920"/>
      <c r="BX344" s="920"/>
      <c r="BY344" s="920"/>
      <c r="BZ344" s="920"/>
      <c r="CA344" s="920"/>
      <c r="CB344" s="920"/>
      <c r="CC344" s="920"/>
      <c r="CD344" s="920"/>
      <c r="CE344" s="920"/>
      <c r="CF344" s="920"/>
      <c r="CG344" s="920"/>
      <c r="CH344" s="920"/>
      <c r="CI344" s="920"/>
      <c r="CJ344" s="920"/>
      <c r="CK344" s="920"/>
      <c r="CL344" s="920"/>
      <c r="CM344" s="920"/>
      <c r="CN344" s="920"/>
      <c r="CO344" s="920"/>
      <c r="CP344" s="920"/>
      <c r="CQ344" s="920"/>
      <c r="CR344" s="920"/>
      <c r="CS344" s="920"/>
      <c r="CT344" s="920"/>
      <c r="CU344" s="920"/>
      <c r="CV344" s="920"/>
      <c r="CW344" s="920"/>
      <c r="CX344" s="920"/>
      <c r="CY344" s="920"/>
      <c r="CZ344" s="920"/>
      <c r="DA344" s="920"/>
      <c r="DB344" s="920"/>
      <c r="DC344" s="920"/>
      <c r="DD344" s="920"/>
      <c r="DE344" s="920"/>
      <c r="DF344" s="920"/>
      <c r="DG344" s="920"/>
      <c r="DH344" s="920"/>
      <c r="DI344" s="920"/>
      <c r="DJ344" s="920"/>
      <c r="DK344" s="920"/>
      <c r="DL344" s="920"/>
      <c r="DM344" s="920"/>
      <c r="DN344" s="920"/>
      <c r="DO344" s="920"/>
      <c r="DP344" s="920"/>
      <c r="DQ344" s="920"/>
      <c r="DR344" s="920"/>
      <c r="DS344" s="920"/>
      <c r="DT344" s="920"/>
      <c r="DU344" s="920"/>
      <c r="DV344" s="920"/>
      <c r="DW344" s="920"/>
      <c r="DX344" s="920"/>
      <c r="DY344" s="920"/>
      <c r="DZ344" s="920"/>
      <c r="EA344" s="920"/>
      <c r="EB344" s="920"/>
      <c r="EC344" s="920"/>
      <c r="ED344" s="920"/>
      <c r="EE344" s="920"/>
      <c r="EF344" s="920"/>
      <c r="EG344" s="920"/>
      <c r="EH344" s="920"/>
      <c r="EI344" s="920"/>
      <c r="EJ344" s="920"/>
      <c r="EK344" s="920"/>
      <c r="EL344" s="920"/>
      <c r="EM344" s="920"/>
      <c r="EN344" s="920"/>
      <c r="EO344" s="920"/>
      <c r="EP344" s="920"/>
      <c r="EQ344" s="920"/>
      <c r="ER344" s="920"/>
      <c r="ES344" s="920"/>
      <c r="ET344" s="920"/>
      <c r="EU344" s="920"/>
      <c r="EV344" s="920"/>
      <c r="EW344" s="920"/>
      <c r="EX344" s="920"/>
      <c r="EY344" s="920"/>
      <c r="EZ344" s="920"/>
      <c r="FA344" s="920"/>
      <c r="FB344" s="920"/>
      <c r="FC344" s="920"/>
      <c r="FD344" s="920"/>
      <c r="FE344" s="920"/>
      <c r="FF344" s="920"/>
      <c r="FG344" s="920"/>
      <c r="FH344" s="920"/>
      <c r="FI344" s="920"/>
      <c r="FJ344" s="920"/>
      <c r="FK344" s="920"/>
      <c r="FL344" s="920"/>
      <c r="FM344" s="920"/>
      <c r="FN344" s="920"/>
      <c r="FO344" s="920"/>
      <c r="FP344" s="920"/>
      <c r="FQ344" s="920"/>
      <c r="FR344" s="937"/>
    </row>
    <row r="345" spans="8:178" ht="18.95" customHeight="1">
      <c r="J345" s="935"/>
      <c r="K345" s="2810" t="s">
        <v>1630</v>
      </c>
      <c r="L345" s="2811"/>
      <c r="M345" s="2811"/>
      <c r="N345" s="2812"/>
      <c r="O345" s="2797" t="s">
        <v>1586</v>
      </c>
      <c r="P345" s="2798"/>
      <c r="Q345" s="2798"/>
      <c r="R345" s="2798"/>
      <c r="S345" s="2798"/>
      <c r="T345" s="2798"/>
      <c r="U345" s="2798"/>
      <c r="V345" s="2798"/>
      <c r="W345" s="2798"/>
      <c r="X345" s="2798"/>
      <c r="Y345" s="2799"/>
      <c r="Z345" s="2797" t="s">
        <v>1527</v>
      </c>
      <c r="AA345" s="2798"/>
      <c r="AB345" s="2798"/>
      <c r="AC345" s="2798"/>
      <c r="AD345" s="2798"/>
      <c r="AE345" s="2798"/>
      <c r="AF345" s="2798"/>
      <c r="AG345" s="2798"/>
      <c r="AH345" s="2798"/>
      <c r="AI345" s="2798"/>
      <c r="AJ345" s="2798"/>
      <c r="AK345" s="2798"/>
      <c r="AL345" s="2798"/>
      <c r="AM345" s="2798"/>
      <c r="AN345" s="2798"/>
      <c r="AO345" s="2798"/>
      <c r="AP345" s="2798"/>
      <c r="AQ345" s="2799"/>
      <c r="AR345" s="2797" t="s">
        <v>1534</v>
      </c>
      <c r="AS345" s="2848"/>
      <c r="AT345" s="2799"/>
      <c r="AU345" s="2797" t="s">
        <v>1545</v>
      </c>
      <c r="AV345" s="2848"/>
      <c r="AW345" s="2799"/>
      <c r="AX345" s="2877" t="s">
        <v>1634</v>
      </c>
      <c r="AY345" s="2878"/>
      <c r="AZ345" s="2879"/>
      <c r="BA345" s="1035" t="s">
        <v>1556</v>
      </c>
      <c r="BB345" s="1036"/>
      <c r="BC345" s="1036"/>
      <c r="BD345" s="1036"/>
      <c r="BE345" s="1036"/>
      <c r="BF345" s="1036"/>
      <c r="BG345" s="1036"/>
      <c r="BH345" s="1036"/>
      <c r="BI345" s="1036"/>
      <c r="BJ345" s="1036"/>
      <c r="BK345" s="1036"/>
      <c r="BL345" s="1036"/>
      <c r="BM345" s="1036"/>
      <c r="BN345" s="1036"/>
      <c r="BO345" s="1036"/>
      <c r="BP345" s="1036"/>
      <c r="BQ345" s="1036"/>
      <c r="BR345" s="1036"/>
      <c r="BS345" s="1036"/>
      <c r="BT345" s="1036"/>
      <c r="BU345" s="1036"/>
      <c r="BV345" s="1036"/>
      <c r="BW345" s="1036"/>
      <c r="BX345" s="1036"/>
      <c r="BY345" s="1036"/>
      <c r="BZ345" s="1036"/>
      <c r="CA345" s="1036"/>
      <c r="CB345" s="1036"/>
      <c r="CC345" s="1036"/>
      <c r="CD345" s="1036"/>
      <c r="CE345" s="1036"/>
      <c r="CF345" s="1036"/>
      <c r="CG345" s="1036"/>
      <c r="CH345" s="1036"/>
      <c r="CI345" s="1036"/>
      <c r="CJ345" s="1036"/>
      <c r="CK345" s="1036"/>
      <c r="CL345" s="1036"/>
      <c r="CM345" s="1036"/>
      <c r="CN345" s="1036"/>
      <c r="CO345" s="1036"/>
      <c r="CP345" s="1036"/>
      <c r="CQ345" s="1405"/>
      <c r="CR345" s="1405"/>
      <c r="CS345" s="1405"/>
      <c r="CT345" s="1405"/>
      <c r="CU345" s="1405"/>
      <c r="CV345" s="1405"/>
      <c r="CW345" s="1405"/>
      <c r="CX345" s="1405"/>
      <c r="CY345" s="1405"/>
      <c r="CZ345" s="1037"/>
      <c r="DA345" s="1037"/>
      <c r="DB345" s="1038"/>
      <c r="DC345" s="1035" t="s">
        <v>1639</v>
      </c>
      <c r="DD345" s="1036"/>
      <c r="DE345" s="1036"/>
      <c r="DF345" s="1036"/>
      <c r="DG345" s="1036"/>
      <c r="DH345" s="1036"/>
      <c r="DI345" s="1036"/>
      <c r="DJ345" s="1036"/>
      <c r="DK345" s="1036"/>
      <c r="DL345" s="1036"/>
      <c r="DM345" s="1036"/>
      <c r="DN345" s="1036"/>
      <c r="DO345" s="1036"/>
      <c r="DP345" s="1036"/>
      <c r="DQ345" s="1036"/>
      <c r="DR345" s="1036"/>
      <c r="DS345" s="1036"/>
      <c r="DT345" s="1036"/>
      <c r="DU345" s="1036"/>
      <c r="DV345" s="1036"/>
      <c r="DW345" s="1036"/>
      <c r="DX345" s="1036"/>
      <c r="DY345" s="1036"/>
      <c r="DZ345" s="1036"/>
      <c r="EA345" s="1036"/>
      <c r="EB345" s="1036"/>
      <c r="EC345" s="1036"/>
      <c r="ED345" s="1036"/>
      <c r="EE345" s="1036"/>
      <c r="EF345" s="1036"/>
      <c r="EG345" s="1036"/>
      <c r="EH345" s="1036"/>
      <c r="EI345" s="1036"/>
      <c r="EJ345" s="1036"/>
      <c r="EK345" s="1036"/>
      <c r="EL345" s="1036"/>
      <c r="EM345" s="1036"/>
      <c r="EN345" s="1036"/>
      <c r="EO345" s="1036"/>
      <c r="EP345" s="1036"/>
      <c r="EQ345" s="1036"/>
      <c r="ER345" s="1036"/>
      <c r="ES345" s="1405"/>
      <c r="ET345" s="1405"/>
      <c r="EU345" s="1405"/>
      <c r="EV345" s="1405"/>
      <c r="EW345" s="1405"/>
      <c r="EX345" s="1405"/>
      <c r="EY345" s="1405"/>
      <c r="EZ345" s="1405"/>
      <c r="FA345" s="1405"/>
      <c r="FB345" s="1405"/>
      <c r="FC345" s="1405"/>
      <c r="FD345" s="1405"/>
      <c r="FE345" s="1405"/>
      <c r="FF345" s="1405"/>
      <c r="FG345" s="1405"/>
      <c r="FH345" s="1405"/>
      <c r="FI345" s="1405"/>
      <c r="FJ345" s="1405"/>
      <c r="FK345" s="1405"/>
      <c r="FL345" s="1405"/>
      <c r="FM345" s="1405"/>
      <c r="FN345" s="1405"/>
      <c r="FO345" s="1405"/>
      <c r="FP345" s="1038"/>
      <c r="FQ345" s="2877" t="s">
        <v>2415</v>
      </c>
      <c r="FR345" s="2878"/>
      <c r="FS345" s="2879"/>
      <c r="FT345" s="2833" t="s">
        <v>3441</v>
      </c>
      <c r="FU345" s="2834"/>
      <c r="FV345" s="937"/>
    </row>
    <row r="346" spans="8:178" ht="18.95" customHeight="1">
      <c r="J346" s="935"/>
      <c r="K346" s="2839"/>
      <c r="L346" s="2840"/>
      <c r="M346" s="2840"/>
      <c r="N346" s="2841"/>
      <c r="O346" s="2800"/>
      <c r="P346" s="2801"/>
      <c r="Q346" s="2801"/>
      <c r="R346" s="2801"/>
      <c r="S346" s="2801"/>
      <c r="T346" s="2801"/>
      <c r="U346" s="2801"/>
      <c r="V346" s="2801"/>
      <c r="W346" s="2801"/>
      <c r="X346" s="2801"/>
      <c r="Y346" s="2802"/>
      <c r="Z346" s="2800"/>
      <c r="AA346" s="2801"/>
      <c r="AB346" s="2801"/>
      <c r="AC346" s="2801"/>
      <c r="AD346" s="2801"/>
      <c r="AE346" s="2801"/>
      <c r="AF346" s="2801"/>
      <c r="AG346" s="2801"/>
      <c r="AH346" s="2801"/>
      <c r="AI346" s="2801"/>
      <c r="AJ346" s="2801"/>
      <c r="AK346" s="2801"/>
      <c r="AL346" s="2801"/>
      <c r="AM346" s="2801"/>
      <c r="AN346" s="2801"/>
      <c r="AO346" s="2801"/>
      <c r="AP346" s="2801"/>
      <c r="AQ346" s="2802"/>
      <c r="AR346" s="2849"/>
      <c r="AS346" s="2850"/>
      <c r="AT346" s="2851"/>
      <c r="AU346" s="2849"/>
      <c r="AV346" s="2850"/>
      <c r="AW346" s="2851"/>
      <c r="AX346" s="2855"/>
      <c r="AY346" s="2853"/>
      <c r="AZ346" s="2854"/>
      <c r="BA346" s="930" t="s">
        <v>1550</v>
      </c>
      <c r="BB346" s="930"/>
      <c r="BC346" s="930"/>
      <c r="BD346" s="930"/>
      <c r="BE346" s="930"/>
      <c r="BF346" s="930"/>
      <c r="BG346" s="930"/>
      <c r="BH346" s="930"/>
      <c r="BI346" s="930"/>
      <c r="BJ346" s="930"/>
      <c r="BK346" s="930"/>
      <c r="BL346" s="930"/>
      <c r="BM346" s="930"/>
      <c r="BN346" s="930"/>
      <c r="BO346" s="930"/>
      <c r="BP346" s="930"/>
      <c r="BQ346" s="930"/>
      <c r="BR346" s="930"/>
      <c r="BS346" s="967"/>
      <c r="BT346" s="967"/>
      <c r="BU346" s="968"/>
      <c r="BV346" s="930" t="s">
        <v>1549</v>
      </c>
      <c r="BW346" s="930"/>
      <c r="BX346" s="930"/>
      <c r="BY346" s="930"/>
      <c r="BZ346" s="930"/>
      <c r="CA346" s="930"/>
      <c r="CB346" s="930"/>
      <c r="CC346" s="930"/>
      <c r="CD346" s="930"/>
      <c r="CE346" s="930"/>
      <c r="CF346" s="930"/>
      <c r="CG346" s="930"/>
      <c r="CH346" s="930"/>
      <c r="CI346" s="930"/>
      <c r="CJ346" s="930"/>
      <c r="CK346" s="930"/>
      <c r="CL346" s="930"/>
      <c r="CM346" s="930"/>
      <c r="CN346" s="967"/>
      <c r="CO346" s="967"/>
      <c r="CP346" s="968"/>
      <c r="CQ346" s="930" t="s">
        <v>1671</v>
      </c>
      <c r="CR346" s="930"/>
      <c r="CS346" s="930"/>
      <c r="CT346" s="930"/>
      <c r="CU346" s="930"/>
      <c r="CV346" s="930"/>
      <c r="CW346" s="967"/>
      <c r="CX346" s="967"/>
      <c r="CY346" s="968"/>
      <c r="CZ346" s="2852" t="s">
        <v>2232</v>
      </c>
      <c r="DA346" s="2853"/>
      <c r="DB346" s="2854"/>
      <c r="DC346" s="930" t="s">
        <v>1550</v>
      </c>
      <c r="DD346" s="930"/>
      <c r="DE346" s="930"/>
      <c r="DF346" s="930"/>
      <c r="DG346" s="930"/>
      <c r="DH346" s="930"/>
      <c r="DI346" s="930"/>
      <c r="DJ346" s="930"/>
      <c r="DK346" s="930"/>
      <c r="DL346" s="930"/>
      <c r="DM346" s="930"/>
      <c r="DN346" s="930"/>
      <c r="DO346" s="930"/>
      <c r="DP346" s="930"/>
      <c r="DQ346" s="930"/>
      <c r="DR346" s="930"/>
      <c r="DS346" s="930"/>
      <c r="DT346" s="930"/>
      <c r="DU346" s="967"/>
      <c r="DV346" s="967"/>
      <c r="DW346" s="968"/>
      <c r="DX346" s="930" t="s">
        <v>1549</v>
      </c>
      <c r="DY346" s="930"/>
      <c r="DZ346" s="930"/>
      <c r="EA346" s="930"/>
      <c r="EB346" s="930"/>
      <c r="EC346" s="930"/>
      <c r="ED346" s="930"/>
      <c r="EE346" s="930"/>
      <c r="EF346" s="930"/>
      <c r="EG346" s="930"/>
      <c r="EH346" s="930"/>
      <c r="EI346" s="930"/>
      <c r="EJ346" s="930"/>
      <c r="EK346" s="930"/>
      <c r="EL346" s="930"/>
      <c r="EM346" s="930"/>
      <c r="EN346" s="930"/>
      <c r="EO346" s="930"/>
      <c r="EP346" s="1361"/>
      <c r="EQ346" s="1361"/>
      <c r="ER346" s="968"/>
      <c r="ES346" s="930" t="s">
        <v>1671</v>
      </c>
      <c r="ET346" s="930"/>
      <c r="EU346" s="930"/>
      <c r="EV346" s="930"/>
      <c r="EW346" s="930"/>
      <c r="EX346" s="930"/>
      <c r="EY346" s="930"/>
      <c r="EZ346" s="930"/>
      <c r="FA346" s="930"/>
      <c r="FB346" s="930"/>
      <c r="FC346" s="930"/>
      <c r="FD346" s="930"/>
      <c r="FE346" s="930"/>
      <c r="FF346" s="930"/>
      <c r="FG346" s="930"/>
      <c r="FH346" s="930"/>
      <c r="FI346" s="930"/>
      <c r="FJ346" s="930"/>
      <c r="FK346" s="1361"/>
      <c r="FL346" s="1361"/>
      <c r="FM346" s="968"/>
      <c r="FN346" s="2852" t="s">
        <v>2243</v>
      </c>
      <c r="FO346" s="2853"/>
      <c r="FP346" s="2854"/>
      <c r="FQ346" s="2855"/>
      <c r="FR346" s="2853"/>
      <c r="FS346" s="2854"/>
      <c r="FT346" s="2835"/>
      <c r="FU346" s="2836"/>
      <c r="FV346" s="937"/>
    </row>
    <row r="347" spans="8:178" ht="18.95" customHeight="1">
      <c r="J347" s="935"/>
      <c r="K347" s="2839"/>
      <c r="L347" s="2840"/>
      <c r="M347" s="2840"/>
      <c r="N347" s="2841"/>
      <c r="O347" s="2797" t="s">
        <v>699</v>
      </c>
      <c r="P347" s="2848"/>
      <c r="Q347" s="2848"/>
      <c r="R347" s="2799"/>
      <c r="S347" s="2797" t="s">
        <v>700</v>
      </c>
      <c r="T347" s="2848"/>
      <c r="U347" s="2848"/>
      <c r="V347" s="2799"/>
      <c r="W347" s="2797" t="s">
        <v>1531</v>
      </c>
      <c r="X347" s="2848"/>
      <c r="Y347" s="2799"/>
      <c r="Z347" s="2797" t="s">
        <v>1561</v>
      </c>
      <c r="AA347" s="2848"/>
      <c r="AB347" s="2799"/>
      <c r="AC347" s="2797" t="s">
        <v>1528</v>
      </c>
      <c r="AD347" s="2848"/>
      <c r="AE347" s="2848"/>
      <c r="AF347" s="2848"/>
      <c r="AG347" s="2799"/>
      <c r="AH347" s="2797" t="s">
        <v>1529</v>
      </c>
      <c r="AI347" s="2798"/>
      <c r="AJ347" s="2798"/>
      <c r="AK347" s="2798"/>
      <c r="AL347" s="2798"/>
      <c r="AM347" s="2798"/>
      <c r="AN347" s="2799"/>
      <c r="AO347" s="2797" t="s">
        <v>1530</v>
      </c>
      <c r="AP347" s="2848"/>
      <c r="AQ347" s="2799"/>
      <c r="AR347" s="2849"/>
      <c r="AS347" s="2850"/>
      <c r="AT347" s="2851"/>
      <c r="AU347" s="2849"/>
      <c r="AV347" s="2850"/>
      <c r="AW347" s="2851"/>
      <c r="AX347" s="2855"/>
      <c r="AY347" s="2853"/>
      <c r="AZ347" s="2854"/>
      <c r="BA347" s="1033" t="s">
        <v>2315</v>
      </c>
      <c r="BB347" s="1034"/>
      <c r="BC347" s="1039"/>
      <c r="BD347" s="1033"/>
      <c r="BE347" s="1034"/>
      <c r="BF347" s="1039"/>
      <c r="BG347" s="1202"/>
      <c r="BH347" s="1404"/>
      <c r="BI347" s="1204"/>
      <c r="BJ347" s="1033" t="s">
        <v>2314</v>
      </c>
      <c r="BK347" s="1034"/>
      <c r="BL347" s="1039"/>
      <c r="BM347" s="1033"/>
      <c r="BN347" s="1034"/>
      <c r="BO347" s="1039"/>
      <c r="BP347" s="1404"/>
      <c r="BQ347" s="1404"/>
      <c r="BR347" s="1204"/>
      <c r="BS347" s="2849" t="s">
        <v>2223</v>
      </c>
      <c r="BT347" s="2850"/>
      <c r="BU347" s="2851"/>
      <c r="BV347" s="1033" t="s">
        <v>1547</v>
      </c>
      <c r="BW347" s="1034"/>
      <c r="BX347" s="1039"/>
      <c r="BY347" s="1033"/>
      <c r="BZ347" s="1034"/>
      <c r="CA347" s="1039"/>
      <c r="CB347" s="1202"/>
      <c r="CC347" s="1404"/>
      <c r="CD347" s="1204"/>
      <c r="CE347" s="1033" t="s">
        <v>1780</v>
      </c>
      <c r="CF347" s="1034"/>
      <c r="CG347" s="1039"/>
      <c r="CH347" s="1033"/>
      <c r="CI347" s="1034"/>
      <c r="CJ347" s="1039"/>
      <c r="CK347" s="1202"/>
      <c r="CL347" s="1404"/>
      <c r="CM347" s="1204"/>
      <c r="CN347" s="2849" t="s">
        <v>2223</v>
      </c>
      <c r="CO347" s="2850"/>
      <c r="CP347" s="2851"/>
      <c r="CQ347" s="2859" t="s">
        <v>2230</v>
      </c>
      <c r="CR347" s="2860"/>
      <c r="CS347" s="2861"/>
      <c r="CT347" s="2859" t="s">
        <v>1672</v>
      </c>
      <c r="CU347" s="2860"/>
      <c r="CV347" s="2861"/>
      <c r="CW347" s="2849" t="s">
        <v>2223</v>
      </c>
      <c r="CX347" s="2850"/>
      <c r="CY347" s="2851"/>
      <c r="CZ347" s="2855"/>
      <c r="DA347" s="2853"/>
      <c r="DB347" s="2854"/>
      <c r="DC347" s="1033" t="s">
        <v>2313</v>
      </c>
      <c r="DD347" s="1034"/>
      <c r="DE347" s="1039"/>
      <c r="DF347" s="1033"/>
      <c r="DG347" s="1034"/>
      <c r="DH347" s="1039"/>
      <c r="DI347" s="1202"/>
      <c r="DJ347" s="1404"/>
      <c r="DK347" s="1204"/>
      <c r="DL347" s="1033" t="s">
        <v>2315</v>
      </c>
      <c r="DM347" s="1034"/>
      <c r="DN347" s="1039"/>
      <c r="DO347" s="1033"/>
      <c r="DP347" s="1034"/>
      <c r="DQ347" s="1039"/>
      <c r="DR347" s="1404"/>
      <c r="DS347" s="1404"/>
      <c r="DT347" s="1204"/>
      <c r="DU347" s="2849" t="s">
        <v>2223</v>
      </c>
      <c r="DV347" s="2850"/>
      <c r="DW347" s="2851"/>
      <c r="DX347" s="1033" t="s">
        <v>1547</v>
      </c>
      <c r="DY347" s="1034"/>
      <c r="DZ347" s="1039"/>
      <c r="EA347" s="1033"/>
      <c r="EB347" s="1034"/>
      <c r="EC347" s="1039"/>
      <c r="ED347" s="1202"/>
      <c r="EE347" s="1404"/>
      <c r="EF347" s="1204"/>
      <c r="EG347" s="1033" t="s">
        <v>1780</v>
      </c>
      <c r="EH347" s="1034"/>
      <c r="EI347" s="1039"/>
      <c r="EJ347" s="1033"/>
      <c r="EK347" s="1034"/>
      <c r="EL347" s="1039"/>
      <c r="EM347" s="1202"/>
      <c r="EN347" s="1404"/>
      <c r="EO347" s="1204"/>
      <c r="EP347" s="2849" t="s">
        <v>2223</v>
      </c>
      <c r="EQ347" s="2850"/>
      <c r="ER347" s="2851"/>
      <c r="ES347" s="2859" t="s">
        <v>1984</v>
      </c>
      <c r="ET347" s="2860"/>
      <c r="EU347" s="2861"/>
      <c r="EV347" s="2859" t="s">
        <v>2230</v>
      </c>
      <c r="EW347" s="2860"/>
      <c r="EX347" s="2861"/>
      <c r="EY347" s="2859" t="s">
        <v>1548</v>
      </c>
      <c r="EZ347" s="2860"/>
      <c r="FA347" s="2861"/>
      <c r="FB347" s="2859" t="s">
        <v>1640</v>
      </c>
      <c r="FC347" s="2860"/>
      <c r="FD347" s="2861"/>
      <c r="FE347" s="2859" t="s">
        <v>1641</v>
      </c>
      <c r="FF347" s="2860"/>
      <c r="FG347" s="2861"/>
      <c r="FH347" s="2859" t="s">
        <v>1672</v>
      </c>
      <c r="FI347" s="2860"/>
      <c r="FJ347" s="2861"/>
      <c r="FK347" s="2849" t="s">
        <v>2223</v>
      </c>
      <c r="FL347" s="2850"/>
      <c r="FM347" s="2851"/>
      <c r="FN347" s="2855"/>
      <c r="FO347" s="2853"/>
      <c r="FP347" s="2854"/>
      <c r="FQ347" s="2855"/>
      <c r="FR347" s="2853"/>
      <c r="FS347" s="2854"/>
      <c r="FT347" s="2835"/>
      <c r="FU347" s="2836"/>
      <c r="FV347" s="937"/>
    </row>
    <row r="348" spans="8:178" ht="18.95" customHeight="1">
      <c r="J348" s="935"/>
      <c r="K348" s="2813"/>
      <c r="L348" s="2814"/>
      <c r="M348" s="2814"/>
      <c r="N348" s="2815"/>
      <c r="O348" s="2800"/>
      <c r="P348" s="2801"/>
      <c r="Q348" s="2801"/>
      <c r="R348" s="2802"/>
      <c r="S348" s="2800"/>
      <c r="T348" s="2801"/>
      <c r="U348" s="2801"/>
      <c r="V348" s="2802"/>
      <c r="W348" s="2800"/>
      <c r="X348" s="2801"/>
      <c r="Y348" s="2802"/>
      <c r="Z348" s="2800"/>
      <c r="AA348" s="2801"/>
      <c r="AB348" s="2802"/>
      <c r="AC348" s="2800"/>
      <c r="AD348" s="2801"/>
      <c r="AE348" s="2801"/>
      <c r="AF348" s="2801"/>
      <c r="AG348" s="2802"/>
      <c r="AH348" s="2800"/>
      <c r="AI348" s="2801"/>
      <c r="AJ348" s="2801"/>
      <c r="AK348" s="2801"/>
      <c r="AL348" s="2801"/>
      <c r="AM348" s="2801"/>
      <c r="AN348" s="2802"/>
      <c r="AO348" s="2800"/>
      <c r="AP348" s="2801"/>
      <c r="AQ348" s="2802"/>
      <c r="AR348" s="2800"/>
      <c r="AS348" s="2801"/>
      <c r="AT348" s="2802"/>
      <c r="AU348" s="2800"/>
      <c r="AV348" s="2801"/>
      <c r="AW348" s="2802"/>
      <c r="AX348" s="2856"/>
      <c r="AY348" s="2857"/>
      <c r="AZ348" s="2858"/>
      <c r="BA348" s="1239" t="s">
        <v>2221</v>
      </c>
      <c r="BB348" s="1240"/>
      <c r="BC348" s="1241"/>
      <c r="BD348" s="1239" t="s">
        <v>2222</v>
      </c>
      <c r="BE348" s="1240"/>
      <c r="BF348" s="1241"/>
      <c r="BG348" s="1247" t="s">
        <v>2223</v>
      </c>
      <c r="BH348" s="1248"/>
      <c r="BI348" s="1249"/>
      <c r="BJ348" s="1239" t="s">
        <v>2221</v>
      </c>
      <c r="BK348" s="1240"/>
      <c r="BL348" s="1241"/>
      <c r="BM348" s="1239" t="s">
        <v>2222</v>
      </c>
      <c r="BN348" s="1240"/>
      <c r="BO348" s="1241"/>
      <c r="BP348" s="1247" t="s">
        <v>2223</v>
      </c>
      <c r="BQ348" s="1248"/>
      <c r="BR348" s="1249"/>
      <c r="BS348" s="2800"/>
      <c r="BT348" s="2801"/>
      <c r="BU348" s="2802"/>
      <c r="BV348" s="1239" t="s">
        <v>2237</v>
      </c>
      <c r="BW348" s="1240"/>
      <c r="BX348" s="1241"/>
      <c r="BY348" s="1239" t="s">
        <v>2238</v>
      </c>
      <c r="BZ348" s="1240"/>
      <c r="CA348" s="1241"/>
      <c r="CB348" s="1247" t="s">
        <v>2223</v>
      </c>
      <c r="CC348" s="1248"/>
      <c r="CD348" s="1249"/>
      <c r="CE348" s="1239" t="s">
        <v>2295</v>
      </c>
      <c r="CF348" s="1240"/>
      <c r="CG348" s="1241"/>
      <c r="CH348" s="1239" t="s">
        <v>1677</v>
      </c>
      <c r="CI348" s="1240"/>
      <c r="CJ348" s="1241"/>
      <c r="CK348" s="1247" t="s">
        <v>2223</v>
      </c>
      <c r="CL348" s="1248"/>
      <c r="CM348" s="1249"/>
      <c r="CN348" s="2800"/>
      <c r="CO348" s="2801"/>
      <c r="CP348" s="2802"/>
      <c r="CQ348" s="2862"/>
      <c r="CR348" s="2863"/>
      <c r="CS348" s="2864"/>
      <c r="CT348" s="2862"/>
      <c r="CU348" s="2863"/>
      <c r="CV348" s="2864"/>
      <c r="CW348" s="2800"/>
      <c r="CX348" s="2801"/>
      <c r="CY348" s="2802"/>
      <c r="CZ348" s="2856"/>
      <c r="DA348" s="2857"/>
      <c r="DB348" s="2858"/>
      <c r="DC348" s="1239" t="s">
        <v>2221</v>
      </c>
      <c r="DD348" s="1240"/>
      <c r="DE348" s="1241"/>
      <c r="DF348" s="1239" t="s">
        <v>2222</v>
      </c>
      <c r="DG348" s="1240"/>
      <c r="DH348" s="1241"/>
      <c r="DI348" s="1247" t="s">
        <v>2223</v>
      </c>
      <c r="DJ348" s="1248"/>
      <c r="DK348" s="1249"/>
      <c r="DL348" s="1239" t="s">
        <v>2221</v>
      </c>
      <c r="DM348" s="1240"/>
      <c r="DN348" s="1241"/>
      <c r="DO348" s="1239" t="s">
        <v>2222</v>
      </c>
      <c r="DP348" s="1240"/>
      <c r="DQ348" s="1241"/>
      <c r="DR348" s="1247" t="s">
        <v>2223</v>
      </c>
      <c r="DS348" s="1248"/>
      <c r="DT348" s="1249"/>
      <c r="DU348" s="2800"/>
      <c r="DV348" s="2801"/>
      <c r="DW348" s="2802"/>
      <c r="DX348" s="1239" t="s">
        <v>2237</v>
      </c>
      <c r="DY348" s="1240"/>
      <c r="DZ348" s="1241"/>
      <c r="EA348" s="1239" t="s">
        <v>2238</v>
      </c>
      <c r="EB348" s="1240"/>
      <c r="EC348" s="1241"/>
      <c r="ED348" s="1247" t="s">
        <v>2223</v>
      </c>
      <c r="EE348" s="1248"/>
      <c r="EF348" s="1249"/>
      <c r="EG348" s="1239" t="s">
        <v>2295</v>
      </c>
      <c r="EH348" s="1240"/>
      <c r="EI348" s="1241"/>
      <c r="EJ348" s="1239" t="s">
        <v>1677</v>
      </c>
      <c r="EK348" s="1240"/>
      <c r="EL348" s="1241"/>
      <c r="EM348" s="1247" t="s">
        <v>2223</v>
      </c>
      <c r="EN348" s="1248"/>
      <c r="EO348" s="1249"/>
      <c r="EP348" s="2800"/>
      <c r="EQ348" s="2801"/>
      <c r="ER348" s="2802"/>
      <c r="ES348" s="2862"/>
      <c r="ET348" s="2863"/>
      <c r="EU348" s="2864"/>
      <c r="EV348" s="2862"/>
      <c r="EW348" s="2863"/>
      <c r="EX348" s="2864"/>
      <c r="EY348" s="2862"/>
      <c r="EZ348" s="2863"/>
      <c r="FA348" s="2864"/>
      <c r="FB348" s="2862"/>
      <c r="FC348" s="2863"/>
      <c r="FD348" s="2864"/>
      <c r="FE348" s="2862"/>
      <c r="FF348" s="2863"/>
      <c r="FG348" s="2864"/>
      <c r="FH348" s="2862"/>
      <c r="FI348" s="2863"/>
      <c r="FJ348" s="2864"/>
      <c r="FK348" s="2800"/>
      <c r="FL348" s="2801"/>
      <c r="FM348" s="2802"/>
      <c r="FN348" s="2856"/>
      <c r="FO348" s="2857"/>
      <c r="FP348" s="2858"/>
      <c r="FQ348" s="2856"/>
      <c r="FR348" s="2857"/>
      <c r="FS348" s="2858"/>
      <c r="FT348" s="2837"/>
      <c r="FU348" s="2838"/>
      <c r="FV348" s="937"/>
    </row>
    <row r="349" spans="8:178" ht="18.95" customHeight="1">
      <c r="J349" s="935"/>
      <c r="K349" s="2791" t="s">
        <v>3446</v>
      </c>
      <c r="L349" s="2792"/>
      <c r="M349" s="2792"/>
      <c r="N349" s="2793"/>
      <c r="O349" s="2832" t="s">
        <v>1560</v>
      </c>
      <c r="P349" s="2792"/>
      <c r="Q349" s="2792"/>
      <c r="R349" s="2793"/>
      <c r="S349" s="2832">
        <v>12345</v>
      </c>
      <c r="T349" s="2792"/>
      <c r="U349" s="2792"/>
      <c r="V349" s="2793"/>
      <c r="W349" s="2832" t="s">
        <v>1518</v>
      </c>
      <c r="X349" s="2792"/>
      <c r="Y349" s="2793"/>
      <c r="Z349" s="2832" t="s">
        <v>1526</v>
      </c>
      <c r="AA349" s="2792"/>
      <c r="AB349" s="2793"/>
      <c r="AC349" s="2832" t="s">
        <v>1526</v>
      </c>
      <c r="AD349" s="2792"/>
      <c r="AE349" s="2792"/>
      <c r="AF349" s="2792"/>
      <c r="AG349" s="2793"/>
      <c r="AH349" s="2832" t="s">
        <v>1562</v>
      </c>
      <c r="AI349" s="2792"/>
      <c r="AJ349" s="2792"/>
      <c r="AK349" s="2792"/>
      <c r="AL349" s="2792"/>
      <c r="AM349" s="2792"/>
      <c r="AN349" s="2793"/>
      <c r="AO349" s="2832" t="s">
        <v>1532</v>
      </c>
      <c r="AP349" s="2792"/>
      <c r="AQ349" s="2793"/>
      <c r="AR349" s="2825" t="s">
        <v>1596</v>
      </c>
      <c r="AS349" s="2876"/>
      <c r="AT349" s="2827"/>
      <c r="AU349" s="955" t="s">
        <v>1595</v>
      </c>
      <c r="AV349" s="955"/>
      <c r="AW349" s="971"/>
      <c r="AX349" s="1406" t="s">
        <v>840</v>
      </c>
      <c r="AY349" s="1407"/>
      <c r="AZ349" s="1408"/>
      <c r="BA349" s="954" t="s">
        <v>840</v>
      </c>
      <c r="BB349" s="955"/>
      <c r="BC349" s="971"/>
      <c r="BD349" s="954" t="s">
        <v>840</v>
      </c>
      <c r="BE349" s="955"/>
      <c r="BF349" s="971"/>
      <c r="BG349" s="954" t="s">
        <v>840</v>
      </c>
      <c r="BH349" s="955"/>
      <c r="BI349" s="971"/>
      <c r="BJ349" s="954" t="s">
        <v>840</v>
      </c>
      <c r="BK349" s="955"/>
      <c r="BL349" s="971"/>
      <c r="BM349" s="954" t="s">
        <v>840</v>
      </c>
      <c r="BN349" s="955"/>
      <c r="BO349" s="971"/>
      <c r="BP349" s="954" t="s">
        <v>840</v>
      </c>
      <c r="BQ349" s="955"/>
      <c r="BR349" s="971"/>
      <c r="BS349" s="954" t="s">
        <v>840</v>
      </c>
      <c r="BT349" s="955"/>
      <c r="BU349" s="971"/>
      <c r="BV349" s="954" t="s">
        <v>840</v>
      </c>
      <c r="BW349" s="955"/>
      <c r="BX349" s="971"/>
      <c r="BY349" s="955" t="s">
        <v>840</v>
      </c>
      <c r="BZ349" s="955"/>
      <c r="CA349" s="955"/>
      <c r="CB349" s="954" t="s">
        <v>840</v>
      </c>
      <c r="CC349" s="955"/>
      <c r="CD349" s="971"/>
      <c r="CE349" s="954" t="s">
        <v>840</v>
      </c>
      <c r="CF349" s="955"/>
      <c r="CG349" s="971"/>
      <c r="CH349" s="955" t="s">
        <v>840</v>
      </c>
      <c r="CI349" s="955"/>
      <c r="CJ349" s="955"/>
      <c r="CK349" s="954" t="s">
        <v>840</v>
      </c>
      <c r="CL349" s="955"/>
      <c r="CM349" s="971"/>
      <c r="CN349" s="954" t="s">
        <v>840</v>
      </c>
      <c r="CO349" s="955"/>
      <c r="CP349" s="971"/>
      <c r="CQ349" s="954" t="s">
        <v>840</v>
      </c>
      <c r="CR349" s="955"/>
      <c r="CS349" s="971"/>
      <c r="CT349" s="954" t="s">
        <v>840</v>
      </c>
      <c r="CU349" s="955"/>
      <c r="CV349" s="971"/>
      <c r="CW349" s="954" t="s">
        <v>840</v>
      </c>
      <c r="CX349" s="955"/>
      <c r="CY349" s="971"/>
      <c r="CZ349" s="1406" t="s">
        <v>840</v>
      </c>
      <c r="DA349" s="1407"/>
      <c r="DB349" s="1408"/>
      <c r="DC349" s="954" t="s">
        <v>840</v>
      </c>
      <c r="DD349" s="955"/>
      <c r="DE349" s="971"/>
      <c r="DF349" s="954" t="s">
        <v>840</v>
      </c>
      <c r="DG349" s="955"/>
      <c r="DH349" s="971"/>
      <c r="DI349" s="954" t="s">
        <v>840</v>
      </c>
      <c r="DJ349" s="955"/>
      <c r="DK349" s="971"/>
      <c r="DL349" s="954" t="s">
        <v>840</v>
      </c>
      <c r="DM349" s="955"/>
      <c r="DN349" s="971"/>
      <c r="DO349" s="954" t="s">
        <v>840</v>
      </c>
      <c r="DP349" s="955"/>
      <c r="DQ349" s="971"/>
      <c r="DR349" s="954" t="s">
        <v>840</v>
      </c>
      <c r="DS349" s="955"/>
      <c r="DT349" s="971"/>
      <c r="DU349" s="954" t="s">
        <v>840</v>
      </c>
      <c r="DV349" s="955"/>
      <c r="DW349" s="971"/>
      <c r="DX349" s="954" t="s">
        <v>840</v>
      </c>
      <c r="DY349" s="955"/>
      <c r="DZ349" s="971"/>
      <c r="EA349" s="955" t="s">
        <v>840</v>
      </c>
      <c r="EB349" s="955"/>
      <c r="EC349" s="955"/>
      <c r="ED349" s="954" t="s">
        <v>840</v>
      </c>
      <c r="EE349" s="955"/>
      <c r="EF349" s="971"/>
      <c r="EG349" s="954" t="s">
        <v>840</v>
      </c>
      <c r="EH349" s="955"/>
      <c r="EI349" s="971"/>
      <c r="EJ349" s="955" t="s">
        <v>840</v>
      </c>
      <c r="EK349" s="955"/>
      <c r="EL349" s="955"/>
      <c r="EM349" s="954" t="s">
        <v>840</v>
      </c>
      <c r="EN349" s="955"/>
      <c r="EO349" s="971"/>
      <c r="EP349" s="954" t="s">
        <v>840</v>
      </c>
      <c r="EQ349" s="955"/>
      <c r="ER349" s="971"/>
      <c r="ES349" s="954" t="s">
        <v>840</v>
      </c>
      <c r="ET349" s="955"/>
      <c r="EU349" s="971"/>
      <c r="EV349" s="954" t="s">
        <v>840</v>
      </c>
      <c r="EW349" s="955"/>
      <c r="EX349" s="971"/>
      <c r="EY349" s="954" t="s">
        <v>840</v>
      </c>
      <c r="EZ349" s="955"/>
      <c r="FA349" s="971"/>
      <c r="FB349" s="954" t="s">
        <v>840</v>
      </c>
      <c r="FC349" s="955"/>
      <c r="FD349" s="971"/>
      <c r="FE349" s="954" t="s">
        <v>840</v>
      </c>
      <c r="FF349" s="955"/>
      <c r="FG349" s="971"/>
      <c r="FH349" s="954" t="s">
        <v>840</v>
      </c>
      <c r="FI349" s="955"/>
      <c r="FJ349" s="971"/>
      <c r="FK349" s="954" t="s">
        <v>840</v>
      </c>
      <c r="FL349" s="955"/>
      <c r="FM349" s="971"/>
      <c r="FN349" s="1406" t="s">
        <v>840</v>
      </c>
      <c r="FO349" s="1407"/>
      <c r="FP349" s="1408"/>
      <c r="FQ349" s="1406" t="s">
        <v>840</v>
      </c>
      <c r="FR349" s="1407"/>
      <c r="FS349" s="1408"/>
      <c r="FT349" s="1319" t="s">
        <v>3123</v>
      </c>
      <c r="FU349" s="960"/>
      <c r="FV349" s="937"/>
    </row>
    <row r="350" spans="8:178" ht="18.95" customHeight="1">
      <c r="J350" s="935"/>
      <c r="K350" s="2794"/>
      <c r="L350" s="2795"/>
      <c r="M350" s="2795"/>
      <c r="N350" s="2796"/>
      <c r="O350" s="2794"/>
      <c r="P350" s="2795"/>
      <c r="Q350" s="2795"/>
      <c r="R350" s="2796"/>
      <c r="S350" s="2794"/>
      <c r="T350" s="2795"/>
      <c r="U350" s="2795"/>
      <c r="V350" s="2796"/>
      <c r="W350" s="2794"/>
      <c r="X350" s="2795"/>
      <c r="Y350" s="2796"/>
      <c r="Z350" s="2794"/>
      <c r="AA350" s="2795"/>
      <c r="AB350" s="2796"/>
      <c r="AC350" s="2794"/>
      <c r="AD350" s="2795"/>
      <c r="AE350" s="2795"/>
      <c r="AF350" s="2795"/>
      <c r="AG350" s="2796"/>
      <c r="AH350" s="2794"/>
      <c r="AI350" s="2795"/>
      <c r="AJ350" s="2795"/>
      <c r="AK350" s="2795"/>
      <c r="AL350" s="2795"/>
      <c r="AM350" s="2795"/>
      <c r="AN350" s="2796"/>
      <c r="AO350" s="2794"/>
      <c r="AP350" s="2795"/>
      <c r="AQ350" s="2796"/>
      <c r="AR350" s="2873"/>
      <c r="AS350" s="2874"/>
      <c r="AT350" s="2875"/>
      <c r="AU350" s="955" t="s">
        <v>1590</v>
      </c>
      <c r="AV350" s="955"/>
      <c r="AW350" s="971"/>
      <c r="AX350" s="1406" t="s">
        <v>840</v>
      </c>
      <c r="AY350" s="1407"/>
      <c r="AZ350" s="1408"/>
      <c r="BA350" s="954" t="s">
        <v>840</v>
      </c>
      <c r="BB350" s="955"/>
      <c r="BC350" s="971"/>
      <c r="BD350" s="954" t="s">
        <v>840</v>
      </c>
      <c r="BE350" s="955"/>
      <c r="BF350" s="971"/>
      <c r="BG350" s="954" t="s">
        <v>840</v>
      </c>
      <c r="BH350" s="955"/>
      <c r="BI350" s="971"/>
      <c r="BJ350" s="954" t="s">
        <v>840</v>
      </c>
      <c r="BK350" s="955"/>
      <c r="BL350" s="971"/>
      <c r="BM350" s="954" t="s">
        <v>840</v>
      </c>
      <c r="BN350" s="955"/>
      <c r="BO350" s="971"/>
      <c r="BP350" s="954" t="s">
        <v>840</v>
      </c>
      <c r="BQ350" s="955"/>
      <c r="BR350" s="971"/>
      <c r="BS350" s="954" t="s">
        <v>840</v>
      </c>
      <c r="BT350" s="955"/>
      <c r="BU350" s="971"/>
      <c r="BV350" s="954" t="s">
        <v>840</v>
      </c>
      <c r="BW350" s="955"/>
      <c r="BX350" s="971"/>
      <c r="BY350" s="955" t="s">
        <v>840</v>
      </c>
      <c r="BZ350" s="955"/>
      <c r="CA350" s="955"/>
      <c r="CB350" s="954" t="s">
        <v>840</v>
      </c>
      <c r="CC350" s="955"/>
      <c r="CD350" s="971"/>
      <c r="CE350" s="954" t="s">
        <v>840</v>
      </c>
      <c r="CF350" s="955"/>
      <c r="CG350" s="971"/>
      <c r="CH350" s="955" t="s">
        <v>840</v>
      </c>
      <c r="CI350" s="955"/>
      <c r="CJ350" s="955"/>
      <c r="CK350" s="954" t="s">
        <v>840</v>
      </c>
      <c r="CL350" s="955"/>
      <c r="CM350" s="971"/>
      <c r="CN350" s="954" t="s">
        <v>840</v>
      </c>
      <c r="CO350" s="955"/>
      <c r="CP350" s="971"/>
      <c r="CQ350" s="954" t="s">
        <v>840</v>
      </c>
      <c r="CR350" s="955"/>
      <c r="CS350" s="971"/>
      <c r="CT350" s="954" t="s">
        <v>840</v>
      </c>
      <c r="CU350" s="955"/>
      <c r="CV350" s="971"/>
      <c r="CW350" s="954" t="s">
        <v>840</v>
      </c>
      <c r="CX350" s="955"/>
      <c r="CY350" s="971"/>
      <c r="CZ350" s="1406" t="s">
        <v>840</v>
      </c>
      <c r="DA350" s="1407"/>
      <c r="DB350" s="1408"/>
      <c r="DC350" s="954" t="s">
        <v>840</v>
      </c>
      <c r="DD350" s="955"/>
      <c r="DE350" s="971"/>
      <c r="DF350" s="954" t="s">
        <v>840</v>
      </c>
      <c r="DG350" s="955"/>
      <c r="DH350" s="971"/>
      <c r="DI350" s="954" t="s">
        <v>840</v>
      </c>
      <c r="DJ350" s="955"/>
      <c r="DK350" s="971"/>
      <c r="DL350" s="954" t="s">
        <v>840</v>
      </c>
      <c r="DM350" s="955"/>
      <c r="DN350" s="971"/>
      <c r="DO350" s="954" t="s">
        <v>840</v>
      </c>
      <c r="DP350" s="955"/>
      <c r="DQ350" s="971"/>
      <c r="DR350" s="954" t="s">
        <v>840</v>
      </c>
      <c r="DS350" s="955"/>
      <c r="DT350" s="971"/>
      <c r="DU350" s="954" t="s">
        <v>840</v>
      </c>
      <c r="DV350" s="955"/>
      <c r="DW350" s="971"/>
      <c r="DX350" s="954" t="s">
        <v>840</v>
      </c>
      <c r="DY350" s="955"/>
      <c r="DZ350" s="971"/>
      <c r="EA350" s="955" t="s">
        <v>840</v>
      </c>
      <c r="EB350" s="955"/>
      <c r="EC350" s="955"/>
      <c r="ED350" s="954" t="s">
        <v>840</v>
      </c>
      <c r="EE350" s="955"/>
      <c r="EF350" s="971"/>
      <c r="EG350" s="954" t="s">
        <v>840</v>
      </c>
      <c r="EH350" s="955"/>
      <c r="EI350" s="971"/>
      <c r="EJ350" s="955" t="s">
        <v>840</v>
      </c>
      <c r="EK350" s="955"/>
      <c r="EL350" s="955"/>
      <c r="EM350" s="954" t="s">
        <v>840</v>
      </c>
      <c r="EN350" s="955"/>
      <c r="EO350" s="971"/>
      <c r="EP350" s="954" t="s">
        <v>840</v>
      </c>
      <c r="EQ350" s="955"/>
      <c r="ER350" s="971"/>
      <c r="ES350" s="954" t="s">
        <v>840</v>
      </c>
      <c r="ET350" s="955"/>
      <c r="EU350" s="971"/>
      <c r="EV350" s="954" t="s">
        <v>840</v>
      </c>
      <c r="EW350" s="955"/>
      <c r="EX350" s="971"/>
      <c r="EY350" s="954" t="s">
        <v>840</v>
      </c>
      <c r="EZ350" s="955"/>
      <c r="FA350" s="971"/>
      <c r="FB350" s="954" t="s">
        <v>840</v>
      </c>
      <c r="FC350" s="955"/>
      <c r="FD350" s="971"/>
      <c r="FE350" s="954" t="s">
        <v>840</v>
      </c>
      <c r="FF350" s="955"/>
      <c r="FG350" s="971"/>
      <c r="FH350" s="954" t="s">
        <v>840</v>
      </c>
      <c r="FI350" s="955"/>
      <c r="FJ350" s="971"/>
      <c r="FK350" s="954" t="s">
        <v>840</v>
      </c>
      <c r="FL350" s="955"/>
      <c r="FM350" s="971"/>
      <c r="FN350" s="1406" t="s">
        <v>840</v>
      </c>
      <c r="FO350" s="1407"/>
      <c r="FP350" s="1408"/>
      <c r="FQ350" s="1406" t="s">
        <v>840</v>
      </c>
      <c r="FR350" s="1407"/>
      <c r="FS350" s="1408"/>
      <c r="FT350" s="1319" t="s">
        <v>3123</v>
      </c>
      <c r="FU350" s="960"/>
      <c r="FV350" s="937"/>
    </row>
    <row r="351" spans="8:178" ht="18.95" customHeight="1">
      <c r="J351" s="935"/>
      <c r="K351" s="2791" t="s">
        <v>3446</v>
      </c>
      <c r="L351" s="2792"/>
      <c r="M351" s="2792"/>
      <c r="N351" s="2793"/>
      <c r="O351" s="2832" t="s">
        <v>1560</v>
      </c>
      <c r="P351" s="2792"/>
      <c r="Q351" s="2792"/>
      <c r="R351" s="2793"/>
      <c r="S351" s="2832">
        <v>12345</v>
      </c>
      <c r="T351" s="2792"/>
      <c r="U351" s="2792"/>
      <c r="V351" s="2793"/>
      <c r="W351" s="2832" t="s">
        <v>1518</v>
      </c>
      <c r="X351" s="2792"/>
      <c r="Y351" s="2793"/>
      <c r="Z351" s="2832" t="s">
        <v>1526</v>
      </c>
      <c r="AA351" s="2792"/>
      <c r="AB351" s="2793"/>
      <c r="AC351" s="2832" t="s">
        <v>1526</v>
      </c>
      <c r="AD351" s="2792"/>
      <c r="AE351" s="2792"/>
      <c r="AF351" s="2792"/>
      <c r="AG351" s="2793"/>
      <c r="AH351" s="2832" t="s">
        <v>1562</v>
      </c>
      <c r="AI351" s="2792"/>
      <c r="AJ351" s="2792"/>
      <c r="AK351" s="2792"/>
      <c r="AL351" s="2792"/>
      <c r="AM351" s="2792"/>
      <c r="AN351" s="2793"/>
      <c r="AO351" s="2832" t="s">
        <v>1532</v>
      </c>
      <c r="AP351" s="2792"/>
      <c r="AQ351" s="2793"/>
      <c r="AR351" s="2825" t="s">
        <v>1597</v>
      </c>
      <c r="AS351" s="2876"/>
      <c r="AT351" s="2827"/>
      <c r="AU351" s="955" t="s">
        <v>1595</v>
      </c>
      <c r="AV351" s="955"/>
      <c r="AW351" s="971"/>
      <c r="AX351" s="1406" t="s">
        <v>840</v>
      </c>
      <c r="AY351" s="1407"/>
      <c r="AZ351" s="1408"/>
      <c r="BA351" s="954" t="s">
        <v>840</v>
      </c>
      <c r="BB351" s="955"/>
      <c r="BC351" s="971"/>
      <c r="BD351" s="954" t="s">
        <v>840</v>
      </c>
      <c r="BE351" s="955"/>
      <c r="BF351" s="971"/>
      <c r="BG351" s="954" t="s">
        <v>840</v>
      </c>
      <c r="BH351" s="955"/>
      <c r="BI351" s="971"/>
      <c r="BJ351" s="954" t="s">
        <v>840</v>
      </c>
      <c r="BK351" s="955"/>
      <c r="BL351" s="971"/>
      <c r="BM351" s="954" t="s">
        <v>840</v>
      </c>
      <c r="BN351" s="955"/>
      <c r="BO351" s="971"/>
      <c r="BP351" s="954" t="s">
        <v>840</v>
      </c>
      <c r="BQ351" s="955"/>
      <c r="BR351" s="971"/>
      <c r="BS351" s="954" t="s">
        <v>840</v>
      </c>
      <c r="BT351" s="955"/>
      <c r="BU351" s="971"/>
      <c r="BV351" s="954" t="s">
        <v>840</v>
      </c>
      <c r="BW351" s="955"/>
      <c r="BX351" s="971"/>
      <c r="BY351" s="955" t="s">
        <v>840</v>
      </c>
      <c r="BZ351" s="955"/>
      <c r="CA351" s="955"/>
      <c r="CB351" s="954" t="s">
        <v>840</v>
      </c>
      <c r="CC351" s="955"/>
      <c r="CD351" s="971"/>
      <c r="CE351" s="954" t="s">
        <v>840</v>
      </c>
      <c r="CF351" s="955"/>
      <c r="CG351" s="971"/>
      <c r="CH351" s="955" t="s">
        <v>840</v>
      </c>
      <c r="CI351" s="955"/>
      <c r="CJ351" s="955"/>
      <c r="CK351" s="954" t="s">
        <v>840</v>
      </c>
      <c r="CL351" s="955"/>
      <c r="CM351" s="971"/>
      <c r="CN351" s="954" t="s">
        <v>840</v>
      </c>
      <c r="CO351" s="955"/>
      <c r="CP351" s="971"/>
      <c r="CQ351" s="954" t="s">
        <v>840</v>
      </c>
      <c r="CR351" s="955"/>
      <c r="CS351" s="971"/>
      <c r="CT351" s="954" t="s">
        <v>840</v>
      </c>
      <c r="CU351" s="955"/>
      <c r="CV351" s="971"/>
      <c r="CW351" s="954" t="s">
        <v>840</v>
      </c>
      <c r="CX351" s="955"/>
      <c r="CY351" s="971"/>
      <c r="CZ351" s="1406" t="s">
        <v>840</v>
      </c>
      <c r="DA351" s="1407"/>
      <c r="DB351" s="1408"/>
      <c r="DC351" s="954" t="s">
        <v>840</v>
      </c>
      <c r="DD351" s="955"/>
      <c r="DE351" s="971"/>
      <c r="DF351" s="954" t="s">
        <v>840</v>
      </c>
      <c r="DG351" s="955"/>
      <c r="DH351" s="971"/>
      <c r="DI351" s="954" t="s">
        <v>840</v>
      </c>
      <c r="DJ351" s="955"/>
      <c r="DK351" s="971"/>
      <c r="DL351" s="954" t="s">
        <v>840</v>
      </c>
      <c r="DM351" s="955"/>
      <c r="DN351" s="971"/>
      <c r="DO351" s="954" t="s">
        <v>840</v>
      </c>
      <c r="DP351" s="955"/>
      <c r="DQ351" s="971"/>
      <c r="DR351" s="954" t="s">
        <v>840</v>
      </c>
      <c r="DS351" s="955"/>
      <c r="DT351" s="971"/>
      <c r="DU351" s="954" t="s">
        <v>840</v>
      </c>
      <c r="DV351" s="955"/>
      <c r="DW351" s="971"/>
      <c r="DX351" s="954" t="s">
        <v>840</v>
      </c>
      <c r="DY351" s="955"/>
      <c r="DZ351" s="971"/>
      <c r="EA351" s="955" t="s">
        <v>840</v>
      </c>
      <c r="EB351" s="955"/>
      <c r="EC351" s="955"/>
      <c r="ED351" s="954" t="s">
        <v>840</v>
      </c>
      <c r="EE351" s="955"/>
      <c r="EF351" s="971"/>
      <c r="EG351" s="954" t="s">
        <v>840</v>
      </c>
      <c r="EH351" s="955"/>
      <c r="EI351" s="971"/>
      <c r="EJ351" s="955" t="s">
        <v>840</v>
      </c>
      <c r="EK351" s="955"/>
      <c r="EL351" s="955"/>
      <c r="EM351" s="954" t="s">
        <v>840</v>
      </c>
      <c r="EN351" s="955"/>
      <c r="EO351" s="971"/>
      <c r="EP351" s="954" t="s">
        <v>840</v>
      </c>
      <c r="EQ351" s="955"/>
      <c r="ER351" s="971"/>
      <c r="ES351" s="954" t="s">
        <v>840</v>
      </c>
      <c r="ET351" s="955"/>
      <c r="EU351" s="971"/>
      <c r="EV351" s="954" t="s">
        <v>840</v>
      </c>
      <c r="EW351" s="955"/>
      <c r="EX351" s="971"/>
      <c r="EY351" s="954" t="s">
        <v>840</v>
      </c>
      <c r="EZ351" s="955"/>
      <c r="FA351" s="971"/>
      <c r="FB351" s="954" t="s">
        <v>840</v>
      </c>
      <c r="FC351" s="955"/>
      <c r="FD351" s="971"/>
      <c r="FE351" s="954" t="s">
        <v>840</v>
      </c>
      <c r="FF351" s="955"/>
      <c r="FG351" s="971"/>
      <c r="FH351" s="954" t="s">
        <v>840</v>
      </c>
      <c r="FI351" s="955"/>
      <c r="FJ351" s="971"/>
      <c r="FK351" s="954" t="s">
        <v>840</v>
      </c>
      <c r="FL351" s="955"/>
      <c r="FM351" s="971"/>
      <c r="FN351" s="1406" t="s">
        <v>840</v>
      </c>
      <c r="FO351" s="1407"/>
      <c r="FP351" s="1408"/>
      <c r="FQ351" s="1406" t="s">
        <v>840</v>
      </c>
      <c r="FR351" s="1407"/>
      <c r="FS351" s="1408"/>
      <c r="FT351" s="1319" t="s">
        <v>3123</v>
      </c>
      <c r="FU351" s="960"/>
      <c r="FV351" s="937"/>
    </row>
    <row r="352" spans="8:178" ht="18.95" customHeight="1">
      <c r="J352" s="935"/>
      <c r="K352" s="2794"/>
      <c r="L352" s="2795"/>
      <c r="M352" s="2795"/>
      <c r="N352" s="2796"/>
      <c r="O352" s="2794"/>
      <c r="P352" s="2795"/>
      <c r="Q352" s="2795"/>
      <c r="R352" s="2796"/>
      <c r="S352" s="2794"/>
      <c r="T352" s="2795"/>
      <c r="U352" s="2795"/>
      <c r="V352" s="2796"/>
      <c r="W352" s="2794"/>
      <c r="X352" s="2795"/>
      <c r="Y352" s="2796"/>
      <c r="Z352" s="2794"/>
      <c r="AA352" s="2795"/>
      <c r="AB352" s="2796"/>
      <c r="AC352" s="2794"/>
      <c r="AD352" s="2795"/>
      <c r="AE352" s="2795"/>
      <c r="AF352" s="2795"/>
      <c r="AG352" s="2796"/>
      <c r="AH352" s="2794"/>
      <c r="AI352" s="2795"/>
      <c r="AJ352" s="2795"/>
      <c r="AK352" s="2795"/>
      <c r="AL352" s="2795"/>
      <c r="AM352" s="2795"/>
      <c r="AN352" s="2796"/>
      <c r="AO352" s="2794"/>
      <c r="AP352" s="2795"/>
      <c r="AQ352" s="2796"/>
      <c r="AR352" s="2873"/>
      <c r="AS352" s="2874"/>
      <c r="AT352" s="2875"/>
      <c r="AU352" s="955" t="s">
        <v>1590</v>
      </c>
      <c r="AV352" s="955"/>
      <c r="AW352" s="971"/>
      <c r="AX352" s="1406" t="s">
        <v>840</v>
      </c>
      <c r="AY352" s="1407"/>
      <c r="AZ352" s="1408"/>
      <c r="BA352" s="954" t="s">
        <v>840</v>
      </c>
      <c r="BB352" s="955"/>
      <c r="BC352" s="971"/>
      <c r="BD352" s="954" t="s">
        <v>840</v>
      </c>
      <c r="BE352" s="955"/>
      <c r="BF352" s="971"/>
      <c r="BG352" s="954" t="s">
        <v>840</v>
      </c>
      <c r="BH352" s="955"/>
      <c r="BI352" s="971"/>
      <c r="BJ352" s="954" t="s">
        <v>840</v>
      </c>
      <c r="BK352" s="955"/>
      <c r="BL352" s="971"/>
      <c r="BM352" s="954" t="s">
        <v>840</v>
      </c>
      <c r="BN352" s="955"/>
      <c r="BO352" s="971"/>
      <c r="BP352" s="954" t="s">
        <v>840</v>
      </c>
      <c r="BQ352" s="955"/>
      <c r="BR352" s="971"/>
      <c r="BS352" s="954" t="s">
        <v>840</v>
      </c>
      <c r="BT352" s="955"/>
      <c r="BU352" s="971"/>
      <c r="BV352" s="954" t="s">
        <v>840</v>
      </c>
      <c r="BW352" s="955"/>
      <c r="BX352" s="971"/>
      <c r="BY352" s="955" t="s">
        <v>840</v>
      </c>
      <c r="BZ352" s="955"/>
      <c r="CA352" s="955"/>
      <c r="CB352" s="954" t="s">
        <v>840</v>
      </c>
      <c r="CC352" s="955"/>
      <c r="CD352" s="971"/>
      <c r="CE352" s="954" t="s">
        <v>840</v>
      </c>
      <c r="CF352" s="955"/>
      <c r="CG352" s="971"/>
      <c r="CH352" s="955" t="s">
        <v>840</v>
      </c>
      <c r="CI352" s="955"/>
      <c r="CJ352" s="955"/>
      <c r="CK352" s="954" t="s">
        <v>840</v>
      </c>
      <c r="CL352" s="955"/>
      <c r="CM352" s="971"/>
      <c r="CN352" s="954" t="s">
        <v>840</v>
      </c>
      <c r="CO352" s="955"/>
      <c r="CP352" s="971"/>
      <c r="CQ352" s="954" t="s">
        <v>840</v>
      </c>
      <c r="CR352" s="955"/>
      <c r="CS352" s="971"/>
      <c r="CT352" s="954" t="s">
        <v>840</v>
      </c>
      <c r="CU352" s="955"/>
      <c r="CV352" s="971"/>
      <c r="CW352" s="954" t="s">
        <v>840</v>
      </c>
      <c r="CX352" s="955"/>
      <c r="CY352" s="971"/>
      <c r="CZ352" s="1406" t="s">
        <v>840</v>
      </c>
      <c r="DA352" s="1407"/>
      <c r="DB352" s="1408"/>
      <c r="DC352" s="954" t="s">
        <v>840</v>
      </c>
      <c r="DD352" s="955"/>
      <c r="DE352" s="971"/>
      <c r="DF352" s="954" t="s">
        <v>840</v>
      </c>
      <c r="DG352" s="955"/>
      <c r="DH352" s="971"/>
      <c r="DI352" s="954" t="s">
        <v>840</v>
      </c>
      <c r="DJ352" s="955"/>
      <c r="DK352" s="971"/>
      <c r="DL352" s="954" t="s">
        <v>840</v>
      </c>
      <c r="DM352" s="955"/>
      <c r="DN352" s="971"/>
      <c r="DO352" s="954" t="s">
        <v>840</v>
      </c>
      <c r="DP352" s="955"/>
      <c r="DQ352" s="971"/>
      <c r="DR352" s="954" t="s">
        <v>840</v>
      </c>
      <c r="DS352" s="955"/>
      <c r="DT352" s="971"/>
      <c r="DU352" s="954" t="s">
        <v>840</v>
      </c>
      <c r="DV352" s="955"/>
      <c r="DW352" s="971"/>
      <c r="DX352" s="954" t="s">
        <v>840</v>
      </c>
      <c r="DY352" s="955"/>
      <c r="DZ352" s="971"/>
      <c r="EA352" s="955" t="s">
        <v>840</v>
      </c>
      <c r="EB352" s="955"/>
      <c r="EC352" s="955"/>
      <c r="ED352" s="954" t="s">
        <v>840</v>
      </c>
      <c r="EE352" s="955"/>
      <c r="EF352" s="971"/>
      <c r="EG352" s="954" t="s">
        <v>840</v>
      </c>
      <c r="EH352" s="955"/>
      <c r="EI352" s="971"/>
      <c r="EJ352" s="955" t="s">
        <v>840</v>
      </c>
      <c r="EK352" s="955"/>
      <c r="EL352" s="955"/>
      <c r="EM352" s="954" t="s">
        <v>840</v>
      </c>
      <c r="EN352" s="955"/>
      <c r="EO352" s="971"/>
      <c r="EP352" s="954" t="s">
        <v>840</v>
      </c>
      <c r="EQ352" s="955"/>
      <c r="ER352" s="971"/>
      <c r="ES352" s="954" t="s">
        <v>840</v>
      </c>
      <c r="ET352" s="955"/>
      <c r="EU352" s="971"/>
      <c r="EV352" s="954" t="s">
        <v>840</v>
      </c>
      <c r="EW352" s="955"/>
      <c r="EX352" s="971"/>
      <c r="EY352" s="954" t="s">
        <v>840</v>
      </c>
      <c r="EZ352" s="955"/>
      <c r="FA352" s="971"/>
      <c r="FB352" s="954" t="s">
        <v>840</v>
      </c>
      <c r="FC352" s="955"/>
      <c r="FD352" s="971"/>
      <c r="FE352" s="954" t="s">
        <v>840</v>
      </c>
      <c r="FF352" s="955"/>
      <c r="FG352" s="971"/>
      <c r="FH352" s="954" t="s">
        <v>840</v>
      </c>
      <c r="FI352" s="955"/>
      <c r="FJ352" s="971"/>
      <c r="FK352" s="954" t="s">
        <v>840</v>
      </c>
      <c r="FL352" s="955"/>
      <c r="FM352" s="971"/>
      <c r="FN352" s="1406" t="s">
        <v>840</v>
      </c>
      <c r="FO352" s="1407"/>
      <c r="FP352" s="1408"/>
      <c r="FQ352" s="1406" t="s">
        <v>840</v>
      </c>
      <c r="FR352" s="1407"/>
      <c r="FS352" s="1408"/>
      <c r="FT352" s="1319" t="s">
        <v>3123</v>
      </c>
      <c r="FU352" s="960"/>
      <c r="FV352" s="937"/>
    </row>
    <row r="353" spans="7:184" ht="5.0999999999999996" customHeight="1">
      <c r="J353" s="935"/>
      <c r="K353" s="920"/>
      <c r="L353" s="920"/>
      <c r="M353" s="920"/>
      <c r="N353" s="920"/>
      <c r="O353" s="911"/>
      <c r="P353" s="911"/>
      <c r="Q353" s="911"/>
      <c r="R353" s="911"/>
      <c r="S353" s="911"/>
      <c r="T353" s="974"/>
      <c r="U353" s="974"/>
      <c r="V353" s="974"/>
      <c r="W353" s="974"/>
      <c r="X353" s="974"/>
      <c r="Y353" s="974"/>
      <c r="Z353" s="974"/>
      <c r="AA353" s="974"/>
      <c r="AB353" s="974"/>
      <c r="AC353" s="974"/>
      <c r="AD353" s="974"/>
      <c r="AE353" s="974"/>
      <c r="AF353" s="911"/>
      <c r="AG353" s="911"/>
      <c r="AH353" s="911"/>
      <c r="AI353" s="911"/>
      <c r="AJ353" s="911"/>
      <c r="AK353" s="911"/>
      <c r="AL353" s="911"/>
      <c r="AM353" s="911"/>
      <c r="AN353" s="911"/>
      <c r="AO353" s="911"/>
      <c r="AR353" s="911"/>
      <c r="AS353" s="911"/>
      <c r="AT353" s="911"/>
      <c r="AU353" s="911"/>
      <c r="AV353" s="911"/>
      <c r="AW353" s="911"/>
      <c r="AX353" s="911"/>
      <c r="AY353" s="911"/>
      <c r="AZ353" s="911"/>
      <c r="BA353" s="911"/>
      <c r="BB353" s="911"/>
      <c r="BC353" s="911"/>
      <c r="BD353" s="911"/>
      <c r="BE353" s="911"/>
      <c r="BF353" s="911"/>
      <c r="BG353" s="911"/>
      <c r="BH353" s="911"/>
      <c r="BI353" s="911"/>
      <c r="BJ353" s="911"/>
      <c r="BK353" s="911"/>
      <c r="BL353" s="911"/>
      <c r="BM353" s="911"/>
      <c r="BN353" s="911"/>
      <c r="BO353" s="911"/>
      <c r="BP353" s="911"/>
      <c r="BQ353" s="911"/>
      <c r="BR353" s="911"/>
      <c r="BS353" s="911"/>
      <c r="BT353" s="911"/>
      <c r="BU353" s="911"/>
      <c r="BV353" s="911"/>
      <c r="BW353" s="975"/>
      <c r="BX353" s="911"/>
      <c r="BY353" s="911"/>
      <c r="BZ353" s="911"/>
      <c r="CA353" s="911"/>
      <c r="CB353" s="911"/>
      <c r="CC353" s="911"/>
      <c r="CD353" s="911"/>
      <c r="CE353" s="911"/>
      <c r="CF353" s="975"/>
      <c r="CG353" s="911"/>
      <c r="CH353" s="911"/>
      <c r="CI353" s="911"/>
      <c r="CJ353" s="911"/>
      <c r="CK353" s="911"/>
      <c r="CL353" s="911"/>
      <c r="CM353" s="911"/>
      <c r="CN353" s="911"/>
      <c r="CO353" s="911"/>
      <c r="CP353" s="974"/>
      <c r="CQ353" s="974"/>
      <c r="CR353" s="974"/>
      <c r="CS353" s="937"/>
      <c r="DC353" s="911"/>
      <c r="DD353" s="911"/>
      <c r="DE353" s="911"/>
      <c r="DF353" s="911"/>
      <c r="DG353" s="911"/>
      <c r="DH353" s="911"/>
      <c r="DI353" s="911"/>
      <c r="DJ353" s="911"/>
      <c r="DK353" s="911"/>
      <c r="DL353" s="911"/>
      <c r="DM353" s="911"/>
      <c r="DN353" s="911"/>
      <c r="DO353" s="911"/>
      <c r="DP353" s="911"/>
      <c r="DQ353" s="911"/>
      <c r="DR353" s="911"/>
      <c r="DS353" s="911"/>
      <c r="DT353" s="911"/>
      <c r="DU353" s="911"/>
      <c r="DV353" s="911"/>
      <c r="DW353" s="911"/>
      <c r="DX353" s="911"/>
      <c r="DY353" s="975"/>
      <c r="DZ353" s="911"/>
      <c r="EA353" s="911"/>
      <c r="EB353" s="911"/>
      <c r="EC353" s="911"/>
      <c r="ED353" s="911"/>
      <c r="EE353" s="911"/>
      <c r="EF353" s="911"/>
      <c r="EG353" s="911"/>
      <c r="EH353" s="975"/>
      <c r="EI353" s="911"/>
      <c r="EJ353" s="911"/>
      <c r="EK353" s="911"/>
      <c r="EL353" s="911"/>
      <c r="EM353" s="911"/>
      <c r="EN353" s="911"/>
      <c r="EO353" s="911"/>
      <c r="EP353" s="911"/>
      <c r="EQ353" s="911"/>
      <c r="ER353" s="974"/>
      <c r="ES353" s="974"/>
      <c r="ET353" s="974"/>
      <c r="EU353" s="937"/>
      <c r="EV353" s="920"/>
      <c r="EW353" s="920"/>
      <c r="EX353" s="920"/>
      <c r="EY353" s="920"/>
      <c r="EZ353" s="920"/>
      <c r="FA353" s="920"/>
      <c r="FB353" s="920"/>
      <c r="FC353" s="920"/>
      <c r="FD353" s="920"/>
      <c r="FE353" s="920"/>
      <c r="FF353" s="920"/>
      <c r="FG353" s="920"/>
      <c r="FH353" s="920"/>
      <c r="FI353" s="920"/>
      <c r="FJ353" s="920"/>
      <c r="FK353" s="920"/>
      <c r="FL353" s="920"/>
      <c r="FM353" s="920"/>
      <c r="FN353" s="920"/>
      <c r="FO353" s="920"/>
      <c r="FP353" s="920"/>
      <c r="FQ353" s="911"/>
      <c r="FR353" s="911"/>
      <c r="FS353" s="911"/>
      <c r="FT353" s="920"/>
      <c r="FU353" s="920"/>
      <c r="FV353" s="937"/>
    </row>
    <row r="354" spans="7:184" ht="5.0999999999999996" customHeight="1">
      <c r="J354" s="935"/>
      <c r="K354" s="1354"/>
      <c r="L354" s="1354"/>
      <c r="M354" s="1354"/>
      <c r="N354" s="1354"/>
      <c r="O354" s="1354"/>
      <c r="P354" s="1354"/>
      <c r="Q354" s="1354"/>
      <c r="R354" s="1354"/>
      <c r="S354" s="1354"/>
      <c r="T354" s="1354"/>
      <c r="U354" s="1354"/>
      <c r="V354" s="1354"/>
      <c r="W354" s="1354"/>
      <c r="X354" s="1354"/>
      <c r="Y354" s="1354"/>
      <c r="Z354" s="1354"/>
      <c r="AA354" s="1354"/>
      <c r="AB354" s="1354"/>
      <c r="AC354" s="1354"/>
      <c r="AD354" s="1354"/>
      <c r="AE354" s="1354"/>
      <c r="AF354" s="1354"/>
      <c r="AG354" s="1354"/>
      <c r="AH354" s="1354"/>
      <c r="AI354" s="1354"/>
      <c r="AJ354" s="1354"/>
      <c r="AK354" s="1354"/>
      <c r="AL354" s="1354"/>
      <c r="AM354" s="1354"/>
      <c r="AN354" s="1354"/>
      <c r="AO354" s="1354"/>
      <c r="AP354" s="1354"/>
      <c r="AQ354" s="1354"/>
      <c r="AR354" s="1354"/>
      <c r="AS354" s="1354"/>
      <c r="AT354" s="1354"/>
      <c r="AU354" s="1354"/>
      <c r="AV354" s="1354"/>
      <c r="AW354" s="1354"/>
      <c r="AX354" s="1354"/>
      <c r="AY354" s="1354"/>
      <c r="AZ354" s="1354"/>
      <c r="BA354" s="1354"/>
      <c r="BB354" s="1354"/>
      <c r="BC354" s="1354"/>
      <c r="BD354" s="1354"/>
      <c r="BE354" s="1354"/>
      <c r="BF354" s="1354"/>
      <c r="BG354" s="1354"/>
      <c r="BH354" s="1354"/>
      <c r="BI354" s="1354"/>
      <c r="BJ354" s="1354"/>
      <c r="BK354" s="1354"/>
      <c r="BL354" s="1354"/>
      <c r="BM354" s="1354"/>
      <c r="BN354" s="1354"/>
      <c r="BO354" s="1354"/>
      <c r="BP354" s="1354"/>
      <c r="BQ354" s="1354"/>
      <c r="BR354" s="1354"/>
      <c r="BS354" s="1354"/>
      <c r="BT354" s="1354"/>
      <c r="BU354" s="1354"/>
      <c r="BV354" s="1354"/>
      <c r="BW354" s="1354"/>
      <c r="BX354" s="1354"/>
      <c r="BY354" s="1354"/>
      <c r="BZ354" s="1354"/>
      <c r="CA354" s="1354"/>
      <c r="CB354" s="1354"/>
      <c r="CC354" s="1354"/>
      <c r="CD354" s="1354"/>
      <c r="CE354" s="1354"/>
      <c r="CF354" s="1354"/>
      <c r="CG354" s="1354"/>
      <c r="CH354" s="1354"/>
      <c r="CI354" s="1354"/>
      <c r="CJ354" s="1354"/>
      <c r="CK354" s="1354"/>
      <c r="CL354" s="1354"/>
      <c r="CM354" s="1354"/>
      <c r="CN354" s="1354"/>
      <c r="CO354" s="1354"/>
      <c r="CP354" s="1354"/>
      <c r="CQ354" s="1354"/>
      <c r="CR354" s="1354"/>
      <c r="CS354" s="1354"/>
      <c r="CT354" s="1354"/>
      <c r="CU354" s="1354"/>
      <c r="CV354" s="1354"/>
      <c r="CW354" s="1354"/>
      <c r="CX354" s="1354"/>
      <c r="CY354" s="1354"/>
      <c r="CZ354" s="1354"/>
      <c r="DA354" s="1354"/>
      <c r="DB354" s="1354"/>
      <c r="DC354" s="1354"/>
      <c r="DD354" s="1354"/>
      <c r="DE354" s="1354"/>
      <c r="DF354" s="1354"/>
      <c r="DG354" s="1354"/>
      <c r="DH354" s="1354"/>
      <c r="DI354" s="1354"/>
      <c r="DJ354" s="1354"/>
      <c r="DK354" s="1354"/>
      <c r="DL354" s="1354"/>
      <c r="DM354" s="1354"/>
      <c r="DN354" s="1354"/>
      <c r="DO354" s="1354"/>
      <c r="DP354" s="1354"/>
      <c r="DQ354" s="1354"/>
      <c r="DR354" s="1354"/>
      <c r="DS354" s="1354"/>
      <c r="DT354" s="1354"/>
      <c r="DU354" s="1354"/>
      <c r="DV354" s="1354"/>
      <c r="DW354" s="1354"/>
      <c r="DX354" s="1354"/>
      <c r="DY354" s="1354"/>
      <c r="DZ354" s="1354"/>
      <c r="EA354" s="1354"/>
      <c r="EB354" s="1354"/>
      <c r="EC354" s="1354"/>
      <c r="ED354" s="1354"/>
      <c r="EE354" s="1354"/>
      <c r="EF354" s="1354"/>
      <c r="EG354" s="1354"/>
      <c r="EH354" s="1354"/>
      <c r="EI354" s="1354"/>
      <c r="EJ354" s="1354"/>
      <c r="EK354" s="1354"/>
      <c r="EL354" s="1354"/>
      <c r="EM354" s="1354"/>
      <c r="EN354" s="1354"/>
      <c r="EO354" s="1354"/>
      <c r="EP354" s="1354"/>
      <c r="EQ354" s="1354"/>
      <c r="ER354" s="1354"/>
      <c r="ES354" s="1354"/>
      <c r="ET354" s="1354"/>
      <c r="EU354" s="1354"/>
      <c r="EV354" s="1354"/>
      <c r="EW354" s="1354"/>
      <c r="EX354" s="1354"/>
      <c r="EY354" s="1354"/>
      <c r="EZ354" s="1354"/>
      <c r="FA354" s="1354"/>
      <c r="FB354" s="1354"/>
      <c r="FC354" s="1354"/>
      <c r="FD354" s="1354"/>
      <c r="FE354" s="1354"/>
      <c r="FF354" s="1354"/>
      <c r="FG354" s="1354"/>
      <c r="FH354" s="1354"/>
      <c r="FI354" s="1354"/>
      <c r="FJ354" s="1354"/>
      <c r="FK354" s="1354"/>
      <c r="FL354" s="1354"/>
      <c r="FM354" s="1354"/>
      <c r="FN354" s="1354"/>
      <c r="FO354" s="1354"/>
      <c r="FP354" s="1354"/>
      <c r="FQ354" s="1354"/>
      <c r="FR354" s="1354"/>
      <c r="FS354" s="1354"/>
      <c r="FT354" s="977"/>
      <c r="FU354" s="977"/>
      <c r="FV354" s="937"/>
    </row>
    <row r="355" spans="7:184" ht="18.95" customHeight="1">
      <c r="J355" s="935"/>
      <c r="K355" s="1354"/>
      <c r="L355" s="1354"/>
      <c r="M355" s="1354"/>
      <c r="N355" s="1354"/>
      <c r="O355" s="1354"/>
      <c r="P355" s="1354"/>
      <c r="Q355" s="1354"/>
      <c r="R355" s="1354"/>
      <c r="S355" s="1354"/>
      <c r="T355" s="1354"/>
      <c r="U355" s="1354"/>
      <c r="V355" s="1354"/>
      <c r="W355" s="1354"/>
      <c r="X355" s="1354"/>
      <c r="Y355" s="1354"/>
      <c r="Z355" s="1354"/>
      <c r="AA355" s="1354"/>
      <c r="AB355" s="1354"/>
      <c r="AC355" s="1354"/>
      <c r="AD355" s="1354"/>
      <c r="AE355" s="1354"/>
      <c r="AF355" s="1354"/>
      <c r="AG355" s="1354"/>
      <c r="AH355" s="1354"/>
      <c r="AI355" s="1354"/>
      <c r="AJ355" s="1354"/>
      <c r="AK355" s="1354"/>
      <c r="AL355" s="1354"/>
      <c r="AM355" s="1354"/>
      <c r="AN355" s="1354"/>
      <c r="AO355" s="1354"/>
      <c r="AP355" s="1354"/>
      <c r="AQ355" s="1354"/>
      <c r="AR355" s="2871" t="s">
        <v>1606</v>
      </c>
      <c r="AS355" s="2871"/>
      <c r="AT355" s="2872"/>
      <c r="AU355" s="954" t="s">
        <v>1595</v>
      </c>
      <c r="AV355" s="955"/>
      <c r="AW355" s="971"/>
      <c r="AX355" s="1406" t="s">
        <v>840</v>
      </c>
      <c r="AY355" s="1407"/>
      <c r="AZ355" s="1408"/>
      <c r="BA355" s="954" t="s">
        <v>840</v>
      </c>
      <c r="BB355" s="955"/>
      <c r="BC355" s="971"/>
      <c r="BD355" s="954" t="s">
        <v>840</v>
      </c>
      <c r="BE355" s="955"/>
      <c r="BF355" s="971"/>
      <c r="BG355" s="954" t="s">
        <v>840</v>
      </c>
      <c r="BH355" s="955"/>
      <c r="BI355" s="971"/>
      <c r="BJ355" s="954" t="s">
        <v>840</v>
      </c>
      <c r="BK355" s="955"/>
      <c r="BL355" s="971"/>
      <c r="BM355" s="954" t="s">
        <v>840</v>
      </c>
      <c r="BN355" s="955"/>
      <c r="BO355" s="971"/>
      <c r="BP355" s="954" t="s">
        <v>840</v>
      </c>
      <c r="BQ355" s="955"/>
      <c r="BR355" s="971"/>
      <c r="BS355" s="954" t="s">
        <v>840</v>
      </c>
      <c r="BT355" s="955"/>
      <c r="BU355" s="971"/>
      <c r="BV355" s="954" t="s">
        <v>840</v>
      </c>
      <c r="BW355" s="955"/>
      <c r="BX355" s="971"/>
      <c r="BY355" s="955" t="s">
        <v>840</v>
      </c>
      <c r="BZ355" s="955"/>
      <c r="CA355" s="955"/>
      <c r="CB355" s="954" t="s">
        <v>840</v>
      </c>
      <c r="CC355" s="955"/>
      <c r="CD355" s="971"/>
      <c r="CE355" s="954" t="s">
        <v>840</v>
      </c>
      <c r="CF355" s="955"/>
      <c r="CG355" s="971"/>
      <c r="CH355" s="955" t="s">
        <v>840</v>
      </c>
      <c r="CI355" s="955"/>
      <c r="CJ355" s="955"/>
      <c r="CK355" s="954" t="s">
        <v>840</v>
      </c>
      <c r="CL355" s="955"/>
      <c r="CM355" s="971"/>
      <c r="CN355" s="954" t="s">
        <v>840</v>
      </c>
      <c r="CO355" s="955"/>
      <c r="CP355" s="971"/>
      <c r="CQ355" s="954" t="s">
        <v>840</v>
      </c>
      <c r="CR355" s="955"/>
      <c r="CS355" s="971"/>
      <c r="CT355" s="954" t="s">
        <v>840</v>
      </c>
      <c r="CU355" s="955"/>
      <c r="CV355" s="971"/>
      <c r="CW355" s="954" t="s">
        <v>840</v>
      </c>
      <c r="CX355" s="955"/>
      <c r="CY355" s="971"/>
      <c r="CZ355" s="1406" t="s">
        <v>840</v>
      </c>
      <c r="DA355" s="1407"/>
      <c r="DB355" s="1408"/>
      <c r="DC355" s="954" t="s">
        <v>840</v>
      </c>
      <c r="DD355" s="955"/>
      <c r="DE355" s="971"/>
      <c r="DF355" s="954" t="s">
        <v>840</v>
      </c>
      <c r="DG355" s="955"/>
      <c r="DH355" s="971"/>
      <c r="DI355" s="954" t="s">
        <v>840</v>
      </c>
      <c r="DJ355" s="955"/>
      <c r="DK355" s="971"/>
      <c r="DL355" s="954" t="s">
        <v>840</v>
      </c>
      <c r="DM355" s="955"/>
      <c r="DN355" s="971"/>
      <c r="DO355" s="954" t="s">
        <v>840</v>
      </c>
      <c r="DP355" s="955"/>
      <c r="DQ355" s="971"/>
      <c r="DR355" s="954" t="s">
        <v>840</v>
      </c>
      <c r="DS355" s="955"/>
      <c r="DT355" s="971"/>
      <c r="DU355" s="954" t="s">
        <v>840</v>
      </c>
      <c r="DV355" s="955"/>
      <c r="DW355" s="971"/>
      <c r="DX355" s="954" t="s">
        <v>840</v>
      </c>
      <c r="DY355" s="955"/>
      <c r="DZ355" s="971"/>
      <c r="EA355" s="955" t="s">
        <v>840</v>
      </c>
      <c r="EB355" s="955"/>
      <c r="EC355" s="955"/>
      <c r="ED355" s="954" t="s">
        <v>840</v>
      </c>
      <c r="EE355" s="955"/>
      <c r="EF355" s="971"/>
      <c r="EG355" s="954" t="s">
        <v>840</v>
      </c>
      <c r="EH355" s="955"/>
      <c r="EI355" s="971"/>
      <c r="EJ355" s="955" t="s">
        <v>840</v>
      </c>
      <c r="EK355" s="955"/>
      <c r="EL355" s="955"/>
      <c r="EM355" s="954" t="s">
        <v>840</v>
      </c>
      <c r="EN355" s="955"/>
      <c r="EO355" s="971"/>
      <c r="EP355" s="954" t="s">
        <v>840</v>
      </c>
      <c r="EQ355" s="955"/>
      <c r="ER355" s="971"/>
      <c r="ES355" s="954" t="s">
        <v>840</v>
      </c>
      <c r="ET355" s="955"/>
      <c r="EU355" s="971"/>
      <c r="EV355" s="954" t="s">
        <v>840</v>
      </c>
      <c r="EW355" s="955"/>
      <c r="EX355" s="971"/>
      <c r="EY355" s="954" t="s">
        <v>840</v>
      </c>
      <c r="EZ355" s="955"/>
      <c r="FA355" s="971"/>
      <c r="FB355" s="954" t="s">
        <v>840</v>
      </c>
      <c r="FC355" s="955"/>
      <c r="FD355" s="971"/>
      <c r="FE355" s="954" t="s">
        <v>840</v>
      </c>
      <c r="FF355" s="955"/>
      <c r="FG355" s="971"/>
      <c r="FH355" s="954" t="s">
        <v>840</v>
      </c>
      <c r="FI355" s="955"/>
      <c r="FJ355" s="971"/>
      <c r="FK355" s="954" t="s">
        <v>840</v>
      </c>
      <c r="FL355" s="955"/>
      <c r="FM355" s="971"/>
      <c r="FN355" s="1406" t="s">
        <v>840</v>
      </c>
      <c r="FO355" s="1407"/>
      <c r="FP355" s="1408"/>
      <c r="FQ355" s="1406" t="s">
        <v>840</v>
      </c>
      <c r="FR355" s="1407"/>
      <c r="FS355" s="1408"/>
      <c r="FT355" s="977"/>
      <c r="FU355" s="977"/>
      <c r="FV355" s="937"/>
    </row>
    <row r="356" spans="7:184" ht="18.95" customHeight="1">
      <c r="J356" s="935"/>
      <c r="K356" s="1354"/>
      <c r="L356" s="1354"/>
      <c r="M356" s="1354"/>
      <c r="N356" s="1354"/>
      <c r="O356" s="1354"/>
      <c r="P356" s="1354"/>
      <c r="Q356" s="1354"/>
      <c r="R356" s="1354"/>
      <c r="S356" s="1354"/>
      <c r="T356" s="1354"/>
      <c r="U356" s="1354"/>
      <c r="V356" s="1354"/>
      <c r="W356" s="1354"/>
      <c r="X356" s="1354"/>
      <c r="Y356" s="1354"/>
      <c r="Z356" s="1354"/>
      <c r="AA356" s="1354"/>
      <c r="AB356" s="1354"/>
      <c r="AC356" s="1354"/>
      <c r="AD356" s="1354"/>
      <c r="AE356" s="1354"/>
      <c r="AF356" s="1354"/>
      <c r="AG356" s="1354"/>
      <c r="AH356" s="1354"/>
      <c r="AI356" s="1354"/>
      <c r="AJ356" s="1354"/>
      <c r="AK356" s="1354"/>
      <c r="AL356" s="1354"/>
      <c r="AM356" s="1354"/>
      <c r="AN356" s="1354"/>
      <c r="AO356" s="1354"/>
      <c r="AP356" s="1354"/>
      <c r="AQ356" s="1354"/>
      <c r="AR356" s="2871"/>
      <c r="AS356" s="2871"/>
      <c r="AT356" s="2872"/>
      <c r="AU356" s="954" t="s">
        <v>1590</v>
      </c>
      <c r="AV356" s="955"/>
      <c r="AW356" s="971"/>
      <c r="AX356" s="1406" t="s">
        <v>840</v>
      </c>
      <c r="AY356" s="1407"/>
      <c r="AZ356" s="1408"/>
      <c r="BA356" s="954" t="s">
        <v>840</v>
      </c>
      <c r="BB356" s="955"/>
      <c r="BC356" s="971"/>
      <c r="BD356" s="954" t="s">
        <v>840</v>
      </c>
      <c r="BE356" s="955"/>
      <c r="BF356" s="971"/>
      <c r="BG356" s="954" t="s">
        <v>840</v>
      </c>
      <c r="BH356" s="955"/>
      <c r="BI356" s="971"/>
      <c r="BJ356" s="954" t="s">
        <v>840</v>
      </c>
      <c r="BK356" s="955"/>
      <c r="BL356" s="971"/>
      <c r="BM356" s="954" t="s">
        <v>840</v>
      </c>
      <c r="BN356" s="955"/>
      <c r="BO356" s="971"/>
      <c r="BP356" s="954" t="s">
        <v>840</v>
      </c>
      <c r="BQ356" s="955"/>
      <c r="BR356" s="971"/>
      <c r="BS356" s="954" t="s">
        <v>840</v>
      </c>
      <c r="BT356" s="955"/>
      <c r="BU356" s="971"/>
      <c r="BV356" s="954" t="s">
        <v>840</v>
      </c>
      <c r="BW356" s="955"/>
      <c r="BX356" s="971"/>
      <c r="BY356" s="955" t="s">
        <v>840</v>
      </c>
      <c r="BZ356" s="955"/>
      <c r="CA356" s="955"/>
      <c r="CB356" s="954" t="s">
        <v>840</v>
      </c>
      <c r="CC356" s="955"/>
      <c r="CD356" s="971"/>
      <c r="CE356" s="954" t="s">
        <v>840</v>
      </c>
      <c r="CF356" s="955"/>
      <c r="CG356" s="971"/>
      <c r="CH356" s="955" t="s">
        <v>840</v>
      </c>
      <c r="CI356" s="955"/>
      <c r="CJ356" s="955"/>
      <c r="CK356" s="954" t="s">
        <v>840</v>
      </c>
      <c r="CL356" s="955"/>
      <c r="CM356" s="971"/>
      <c r="CN356" s="954" t="s">
        <v>840</v>
      </c>
      <c r="CO356" s="955"/>
      <c r="CP356" s="971"/>
      <c r="CQ356" s="954" t="s">
        <v>840</v>
      </c>
      <c r="CR356" s="955"/>
      <c r="CS356" s="971"/>
      <c r="CT356" s="954" t="s">
        <v>840</v>
      </c>
      <c r="CU356" s="955"/>
      <c r="CV356" s="971"/>
      <c r="CW356" s="954" t="s">
        <v>840</v>
      </c>
      <c r="CX356" s="955"/>
      <c r="CY356" s="971"/>
      <c r="CZ356" s="1406" t="s">
        <v>840</v>
      </c>
      <c r="DA356" s="1407"/>
      <c r="DB356" s="1408"/>
      <c r="DC356" s="954" t="s">
        <v>840</v>
      </c>
      <c r="DD356" s="955"/>
      <c r="DE356" s="971"/>
      <c r="DF356" s="954" t="s">
        <v>840</v>
      </c>
      <c r="DG356" s="955"/>
      <c r="DH356" s="971"/>
      <c r="DI356" s="954" t="s">
        <v>840</v>
      </c>
      <c r="DJ356" s="955"/>
      <c r="DK356" s="971"/>
      <c r="DL356" s="954" t="s">
        <v>840</v>
      </c>
      <c r="DM356" s="955"/>
      <c r="DN356" s="971"/>
      <c r="DO356" s="954" t="s">
        <v>840</v>
      </c>
      <c r="DP356" s="955"/>
      <c r="DQ356" s="971"/>
      <c r="DR356" s="954" t="s">
        <v>840</v>
      </c>
      <c r="DS356" s="955"/>
      <c r="DT356" s="971"/>
      <c r="DU356" s="954" t="s">
        <v>840</v>
      </c>
      <c r="DV356" s="955"/>
      <c r="DW356" s="971"/>
      <c r="DX356" s="954" t="s">
        <v>840</v>
      </c>
      <c r="DY356" s="955"/>
      <c r="DZ356" s="971"/>
      <c r="EA356" s="955" t="s">
        <v>840</v>
      </c>
      <c r="EB356" s="955"/>
      <c r="EC356" s="955"/>
      <c r="ED356" s="954" t="s">
        <v>840</v>
      </c>
      <c r="EE356" s="955"/>
      <c r="EF356" s="971"/>
      <c r="EG356" s="954" t="s">
        <v>840</v>
      </c>
      <c r="EH356" s="955"/>
      <c r="EI356" s="971"/>
      <c r="EJ356" s="955" t="s">
        <v>840</v>
      </c>
      <c r="EK356" s="955"/>
      <c r="EL356" s="955"/>
      <c r="EM356" s="954" t="s">
        <v>840</v>
      </c>
      <c r="EN356" s="955"/>
      <c r="EO356" s="971"/>
      <c r="EP356" s="954" t="s">
        <v>840</v>
      </c>
      <c r="EQ356" s="955"/>
      <c r="ER356" s="971"/>
      <c r="ES356" s="954" t="s">
        <v>840</v>
      </c>
      <c r="ET356" s="955"/>
      <c r="EU356" s="971"/>
      <c r="EV356" s="954" t="s">
        <v>840</v>
      </c>
      <c r="EW356" s="955"/>
      <c r="EX356" s="971"/>
      <c r="EY356" s="954" t="s">
        <v>840</v>
      </c>
      <c r="EZ356" s="955"/>
      <c r="FA356" s="971"/>
      <c r="FB356" s="954" t="s">
        <v>840</v>
      </c>
      <c r="FC356" s="955"/>
      <c r="FD356" s="971"/>
      <c r="FE356" s="954" t="s">
        <v>840</v>
      </c>
      <c r="FF356" s="955"/>
      <c r="FG356" s="971"/>
      <c r="FH356" s="954" t="s">
        <v>840</v>
      </c>
      <c r="FI356" s="955"/>
      <c r="FJ356" s="971"/>
      <c r="FK356" s="954" t="s">
        <v>840</v>
      </c>
      <c r="FL356" s="955"/>
      <c r="FM356" s="971"/>
      <c r="FN356" s="1406" t="s">
        <v>840</v>
      </c>
      <c r="FO356" s="1407"/>
      <c r="FP356" s="1408"/>
      <c r="FQ356" s="1406" t="s">
        <v>840</v>
      </c>
      <c r="FR356" s="1407"/>
      <c r="FS356" s="1408"/>
      <c r="FT356" s="977"/>
      <c r="FU356" s="977"/>
      <c r="FV356" s="937"/>
    </row>
    <row r="357" spans="7:184" ht="5.0999999999999996" customHeight="1">
      <c r="J357" s="935"/>
      <c r="K357" s="1354"/>
      <c r="L357" s="1354"/>
      <c r="M357" s="1354"/>
      <c r="N357" s="1354"/>
      <c r="O357" s="1354"/>
      <c r="P357" s="1354"/>
      <c r="Q357" s="1354"/>
      <c r="R357" s="1354"/>
      <c r="S357" s="1354"/>
      <c r="T357" s="1354"/>
      <c r="U357" s="1354"/>
      <c r="V357" s="1354"/>
      <c r="W357" s="1354"/>
      <c r="X357" s="1354"/>
      <c r="Y357" s="1354"/>
      <c r="Z357" s="1354"/>
      <c r="AA357" s="1354"/>
      <c r="AB357" s="1354"/>
      <c r="AC357" s="1354"/>
      <c r="AD357" s="1354"/>
      <c r="AE357" s="1354"/>
      <c r="AF357" s="1354"/>
      <c r="AG357" s="1354"/>
      <c r="AH357" s="1354"/>
      <c r="AI357" s="1354"/>
      <c r="AJ357" s="1354"/>
      <c r="AK357" s="1354"/>
      <c r="AL357" s="1354"/>
      <c r="AM357" s="1354"/>
      <c r="AN357" s="1354"/>
      <c r="AO357" s="1354"/>
      <c r="AP357" s="1354"/>
      <c r="AQ357" s="1354"/>
      <c r="AR357" s="1354"/>
      <c r="AS357" s="1354"/>
      <c r="AT357" s="1354"/>
      <c r="AU357" s="1354"/>
      <c r="AV357" s="1354"/>
      <c r="AW357" s="1354"/>
      <c r="AX357" s="1354"/>
      <c r="AY357" s="1354"/>
      <c r="AZ357" s="1354"/>
      <c r="BA357" s="1354"/>
      <c r="BB357" s="1354"/>
      <c r="BC357" s="1354"/>
      <c r="BD357" s="1354"/>
      <c r="BE357" s="1354"/>
      <c r="BF357" s="1354"/>
      <c r="BG357" s="1354"/>
      <c r="BH357" s="1354"/>
      <c r="BI357" s="1354"/>
      <c r="BJ357" s="1354"/>
      <c r="BK357" s="1354"/>
      <c r="BL357" s="1354"/>
      <c r="BM357" s="1354"/>
      <c r="BN357" s="1354"/>
      <c r="BO357" s="1354"/>
      <c r="BP357" s="1354"/>
      <c r="BQ357" s="1354"/>
      <c r="BR357" s="1354"/>
      <c r="BS357" s="1354"/>
      <c r="BT357" s="1354"/>
      <c r="BU357" s="1354"/>
      <c r="BV357" s="1354"/>
      <c r="BW357" s="1354"/>
      <c r="BX357" s="1354"/>
      <c r="BY357" s="1354"/>
      <c r="BZ357" s="1354"/>
      <c r="CA357" s="1354"/>
      <c r="CB357" s="1354"/>
      <c r="CC357" s="1354"/>
      <c r="CD357" s="1354"/>
      <c r="CE357" s="1354"/>
      <c r="CF357" s="1354"/>
      <c r="CG357" s="1354"/>
      <c r="CH357" s="1354"/>
      <c r="CI357" s="1354"/>
      <c r="CJ357" s="1354"/>
      <c r="CK357" s="1354"/>
      <c r="CL357" s="1354"/>
      <c r="CM357" s="1354"/>
      <c r="CN357" s="1354"/>
      <c r="CO357" s="1354"/>
      <c r="CP357" s="1354"/>
      <c r="CQ357" s="1354"/>
      <c r="CR357" s="1354"/>
      <c r="CS357" s="1354"/>
      <c r="CT357" s="1354"/>
      <c r="CU357" s="1354"/>
      <c r="CV357" s="1354"/>
      <c r="CW357" s="1354"/>
      <c r="CX357" s="1354"/>
      <c r="CY357" s="1354"/>
      <c r="CZ357" s="1354"/>
      <c r="DA357" s="1354"/>
      <c r="DB357" s="1354"/>
      <c r="DC357" s="1354"/>
      <c r="DD357" s="1354"/>
      <c r="DE357" s="1354"/>
      <c r="DF357" s="1354"/>
      <c r="DG357" s="1354"/>
      <c r="DH357" s="1354"/>
      <c r="DI357" s="1354"/>
      <c r="DJ357" s="1354"/>
      <c r="DK357" s="1354"/>
      <c r="DL357" s="1354"/>
      <c r="DM357" s="1354"/>
      <c r="DN357" s="1354"/>
      <c r="DO357" s="1354"/>
      <c r="DP357" s="1354"/>
      <c r="DQ357" s="1354"/>
      <c r="DR357" s="1354"/>
      <c r="DS357" s="1354"/>
      <c r="DT357" s="1354"/>
      <c r="DU357" s="1354"/>
      <c r="DV357" s="1354"/>
      <c r="DW357" s="1354"/>
      <c r="DX357" s="1354"/>
      <c r="DY357" s="1354"/>
      <c r="DZ357" s="1354"/>
      <c r="EA357" s="1354"/>
      <c r="EB357" s="1354"/>
      <c r="EC357" s="1354"/>
      <c r="ED357" s="1354"/>
      <c r="EE357" s="1354"/>
      <c r="EF357" s="1354"/>
      <c r="EG357" s="1354"/>
      <c r="EH357" s="1354"/>
      <c r="EI357" s="1354"/>
      <c r="EJ357" s="1354"/>
      <c r="EK357" s="1354"/>
      <c r="EL357" s="1354"/>
      <c r="EM357" s="1354"/>
      <c r="EN357" s="1354"/>
      <c r="EO357" s="1354"/>
      <c r="EP357" s="1354"/>
      <c r="EQ357" s="1354"/>
      <c r="ER357" s="1354"/>
      <c r="ES357" s="1354"/>
      <c r="ET357" s="1354"/>
      <c r="EU357" s="1354"/>
      <c r="EV357" s="1354"/>
      <c r="EW357" s="1354"/>
      <c r="EX357" s="1354"/>
      <c r="EY357" s="1354"/>
      <c r="EZ357" s="1354"/>
      <c r="FA357" s="1354"/>
      <c r="FB357" s="1354"/>
      <c r="FC357" s="1354"/>
      <c r="FD357" s="1354"/>
      <c r="FE357" s="1354"/>
      <c r="FF357" s="1354"/>
      <c r="FG357" s="1354"/>
      <c r="FH357" s="1354"/>
      <c r="FI357" s="1354"/>
      <c r="FJ357" s="1354"/>
      <c r="FK357" s="1354"/>
      <c r="FL357" s="1354"/>
      <c r="FM357" s="1354"/>
      <c r="FN357" s="1354"/>
      <c r="FO357" s="1354"/>
      <c r="FP357" s="1354"/>
      <c r="FQ357" s="1354"/>
      <c r="FR357" s="1354"/>
      <c r="FS357" s="1354"/>
      <c r="FT357" s="977"/>
      <c r="FU357" s="977"/>
      <c r="FV357" s="937"/>
    </row>
    <row r="358" spans="7:184" ht="9.9499999999999993" customHeight="1">
      <c r="J358" s="936"/>
      <c r="K358" s="939"/>
      <c r="L358" s="939"/>
      <c r="M358" s="939"/>
      <c r="N358" s="939"/>
      <c r="O358" s="939"/>
      <c r="P358" s="939"/>
      <c r="Q358" s="939"/>
      <c r="R358" s="939"/>
      <c r="S358" s="939"/>
      <c r="T358" s="939"/>
      <c r="U358" s="939"/>
      <c r="V358" s="939"/>
      <c r="W358" s="939"/>
      <c r="X358" s="939"/>
      <c r="Y358" s="939"/>
      <c r="Z358" s="939"/>
      <c r="AA358" s="939"/>
      <c r="AB358" s="939"/>
      <c r="AC358" s="939"/>
      <c r="AD358" s="939"/>
      <c r="AE358" s="939"/>
      <c r="AF358" s="939"/>
      <c r="AG358" s="939"/>
      <c r="AH358" s="939"/>
      <c r="AI358" s="939"/>
      <c r="AJ358" s="939"/>
      <c r="AK358" s="939"/>
      <c r="AL358" s="939"/>
      <c r="AM358" s="939"/>
      <c r="AN358" s="939"/>
      <c r="AO358" s="939"/>
      <c r="AP358" s="939"/>
      <c r="AQ358" s="939"/>
      <c r="AR358" s="939"/>
      <c r="AS358" s="939"/>
      <c r="AT358" s="939"/>
      <c r="AU358" s="939"/>
      <c r="AV358" s="939"/>
      <c r="AW358" s="939"/>
      <c r="AX358" s="939"/>
      <c r="AY358" s="939"/>
      <c r="AZ358" s="939"/>
      <c r="BA358" s="939"/>
      <c r="BB358" s="939"/>
      <c r="BC358" s="939"/>
      <c r="BD358" s="939"/>
      <c r="BE358" s="939"/>
      <c r="BF358" s="939"/>
      <c r="BG358" s="939"/>
      <c r="BH358" s="939"/>
      <c r="BI358" s="939"/>
      <c r="BJ358" s="939"/>
      <c r="BK358" s="939"/>
      <c r="BL358" s="939"/>
      <c r="BM358" s="939"/>
      <c r="BN358" s="939"/>
      <c r="BO358" s="939"/>
      <c r="BP358" s="939"/>
      <c r="BQ358" s="939"/>
      <c r="BR358" s="939"/>
      <c r="BS358" s="939"/>
      <c r="BT358" s="939"/>
      <c r="BU358" s="939"/>
      <c r="BV358" s="939"/>
      <c r="BW358" s="939"/>
      <c r="BX358" s="939"/>
      <c r="BY358" s="939"/>
      <c r="BZ358" s="939"/>
      <c r="CA358" s="939"/>
      <c r="CB358" s="939"/>
      <c r="CC358" s="939"/>
      <c r="CD358" s="939"/>
      <c r="CE358" s="939"/>
      <c r="CF358" s="939"/>
      <c r="CG358" s="939"/>
      <c r="CH358" s="939"/>
      <c r="CI358" s="939"/>
      <c r="CJ358" s="939"/>
      <c r="CK358" s="939"/>
      <c r="CL358" s="939"/>
      <c r="CM358" s="939"/>
      <c r="CN358" s="939"/>
      <c r="CO358" s="939"/>
      <c r="CP358" s="939"/>
      <c r="CQ358" s="939"/>
      <c r="CR358" s="939"/>
      <c r="CS358" s="939"/>
      <c r="CT358" s="939"/>
      <c r="CU358" s="939"/>
      <c r="CV358" s="939"/>
      <c r="CW358" s="939"/>
      <c r="CX358" s="939"/>
      <c r="CY358" s="939"/>
      <c r="CZ358" s="939"/>
      <c r="DA358" s="939"/>
      <c r="DB358" s="939"/>
      <c r="DC358" s="939"/>
      <c r="DD358" s="939"/>
      <c r="DE358" s="939"/>
      <c r="DF358" s="939"/>
      <c r="DG358" s="939"/>
      <c r="DH358" s="939"/>
      <c r="DI358" s="939"/>
      <c r="DJ358" s="939"/>
      <c r="DK358" s="939"/>
      <c r="DL358" s="939"/>
      <c r="DM358" s="939"/>
      <c r="DN358" s="939"/>
      <c r="DO358" s="939"/>
      <c r="DP358" s="939"/>
      <c r="DQ358" s="939"/>
      <c r="DR358" s="939"/>
      <c r="DS358" s="939"/>
      <c r="DT358" s="939"/>
      <c r="DU358" s="939"/>
      <c r="DV358" s="939"/>
      <c r="DW358" s="939"/>
      <c r="DX358" s="939"/>
      <c r="DY358" s="939"/>
      <c r="DZ358" s="939"/>
      <c r="EA358" s="939"/>
      <c r="EB358" s="939"/>
      <c r="EC358" s="939"/>
      <c r="ED358" s="939"/>
      <c r="EE358" s="939"/>
      <c r="EF358" s="939"/>
      <c r="EG358" s="939"/>
      <c r="EH358" s="939"/>
      <c r="EI358" s="939"/>
      <c r="EJ358" s="939"/>
      <c r="EK358" s="939"/>
      <c r="EL358" s="939"/>
      <c r="EM358" s="939"/>
      <c r="EN358" s="939"/>
      <c r="EO358" s="939"/>
      <c r="EP358" s="939"/>
      <c r="EQ358" s="939"/>
      <c r="ER358" s="939"/>
      <c r="ES358" s="939"/>
      <c r="ET358" s="939"/>
      <c r="EU358" s="939"/>
      <c r="EV358" s="939"/>
      <c r="EW358" s="939"/>
      <c r="EX358" s="939"/>
      <c r="EY358" s="939"/>
      <c r="EZ358" s="939"/>
      <c r="FA358" s="939"/>
      <c r="FB358" s="939"/>
      <c r="FC358" s="939"/>
      <c r="FD358" s="939"/>
      <c r="FE358" s="939"/>
      <c r="FF358" s="939"/>
      <c r="FG358" s="939"/>
      <c r="FH358" s="939"/>
      <c r="FI358" s="939"/>
      <c r="FJ358" s="939"/>
      <c r="FK358" s="939"/>
      <c r="FL358" s="939"/>
      <c r="FM358" s="939"/>
      <c r="FN358" s="939"/>
      <c r="FO358" s="939"/>
      <c r="FP358" s="939"/>
      <c r="FQ358" s="939"/>
      <c r="FR358" s="939"/>
      <c r="FS358" s="939"/>
      <c r="FT358" s="939"/>
      <c r="FU358" s="939"/>
      <c r="FV358" s="940"/>
    </row>
    <row r="359" spans="7:184" ht="18.95" customHeight="1">
      <c r="K359" s="1052" t="s">
        <v>2255</v>
      </c>
    </row>
    <row r="360" spans="7:184" ht="18.95" customHeight="1">
      <c r="K360" s="1052" t="s">
        <v>3197</v>
      </c>
    </row>
    <row r="362" spans="7:184" ht="18.95" customHeight="1">
      <c r="G362"/>
      <c r="I362" s="924" t="s">
        <v>2423</v>
      </c>
    </row>
    <row r="363" spans="7:184" s="920" customFormat="1" ht="18.95" customHeight="1">
      <c r="I363" s="486"/>
      <c r="J363" s="486"/>
      <c r="K363" s="486"/>
      <c r="L363" s="486"/>
      <c r="M363" s="486"/>
      <c r="N363" s="486"/>
      <c r="O363" s="486"/>
      <c r="P363" s="486"/>
      <c r="Q363" s="486"/>
      <c r="R363" s="486"/>
      <c r="S363" s="486"/>
      <c r="T363" s="486"/>
      <c r="U363" s="486"/>
      <c r="V363" s="486"/>
      <c r="W363" s="486"/>
      <c r="X363" s="486"/>
      <c r="Y363" s="486"/>
      <c r="Z363" s="486"/>
      <c r="AA363" s="486"/>
      <c r="AB363" s="486"/>
      <c r="AC363" s="486"/>
      <c r="AD363" s="486"/>
      <c r="AE363" s="486"/>
      <c r="AF363" s="486"/>
      <c r="AG363" s="486"/>
      <c r="AH363" s="486"/>
      <c r="AI363" s="486"/>
      <c r="AJ363" s="486"/>
      <c r="AK363" s="486"/>
      <c r="AL363" s="486"/>
      <c r="AM363" s="486"/>
      <c r="AN363" s="486"/>
      <c r="AO363" s="486"/>
      <c r="AP363" s="486"/>
      <c r="AQ363" s="486"/>
      <c r="AR363" s="486"/>
      <c r="AS363" s="486"/>
      <c r="AT363" s="486"/>
      <c r="AU363" s="486"/>
      <c r="AV363" s="486"/>
      <c r="AW363" s="486"/>
      <c r="AX363" s="486"/>
      <c r="AY363" s="486"/>
      <c r="AZ363" s="486"/>
      <c r="BA363" s="486"/>
      <c r="BB363" s="486"/>
      <c r="BC363" s="486"/>
      <c r="BD363" s="486"/>
      <c r="BE363" s="486"/>
      <c r="BF363" s="486"/>
      <c r="BG363" s="486"/>
      <c r="BH363" s="486"/>
      <c r="BI363" s="486"/>
      <c r="BJ363" s="486"/>
      <c r="BK363" s="486"/>
      <c r="BL363" s="486"/>
      <c r="BM363" s="486"/>
      <c r="BN363" s="486"/>
      <c r="BO363" s="486"/>
      <c r="BP363" s="486"/>
      <c r="BQ363" s="486"/>
      <c r="BR363" s="486"/>
      <c r="BS363" s="486"/>
      <c r="BT363" s="486"/>
      <c r="BU363" s="486"/>
      <c r="BV363" s="486"/>
      <c r="BW363" s="486"/>
      <c r="BX363" s="486"/>
      <c r="BY363" s="486"/>
      <c r="BZ363" s="486"/>
      <c r="CA363" s="486"/>
      <c r="CB363" s="486"/>
      <c r="CC363" s="486"/>
      <c r="CD363" s="486"/>
      <c r="CE363" s="486"/>
      <c r="CF363" s="486"/>
      <c r="CG363" s="486"/>
      <c r="CH363" s="486"/>
      <c r="CI363" s="486"/>
      <c r="CJ363" s="486"/>
      <c r="CK363" s="486"/>
      <c r="CL363" s="486"/>
      <c r="CM363" s="486"/>
      <c r="CN363" s="486"/>
      <c r="CO363" s="486"/>
      <c r="CP363" s="486"/>
      <c r="CQ363" s="486"/>
      <c r="CR363" s="486"/>
      <c r="CS363" s="486"/>
      <c r="CT363" s="486"/>
      <c r="CU363" s="486"/>
      <c r="CV363" s="486"/>
      <c r="CW363" s="486"/>
      <c r="CX363" s="486"/>
      <c r="CY363" s="486"/>
      <c r="CZ363" s="486"/>
      <c r="DA363" s="486"/>
      <c r="DB363" s="486"/>
      <c r="DC363" s="486"/>
      <c r="DD363" s="486"/>
      <c r="DE363" s="486"/>
      <c r="DF363" s="486"/>
      <c r="DG363" s="486"/>
      <c r="DH363" s="486"/>
      <c r="DI363" s="486"/>
      <c r="DJ363" s="486"/>
      <c r="DK363" s="486"/>
      <c r="DL363" s="486"/>
      <c r="DM363" s="486"/>
      <c r="DN363" s="486"/>
      <c r="DO363" s="486"/>
      <c r="DP363" s="486"/>
      <c r="DQ363" s="486"/>
      <c r="DR363" s="486"/>
      <c r="DS363" s="486"/>
      <c r="DT363" s="486"/>
      <c r="DU363" s="486"/>
      <c r="DV363" s="486"/>
      <c r="DW363" s="486"/>
      <c r="DX363" s="486"/>
      <c r="DY363" s="486"/>
      <c r="DZ363" s="486"/>
      <c r="EA363" s="486"/>
    </row>
    <row r="364" spans="7:184" ht="5.0999999999999996" customHeight="1">
      <c r="H364"/>
      <c r="I364"/>
      <c r="J364" s="536"/>
      <c r="K364" s="1987"/>
      <c r="L364" s="1988"/>
      <c r="M364" s="1988"/>
      <c r="N364" s="1988"/>
      <c r="O364" s="1988"/>
      <c r="P364" s="1988"/>
      <c r="Q364" s="1988"/>
      <c r="R364" s="1988"/>
      <c r="S364" s="1988"/>
      <c r="T364" s="1988"/>
      <c r="U364" s="1989"/>
      <c r="Y364" s="920"/>
      <c r="Z364" s="920"/>
      <c r="AA364" s="920"/>
      <c r="AB364" s="920"/>
      <c r="AC364" s="920"/>
      <c r="AD364" s="920"/>
      <c r="AE364" s="920"/>
      <c r="AF364" s="920"/>
      <c r="AG364" s="920"/>
      <c r="AH364" s="920"/>
      <c r="AI364" s="920"/>
      <c r="AJ364" s="920"/>
      <c r="AK364" s="920"/>
      <c r="AL364" s="920"/>
      <c r="AM364" s="920"/>
      <c r="AN364" s="920"/>
      <c r="AO364" s="920"/>
      <c r="AP364" s="920"/>
      <c r="AQ364" s="920"/>
      <c r="AR364" s="920"/>
      <c r="AS364" s="920"/>
      <c r="AT364" s="920"/>
      <c r="AU364" s="920"/>
      <c r="AV364" s="920"/>
      <c r="AW364" s="920"/>
      <c r="AX364" s="920"/>
      <c r="AY364" s="920"/>
      <c r="AZ364" s="920"/>
      <c r="BA364" s="920"/>
      <c r="BB364" s="920"/>
      <c r="BC364" s="920"/>
      <c r="BD364" s="920"/>
      <c r="BE364" s="920"/>
      <c r="BF364" s="920"/>
      <c r="BG364" s="920"/>
      <c r="BH364" s="920"/>
      <c r="BI364" s="920"/>
    </row>
    <row r="365" spans="7:184" ht="18.95" customHeight="1">
      <c r="H365"/>
      <c r="I365"/>
      <c r="J365" s="536"/>
      <c r="K365" s="907" t="s">
        <v>3065</v>
      </c>
      <c r="L365" s="908"/>
      <c r="M365" s="908"/>
      <c r="N365" s="908"/>
      <c r="O365" s="908"/>
      <c r="P365" s="908"/>
      <c r="Q365" s="908"/>
      <c r="R365" s="908"/>
      <c r="S365" s="908"/>
      <c r="T365" s="908"/>
      <c r="U365" s="909"/>
      <c r="AI365" s="920"/>
      <c r="AJ365" s="920"/>
      <c r="AK365" s="920"/>
      <c r="AL365" s="920"/>
      <c r="AM365" s="920"/>
      <c r="AN365" s="920"/>
      <c r="AO365" s="920"/>
      <c r="AS365" s="920"/>
      <c r="AT365" s="920"/>
      <c r="AU365" s="920"/>
      <c r="AV365" s="920"/>
      <c r="AW365" s="920"/>
      <c r="AX365" s="920"/>
      <c r="AY365" s="920"/>
      <c r="AZ365" s="920"/>
      <c r="BA365" s="920"/>
      <c r="BB365" s="920"/>
      <c r="BC365" s="920"/>
      <c r="BD365" s="920"/>
      <c r="BE365" s="920"/>
      <c r="BF365" s="920"/>
      <c r="BG365" s="920"/>
      <c r="FV365" s="920"/>
      <c r="FW365" s="920"/>
      <c r="FX365" s="920"/>
    </row>
    <row r="366" spans="7:184" ht="9.9499999999999993" customHeight="1">
      <c r="H366"/>
      <c r="I366"/>
      <c r="J366" s="916"/>
      <c r="K366" s="1990"/>
      <c r="L366" s="1990"/>
      <c r="M366" s="1990"/>
      <c r="N366" s="1990"/>
      <c r="O366" s="1990"/>
      <c r="P366" s="1990"/>
      <c r="Q366" s="1990"/>
      <c r="R366" s="1990"/>
      <c r="S366" s="1990"/>
      <c r="T366" s="1990"/>
      <c r="U366" s="1990"/>
      <c r="V366" s="941"/>
      <c r="W366" s="941"/>
      <c r="X366" s="941"/>
      <c r="Y366" s="941"/>
      <c r="Z366" s="941"/>
      <c r="AA366" s="941"/>
      <c r="AB366" s="941"/>
      <c r="AC366" s="941"/>
      <c r="AD366" s="941"/>
      <c r="AE366" s="941"/>
      <c r="AF366" s="941"/>
      <c r="AG366" s="941"/>
      <c r="AH366" s="941"/>
      <c r="AI366" s="941"/>
      <c r="AJ366" s="941"/>
      <c r="AK366" s="941"/>
      <c r="AL366" s="941"/>
      <c r="AM366" s="941"/>
      <c r="AN366" s="941"/>
      <c r="AO366" s="941"/>
      <c r="AP366" s="941"/>
      <c r="AQ366" s="941"/>
      <c r="AR366" s="941"/>
      <c r="AS366" s="941"/>
      <c r="AT366" s="941"/>
      <c r="AU366" s="941"/>
      <c r="AV366" s="941"/>
      <c r="AW366" s="941"/>
      <c r="AX366" s="941"/>
      <c r="AY366" s="941"/>
      <c r="AZ366" s="941"/>
      <c r="BA366" s="941"/>
      <c r="BB366" s="941"/>
      <c r="BC366" s="941"/>
      <c r="BD366" s="941"/>
      <c r="BE366" s="941"/>
      <c r="BF366" s="941"/>
      <c r="BG366" s="941"/>
      <c r="BH366" s="941"/>
      <c r="BI366" s="941"/>
      <c r="BJ366" s="941"/>
      <c r="BK366" s="941"/>
      <c r="BL366" s="941"/>
      <c r="BM366" s="941"/>
      <c r="BN366" s="941"/>
      <c r="BO366" s="941"/>
      <c r="BP366" s="941"/>
      <c r="BQ366" s="941"/>
      <c r="BR366" s="941"/>
      <c r="BS366" s="941"/>
      <c r="BT366" s="941"/>
      <c r="BU366" s="941"/>
      <c r="BV366" s="941"/>
      <c r="BW366" s="941"/>
      <c r="BX366" s="941"/>
      <c r="BY366" s="941"/>
      <c r="BZ366" s="941"/>
      <c r="CA366" s="941"/>
      <c r="CB366" s="941"/>
      <c r="CC366" s="941"/>
      <c r="CD366" s="941"/>
      <c r="CE366" s="941"/>
      <c r="CF366" s="941"/>
      <c r="CG366" s="941"/>
      <c r="CH366" s="941"/>
      <c r="CI366" s="941"/>
      <c r="CJ366" s="941"/>
      <c r="CK366" s="941"/>
      <c r="CL366" s="941"/>
      <c r="CM366" s="941"/>
      <c r="CN366" s="941"/>
      <c r="CO366" s="941"/>
      <c r="CP366" s="941"/>
      <c r="CQ366" s="941"/>
      <c r="CR366" s="941"/>
      <c r="CS366" s="941"/>
      <c r="CT366" s="941"/>
      <c r="CU366" s="941"/>
      <c r="CV366" s="941"/>
      <c r="CW366" s="941"/>
      <c r="CX366" s="941"/>
      <c r="CY366" s="941"/>
      <c r="CZ366" s="1316"/>
      <c r="DA366" s="1316"/>
      <c r="DB366" s="1316"/>
      <c r="DC366" s="1316"/>
      <c r="DD366" s="1316"/>
      <c r="DE366" s="1316"/>
      <c r="DF366" s="1316"/>
      <c r="DG366" s="1316"/>
      <c r="DH366" s="1316"/>
      <c r="DI366" s="1316"/>
      <c r="DJ366" s="1316"/>
      <c r="DK366" s="1316"/>
      <c r="DL366" s="1316"/>
      <c r="DM366" s="1316"/>
      <c r="DN366" s="1316"/>
      <c r="DO366" s="1316"/>
      <c r="DP366" s="1316"/>
      <c r="DQ366" s="1316"/>
      <c r="DR366" s="1316"/>
      <c r="DS366" s="1316"/>
      <c r="DT366" s="1316"/>
      <c r="DU366" s="1316"/>
      <c r="DV366" s="1316"/>
      <c r="DW366" s="1316"/>
      <c r="DX366" s="1316"/>
      <c r="DY366" s="1316"/>
      <c r="DZ366" s="1316"/>
      <c r="EA366" s="1316"/>
      <c r="EB366" s="1316"/>
      <c r="EC366" s="1316"/>
      <c r="ED366" s="1316"/>
      <c r="EE366" s="1316"/>
      <c r="EF366" s="1316"/>
      <c r="EG366" s="1316"/>
      <c r="EH366" s="1316"/>
      <c r="EI366" s="1316"/>
      <c r="EJ366" s="1316"/>
      <c r="EK366" s="1316"/>
      <c r="EL366" s="1316"/>
      <c r="EM366" s="1316"/>
      <c r="EN366" s="1316"/>
      <c r="EO366" s="1316"/>
      <c r="EP366" s="1316"/>
      <c r="EQ366" s="1316"/>
      <c r="ER366" s="1316"/>
      <c r="ES366" s="1316"/>
      <c r="ET366" s="1316"/>
      <c r="EU366" s="1316"/>
      <c r="EV366" s="1316"/>
      <c r="EW366" s="1316"/>
      <c r="EX366" s="1316"/>
      <c r="EY366" s="1316"/>
      <c r="EZ366" s="1316"/>
      <c r="FA366" s="1316"/>
      <c r="FB366" s="1316"/>
      <c r="FC366" s="1316"/>
      <c r="FD366" s="1316"/>
      <c r="FE366" s="1316"/>
      <c r="FF366" s="1316"/>
      <c r="FG366" s="1316"/>
      <c r="FH366" s="1316"/>
      <c r="FI366" s="1316"/>
      <c r="FJ366" s="1316"/>
      <c r="FK366" s="1316"/>
      <c r="FL366" s="1316"/>
      <c r="FM366" s="941"/>
      <c r="FN366" s="941"/>
      <c r="FO366" s="941"/>
      <c r="FP366" s="941"/>
      <c r="FQ366" s="941"/>
      <c r="FR366" s="941"/>
      <c r="FS366" s="941"/>
      <c r="FT366" s="1316"/>
      <c r="FU366" s="941"/>
      <c r="FV366" s="941"/>
      <c r="FW366" s="942"/>
      <c r="FZ366" s="920"/>
      <c r="GA366" s="920"/>
      <c r="GB366" s="920"/>
    </row>
    <row r="367" spans="7:184" ht="18.95" customHeight="1">
      <c r="J367" s="935"/>
      <c r="K367" s="949" t="s">
        <v>1642</v>
      </c>
      <c r="L367" s="1397"/>
      <c r="M367" s="938"/>
      <c r="N367" s="938"/>
      <c r="O367" s="2890" t="s">
        <v>1179</v>
      </c>
      <c r="P367" s="2891"/>
      <c r="Q367" s="2891"/>
      <c r="R367" s="2892"/>
      <c r="S367" s="986" t="s">
        <v>1180</v>
      </c>
      <c r="T367" s="987" t="s">
        <v>1178</v>
      </c>
      <c r="U367" s="2890" t="s">
        <v>1179</v>
      </c>
      <c r="V367" s="2891"/>
      <c r="W367" s="2891"/>
      <c r="X367" s="2892"/>
      <c r="Y367" s="986" t="s">
        <v>1180</v>
      </c>
      <c r="Z367" s="920"/>
      <c r="AA367" s="938" t="s">
        <v>1630</v>
      </c>
      <c r="AB367" s="938"/>
      <c r="AC367" s="938"/>
      <c r="AD367" s="1154" t="s">
        <v>2413</v>
      </c>
      <c r="AE367" s="1155"/>
      <c r="AF367" s="1155"/>
      <c r="AG367" s="1155"/>
      <c r="AH367" s="1155"/>
      <c r="AI367" s="1156"/>
      <c r="AJ367" s="946" t="s">
        <v>1115</v>
      </c>
      <c r="AK367" s="486" t="s">
        <v>737</v>
      </c>
      <c r="AL367" s="486" t="s">
        <v>2318</v>
      </c>
      <c r="AT367" s="926" t="s">
        <v>1544</v>
      </c>
      <c r="AU367" s="927"/>
      <c r="AV367" s="928"/>
      <c r="AW367" s="926" t="s">
        <v>1623</v>
      </c>
      <c r="AX367" s="927"/>
      <c r="AY367" s="928"/>
      <c r="BO367" s="920"/>
      <c r="BP367" s="920"/>
      <c r="BQ367" s="920"/>
      <c r="BX367" s="920"/>
      <c r="BY367" s="920"/>
      <c r="BZ367" s="920"/>
      <c r="CA367" s="920"/>
      <c r="CB367" s="920"/>
      <c r="CC367" s="920"/>
      <c r="CD367" s="920"/>
      <c r="CE367" s="920"/>
      <c r="CF367" s="920"/>
      <c r="CG367" s="920"/>
      <c r="CH367" s="920"/>
      <c r="CI367" s="920"/>
      <c r="CJ367" s="920"/>
      <c r="CK367" s="920"/>
      <c r="CL367" s="920"/>
      <c r="CM367" s="920"/>
      <c r="CN367" s="920"/>
      <c r="CO367" s="920"/>
      <c r="CP367" s="920"/>
      <c r="CQ367" s="920"/>
      <c r="CR367" s="920"/>
      <c r="CT367" s="920"/>
      <c r="CU367" s="920"/>
      <c r="CZ367" s="920"/>
      <c r="DA367" s="920"/>
      <c r="DB367" s="920"/>
      <c r="DC367" s="920"/>
      <c r="DD367" s="920"/>
      <c r="DE367" s="920"/>
      <c r="DF367" s="920"/>
      <c r="DG367" s="920"/>
      <c r="DH367" s="920"/>
      <c r="DI367" s="920"/>
      <c r="DJ367" s="920"/>
      <c r="DK367" s="920"/>
      <c r="DL367" s="920"/>
      <c r="DM367" s="920"/>
      <c r="DN367" s="920"/>
      <c r="DO367" s="920"/>
      <c r="DP367" s="920"/>
      <c r="DQ367" s="920"/>
      <c r="DR367" s="920"/>
      <c r="DS367" s="920"/>
      <c r="DT367" s="920"/>
      <c r="DU367" s="920"/>
      <c r="DV367" s="920"/>
      <c r="DW367" s="920"/>
      <c r="DX367" s="920"/>
      <c r="DY367" s="920"/>
      <c r="DZ367" s="920"/>
      <c r="EA367" s="920"/>
      <c r="EB367" s="920"/>
      <c r="EC367" s="920"/>
      <c r="ED367" s="920"/>
      <c r="EE367" s="920"/>
      <c r="EF367" s="920"/>
      <c r="EG367" s="920"/>
      <c r="EH367" s="920"/>
      <c r="EI367" s="920"/>
      <c r="EJ367" s="920"/>
      <c r="EK367" s="920"/>
      <c r="EL367" s="920"/>
      <c r="EM367" s="920"/>
      <c r="EN367" s="920"/>
      <c r="EO367" s="920"/>
      <c r="EP367" s="920"/>
      <c r="EQ367" s="920"/>
      <c r="ER367" s="920"/>
      <c r="ES367" s="920"/>
      <c r="ET367" s="920"/>
      <c r="EU367" s="920"/>
      <c r="EV367" s="920"/>
      <c r="EW367" s="920"/>
      <c r="EX367" s="920"/>
      <c r="EY367" s="920"/>
      <c r="EZ367" s="920"/>
      <c r="FA367" s="920"/>
      <c r="FB367" s="920"/>
      <c r="FC367" s="920"/>
      <c r="FD367" s="920"/>
      <c r="FE367" s="920"/>
      <c r="FF367" s="920"/>
      <c r="FG367" s="920"/>
      <c r="FH367" s="920"/>
      <c r="FI367" s="920"/>
      <c r="FJ367" s="920"/>
      <c r="FK367" s="920"/>
      <c r="FL367" s="920"/>
      <c r="FM367" s="920"/>
      <c r="FN367" s="920"/>
      <c r="FO367" s="920"/>
      <c r="FP367" s="920"/>
      <c r="FQ367" s="920"/>
      <c r="FR367" s="920"/>
      <c r="FS367" s="920"/>
      <c r="FT367" s="920"/>
      <c r="FU367" s="920"/>
      <c r="FV367" s="920"/>
      <c r="FW367" s="937"/>
      <c r="FZ367" s="920"/>
      <c r="GA367" s="920"/>
      <c r="GB367" s="920"/>
    </row>
    <row r="368" spans="7:184" ht="9.9499999999999993" customHeight="1">
      <c r="J368" s="935"/>
      <c r="K368" s="1986"/>
      <c r="L368" s="1986"/>
      <c r="M368" s="920"/>
      <c r="N368" s="920"/>
      <c r="O368" s="920"/>
      <c r="P368" s="920"/>
      <c r="Q368" s="920"/>
      <c r="R368" s="920"/>
      <c r="S368" s="920"/>
      <c r="T368" s="920"/>
      <c r="U368" s="920"/>
      <c r="V368" s="920"/>
      <c r="W368" s="920"/>
      <c r="X368" s="920"/>
      <c r="Y368" s="920"/>
      <c r="Z368" s="920"/>
      <c r="AA368" s="920"/>
      <c r="AB368" s="920"/>
      <c r="AC368" s="920"/>
      <c r="AD368" s="920"/>
      <c r="AE368" s="920"/>
      <c r="AF368" s="920"/>
      <c r="AG368" s="920"/>
      <c r="AH368" s="920"/>
      <c r="AI368" s="920"/>
      <c r="AJ368" s="920"/>
      <c r="AK368" s="920"/>
      <c r="AL368" s="920"/>
      <c r="AM368" s="920"/>
      <c r="AN368" s="920"/>
      <c r="AO368" s="920"/>
      <c r="AP368" s="920"/>
      <c r="AQ368" s="920"/>
      <c r="AR368" s="920"/>
      <c r="AS368" s="920"/>
      <c r="AT368" s="920"/>
      <c r="AU368" s="920"/>
      <c r="AV368" s="920"/>
      <c r="AW368" s="920"/>
      <c r="AX368" s="920"/>
      <c r="AY368" s="920"/>
      <c r="AZ368" s="920"/>
      <c r="BA368" s="920"/>
      <c r="BB368" s="920"/>
      <c r="BC368" s="920"/>
      <c r="BD368" s="920"/>
      <c r="BE368" s="920"/>
      <c r="BF368" s="920"/>
      <c r="BG368" s="920"/>
      <c r="BH368" s="920"/>
      <c r="BI368" s="920"/>
      <c r="BJ368" s="920"/>
      <c r="BK368" s="920"/>
      <c r="BL368" s="920"/>
      <c r="BM368" s="920"/>
      <c r="BN368" s="920"/>
      <c r="BO368" s="920"/>
      <c r="BP368" s="920"/>
      <c r="BQ368" s="920"/>
      <c r="BR368" s="920"/>
      <c r="BS368" s="920"/>
      <c r="BT368" s="920"/>
      <c r="BU368" s="920"/>
      <c r="BV368" s="920"/>
      <c r="BW368" s="920"/>
      <c r="BX368" s="920"/>
      <c r="BY368" s="920"/>
      <c r="BZ368" s="920"/>
      <c r="CA368" s="920"/>
      <c r="CB368" s="920"/>
      <c r="CC368" s="920"/>
      <c r="CD368" s="920"/>
      <c r="CE368" s="920"/>
      <c r="CF368" s="920"/>
      <c r="CG368" s="920"/>
      <c r="CH368" s="920"/>
      <c r="CI368" s="920"/>
      <c r="CJ368" s="920"/>
      <c r="CK368" s="920"/>
      <c r="CL368" s="920"/>
      <c r="CM368" s="920"/>
      <c r="CN368" s="920"/>
      <c r="CO368" s="920"/>
      <c r="CP368" s="920"/>
      <c r="CQ368" s="920"/>
      <c r="CR368" s="920"/>
      <c r="CS368" s="920"/>
      <c r="CT368" s="920"/>
      <c r="CU368" s="920"/>
      <c r="CV368" s="920"/>
      <c r="CW368" s="920"/>
      <c r="CX368" s="920"/>
      <c r="CY368" s="920"/>
      <c r="CZ368" s="920"/>
      <c r="DA368" s="920"/>
      <c r="DB368" s="920"/>
      <c r="DC368" s="920"/>
      <c r="DD368" s="920"/>
      <c r="DE368" s="920"/>
      <c r="DF368" s="920"/>
      <c r="DG368" s="920"/>
      <c r="DH368" s="920"/>
      <c r="DI368" s="920"/>
      <c r="DJ368" s="920"/>
      <c r="DK368" s="920"/>
      <c r="DL368" s="920"/>
      <c r="DM368" s="920"/>
      <c r="DN368" s="920"/>
      <c r="DO368" s="920"/>
      <c r="DP368" s="920"/>
      <c r="DQ368" s="920"/>
      <c r="DR368" s="920"/>
      <c r="DS368" s="920"/>
      <c r="DT368" s="920"/>
      <c r="DU368" s="920"/>
      <c r="DV368" s="920"/>
      <c r="DW368" s="920"/>
      <c r="DX368" s="920"/>
      <c r="DY368" s="920"/>
      <c r="DZ368" s="920"/>
      <c r="EA368" s="920"/>
      <c r="EB368" s="920"/>
      <c r="EC368" s="920"/>
      <c r="ED368" s="920"/>
      <c r="EE368" s="920"/>
      <c r="EF368" s="920"/>
      <c r="EG368" s="920"/>
      <c r="EH368" s="920"/>
      <c r="EI368" s="920"/>
      <c r="EJ368" s="920"/>
      <c r="EK368" s="920"/>
      <c r="EL368" s="920"/>
      <c r="EM368" s="920"/>
      <c r="EN368" s="920"/>
      <c r="EO368" s="920"/>
      <c r="EP368" s="920"/>
      <c r="EQ368" s="920"/>
      <c r="ER368" s="920"/>
      <c r="ES368" s="920"/>
      <c r="ET368" s="920"/>
      <c r="EU368" s="920"/>
      <c r="EV368" s="920"/>
      <c r="EW368" s="920"/>
      <c r="EX368" s="920"/>
      <c r="EY368" s="920"/>
      <c r="EZ368" s="920"/>
      <c r="FA368" s="920"/>
      <c r="FB368" s="920"/>
      <c r="FC368" s="920"/>
      <c r="FD368" s="920"/>
      <c r="FE368" s="920"/>
      <c r="FF368" s="920"/>
      <c r="FG368" s="920"/>
      <c r="FH368" s="920"/>
      <c r="FI368" s="920"/>
      <c r="FJ368" s="920"/>
      <c r="FK368" s="920"/>
      <c r="FL368" s="920"/>
      <c r="FM368" s="920"/>
      <c r="FN368" s="920"/>
      <c r="FO368" s="920"/>
      <c r="FP368" s="920"/>
      <c r="FQ368" s="920"/>
      <c r="FR368" s="920"/>
      <c r="FS368" s="920"/>
      <c r="FT368" s="920"/>
      <c r="FU368" s="920"/>
      <c r="FV368" s="920"/>
      <c r="FW368" s="937"/>
      <c r="FZ368" s="920"/>
      <c r="GA368" s="920"/>
      <c r="GB368" s="920"/>
    </row>
    <row r="369" spans="10:184" ht="18.95" customHeight="1">
      <c r="J369" s="935"/>
      <c r="K369" s="949" t="s">
        <v>1542</v>
      </c>
      <c r="L369" s="1936"/>
      <c r="M369" s="938"/>
      <c r="N369" s="938"/>
      <c r="O369" s="982" t="s">
        <v>1521</v>
      </c>
      <c r="P369" s="983"/>
      <c r="Q369" s="983"/>
      <c r="R369" s="983"/>
      <c r="S369" s="986" t="s">
        <v>912</v>
      </c>
      <c r="T369" s="910" t="s">
        <v>1627</v>
      </c>
      <c r="U369" s="981"/>
      <c r="V369" s="938"/>
      <c r="W369" s="982" t="s">
        <v>1521</v>
      </c>
      <c r="X369" s="983"/>
      <c r="Y369" s="983"/>
      <c r="Z369" s="983"/>
      <c r="AA369" s="986" t="s">
        <v>912</v>
      </c>
      <c r="AB369" s="910" t="s">
        <v>1656</v>
      </c>
      <c r="AC369" s="981"/>
      <c r="AD369" s="938"/>
      <c r="AE369" s="982" t="s">
        <v>1521</v>
      </c>
      <c r="AF369" s="983"/>
      <c r="AG369" s="983"/>
      <c r="AH369" s="983"/>
      <c r="AI369" s="986" t="s">
        <v>912</v>
      </c>
      <c r="AJ369" s="910" t="s">
        <v>1657</v>
      </c>
      <c r="AK369" s="981"/>
      <c r="AL369" s="938"/>
      <c r="AM369" s="982" t="s">
        <v>1521</v>
      </c>
      <c r="AN369" s="983"/>
      <c r="AO369" s="983"/>
      <c r="AP369" s="983"/>
      <c r="AQ369" s="984"/>
      <c r="AR369" s="920"/>
      <c r="AS369" s="920"/>
      <c r="AT369" s="920"/>
      <c r="AU369" s="920"/>
      <c r="AV369" s="920"/>
      <c r="AW369" s="920"/>
      <c r="AX369" s="920"/>
      <c r="AY369" s="920"/>
      <c r="AZ369" s="920"/>
      <c r="BA369" s="920"/>
      <c r="BB369" s="920"/>
      <c r="BC369" s="920"/>
      <c r="BD369" s="920"/>
      <c r="BE369" s="920"/>
      <c r="BF369" s="920"/>
      <c r="BG369" s="920"/>
      <c r="BH369" s="920"/>
      <c r="BI369" s="920"/>
      <c r="BJ369" s="920"/>
      <c r="BK369" s="920"/>
      <c r="BL369" s="920"/>
      <c r="BM369" s="920"/>
      <c r="BN369" s="920"/>
      <c r="BO369" s="920"/>
      <c r="BP369" s="920"/>
      <c r="BQ369" s="920"/>
      <c r="BR369" s="920"/>
      <c r="BS369" s="920"/>
      <c r="BT369" s="920"/>
      <c r="BU369" s="920"/>
      <c r="BV369" s="920"/>
      <c r="BW369" s="920"/>
      <c r="BX369" s="920"/>
      <c r="BY369" s="920"/>
      <c r="BZ369" s="920"/>
      <c r="CA369" s="920"/>
      <c r="CB369" s="920"/>
      <c r="CC369" s="920"/>
      <c r="CD369" s="920"/>
      <c r="CE369" s="920"/>
      <c r="CF369" s="920"/>
      <c r="CG369" s="920"/>
      <c r="CH369" s="920"/>
      <c r="CI369" s="920"/>
      <c r="CJ369" s="920"/>
      <c r="CK369" s="920"/>
      <c r="CL369" s="920"/>
      <c r="CM369" s="920"/>
      <c r="CN369" s="920"/>
      <c r="CO369" s="920"/>
      <c r="CP369" s="920"/>
      <c r="CQ369" s="920"/>
      <c r="CR369" s="920"/>
      <c r="CS369" s="920"/>
      <c r="CT369" s="920"/>
      <c r="CU369" s="920"/>
      <c r="CV369" s="920"/>
      <c r="CW369" s="920"/>
      <c r="CX369" s="920"/>
      <c r="CY369" s="920"/>
      <c r="CZ369" s="920"/>
      <c r="DA369" s="920"/>
      <c r="DB369" s="920"/>
      <c r="DC369" s="920"/>
      <c r="DD369" s="920"/>
      <c r="DE369" s="920"/>
      <c r="DF369" s="920"/>
      <c r="DG369" s="920"/>
      <c r="DH369" s="920"/>
      <c r="DI369" s="920"/>
      <c r="DJ369" s="920"/>
      <c r="DK369" s="920"/>
      <c r="DL369" s="920"/>
      <c r="DM369" s="920"/>
      <c r="DN369" s="920"/>
      <c r="DO369" s="920"/>
      <c r="DP369" s="920"/>
      <c r="DQ369" s="920"/>
      <c r="DR369" s="920"/>
      <c r="DS369" s="920"/>
      <c r="DT369" s="920"/>
      <c r="DU369" s="920"/>
      <c r="DV369" s="920"/>
      <c r="DW369" s="920"/>
      <c r="DX369" s="920"/>
      <c r="DY369" s="920"/>
      <c r="DZ369" s="920"/>
      <c r="EA369" s="920"/>
      <c r="EB369" s="920"/>
      <c r="EC369" s="920"/>
      <c r="ED369" s="920"/>
      <c r="EE369" s="920"/>
      <c r="EF369" s="920"/>
      <c r="EG369" s="920"/>
      <c r="EH369" s="920"/>
      <c r="EI369" s="920"/>
      <c r="EJ369" s="920"/>
      <c r="EK369" s="920"/>
      <c r="EL369" s="920"/>
      <c r="EM369" s="920"/>
      <c r="EN369" s="920"/>
      <c r="EO369" s="920"/>
      <c r="EP369" s="920"/>
      <c r="EQ369" s="920"/>
      <c r="ER369" s="920"/>
      <c r="ES369" s="920"/>
      <c r="ET369" s="920"/>
      <c r="EU369" s="920"/>
      <c r="EV369" s="920"/>
      <c r="EW369" s="920"/>
      <c r="EX369" s="920"/>
      <c r="EY369" s="920"/>
      <c r="EZ369" s="920"/>
      <c r="FA369" s="920"/>
      <c r="FB369" s="920"/>
      <c r="FC369" s="920"/>
      <c r="FD369" s="920"/>
      <c r="FE369" s="920"/>
      <c r="FF369" s="920"/>
      <c r="FG369" s="920"/>
      <c r="FH369" s="920"/>
      <c r="FI369" s="920"/>
      <c r="FJ369" s="920"/>
      <c r="FK369" s="920"/>
      <c r="FL369" s="920"/>
      <c r="FM369" s="920"/>
      <c r="FN369" s="920"/>
      <c r="FO369" s="920"/>
      <c r="FP369" s="920"/>
      <c r="FQ369" s="920"/>
      <c r="FR369" s="920"/>
      <c r="FS369" s="920"/>
      <c r="FT369" s="920"/>
      <c r="FU369" s="920"/>
      <c r="FV369" s="920"/>
      <c r="FW369" s="937"/>
      <c r="FZ369" s="920"/>
      <c r="GA369" s="920"/>
      <c r="GB369" s="920"/>
    </row>
    <row r="370" spans="10:184" ht="9.9499999999999993" customHeight="1">
      <c r="J370" s="935"/>
      <c r="K370" s="920"/>
      <c r="L370" s="920"/>
      <c r="M370" s="920"/>
      <c r="N370" s="920"/>
      <c r="O370" s="920"/>
      <c r="P370" s="920"/>
      <c r="Q370" s="920"/>
      <c r="R370" s="920"/>
      <c r="S370" s="920"/>
      <c r="T370" s="920"/>
      <c r="U370" s="920"/>
      <c r="V370" s="920"/>
      <c r="W370" s="920"/>
      <c r="X370" s="920"/>
      <c r="Y370" s="920"/>
      <c r="Z370" s="920"/>
      <c r="AA370" s="920"/>
      <c r="AB370" s="920"/>
      <c r="AC370" s="920"/>
      <c r="AD370" s="920"/>
      <c r="AE370" s="920"/>
      <c r="AF370" s="920"/>
      <c r="AG370" s="920"/>
      <c r="AH370" s="920"/>
      <c r="AI370" s="920"/>
      <c r="AJ370" s="920"/>
      <c r="AK370" s="920"/>
      <c r="AL370" s="920"/>
      <c r="AM370" s="920"/>
      <c r="AN370" s="920"/>
      <c r="AO370" s="920"/>
      <c r="AP370" s="920"/>
      <c r="AQ370" s="920"/>
      <c r="AR370" s="920"/>
      <c r="AS370" s="920"/>
      <c r="AT370" s="920"/>
      <c r="AU370" s="920"/>
      <c r="AV370" s="920"/>
      <c r="AW370" s="920"/>
      <c r="AX370" s="920"/>
      <c r="AY370" s="920"/>
      <c r="AZ370" s="920"/>
      <c r="BA370" s="920"/>
      <c r="BB370" s="920"/>
      <c r="BC370" s="920"/>
      <c r="BD370" s="920"/>
      <c r="BE370" s="920"/>
      <c r="BF370" s="920"/>
      <c r="BG370" s="920"/>
      <c r="BH370" s="920"/>
      <c r="BI370" s="920"/>
      <c r="BJ370" s="920"/>
      <c r="BK370" s="920"/>
      <c r="BL370" s="920"/>
      <c r="BM370" s="920"/>
      <c r="BN370" s="920"/>
      <c r="BO370" s="920"/>
      <c r="BP370" s="920"/>
      <c r="BQ370" s="920"/>
      <c r="BR370" s="920"/>
      <c r="BS370" s="920"/>
      <c r="BT370" s="920"/>
      <c r="BU370" s="920"/>
      <c r="BV370" s="920"/>
      <c r="BW370" s="920"/>
      <c r="BX370" s="920"/>
      <c r="BY370" s="920"/>
      <c r="BZ370" s="920"/>
      <c r="CA370" s="920"/>
      <c r="CB370" s="920"/>
      <c r="CC370" s="920"/>
      <c r="CD370" s="920"/>
      <c r="CE370" s="920"/>
      <c r="CF370" s="920"/>
      <c r="CG370" s="920"/>
      <c r="CH370" s="920"/>
      <c r="CI370" s="920"/>
      <c r="CJ370" s="920"/>
      <c r="CK370" s="920"/>
      <c r="CL370" s="920"/>
      <c r="CM370" s="920"/>
      <c r="CN370" s="920"/>
      <c r="CO370" s="920"/>
      <c r="CP370" s="920"/>
      <c r="CQ370" s="920"/>
      <c r="CR370" s="920"/>
      <c r="CS370" s="920"/>
      <c r="CT370" s="920"/>
      <c r="CU370" s="920"/>
      <c r="CV370" s="920"/>
      <c r="CW370" s="920"/>
      <c r="CX370" s="920"/>
      <c r="CY370" s="920"/>
      <c r="CZ370" s="920"/>
      <c r="DA370" s="920"/>
      <c r="DB370" s="920"/>
      <c r="DC370" s="920"/>
      <c r="DD370" s="920"/>
      <c r="DE370" s="920"/>
      <c r="DF370" s="920"/>
      <c r="DG370" s="920"/>
      <c r="DH370" s="920"/>
      <c r="DI370" s="920"/>
      <c r="DJ370" s="920"/>
      <c r="DK370" s="920"/>
      <c r="DL370" s="920"/>
      <c r="DM370" s="920"/>
      <c r="DN370" s="920"/>
      <c r="DO370" s="920"/>
      <c r="DP370" s="920"/>
      <c r="DQ370" s="920"/>
      <c r="DR370" s="920"/>
      <c r="DS370" s="920"/>
      <c r="DT370" s="920"/>
      <c r="DU370" s="920"/>
      <c r="DV370" s="920"/>
      <c r="DW370" s="920"/>
      <c r="DX370" s="920"/>
      <c r="DY370" s="920"/>
      <c r="DZ370" s="920"/>
      <c r="EA370" s="920"/>
      <c r="EB370" s="920"/>
      <c r="EC370" s="920"/>
      <c r="ED370" s="920"/>
      <c r="EE370" s="920"/>
      <c r="EF370" s="920"/>
      <c r="EG370" s="920"/>
      <c r="EH370" s="920"/>
      <c r="EI370" s="920"/>
      <c r="EJ370" s="920"/>
      <c r="EK370" s="920"/>
      <c r="EL370" s="920"/>
      <c r="EM370" s="920"/>
      <c r="EN370" s="920"/>
      <c r="EO370" s="920"/>
      <c r="EP370" s="920"/>
      <c r="EQ370" s="920"/>
      <c r="ER370" s="920"/>
      <c r="ES370" s="920"/>
      <c r="ET370" s="920"/>
      <c r="EU370" s="920"/>
      <c r="EV370" s="920"/>
      <c r="EW370" s="920"/>
      <c r="EX370" s="920"/>
      <c r="EY370" s="920"/>
      <c r="EZ370" s="920"/>
      <c r="FA370" s="920"/>
      <c r="FB370" s="920"/>
      <c r="FC370" s="920"/>
      <c r="FD370" s="920"/>
      <c r="FE370" s="920"/>
      <c r="FF370" s="920"/>
      <c r="FG370" s="920"/>
      <c r="FH370" s="920"/>
      <c r="FI370" s="920"/>
      <c r="FJ370" s="920"/>
      <c r="FK370" s="920"/>
      <c r="FL370" s="920"/>
      <c r="FM370" s="920"/>
      <c r="FN370" s="920"/>
      <c r="FO370" s="920"/>
      <c r="FP370" s="920"/>
      <c r="FQ370" s="920"/>
      <c r="FR370" s="920"/>
      <c r="FS370" s="920"/>
      <c r="FT370" s="920"/>
      <c r="FU370" s="920"/>
      <c r="FV370" s="920"/>
      <c r="FW370" s="937"/>
      <c r="FZ370" s="920"/>
      <c r="GA370" s="920"/>
      <c r="GB370" s="920"/>
    </row>
    <row r="371" spans="10:184" ht="18.95" customHeight="1">
      <c r="J371" s="935"/>
      <c r="K371" s="2810" t="s">
        <v>1630</v>
      </c>
      <c r="L371" s="2811"/>
      <c r="M371" s="2811"/>
      <c r="N371" s="2812"/>
      <c r="O371" s="2797" t="s">
        <v>1586</v>
      </c>
      <c r="P371" s="2798"/>
      <c r="Q371" s="2798"/>
      <c r="R371" s="2798"/>
      <c r="S371" s="2798"/>
      <c r="T371" s="2798"/>
      <c r="U371" s="2798"/>
      <c r="V371" s="2798"/>
      <c r="W371" s="2798"/>
      <c r="X371" s="2798"/>
      <c r="Y371" s="2799"/>
      <c r="Z371" s="2797" t="s">
        <v>1527</v>
      </c>
      <c r="AA371" s="2798"/>
      <c r="AB371" s="2798"/>
      <c r="AC371" s="2798"/>
      <c r="AD371" s="2798"/>
      <c r="AE371" s="2798"/>
      <c r="AF371" s="2798"/>
      <c r="AG371" s="2798"/>
      <c r="AH371" s="2798"/>
      <c r="AI371" s="2798"/>
      <c r="AJ371" s="2798"/>
      <c r="AK371" s="2798"/>
      <c r="AL371" s="2798"/>
      <c r="AM371" s="2798"/>
      <c r="AN371" s="2798"/>
      <c r="AO371" s="2798"/>
      <c r="AP371" s="2798"/>
      <c r="AQ371" s="2799"/>
      <c r="AR371" s="2797" t="s">
        <v>1534</v>
      </c>
      <c r="AS371" s="2848"/>
      <c r="AT371" s="2799"/>
      <c r="AU371" s="2810" t="s">
        <v>2244</v>
      </c>
      <c r="AV371" s="2848"/>
      <c r="AW371" s="2848"/>
      <c r="AX371" s="2799"/>
      <c r="AY371" s="2797" t="s">
        <v>1545</v>
      </c>
      <c r="AZ371" s="2848"/>
      <c r="BA371" s="2799"/>
      <c r="BB371" s="1035" t="s">
        <v>1556</v>
      </c>
      <c r="BC371" s="1036"/>
      <c r="BD371" s="1036"/>
      <c r="BE371" s="1036"/>
      <c r="BF371" s="1036"/>
      <c r="BG371" s="1036"/>
      <c r="BH371" s="1036"/>
      <c r="BI371" s="1036"/>
      <c r="BJ371" s="1036"/>
      <c r="BK371" s="1036"/>
      <c r="BL371" s="1036"/>
      <c r="BM371" s="1036"/>
      <c r="BN371" s="1036"/>
      <c r="BO371" s="1036"/>
      <c r="BP371" s="1036"/>
      <c r="BQ371" s="1036"/>
      <c r="BR371" s="1036"/>
      <c r="BS371" s="1036"/>
      <c r="BT371" s="1036"/>
      <c r="BU371" s="1036"/>
      <c r="BV371" s="1036"/>
      <c r="BW371" s="1036"/>
      <c r="BX371" s="1036"/>
      <c r="BY371" s="1036"/>
      <c r="BZ371" s="1036"/>
      <c r="CA371" s="1036"/>
      <c r="CB371" s="1036"/>
      <c r="CC371" s="1036"/>
      <c r="CD371" s="1036"/>
      <c r="CE371" s="1036"/>
      <c r="CF371" s="1036"/>
      <c r="CG371" s="1036"/>
      <c r="CH371" s="1036"/>
      <c r="CI371" s="1036"/>
      <c r="CJ371" s="1036"/>
      <c r="CK371" s="1036"/>
      <c r="CL371" s="1036"/>
      <c r="CM371" s="1036"/>
      <c r="CN371" s="1036"/>
      <c r="CO371" s="1036"/>
      <c r="CP371" s="1036"/>
      <c r="CQ371" s="1036"/>
      <c r="CR371" s="1405"/>
      <c r="CS371" s="1405"/>
      <c r="CT371" s="1405"/>
      <c r="CU371" s="1405"/>
      <c r="CV371" s="1405"/>
      <c r="CW371" s="1405"/>
      <c r="CX371" s="1405"/>
      <c r="CY371" s="1405"/>
      <c r="CZ371" s="1405"/>
      <c r="DA371" s="1405"/>
      <c r="DB371" s="1405"/>
      <c r="DC371" s="1038"/>
      <c r="DD371" s="1035" t="s">
        <v>1639</v>
      </c>
      <c r="DE371" s="1036"/>
      <c r="DF371" s="1036"/>
      <c r="DG371" s="1036"/>
      <c r="DH371" s="1036"/>
      <c r="DI371" s="1036"/>
      <c r="DJ371" s="1036"/>
      <c r="DK371" s="1036"/>
      <c r="DL371" s="1036"/>
      <c r="DM371" s="1036"/>
      <c r="DN371" s="1036"/>
      <c r="DO371" s="1036"/>
      <c r="DP371" s="1036"/>
      <c r="DQ371" s="1036"/>
      <c r="DR371" s="1036"/>
      <c r="DS371" s="1036"/>
      <c r="DT371" s="1036"/>
      <c r="DU371" s="1036"/>
      <c r="DV371" s="1036"/>
      <c r="DW371" s="1036"/>
      <c r="DX371" s="1036"/>
      <c r="DY371" s="1036"/>
      <c r="DZ371" s="1036"/>
      <c r="EA371" s="1036"/>
      <c r="EB371" s="1036"/>
      <c r="EC371" s="1036"/>
      <c r="ED371" s="1036"/>
      <c r="EE371" s="1036"/>
      <c r="EF371" s="1036"/>
      <c r="EG371" s="1036"/>
      <c r="EH371" s="1036"/>
      <c r="EI371" s="1036"/>
      <c r="EJ371" s="1036"/>
      <c r="EK371" s="1036"/>
      <c r="EL371" s="1036"/>
      <c r="EM371" s="1036"/>
      <c r="EN371" s="1036"/>
      <c r="EO371" s="1036"/>
      <c r="EP371" s="1036"/>
      <c r="EQ371" s="1036"/>
      <c r="ER371" s="1036"/>
      <c r="ES371" s="1036"/>
      <c r="ET371" s="1405"/>
      <c r="EU371" s="1405"/>
      <c r="EV371" s="1405"/>
      <c r="EW371" s="1405"/>
      <c r="EX371" s="1405"/>
      <c r="EY371" s="1405"/>
      <c r="EZ371" s="1405"/>
      <c r="FA371" s="1405"/>
      <c r="FB371" s="1405"/>
      <c r="FC371" s="1405"/>
      <c r="FD371" s="1405"/>
      <c r="FE371" s="1405"/>
      <c r="FF371" s="1405"/>
      <c r="FG371" s="1405"/>
      <c r="FH371" s="1405"/>
      <c r="FI371" s="1405"/>
      <c r="FJ371" s="1405"/>
      <c r="FK371" s="1405"/>
      <c r="FL371" s="1405"/>
      <c r="FM371" s="1405"/>
      <c r="FN371" s="1405"/>
      <c r="FO371" s="1405"/>
      <c r="FP371" s="1405"/>
      <c r="FQ371" s="1038"/>
      <c r="FR371" s="2816" t="s">
        <v>867</v>
      </c>
      <c r="FS371" s="2817"/>
      <c r="FT371" s="2818"/>
      <c r="FU371" s="2833" t="s">
        <v>3441</v>
      </c>
      <c r="FV371" s="2834"/>
      <c r="FW371" s="937"/>
      <c r="FX371" s="920"/>
      <c r="FY371" s="920"/>
    </row>
    <row r="372" spans="10:184" ht="18.75" customHeight="1">
      <c r="J372" s="935"/>
      <c r="K372" s="2839"/>
      <c r="L372" s="2840"/>
      <c r="M372" s="2840"/>
      <c r="N372" s="2841"/>
      <c r="O372" s="2800"/>
      <c r="P372" s="2801"/>
      <c r="Q372" s="2801"/>
      <c r="R372" s="2801"/>
      <c r="S372" s="2801"/>
      <c r="T372" s="2801"/>
      <c r="U372" s="2801"/>
      <c r="V372" s="2801"/>
      <c r="W372" s="2801"/>
      <c r="X372" s="2801"/>
      <c r="Y372" s="2802"/>
      <c r="Z372" s="2800"/>
      <c r="AA372" s="2801"/>
      <c r="AB372" s="2801"/>
      <c r="AC372" s="2801"/>
      <c r="AD372" s="2801"/>
      <c r="AE372" s="2801"/>
      <c r="AF372" s="2801"/>
      <c r="AG372" s="2801"/>
      <c r="AH372" s="2801"/>
      <c r="AI372" s="2801"/>
      <c r="AJ372" s="2801"/>
      <c r="AK372" s="2801"/>
      <c r="AL372" s="2801"/>
      <c r="AM372" s="2801"/>
      <c r="AN372" s="2801"/>
      <c r="AO372" s="2801"/>
      <c r="AP372" s="2801"/>
      <c r="AQ372" s="2802"/>
      <c r="AR372" s="2849"/>
      <c r="AS372" s="2850"/>
      <c r="AT372" s="2851"/>
      <c r="AU372" s="2849"/>
      <c r="AV372" s="2850"/>
      <c r="AW372" s="2850"/>
      <c r="AX372" s="2851"/>
      <c r="AY372" s="2849"/>
      <c r="AZ372" s="2850"/>
      <c r="BA372" s="2851"/>
      <c r="BB372" s="930" t="s">
        <v>1550</v>
      </c>
      <c r="BC372" s="930"/>
      <c r="BD372" s="930"/>
      <c r="BE372" s="930"/>
      <c r="BF372" s="930"/>
      <c r="BG372" s="930"/>
      <c r="BH372" s="930"/>
      <c r="BI372" s="930"/>
      <c r="BJ372" s="930"/>
      <c r="BK372" s="930"/>
      <c r="BL372" s="930"/>
      <c r="BM372" s="930"/>
      <c r="BN372" s="930"/>
      <c r="BO372" s="930"/>
      <c r="BP372" s="930"/>
      <c r="BQ372" s="930"/>
      <c r="BR372" s="930"/>
      <c r="BS372" s="930"/>
      <c r="BT372" s="967"/>
      <c r="BU372" s="967"/>
      <c r="BV372" s="968"/>
      <c r="BW372" s="930" t="s">
        <v>1549</v>
      </c>
      <c r="BX372" s="930"/>
      <c r="BY372" s="930"/>
      <c r="BZ372" s="930"/>
      <c r="CA372" s="930"/>
      <c r="CB372" s="930"/>
      <c r="CC372" s="930"/>
      <c r="CD372" s="930"/>
      <c r="CE372" s="930"/>
      <c r="CF372" s="930"/>
      <c r="CG372" s="930"/>
      <c r="CH372" s="930"/>
      <c r="CI372" s="930"/>
      <c r="CJ372" s="930"/>
      <c r="CK372" s="930"/>
      <c r="CL372" s="930"/>
      <c r="CM372" s="930"/>
      <c r="CN372" s="930"/>
      <c r="CO372" s="967"/>
      <c r="CP372" s="967"/>
      <c r="CQ372" s="968"/>
      <c r="CR372" s="930" t="s">
        <v>1671</v>
      </c>
      <c r="CS372" s="930"/>
      <c r="CT372" s="930"/>
      <c r="CU372" s="930"/>
      <c r="CV372" s="930"/>
      <c r="CW372" s="930"/>
      <c r="CX372" s="1361"/>
      <c r="CY372" s="1361"/>
      <c r="CZ372" s="968"/>
      <c r="DA372" s="2852" t="s">
        <v>2232</v>
      </c>
      <c r="DB372" s="2853"/>
      <c r="DC372" s="2854"/>
      <c r="DD372" s="930" t="s">
        <v>1550</v>
      </c>
      <c r="DE372" s="930"/>
      <c r="DF372" s="930"/>
      <c r="DG372" s="930"/>
      <c r="DH372" s="930"/>
      <c r="DI372" s="930"/>
      <c r="DJ372" s="930"/>
      <c r="DK372" s="930"/>
      <c r="DL372" s="930"/>
      <c r="DM372" s="930"/>
      <c r="DN372" s="930"/>
      <c r="DO372" s="930"/>
      <c r="DP372" s="930"/>
      <c r="DQ372" s="930"/>
      <c r="DR372" s="930"/>
      <c r="DS372" s="930"/>
      <c r="DT372" s="930"/>
      <c r="DU372" s="930"/>
      <c r="DV372" s="1361"/>
      <c r="DW372" s="1361"/>
      <c r="DX372" s="968"/>
      <c r="DY372" s="930" t="s">
        <v>1549</v>
      </c>
      <c r="DZ372" s="930"/>
      <c r="EA372" s="930"/>
      <c r="EB372" s="930"/>
      <c r="EC372" s="930"/>
      <c r="ED372" s="930"/>
      <c r="EE372" s="930"/>
      <c r="EF372" s="930"/>
      <c r="EG372" s="930"/>
      <c r="EH372" s="930"/>
      <c r="EI372" s="930"/>
      <c r="EJ372" s="930"/>
      <c r="EK372" s="930"/>
      <c r="EL372" s="930"/>
      <c r="EM372" s="930"/>
      <c r="EN372" s="930"/>
      <c r="EO372" s="930"/>
      <c r="EP372" s="930"/>
      <c r="EQ372" s="1361"/>
      <c r="ER372" s="1361"/>
      <c r="ES372" s="968"/>
      <c r="ET372" s="930" t="s">
        <v>1671</v>
      </c>
      <c r="EU372" s="930"/>
      <c r="EV372" s="930"/>
      <c r="EW372" s="930"/>
      <c r="EX372" s="930"/>
      <c r="EY372" s="930"/>
      <c r="EZ372" s="930"/>
      <c r="FA372" s="930"/>
      <c r="FB372" s="930"/>
      <c r="FC372" s="930"/>
      <c r="FD372" s="930"/>
      <c r="FE372" s="930"/>
      <c r="FF372" s="930"/>
      <c r="FG372" s="930"/>
      <c r="FH372" s="930"/>
      <c r="FI372" s="930"/>
      <c r="FJ372" s="930"/>
      <c r="FK372" s="930"/>
      <c r="FL372" s="1361"/>
      <c r="FM372" s="1361"/>
      <c r="FN372" s="968"/>
      <c r="FO372" s="2852" t="s">
        <v>2243</v>
      </c>
      <c r="FP372" s="2853"/>
      <c r="FQ372" s="2854"/>
      <c r="FR372" s="2819"/>
      <c r="FS372" s="2820"/>
      <c r="FT372" s="2821"/>
      <c r="FU372" s="2835"/>
      <c r="FV372" s="2836"/>
      <c r="FW372" s="937"/>
      <c r="FX372" s="920"/>
      <c r="FY372" s="920"/>
    </row>
    <row r="373" spans="10:184" ht="18.95" customHeight="1">
      <c r="J373" s="935"/>
      <c r="K373" s="2839"/>
      <c r="L373" s="2840"/>
      <c r="M373" s="2840"/>
      <c r="N373" s="2841"/>
      <c r="O373" s="2797" t="s">
        <v>699</v>
      </c>
      <c r="P373" s="2848"/>
      <c r="Q373" s="2848"/>
      <c r="R373" s="2799"/>
      <c r="S373" s="2797" t="s">
        <v>700</v>
      </c>
      <c r="T373" s="2848"/>
      <c r="U373" s="2848"/>
      <c r="V373" s="2799"/>
      <c r="W373" s="2797" t="s">
        <v>1531</v>
      </c>
      <c r="X373" s="2848"/>
      <c r="Y373" s="2799"/>
      <c r="Z373" s="2797" t="s">
        <v>1561</v>
      </c>
      <c r="AA373" s="2848"/>
      <c r="AB373" s="2799"/>
      <c r="AC373" s="2797" t="s">
        <v>1528</v>
      </c>
      <c r="AD373" s="2848"/>
      <c r="AE373" s="2848"/>
      <c r="AF373" s="2848"/>
      <c r="AG373" s="2799"/>
      <c r="AH373" s="2797" t="s">
        <v>1529</v>
      </c>
      <c r="AI373" s="2798"/>
      <c r="AJ373" s="2798"/>
      <c r="AK373" s="2798"/>
      <c r="AL373" s="2798"/>
      <c r="AM373" s="2798"/>
      <c r="AN373" s="2799"/>
      <c r="AO373" s="2797" t="s">
        <v>1530</v>
      </c>
      <c r="AP373" s="2848"/>
      <c r="AQ373" s="2799"/>
      <c r="AR373" s="2849"/>
      <c r="AS373" s="2850"/>
      <c r="AT373" s="2851"/>
      <c r="AU373" s="2849"/>
      <c r="AV373" s="2850"/>
      <c r="AW373" s="2850"/>
      <c r="AX373" s="2851"/>
      <c r="AY373" s="2849"/>
      <c r="AZ373" s="2850"/>
      <c r="BA373" s="2851"/>
      <c r="BB373" s="1033" t="s">
        <v>2315</v>
      </c>
      <c r="BC373" s="1034"/>
      <c r="BD373" s="1039"/>
      <c r="BE373" s="1033"/>
      <c r="BF373" s="1034"/>
      <c r="BG373" s="1039"/>
      <c r="BH373" s="1202"/>
      <c r="BI373" s="1404"/>
      <c r="BJ373" s="1204"/>
      <c r="BK373" s="1033" t="s">
        <v>2314</v>
      </c>
      <c r="BL373" s="1034"/>
      <c r="BM373" s="1039"/>
      <c r="BN373" s="1033"/>
      <c r="BO373" s="1034"/>
      <c r="BP373" s="1039"/>
      <c r="BQ373" s="1404"/>
      <c r="BR373" s="1404"/>
      <c r="BS373" s="1204"/>
      <c r="BT373" s="2849" t="s">
        <v>2223</v>
      </c>
      <c r="BU373" s="2850"/>
      <c r="BV373" s="2851"/>
      <c r="BW373" s="1033" t="s">
        <v>1547</v>
      </c>
      <c r="BX373" s="1034"/>
      <c r="BY373" s="1039"/>
      <c r="BZ373" s="1033"/>
      <c r="CA373" s="1034"/>
      <c r="CB373" s="1039"/>
      <c r="CC373" s="1202"/>
      <c r="CD373" s="1404"/>
      <c r="CE373" s="1204"/>
      <c r="CF373" s="1033" t="s">
        <v>1780</v>
      </c>
      <c r="CG373" s="1034"/>
      <c r="CH373" s="1039"/>
      <c r="CI373" s="1033"/>
      <c r="CJ373" s="1034"/>
      <c r="CK373" s="1039"/>
      <c r="CL373" s="1202"/>
      <c r="CM373" s="1404"/>
      <c r="CN373" s="1204"/>
      <c r="CO373" s="2849" t="s">
        <v>2223</v>
      </c>
      <c r="CP373" s="2850"/>
      <c r="CQ373" s="2851"/>
      <c r="CR373" s="2859" t="s">
        <v>2230</v>
      </c>
      <c r="CS373" s="2860"/>
      <c r="CT373" s="2861"/>
      <c r="CU373" s="2859" t="s">
        <v>1672</v>
      </c>
      <c r="CV373" s="2860"/>
      <c r="CW373" s="2861"/>
      <c r="CX373" s="2849" t="s">
        <v>2223</v>
      </c>
      <c r="CY373" s="2850"/>
      <c r="CZ373" s="2851"/>
      <c r="DA373" s="2855"/>
      <c r="DB373" s="2853"/>
      <c r="DC373" s="2854"/>
      <c r="DD373" s="1033" t="s">
        <v>2313</v>
      </c>
      <c r="DE373" s="1034"/>
      <c r="DF373" s="1039"/>
      <c r="DG373" s="1033"/>
      <c r="DH373" s="1034"/>
      <c r="DI373" s="1039"/>
      <c r="DJ373" s="1202"/>
      <c r="DK373" s="1404"/>
      <c r="DL373" s="1204"/>
      <c r="DM373" s="1033" t="s">
        <v>2315</v>
      </c>
      <c r="DN373" s="1034"/>
      <c r="DO373" s="1039"/>
      <c r="DP373" s="1033"/>
      <c r="DQ373" s="1034"/>
      <c r="DR373" s="1039"/>
      <c r="DS373" s="1404"/>
      <c r="DT373" s="1404"/>
      <c r="DU373" s="1204"/>
      <c r="DV373" s="2849" t="s">
        <v>2223</v>
      </c>
      <c r="DW373" s="2850"/>
      <c r="DX373" s="2851"/>
      <c r="DY373" s="1033" t="s">
        <v>1547</v>
      </c>
      <c r="DZ373" s="1034"/>
      <c r="EA373" s="1039"/>
      <c r="EB373" s="1033"/>
      <c r="EC373" s="1034"/>
      <c r="ED373" s="1039"/>
      <c r="EE373" s="1202"/>
      <c r="EF373" s="1404"/>
      <c r="EG373" s="1204"/>
      <c r="EH373" s="1033" t="s">
        <v>1780</v>
      </c>
      <c r="EI373" s="1034"/>
      <c r="EJ373" s="1039"/>
      <c r="EK373" s="1033"/>
      <c r="EL373" s="1034"/>
      <c r="EM373" s="1039"/>
      <c r="EN373" s="1202"/>
      <c r="EO373" s="1404"/>
      <c r="EP373" s="1204"/>
      <c r="EQ373" s="2849" t="s">
        <v>2223</v>
      </c>
      <c r="ER373" s="2850"/>
      <c r="ES373" s="2851"/>
      <c r="ET373" s="2859" t="s">
        <v>1984</v>
      </c>
      <c r="EU373" s="2860"/>
      <c r="EV373" s="2861"/>
      <c r="EW373" s="2859" t="s">
        <v>2230</v>
      </c>
      <c r="EX373" s="2860"/>
      <c r="EY373" s="2861"/>
      <c r="EZ373" s="2859" t="s">
        <v>1548</v>
      </c>
      <c r="FA373" s="2860"/>
      <c r="FB373" s="2861"/>
      <c r="FC373" s="2859" t="s">
        <v>1640</v>
      </c>
      <c r="FD373" s="2860"/>
      <c r="FE373" s="2861"/>
      <c r="FF373" s="2859" t="s">
        <v>1641</v>
      </c>
      <c r="FG373" s="2860"/>
      <c r="FH373" s="2861"/>
      <c r="FI373" s="2859" t="s">
        <v>1672</v>
      </c>
      <c r="FJ373" s="2860"/>
      <c r="FK373" s="2861"/>
      <c r="FL373" s="2849" t="s">
        <v>2223</v>
      </c>
      <c r="FM373" s="2850"/>
      <c r="FN373" s="2851"/>
      <c r="FO373" s="2855"/>
      <c r="FP373" s="2853"/>
      <c r="FQ373" s="2854"/>
      <c r="FR373" s="2819"/>
      <c r="FS373" s="2820"/>
      <c r="FT373" s="2821"/>
      <c r="FU373" s="2835"/>
      <c r="FV373" s="2836"/>
      <c r="FW373" s="937"/>
      <c r="FX373" s="920"/>
      <c r="FY373" s="920"/>
    </row>
    <row r="374" spans="10:184" ht="18.95" customHeight="1">
      <c r="J374" s="935"/>
      <c r="K374" s="2813"/>
      <c r="L374" s="2814"/>
      <c r="M374" s="2814"/>
      <c r="N374" s="2815"/>
      <c r="O374" s="2800"/>
      <c r="P374" s="2801"/>
      <c r="Q374" s="2801"/>
      <c r="R374" s="2802"/>
      <c r="S374" s="2800"/>
      <c r="T374" s="2801"/>
      <c r="U374" s="2801"/>
      <c r="V374" s="2802"/>
      <c r="W374" s="2800"/>
      <c r="X374" s="2801"/>
      <c r="Y374" s="2802"/>
      <c r="Z374" s="2800"/>
      <c r="AA374" s="2801"/>
      <c r="AB374" s="2802"/>
      <c r="AC374" s="2800"/>
      <c r="AD374" s="2801"/>
      <c r="AE374" s="2801"/>
      <c r="AF374" s="2801"/>
      <c r="AG374" s="2802"/>
      <c r="AH374" s="2800"/>
      <c r="AI374" s="2801"/>
      <c r="AJ374" s="2801"/>
      <c r="AK374" s="2801"/>
      <c r="AL374" s="2801"/>
      <c r="AM374" s="2801"/>
      <c r="AN374" s="2802"/>
      <c r="AO374" s="2800"/>
      <c r="AP374" s="2801"/>
      <c r="AQ374" s="2802"/>
      <c r="AR374" s="2800"/>
      <c r="AS374" s="2801"/>
      <c r="AT374" s="2802"/>
      <c r="AU374" s="2800"/>
      <c r="AV374" s="2801"/>
      <c r="AW374" s="2801"/>
      <c r="AX374" s="2802"/>
      <c r="AY374" s="2800"/>
      <c r="AZ374" s="2801"/>
      <c r="BA374" s="2802"/>
      <c r="BB374" s="1239" t="s">
        <v>2221</v>
      </c>
      <c r="BC374" s="1240"/>
      <c r="BD374" s="1241"/>
      <c r="BE374" s="1239" t="s">
        <v>2222</v>
      </c>
      <c r="BF374" s="1240"/>
      <c r="BG374" s="1241"/>
      <c r="BH374" s="1247" t="s">
        <v>2223</v>
      </c>
      <c r="BI374" s="1248"/>
      <c r="BJ374" s="1249"/>
      <c r="BK374" s="1239" t="s">
        <v>2221</v>
      </c>
      <c r="BL374" s="1240"/>
      <c r="BM374" s="1241"/>
      <c r="BN374" s="1239" t="s">
        <v>2222</v>
      </c>
      <c r="BO374" s="1240"/>
      <c r="BP374" s="1241"/>
      <c r="BQ374" s="1247" t="s">
        <v>2223</v>
      </c>
      <c r="BR374" s="1248"/>
      <c r="BS374" s="1249"/>
      <c r="BT374" s="2800"/>
      <c r="BU374" s="2801"/>
      <c r="BV374" s="2802"/>
      <c r="BW374" s="1239" t="s">
        <v>2237</v>
      </c>
      <c r="BX374" s="1240"/>
      <c r="BY374" s="1241"/>
      <c r="BZ374" s="1239" t="s">
        <v>2238</v>
      </c>
      <c r="CA374" s="1240"/>
      <c r="CB374" s="1241"/>
      <c r="CC374" s="1247" t="s">
        <v>2223</v>
      </c>
      <c r="CD374" s="1248"/>
      <c r="CE374" s="1249"/>
      <c r="CF374" s="1239" t="s">
        <v>2295</v>
      </c>
      <c r="CG374" s="1240"/>
      <c r="CH374" s="1241"/>
      <c r="CI374" s="1239" t="s">
        <v>1677</v>
      </c>
      <c r="CJ374" s="1240"/>
      <c r="CK374" s="1241"/>
      <c r="CL374" s="1247" t="s">
        <v>2223</v>
      </c>
      <c r="CM374" s="1248"/>
      <c r="CN374" s="1249"/>
      <c r="CO374" s="2800"/>
      <c r="CP374" s="2801"/>
      <c r="CQ374" s="2802"/>
      <c r="CR374" s="2862"/>
      <c r="CS374" s="2863"/>
      <c r="CT374" s="2864"/>
      <c r="CU374" s="2862"/>
      <c r="CV374" s="2863"/>
      <c r="CW374" s="2864"/>
      <c r="CX374" s="2800"/>
      <c r="CY374" s="2801"/>
      <c r="CZ374" s="2802"/>
      <c r="DA374" s="2856"/>
      <c r="DB374" s="2857"/>
      <c r="DC374" s="2858"/>
      <c r="DD374" s="1239" t="s">
        <v>2221</v>
      </c>
      <c r="DE374" s="1240"/>
      <c r="DF374" s="1241"/>
      <c r="DG374" s="1239" t="s">
        <v>2222</v>
      </c>
      <c r="DH374" s="1240"/>
      <c r="DI374" s="1241"/>
      <c r="DJ374" s="1247" t="s">
        <v>2223</v>
      </c>
      <c r="DK374" s="1248"/>
      <c r="DL374" s="1249"/>
      <c r="DM374" s="1239" t="s">
        <v>2221</v>
      </c>
      <c r="DN374" s="1240"/>
      <c r="DO374" s="1241"/>
      <c r="DP374" s="1239" t="s">
        <v>2222</v>
      </c>
      <c r="DQ374" s="1240"/>
      <c r="DR374" s="1241"/>
      <c r="DS374" s="1247" t="s">
        <v>2223</v>
      </c>
      <c r="DT374" s="1248"/>
      <c r="DU374" s="1249"/>
      <c r="DV374" s="2800"/>
      <c r="DW374" s="2801"/>
      <c r="DX374" s="2802"/>
      <c r="DY374" s="1239" t="s">
        <v>2237</v>
      </c>
      <c r="DZ374" s="1240"/>
      <c r="EA374" s="1241"/>
      <c r="EB374" s="1239" t="s">
        <v>2238</v>
      </c>
      <c r="EC374" s="1240"/>
      <c r="ED374" s="1241"/>
      <c r="EE374" s="1247" t="s">
        <v>2223</v>
      </c>
      <c r="EF374" s="1248"/>
      <c r="EG374" s="1249"/>
      <c r="EH374" s="1239" t="s">
        <v>2295</v>
      </c>
      <c r="EI374" s="1240"/>
      <c r="EJ374" s="1241"/>
      <c r="EK374" s="1239" t="s">
        <v>1677</v>
      </c>
      <c r="EL374" s="1240"/>
      <c r="EM374" s="1241"/>
      <c r="EN374" s="1247" t="s">
        <v>2223</v>
      </c>
      <c r="EO374" s="1248"/>
      <c r="EP374" s="1249"/>
      <c r="EQ374" s="2800"/>
      <c r="ER374" s="2801"/>
      <c r="ES374" s="2802"/>
      <c r="ET374" s="2862"/>
      <c r="EU374" s="2863"/>
      <c r="EV374" s="2864"/>
      <c r="EW374" s="2862"/>
      <c r="EX374" s="2863"/>
      <c r="EY374" s="2864"/>
      <c r="EZ374" s="2862"/>
      <c r="FA374" s="2863"/>
      <c r="FB374" s="2864"/>
      <c r="FC374" s="2862"/>
      <c r="FD374" s="2863"/>
      <c r="FE374" s="2864"/>
      <c r="FF374" s="2862"/>
      <c r="FG374" s="2863"/>
      <c r="FH374" s="2864"/>
      <c r="FI374" s="2862"/>
      <c r="FJ374" s="2863"/>
      <c r="FK374" s="2864"/>
      <c r="FL374" s="2800"/>
      <c r="FM374" s="2801"/>
      <c r="FN374" s="2802"/>
      <c r="FO374" s="2856"/>
      <c r="FP374" s="2857"/>
      <c r="FQ374" s="2858"/>
      <c r="FR374" s="2822"/>
      <c r="FS374" s="2823"/>
      <c r="FT374" s="2824"/>
      <c r="FU374" s="2837"/>
      <c r="FV374" s="2838"/>
      <c r="FW374" s="937"/>
      <c r="FX374" s="920"/>
      <c r="FY374" s="920"/>
    </row>
    <row r="375" spans="10:184" ht="18.95" customHeight="1">
      <c r="J375" s="935"/>
      <c r="K375" s="2791" t="s">
        <v>3446</v>
      </c>
      <c r="L375" s="2792"/>
      <c r="M375" s="2792"/>
      <c r="N375" s="2793"/>
      <c r="O375" s="2832" t="s">
        <v>1560</v>
      </c>
      <c r="P375" s="2792"/>
      <c r="Q375" s="2792"/>
      <c r="R375" s="2793"/>
      <c r="S375" s="2832">
        <v>12345</v>
      </c>
      <c r="T375" s="2792"/>
      <c r="U375" s="2792"/>
      <c r="V375" s="2793"/>
      <c r="W375" s="2832" t="s">
        <v>1518</v>
      </c>
      <c r="X375" s="2792"/>
      <c r="Y375" s="2793"/>
      <c r="Z375" s="2832" t="s">
        <v>1526</v>
      </c>
      <c r="AA375" s="2792"/>
      <c r="AB375" s="2793"/>
      <c r="AC375" s="2832" t="s">
        <v>1526</v>
      </c>
      <c r="AD375" s="2792"/>
      <c r="AE375" s="2792"/>
      <c r="AF375" s="2792"/>
      <c r="AG375" s="2793"/>
      <c r="AH375" s="2832" t="s">
        <v>1562</v>
      </c>
      <c r="AI375" s="2792"/>
      <c r="AJ375" s="2792"/>
      <c r="AK375" s="2792"/>
      <c r="AL375" s="2792"/>
      <c r="AM375" s="2792"/>
      <c r="AN375" s="2793"/>
      <c r="AO375" s="2832" t="s">
        <v>1532</v>
      </c>
      <c r="AP375" s="2792"/>
      <c r="AQ375" s="2793"/>
      <c r="AR375" s="2825" t="s">
        <v>1596</v>
      </c>
      <c r="AS375" s="2876"/>
      <c r="AT375" s="2827"/>
      <c r="AU375" s="2825" t="s">
        <v>1179</v>
      </c>
      <c r="AV375" s="2826"/>
      <c r="AW375" s="2826"/>
      <c r="AX375" s="2827"/>
      <c r="AY375" s="955" t="s">
        <v>1595</v>
      </c>
      <c r="AZ375" s="955"/>
      <c r="BA375" s="971"/>
      <c r="BB375" s="954" t="s">
        <v>840</v>
      </c>
      <c r="BC375" s="955"/>
      <c r="BD375" s="971"/>
      <c r="BE375" s="954" t="s">
        <v>840</v>
      </c>
      <c r="BF375" s="955"/>
      <c r="BG375" s="971"/>
      <c r="BH375" s="954" t="s">
        <v>840</v>
      </c>
      <c r="BI375" s="955"/>
      <c r="BJ375" s="971"/>
      <c r="BK375" s="954" t="s">
        <v>840</v>
      </c>
      <c r="BL375" s="955"/>
      <c r="BM375" s="971"/>
      <c r="BN375" s="954" t="s">
        <v>840</v>
      </c>
      <c r="BO375" s="955"/>
      <c r="BP375" s="971"/>
      <c r="BQ375" s="954" t="s">
        <v>840</v>
      </c>
      <c r="BR375" s="955"/>
      <c r="BS375" s="971"/>
      <c r="BT375" s="954" t="s">
        <v>840</v>
      </c>
      <c r="BU375" s="955"/>
      <c r="BV375" s="971"/>
      <c r="BW375" s="954" t="s">
        <v>840</v>
      </c>
      <c r="BX375" s="955"/>
      <c r="BY375" s="971"/>
      <c r="BZ375" s="955" t="s">
        <v>840</v>
      </c>
      <c r="CA375" s="955"/>
      <c r="CB375" s="955"/>
      <c r="CC375" s="954" t="s">
        <v>840</v>
      </c>
      <c r="CD375" s="955"/>
      <c r="CE375" s="971"/>
      <c r="CF375" s="954" t="s">
        <v>840</v>
      </c>
      <c r="CG375" s="955"/>
      <c r="CH375" s="971"/>
      <c r="CI375" s="955" t="s">
        <v>840</v>
      </c>
      <c r="CJ375" s="955"/>
      <c r="CK375" s="955"/>
      <c r="CL375" s="954" t="s">
        <v>840</v>
      </c>
      <c r="CM375" s="955"/>
      <c r="CN375" s="971"/>
      <c r="CO375" s="954" t="s">
        <v>840</v>
      </c>
      <c r="CP375" s="955"/>
      <c r="CQ375" s="971"/>
      <c r="CR375" s="954" t="s">
        <v>840</v>
      </c>
      <c r="CS375" s="955"/>
      <c r="CT375" s="971"/>
      <c r="CU375" s="954" t="s">
        <v>840</v>
      </c>
      <c r="CV375" s="955"/>
      <c r="CW375" s="971"/>
      <c r="CX375" s="954" t="s">
        <v>840</v>
      </c>
      <c r="CY375" s="955"/>
      <c r="CZ375" s="971"/>
      <c r="DA375" s="1406" t="s">
        <v>840</v>
      </c>
      <c r="DB375" s="1407"/>
      <c r="DC375" s="1408"/>
      <c r="DD375" s="954" t="s">
        <v>840</v>
      </c>
      <c r="DE375" s="955"/>
      <c r="DF375" s="971"/>
      <c r="DG375" s="954" t="s">
        <v>840</v>
      </c>
      <c r="DH375" s="955"/>
      <c r="DI375" s="971"/>
      <c r="DJ375" s="954" t="s">
        <v>840</v>
      </c>
      <c r="DK375" s="955"/>
      <c r="DL375" s="971"/>
      <c r="DM375" s="954" t="s">
        <v>840</v>
      </c>
      <c r="DN375" s="955"/>
      <c r="DO375" s="971"/>
      <c r="DP375" s="954" t="s">
        <v>840</v>
      </c>
      <c r="DQ375" s="955"/>
      <c r="DR375" s="971"/>
      <c r="DS375" s="954" t="s">
        <v>840</v>
      </c>
      <c r="DT375" s="955"/>
      <c r="DU375" s="971"/>
      <c r="DV375" s="954" t="s">
        <v>840</v>
      </c>
      <c r="DW375" s="955"/>
      <c r="DX375" s="971"/>
      <c r="DY375" s="954" t="s">
        <v>840</v>
      </c>
      <c r="DZ375" s="955"/>
      <c r="EA375" s="971"/>
      <c r="EB375" s="955" t="s">
        <v>840</v>
      </c>
      <c r="EC375" s="955"/>
      <c r="ED375" s="955"/>
      <c r="EE375" s="954" t="s">
        <v>840</v>
      </c>
      <c r="EF375" s="955"/>
      <c r="EG375" s="971"/>
      <c r="EH375" s="954" t="s">
        <v>840</v>
      </c>
      <c r="EI375" s="955"/>
      <c r="EJ375" s="971"/>
      <c r="EK375" s="955" t="s">
        <v>840</v>
      </c>
      <c r="EL375" s="955"/>
      <c r="EM375" s="955"/>
      <c r="EN375" s="954" t="s">
        <v>840</v>
      </c>
      <c r="EO375" s="955"/>
      <c r="EP375" s="971"/>
      <c r="EQ375" s="954" t="s">
        <v>840</v>
      </c>
      <c r="ER375" s="955"/>
      <c r="ES375" s="971"/>
      <c r="ET375" s="954" t="s">
        <v>840</v>
      </c>
      <c r="EU375" s="955"/>
      <c r="EV375" s="971"/>
      <c r="EW375" s="954" t="s">
        <v>840</v>
      </c>
      <c r="EX375" s="955"/>
      <c r="EY375" s="971"/>
      <c r="EZ375" s="954" t="s">
        <v>840</v>
      </c>
      <c r="FA375" s="955"/>
      <c r="FB375" s="971"/>
      <c r="FC375" s="954" t="s">
        <v>840</v>
      </c>
      <c r="FD375" s="955"/>
      <c r="FE375" s="971"/>
      <c r="FF375" s="954" t="s">
        <v>840</v>
      </c>
      <c r="FG375" s="955"/>
      <c r="FH375" s="971"/>
      <c r="FI375" s="954" t="s">
        <v>840</v>
      </c>
      <c r="FJ375" s="955"/>
      <c r="FK375" s="971"/>
      <c r="FL375" s="954" t="s">
        <v>840</v>
      </c>
      <c r="FM375" s="955"/>
      <c r="FN375" s="971"/>
      <c r="FO375" s="1406" t="s">
        <v>840</v>
      </c>
      <c r="FP375" s="1407"/>
      <c r="FQ375" s="1408"/>
      <c r="FR375" s="1406" t="s">
        <v>840</v>
      </c>
      <c r="FS375" s="1407"/>
      <c r="FT375" s="1408"/>
      <c r="FU375" s="1319" t="s">
        <v>3123</v>
      </c>
      <c r="FV375" s="960"/>
      <c r="FW375" s="937"/>
      <c r="FX375" s="920"/>
      <c r="FY375" s="920"/>
    </row>
    <row r="376" spans="10:184" ht="18.95" customHeight="1">
      <c r="J376" s="935"/>
      <c r="K376" s="2794"/>
      <c r="L376" s="2795"/>
      <c r="M376" s="2795"/>
      <c r="N376" s="2796"/>
      <c r="O376" s="2794"/>
      <c r="P376" s="2795"/>
      <c r="Q376" s="2795"/>
      <c r="R376" s="2796"/>
      <c r="S376" s="2794"/>
      <c r="T376" s="2795"/>
      <c r="U376" s="2795"/>
      <c r="V376" s="2796"/>
      <c r="W376" s="2794"/>
      <c r="X376" s="2795"/>
      <c r="Y376" s="2796"/>
      <c r="Z376" s="2794"/>
      <c r="AA376" s="2795"/>
      <c r="AB376" s="2796"/>
      <c r="AC376" s="2794"/>
      <c r="AD376" s="2795"/>
      <c r="AE376" s="2795"/>
      <c r="AF376" s="2795"/>
      <c r="AG376" s="2796"/>
      <c r="AH376" s="2794"/>
      <c r="AI376" s="2795"/>
      <c r="AJ376" s="2795"/>
      <c r="AK376" s="2795"/>
      <c r="AL376" s="2795"/>
      <c r="AM376" s="2795"/>
      <c r="AN376" s="2796"/>
      <c r="AO376" s="2794"/>
      <c r="AP376" s="2795"/>
      <c r="AQ376" s="2796"/>
      <c r="AR376" s="2873"/>
      <c r="AS376" s="2874"/>
      <c r="AT376" s="2875"/>
      <c r="AU376" s="2873"/>
      <c r="AV376" s="2874"/>
      <c r="AW376" s="2874"/>
      <c r="AX376" s="2875"/>
      <c r="AY376" s="955" t="s">
        <v>1590</v>
      </c>
      <c r="AZ376" s="955"/>
      <c r="BA376" s="971"/>
      <c r="BB376" s="954" t="s">
        <v>840</v>
      </c>
      <c r="BC376" s="955"/>
      <c r="BD376" s="971"/>
      <c r="BE376" s="954" t="s">
        <v>840</v>
      </c>
      <c r="BF376" s="955"/>
      <c r="BG376" s="971"/>
      <c r="BH376" s="954" t="s">
        <v>840</v>
      </c>
      <c r="BI376" s="955"/>
      <c r="BJ376" s="971"/>
      <c r="BK376" s="954" t="s">
        <v>840</v>
      </c>
      <c r="BL376" s="955"/>
      <c r="BM376" s="971"/>
      <c r="BN376" s="954" t="s">
        <v>840</v>
      </c>
      <c r="BO376" s="955"/>
      <c r="BP376" s="971"/>
      <c r="BQ376" s="954" t="s">
        <v>840</v>
      </c>
      <c r="BR376" s="955"/>
      <c r="BS376" s="971"/>
      <c r="BT376" s="954" t="s">
        <v>840</v>
      </c>
      <c r="BU376" s="955"/>
      <c r="BV376" s="971"/>
      <c r="BW376" s="954" t="s">
        <v>840</v>
      </c>
      <c r="BX376" s="955"/>
      <c r="BY376" s="971"/>
      <c r="BZ376" s="955" t="s">
        <v>840</v>
      </c>
      <c r="CA376" s="955"/>
      <c r="CB376" s="955"/>
      <c r="CC376" s="954" t="s">
        <v>840</v>
      </c>
      <c r="CD376" s="955"/>
      <c r="CE376" s="971"/>
      <c r="CF376" s="954" t="s">
        <v>840</v>
      </c>
      <c r="CG376" s="955"/>
      <c r="CH376" s="971"/>
      <c r="CI376" s="955" t="s">
        <v>840</v>
      </c>
      <c r="CJ376" s="955"/>
      <c r="CK376" s="955"/>
      <c r="CL376" s="954" t="s">
        <v>840</v>
      </c>
      <c r="CM376" s="955"/>
      <c r="CN376" s="971"/>
      <c r="CO376" s="954" t="s">
        <v>840</v>
      </c>
      <c r="CP376" s="955"/>
      <c r="CQ376" s="971"/>
      <c r="CR376" s="954" t="s">
        <v>840</v>
      </c>
      <c r="CS376" s="955"/>
      <c r="CT376" s="971"/>
      <c r="CU376" s="954" t="s">
        <v>840</v>
      </c>
      <c r="CV376" s="955"/>
      <c r="CW376" s="971"/>
      <c r="CX376" s="954" t="s">
        <v>840</v>
      </c>
      <c r="CY376" s="955"/>
      <c r="CZ376" s="971"/>
      <c r="DA376" s="1406" t="s">
        <v>840</v>
      </c>
      <c r="DB376" s="1407"/>
      <c r="DC376" s="1408"/>
      <c r="DD376" s="954" t="s">
        <v>840</v>
      </c>
      <c r="DE376" s="955"/>
      <c r="DF376" s="971"/>
      <c r="DG376" s="954" t="s">
        <v>840</v>
      </c>
      <c r="DH376" s="955"/>
      <c r="DI376" s="971"/>
      <c r="DJ376" s="954" t="s">
        <v>840</v>
      </c>
      <c r="DK376" s="955"/>
      <c r="DL376" s="971"/>
      <c r="DM376" s="954" t="s">
        <v>840</v>
      </c>
      <c r="DN376" s="955"/>
      <c r="DO376" s="971"/>
      <c r="DP376" s="954" t="s">
        <v>840</v>
      </c>
      <c r="DQ376" s="955"/>
      <c r="DR376" s="971"/>
      <c r="DS376" s="954" t="s">
        <v>840</v>
      </c>
      <c r="DT376" s="955"/>
      <c r="DU376" s="971"/>
      <c r="DV376" s="954" t="s">
        <v>840</v>
      </c>
      <c r="DW376" s="955"/>
      <c r="DX376" s="971"/>
      <c r="DY376" s="954" t="s">
        <v>840</v>
      </c>
      <c r="DZ376" s="955"/>
      <c r="EA376" s="971"/>
      <c r="EB376" s="955" t="s">
        <v>840</v>
      </c>
      <c r="EC376" s="955"/>
      <c r="ED376" s="955"/>
      <c r="EE376" s="954" t="s">
        <v>840</v>
      </c>
      <c r="EF376" s="955"/>
      <c r="EG376" s="971"/>
      <c r="EH376" s="954" t="s">
        <v>840</v>
      </c>
      <c r="EI376" s="955"/>
      <c r="EJ376" s="971"/>
      <c r="EK376" s="955" t="s">
        <v>840</v>
      </c>
      <c r="EL376" s="955"/>
      <c r="EM376" s="955"/>
      <c r="EN376" s="954" t="s">
        <v>840</v>
      </c>
      <c r="EO376" s="955"/>
      <c r="EP376" s="971"/>
      <c r="EQ376" s="954" t="s">
        <v>840</v>
      </c>
      <c r="ER376" s="955"/>
      <c r="ES376" s="971"/>
      <c r="ET376" s="954" t="s">
        <v>840</v>
      </c>
      <c r="EU376" s="955"/>
      <c r="EV376" s="971"/>
      <c r="EW376" s="954" t="s">
        <v>840</v>
      </c>
      <c r="EX376" s="955"/>
      <c r="EY376" s="971"/>
      <c r="EZ376" s="954" t="s">
        <v>840</v>
      </c>
      <c r="FA376" s="955"/>
      <c r="FB376" s="971"/>
      <c r="FC376" s="954" t="s">
        <v>840</v>
      </c>
      <c r="FD376" s="955"/>
      <c r="FE376" s="971"/>
      <c r="FF376" s="954" t="s">
        <v>840</v>
      </c>
      <c r="FG376" s="955"/>
      <c r="FH376" s="971"/>
      <c r="FI376" s="954" t="s">
        <v>840</v>
      </c>
      <c r="FJ376" s="955"/>
      <c r="FK376" s="971"/>
      <c r="FL376" s="954" t="s">
        <v>840</v>
      </c>
      <c r="FM376" s="955"/>
      <c r="FN376" s="971"/>
      <c r="FO376" s="1406" t="s">
        <v>840</v>
      </c>
      <c r="FP376" s="1407"/>
      <c r="FQ376" s="1408"/>
      <c r="FR376" s="1406" t="s">
        <v>840</v>
      </c>
      <c r="FS376" s="1407"/>
      <c r="FT376" s="1408"/>
      <c r="FU376" s="1319" t="s">
        <v>3123</v>
      </c>
      <c r="FV376" s="960"/>
      <c r="FW376" s="937"/>
      <c r="FX376" s="920"/>
      <c r="FY376" s="920"/>
    </row>
    <row r="377" spans="10:184" ht="18.95" customHeight="1">
      <c r="J377" s="935"/>
      <c r="K377" s="2791" t="s">
        <v>3446</v>
      </c>
      <c r="L377" s="2792"/>
      <c r="M377" s="2792"/>
      <c r="N377" s="2793"/>
      <c r="O377" s="2832" t="s">
        <v>1560</v>
      </c>
      <c r="P377" s="2792"/>
      <c r="Q377" s="2792"/>
      <c r="R377" s="2793"/>
      <c r="S377" s="2832">
        <v>12345</v>
      </c>
      <c r="T377" s="2792"/>
      <c r="U377" s="2792"/>
      <c r="V377" s="2793"/>
      <c r="W377" s="2832" t="s">
        <v>1518</v>
      </c>
      <c r="X377" s="2792"/>
      <c r="Y377" s="2793"/>
      <c r="Z377" s="2832" t="s">
        <v>1526</v>
      </c>
      <c r="AA377" s="2792"/>
      <c r="AB377" s="2793"/>
      <c r="AC377" s="2832" t="s">
        <v>1526</v>
      </c>
      <c r="AD377" s="2792"/>
      <c r="AE377" s="2792"/>
      <c r="AF377" s="2792"/>
      <c r="AG377" s="2793"/>
      <c r="AH377" s="2832" t="s">
        <v>1562</v>
      </c>
      <c r="AI377" s="2792"/>
      <c r="AJ377" s="2792"/>
      <c r="AK377" s="2792"/>
      <c r="AL377" s="2792"/>
      <c r="AM377" s="2792"/>
      <c r="AN377" s="2793"/>
      <c r="AO377" s="2832" t="s">
        <v>1532</v>
      </c>
      <c r="AP377" s="2792"/>
      <c r="AQ377" s="2793"/>
      <c r="AR377" s="2825" t="s">
        <v>1597</v>
      </c>
      <c r="AS377" s="2876"/>
      <c r="AT377" s="2827"/>
      <c r="AU377" s="2825" t="s">
        <v>1179</v>
      </c>
      <c r="AV377" s="2826"/>
      <c r="AW377" s="2826"/>
      <c r="AX377" s="2827"/>
      <c r="AY377" s="955" t="s">
        <v>1595</v>
      </c>
      <c r="AZ377" s="955"/>
      <c r="BA377" s="971"/>
      <c r="BB377" s="954" t="s">
        <v>840</v>
      </c>
      <c r="BC377" s="955"/>
      <c r="BD377" s="971"/>
      <c r="BE377" s="954" t="s">
        <v>840</v>
      </c>
      <c r="BF377" s="955"/>
      <c r="BG377" s="971"/>
      <c r="BH377" s="954" t="s">
        <v>840</v>
      </c>
      <c r="BI377" s="955"/>
      <c r="BJ377" s="971"/>
      <c r="BK377" s="954" t="s">
        <v>840</v>
      </c>
      <c r="BL377" s="955"/>
      <c r="BM377" s="971"/>
      <c r="BN377" s="954" t="s">
        <v>840</v>
      </c>
      <c r="BO377" s="955"/>
      <c r="BP377" s="971"/>
      <c r="BQ377" s="954" t="s">
        <v>840</v>
      </c>
      <c r="BR377" s="955"/>
      <c r="BS377" s="971"/>
      <c r="BT377" s="954" t="s">
        <v>840</v>
      </c>
      <c r="BU377" s="955"/>
      <c r="BV377" s="971"/>
      <c r="BW377" s="954" t="s">
        <v>840</v>
      </c>
      <c r="BX377" s="955"/>
      <c r="BY377" s="971"/>
      <c r="BZ377" s="955" t="s">
        <v>840</v>
      </c>
      <c r="CA377" s="955"/>
      <c r="CB377" s="955"/>
      <c r="CC377" s="954" t="s">
        <v>840</v>
      </c>
      <c r="CD377" s="955"/>
      <c r="CE377" s="971"/>
      <c r="CF377" s="954" t="s">
        <v>840</v>
      </c>
      <c r="CG377" s="955"/>
      <c r="CH377" s="971"/>
      <c r="CI377" s="955" t="s">
        <v>840</v>
      </c>
      <c r="CJ377" s="955"/>
      <c r="CK377" s="955"/>
      <c r="CL377" s="954" t="s">
        <v>840</v>
      </c>
      <c r="CM377" s="955"/>
      <c r="CN377" s="971"/>
      <c r="CO377" s="954" t="s">
        <v>840</v>
      </c>
      <c r="CP377" s="955"/>
      <c r="CQ377" s="971"/>
      <c r="CR377" s="954" t="s">
        <v>840</v>
      </c>
      <c r="CS377" s="955"/>
      <c r="CT377" s="971"/>
      <c r="CU377" s="954" t="s">
        <v>840</v>
      </c>
      <c r="CV377" s="955"/>
      <c r="CW377" s="971"/>
      <c r="CX377" s="954" t="s">
        <v>840</v>
      </c>
      <c r="CY377" s="955"/>
      <c r="CZ377" s="971"/>
      <c r="DA377" s="1406" t="s">
        <v>840</v>
      </c>
      <c r="DB377" s="1407"/>
      <c r="DC377" s="1408"/>
      <c r="DD377" s="954" t="s">
        <v>840</v>
      </c>
      <c r="DE377" s="955"/>
      <c r="DF377" s="971"/>
      <c r="DG377" s="954" t="s">
        <v>840</v>
      </c>
      <c r="DH377" s="955"/>
      <c r="DI377" s="971"/>
      <c r="DJ377" s="954" t="s">
        <v>840</v>
      </c>
      <c r="DK377" s="955"/>
      <c r="DL377" s="971"/>
      <c r="DM377" s="954" t="s">
        <v>840</v>
      </c>
      <c r="DN377" s="955"/>
      <c r="DO377" s="971"/>
      <c r="DP377" s="954" t="s">
        <v>840</v>
      </c>
      <c r="DQ377" s="955"/>
      <c r="DR377" s="971"/>
      <c r="DS377" s="954" t="s">
        <v>840</v>
      </c>
      <c r="DT377" s="955"/>
      <c r="DU377" s="971"/>
      <c r="DV377" s="954" t="s">
        <v>840</v>
      </c>
      <c r="DW377" s="955"/>
      <c r="DX377" s="971"/>
      <c r="DY377" s="954" t="s">
        <v>840</v>
      </c>
      <c r="DZ377" s="955"/>
      <c r="EA377" s="971"/>
      <c r="EB377" s="955" t="s">
        <v>840</v>
      </c>
      <c r="EC377" s="955"/>
      <c r="ED377" s="955"/>
      <c r="EE377" s="954" t="s">
        <v>840</v>
      </c>
      <c r="EF377" s="955"/>
      <c r="EG377" s="971"/>
      <c r="EH377" s="954" t="s">
        <v>840</v>
      </c>
      <c r="EI377" s="955"/>
      <c r="EJ377" s="971"/>
      <c r="EK377" s="955" t="s">
        <v>840</v>
      </c>
      <c r="EL377" s="955"/>
      <c r="EM377" s="955"/>
      <c r="EN377" s="954" t="s">
        <v>840</v>
      </c>
      <c r="EO377" s="955"/>
      <c r="EP377" s="971"/>
      <c r="EQ377" s="954" t="s">
        <v>840</v>
      </c>
      <c r="ER377" s="955"/>
      <c r="ES377" s="971"/>
      <c r="ET377" s="954" t="s">
        <v>840</v>
      </c>
      <c r="EU377" s="955"/>
      <c r="EV377" s="971"/>
      <c r="EW377" s="954" t="s">
        <v>840</v>
      </c>
      <c r="EX377" s="955"/>
      <c r="EY377" s="971"/>
      <c r="EZ377" s="954" t="s">
        <v>840</v>
      </c>
      <c r="FA377" s="955"/>
      <c r="FB377" s="971"/>
      <c r="FC377" s="954" t="s">
        <v>840</v>
      </c>
      <c r="FD377" s="955"/>
      <c r="FE377" s="971"/>
      <c r="FF377" s="954" t="s">
        <v>840</v>
      </c>
      <c r="FG377" s="955"/>
      <c r="FH377" s="971"/>
      <c r="FI377" s="954" t="s">
        <v>840</v>
      </c>
      <c r="FJ377" s="955"/>
      <c r="FK377" s="971"/>
      <c r="FL377" s="954" t="s">
        <v>840</v>
      </c>
      <c r="FM377" s="955"/>
      <c r="FN377" s="971"/>
      <c r="FO377" s="1406" t="s">
        <v>840</v>
      </c>
      <c r="FP377" s="1407"/>
      <c r="FQ377" s="1408"/>
      <c r="FR377" s="1406" t="s">
        <v>840</v>
      </c>
      <c r="FS377" s="1407"/>
      <c r="FT377" s="1408"/>
      <c r="FU377" s="1319" t="s">
        <v>3123</v>
      </c>
      <c r="FV377" s="960"/>
      <c r="FW377" s="937"/>
      <c r="FX377" s="920"/>
      <c r="FY377" s="920"/>
    </row>
    <row r="378" spans="10:184" ht="18.95" customHeight="1">
      <c r="J378" s="935"/>
      <c r="K378" s="2794"/>
      <c r="L378" s="2795"/>
      <c r="M378" s="2795"/>
      <c r="N378" s="2796"/>
      <c r="O378" s="2794"/>
      <c r="P378" s="2795"/>
      <c r="Q378" s="2795"/>
      <c r="R378" s="2796"/>
      <c r="S378" s="2794"/>
      <c r="T378" s="2795"/>
      <c r="U378" s="2795"/>
      <c r="V378" s="2796"/>
      <c r="W378" s="2794"/>
      <c r="X378" s="2795"/>
      <c r="Y378" s="2796"/>
      <c r="Z378" s="2794"/>
      <c r="AA378" s="2795"/>
      <c r="AB378" s="2796"/>
      <c r="AC378" s="2794"/>
      <c r="AD378" s="2795"/>
      <c r="AE378" s="2795"/>
      <c r="AF378" s="2795"/>
      <c r="AG378" s="2796"/>
      <c r="AH378" s="2794"/>
      <c r="AI378" s="2795"/>
      <c r="AJ378" s="2795"/>
      <c r="AK378" s="2795"/>
      <c r="AL378" s="2795"/>
      <c r="AM378" s="2795"/>
      <c r="AN378" s="2796"/>
      <c r="AO378" s="2794"/>
      <c r="AP378" s="2795"/>
      <c r="AQ378" s="2796"/>
      <c r="AR378" s="2873"/>
      <c r="AS378" s="2874"/>
      <c r="AT378" s="2875"/>
      <c r="AU378" s="2873"/>
      <c r="AV378" s="2874"/>
      <c r="AW378" s="2874"/>
      <c r="AX378" s="2875"/>
      <c r="AY378" s="955" t="s">
        <v>1590</v>
      </c>
      <c r="AZ378" s="955"/>
      <c r="BA378" s="971"/>
      <c r="BB378" s="954" t="s">
        <v>840</v>
      </c>
      <c r="BC378" s="955"/>
      <c r="BD378" s="971"/>
      <c r="BE378" s="954" t="s">
        <v>840</v>
      </c>
      <c r="BF378" s="955"/>
      <c r="BG378" s="971"/>
      <c r="BH378" s="954" t="s">
        <v>840</v>
      </c>
      <c r="BI378" s="955"/>
      <c r="BJ378" s="971"/>
      <c r="BK378" s="954" t="s">
        <v>840</v>
      </c>
      <c r="BL378" s="955"/>
      <c r="BM378" s="971"/>
      <c r="BN378" s="954" t="s">
        <v>840</v>
      </c>
      <c r="BO378" s="955"/>
      <c r="BP378" s="971"/>
      <c r="BQ378" s="954" t="s">
        <v>840</v>
      </c>
      <c r="BR378" s="955"/>
      <c r="BS378" s="971"/>
      <c r="BT378" s="954" t="s">
        <v>840</v>
      </c>
      <c r="BU378" s="955"/>
      <c r="BV378" s="971"/>
      <c r="BW378" s="954" t="s">
        <v>840</v>
      </c>
      <c r="BX378" s="955"/>
      <c r="BY378" s="971"/>
      <c r="BZ378" s="955" t="s">
        <v>840</v>
      </c>
      <c r="CA378" s="955"/>
      <c r="CB378" s="955"/>
      <c r="CC378" s="954" t="s">
        <v>840</v>
      </c>
      <c r="CD378" s="955"/>
      <c r="CE378" s="971"/>
      <c r="CF378" s="954" t="s">
        <v>840</v>
      </c>
      <c r="CG378" s="955"/>
      <c r="CH378" s="971"/>
      <c r="CI378" s="955" t="s">
        <v>840</v>
      </c>
      <c r="CJ378" s="955"/>
      <c r="CK378" s="955"/>
      <c r="CL378" s="954" t="s">
        <v>840</v>
      </c>
      <c r="CM378" s="955"/>
      <c r="CN378" s="971"/>
      <c r="CO378" s="954" t="s">
        <v>840</v>
      </c>
      <c r="CP378" s="955"/>
      <c r="CQ378" s="971"/>
      <c r="CR378" s="954" t="s">
        <v>840</v>
      </c>
      <c r="CS378" s="955"/>
      <c r="CT378" s="971"/>
      <c r="CU378" s="954" t="s">
        <v>840</v>
      </c>
      <c r="CV378" s="955"/>
      <c r="CW378" s="971"/>
      <c r="CX378" s="954" t="s">
        <v>840</v>
      </c>
      <c r="CY378" s="955"/>
      <c r="CZ378" s="971"/>
      <c r="DA378" s="1406" t="s">
        <v>840</v>
      </c>
      <c r="DB378" s="1407"/>
      <c r="DC378" s="1408"/>
      <c r="DD378" s="954" t="s">
        <v>840</v>
      </c>
      <c r="DE378" s="955"/>
      <c r="DF378" s="971"/>
      <c r="DG378" s="954" t="s">
        <v>840</v>
      </c>
      <c r="DH378" s="955"/>
      <c r="DI378" s="971"/>
      <c r="DJ378" s="954" t="s">
        <v>840</v>
      </c>
      <c r="DK378" s="955"/>
      <c r="DL378" s="971"/>
      <c r="DM378" s="954" t="s">
        <v>840</v>
      </c>
      <c r="DN378" s="955"/>
      <c r="DO378" s="971"/>
      <c r="DP378" s="954" t="s">
        <v>840</v>
      </c>
      <c r="DQ378" s="955"/>
      <c r="DR378" s="971"/>
      <c r="DS378" s="954" t="s">
        <v>840</v>
      </c>
      <c r="DT378" s="955"/>
      <c r="DU378" s="971"/>
      <c r="DV378" s="954" t="s">
        <v>840</v>
      </c>
      <c r="DW378" s="955"/>
      <c r="DX378" s="971"/>
      <c r="DY378" s="954" t="s">
        <v>840</v>
      </c>
      <c r="DZ378" s="955"/>
      <c r="EA378" s="971"/>
      <c r="EB378" s="955" t="s">
        <v>840</v>
      </c>
      <c r="EC378" s="955"/>
      <c r="ED378" s="955"/>
      <c r="EE378" s="954" t="s">
        <v>840</v>
      </c>
      <c r="EF378" s="955"/>
      <c r="EG378" s="971"/>
      <c r="EH378" s="954" t="s">
        <v>840</v>
      </c>
      <c r="EI378" s="955"/>
      <c r="EJ378" s="971"/>
      <c r="EK378" s="955" t="s">
        <v>840</v>
      </c>
      <c r="EL378" s="955"/>
      <c r="EM378" s="955"/>
      <c r="EN378" s="954" t="s">
        <v>840</v>
      </c>
      <c r="EO378" s="955"/>
      <c r="EP378" s="971"/>
      <c r="EQ378" s="954" t="s">
        <v>840</v>
      </c>
      <c r="ER378" s="955"/>
      <c r="ES378" s="971"/>
      <c r="ET378" s="954" t="s">
        <v>840</v>
      </c>
      <c r="EU378" s="955"/>
      <c r="EV378" s="971"/>
      <c r="EW378" s="954" t="s">
        <v>840</v>
      </c>
      <c r="EX378" s="955"/>
      <c r="EY378" s="971"/>
      <c r="EZ378" s="954" t="s">
        <v>840</v>
      </c>
      <c r="FA378" s="955"/>
      <c r="FB378" s="971"/>
      <c r="FC378" s="954" t="s">
        <v>840</v>
      </c>
      <c r="FD378" s="955"/>
      <c r="FE378" s="971"/>
      <c r="FF378" s="954" t="s">
        <v>840</v>
      </c>
      <c r="FG378" s="955"/>
      <c r="FH378" s="971"/>
      <c r="FI378" s="954" t="s">
        <v>840</v>
      </c>
      <c r="FJ378" s="955"/>
      <c r="FK378" s="971"/>
      <c r="FL378" s="954" t="s">
        <v>840</v>
      </c>
      <c r="FM378" s="955"/>
      <c r="FN378" s="971"/>
      <c r="FO378" s="1406" t="s">
        <v>840</v>
      </c>
      <c r="FP378" s="1407"/>
      <c r="FQ378" s="1408"/>
      <c r="FR378" s="1406" t="s">
        <v>840</v>
      </c>
      <c r="FS378" s="1407"/>
      <c r="FT378" s="1408"/>
      <c r="FU378" s="1319" t="s">
        <v>3123</v>
      </c>
      <c r="FV378" s="960"/>
      <c r="FW378" s="937"/>
      <c r="FX378" s="920"/>
      <c r="FY378" s="920"/>
    </row>
    <row r="379" spans="10:184" ht="5.0999999999999996" customHeight="1">
      <c r="J379" s="935"/>
      <c r="K379" s="920"/>
      <c r="L379" s="920"/>
      <c r="M379" s="920"/>
      <c r="N379" s="920"/>
      <c r="O379" s="911"/>
      <c r="P379" s="911"/>
      <c r="Q379" s="911"/>
      <c r="R379" s="911"/>
      <c r="S379" s="911"/>
      <c r="T379" s="974"/>
      <c r="U379" s="974"/>
      <c r="V379" s="974"/>
      <c r="W379" s="974"/>
      <c r="X379" s="974"/>
      <c r="Y379" s="974"/>
      <c r="Z379" s="974"/>
      <c r="AA379" s="974"/>
      <c r="AB379" s="974"/>
      <c r="AC379" s="974"/>
      <c r="AD379" s="974"/>
      <c r="AE379" s="974"/>
      <c r="AF379" s="911"/>
      <c r="AG379" s="911"/>
      <c r="AH379" s="911"/>
      <c r="AI379" s="911"/>
      <c r="AJ379" s="911"/>
      <c r="AK379" s="911"/>
      <c r="AL379" s="911"/>
      <c r="AM379" s="911"/>
      <c r="AN379" s="911"/>
      <c r="AO379" s="911"/>
      <c r="AR379" s="911"/>
      <c r="AS379" s="911"/>
      <c r="AT379" s="911"/>
      <c r="AY379" s="911"/>
      <c r="AZ379" s="911"/>
      <c r="BA379" s="911"/>
      <c r="BB379" s="911"/>
      <c r="BC379" s="911"/>
      <c r="BD379" s="911"/>
      <c r="BE379" s="911"/>
      <c r="BF379" s="911"/>
      <c r="BG379" s="911"/>
      <c r="BH379" s="911"/>
      <c r="BI379" s="911"/>
      <c r="BJ379" s="911"/>
      <c r="BK379" s="911"/>
      <c r="BL379" s="911"/>
      <c r="BM379" s="911"/>
      <c r="BN379" s="911"/>
      <c r="BO379" s="911"/>
      <c r="BP379" s="911"/>
      <c r="BQ379" s="911"/>
      <c r="BR379" s="911"/>
      <c r="BS379" s="911"/>
      <c r="BT379" s="911"/>
      <c r="BU379" s="911"/>
      <c r="BV379" s="911"/>
      <c r="BW379" s="911"/>
      <c r="BX379" s="975"/>
      <c r="BY379" s="911"/>
      <c r="BZ379" s="911"/>
      <c r="CA379" s="911"/>
      <c r="CB379" s="911"/>
      <c r="CC379" s="911"/>
      <c r="CD379" s="911"/>
      <c r="CE379" s="911"/>
      <c r="CF379" s="911"/>
      <c r="CG379" s="975"/>
      <c r="CH379" s="911"/>
      <c r="CI379" s="911"/>
      <c r="CJ379" s="911"/>
      <c r="CK379" s="911"/>
      <c r="CL379" s="911"/>
      <c r="CM379" s="911"/>
      <c r="CN379" s="911"/>
      <c r="CO379" s="911"/>
      <c r="CP379" s="911"/>
      <c r="CQ379" s="974"/>
      <c r="CR379" s="974"/>
      <c r="CS379" s="974"/>
      <c r="CT379" s="937"/>
      <c r="CX379" s="920"/>
      <c r="CY379" s="920"/>
      <c r="CZ379" s="920"/>
      <c r="DA379" s="920"/>
      <c r="DB379" s="920"/>
      <c r="DC379" s="920"/>
      <c r="DD379" s="911"/>
      <c r="DE379" s="911"/>
      <c r="DF379" s="911"/>
      <c r="DG379" s="911"/>
      <c r="DH379" s="911"/>
      <c r="DI379" s="911"/>
      <c r="DJ379" s="911"/>
      <c r="DK379" s="911"/>
      <c r="DL379" s="911"/>
      <c r="DM379" s="911"/>
      <c r="DN379" s="911"/>
      <c r="DO379" s="911"/>
      <c r="DP379" s="911"/>
      <c r="DQ379" s="911"/>
      <c r="DR379" s="911"/>
      <c r="DS379" s="911"/>
      <c r="DT379" s="911"/>
      <c r="DU379" s="911"/>
      <c r="DV379" s="911"/>
      <c r="DW379" s="911"/>
      <c r="DX379" s="911"/>
      <c r="DY379" s="911"/>
      <c r="DZ379" s="975"/>
      <c r="EA379" s="911"/>
      <c r="EB379" s="911"/>
      <c r="EC379" s="911"/>
      <c r="ED379" s="911"/>
      <c r="EE379" s="911"/>
      <c r="EF379" s="911"/>
      <c r="EG379" s="911"/>
      <c r="EH379" s="911"/>
      <c r="EI379" s="975"/>
      <c r="EJ379" s="911"/>
      <c r="EK379" s="911"/>
      <c r="EL379" s="911"/>
      <c r="EM379" s="911"/>
      <c r="EN379" s="911"/>
      <c r="EO379" s="911"/>
      <c r="EP379" s="911"/>
      <c r="EQ379" s="911"/>
      <c r="ER379" s="911"/>
      <c r="ES379" s="974"/>
      <c r="ET379" s="974"/>
      <c r="EU379" s="974"/>
      <c r="EV379" s="937"/>
      <c r="EW379" s="920"/>
      <c r="EX379" s="920"/>
      <c r="EY379" s="920"/>
      <c r="EZ379" s="920"/>
      <c r="FA379" s="920"/>
      <c r="FB379" s="920"/>
      <c r="FC379" s="920"/>
      <c r="FD379" s="920"/>
      <c r="FE379" s="920"/>
      <c r="FF379" s="920"/>
      <c r="FG379" s="920"/>
      <c r="FH379" s="920"/>
      <c r="FI379" s="920"/>
      <c r="FJ379" s="920"/>
      <c r="FK379" s="920"/>
      <c r="FL379" s="920"/>
      <c r="FM379" s="920"/>
      <c r="FN379" s="920"/>
      <c r="FO379" s="920"/>
      <c r="FP379" s="920"/>
      <c r="FQ379" s="920"/>
      <c r="FR379" s="920"/>
      <c r="FS379" s="920"/>
      <c r="FT379" s="920"/>
      <c r="FU379" s="920"/>
      <c r="FV379" s="920"/>
      <c r="FW379" s="937"/>
      <c r="FX379" s="920"/>
      <c r="FY379" s="920"/>
    </row>
    <row r="380" spans="10:184" ht="5.0999999999999996" customHeight="1">
      <c r="J380" s="935"/>
      <c r="K380" s="1354"/>
      <c r="L380" s="1354"/>
      <c r="M380" s="1354"/>
      <c r="N380" s="1354"/>
      <c r="O380" s="1354"/>
      <c r="P380" s="1354"/>
      <c r="Q380" s="1354"/>
      <c r="R380" s="1354"/>
      <c r="S380" s="1354"/>
      <c r="T380" s="1354"/>
      <c r="U380" s="1354"/>
      <c r="V380" s="1354"/>
      <c r="W380" s="1354"/>
      <c r="X380" s="1354"/>
      <c r="Y380" s="1354"/>
      <c r="Z380" s="1354"/>
      <c r="AA380" s="1354"/>
      <c r="AB380" s="1354"/>
      <c r="AC380" s="1354"/>
      <c r="AD380" s="1354"/>
      <c r="AE380" s="1354"/>
      <c r="AF380" s="1354"/>
      <c r="AG380" s="1354"/>
      <c r="AH380" s="1354"/>
      <c r="AI380" s="1354"/>
      <c r="AJ380" s="1354"/>
      <c r="AK380" s="1354"/>
      <c r="AL380" s="1354"/>
      <c r="AM380" s="1354"/>
      <c r="AN380" s="1354"/>
      <c r="AO380" s="1354"/>
      <c r="AP380" s="1354"/>
      <c r="AQ380" s="1354"/>
      <c r="AR380" s="1354"/>
      <c r="AS380" s="1354"/>
      <c r="AT380" s="1354"/>
      <c r="AU380" s="1354"/>
      <c r="AV380" s="1354"/>
      <c r="AW380" s="1354"/>
      <c r="AX380" s="1354"/>
      <c r="AY380" s="1354"/>
      <c r="AZ380" s="1354"/>
      <c r="BA380" s="1354"/>
      <c r="BB380" s="1354"/>
      <c r="BC380" s="1354"/>
      <c r="BD380" s="1354"/>
      <c r="BE380" s="1354"/>
      <c r="BF380" s="1354"/>
      <c r="BG380" s="1354"/>
      <c r="BH380" s="1354"/>
      <c r="BI380" s="1354"/>
      <c r="BJ380" s="1354"/>
      <c r="BK380" s="1354"/>
      <c r="BL380" s="1354"/>
      <c r="BM380" s="1354"/>
      <c r="BN380" s="1354"/>
      <c r="BO380" s="1354"/>
      <c r="BP380" s="1354"/>
      <c r="BQ380" s="1354"/>
      <c r="BR380" s="1354"/>
      <c r="BS380" s="1354"/>
      <c r="BT380" s="1354"/>
      <c r="BU380" s="1354"/>
      <c r="BV380" s="1354"/>
      <c r="BW380" s="1354"/>
      <c r="BX380" s="1354"/>
      <c r="BY380" s="1354"/>
      <c r="BZ380" s="1354"/>
      <c r="CA380" s="1354"/>
      <c r="CB380" s="1354"/>
      <c r="CC380" s="1354"/>
      <c r="CD380" s="1354"/>
      <c r="CE380" s="1354"/>
      <c r="CF380" s="1354"/>
      <c r="CG380" s="1354"/>
      <c r="CH380" s="1354"/>
      <c r="CI380" s="1354"/>
      <c r="CJ380" s="1354"/>
      <c r="CK380" s="1354"/>
      <c r="CL380" s="1354"/>
      <c r="CM380" s="1354"/>
      <c r="CN380" s="1354"/>
      <c r="CO380" s="1354"/>
      <c r="CP380" s="1354"/>
      <c r="CQ380" s="1354"/>
      <c r="CR380" s="1354"/>
      <c r="CS380" s="1354"/>
      <c r="CT380" s="1354"/>
      <c r="CU380" s="1354"/>
      <c r="CV380" s="1354"/>
      <c r="CW380" s="1354"/>
      <c r="CX380" s="1354"/>
      <c r="CY380" s="1354"/>
      <c r="CZ380" s="1354"/>
      <c r="DA380" s="1354"/>
      <c r="DB380" s="1354"/>
      <c r="DC380" s="1354"/>
      <c r="DD380" s="1354"/>
      <c r="DE380" s="1354"/>
      <c r="DF380" s="1354"/>
      <c r="DG380" s="1354"/>
      <c r="DH380" s="1354"/>
      <c r="DI380" s="1354"/>
      <c r="DJ380" s="1354"/>
      <c r="DK380" s="1354"/>
      <c r="DL380" s="1354"/>
      <c r="DM380" s="1354"/>
      <c r="DN380" s="1354"/>
      <c r="DO380" s="1354"/>
      <c r="DP380" s="1354"/>
      <c r="DQ380" s="1354"/>
      <c r="DR380" s="1354"/>
      <c r="DS380" s="1354"/>
      <c r="DT380" s="1354"/>
      <c r="DU380" s="1354"/>
      <c r="DV380" s="1354"/>
      <c r="DW380" s="1354"/>
      <c r="DX380" s="1354"/>
      <c r="DY380" s="1354"/>
      <c r="DZ380" s="1354"/>
      <c r="EA380" s="1354"/>
      <c r="EB380" s="1354"/>
      <c r="EC380" s="1354"/>
      <c r="ED380" s="1354"/>
      <c r="EE380" s="1354"/>
      <c r="EF380" s="1354"/>
      <c r="EG380" s="1354"/>
      <c r="EH380" s="1354"/>
      <c r="EI380" s="1354"/>
      <c r="EJ380" s="1354"/>
      <c r="EK380" s="1354"/>
      <c r="EL380" s="1354"/>
      <c r="EM380" s="1354"/>
      <c r="EN380" s="1354"/>
      <c r="EO380" s="1354"/>
      <c r="EP380" s="1354"/>
      <c r="EQ380" s="1354"/>
      <c r="ER380" s="1354"/>
      <c r="ES380" s="1354"/>
      <c r="ET380" s="1354"/>
      <c r="EU380" s="1354"/>
      <c r="EV380" s="1354"/>
      <c r="EW380" s="1354"/>
      <c r="EX380" s="1354"/>
      <c r="EY380" s="1354"/>
      <c r="EZ380" s="1354"/>
      <c r="FA380" s="1354"/>
      <c r="FB380" s="1354"/>
      <c r="FC380" s="1354"/>
      <c r="FD380" s="1354"/>
      <c r="FE380" s="1354"/>
      <c r="FF380" s="1354"/>
      <c r="FG380" s="1354"/>
      <c r="FH380" s="1354"/>
      <c r="FI380" s="1354"/>
      <c r="FJ380" s="1354"/>
      <c r="FK380" s="1354"/>
      <c r="FL380" s="1354"/>
      <c r="FM380" s="1354"/>
      <c r="FN380" s="1354"/>
      <c r="FO380" s="1354"/>
      <c r="FP380" s="1354"/>
      <c r="FQ380" s="1354"/>
      <c r="FR380" s="1354"/>
      <c r="FS380" s="1354"/>
      <c r="FT380" s="1354"/>
      <c r="FU380" s="977"/>
      <c r="FV380" s="977"/>
      <c r="FW380" s="937"/>
      <c r="FX380" s="920"/>
      <c r="FY380" s="920"/>
    </row>
    <row r="381" spans="10:184" ht="18.95" customHeight="1">
      <c r="J381" s="935"/>
      <c r="K381" s="1354"/>
      <c r="L381" s="1354"/>
      <c r="M381" s="1354"/>
      <c r="N381" s="1354"/>
      <c r="O381" s="1354"/>
      <c r="P381" s="1354"/>
      <c r="Q381" s="1354"/>
      <c r="R381" s="1354"/>
      <c r="S381" s="1354"/>
      <c r="T381" s="1354"/>
      <c r="U381" s="1354"/>
      <c r="V381" s="1354"/>
      <c r="W381" s="1354"/>
      <c r="X381" s="1354"/>
      <c r="Y381" s="1354"/>
      <c r="Z381" s="1354"/>
      <c r="AA381" s="1354"/>
      <c r="AB381" s="1354"/>
      <c r="AC381" s="1354"/>
      <c r="AD381" s="1354"/>
      <c r="AE381" s="1354"/>
      <c r="AF381" s="1354"/>
      <c r="AG381" s="1354"/>
      <c r="AH381" s="1354"/>
      <c r="AI381" s="1354"/>
      <c r="AJ381" s="1354"/>
      <c r="AK381" s="1354"/>
      <c r="AL381" s="1354"/>
      <c r="AM381" s="1354"/>
      <c r="AN381" s="1354"/>
      <c r="AO381" s="1354"/>
      <c r="AP381" s="1354"/>
      <c r="AQ381" s="1354"/>
      <c r="AR381" s="1354"/>
      <c r="AS381" s="1354"/>
      <c r="AT381" s="1354"/>
      <c r="AU381" s="1354"/>
      <c r="AV381" s="2871" t="s">
        <v>1606</v>
      </c>
      <c r="AW381" s="2871"/>
      <c r="AX381" s="2872"/>
      <c r="AY381" s="954" t="s">
        <v>1595</v>
      </c>
      <c r="AZ381" s="955"/>
      <c r="BA381" s="971"/>
      <c r="BB381" s="954" t="s">
        <v>840</v>
      </c>
      <c r="BC381" s="955"/>
      <c r="BD381" s="971"/>
      <c r="BE381" s="954" t="s">
        <v>840</v>
      </c>
      <c r="BF381" s="955"/>
      <c r="BG381" s="971"/>
      <c r="BH381" s="954" t="s">
        <v>840</v>
      </c>
      <c r="BI381" s="955"/>
      <c r="BJ381" s="971"/>
      <c r="BK381" s="954" t="s">
        <v>840</v>
      </c>
      <c r="BL381" s="955"/>
      <c r="BM381" s="971"/>
      <c r="BN381" s="954" t="s">
        <v>840</v>
      </c>
      <c r="BO381" s="955"/>
      <c r="BP381" s="971"/>
      <c r="BQ381" s="954" t="s">
        <v>840</v>
      </c>
      <c r="BR381" s="955"/>
      <c r="BS381" s="971"/>
      <c r="BT381" s="954" t="s">
        <v>840</v>
      </c>
      <c r="BU381" s="955"/>
      <c r="BV381" s="971"/>
      <c r="BW381" s="954" t="s">
        <v>840</v>
      </c>
      <c r="BX381" s="955"/>
      <c r="BY381" s="971"/>
      <c r="BZ381" s="955" t="s">
        <v>840</v>
      </c>
      <c r="CA381" s="955"/>
      <c r="CB381" s="955"/>
      <c r="CC381" s="954" t="s">
        <v>840</v>
      </c>
      <c r="CD381" s="955"/>
      <c r="CE381" s="971"/>
      <c r="CF381" s="954" t="s">
        <v>840</v>
      </c>
      <c r="CG381" s="955"/>
      <c r="CH381" s="971"/>
      <c r="CI381" s="955" t="s">
        <v>840</v>
      </c>
      <c r="CJ381" s="955"/>
      <c r="CK381" s="955"/>
      <c r="CL381" s="954" t="s">
        <v>840</v>
      </c>
      <c r="CM381" s="955"/>
      <c r="CN381" s="971"/>
      <c r="CO381" s="954" t="s">
        <v>840</v>
      </c>
      <c r="CP381" s="955"/>
      <c r="CQ381" s="971"/>
      <c r="CR381" s="954" t="s">
        <v>840</v>
      </c>
      <c r="CS381" s="955"/>
      <c r="CT381" s="971"/>
      <c r="CU381" s="954" t="s">
        <v>840</v>
      </c>
      <c r="CV381" s="955"/>
      <c r="CW381" s="971"/>
      <c r="CX381" s="954" t="s">
        <v>840</v>
      </c>
      <c r="CY381" s="955"/>
      <c r="CZ381" s="971"/>
      <c r="DA381" s="1406" t="s">
        <v>840</v>
      </c>
      <c r="DB381" s="1407"/>
      <c r="DC381" s="1408"/>
      <c r="DD381" s="954" t="s">
        <v>840</v>
      </c>
      <c r="DE381" s="955"/>
      <c r="DF381" s="971"/>
      <c r="DG381" s="954" t="s">
        <v>840</v>
      </c>
      <c r="DH381" s="955"/>
      <c r="DI381" s="971"/>
      <c r="DJ381" s="954" t="s">
        <v>840</v>
      </c>
      <c r="DK381" s="955"/>
      <c r="DL381" s="971"/>
      <c r="DM381" s="954" t="s">
        <v>840</v>
      </c>
      <c r="DN381" s="955"/>
      <c r="DO381" s="971"/>
      <c r="DP381" s="954" t="s">
        <v>840</v>
      </c>
      <c r="DQ381" s="955"/>
      <c r="DR381" s="971"/>
      <c r="DS381" s="954" t="s">
        <v>840</v>
      </c>
      <c r="DT381" s="955"/>
      <c r="DU381" s="971"/>
      <c r="DV381" s="954" t="s">
        <v>840</v>
      </c>
      <c r="DW381" s="955"/>
      <c r="DX381" s="971"/>
      <c r="DY381" s="954" t="s">
        <v>840</v>
      </c>
      <c r="DZ381" s="955"/>
      <c r="EA381" s="971"/>
      <c r="EB381" s="955" t="s">
        <v>840</v>
      </c>
      <c r="EC381" s="955"/>
      <c r="ED381" s="955"/>
      <c r="EE381" s="954" t="s">
        <v>840</v>
      </c>
      <c r="EF381" s="955"/>
      <c r="EG381" s="971"/>
      <c r="EH381" s="954" t="s">
        <v>840</v>
      </c>
      <c r="EI381" s="955"/>
      <c r="EJ381" s="971"/>
      <c r="EK381" s="955" t="s">
        <v>840</v>
      </c>
      <c r="EL381" s="955"/>
      <c r="EM381" s="955"/>
      <c r="EN381" s="954" t="s">
        <v>840</v>
      </c>
      <c r="EO381" s="955"/>
      <c r="EP381" s="971"/>
      <c r="EQ381" s="954" t="s">
        <v>840</v>
      </c>
      <c r="ER381" s="955"/>
      <c r="ES381" s="971"/>
      <c r="ET381" s="954" t="s">
        <v>840</v>
      </c>
      <c r="EU381" s="955"/>
      <c r="EV381" s="971"/>
      <c r="EW381" s="954" t="s">
        <v>840</v>
      </c>
      <c r="EX381" s="955"/>
      <c r="EY381" s="971"/>
      <c r="EZ381" s="954" t="s">
        <v>840</v>
      </c>
      <c r="FA381" s="955"/>
      <c r="FB381" s="971"/>
      <c r="FC381" s="954" t="s">
        <v>840</v>
      </c>
      <c r="FD381" s="955"/>
      <c r="FE381" s="971"/>
      <c r="FF381" s="954" t="s">
        <v>840</v>
      </c>
      <c r="FG381" s="955"/>
      <c r="FH381" s="971"/>
      <c r="FI381" s="954" t="s">
        <v>840</v>
      </c>
      <c r="FJ381" s="955"/>
      <c r="FK381" s="971"/>
      <c r="FL381" s="954" t="s">
        <v>840</v>
      </c>
      <c r="FM381" s="955"/>
      <c r="FN381" s="971"/>
      <c r="FO381" s="1406" t="s">
        <v>840</v>
      </c>
      <c r="FP381" s="1407"/>
      <c r="FQ381" s="1408"/>
      <c r="FR381" s="1406" t="s">
        <v>840</v>
      </c>
      <c r="FS381" s="1407"/>
      <c r="FT381" s="1408"/>
      <c r="FU381" s="977"/>
      <c r="FV381" s="977"/>
      <c r="FW381" s="937"/>
      <c r="FX381" s="920"/>
      <c r="FY381" s="920"/>
    </row>
    <row r="382" spans="10:184" ht="18.95" customHeight="1">
      <c r="J382" s="935"/>
      <c r="K382" s="1354"/>
      <c r="L382" s="1354"/>
      <c r="M382" s="1354"/>
      <c r="N382" s="1354"/>
      <c r="O382" s="1354"/>
      <c r="P382" s="1354"/>
      <c r="Q382" s="1354"/>
      <c r="R382" s="1354"/>
      <c r="S382" s="1354"/>
      <c r="T382" s="1354"/>
      <c r="U382" s="1354"/>
      <c r="V382" s="1354"/>
      <c r="W382" s="1354"/>
      <c r="X382" s="1354"/>
      <c r="Y382" s="1354"/>
      <c r="Z382" s="1354"/>
      <c r="AA382" s="1354"/>
      <c r="AB382" s="1354"/>
      <c r="AC382" s="1354"/>
      <c r="AD382" s="1354"/>
      <c r="AE382" s="1354"/>
      <c r="AF382" s="1354"/>
      <c r="AG382" s="1354"/>
      <c r="AH382" s="1354"/>
      <c r="AI382" s="1354"/>
      <c r="AJ382" s="1354"/>
      <c r="AK382" s="1354"/>
      <c r="AL382" s="1354"/>
      <c r="AM382" s="1354"/>
      <c r="AN382" s="1354"/>
      <c r="AO382" s="1354"/>
      <c r="AP382" s="1354"/>
      <c r="AQ382" s="1354"/>
      <c r="AR382" s="1354"/>
      <c r="AS382" s="1354"/>
      <c r="AT382" s="1354"/>
      <c r="AU382" s="1354"/>
      <c r="AV382" s="2871"/>
      <c r="AW382" s="2871"/>
      <c r="AX382" s="2872"/>
      <c r="AY382" s="954" t="s">
        <v>1590</v>
      </c>
      <c r="AZ382" s="955"/>
      <c r="BA382" s="971"/>
      <c r="BB382" s="954" t="s">
        <v>840</v>
      </c>
      <c r="BC382" s="955"/>
      <c r="BD382" s="971"/>
      <c r="BE382" s="954" t="s">
        <v>840</v>
      </c>
      <c r="BF382" s="955"/>
      <c r="BG382" s="971"/>
      <c r="BH382" s="954" t="s">
        <v>840</v>
      </c>
      <c r="BI382" s="955"/>
      <c r="BJ382" s="971"/>
      <c r="BK382" s="954" t="s">
        <v>840</v>
      </c>
      <c r="BL382" s="955"/>
      <c r="BM382" s="971"/>
      <c r="BN382" s="954" t="s">
        <v>840</v>
      </c>
      <c r="BO382" s="955"/>
      <c r="BP382" s="971"/>
      <c r="BQ382" s="954" t="s">
        <v>840</v>
      </c>
      <c r="BR382" s="955"/>
      <c r="BS382" s="971"/>
      <c r="BT382" s="954" t="s">
        <v>840</v>
      </c>
      <c r="BU382" s="955"/>
      <c r="BV382" s="971"/>
      <c r="BW382" s="954" t="s">
        <v>840</v>
      </c>
      <c r="BX382" s="955"/>
      <c r="BY382" s="971"/>
      <c r="BZ382" s="955" t="s">
        <v>840</v>
      </c>
      <c r="CA382" s="955"/>
      <c r="CB382" s="955"/>
      <c r="CC382" s="954" t="s">
        <v>840</v>
      </c>
      <c r="CD382" s="955"/>
      <c r="CE382" s="971"/>
      <c r="CF382" s="954" t="s">
        <v>840</v>
      </c>
      <c r="CG382" s="955"/>
      <c r="CH382" s="971"/>
      <c r="CI382" s="955" t="s">
        <v>840</v>
      </c>
      <c r="CJ382" s="955"/>
      <c r="CK382" s="955"/>
      <c r="CL382" s="954" t="s">
        <v>840</v>
      </c>
      <c r="CM382" s="955"/>
      <c r="CN382" s="971"/>
      <c r="CO382" s="954" t="s">
        <v>840</v>
      </c>
      <c r="CP382" s="955"/>
      <c r="CQ382" s="971"/>
      <c r="CR382" s="954" t="s">
        <v>840</v>
      </c>
      <c r="CS382" s="955"/>
      <c r="CT382" s="971"/>
      <c r="CU382" s="954" t="s">
        <v>840</v>
      </c>
      <c r="CV382" s="955"/>
      <c r="CW382" s="971"/>
      <c r="CX382" s="954" t="s">
        <v>840</v>
      </c>
      <c r="CY382" s="955"/>
      <c r="CZ382" s="971"/>
      <c r="DA382" s="1406" t="s">
        <v>840</v>
      </c>
      <c r="DB382" s="1407"/>
      <c r="DC382" s="1408"/>
      <c r="DD382" s="954" t="s">
        <v>840</v>
      </c>
      <c r="DE382" s="955"/>
      <c r="DF382" s="971"/>
      <c r="DG382" s="954" t="s">
        <v>840</v>
      </c>
      <c r="DH382" s="955"/>
      <c r="DI382" s="971"/>
      <c r="DJ382" s="954" t="s">
        <v>840</v>
      </c>
      <c r="DK382" s="955"/>
      <c r="DL382" s="971"/>
      <c r="DM382" s="954" t="s">
        <v>840</v>
      </c>
      <c r="DN382" s="955"/>
      <c r="DO382" s="971"/>
      <c r="DP382" s="954" t="s">
        <v>840</v>
      </c>
      <c r="DQ382" s="955"/>
      <c r="DR382" s="971"/>
      <c r="DS382" s="954" t="s">
        <v>840</v>
      </c>
      <c r="DT382" s="955"/>
      <c r="DU382" s="971"/>
      <c r="DV382" s="954" t="s">
        <v>840</v>
      </c>
      <c r="DW382" s="955"/>
      <c r="DX382" s="971"/>
      <c r="DY382" s="954" t="s">
        <v>840</v>
      </c>
      <c r="DZ382" s="955"/>
      <c r="EA382" s="971"/>
      <c r="EB382" s="955" t="s">
        <v>840</v>
      </c>
      <c r="EC382" s="955"/>
      <c r="ED382" s="955"/>
      <c r="EE382" s="954" t="s">
        <v>840</v>
      </c>
      <c r="EF382" s="955"/>
      <c r="EG382" s="971"/>
      <c r="EH382" s="954" t="s">
        <v>840</v>
      </c>
      <c r="EI382" s="955"/>
      <c r="EJ382" s="971"/>
      <c r="EK382" s="955" t="s">
        <v>840</v>
      </c>
      <c r="EL382" s="955"/>
      <c r="EM382" s="955"/>
      <c r="EN382" s="954" t="s">
        <v>840</v>
      </c>
      <c r="EO382" s="955"/>
      <c r="EP382" s="971"/>
      <c r="EQ382" s="954" t="s">
        <v>840</v>
      </c>
      <c r="ER382" s="955"/>
      <c r="ES382" s="971"/>
      <c r="ET382" s="954" t="s">
        <v>840</v>
      </c>
      <c r="EU382" s="955"/>
      <c r="EV382" s="971"/>
      <c r="EW382" s="954" t="s">
        <v>840</v>
      </c>
      <c r="EX382" s="955"/>
      <c r="EY382" s="971"/>
      <c r="EZ382" s="954" t="s">
        <v>840</v>
      </c>
      <c r="FA382" s="955"/>
      <c r="FB382" s="971"/>
      <c r="FC382" s="954" t="s">
        <v>840</v>
      </c>
      <c r="FD382" s="955"/>
      <c r="FE382" s="971"/>
      <c r="FF382" s="954" t="s">
        <v>840</v>
      </c>
      <c r="FG382" s="955"/>
      <c r="FH382" s="971"/>
      <c r="FI382" s="954" t="s">
        <v>840</v>
      </c>
      <c r="FJ382" s="955"/>
      <c r="FK382" s="971"/>
      <c r="FL382" s="954" t="s">
        <v>840</v>
      </c>
      <c r="FM382" s="955"/>
      <c r="FN382" s="971"/>
      <c r="FO382" s="1406" t="s">
        <v>840</v>
      </c>
      <c r="FP382" s="1407"/>
      <c r="FQ382" s="1408"/>
      <c r="FR382" s="1406" t="s">
        <v>840</v>
      </c>
      <c r="FS382" s="1407"/>
      <c r="FT382" s="1408"/>
      <c r="FU382" s="977"/>
      <c r="FV382" s="977"/>
      <c r="FW382" s="937"/>
      <c r="FX382" s="920"/>
      <c r="FY382" s="920"/>
    </row>
    <row r="383" spans="10:184" ht="5.0999999999999996" customHeight="1">
      <c r="J383" s="935"/>
      <c r="K383" s="1354"/>
      <c r="L383" s="1354"/>
      <c r="M383" s="1354"/>
      <c r="N383" s="1354"/>
      <c r="O383" s="1354"/>
      <c r="P383" s="1354"/>
      <c r="Q383" s="1354"/>
      <c r="R383" s="1354"/>
      <c r="S383" s="1354"/>
      <c r="T383" s="1354"/>
      <c r="U383" s="1354"/>
      <c r="V383" s="1354"/>
      <c r="W383" s="1354"/>
      <c r="X383" s="1354"/>
      <c r="Y383" s="1354"/>
      <c r="Z383" s="1354"/>
      <c r="AA383" s="1354"/>
      <c r="AB383" s="1354"/>
      <c r="AC383" s="1354"/>
      <c r="AD383" s="1354"/>
      <c r="AE383" s="1354"/>
      <c r="AF383" s="1354"/>
      <c r="AG383" s="1354"/>
      <c r="AH383" s="1354"/>
      <c r="AI383" s="1354"/>
      <c r="AJ383" s="1354"/>
      <c r="AK383" s="1354"/>
      <c r="AL383" s="1354"/>
      <c r="AM383" s="1354"/>
      <c r="AN383" s="1354"/>
      <c r="AO383" s="1354"/>
      <c r="AP383" s="1354"/>
      <c r="AQ383" s="1354"/>
      <c r="AR383" s="1354"/>
      <c r="AS383" s="1354"/>
      <c r="AT383" s="1354"/>
      <c r="AU383" s="1354"/>
      <c r="AV383" s="1354"/>
      <c r="AW383" s="1354"/>
      <c r="AX383" s="1354"/>
      <c r="AY383" s="1354"/>
      <c r="AZ383" s="1354"/>
      <c r="BA383" s="1354"/>
      <c r="BB383" s="1354"/>
      <c r="BC383" s="1354"/>
      <c r="BD383" s="1354"/>
      <c r="BE383" s="1354"/>
      <c r="BF383" s="1354"/>
      <c r="BG383" s="1354"/>
      <c r="BH383" s="1354"/>
      <c r="BI383" s="1354"/>
      <c r="BJ383" s="1354"/>
      <c r="BK383" s="1354"/>
      <c r="BL383" s="1354"/>
      <c r="BM383" s="1354"/>
      <c r="BN383" s="1354"/>
      <c r="BO383" s="1354"/>
      <c r="BP383" s="1354"/>
      <c r="BQ383" s="1354"/>
      <c r="BR383" s="1354"/>
      <c r="BS383" s="1354"/>
      <c r="BT383" s="1354"/>
      <c r="BU383" s="1354"/>
      <c r="BV383" s="1354"/>
      <c r="BW383" s="1354"/>
      <c r="BX383" s="1354"/>
      <c r="BY383" s="1354"/>
      <c r="BZ383" s="1354"/>
      <c r="CA383" s="1354"/>
      <c r="CB383" s="1354"/>
      <c r="CC383" s="1354"/>
      <c r="CD383" s="1354"/>
      <c r="CE383" s="1354"/>
      <c r="CF383" s="1354"/>
      <c r="CG383" s="1354"/>
      <c r="CH383" s="1354"/>
      <c r="CI383" s="1354"/>
      <c r="CJ383" s="1354"/>
      <c r="CK383" s="1354"/>
      <c r="CL383" s="1354"/>
      <c r="CM383" s="1354"/>
      <c r="CN383" s="1354"/>
      <c r="CO383" s="1354"/>
      <c r="CP383" s="1354"/>
      <c r="CQ383" s="1354"/>
      <c r="CR383" s="1354"/>
      <c r="CS383" s="1354"/>
      <c r="CT383" s="1354"/>
      <c r="CU383" s="1354"/>
      <c r="CV383" s="1354"/>
      <c r="CW383" s="1354"/>
      <c r="CX383" s="1354"/>
      <c r="CY383" s="1354"/>
      <c r="CZ383" s="1354"/>
      <c r="DA383" s="1354"/>
      <c r="DB383" s="1354"/>
      <c r="DC383" s="1354"/>
      <c r="DD383" s="1354"/>
      <c r="DE383" s="1354"/>
      <c r="DF383" s="1354"/>
      <c r="DG383" s="1354"/>
      <c r="DH383" s="1354"/>
      <c r="DI383" s="1354"/>
      <c r="DJ383" s="1354"/>
      <c r="DK383" s="1354"/>
      <c r="DL383" s="1354"/>
      <c r="DM383" s="1354"/>
      <c r="DN383" s="1354"/>
      <c r="DO383" s="1354"/>
      <c r="DP383" s="1354"/>
      <c r="DQ383" s="1354"/>
      <c r="DR383" s="1354"/>
      <c r="DS383" s="1354"/>
      <c r="DT383" s="1354"/>
      <c r="DU383" s="1354"/>
      <c r="DV383" s="1354"/>
      <c r="DW383" s="1354"/>
      <c r="DX383" s="1354"/>
      <c r="DY383" s="1354"/>
      <c r="DZ383" s="1354"/>
      <c r="EA383" s="1354"/>
      <c r="EB383" s="1354"/>
      <c r="EC383" s="1354"/>
      <c r="ED383" s="1354"/>
      <c r="EE383" s="1354"/>
      <c r="EF383" s="1354"/>
      <c r="EG383" s="1354"/>
      <c r="EH383" s="1354"/>
      <c r="EI383" s="1354"/>
      <c r="EJ383" s="1354"/>
      <c r="EK383" s="1354"/>
      <c r="EL383" s="1354"/>
      <c r="EM383" s="1354"/>
      <c r="EN383" s="1354"/>
      <c r="EO383" s="1354"/>
      <c r="EP383" s="1354"/>
      <c r="EQ383" s="1354"/>
      <c r="ER383" s="1354"/>
      <c r="ES383" s="1354"/>
      <c r="ET383" s="1354"/>
      <c r="EU383" s="1354"/>
      <c r="EV383" s="1354"/>
      <c r="EW383" s="1354"/>
      <c r="EX383" s="1354"/>
      <c r="EY383" s="1354"/>
      <c r="EZ383" s="1354"/>
      <c r="FA383" s="1354"/>
      <c r="FB383" s="1354"/>
      <c r="FC383" s="1354"/>
      <c r="FD383" s="1354"/>
      <c r="FE383" s="1354"/>
      <c r="FF383" s="1354"/>
      <c r="FG383" s="1354"/>
      <c r="FH383" s="1354"/>
      <c r="FI383" s="1354"/>
      <c r="FJ383" s="1354"/>
      <c r="FK383" s="1354"/>
      <c r="FL383" s="1354"/>
      <c r="FM383" s="1354"/>
      <c r="FN383" s="1354"/>
      <c r="FO383" s="1354"/>
      <c r="FP383" s="1354"/>
      <c r="FQ383" s="1354"/>
      <c r="FR383" s="1354"/>
      <c r="FS383" s="1354"/>
      <c r="FT383" s="1354"/>
      <c r="FU383" s="977"/>
      <c r="FV383" s="977"/>
      <c r="FW383" s="937"/>
      <c r="FX383" s="920"/>
      <c r="FY383" s="920"/>
    </row>
    <row r="384" spans="10:184" ht="9.9499999999999993" customHeight="1">
      <c r="J384" s="936"/>
      <c r="K384" s="939"/>
      <c r="L384" s="939"/>
      <c r="M384" s="939"/>
      <c r="N384" s="939"/>
      <c r="O384" s="939"/>
      <c r="P384" s="939"/>
      <c r="Q384" s="939"/>
      <c r="R384" s="939"/>
      <c r="S384" s="939"/>
      <c r="T384" s="939"/>
      <c r="U384" s="939"/>
      <c r="V384" s="939"/>
      <c r="W384" s="939"/>
      <c r="X384" s="939"/>
      <c r="Y384" s="939"/>
      <c r="Z384" s="939"/>
      <c r="AA384" s="939"/>
      <c r="AB384" s="939"/>
      <c r="AC384" s="939"/>
      <c r="AD384" s="939"/>
      <c r="AE384" s="939"/>
      <c r="AF384" s="939"/>
      <c r="AG384" s="939"/>
      <c r="AH384" s="939"/>
      <c r="AI384" s="939"/>
      <c r="AJ384" s="939"/>
      <c r="AK384" s="939"/>
      <c r="AL384" s="939"/>
      <c r="AM384" s="939"/>
      <c r="AN384" s="939"/>
      <c r="AO384" s="939"/>
      <c r="AP384" s="939"/>
      <c r="AQ384" s="939"/>
      <c r="AR384" s="939"/>
      <c r="AS384" s="939"/>
      <c r="AT384" s="939"/>
      <c r="AU384" s="939"/>
      <c r="AV384" s="939"/>
      <c r="AW384" s="939"/>
      <c r="AX384" s="939"/>
      <c r="AY384" s="939"/>
      <c r="AZ384" s="939"/>
      <c r="BA384" s="939"/>
      <c r="BB384" s="939"/>
      <c r="BC384" s="939"/>
      <c r="BD384" s="939"/>
      <c r="BE384" s="939"/>
      <c r="BF384" s="939"/>
      <c r="BG384" s="939"/>
      <c r="BH384" s="939"/>
      <c r="BI384" s="939"/>
      <c r="BJ384" s="939"/>
      <c r="BK384" s="939"/>
      <c r="BL384" s="939"/>
      <c r="BM384" s="939"/>
      <c r="BN384" s="939"/>
      <c r="BO384" s="939"/>
      <c r="BP384" s="939"/>
      <c r="BQ384" s="939"/>
      <c r="BR384" s="939"/>
      <c r="BS384" s="939"/>
      <c r="BT384" s="939"/>
      <c r="BU384" s="939"/>
      <c r="BV384" s="939"/>
      <c r="BW384" s="939"/>
      <c r="BX384" s="939"/>
      <c r="BY384" s="939"/>
      <c r="BZ384" s="939"/>
      <c r="CA384" s="939"/>
      <c r="CB384" s="939"/>
      <c r="CC384" s="939"/>
      <c r="CD384" s="939"/>
      <c r="CE384" s="939"/>
      <c r="CF384" s="939"/>
      <c r="CG384" s="939"/>
      <c r="CH384" s="939"/>
      <c r="CI384" s="939"/>
      <c r="CJ384" s="939"/>
      <c r="CK384" s="939"/>
      <c r="CL384" s="939"/>
      <c r="CM384" s="939"/>
      <c r="CN384" s="939"/>
      <c r="CO384" s="939"/>
      <c r="CP384" s="939"/>
      <c r="CQ384" s="939"/>
      <c r="CR384" s="939"/>
      <c r="CS384" s="939"/>
      <c r="CT384" s="939"/>
      <c r="CU384" s="939"/>
      <c r="CV384" s="939"/>
      <c r="CW384" s="939"/>
      <c r="CX384" s="939"/>
      <c r="CY384" s="939"/>
      <c r="CZ384" s="939"/>
      <c r="DA384" s="939"/>
      <c r="DB384" s="939"/>
      <c r="DC384" s="939"/>
      <c r="DD384" s="939"/>
      <c r="DE384" s="939"/>
      <c r="DF384" s="939"/>
      <c r="DG384" s="939"/>
      <c r="DH384" s="939"/>
      <c r="DI384" s="939"/>
      <c r="DJ384" s="939"/>
      <c r="DK384" s="939"/>
      <c r="DL384" s="939"/>
      <c r="DM384" s="939"/>
      <c r="DN384" s="939"/>
      <c r="DO384" s="939"/>
      <c r="DP384" s="939"/>
      <c r="DQ384" s="939"/>
      <c r="DR384" s="939"/>
      <c r="DS384" s="939"/>
      <c r="DT384" s="939"/>
      <c r="DU384" s="939"/>
      <c r="DV384" s="939"/>
      <c r="DW384" s="939"/>
      <c r="DX384" s="939"/>
      <c r="DY384" s="939"/>
      <c r="DZ384" s="939"/>
      <c r="EA384" s="939"/>
      <c r="EB384" s="939"/>
      <c r="EC384" s="939"/>
      <c r="ED384" s="939"/>
      <c r="EE384" s="939"/>
      <c r="EF384" s="939"/>
      <c r="EG384" s="939"/>
      <c r="EH384" s="939"/>
      <c r="EI384" s="939"/>
      <c r="EJ384" s="939"/>
      <c r="EK384" s="939"/>
      <c r="EL384" s="939"/>
      <c r="EM384" s="939"/>
      <c r="EN384" s="939"/>
      <c r="EO384" s="939"/>
      <c r="EP384" s="939"/>
      <c r="EQ384" s="939"/>
      <c r="ER384" s="939"/>
      <c r="ES384" s="939"/>
      <c r="ET384" s="939"/>
      <c r="EU384" s="939"/>
      <c r="EV384" s="939"/>
      <c r="EW384" s="939"/>
      <c r="EX384" s="939"/>
      <c r="EY384" s="939"/>
      <c r="EZ384" s="939"/>
      <c r="FA384" s="939"/>
      <c r="FB384" s="939"/>
      <c r="FC384" s="939"/>
      <c r="FD384" s="939"/>
      <c r="FE384" s="939"/>
      <c r="FF384" s="939"/>
      <c r="FG384" s="939"/>
      <c r="FH384" s="939"/>
      <c r="FI384" s="939"/>
      <c r="FJ384" s="939"/>
      <c r="FK384" s="939"/>
      <c r="FL384" s="939"/>
      <c r="FM384" s="939"/>
      <c r="FN384" s="939"/>
      <c r="FO384" s="939"/>
      <c r="FP384" s="939"/>
      <c r="FQ384" s="939"/>
      <c r="FR384" s="939"/>
      <c r="FS384" s="939"/>
      <c r="FT384" s="939"/>
      <c r="FU384" s="939"/>
      <c r="FV384" s="939"/>
      <c r="FW384" s="940"/>
      <c r="FX384" s="920"/>
      <c r="FY384" s="920"/>
    </row>
    <row r="385" spans="7:177" ht="18.95" customHeight="1">
      <c r="K385" s="1052" t="s">
        <v>2255</v>
      </c>
      <c r="V385" s="1052"/>
      <c r="W385" s="1052"/>
      <c r="FN385" s="920"/>
      <c r="FO385" s="920"/>
      <c r="FP385" s="920"/>
      <c r="FQ385" s="920"/>
      <c r="FR385" s="920"/>
      <c r="FS385" s="920"/>
      <c r="FT385" s="920"/>
      <c r="FU385" s="920"/>
    </row>
    <row r="386" spans="7:177" s="920" customFormat="1" ht="18.95" customHeight="1">
      <c r="I386" s="486"/>
      <c r="J386" s="486"/>
      <c r="K386" s="486"/>
      <c r="L386" s="486"/>
      <c r="M386" s="486"/>
      <c r="N386" s="486"/>
      <c r="O386" s="486"/>
      <c r="P386" s="486"/>
      <c r="Q386" s="486"/>
      <c r="R386" s="486"/>
      <c r="S386" s="486"/>
      <c r="T386" s="486"/>
      <c r="U386" s="486"/>
      <c r="V386" s="486"/>
      <c r="W386" s="486"/>
      <c r="X386" s="486"/>
      <c r="Y386" s="486"/>
      <c r="Z386" s="486"/>
      <c r="AA386" s="486"/>
      <c r="AB386" s="486"/>
      <c r="AC386" s="486"/>
      <c r="AD386" s="486"/>
      <c r="AE386" s="486"/>
      <c r="AF386" s="486"/>
      <c r="AG386" s="486"/>
      <c r="AH386" s="486"/>
      <c r="AI386" s="486"/>
      <c r="AJ386" s="486"/>
      <c r="AK386" s="486"/>
      <c r="AL386" s="486"/>
      <c r="AM386" s="486"/>
      <c r="AN386" s="486"/>
      <c r="AO386" s="486"/>
      <c r="AP386" s="486"/>
      <c r="AQ386" s="486"/>
      <c r="AR386" s="486"/>
      <c r="AS386" s="486"/>
      <c r="AT386" s="486"/>
      <c r="AU386" s="486"/>
      <c r="AV386" s="486"/>
      <c r="AW386" s="486"/>
      <c r="AX386" s="486"/>
      <c r="AY386" s="486"/>
      <c r="AZ386" s="486"/>
      <c r="BA386" s="486"/>
      <c r="BB386" s="486"/>
      <c r="BC386" s="486"/>
      <c r="BD386" s="486"/>
      <c r="BE386" s="486"/>
      <c r="BF386" s="486"/>
      <c r="BG386" s="486"/>
      <c r="BH386" s="486"/>
      <c r="BI386" s="486"/>
      <c r="BJ386" s="486"/>
      <c r="BK386" s="486"/>
      <c r="BL386" s="486"/>
      <c r="BM386" s="486"/>
      <c r="BN386" s="486"/>
      <c r="BO386" s="486"/>
      <c r="BP386" s="486"/>
      <c r="BQ386" s="486"/>
      <c r="BR386" s="486"/>
      <c r="BS386" s="486"/>
      <c r="BT386" s="486"/>
      <c r="BU386" s="486"/>
      <c r="BV386" s="486"/>
      <c r="BW386" s="486"/>
      <c r="BX386" s="486"/>
      <c r="BY386" s="486"/>
      <c r="BZ386" s="486"/>
      <c r="CA386" s="486"/>
      <c r="CB386" s="486"/>
      <c r="CC386" s="486"/>
      <c r="CD386" s="486"/>
      <c r="CE386" s="486"/>
      <c r="CF386" s="486"/>
      <c r="CG386" s="486"/>
      <c r="CH386" s="486"/>
      <c r="CI386" s="486"/>
      <c r="CJ386" s="486"/>
      <c r="CK386" s="486"/>
      <c r="CL386" s="486"/>
      <c r="CM386" s="486"/>
      <c r="CN386" s="486"/>
      <c r="CO386" s="486"/>
      <c r="CP386" s="486"/>
      <c r="CQ386" s="486"/>
      <c r="CR386" s="486"/>
      <c r="CS386" s="486"/>
      <c r="CT386" s="486"/>
      <c r="CU386" s="486"/>
      <c r="CV386" s="486"/>
      <c r="CW386" s="486"/>
      <c r="CX386" s="486"/>
      <c r="CY386" s="486"/>
      <c r="CZ386" s="486"/>
      <c r="DA386" s="486"/>
      <c r="DB386" s="486"/>
      <c r="DC386" s="486"/>
      <c r="DD386" s="486"/>
      <c r="DE386" s="486"/>
      <c r="DF386" s="486"/>
      <c r="DG386" s="486"/>
      <c r="DH386" s="486"/>
      <c r="DI386" s="486"/>
      <c r="DJ386" s="486"/>
      <c r="DK386" s="486"/>
      <c r="DL386" s="486"/>
      <c r="DM386" s="486"/>
      <c r="DN386" s="486"/>
      <c r="DO386" s="486"/>
      <c r="DP386" s="486"/>
      <c r="DQ386" s="486"/>
      <c r="DR386" s="486"/>
      <c r="DS386" s="486"/>
      <c r="DT386" s="486"/>
      <c r="DU386" s="486"/>
      <c r="DV386" s="486"/>
      <c r="DW386" s="486"/>
      <c r="DX386" s="486"/>
      <c r="DY386" s="486"/>
      <c r="DZ386" s="486"/>
      <c r="EA386" s="486"/>
    </row>
    <row r="387" spans="7:177" s="920" customFormat="1" ht="18.95" customHeight="1">
      <c r="I387" s="486"/>
      <c r="J387" s="486"/>
      <c r="K387" s="486"/>
      <c r="L387" s="486"/>
      <c r="M387" s="486"/>
      <c r="N387" s="486"/>
      <c r="O387" s="486"/>
      <c r="P387" s="486"/>
      <c r="Q387" s="486"/>
      <c r="R387" s="486"/>
      <c r="S387" s="486"/>
      <c r="T387" s="486"/>
      <c r="U387" s="486"/>
      <c r="V387" s="486"/>
      <c r="W387" s="486"/>
      <c r="X387" s="486"/>
      <c r="Y387" s="486"/>
      <c r="Z387" s="486"/>
      <c r="AA387" s="486"/>
      <c r="AB387" s="486"/>
      <c r="AC387" s="486"/>
      <c r="AD387" s="486"/>
      <c r="AE387" s="486"/>
      <c r="AF387" s="486"/>
      <c r="AG387" s="486"/>
      <c r="AH387" s="486"/>
      <c r="AI387" s="486"/>
      <c r="AJ387" s="486"/>
      <c r="AK387" s="486"/>
      <c r="AL387" s="486"/>
      <c r="AM387" s="486"/>
      <c r="AN387" s="486"/>
      <c r="AO387" s="486"/>
      <c r="AP387" s="486"/>
      <c r="AQ387" s="486"/>
      <c r="AR387" s="486"/>
      <c r="AS387" s="486"/>
      <c r="AT387" s="486"/>
      <c r="AU387" s="486"/>
      <c r="AV387" s="486"/>
      <c r="AW387" s="486"/>
      <c r="AX387" s="486"/>
      <c r="AY387" s="486"/>
      <c r="AZ387" s="486"/>
      <c r="BA387" s="486"/>
      <c r="BB387" s="486"/>
      <c r="BC387" s="486"/>
      <c r="BD387" s="486"/>
      <c r="BE387" s="486"/>
      <c r="BF387" s="486"/>
      <c r="BG387" s="486"/>
      <c r="BH387" s="486"/>
      <c r="BI387" s="486"/>
      <c r="BJ387" s="486"/>
      <c r="BK387" s="486"/>
      <c r="BL387" s="486"/>
      <c r="BM387" s="486"/>
      <c r="BN387" s="486"/>
      <c r="BO387" s="486"/>
      <c r="BP387" s="486"/>
      <c r="BQ387" s="486"/>
      <c r="BR387" s="486"/>
      <c r="BS387" s="486"/>
      <c r="BT387" s="486"/>
      <c r="BU387" s="486"/>
      <c r="BV387" s="486"/>
      <c r="BW387" s="486"/>
      <c r="BX387" s="486"/>
      <c r="BY387" s="486"/>
      <c r="BZ387" s="486"/>
      <c r="CA387" s="486"/>
      <c r="CB387" s="486"/>
      <c r="CC387" s="486"/>
      <c r="CD387" s="486"/>
      <c r="CE387" s="486"/>
      <c r="CF387" s="486"/>
      <c r="CG387" s="486"/>
      <c r="CH387" s="486"/>
      <c r="CI387" s="486"/>
      <c r="CJ387" s="486"/>
      <c r="CK387" s="486"/>
      <c r="CL387" s="486"/>
      <c r="CM387" s="486"/>
      <c r="CN387" s="486"/>
      <c r="CO387" s="486"/>
      <c r="CP387" s="486"/>
      <c r="CQ387" s="486"/>
      <c r="CR387" s="486"/>
      <c r="CS387" s="486"/>
      <c r="CT387" s="486"/>
      <c r="CU387" s="486"/>
      <c r="CV387" s="486"/>
      <c r="CW387" s="486"/>
      <c r="CX387" s="486"/>
      <c r="CY387" s="486"/>
      <c r="CZ387" s="486"/>
      <c r="DA387" s="486"/>
      <c r="DB387" s="486"/>
      <c r="DC387" s="486"/>
      <c r="DD387" s="486"/>
      <c r="DE387" s="486"/>
      <c r="DF387" s="486"/>
      <c r="DG387" s="486"/>
      <c r="DH387" s="486"/>
      <c r="DI387" s="486"/>
      <c r="DJ387" s="486"/>
      <c r="DK387" s="486"/>
      <c r="DL387" s="486"/>
      <c r="DM387" s="486"/>
      <c r="DN387" s="486"/>
      <c r="DO387" s="486"/>
      <c r="DP387" s="486"/>
      <c r="DQ387" s="486"/>
      <c r="DR387" s="486"/>
      <c r="DS387" s="486"/>
      <c r="DT387" s="486"/>
      <c r="DU387" s="486"/>
      <c r="DV387" s="486"/>
      <c r="DW387" s="486"/>
      <c r="DX387" s="486"/>
      <c r="DY387" s="486"/>
      <c r="DZ387" s="486"/>
      <c r="EA387" s="486"/>
    </row>
    <row r="388" spans="7:177" s="920" customFormat="1" ht="18.95" customHeight="1">
      <c r="I388" s="486"/>
      <c r="J388" s="486"/>
      <c r="K388" s="486"/>
      <c r="L388" s="486"/>
      <c r="M388" s="486"/>
      <c r="N388" s="486"/>
      <c r="O388" s="486"/>
      <c r="P388" s="486"/>
      <c r="Q388" s="486"/>
      <c r="R388" s="486"/>
      <c r="S388" s="486"/>
      <c r="T388" s="486"/>
      <c r="U388" s="486"/>
      <c r="V388" s="486"/>
      <c r="W388" s="486"/>
      <c r="X388" s="486"/>
      <c r="Y388" s="486"/>
      <c r="Z388" s="486"/>
      <c r="AA388" s="486"/>
      <c r="AB388" s="486"/>
      <c r="AC388" s="486"/>
      <c r="AD388" s="486"/>
      <c r="AE388" s="486"/>
      <c r="AF388" s="486"/>
      <c r="AG388" s="486"/>
      <c r="AH388" s="486"/>
      <c r="AI388" s="486"/>
      <c r="AJ388" s="486"/>
      <c r="AK388" s="486"/>
      <c r="AL388" s="486"/>
      <c r="AM388" s="486"/>
      <c r="AN388" s="486"/>
      <c r="AO388" s="486"/>
      <c r="AP388" s="486"/>
      <c r="AQ388" s="486"/>
      <c r="AR388" s="486"/>
      <c r="AS388" s="486"/>
      <c r="AT388" s="486"/>
      <c r="AU388" s="486"/>
      <c r="AV388" s="486"/>
      <c r="AW388" s="486"/>
      <c r="AX388" s="486"/>
      <c r="AY388" s="486"/>
      <c r="AZ388" s="486"/>
      <c r="BA388" s="486"/>
      <c r="BB388" s="486"/>
      <c r="BC388" s="486"/>
      <c r="BD388" s="486"/>
      <c r="BE388" s="486"/>
      <c r="BF388" s="486"/>
      <c r="BG388" s="486"/>
      <c r="BH388" s="486"/>
      <c r="BI388" s="486"/>
      <c r="BJ388" s="486"/>
      <c r="BK388" s="486"/>
      <c r="BL388" s="486"/>
      <c r="BM388" s="486"/>
      <c r="BN388" s="486"/>
      <c r="BO388" s="486"/>
      <c r="BP388" s="486"/>
      <c r="BQ388" s="486"/>
      <c r="BR388" s="486"/>
      <c r="BS388" s="486"/>
      <c r="BT388" s="486"/>
      <c r="BU388" s="486"/>
      <c r="BV388" s="486"/>
      <c r="BW388" s="486"/>
      <c r="BX388" s="486"/>
      <c r="BY388" s="486"/>
      <c r="BZ388" s="486"/>
      <c r="CA388" s="486"/>
      <c r="CB388" s="486"/>
      <c r="CC388" s="486"/>
      <c r="CD388" s="486"/>
      <c r="CE388" s="486"/>
      <c r="CF388" s="486"/>
      <c r="CG388" s="486"/>
      <c r="CH388" s="486"/>
      <c r="CI388" s="486"/>
      <c r="CJ388" s="486"/>
      <c r="CK388" s="486"/>
      <c r="CL388" s="486"/>
      <c r="CM388" s="486"/>
      <c r="CN388" s="486"/>
      <c r="CO388" s="486"/>
      <c r="CP388" s="486"/>
      <c r="CQ388" s="486"/>
      <c r="CR388" s="486"/>
      <c r="CS388" s="486"/>
      <c r="CT388" s="486"/>
      <c r="CU388" s="486"/>
      <c r="CV388" s="486"/>
      <c r="CW388" s="486"/>
      <c r="CX388" s="486"/>
      <c r="CY388" s="486"/>
      <c r="CZ388" s="486"/>
      <c r="DA388" s="486"/>
      <c r="DB388" s="486"/>
      <c r="DC388" s="486"/>
      <c r="DD388" s="486"/>
      <c r="DE388" s="486"/>
      <c r="DF388" s="486"/>
      <c r="DG388" s="486"/>
      <c r="DH388" s="486"/>
      <c r="DI388" s="486"/>
      <c r="DJ388" s="486"/>
      <c r="DK388" s="486"/>
      <c r="DL388" s="486"/>
      <c r="DM388" s="486"/>
      <c r="DN388" s="486"/>
      <c r="DO388" s="486"/>
      <c r="DP388" s="486"/>
      <c r="DQ388" s="486"/>
      <c r="DR388" s="486"/>
      <c r="DS388" s="486"/>
      <c r="DT388" s="486"/>
      <c r="DU388" s="486"/>
      <c r="DV388" s="486"/>
      <c r="DW388" s="486"/>
      <c r="DX388" s="486"/>
      <c r="DY388" s="486"/>
      <c r="DZ388" s="486"/>
      <c r="EA388" s="486"/>
    </row>
    <row r="389" spans="7:177" ht="18.95" customHeight="1">
      <c r="G389"/>
      <c r="I389" s="924" t="s">
        <v>3066</v>
      </c>
    </row>
    <row r="391" spans="7:177" ht="5.0999999999999996" customHeight="1">
      <c r="G391"/>
      <c r="H391"/>
      <c r="I391"/>
      <c r="J391" s="536"/>
      <c r="K391" s="921"/>
      <c r="L391" s="922"/>
      <c r="M391" s="922"/>
      <c r="N391" s="922"/>
      <c r="O391" s="922"/>
      <c r="P391" s="922"/>
      <c r="Q391" s="922"/>
      <c r="R391" s="922"/>
      <c r="S391" s="922"/>
      <c r="T391" s="923"/>
      <c r="U391" s="536"/>
      <c r="V391" s="536"/>
      <c r="W391" s="536"/>
      <c r="X391" s="536"/>
      <c r="Y391" s="536"/>
      <c r="Z391" s="920"/>
      <c r="AA391" s="920"/>
      <c r="AB391" s="920"/>
      <c r="AC391" s="920"/>
      <c r="AD391" s="920"/>
      <c r="AE391" s="920"/>
      <c r="AF391" s="920"/>
      <c r="AG391" s="920"/>
      <c r="AH391" s="920"/>
      <c r="AI391" s="920"/>
      <c r="AJ391" s="920"/>
      <c r="AK391" s="920"/>
      <c r="AL391" s="920"/>
      <c r="AM391" s="920"/>
      <c r="AN391" s="920"/>
      <c r="AO391" s="920"/>
      <c r="AP391" s="920"/>
      <c r="AQ391" s="920"/>
      <c r="AR391" s="920"/>
      <c r="AS391" s="920"/>
      <c r="AT391" s="920"/>
      <c r="AU391" s="920"/>
      <c r="AV391" s="920"/>
      <c r="AW391" s="920"/>
      <c r="AX391" s="920"/>
      <c r="AY391" s="920"/>
      <c r="AZ391" s="920"/>
      <c r="BA391" s="920"/>
      <c r="BB391" s="920"/>
      <c r="BC391" s="920"/>
      <c r="BD391" s="920"/>
      <c r="BE391" s="920"/>
      <c r="BF391" s="920"/>
      <c r="BG391" s="920"/>
      <c r="BH391" s="920"/>
      <c r="BI391" s="920"/>
      <c r="BJ391" s="920"/>
      <c r="BK391" s="920"/>
      <c r="BL391" s="920"/>
    </row>
    <row r="392" spans="7:177" ht="18.95" customHeight="1">
      <c r="G392"/>
      <c r="H392"/>
      <c r="I392"/>
      <c r="J392" s="536"/>
      <c r="K392" s="907" t="s">
        <v>3067</v>
      </c>
      <c r="L392" s="908"/>
      <c r="M392" s="908"/>
      <c r="N392" s="908"/>
      <c r="O392" s="908"/>
      <c r="P392" s="908"/>
      <c r="Q392" s="908"/>
      <c r="R392" s="908"/>
      <c r="S392" s="908"/>
      <c r="T392" s="909"/>
      <c r="AD392" s="920"/>
      <c r="AE392" s="920"/>
      <c r="AF392" s="920"/>
      <c r="AG392" s="920"/>
      <c r="AH392" s="920"/>
      <c r="AI392" s="920"/>
      <c r="AJ392" s="920"/>
      <c r="AK392" s="920"/>
      <c r="AL392" s="920"/>
      <c r="AM392" s="920"/>
      <c r="AN392" s="920"/>
      <c r="AO392" s="920"/>
      <c r="AS392" s="920"/>
      <c r="AT392" s="920"/>
      <c r="AU392" s="920"/>
      <c r="AV392" s="920"/>
      <c r="AW392" s="920"/>
      <c r="AX392" s="920"/>
      <c r="AY392" s="920"/>
      <c r="AZ392" s="920"/>
      <c r="BA392" s="920"/>
      <c r="BB392" s="920"/>
      <c r="BC392" s="920"/>
      <c r="BD392" s="920"/>
      <c r="BE392" s="920"/>
      <c r="BF392" s="920"/>
      <c r="BG392" s="920"/>
      <c r="BH392" s="920"/>
      <c r="BI392" s="920"/>
      <c r="BJ392" s="920"/>
    </row>
    <row r="393" spans="7:177" ht="9.9499999999999993" customHeight="1">
      <c r="G393"/>
      <c r="H393"/>
      <c r="I393"/>
      <c r="J393" s="916"/>
      <c r="K393" s="536"/>
      <c r="L393" s="536"/>
      <c r="M393" s="536"/>
      <c r="N393" s="536"/>
      <c r="O393" s="536"/>
      <c r="P393" s="536"/>
      <c r="Q393" s="536"/>
      <c r="R393" s="536"/>
      <c r="S393" s="536"/>
      <c r="T393" s="536"/>
      <c r="U393" s="914"/>
      <c r="V393" s="914"/>
      <c r="W393" s="914"/>
      <c r="X393" s="914"/>
      <c r="Y393" s="914"/>
      <c r="Z393" s="941"/>
      <c r="AA393" s="941"/>
      <c r="AB393" s="941"/>
      <c r="AC393" s="941"/>
      <c r="AD393" s="941"/>
      <c r="AE393" s="941"/>
      <c r="AF393" s="941"/>
      <c r="AG393" s="941"/>
      <c r="AH393" s="941"/>
      <c r="AI393" s="941"/>
      <c r="AJ393" s="941"/>
      <c r="AK393" s="941"/>
      <c r="AL393" s="941"/>
      <c r="AM393" s="941"/>
      <c r="AN393" s="941"/>
      <c r="AO393" s="941"/>
      <c r="AP393" s="941"/>
      <c r="AQ393" s="941"/>
      <c r="AR393" s="941"/>
      <c r="AS393" s="941"/>
      <c r="AT393" s="941"/>
      <c r="AU393" s="941"/>
      <c r="AV393" s="941"/>
      <c r="AW393" s="941"/>
      <c r="AX393" s="941"/>
      <c r="AY393" s="941"/>
      <c r="AZ393" s="941"/>
      <c r="BA393" s="941"/>
      <c r="BB393" s="941"/>
      <c r="BC393" s="941"/>
      <c r="BD393" s="941"/>
      <c r="BE393" s="941"/>
      <c r="BF393" s="941"/>
      <c r="BG393" s="941"/>
      <c r="BH393" s="941"/>
      <c r="BI393" s="941"/>
      <c r="BJ393" s="941"/>
      <c r="BK393" s="941"/>
      <c r="BL393" s="941"/>
      <c r="BM393" s="941"/>
      <c r="BN393" s="941"/>
      <c r="BO393" s="941"/>
      <c r="BP393" s="941"/>
      <c r="BQ393" s="1316"/>
      <c r="BR393" s="1316"/>
      <c r="BS393" s="1316"/>
      <c r="BT393" s="1316"/>
      <c r="BU393" s="941"/>
      <c r="BV393" s="941"/>
      <c r="BW393" s="942"/>
    </row>
    <row r="394" spans="7:177" ht="18.95" customHeight="1">
      <c r="J394" s="935"/>
      <c r="K394" s="1986" t="s">
        <v>1630</v>
      </c>
      <c r="L394" s="938"/>
      <c r="M394" s="938"/>
      <c r="O394" s="1154" t="s">
        <v>2413</v>
      </c>
      <c r="P394" s="1155"/>
      <c r="Q394" s="1155"/>
      <c r="R394" s="1155"/>
      <c r="S394" s="1155"/>
      <c r="T394" s="1156"/>
      <c r="U394" s="946" t="s">
        <v>1115</v>
      </c>
      <c r="V394" s="486" t="s">
        <v>737</v>
      </c>
      <c r="W394" s="486" t="s">
        <v>2318</v>
      </c>
      <c r="AE394" s="920"/>
      <c r="AF394" s="920"/>
      <c r="AG394" s="920"/>
      <c r="AH394" s="920"/>
      <c r="AI394" s="920"/>
      <c r="AJ394" s="920"/>
      <c r="AK394" s="920"/>
      <c r="AL394" s="920"/>
      <c r="AM394" s="920"/>
      <c r="AN394" s="920"/>
      <c r="AO394" s="920"/>
      <c r="AP394" s="920"/>
      <c r="AQ394" s="920"/>
      <c r="AR394" s="920"/>
      <c r="AS394" s="920"/>
      <c r="AT394" s="920"/>
      <c r="AU394" s="920"/>
      <c r="AV394" s="920"/>
      <c r="AW394" s="920"/>
      <c r="AX394" s="920"/>
      <c r="AY394" s="920"/>
      <c r="AZ394" s="920"/>
      <c r="BA394" s="920"/>
      <c r="BB394" s="920"/>
      <c r="BC394" s="920"/>
      <c r="BD394" s="920"/>
      <c r="BE394" s="920"/>
      <c r="BF394" s="920"/>
      <c r="BG394" s="920"/>
      <c r="BH394" s="920"/>
      <c r="BI394" s="920"/>
      <c r="BJ394" s="920"/>
      <c r="BK394" s="920"/>
      <c r="BL394" s="920"/>
      <c r="BM394" s="920"/>
      <c r="BQ394" s="926" t="s">
        <v>1544</v>
      </c>
      <c r="BR394" s="927"/>
      <c r="BS394" s="928"/>
      <c r="BT394" s="926" t="s">
        <v>1623</v>
      </c>
      <c r="BU394" s="927"/>
      <c r="BV394" s="928"/>
      <c r="BW394" s="937"/>
    </row>
    <row r="395" spans="7:177" ht="9.9499999999999993" customHeight="1">
      <c r="J395" s="935"/>
      <c r="K395" s="1986"/>
      <c r="L395" s="920"/>
      <c r="M395" s="920"/>
      <c r="N395" s="920"/>
      <c r="O395" s="920"/>
      <c r="P395" s="920"/>
      <c r="Q395" s="920"/>
      <c r="R395" s="920"/>
      <c r="S395" s="920"/>
      <c r="T395" s="920"/>
      <c r="U395" s="920"/>
      <c r="V395" s="920"/>
      <c r="W395" s="920"/>
      <c r="X395" s="920"/>
      <c r="Y395" s="920"/>
      <c r="Z395" s="920"/>
      <c r="AA395" s="920"/>
      <c r="AB395" s="920"/>
      <c r="AC395" s="920"/>
      <c r="AD395" s="920"/>
      <c r="AE395" s="920"/>
      <c r="AF395" s="920"/>
      <c r="AG395" s="920"/>
      <c r="AH395" s="920"/>
      <c r="AI395" s="920"/>
      <c r="AJ395" s="920"/>
      <c r="AK395" s="920"/>
      <c r="AL395" s="920"/>
      <c r="AM395" s="920"/>
      <c r="AN395" s="920"/>
      <c r="AO395" s="920"/>
      <c r="AP395" s="920"/>
      <c r="AQ395" s="920"/>
      <c r="AR395" s="920"/>
      <c r="AS395" s="920"/>
      <c r="AT395" s="920"/>
      <c r="AU395" s="920"/>
      <c r="AV395" s="920"/>
      <c r="AW395" s="920"/>
      <c r="AX395" s="920"/>
      <c r="AY395" s="920"/>
      <c r="AZ395" s="920"/>
      <c r="BA395" s="920"/>
      <c r="BB395" s="920"/>
      <c r="BC395" s="920"/>
      <c r="BD395" s="920"/>
      <c r="BE395" s="920"/>
      <c r="BF395" s="920"/>
      <c r="BG395" s="920"/>
      <c r="BH395" s="920"/>
      <c r="BI395" s="920"/>
      <c r="BJ395" s="920"/>
      <c r="BK395" s="920"/>
      <c r="BL395" s="920"/>
      <c r="BM395" s="920"/>
      <c r="BN395" s="920"/>
      <c r="BO395" s="920"/>
      <c r="BP395" s="920"/>
      <c r="BQ395" s="920"/>
      <c r="BR395" s="920"/>
      <c r="BS395" s="920"/>
      <c r="BT395" s="920"/>
      <c r="BU395" s="920"/>
      <c r="BV395" s="920"/>
      <c r="BW395" s="937"/>
    </row>
    <row r="396" spans="7:177" ht="18.95" customHeight="1">
      <c r="J396" s="935"/>
      <c r="K396" s="949" t="s">
        <v>1542</v>
      </c>
      <c r="L396" s="981"/>
      <c r="M396" s="938"/>
      <c r="N396" s="938"/>
      <c r="O396" s="982" t="s">
        <v>1521</v>
      </c>
      <c r="P396" s="983"/>
      <c r="Q396" s="983"/>
      <c r="R396" s="983"/>
      <c r="S396" s="986" t="s">
        <v>912</v>
      </c>
      <c r="T396" s="910" t="s">
        <v>1627</v>
      </c>
      <c r="U396" s="981"/>
      <c r="V396" s="938"/>
      <c r="W396" s="982" t="s">
        <v>1521</v>
      </c>
      <c r="X396" s="983"/>
      <c r="Y396" s="983"/>
      <c r="Z396" s="983"/>
      <c r="AA396" s="986" t="s">
        <v>912</v>
      </c>
      <c r="AB396" s="910" t="s">
        <v>1656</v>
      </c>
      <c r="AC396" s="981"/>
      <c r="AD396" s="938"/>
      <c r="AE396" s="982" t="s">
        <v>1521</v>
      </c>
      <c r="AF396" s="983"/>
      <c r="AG396" s="983"/>
      <c r="AH396" s="983"/>
      <c r="AI396" s="986" t="s">
        <v>912</v>
      </c>
      <c r="AJ396" s="910" t="s">
        <v>1657</v>
      </c>
      <c r="AK396" s="981"/>
      <c r="AL396" s="938"/>
      <c r="AM396" s="982" t="s">
        <v>1521</v>
      </c>
      <c r="AN396" s="983"/>
      <c r="AO396" s="983"/>
      <c r="AP396" s="983"/>
      <c r="AQ396" s="984"/>
      <c r="AR396" s="910" t="s">
        <v>1629</v>
      </c>
      <c r="AS396" s="981"/>
      <c r="AT396" s="938"/>
      <c r="AU396" s="982" t="s">
        <v>1521</v>
      </c>
      <c r="AV396" s="983"/>
      <c r="AW396" s="983"/>
      <c r="AX396" s="983"/>
      <c r="AY396" s="984"/>
      <c r="AZ396" s="920"/>
      <c r="BA396" s="920"/>
      <c r="BB396" s="920"/>
      <c r="BC396" s="920"/>
      <c r="BD396" s="920"/>
      <c r="BE396" s="920"/>
      <c r="BF396" s="920"/>
      <c r="BG396" s="920"/>
      <c r="BH396" s="920"/>
      <c r="BI396" s="920"/>
      <c r="BJ396" s="920"/>
      <c r="BK396" s="920"/>
      <c r="BL396" s="920"/>
      <c r="BM396" s="920"/>
      <c r="BN396" s="920"/>
      <c r="BO396" s="920"/>
      <c r="BP396" s="920"/>
      <c r="BW396" s="937"/>
    </row>
    <row r="397" spans="7:177" ht="9.9499999999999993" customHeight="1">
      <c r="J397" s="935"/>
      <c r="K397" s="1986"/>
      <c r="L397" s="920"/>
      <c r="M397" s="920"/>
      <c r="N397" s="920"/>
      <c r="O397" s="920"/>
      <c r="P397" s="920"/>
      <c r="Q397" s="920"/>
      <c r="R397" s="920"/>
      <c r="S397" s="920"/>
      <c r="T397" s="920"/>
      <c r="U397" s="920"/>
      <c r="V397" s="920"/>
      <c r="W397" s="920"/>
      <c r="X397" s="920"/>
      <c r="Y397" s="920"/>
      <c r="Z397" s="920"/>
      <c r="AA397" s="920"/>
      <c r="AB397" s="920"/>
      <c r="AC397" s="920"/>
      <c r="AD397" s="920"/>
      <c r="AE397" s="920"/>
      <c r="AF397" s="920"/>
      <c r="AG397" s="920"/>
      <c r="AH397" s="920"/>
      <c r="AI397" s="920"/>
      <c r="AJ397" s="920"/>
      <c r="AK397" s="920"/>
      <c r="AL397" s="920"/>
      <c r="AM397" s="920"/>
      <c r="AN397" s="920"/>
      <c r="AO397" s="920"/>
      <c r="AP397" s="920"/>
      <c r="AQ397" s="920"/>
      <c r="AR397" s="920"/>
      <c r="AS397" s="920"/>
      <c r="AT397" s="920"/>
      <c r="AU397" s="920"/>
      <c r="AV397" s="920"/>
      <c r="AW397" s="920"/>
      <c r="AX397" s="920"/>
      <c r="AY397" s="920"/>
      <c r="AZ397" s="920"/>
      <c r="BA397" s="920"/>
      <c r="BB397" s="920"/>
      <c r="BC397" s="920"/>
      <c r="BD397" s="920"/>
      <c r="BE397" s="920"/>
      <c r="BF397" s="920"/>
      <c r="BG397" s="920"/>
      <c r="BH397" s="920"/>
      <c r="BI397" s="920"/>
      <c r="BJ397" s="920"/>
      <c r="BK397" s="920"/>
      <c r="BL397" s="920"/>
      <c r="BM397" s="920"/>
      <c r="BN397" s="920"/>
      <c r="BO397" s="920"/>
      <c r="BP397" s="920"/>
      <c r="BQ397" s="920"/>
      <c r="BR397" s="920"/>
      <c r="BS397" s="920"/>
      <c r="BT397" s="920"/>
      <c r="BU397" s="920"/>
      <c r="BV397" s="920"/>
      <c r="BW397" s="937"/>
    </row>
    <row r="398" spans="7:177" ht="18.95" customHeight="1">
      <c r="J398" s="935"/>
      <c r="K398" s="949" t="s">
        <v>1522</v>
      </c>
      <c r="L398" s="752"/>
      <c r="M398" s="752"/>
      <c r="N398" s="752"/>
      <c r="O398" s="2868" t="s">
        <v>3410</v>
      </c>
      <c r="P398" s="2869"/>
      <c r="Q398" s="2870"/>
      <c r="R398" s="946" t="s">
        <v>1115</v>
      </c>
      <c r="S398" s="2865" t="s">
        <v>1523</v>
      </c>
      <c r="T398" s="2866"/>
      <c r="U398" s="2867"/>
      <c r="V398" s="946" t="s">
        <v>1115</v>
      </c>
      <c r="W398" s="2865" t="s">
        <v>1524</v>
      </c>
      <c r="X398" s="2866"/>
      <c r="Y398" s="2867"/>
      <c r="Z398" s="946" t="s">
        <v>1115</v>
      </c>
      <c r="AA398" s="920"/>
      <c r="AB398" s="920"/>
      <c r="AC398" s="920"/>
      <c r="AD398" s="920"/>
      <c r="AE398" s="920"/>
      <c r="AF398" s="920"/>
      <c r="AG398" s="920"/>
      <c r="AH398" s="920"/>
      <c r="AI398" s="920"/>
      <c r="AJ398" s="920"/>
      <c r="AK398" s="920"/>
      <c r="AL398" s="920"/>
      <c r="AM398" s="920"/>
      <c r="AN398" s="920"/>
      <c r="AO398" s="920"/>
      <c r="AP398" s="920"/>
      <c r="AQ398" s="920"/>
      <c r="AR398" s="920"/>
      <c r="AS398" s="920"/>
      <c r="AT398" s="920"/>
      <c r="AU398" s="920"/>
      <c r="AV398" s="920"/>
      <c r="AW398" s="920"/>
      <c r="AX398" s="920"/>
      <c r="AY398" s="920"/>
      <c r="AZ398" s="920"/>
      <c r="BA398" s="920"/>
      <c r="BB398" s="920"/>
      <c r="BC398" s="920"/>
      <c r="BD398" s="920"/>
      <c r="BE398" s="920"/>
      <c r="BF398" s="920"/>
      <c r="BG398" s="920"/>
      <c r="BH398" s="920"/>
      <c r="BI398" s="920"/>
      <c r="BJ398" s="920"/>
      <c r="BK398" s="920"/>
      <c r="BL398" s="920"/>
      <c r="BM398" s="920"/>
      <c r="BN398" s="920"/>
      <c r="BO398" s="920"/>
      <c r="BP398" s="920"/>
      <c r="BQ398" s="920"/>
      <c r="BR398" s="920"/>
      <c r="BS398" s="920"/>
      <c r="BT398" s="920"/>
      <c r="BU398" s="920"/>
      <c r="BV398" s="920"/>
      <c r="BW398" s="937"/>
    </row>
    <row r="399" spans="7:177" ht="9.9499999999999993" customHeight="1">
      <c r="J399" s="935"/>
      <c r="K399" s="920"/>
      <c r="L399" s="920"/>
      <c r="M399" s="920"/>
      <c r="N399" s="920"/>
      <c r="O399" s="920"/>
      <c r="P399" s="920"/>
      <c r="Q399" s="920"/>
      <c r="R399" s="920"/>
      <c r="S399" s="920"/>
      <c r="T399" s="920"/>
      <c r="U399" s="920"/>
      <c r="V399" s="920"/>
      <c r="W399" s="920"/>
      <c r="X399" s="920"/>
      <c r="Y399" s="920"/>
      <c r="Z399" s="920"/>
      <c r="AA399" s="920"/>
      <c r="AB399" s="920"/>
      <c r="AC399" s="920"/>
      <c r="AD399" s="920"/>
      <c r="AE399" s="920"/>
      <c r="AF399" s="920"/>
      <c r="AG399" s="920"/>
      <c r="AH399" s="920"/>
      <c r="AI399" s="920"/>
      <c r="AJ399" s="920"/>
      <c r="AK399" s="920"/>
      <c r="AL399" s="920"/>
      <c r="AM399" s="920"/>
      <c r="AN399" s="920"/>
      <c r="AO399" s="920"/>
      <c r="AP399" s="920"/>
      <c r="AQ399" s="920"/>
      <c r="AR399" s="920"/>
      <c r="AS399" s="920"/>
      <c r="AT399" s="920"/>
      <c r="AU399" s="920"/>
      <c r="AV399" s="920"/>
      <c r="AW399" s="920"/>
      <c r="AX399" s="920"/>
      <c r="AY399" s="920"/>
      <c r="AZ399" s="920"/>
      <c r="BA399" s="920"/>
      <c r="BB399" s="920"/>
      <c r="BC399" s="920"/>
      <c r="BD399" s="920"/>
      <c r="BE399" s="920"/>
      <c r="BF399" s="920"/>
      <c r="BG399" s="920"/>
      <c r="BH399" s="920"/>
      <c r="BI399" s="920"/>
      <c r="BJ399" s="920"/>
      <c r="BK399" s="920"/>
      <c r="BL399" s="920"/>
      <c r="BM399" s="920"/>
      <c r="BN399" s="920"/>
      <c r="BO399" s="920"/>
      <c r="BP399" s="920"/>
      <c r="BQ399" s="920"/>
      <c r="BR399" s="920"/>
      <c r="BS399" s="920"/>
      <c r="BT399" s="920"/>
      <c r="BU399" s="920"/>
      <c r="BV399" s="920"/>
      <c r="BW399" s="937"/>
    </row>
    <row r="400" spans="7:177" ht="18.95" customHeight="1">
      <c r="J400" s="935"/>
      <c r="K400" s="2797" t="s">
        <v>1586</v>
      </c>
      <c r="L400" s="2848"/>
      <c r="M400" s="2848"/>
      <c r="N400" s="2848"/>
      <c r="O400" s="2848"/>
      <c r="P400" s="2848"/>
      <c r="Q400" s="2848"/>
      <c r="R400" s="2848"/>
      <c r="S400" s="2848"/>
      <c r="T400" s="2848"/>
      <c r="U400" s="2799"/>
      <c r="V400" s="2310" t="s">
        <v>1527</v>
      </c>
      <c r="W400" s="2312"/>
      <c r="X400" s="2312"/>
      <c r="Y400" s="2312"/>
      <c r="Z400" s="2312"/>
      <c r="AA400" s="2312"/>
      <c r="AB400" s="2312"/>
      <c r="AC400" s="2312"/>
      <c r="AD400" s="2312"/>
      <c r="AE400" s="2312"/>
      <c r="AF400" s="2312"/>
      <c r="AG400" s="2312"/>
      <c r="AH400" s="2312"/>
      <c r="AI400" s="2312"/>
      <c r="AJ400" s="2312"/>
      <c r="AK400" s="2312"/>
      <c r="AL400" s="2312"/>
      <c r="AM400" s="2311"/>
      <c r="AN400" s="2797" t="s">
        <v>1534</v>
      </c>
      <c r="AO400" s="2848"/>
      <c r="AP400" s="2799"/>
      <c r="AQ400" s="2797" t="s">
        <v>1535</v>
      </c>
      <c r="AR400" s="2848"/>
      <c r="AS400" s="2799"/>
      <c r="AT400" s="1343" t="s">
        <v>2147</v>
      </c>
      <c r="AU400" s="1362"/>
      <c r="AV400" s="1060"/>
      <c r="AW400" s="1060"/>
      <c r="AX400" s="1060"/>
      <c r="AY400" s="1060"/>
      <c r="AZ400" s="1060"/>
      <c r="BA400" s="1060"/>
      <c r="BB400" s="1061"/>
      <c r="BC400" s="929" t="s">
        <v>2317</v>
      </c>
      <c r="BD400" s="930"/>
      <c r="BE400" s="930"/>
      <c r="BF400" s="930"/>
      <c r="BG400" s="930"/>
      <c r="BH400" s="931"/>
      <c r="BI400" s="930" t="s">
        <v>1612</v>
      </c>
      <c r="BJ400" s="930"/>
      <c r="BK400" s="930"/>
      <c r="BL400" s="930"/>
      <c r="BM400" s="931"/>
      <c r="BN400" s="930"/>
      <c r="BO400" s="930"/>
      <c r="BP400" s="931"/>
      <c r="BQ400" s="2810" t="s">
        <v>1525</v>
      </c>
      <c r="BR400" s="2848"/>
      <c r="BS400" s="2848"/>
      <c r="BT400" s="2799"/>
      <c r="BU400" s="2907" t="s">
        <v>2959</v>
      </c>
      <c r="BV400" s="2908"/>
      <c r="BW400" s="937"/>
    </row>
    <row r="401" spans="6:131" ht="18.95" customHeight="1">
      <c r="J401" s="935"/>
      <c r="K401" s="2797" t="s">
        <v>699</v>
      </c>
      <c r="L401" s="2848"/>
      <c r="M401" s="2848"/>
      <c r="N401" s="2799"/>
      <c r="O401" s="2797" t="s">
        <v>700</v>
      </c>
      <c r="P401" s="2848"/>
      <c r="Q401" s="2848"/>
      <c r="R401" s="2799"/>
      <c r="S401" s="2797" t="s">
        <v>1531</v>
      </c>
      <c r="T401" s="2848"/>
      <c r="U401" s="2799"/>
      <c r="V401" s="2797" t="s">
        <v>1561</v>
      </c>
      <c r="W401" s="2848"/>
      <c r="X401" s="2799"/>
      <c r="Y401" s="2797" t="s">
        <v>1528</v>
      </c>
      <c r="Z401" s="2848"/>
      <c r="AA401" s="2848"/>
      <c r="AB401" s="2848"/>
      <c r="AC401" s="2799"/>
      <c r="AD401" s="2797" t="s">
        <v>1529</v>
      </c>
      <c r="AE401" s="2848"/>
      <c r="AF401" s="2848"/>
      <c r="AG401" s="2848"/>
      <c r="AH401" s="2848"/>
      <c r="AI401" s="2848"/>
      <c r="AJ401" s="2799"/>
      <c r="AK401" s="966" t="s">
        <v>1530</v>
      </c>
      <c r="AL401" s="1361"/>
      <c r="AM401" s="968"/>
      <c r="AN401" s="2849"/>
      <c r="AO401" s="2850"/>
      <c r="AP401" s="2851"/>
      <c r="AQ401" s="2849"/>
      <c r="AR401" s="2850"/>
      <c r="AS401" s="2851"/>
      <c r="AT401" s="1059" t="s">
        <v>3412</v>
      </c>
      <c r="AU401" s="1060"/>
      <c r="AV401" s="1060"/>
      <c r="AW401" s="1059" t="s">
        <v>2138</v>
      </c>
      <c r="AX401" s="1060"/>
      <c r="AY401" s="1060"/>
      <c r="AZ401" s="1059" t="s">
        <v>2139</v>
      </c>
      <c r="BA401" s="1060"/>
      <c r="BB401" s="1061"/>
      <c r="BC401" s="963" t="s">
        <v>1545</v>
      </c>
      <c r="BD401" s="964"/>
      <c r="BE401" s="965"/>
      <c r="BF401" s="930" t="s">
        <v>1618</v>
      </c>
      <c r="BG401" s="930"/>
      <c r="BH401" s="931"/>
      <c r="BI401" s="929" t="s">
        <v>1583</v>
      </c>
      <c r="BJ401" s="930"/>
      <c r="BK401" s="929" t="s">
        <v>1592</v>
      </c>
      <c r="BL401" s="930"/>
      <c r="BM401" s="931"/>
      <c r="BN401" s="929" t="s">
        <v>1585</v>
      </c>
      <c r="BO401" s="930"/>
      <c r="BP401" s="931"/>
      <c r="BQ401" s="2800"/>
      <c r="BR401" s="2801"/>
      <c r="BS401" s="2801"/>
      <c r="BT401" s="2802"/>
      <c r="BU401" s="2909"/>
      <c r="BV401" s="2910"/>
      <c r="BW401" s="937"/>
    </row>
    <row r="402" spans="6:131" ht="18.95" customHeight="1">
      <c r="J402" s="935"/>
      <c r="K402" s="2832" t="s">
        <v>1560</v>
      </c>
      <c r="L402" s="2806"/>
      <c r="M402" s="2806"/>
      <c r="N402" s="2793"/>
      <c r="O402" s="2832">
        <v>12345</v>
      </c>
      <c r="P402" s="2806"/>
      <c r="Q402" s="2806"/>
      <c r="R402" s="2793"/>
      <c r="S402" s="2832" t="s">
        <v>1518</v>
      </c>
      <c r="T402" s="2806"/>
      <c r="U402" s="2793"/>
      <c r="V402" s="2832" t="s">
        <v>1526</v>
      </c>
      <c r="W402" s="2806"/>
      <c r="X402" s="2793"/>
      <c r="Y402" s="2832" t="s">
        <v>1526</v>
      </c>
      <c r="Z402" s="2806"/>
      <c r="AA402" s="2806"/>
      <c r="AB402" s="2806"/>
      <c r="AC402" s="2793"/>
      <c r="AD402" s="2832" t="s">
        <v>1562</v>
      </c>
      <c r="AE402" s="2806"/>
      <c r="AF402" s="2806"/>
      <c r="AG402" s="2806"/>
      <c r="AH402" s="2806"/>
      <c r="AI402" s="2806"/>
      <c r="AJ402" s="2793"/>
      <c r="AK402" s="2285" t="s">
        <v>1532</v>
      </c>
      <c r="AL402" s="2382"/>
      <c r="AM402" s="2383"/>
      <c r="AN402" s="2825" t="s">
        <v>1596</v>
      </c>
      <c r="AO402" s="2826"/>
      <c r="AP402" s="2827"/>
      <c r="AQ402" s="2825">
        <v>1</v>
      </c>
      <c r="AR402" s="2826"/>
      <c r="AS402" s="2827"/>
      <c r="AT402" s="1388" t="s">
        <v>3410</v>
      </c>
      <c r="AU402" s="955"/>
      <c r="AV402" s="955"/>
      <c r="AW402" s="954" t="s">
        <v>1523</v>
      </c>
      <c r="AX402" s="955"/>
      <c r="AY402" s="955"/>
      <c r="AZ402" s="954" t="s">
        <v>1524</v>
      </c>
      <c r="BA402" s="955"/>
      <c r="BB402" s="971"/>
      <c r="BC402" s="954" t="s">
        <v>1595</v>
      </c>
      <c r="BD402" s="955"/>
      <c r="BE402" s="971"/>
      <c r="BF402" s="954">
        <v>1</v>
      </c>
      <c r="BG402" s="955"/>
      <c r="BH402" s="971"/>
      <c r="BI402" s="954" t="s">
        <v>1590</v>
      </c>
      <c r="BJ402" s="955"/>
      <c r="BK402" s="1006">
        <v>15</v>
      </c>
      <c r="BL402" s="1007"/>
      <c r="BM402" s="1008"/>
      <c r="BN402" s="1009" t="s">
        <v>1520</v>
      </c>
      <c r="BO402" s="1007"/>
      <c r="BP402" s="1008"/>
      <c r="BQ402" s="954" t="s">
        <v>1526</v>
      </c>
      <c r="BR402" s="955"/>
      <c r="BS402" s="955"/>
      <c r="BT402" s="971"/>
      <c r="BU402" s="954" t="s">
        <v>1663</v>
      </c>
      <c r="BV402" s="971"/>
      <c r="BW402" s="937"/>
    </row>
    <row r="403" spans="6:131" ht="18.95" customHeight="1">
      <c r="J403" s="935"/>
      <c r="K403" s="2831" t="s">
        <v>1560</v>
      </c>
      <c r="L403" s="2808"/>
      <c r="M403" s="2808"/>
      <c r="N403" s="2809"/>
      <c r="O403" s="2831">
        <v>12345</v>
      </c>
      <c r="P403" s="2808"/>
      <c r="Q403" s="2808"/>
      <c r="R403" s="2809"/>
      <c r="S403" s="2831" t="s">
        <v>1518</v>
      </c>
      <c r="T403" s="2808"/>
      <c r="U403" s="2809"/>
      <c r="V403" s="2831" t="s">
        <v>1526</v>
      </c>
      <c r="W403" s="2808"/>
      <c r="X403" s="2809"/>
      <c r="Y403" s="2831" t="s">
        <v>1526</v>
      </c>
      <c r="Z403" s="2808"/>
      <c r="AA403" s="2808"/>
      <c r="AB403" s="2808"/>
      <c r="AC403" s="2809"/>
      <c r="AD403" s="2831" t="s">
        <v>1562</v>
      </c>
      <c r="AE403" s="2808"/>
      <c r="AF403" s="2808"/>
      <c r="AG403" s="2808"/>
      <c r="AH403" s="2808"/>
      <c r="AI403" s="2808"/>
      <c r="AJ403" s="2809"/>
      <c r="AK403" s="932" t="s">
        <v>1532</v>
      </c>
      <c r="AL403" s="933"/>
      <c r="AM403" s="934"/>
      <c r="AN403" s="2828" t="s">
        <v>1596</v>
      </c>
      <c r="AO403" s="2829"/>
      <c r="AP403" s="2830"/>
      <c r="AQ403" s="2828">
        <v>2</v>
      </c>
      <c r="AR403" s="2829"/>
      <c r="AS403" s="2830"/>
      <c r="AT403" s="1388" t="s">
        <v>3410</v>
      </c>
      <c r="AU403" s="955"/>
      <c r="AV403" s="955"/>
      <c r="AW403" s="954" t="s">
        <v>1523</v>
      </c>
      <c r="AX403" s="955"/>
      <c r="AY403" s="955"/>
      <c r="AZ403" s="954" t="s">
        <v>1524</v>
      </c>
      <c r="BA403" s="955"/>
      <c r="BB403" s="971"/>
      <c r="BC403" s="954" t="s">
        <v>1595</v>
      </c>
      <c r="BD403" s="955"/>
      <c r="BE403" s="971"/>
      <c r="BF403" s="954">
        <v>1</v>
      </c>
      <c r="BG403" s="955"/>
      <c r="BH403" s="971"/>
      <c r="BI403" s="954" t="s">
        <v>1590</v>
      </c>
      <c r="BJ403" s="955"/>
      <c r="BK403" s="1006">
        <v>20</v>
      </c>
      <c r="BL403" s="1007"/>
      <c r="BM403" s="1008"/>
      <c r="BN403" s="1009" t="s">
        <v>1520</v>
      </c>
      <c r="BO403" s="1007"/>
      <c r="BP403" s="1008"/>
      <c r="BQ403" s="954" t="s">
        <v>1526</v>
      </c>
      <c r="BR403" s="955"/>
      <c r="BS403" s="955"/>
      <c r="BT403" s="971"/>
      <c r="BU403" s="954" t="s">
        <v>2524</v>
      </c>
      <c r="BV403" s="971"/>
      <c r="BW403" s="937"/>
    </row>
    <row r="404" spans="6:131" ht="5.0999999999999996" customHeight="1">
      <c r="J404" s="935"/>
      <c r="K404" s="911"/>
      <c r="L404" s="911"/>
      <c r="M404" s="911"/>
      <c r="N404" s="911"/>
      <c r="O404" s="911"/>
      <c r="P404" s="974"/>
      <c r="Q404" s="974"/>
      <c r="R404" s="974"/>
      <c r="S404" s="974"/>
      <c r="T404" s="974"/>
      <c r="U404" s="974"/>
      <c r="V404" s="974"/>
      <c r="W404" s="974"/>
      <c r="X404" s="974"/>
      <c r="Y404" s="974"/>
      <c r="Z404" s="974"/>
      <c r="AA404" s="974"/>
      <c r="AB404" s="911"/>
      <c r="AC404" s="911"/>
      <c r="AD404" s="911"/>
      <c r="AE404" s="911"/>
      <c r="AF404" s="911"/>
      <c r="AG404" s="911"/>
      <c r="AH404" s="911"/>
      <c r="AI404" s="911"/>
      <c r="AJ404" s="911"/>
      <c r="AK404" s="911"/>
      <c r="AL404" s="920"/>
      <c r="AM404" s="920"/>
      <c r="AN404" s="911"/>
      <c r="AO404" s="911"/>
      <c r="AP404" s="911"/>
      <c r="AQ404" s="920"/>
      <c r="AR404" s="920"/>
      <c r="AS404" s="920"/>
      <c r="AT404" s="920"/>
      <c r="AU404" s="920"/>
      <c r="AV404" s="920"/>
      <c r="AW404" s="920"/>
      <c r="AX404" s="920"/>
      <c r="AY404" s="920"/>
      <c r="AZ404" s="920"/>
      <c r="BA404" s="920"/>
      <c r="BB404" s="920"/>
      <c r="BC404" s="920"/>
      <c r="BD404" s="920"/>
      <c r="BE404" s="920"/>
      <c r="BF404" s="920"/>
      <c r="BG404" s="920"/>
      <c r="BH404" s="920"/>
      <c r="BI404" s="920"/>
      <c r="BJ404" s="920"/>
      <c r="BK404" s="920"/>
      <c r="BL404" s="920"/>
      <c r="BM404" s="920"/>
      <c r="BN404" s="920"/>
      <c r="BO404" s="920"/>
      <c r="BP404" s="920"/>
      <c r="BQ404" s="920"/>
      <c r="BR404" s="920"/>
      <c r="BS404" s="920"/>
      <c r="BT404" s="920"/>
      <c r="BU404" s="920"/>
      <c r="BV404" s="920"/>
      <c r="BW404" s="937"/>
    </row>
    <row r="405" spans="6:131" ht="5.0999999999999996" customHeight="1">
      <c r="J405" s="935"/>
      <c r="K405" s="1354"/>
      <c r="L405" s="1354"/>
      <c r="M405" s="1354"/>
      <c r="N405" s="1354"/>
      <c r="O405" s="1354"/>
      <c r="P405" s="1354"/>
      <c r="Q405" s="1354"/>
      <c r="R405" s="1354"/>
      <c r="S405" s="1354"/>
      <c r="T405" s="1354"/>
      <c r="U405" s="1354"/>
      <c r="V405" s="1354"/>
      <c r="W405" s="1354"/>
      <c r="X405" s="1354"/>
      <c r="Y405" s="1354"/>
      <c r="Z405" s="1354"/>
      <c r="AA405" s="1354"/>
      <c r="AB405" s="1354"/>
      <c r="AC405" s="1354"/>
      <c r="AD405" s="1354"/>
      <c r="AE405" s="1354"/>
      <c r="AF405" s="1354"/>
      <c r="AG405" s="1354"/>
      <c r="AH405" s="1354"/>
      <c r="AI405" s="1354"/>
      <c r="AJ405" s="1354"/>
      <c r="AK405" s="1354"/>
      <c r="AL405" s="1354"/>
      <c r="AM405" s="1354"/>
      <c r="AN405" s="1354"/>
      <c r="AO405" s="1354"/>
      <c r="AP405" s="1354"/>
      <c r="AQ405" s="1354"/>
      <c r="AR405" s="1354"/>
      <c r="AS405" s="1354"/>
      <c r="AT405" s="1354"/>
      <c r="AU405" s="1354"/>
      <c r="AV405" s="1354"/>
      <c r="AW405" s="1354"/>
      <c r="AX405" s="1354"/>
      <c r="AY405" s="1354"/>
      <c r="AZ405" s="1354"/>
      <c r="BA405" s="1354"/>
      <c r="BB405" s="1354"/>
      <c r="BC405" s="1354"/>
      <c r="BD405" s="1354"/>
      <c r="BE405" s="1354"/>
      <c r="BF405" s="1354"/>
      <c r="BG405" s="1354"/>
      <c r="BH405" s="1354"/>
      <c r="BI405" s="1354"/>
      <c r="BJ405" s="1354"/>
      <c r="BK405" s="1354"/>
      <c r="BL405" s="1354"/>
      <c r="BM405" s="1354"/>
      <c r="BN405" s="1354"/>
      <c r="BO405" s="1354"/>
      <c r="BP405" s="1354"/>
      <c r="BQ405" s="1354"/>
      <c r="BR405" s="1354"/>
      <c r="BS405" s="1354"/>
      <c r="BT405" s="1354"/>
      <c r="BU405" s="1354"/>
      <c r="BV405" s="1354"/>
      <c r="BW405" s="937"/>
    </row>
    <row r="406" spans="6:131" ht="18.95" customHeight="1">
      <c r="J406" s="935"/>
      <c r="K406" s="1354"/>
      <c r="L406" s="1354"/>
      <c r="M406" s="1354"/>
      <c r="N406" s="1354"/>
      <c r="O406" s="1354"/>
      <c r="P406" s="1354"/>
      <c r="Q406" s="1354"/>
      <c r="R406" s="1354"/>
      <c r="S406" s="1354"/>
      <c r="T406" s="1354"/>
      <c r="U406" s="1354"/>
      <c r="V406" s="1354"/>
      <c r="W406" s="1354"/>
      <c r="X406" s="1354"/>
      <c r="Y406" s="1354"/>
      <c r="Z406" s="1354"/>
      <c r="AA406" s="1354"/>
      <c r="AB406" s="1354"/>
      <c r="AC406" s="1354"/>
      <c r="AD406" s="1354"/>
      <c r="AE406" s="1354"/>
      <c r="AF406" s="1354"/>
      <c r="AG406" s="1354"/>
      <c r="AH406" s="1354"/>
      <c r="AI406" s="1354"/>
      <c r="AJ406" s="1354"/>
      <c r="AK406" s="1354"/>
      <c r="AL406" s="1354"/>
      <c r="AM406" s="1354"/>
      <c r="AN406" s="1354"/>
      <c r="AO406" s="1354"/>
      <c r="AP406" s="1354"/>
      <c r="AQ406" s="1354"/>
      <c r="AR406" s="1354"/>
      <c r="AS406" s="1354"/>
      <c r="AT406" s="1354"/>
      <c r="AU406" s="1354"/>
      <c r="AV406" s="1354"/>
      <c r="AW406" s="1354"/>
      <c r="AX406" s="1354"/>
      <c r="AY406" s="1354"/>
      <c r="AZ406" s="977"/>
      <c r="BA406" s="978" t="s">
        <v>1557</v>
      </c>
      <c r="BB406" s="977"/>
      <c r="BC406" s="977"/>
      <c r="BD406" s="979" t="s">
        <v>1619</v>
      </c>
      <c r="BE406" s="979"/>
      <c r="BF406" s="2889">
        <f>BF403+BF402</f>
        <v>2</v>
      </c>
      <c r="BG406" s="2887"/>
      <c r="BH406" s="2888"/>
      <c r="BI406" s="1079" t="s">
        <v>1590</v>
      </c>
      <c r="BJ406" s="980"/>
      <c r="BK406" s="2889">
        <f>BK403+BK402</f>
        <v>35</v>
      </c>
      <c r="BL406" s="2887"/>
      <c r="BM406" s="2888"/>
      <c r="BN406" s="1354"/>
      <c r="BO406" s="1354"/>
      <c r="BP406" s="1354"/>
      <c r="BQ406" s="1354"/>
      <c r="BR406" s="1354"/>
      <c r="BS406" s="1354"/>
      <c r="BT406" s="1354"/>
      <c r="BU406" s="1354"/>
      <c r="BV406" s="1354"/>
      <c r="BW406" s="937"/>
    </row>
    <row r="407" spans="6:131" ht="5.0999999999999996" customHeight="1">
      <c r="J407" s="935"/>
      <c r="K407" s="1354"/>
      <c r="L407" s="1354"/>
      <c r="M407" s="1354"/>
      <c r="N407" s="1354"/>
      <c r="O407" s="1354"/>
      <c r="P407" s="1354"/>
      <c r="Q407" s="1354"/>
      <c r="R407" s="1354"/>
      <c r="S407" s="1354"/>
      <c r="T407" s="1354"/>
      <c r="U407" s="1354"/>
      <c r="V407" s="1354"/>
      <c r="W407" s="1354"/>
      <c r="X407" s="1354"/>
      <c r="Y407" s="1354"/>
      <c r="Z407" s="1354"/>
      <c r="AA407" s="1354"/>
      <c r="AB407" s="1354"/>
      <c r="AC407" s="1354"/>
      <c r="AD407" s="1354"/>
      <c r="AE407" s="1354"/>
      <c r="AF407" s="1354"/>
      <c r="AG407" s="1354"/>
      <c r="AH407" s="1354"/>
      <c r="AI407" s="1354"/>
      <c r="AJ407" s="1354"/>
      <c r="AK407" s="1354"/>
      <c r="AL407" s="1354"/>
      <c r="AM407" s="1354"/>
      <c r="AN407" s="1354"/>
      <c r="AO407" s="1354"/>
      <c r="AP407" s="1354"/>
      <c r="AQ407" s="1354"/>
      <c r="AR407" s="1354"/>
      <c r="AS407" s="1354"/>
      <c r="AT407" s="1354"/>
      <c r="AU407" s="1354"/>
      <c r="AV407" s="1354"/>
      <c r="AW407" s="1354"/>
      <c r="AX407" s="1354"/>
      <c r="AY407" s="1354"/>
      <c r="AZ407" s="1354"/>
      <c r="BA407" s="1354"/>
      <c r="BB407" s="1354"/>
      <c r="BC407" s="1354"/>
      <c r="BD407" s="1354"/>
      <c r="BE407" s="1354"/>
      <c r="BF407" s="1354"/>
      <c r="BG407" s="1354"/>
      <c r="BH407" s="1354"/>
      <c r="BI407" s="1354"/>
      <c r="BJ407" s="1354"/>
      <c r="BK407" s="1354"/>
      <c r="BL407" s="1354"/>
      <c r="BM407" s="1354"/>
      <c r="BN407" s="1354"/>
      <c r="BO407" s="1354"/>
      <c r="BP407" s="1354"/>
      <c r="BQ407" s="1354"/>
      <c r="BR407" s="1354"/>
      <c r="BS407" s="1354"/>
      <c r="BT407" s="1354"/>
      <c r="BU407" s="1354"/>
      <c r="BV407" s="1354"/>
      <c r="BW407" s="937"/>
    </row>
    <row r="408" spans="6:131" ht="9.9499999999999993" customHeight="1">
      <c r="J408" s="936"/>
      <c r="K408" s="939"/>
      <c r="L408" s="939"/>
      <c r="M408" s="939"/>
      <c r="N408" s="939"/>
      <c r="O408" s="939"/>
      <c r="P408" s="939"/>
      <c r="Q408" s="939"/>
      <c r="R408" s="939"/>
      <c r="S408" s="939"/>
      <c r="T408" s="939"/>
      <c r="U408" s="939"/>
      <c r="V408" s="939"/>
      <c r="W408" s="939"/>
      <c r="X408" s="939"/>
      <c r="Y408" s="939"/>
      <c r="Z408" s="939"/>
      <c r="AA408" s="939"/>
      <c r="AB408" s="939"/>
      <c r="AC408" s="939"/>
      <c r="AD408" s="939"/>
      <c r="AE408" s="939"/>
      <c r="AF408" s="939"/>
      <c r="AG408" s="939"/>
      <c r="AH408" s="939"/>
      <c r="AI408" s="939"/>
      <c r="AJ408" s="939"/>
      <c r="AK408" s="939"/>
      <c r="AL408" s="939"/>
      <c r="AM408" s="939"/>
      <c r="AN408" s="939"/>
      <c r="AO408" s="939"/>
      <c r="AP408" s="939"/>
      <c r="AQ408" s="939"/>
      <c r="AR408" s="939"/>
      <c r="AS408" s="939"/>
      <c r="AT408" s="939"/>
      <c r="AU408" s="939"/>
      <c r="AV408" s="939"/>
      <c r="AW408" s="939"/>
      <c r="AX408" s="939"/>
      <c r="AY408" s="939"/>
      <c r="AZ408" s="939"/>
      <c r="BA408" s="939"/>
      <c r="BB408" s="939"/>
      <c r="BC408" s="939"/>
      <c r="BD408" s="939"/>
      <c r="BE408" s="939"/>
      <c r="BF408" s="939"/>
      <c r="BG408" s="939"/>
      <c r="BH408" s="939"/>
      <c r="BI408" s="939"/>
      <c r="BJ408" s="939"/>
      <c r="BK408" s="939"/>
      <c r="BL408" s="939"/>
      <c r="BM408" s="939"/>
      <c r="BN408" s="939"/>
      <c r="BO408" s="939"/>
      <c r="BP408" s="939"/>
      <c r="BQ408" s="939"/>
      <c r="BR408" s="939"/>
      <c r="BS408" s="939"/>
      <c r="BT408" s="939"/>
      <c r="BU408" s="939"/>
      <c r="BV408" s="939"/>
      <c r="BW408" s="940"/>
    </row>
    <row r="410" spans="6:131" s="920" customFormat="1" ht="18.95" customHeight="1">
      <c r="I410" s="486"/>
      <c r="J410" s="486"/>
      <c r="K410" s="486"/>
      <c r="L410" s="486"/>
      <c r="M410" s="486"/>
      <c r="N410" s="486"/>
      <c r="O410" s="486"/>
      <c r="P410" s="486"/>
      <c r="Q410" s="486"/>
      <c r="R410" s="486"/>
      <c r="S410" s="486"/>
      <c r="T410" s="486"/>
      <c r="U410" s="486"/>
      <c r="V410" s="486"/>
      <c r="W410" s="486"/>
      <c r="X410" s="486"/>
      <c r="Y410" s="486"/>
      <c r="Z410" s="486"/>
      <c r="AA410" s="486"/>
      <c r="AB410" s="486"/>
      <c r="AC410" s="486"/>
      <c r="AD410" s="486"/>
      <c r="AE410" s="486"/>
      <c r="AF410" s="486"/>
      <c r="AG410" s="486"/>
      <c r="AH410" s="486"/>
      <c r="AI410" s="486"/>
      <c r="AJ410" s="486"/>
      <c r="AK410" s="486"/>
      <c r="AL410" s="486"/>
      <c r="AM410" s="486"/>
      <c r="AN410" s="486"/>
      <c r="AO410" s="486"/>
      <c r="AP410" s="486"/>
      <c r="AQ410" s="486"/>
      <c r="AR410" s="486"/>
      <c r="AS410" s="486"/>
      <c r="AT410" s="486"/>
      <c r="AU410" s="486"/>
      <c r="AV410" s="486"/>
      <c r="AW410" s="486"/>
      <c r="AX410" s="486"/>
      <c r="AY410" s="486"/>
      <c r="AZ410" s="486"/>
      <c r="BA410" s="486"/>
      <c r="BB410" s="486"/>
      <c r="BC410" s="486"/>
      <c r="BD410" s="486"/>
      <c r="BE410" s="486"/>
      <c r="BF410" s="486"/>
      <c r="BG410" s="486"/>
      <c r="BH410" s="486"/>
      <c r="BI410" s="486"/>
      <c r="BJ410" s="486"/>
      <c r="BK410" s="486"/>
      <c r="BL410" s="486"/>
      <c r="BM410" s="486"/>
      <c r="BN410" s="486"/>
      <c r="BO410" s="486"/>
      <c r="BP410" s="486"/>
      <c r="BQ410" s="486"/>
      <c r="BR410" s="486"/>
      <c r="BS410" s="486"/>
      <c r="BT410" s="486"/>
      <c r="BU410" s="486"/>
      <c r="BV410" s="486"/>
      <c r="BW410" s="486"/>
      <c r="BX410" s="486"/>
      <c r="BY410" s="486"/>
      <c r="BZ410" s="486"/>
      <c r="CA410" s="486"/>
      <c r="CB410" s="486"/>
      <c r="CC410" s="486"/>
      <c r="CD410" s="486"/>
      <c r="CE410" s="486"/>
      <c r="CF410" s="486"/>
      <c r="CG410" s="486"/>
      <c r="CH410" s="486"/>
      <c r="CI410" s="486"/>
      <c r="CJ410" s="486"/>
      <c r="CK410" s="486"/>
      <c r="CL410" s="486"/>
      <c r="CM410" s="486"/>
      <c r="CN410" s="486"/>
      <c r="CO410" s="486"/>
      <c r="CP410" s="486"/>
      <c r="CQ410" s="486"/>
      <c r="CR410" s="486"/>
      <c r="CS410" s="486"/>
      <c r="CT410" s="486"/>
      <c r="CU410" s="486"/>
      <c r="CV410" s="486"/>
      <c r="CW410" s="486"/>
      <c r="CX410" s="486"/>
      <c r="CY410" s="486"/>
      <c r="CZ410" s="486"/>
      <c r="DA410" s="486"/>
      <c r="DB410" s="486"/>
      <c r="DC410" s="486"/>
      <c r="DD410" s="486"/>
      <c r="DE410" s="486"/>
      <c r="DF410" s="486"/>
      <c r="DG410" s="486"/>
      <c r="DH410" s="486"/>
      <c r="DI410" s="486"/>
      <c r="DJ410" s="486"/>
      <c r="DK410" s="486"/>
      <c r="DL410" s="486"/>
      <c r="DM410" s="486"/>
      <c r="DN410" s="486"/>
      <c r="DO410" s="486"/>
      <c r="DP410" s="486"/>
      <c r="DQ410" s="486"/>
      <c r="DR410" s="486"/>
      <c r="DS410" s="486"/>
      <c r="DT410" s="486"/>
      <c r="DU410" s="486"/>
      <c r="DV410" s="486"/>
      <c r="DW410" s="486"/>
      <c r="DX410" s="486"/>
    </row>
    <row r="411" spans="6:131" s="920" customFormat="1" ht="18.95" customHeight="1">
      <c r="I411" s="486"/>
      <c r="J411" s="486"/>
      <c r="K411" s="486"/>
      <c r="L411" s="486"/>
      <c r="M411" s="486"/>
      <c r="N411" s="486"/>
      <c r="T411" s="486"/>
      <c r="U411" s="486"/>
      <c r="V411" s="486"/>
      <c r="W411" s="486"/>
      <c r="X411" s="486"/>
      <c r="Y411" s="486"/>
      <c r="Z411" s="486"/>
      <c r="AA411" s="486"/>
      <c r="AB411" s="486"/>
      <c r="AC411" s="486"/>
      <c r="AD411" s="486"/>
      <c r="AE411" s="486"/>
      <c r="AF411" s="486"/>
      <c r="AG411" s="486"/>
      <c r="AH411" s="486"/>
      <c r="AI411" s="486"/>
      <c r="AJ411" s="486"/>
      <c r="AK411" s="486"/>
      <c r="AL411" s="486"/>
      <c r="AM411" s="486"/>
      <c r="AN411" s="486"/>
      <c r="AO411" s="486"/>
      <c r="AP411" s="486"/>
      <c r="AQ411" s="486"/>
      <c r="AR411" s="486"/>
      <c r="AS411" s="486"/>
      <c r="AT411" s="486"/>
      <c r="AU411" s="486"/>
      <c r="AV411" s="486"/>
      <c r="AW411" s="486"/>
      <c r="AX411" s="486"/>
      <c r="AY411" s="486"/>
      <c r="AZ411" s="486"/>
      <c r="BA411" s="486"/>
      <c r="BB411" s="486"/>
      <c r="BC411" s="486"/>
      <c r="BD411" s="486"/>
      <c r="BE411" s="486"/>
      <c r="BF411" s="486"/>
      <c r="BG411" s="486"/>
      <c r="BH411" s="486"/>
      <c r="BI411" s="486"/>
      <c r="BJ411" s="486"/>
      <c r="BK411" s="486"/>
      <c r="BL411" s="486"/>
      <c r="BM411" s="486"/>
      <c r="BN411" s="486"/>
      <c r="BO411" s="486"/>
      <c r="BP411" s="486"/>
      <c r="BQ411" s="486"/>
      <c r="BR411" s="486"/>
      <c r="BS411" s="486"/>
      <c r="BT411" s="486"/>
      <c r="BU411" s="486"/>
      <c r="BV411" s="486"/>
      <c r="BW411" s="486"/>
      <c r="BX411" s="486"/>
      <c r="BY411" s="486"/>
      <c r="BZ411" s="486"/>
      <c r="CA411" s="486"/>
      <c r="CB411" s="486"/>
      <c r="CC411" s="486"/>
      <c r="CD411" s="486"/>
      <c r="CE411" s="486"/>
      <c r="CF411" s="486"/>
      <c r="CG411" s="486"/>
      <c r="CH411" s="486"/>
      <c r="CI411" s="486"/>
      <c r="CJ411" s="486"/>
      <c r="CK411" s="486"/>
      <c r="CL411" s="486"/>
      <c r="CM411" s="486"/>
      <c r="CN411" s="486"/>
      <c r="CO411" s="486"/>
      <c r="CP411" s="486"/>
      <c r="CQ411" s="486"/>
      <c r="CR411" s="486"/>
      <c r="CS411" s="486"/>
      <c r="CT411" s="486"/>
      <c r="CU411" s="486"/>
      <c r="CV411" s="486"/>
      <c r="CW411" s="486"/>
      <c r="CX411" s="486"/>
      <c r="CY411" s="486"/>
      <c r="CZ411" s="486"/>
      <c r="DA411" s="486"/>
      <c r="DB411" s="486"/>
      <c r="DC411" s="486"/>
      <c r="DD411" s="486"/>
      <c r="DE411" s="486"/>
      <c r="DF411" s="486"/>
      <c r="DG411" s="486"/>
      <c r="DH411" s="486"/>
      <c r="DI411" s="486"/>
      <c r="DJ411" s="486"/>
      <c r="DK411" s="486"/>
      <c r="DL411" s="486"/>
      <c r="DM411" s="486"/>
      <c r="DN411" s="486"/>
      <c r="DO411" s="486"/>
      <c r="DP411" s="486"/>
      <c r="DQ411" s="486"/>
      <c r="DR411" s="486"/>
      <c r="DS411" s="486"/>
      <c r="DT411" s="486"/>
      <c r="DU411" s="486"/>
      <c r="DV411" s="486"/>
      <c r="DW411" s="486"/>
      <c r="DX411" s="486"/>
    </row>
    <row r="412" spans="6:131" s="920" customFormat="1" ht="18.95" customHeight="1">
      <c r="F412" s="924" t="s">
        <v>2319</v>
      </c>
      <c r="I412" s="486"/>
      <c r="J412" s="486"/>
      <c r="K412" s="486"/>
      <c r="L412" s="486"/>
      <c r="M412" s="486"/>
      <c r="N412" s="486"/>
      <c r="O412" s="486"/>
      <c r="P412" s="486"/>
      <c r="Q412" s="486"/>
      <c r="R412" s="486"/>
      <c r="S412" s="486"/>
      <c r="T412" s="486"/>
      <c r="U412" s="486"/>
      <c r="V412" s="486"/>
      <c r="W412" s="486"/>
      <c r="X412" s="486"/>
      <c r="Y412" s="486"/>
      <c r="Z412" s="486"/>
      <c r="AA412" s="486"/>
      <c r="AB412" s="486"/>
      <c r="AC412" s="486"/>
      <c r="AD412" s="486"/>
      <c r="AE412" s="486"/>
      <c r="AF412" s="486"/>
      <c r="AG412" s="486"/>
      <c r="AH412" s="486"/>
      <c r="AI412" s="486"/>
      <c r="AJ412" s="486"/>
      <c r="AK412" s="486"/>
      <c r="AL412" s="486"/>
      <c r="AM412" s="486"/>
      <c r="AN412" s="486"/>
      <c r="AO412" s="486"/>
      <c r="AP412" s="486"/>
      <c r="AQ412" s="486"/>
      <c r="AR412" s="486"/>
      <c r="AS412" s="486"/>
      <c r="AT412" s="486"/>
      <c r="AU412" s="486"/>
      <c r="AV412" s="486"/>
      <c r="AW412" s="486"/>
      <c r="AX412" s="486"/>
      <c r="AY412" s="486"/>
      <c r="AZ412" s="486"/>
      <c r="BA412" s="486"/>
      <c r="BB412" s="486"/>
      <c r="BC412" s="486"/>
      <c r="BD412" s="486"/>
      <c r="BE412" s="486"/>
      <c r="BF412" s="486"/>
      <c r="BG412" s="486"/>
      <c r="BH412" s="486"/>
      <c r="BI412" s="486"/>
      <c r="BJ412" s="486"/>
      <c r="BK412" s="486"/>
      <c r="BL412" s="486"/>
      <c r="BM412" s="486"/>
      <c r="BN412" s="486"/>
      <c r="BO412" s="486"/>
      <c r="BP412" s="486"/>
      <c r="BQ412" s="486"/>
      <c r="BR412" s="486"/>
      <c r="BS412" s="486"/>
      <c r="BT412" s="486"/>
      <c r="BU412" s="486"/>
      <c r="BV412" s="486"/>
      <c r="BW412" s="486"/>
      <c r="BX412" s="486"/>
      <c r="BY412" s="486"/>
      <c r="BZ412" s="486"/>
      <c r="CA412" s="486"/>
      <c r="CB412" s="486"/>
      <c r="CC412" s="486"/>
      <c r="CD412" s="486"/>
      <c r="CE412" s="486"/>
      <c r="CF412" s="486"/>
      <c r="CG412" s="486"/>
      <c r="CH412" s="486"/>
      <c r="CI412" s="486"/>
      <c r="CJ412" s="486"/>
      <c r="CK412" s="486"/>
      <c r="CL412" s="486"/>
      <c r="CM412" s="486"/>
      <c r="CN412" s="486"/>
      <c r="CO412" s="486"/>
      <c r="CP412" s="486"/>
      <c r="CQ412" s="486"/>
      <c r="CR412" s="486"/>
      <c r="CS412" s="486"/>
      <c r="CT412" s="486"/>
      <c r="CU412" s="486"/>
      <c r="CV412" s="486"/>
      <c r="CW412" s="486"/>
      <c r="CX412" s="486"/>
      <c r="CY412" s="486"/>
      <c r="CZ412" s="486"/>
      <c r="DA412" s="486"/>
      <c r="DB412" s="486"/>
      <c r="DC412" s="486"/>
      <c r="DD412" s="486"/>
      <c r="DE412" s="486"/>
      <c r="DF412" s="486"/>
      <c r="DG412" s="486"/>
      <c r="DH412" s="486"/>
      <c r="DI412" s="486"/>
      <c r="DJ412" s="486"/>
      <c r="DK412" s="486"/>
      <c r="DL412" s="486"/>
      <c r="DM412" s="486"/>
      <c r="DN412" s="486"/>
      <c r="DO412" s="486"/>
      <c r="DP412" s="486"/>
      <c r="DQ412" s="486"/>
      <c r="DR412" s="486"/>
      <c r="DS412" s="486"/>
      <c r="DT412" s="486"/>
      <c r="DU412" s="486"/>
      <c r="DV412" s="486"/>
      <c r="DW412" s="486"/>
      <c r="DX412" s="486"/>
      <c r="DY412" s="486"/>
      <c r="DZ412" s="486"/>
      <c r="EA412" s="486"/>
    </row>
    <row r="413" spans="6:131" ht="18.95" customHeight="1">
      <c r="J413" s="488"/>
    </row>
    <row r="414" spans="6:131" ht="18.95" customHeight="1">
      <c r="G414" s="924" t="s">
        <v>2358</v>
      </c>
      <c r="M414" s="1336" t="s">
        <v>2369</v>
      </c>
      <c r="N414" s="1336"/>
      <c r="O414" s="1336"/>
      <c r="P414" s="1336"/>
      <c r="Q414" s="1336"/>
      <c r="R414" s="1336"/>
      <c r="S414" s="1336"/>
      <c r="T414" s="1336"/>
      <c r="U414" s="1336"/>
      <c r="V414" s="1336"/>
      <c r="W414" s="1336"/>
      <c r="X414" s="1336"/>
      <c r="Y414" s="1336"/>
      <c r="Z414" s="1336"/>
      <c r="AA414" s="1336"/>
      <c r="AB414" s="1336"/>
      <c r="AC414" s="1336"/>
      <c r="AD414" s="1336"/>
      <c r="AE414" s="1336"/>
      <c r="AF414" s="1336"/>
      <c r="AG414" s="1336"/>
      <c r="AH414" s="1336"/>
      <c r="AI414" s="1336"/>
      <c r="AJ414" s="1336"/>
    </row>
    <row r="415" spans="6:131" ht="18.95" customHeight="1">
      <c r="J415" s="488"/>
      <c r="M415" s="1336" t="s">
        <v>2359</v>
      </c>
      <c r="N415" s="1336"/>
      <c r="O415" s="1336"/>
      <c r="P415" s="1336"/>
      <c r="Q415" s="1336"/>
      <c r="R415" s="1336"/>
      <c r="S415" s="1336"/>
      <c r="T415" s="1336"/>
      <c r="U415" s="1336"/>
      <c r="V415" s="1336"/>
      <c r="W415" s="1336"/>
      <c r="X415" s="1336"/>
      <c r="Y415" s="1336"/>
      <c r="Z415" s="1336"/>
      <c r="AA415" s="1336"/>
      <c r="AB415" s="1336"/>
      <c r="AC415" s="1336"/>
      <c r="AD415" s="1336"/>
      <c r="AE415" s="1336"/>
      <c r="AF415" s="1336"/>
      <c r="AG415" s="1336"/>
      <c r="AH415" s="1336"/>
      <c r="AI415" s="1336"/>
      <c r="AJ415" s="1336"/>
    </row>
    <row r="416" spans="6:131" ht="18.95" customHeight="1">
      <c r="J416" s="488"/>
    </row>
    <row r="417" spans="7:122" ht="18.95" customHeight="1">
      <c r="G417" s="924" t="s">
        <v>3685</v>
      </c>
      <c r="J417" s="488"/>
      <c r="V417" s="486" t="s">
        <v>3712</v>
      </c>
    </row>
    <row r="418" spans="7:122" s="920" customFormat="1" ht="18.95" customHeight="1">
      <c r="I418" s="1057"/>
    </row>
    <row r="419" spans="7:122" ht="5.0999999999999996" customHeight="1">
      <c r="G419"/>
      <c r="H419" s="2259"/>
      <c r="I419" s="2261"/>
      <c r="J419" s="2262"/>
      <c r="K419" s="2262"/>
      <c r="L419" s="2262"/>
      <c r="M419" s="2262"/>
      <c r="N419" s="2262"/>
      <c r="O419" s="2262"/>
      <c r="P419" s="2262"/>
      <c r="Q419" s="2262"/>
      <c r="R419" s="2263"/>
      <c r="S419" s="2259"/>
      <c r="T419" s="2259"/>
      <c r="U419" s="2259"/>
      <c r="V419" s="2259"/>
      <c r="W419" s="2259"/>
      <c r="X419" s="2259"/>
      <c r="Y419" s="2259"/>
      <c r="Z419" s="920"/>
      <c r="AA419" s="920"/>
      <c r="AB419" s="920"/>
      <c r="AC419" s="920"/>
      <c r="AD419" s="920"/>
      <c r="AE419" s="920"/>
      <c r="AF419" s="920"/>
      <c r="AG419" s="920"/>
      <c r="AH419" s="920"/>
      <c r="AI419" s="920"/>
      <c r="AJ419" s="920"/>
      <c r="AK419" s="920"/>
      <c r="AL419" s="920"/>
      <c r="AM419" s="920"/>
      <c r="AN419" s="920"/>
      <c r="AO419" s="920"/>
      <c r="AP419" s="920"/>
      <c r="AQ419" s="920"/>
      <c r="AR419" s="920"/>
      <c r="AS419" s="920"/>
      <c r="AT419" s="920"/>
      <c r="AU419" s="920"/>
      <c r="AV419" s="920"/>
      <c r="AW419" s="920"/>
      <c r="AX419" s="920"/>
      <c r="AY419" s="920"/>
      <c r="AZ419" s="920"/>
      <c r="BA419" s="920"/>
      <c r="BB419" s="920"/>
      <c r="BC419" s="920"/>
      <c r="BD419" s="920"/>
      <c r="BE419" s="920"/>
      <c r="BF419" s="920"/>
      <c r="BG419" s="920"/>
      <c r="BH419" s="920"/>
      <c r="BI419" s="920"/>
      <c r="BJ419" s="920"/>
      <c r="BK419" s="920"/>
      <c r="BL419" s="920"/>
      <c r="BM419" s="920"/>
    </row>
    <row r="420" spans="7:122" ht="18.95" customHeight="1">
      <c r="G420"/>
      <c r="H420" s="2259"/>
      <c r="I420" s="907" t="s">
        <v>3687</v>
      </c>
      <c r="J420" s="908"/>
      <c r="K420" s="908"/>
      <c r="L420" s="908"/>
      <c r="M420" s="908"/>
      <c r="N420" s="908"/>
      <c r="O420" s="908"/>
      <c r="P420" s="908"/>
      <c r="Q420" s="908"/>
      <c r="R420" s="909"/>
      <c r="S420" s="1020" t="s">
        <v>1519</v>
      </c>
      <c r="T420" s="1021"/>
      <c r="U420" s="1021"/>
      <c r="V420" s="1021"/>
      <c r="W420" s="1022"/>
      <c r="X420" s="1023"/>
      <c r="AB420" s="920"/>
      <c r="AC420" s="920"/>
      <c r="AD420" s="920"/>
      <c r="AE420" s="920"/>
      <c r="AF420" s="920"/>
      <c r="AG420" s="920"/>
      <c r="AH420" s="920"/>
      <c r="AI420" s="920"/>
      <c r="AJ420" s="920"/>
      <c r="AK420" s="920"/>
      <c r="AL420" s="920"/>
      <c r="AM420" s="920"/>
      <c r="AQ420" s="920"/>
      <c r="AR420" s="920"/>
      <c r="AW420" s="920"/>
      <c r="AX420" s="920"/>
      <c r="AY420" s="920"/>
      <c r="AZ420" s="920"/>
      <c r="BA420" s="920"/>
      <c r="BB420" s="920"/>
      <c r="BC420" s="920"/>
      <c r="BD420" s="920"/>
      <c r="BE420" s="920"/>
      <c r="BF420" s="920"/>
      <c r="BG420" s="920"/>
      <c r="BH420" s="920"/>
      <c r="BI420" s="920"/>
      <c r="BJ420" s="920"/>
      <c r="BK420" s="920"/>
      <c r="BL420" s="920"/>
      <c r="BM420" s="920"/>
      <c r="BN420" s="920"/>
      <c r="BO420" s="920"/>
      <c r="BP420" s="920"/>
      <c r="BQ420" s="920"/>
      <c r="BR420" s="920"/>
      <c r="BS420" s="920"/>
      <c r="BT420" s="920"/>
      <c r="BU420" s="920"/>
      <c r="BV420" s="920"/>
      <c r="BW420" s="920"/>
      <c r="BX420" s="920"/>
      <c r="BY420" s="920"/>
      <c r="BZ420" s="920"/>
      <c r="CA420" s="920"/>
      <c r="CB420" s="920"/>
      <c r="CC420" s="920"/>
      <c r="CD420" s="920"/>
      <c r="CE420" s="920"/>
      <c r="CF420" s="920"/>
      <c r="CG420" s="920"/>
      <c r="CH420" s="920"/>
      <c r="CI420" s="920"/>
      <c r="CJ420" s="920"/>
      <c r="CK420" s="920"/>
      <c r="CL420" s="920"/>
      <c r="CM420" s="920"/>
      <c r="CN420" s="920"/>
      <c r="CO420" s="920"/>
      <c r="CP420" s="920"/>
      <c r="CQ420" s="920"/>
      <c r="CR420" s="920"/>
      <c r="CS420" s="920"/>
      <c r="CT420" s="920"/>
      <c r="CU420" s="920"/>
      <c r="CV420" s="920"/>
      <c r="CW420" s="920"/>
      <c r="CX420" s="920"/>
      <c r="CY420" s="920"/>
      <c r="CZ420" s="920"/>
      <c r="DA420" s="920"/>
      <c r="DB420" s="920"/>
      <c r="DC420" s="920"/>
      <c r="DD420" s="920"/>
      <c r="DE420" s="920"/>
      <c r="DF420" s="920"/>
      <c r="DG420" s="920"/>
      <c r="DH420" s="920"/>
      <c r="DI420" s="920"/>
      <c r="DJ420" s="920"/>
      <c r="DK420" s="920"/>
      <c r="DL420" s="920"/>
      <c r="DM420" s="920"/>
      <c r="DN420" s="920"/>
      <c r="DO420" s="920"/>
      <c r="DP420" s="920"/>
      <c r="DQ420" s="920"/>
      <c r="DR420" s="920"/>
    </row>
    <row r="421" spans="7:122" ht="9.9499999999999993" customHeight="1">
      <c r="G421"/>
      <c r="H421" s="916"/>
      <c r="I421" s="2259"/>
      <c r="J421" s="2259"/>
      <c r="K421" s="2259"/>
      <c r="L421" s="2259"/>
      <c r="M421" s="2259"/>
      <c r="N421" s="2259"/>
      <c r="O421" s="2259"/>
      <c r="P421" s="2259"/>
      <c r="Q421" s="2259"/>
      <c r="R421" s="2259"/>
      <c r="S421" s="914"/>
      <c r="T421" s="914"/>
      <c r="U421" s="914"/>
      <c r="V421" s="914"/>
      <c r="W421" s="914"/>
      <c r="X421" s="914"/>
      <c r="Y421" s="914"/>
      <c r="Z421" s="941"/>
      <c r="AA421" s="941"/>
      <c r="AB421" s="941"/>
      <c r="AC421" s="941"/>
      <c r="AD421" s="941"/>
      <c r="AE421" s="941"/>
      <c r="AF421" s="941"/>
      <c r="AG421" s="941"/>
      <c r="AH421" s="941"/>
      <c r="AI421" s="941"/>
      <c r="AJ421" s="941"/>
      <c r="AK421" s="941"/>
      <c r="AL421" s="941"/>
      <c r="AM421" s="941"/>
      <c r="AN421" s="941"/>
      <c r="AO421" s="941"/>
      <c r="AP421" s="941"/>
      <c r="AQ421" s="941"/>
      <c r="AR421" s="941"/>
      <c r="AS421" s="942"/>
      <c r="AW421" s="920"/>
      <c r="AX421" s="920"/>
      <c r="AY421" s="920"/>
      <c r="AZ421" s="920"/>
      <c r="BA421" s="920"/>
      <c r="BB421" s="920"/>
      <c r="BC421" s="920"/>
      <c r="BD421" s="920"/>
      <c r="BE421" s="920"/>
      <c r="BF421" s="920"/>
      <c r="BG421" s="920"/>
      <c r="BH421" s="920"/>
      <c r="BI421" s="920"/>
      <c r="BJ421" s="920"/>
      <c r="BK421" s="920"/>
      <c r="BL421" s="920"/>
      <c r="BM421" s="920"/>
      <c r="BN421" s="920"/>
      <c r="BO421" s="920"/>
      <c r="BP421" s="920"/>
      <c r="BQ421" s="920"/>
      <c r="BR421" s="920"/>
      <c r="BS421" s="920"/>
      <c r="BT421" s="920"/>
      <c r="BU421" s="920"/>
      <c r="BV421" s="920"/>
      <c r="BW421" s="920"/>
      <c r="BX421" s="920"/>
      <c r="BY421" s="920"/>
      <c r="BZ421" s="920"/>
      <c r="CA421" s="920"/>
      <c r="CB421" s="920"/>
      <c r="CC421" s="920"/>
      <c r="CD421" s="920"/>
      <c r="CE421" s="920"/>
      <c r="CF421" s="920"/>
      <c r="CG421" s="920"/>
      <c r="CH421" s="920"/>
      <c r="CI421" s="920"/>
      <c r="CJ421" s="920"/>
      <c r="CK421" s="920"/>
      <c r="CL421" s="920"/>
      <c r="CM421" s="920"/>
      <c r="CN421" s="920"/>
      <c r="CO421" s="920"/>
      <c r="CP421" s="920"/>
      <c r="CQ421" s="920"/>
      <c r="CR421" s="920"/>
      <c r="CS421" s="920"/>
      <c r="CT421" s="920"/>
      <c r="CU421" s="920"/>
      <c r="CV421" s="920"/>
      <c r="CW421" s="920"/>
      <c r="CX421" s="920"/>
      <c r="CY421" s="920"/>
      <c r="CZ421" s="920"/>
      <c r="DA421" s="920"/>
      <c r="DB421" s="920"/>
      <c r="DC421" s="920"/>
      <c r="DD421" s="920"/>
      <c r="DE421" s="920"/>
      <c r="DF421" s="920"/>
      <c r="DG421" s="920"/>
      <c r="DH421" s="920"/>
      <c r="DI421" s="920"/>
      <c r="DJ421" s="920"/>
      <c r="DK421" s="920"/>
      <c r="DL421" s="920"/>
      <c r="DM421" s="920"/>
      <c r="DN421" s="920"/>
      <c r="DO421" s="920"/>
      <c r="DP421" s="920"/>
      <c r="DQ421" s="920"/>
      <c r="DR421" s="920"/>
    </row>
    <row r="422" spans="7:122" ht="20.100000000000001" customHeight="1">
      <c r="G422"/>
      <c r="H422" s="1689"/>
      <c r="I422" s="949" t="s">
        <v>3707</v>
      </c>
      <c r="J422" s="752"/>
      <c r="K422" s="938"/>
      <c r="L422" s="2890" t="s">
        <v>1179</v>
      </c>
      <c r="M422" s="2891"/>
      <c r="N422" s="2891"/>
      <c r="O422" s="2892"/>
      <c r="P422" s="986" t="s">
        <v>1180</v>
      </c>
      <c r="Q422" s="920" t="s">
        <v>737</v>
      </c>
      <c r="R422" s="951" t="s">
        <v>3689</v>
      </c>
      <c r="X422" s="2259"/>
      <c r="Y422" s="2259"/>
      <c r="Z422" s="920"/>
      <c r="AA422" s="920"/>
      <c r="AB422" s="920"/>
      <c r="AC422" s="920"/>
      <c r="AD422" s="920"/>
      <c r="AE422" s="920"/>
      <c r="AF422" s="920"/>
      <c r="AG422" s="920"/>
      <c r="AH422" s="920"/>
      <c r="AI422" s="920"/>
      <c r="AJ422" s="920"/>
      <c r="AK422" s="926" t="s">
        <v>1544</v>
      </c>
      <c r="AL422" s="927"/>
      <c r="AM422" s="928"/>
      <c r="AN422" s="926" t="s">
        <v>1537</v>
      </c>
      <c r="AO422" s="927"/>
      <c r="AP422" s="928"/>
      <c r="AS422" s="937"/>
      <c r="AW422" s="920"/>
      <c r="AX422" s="920"/>
      <c r="AY422" s="920"/>
      <c r="AZ422" s="920"/>
      <c r="BA422" s="920"/>
      <c r="BB422" s="920"/>
      <c r="BC422" s="920"/>
      <c r="BD422" s="920"/>
      <c r="BE422" s="920"/>
      <c r="BF422" s="920"/>
      <c r="BG422" s="920"/>
      <c r="BH422" s="920"/>
      <c r="BI422" s="920"/>
      <c r="BJ422" s="920"/>
      <c r="BK422" s="920"/>
      <c r="BL422" s="920"/>
      <c r="BM422" s="920"/>
      <c r="BN422" s="920"/>
      <c r="BO422" s="920"/>
      <c r="BP422" s="920"/>
      <c r="BQ422" s="920"/>
      <c r="BR422" s="920"/>
      <c r="BS422" s="920"/>
      <c r="BT422" s="920"/>
      <c r="BU422" s="920"/>
      <c r="BV422" s="920"/>
      <c r="BW422" s="920"/>
      <c r="BX422" s="920"/>
      <c r="BY422" s="920"/>
      <c r="BZ422" s="920"/>
      <c r="CA422" s="920"/>
      <c r="CB422" s="920"/>
      <c r="CC422" s="920"/>
      <c r="CD422" s="920"/>
      <c r="CE422" s="920"/>
      <c r="CF422" s="920"/>
      <c r="CG422" s="920"/>
      <c r="CH422" s="920"/>
      <c r="CI422" s="920"/>
      <c r="CJ422" s="920"/>
      <c r="CK422" s="920"/>
      <c r="CL422" s="920"/>
      <c r="CM422" s="920"/>
      <c r="CN422" s="920"/>
      <c r="CO422" s="920"/>
      <c r="CP422" s="920"/>
      <c r="CQ422" s="920"/>
      <c r="CR422" s="920"/>
      <c r="CS422" s="920"/>
      <c r="CT422" s="920"/>
      <c r="CU422" s="920"/>
      <c r="CV422" s="920"/>
      <c r="CW422" s="920"/>
      <c r="CX422" s="920"/>
      <c r="CY422" s="920"/>
      <c r="CZ422" s="920"/>
      <c r="DA422" s="920"/>
      <c r="DB422" s="920"/>
      <c r="DC422" s="920"/>
      <c r="DD422" s="920"/>
      <c r="DE422" s="920"/>
      <c r="DF422" s="920"/>
      <c r="DG422" s="920"/>
      <c r="DH422" s="920"/>
      <c r="DI422" s="920"/>
      <c r="DJ422" s="920"/>
      <c r="DK422" s="920"/>
      <c r="DL422" s="920"/>
      <c r="DM422" s="920"/>
      <c r="DN422" s="920"/>
      <c r="DO422" s="920"/>
      <c r="DP422" s="920"/>
      <c r="DQ422" s="920"/>
      <c r="DR422" s="920"/>
    </row>
    <row r="423" spans="7:122" ht="9.9499999999999993" customHeight="1">
      <c r="G423"/>
      <c r="H423" s="1689"/>
      <c r="I423" s="2259"/>
      <c r="J423" s="2259"/>
      <c r="K423" s="2259"/>
      <c r="L423" s="2259"/>
      <c r="M423" s="2259"/>
      <c r="N423" s="2259"/>
      <c r="O423" s="2259"/>
      <c r="P423" s="2259"/>
      <c r="Q423" s="2259"/>
      <c r="R423" s="2259"/>
      <c r="S423" s="2259"/>
      <c r="T423" s="2259"/>
      <c r="U423" s="2259"/>
      <c r="V423" s="2259"/>
      <c r="W423" s="2259"/>
      <c r="X423" s="2259"/>
      <c r="Y423" s="2259"/>
      <c r="Z423" s="920"/>
      <c r="AA423" s="920"/>
      <c r="AB423" s="920"/>
      <c r="AC423" s="920"/>
      <c r="AD423" s="920"/>
      <c r="AE423" s="920"/>
      <c r="AF423" s="920"/>
      <c r="AG423" s="920"/>
      <c r="AH423" s="920"/>
      <c r="AI423" s="920"/>
      <c r="AJ423" s="920"/>
      <c r="AK423" s="920"/>
      <c r="AL423" s="920"/>
      <c r="AM423" s="920"/>
      <c r="AN423" s="920"/>
      <c r="AO423" s="920"/>
      <c r="AP423" s="920"/>
      <c r="AQ423" s="920"/>
      <c r="AR423" s="920"/>
      <c r="AS423" s="937"/>
      <c r="AW423" s="920"/>
      <c r="AX423" s="920"/>
      <c r="AY423" s="920"/>
      <c r="AZ423" s="920"/>
      <c r="BA423" s="920"/>
      <c r="BB423" s="920"/>
      <c r="BC423" s="920"/>
      <c r="BD423" s="920"/>
      <c r="BE423" s="920"/>
      <c r="BF423" s="920"/>
      <c r="BG423" s="920"/>
      <c r="BH423" s="920"/>
      <c r="BI423" s="920"/>
      <c r="BJ423" s="920"/>
      <c r="BK423" s="920"/>
      <c r="BL423" s="920"/>
      <c r="BM423" s="920"/>
      <c r="BN423" s="920"/>
      <c r="BO423" s="920"/>
      <c r="BP423" s="920"/>
      <c r="BQ423" s="920"/>
      <c r="BR423" s="920"/>
      <c r="BS423" s="920"/>
      <c r="BT423" s="920"/>
      <c r="BU423" s="920"/>
      <c r="BV423" s="920"/>
      <c r="BW423" s="920"/>
      <c r="BX423" s="920"/>
      <c r="BY423" s="920"/>
      <c r="BZ423" s="920"/>
      <c r="CA423" s="920"/>
      <c r="CB423" s="920"/>
      <c r="CC423" s="920"/>
      <c r="CD423" s="920"/>
      <c r="CE423" s="920"/>
      <c r="CF423" s="920"/>
      <c r="CG423" s="920"/>
      <c r="CH423" s="920"/>
      <c r="CI423" s="920"/>
      <c r="CJ423" s="920"/>
      <c r="CK423" s="920"/>
      <c r="CL423" s="920"/>
      <c r="CM423" s="920"/>
      <c r="CN423" s="920"/>
      <c r="CO423" s="920"/>
      <c r="CP423" s="920"/>
      <c r="CQ423" s="920"/>
      <c r="CR423" s="920"/>
      <c r="CS423" s="920"/>
      <c r="CT423" s="920"/>
      <c r="CU423" s="920"/>
      <c r="CV423" s="920"/>
      <c r="CW423" s="920"/>
      <c r="CX423" s="920"/>
      <c r="CY423" s="920"/>
      <c r="CZ423" s="920"/>
      <c r="DA423" s="920"/>
      <c r="DB423" s="920"/>
      <c r="DC423" s="920"/>
      <c r="DD423" s="920"/>
      <c r="DE423" s="920"/>
      <c r="DF423" s="920"/>
      <c r="DG423" s="920"/>
      <c r="DH423" s="920"/>
      <c r="DI423" s="920"/>
      <c r="DJ423" s="920"/>
      <c r="DK423" s="920"/>
      <c r="DL423" s="920"/>
      <c r="DM423" s="920"/>
      <c r="DN423" s="920"/>
      <c r="DO423" s="920"/>
      <c r="DP423" s="920"/>
      <c r="DQ423" s="920"/>
      <c r="DR423" s="920"/>
    </row>
    <row r="424" spans="7:122" ht="18.95" customHeight="1">
      <c r="H424" s="1847"/>
      <c r="I424" s="949" t="s">
        <v>1627</v>
      </c>
      <c r="J424" s="1936"/>
      <c r="K424" s="938"/>
      <c r="L424" s="1142" t="s">
        <v>1521</v>
      </c>
      <c r="M424" s="1143"/>
      <c r="N424" s="1143"/>
      <c r="O424" s="1143"/>
      <c r="P424" s="986" t="s">
        <v>912</v>
      </c>
      <c r="Q424" s="910" t="s">
        <v>1656</v>
      </c>
      <c r="R424" s="981"/>
      <c r="S424" s="938"/>
      <c r="T424" s="982" t="s">
        <v>1521</v>
      </c>
      <c r="U424" s="983"/>
      <c r="V424" s="983"/>
      <c r="W424" s="983"/>
      <c r="X424" s="986" t="s">
        <v>912</v>
      </c>
      <c r="Y424" s="910" t="s">
        <v>3688</v>
      </c>
      <c r="Z424" s="981"/>
      <c r="AA424" s="938"/>
      <c r="AB424" s="1093" t="s">
        <v>3701</v>
      </c>
      <c r="AC424" s="1094"/>
      <c r="AD424" s="1094"/>
      <c r="AE424" s="1094"/>
      <c r="AF424" s="1095"/>
      <c r="AG424" s="946" t="s">
        <v>1115</v>
      </c>
      <c r="AH424" s="910" t="s">
        <v>3700</v>
      </c>
      <c r="AI424" s="981"/>
      <c r="AJ424" s="938"/>
      <c r="AK424" s="1093" t="s">
        <v>3702</v>
      </c>
      <c r="AL424" s="1094"/>
      <c r="AM424" s="1094"/>
      <c r="AN424" s="1094"/>
      <c r="AO424" s="1095"/>
      <c r="AP424" s="946" t="s">
        <v>1115</v>
      </c>
      <c r="AS424" s="937"/>
    </row>
    <row r="425" spans="7:122" ht="9.9499999999999993" customHeight="1">
      <c r="H425" s="1847"/>
      <c r="I425" s="1057"/>
      <c r="J425" s="920"/>
      <c r="K425" s="920"/>
      <c r="L425" s="920"/>
      <c r="M425" s="920"/>
      <c r="N425" s="920"/>
      <c r="O425" s="920"/>
      <c r="P425" s="920"/>
      <c r="Q425" s="920"/>
      <c r="R425" s="920"/>
      <c r="S425" s="920"/>
      <c r="T425" s="920"/>
      <c r="U425" s="920"/>
      <c r="V425" s="920"/>
      <c r="W425" s="920"/>
      <c r="X425" s="920"/>
      <c r="Y425" s="920"/>
      <c r="Z425" s="920"/>
      <c r="AA425" s="920"/>
      <c r="AB425" s="920"/>
      <c r="AC425" s="920"/>
      <c r="AD425" s="920"/>
      <c r="AE425" s="920"/>
      <c r="AF425" s="920"/>
      <c r="AG425" s="920"/>
      <c r="AH425" s="920"/>
      <c r="AI425" s="920"/>
      <c r="AJ425" s="920"/>
      <c r="AK425" s="920"/>
      <c r="AL425" s="920"/>
      <c r="AM425" s="920"/>
      <c r="AN425" s="920"/>
      <c r="AO425" s="920"/>
      <c r="AP425" s="920"/>
      <c r="AQ425" s="920"/>
      <c r="AR425" s="920"/>
      <c r="AS425" s="937"/>
    </row>
    <row r="426" spans="7:122" ht="18.95" customHeight="1">
      <c r="H426" s="1847"/>
      <c r="I426" s="920" t="s">
        <v>3691</v>
      </c>
      <c r="J426" s="1951"/>
      <c r="K426" s="1951"/>
      <c r="L426" s="1951"/>
      <c r="M426" s="2902" t="s">
        <v>3628</v>
      </c>
      <c r="N426" s="2903"/>
      <c r="O426" s="2904"/>
      <c r="P426" s="946" t="s">
        <v>1115</v>
      </c>
      <c r="Q426" s="2339" t="s">
        <v>3843</v>
      </c>
      <c r="R426" s="2339"/>
      <c r="S426" s="2339"/>
      <c r="T426" s="2339"/>
      <c r="U426" s="2339"/>
      <c r="V426" s="2339"/>
      <c r="W426" s="2339"/>
      <c r="X426" s="2339"/>
      <c r="Y426" s="2339"/>
      <c r="Z426" s="2339"/>
      <c r="AA426" s="2339"/>
      <c r="AB426" s="2339"/>
      <c r="AC426" s="2339"/>
      <c r="AD426" s="2339"/>
      <c r="AE426" s="920"/>
      <c r="AF426" s="920"/>
      <c r="AG426" s="920"/>
      <c r="AH426" s="920"/>
      <c r="AI426" s="920"/>
      <c r="AJ426" s="920"/>
      <c r="AK426" s="920"/>
      <c r="AL426" s="920"/>
      <c r="AM426" s="920"/>
      <c r="AN426" s="920"/>
      <c r="AO426" s="920"/>
      <c r="AP426" s="920"/>
      <c r="AQ426" s="920"/>
      <c r="AR426" s="920"/>
      <c r="AS426" s="937"/>
    </row>
    <row r="427" spans="7:122" ht="18.95" customHeight="1">
      <c r="H427" s="1847"/>
      <c r="I427" s="920"/>
      <c r="J427" s="920"/>
      <c r="K427" s="920"/>
      <c r="L427" s="920"/>
      <c r="M427" s="920"/>
      <c r="N427" s="920"/>
      <c r="O427" s="920"/>
      <c r="P427" s="920"/>
      <c r="Q427" s="920"/>
      <c r="R427" s="920"/>
      <c r="S427" s="920"/>
      <c r="T427" s="920"/>
      <c r="U427" s="920"/>
      <c r="V427" s="920"/>
      <c r="W427" s="920"/>
      <c r="X427" s="920"/>
      <c r="Y427" s="920"/>
      <c r="Z427" s="920"/>
      <c r="AA427" s="920"/>
      <c r="AB427" s="920"/>
      <c r="AC427" s="920"/>
      <c r="AD427" s="920"/>
      <c r="AE427" s="920"/>
      <c r="AF427" s="920"/>
      <c r="AG427" s="920"/>
      <c r="AH427" s="920"/>
      <c r="AI427" s="920"/>
      <c r="AJ427" s="920"/>
      <c r="AK427" s="920"/>
      <c r="AL427" s="920"/>
      <c r="AM427" s="920"/>
      <c r="AN427" s="920"/>
      <c r="AO427" s="920"/>
      <c r="AP427" s="920"/>
      <c r="AQ427" s="920"/>
      <c r="AR427" s="920"/>
      <c r="AS427" s="937"/>
      <c r="AT427" s="920"/>
      <c r="AU427" s="920"/>
      <c r="AV427" s="920"/>
      <c r="AW427" s="920"/>
      <c r="AX427" s="920"/>
    </row>
    <row r="428" spans="7:122" ht="18.95" customHeight="1">
      <c r="H428" s="1847"/>
      <c r="I428" s="1103" t="s">
        <v>2166</v>
      </c>
      <c r="J428" s="920"/>
      <c r="K428" s="920"/>
      <c r="L428" s="920"/>
      <c r="M428" s="920"/>
      <c r="N428" s="920"/>
      <c r="O428" s="920"/>
      <c r="P428" s="920"/>
      <c r="Q428" s="920"/>
      <c r="R428" s="920"/>
      <c r="S428" s="920"/>
      <c r="T428" s="920"/>
      <c r="U428" s="920"/>
      <c r="V428" s="920"/>
      <c r="W428" s="920"/>
      <c r="X428" s="920"/>
      <c r="Y428" s="920"/>
      <c r="Z428" s="920" t="s">
        <v>3706</v>
      </c>
      <c r="AA428" s="920"/>
      <c r="AB428" s="920"/>
      <c r="AC428" s="920"/>
      <c r="AD428" s="920"/>
      <c r="AE428" s="920"/>
      <c r="AF428" s="920"/>
      <c r="AG428" s="920"/>
      <c r="AH428" s="920"/>
      <c r="AI428" s="920"/>
      <c r="AJ428" s="920"/>
      <c r="AK428" s="920"/>
      <c r="AL428" s="920"/>
      <c r="AM428" s="920"/>
      <c r="AN428" s="920"/>
      <c r="AO428" s="920"/>
      <c r="AP428" s="920"/>
      <c r="AQ428" s="920"/>
      <c r="AR428" s="920"/>
      <c r="AS428" s="937"/>
    </row>
    <row r="429" spans="7:122" ht="18.95" customHeight="1">
      <c r="H429" s="1847"/>
      <c r="I429" s="2880" t="s">
        <v>1559</v>
      </c>
      <c r="J429" s="2880" t="s">
        <v>1766</v>
      </c>
      <c r="K429" s="929" t="s">
        <v>1586</v>
      </c>
      <c r="L429" s="930"/>
      <c r="M429" s="930"/>
      <c r="N429" s="930"/>
      <c r="O429" s="930"/>
      <c r="P429" s="930"/>
      <c r="Q429" s="930"/>
      <c r="R429" s="930"/>
      <c r="S429" s="930"/>
      <c r="T429" s="931"/>
      <c r="U429" s="930"/>
      <c r="V429" s="931"/>
      <c r="W429" s="931"/>
      <c r="X429" s="931"/>
      <c r="Y429" s="931"/>
      <c r="Z429" s="929" t="s">
        <v>3693</v>
      </c>
      <c r="AA429" s="930"/>
      <c r="AB429" s="930"/>
      <c r="AC429" s="930"/>
      <c r="AD429" s="930"/>
      <c r="AE429" s="930"/>
      <c r="AF429" s="930"/>
      <c r="AG429" s="930"/>
      <c r="AH429" s="930"/>
      <c r="AI429" s="930"/>
      <c r="AJ429" s="930"/>
      <c r="AK429" s="930"/>
      <c r="AL429" s="930"/>
      <c r="AM429" s="930"/>
      <c r="AN429" s="930"/>
      <c r="AO429" s="930"/>
      <c r="AP429" s="930"/>
      <c r="AQ429" s="930"/>
      <c r="AR429" s="2947"/>
      <c r="AS429" s="937"/>
    </row>
    <row r="430" spans="7:122" ht="18.95" customHeight="1">
      <c r="H430" s="1847"/>
      <c r="I430" s="2881"/>
      <c r="J430" s="2881"/>
      <c r="K430" s="929" t="s">
        <v>699</v>
      </c>
      <c r="L430" s="930"/>
      <c r="M430" s="930"/>
      <c r="N430" s="931"/>
      <c r="O430" s="929" t="s">
        <v>700</v>
      </c>
      <c r="P430" s="930"/>
      <c r="Q430" s="931"/>
      <c r="R430" s="929" t="s">
        <v>1697</v>
      </c>
      <c r="S430" s="930"/>
      <c r="T430" s="930"/>
      <c r="U430" s="930"/>
      <c r="V430" s="931"/>
      <c r="W430" s="3028" t="s">
        <v>2080</v>
      </c>
      <c r="X430" s="3029"/>
      <c r="Y430" s="3030"/>
      <c r="Z430" s="3028" t="s">
        <v>3694</v>
      </c>
      <c r="AA430" s="3029"/>
      <c r="AB430" s="3030"/>
      <c r="AC430" s="3028" t="s">
        <v>3695</v>
      </c>
      <c r="AD430" s="3029"/>
      <c r="AE430" s="3030"/>
      <c r="AF430" s="3028" t="s">
        <v>3696</v>
      </c>
      <c r="AG430" s="3029"/>
      <c r="AH430" s="3030"/>
      <c r="AI430" s="3028" t="s">
        <v>3697</v>
      </c>
      <c r="AJ430" s="3029"/>
      <c r="AK430" s="3030"/>
      <c r="AL430" s="3028" t="s">
        <v>3698</v>
      </c>
      <c r="AM430" s="3029"/>
      <c r="AN430" s="3030"/>
      <c r="AO430" s="3028" t="s">
        <v>3699</v>
      </c>
      <c r="AP430" s="3029"/>
      <c r="AQ430" s="3030"/>
      <c r="AR430" s="2948"/>
      <c r="AS430" s="937"/>
    </row>
    <row r="431" spans="7:122" ht="18.95" customHeight="1">
      <c r="H431" s="1847"/>
      <c r="I431" s="1315" t="s">
        <v>737</v>
      </c>
      <c r="J431" s="1448"/>
      <c r="K431" s="2831" t="s">
        <v>1560</v>
      </c>
      <c r="L431" s="2808"/>
      <c r="M431" s="2808"/>
      <c r="N431" s="2809"/>
      <c r="O431" s="2831">
        <v>12345</v>
      </c>
      <c r="P431" s="2808"/>
      <c r="Q431" s="2809"/>
      <c r="R431" s="2932" t="s">
        <v>1691</v>
      </c>
      <c r="S431" s="2933"/>
      <c r="T431" s="2933"/>
      <c r="U431" s="2933"/>
      <c r="V431" s="2934"/>
      <c r="W431" s="2929" t="s">
        <v>1704</v>
      </c>
      <c r="X431" s="2952"/>
      <c r="Y431" s="2931"/>
      <c r="Z431" s="1115" t="s">
        <v>3703</v>
      </c>
      <c r="AA431" s="1975"/>
      <c r="AB431" s="2366"/>
      <c r="AC431" s="2369" t="s">
        <v>3705</v>
      </c>
      <c r="AD431" s="1975"/>
      <c r="AE431" s="2366"/>
      <c r="AF431" s="1115" t="s">
        <v>3703</v>
      </c>
      <c r="AG431" s="1975"/>
      <c r="AH431" s="2366"/>
      <c r="AI431" s="1115" t="s">
        <v>3703</v>
      </c>
      <c r="AJ431" s="1975"/>
      <c r="AK431" s="2366"/>
      <c r="AL431" s="1115" t="s">
        <v>3703</v>
      </c>
      <c r="AM431" s="1975"/>
      <c r="AN431" s="2366"/>
      <c r="AO431" s="1115" t="s">
        <v>3703</v>
      </c>
      <c r="AP431" s="1975"/>
      <c r="AQ431" s="2366"/>
      <c r="AR431" s="990" t="s">
        <v>1180</v>
      </c>
      <c r="AS431" s="937"/>
    </row>
    <row r="432" spans="7:122" ht="18.95" customHeight="1">
      <c r="H432" s="1847"/>
      <c r="I432" s="1315" t="s">
        <v>737</v>
      </c>
      <c r="J432" s="1448"/>
      <c r="K432" s="2831" t="s">
        <v>1560</v>
      </c>
      <c r="L432" s="2808"/>
      <c r="M432" s="2808"/>
      <c r="N432" s="2809"/>
      <c r="O432" s="2831">
        <v>12345</v>
      </c>
      <c r="P432" s="2808"/>
      <c r="Q432" s="2809"/>
      <c r="R432" s="2932" t="s">
        <v>1691</v>
      </c>
      <c r="S432" s="2933"/>
      <c r="T432" s="2933"/>
      <c r="U432" s="2933"/>
      <c r="V432" s="2934"/>
      <c r="W432" s="2929" t="s">
        <v>3690</v>
      </c>
      <c r="X432" s="2952"/>
      <c r="Y432" s="2931"/>
      <c r="Z432" s="1115" t="s">
        <v>3703</v>
      </c>
      <c r="AA432" s="1975"/>
      <c r="AB432" s="2366"/>
      <c r="AC432" s="2369" t="s">
        <v>3705</v>
      </c>
      <c r="AD432" s="1975"/>
      <c r="AE432" s="2366"/>
      <c r="AF432" s="1115" t="s">
        <v>3703</v>
      </c>
      <c r="AG432" s="1975"/>
      <c r="AH432" s="2366"/>
      <c r="AI432" s="1115" t="s">
        <v>3703</v>
      </c>
      <c r="AJ432" s="1975"/>
      <c r="AK432" s="2366"/>
      <c r="AL432" s="1115" t="s">
        <v>3703</v>
      </c>
      <c r="AM432" s="1975"/>
      <c r="AN432" s="2366"/>
      <c r="AO432" s="1115" t="s">
        <v>3703</v>
      </c>
      <c r="AP432" s="1975"/>
      <c r="AQ432" s="2366"/>
      <c r="AR432" s="2023"/>
      <c r="AS432" s="937"/>
    </row>
    <row r="433" spans="7:125" ht="18.95" customHeight="1">
      <c r="H433" s="1847"/>
      <c r="I433" s="1315" t="s">
        <v>737</v>
      </c>
      <c r="J433" s="1448" t="s">
        <v>3704</v>
      </c>
      <c r="K433" s="2831" t="s">
        <v>1560</v>
      </c>
      <c r="L433" s="2808"/>
      <c r="M433" s="2808"/>
      <c r="N433" s="2809"/>
      <c r="O433" s="2831">
        <v>12345</v>
      </c>
      <c r="P433" s="2808"/>
      <c r="Q433" s="2809"/>
      <c r="R433" s="2932" t="s">
        <v>1691</v>
      </c>
      <c r="S433" s="2933"/>
      <c r="T433" s="2933"/>
      <c r="U433" s="2933"/>
      <c r="V433" s="2934"/>
      <c r="W433" s="2932" t="s">
        <v>1701</v>
      </c>
      <c r="X433" s="2933"/>
      <c r="Y433" s="2934"/>
      <c r="Z433" s="2368" t="s">
        <v>3708</v>
      </c>
      <c r="AA433" s="1245"/>
      <c r="AB433" s="2367"/>
      <c r="AC433" s="1080" t="s">
        <v>3703</v>
      </c>
      <c r="AD433" s="1245"/>
      <c r="AE433" s="2367"/>
      <c r="AF433" s="1080" t="s">
        <v>3703</v>
      </c>
      <c r="AG433" s="1245"/>
      <c r="AH433" s="2367"/>
      <c r="AI433" s="1080" t="s">
        <v>3703</v>
      </c>
      <c r="AJ433" s="1245"/>
      <c r="AK433" s="2367"/>
      <c r="AL433" s="1080" t="s">
        <v>3703</v>
      </c>
      <c r="AM433" s="1245"/>
      <c r="AN433" s="2367"/>
      <c r="AO433" s="1080" t="s">
        <v>3703</v>
      </c>
      <c r="AP433" s="1245"/>
      <c r="AQ433" s="2367"/>
      <c r="AR433" s="991"/>
      <c r="AS433" s="937"/>
    </row>
    <row r="434" spans="7:125" ht="18.95" customHeight="1">
      <c r="H434" s="936"/>
      <c r="I434" s="945"/>
      <c r="J434" s="939"/>
      <c r="K434" s="939"/>
      <c r="L434" s="939"/>
      <c r="M434" s="939"/>
      <c r="N434" s="939"/>
      <c r="O434" s="939"/>
      <c r="P434" s="939"/>
      <c r="Q434" s="939"/>
      <c r="R434" s="939"/>
      <c r="S434" s="939"/>
      <c r="T434" s="939"/>
      <c r="U434" s="939"/>
      <c r="V434" s="939"/>
      <c r="W434" s="939"/>
      <c r="X434" s="939"/>
      <c r="Y434" s="939"/>
      <c r="Z434" s="939"/>
      <c r="AA434" s="939"/>
      <c r="AB434" s="939"/>
      <c r="AC434" s="939"/>
      <c r="AD434" s="939"/>
      <c r="AE434" s="939"/>
      <c r="AF434" s="939"/>
      <c r="AG434" s="939"/>
      <c r="AH434" s="939"/>
      <c r="AI434" s="939"/>
      <c r="AJ434" s="939"/>
      <c r="AK434" s="939"/>
      <c r="AL434" s="939"/>
      <c r="AM434" s="939"/>
      <c r="AN434" s="939"/>
      <c r="AO434" s="939"/>
      <c r="AP434" s="939"/>
      <c r="AQ434" s="939"/>
      <c r="AR434" s="939"/>
      <c r="AS434" s="940"/>
    </row>
    <row r="435" spans="7:125" ht="18.95" customHeight="1">
      <c r="H435" s="2277" t="s">
        <v>3844</v>
      </c>
      <c r="I435" s="2277"/>
      <c r="J435" s="2277"/>
      <c r="K435" s="2277"/>
      <c r="L435" s="2277"/>
      <c r="M435" s="2277"/>
      <c r="N435" s="2277"/>
      <c r="O435" s="2277"/>
      <c r="P435" s="2277"/>
      <c r="Q435" s="2277"/>
      <c r="R435" s="2277"/>
      <c r="S435" s="2277"/>
      <c r="T435" s="2277"/>
      <c r="U435" s="2277"/>
      <c r="V435" s="2277"/>
      <c r="W435" s="2277"/>
      <c r="X435" s="2277"/>
      <c r="Y435" s="2277"/>
      <c r="Z435" s="2277"/>
      <c r="AA435" s="2277"/>
      <c r="AB435" s="2277"/>
      <c r="AC435" s="2277"/>
      <c r="AD435" s="2277"/>
      <c r="AE435" s="2277"/>
      <c r="AF435" s="2277"/>
      <c r="AG435" s="2277"/>
      <c r="AH435" s="2277"/>
      <c r="AI435" s="2277"/>
      <c r="AJ435" s="2277"/>
      <c r="AK435" s="2277"/>
      <c r="AL435" s="2277"/>
      <c r="AM435" s="2277"/>
      <c r="AN435" s="2277"/>
      <c r="AO435" s="2277"/>
      <c r="AP435" s="2277"/>
      <c r="AQ435" s="2277"/>
      <c r="AR435" s="2277"/>
      <c r="AS435" s="2277"/>
    </row>
    <row r="436" spans="7:125" s="920" customFormat="1" ht="18.95" customHeight="1"/>
    <row r="437" spans="7:125" s="920" customFormat="1" ht="18.95" customHeight="1"/>
    <row r="438" spans="7:125" ht="5.0999999999999996" customHeight="1">
      <c r="G438"/>
      <c r="H438" s="2259"/>
      <c r="I438" s="2259"/>
      <c r="J438" s="2259"/>
      <c r="K438" s="2259"/>
      <c r="L438" s="2259"/>
      <c r="M438" s="2259"/>
      <c r="N438" s="2259"/>
      <c r="O438" s="2259"/>
      <c r="P438" s="2259"/>
      <c r="Q438" s="2259"/>
      <c r="R438" s="2259"/>
      <c r="S438" s="2261"/>
      <c r="T438" s="2262"/>
      <c r="U438" s="2262"/>
      <c r="V438" s="2262"/>
      <c r="W438" s="2262"/>
      <c r="X438" s="2263"/>
      <c r="Y438" s="920"/>
      <c r="Z438" s="920"/>
      <c r="AA438" s="920"/>
      <c r="AB438" s="920"/>
      <c r="AC438" s="920"/>
      <c r="AD438" s="920"/>
      <c r="AE438" s="920"/>
      <c r="AF438" s="920"/>
      <c r="AG438" s="920"/>
      <c r="AH438" s="920"/>
      <c r="AI438" s="920"/>
      <c r="AJ438" s="920"/>
      <c r="AK438" s="920"/>
      <c r="AL438" s="920"/>
      <c r="AM438" s="920"/>
      <c r="AN438" s="920"/>
      <c r="AO438" s="920"/>
      <c r="AP438" s="920"/>
      <c r="AQ438" s="920"/>
      <c r="AR438" s="920"/>
      <c r="AS438" s="920"/>
      <c r="AT438" s="920"/>
      <c r="AU438" s="920"/>
      <c r="AV438" s="920"/>
      <c r="AW438" s="920"/>
      <c r="AX438" s="920"/>
      <c r="AY438" s="920"/>
      <c r="AZ438" s="920"/>
      <c r="BA438" s="920"/>
      <c r="BB438" s="920"/>
      <c r="BC438" s="920"/>
      <c r="BD438" s="920"/>
      <c r="BE438" s="920"/>
      <c r="BF438" s="920"/>
      <c r="BG438" s="920"/>
      <c r="BH438" s="920"/>
      <c r="BI438" s="920"/>
      <c r="BJ438" s="920"/>
      <c r="BK438" s="920"/>
      <c r="BL438" s="920"/>
      <c r="BM438" s="920"/>
    </row>
    <row r="439" spans="7:125" ht="18.95" customHeight="1">
      <c r="G439"/>
      <c r="H439" s="2259"/>
      <c r="I439" s="1020" t="s">
        <v>3686</v>
      </c>
      <c r="J439" s="1021"/>
      <c r="K439" s="1021"/>
      <c r="L439" s="1021"/>
      <c r="M439" s="1022"/>
      <c r="N439" s="1021"/>
      <c r="O439" s="1022"/>
      <c r="P439" s="1022"/>
      <c r="Q439" s="1022"/>
      <c r="R439" s="1023"/>
      <c r="S439" s="907" t="s">
        <v>1519</v>
      </c>
      <c r="T439" s="908"/>
      <c r="U439" s="908"/>
      <c r="V439" s="908"/>
      <c r="W439" s="908"/>
      <c r="X439" s="909"/>
      <c r="Y439" s="920"/>
      <c r="Z439" s="920"/>
      <c r="AA439" s="920"/>
      <c r="AB439" s="920"/>
      <c r="AC439" s="920"/>
      <c r="AD439" s="920"/>
      <c r="AE439" s="920"/>
      <c r="AI439" s="920"/>
      <c r="AJ439" s="920"/>
      <c r="AK439" s="920"/>
      <c r="AL439" s="920"/>
      <c r="AM439" s="920"/>
      <c r="AQ439" s="920"/>
      <c r="AR439" s="920"/>
      <c r="AS439" s="920"/>
      <c r="AT439" s="920"/>
      <c r="BB439" s="920"/>
      <c r="BC439" s="920"/>
      <c r="BD439" s="920"/>
      <c r="BE439" s="920"/>
      <c r="BF439" s="920"/>
      <c r="BG439" s="920"/>
      <c r="BH439" s="920"/>
      <c r="BI439" s="920"/>
      <c r="BJ439" s="920"/>
      <c r="BK439" s="920"/>
      <c r="BL439" s="920"/>
      <c r="BM439" s="920"/>
      <c r="BN439" s="920"/>
      <c r="BO439" s="920"/>
      <c r="BP439" s="920"/>
      <c r="BQ439" s="920"/>
      <c r="BR439" s="920"/>
      <c r="BS439" s="920"/>
      <c r="BT439" s="920"/>
      <c r="BU439" s="920"/>
      <c r="BV439" s="920"/>
      <c r="BW439" s="920"/>
      <c r="BX439" s="920"/>
      <c r="BY439" s="920"/>
      <c r="BZ439" s="920"/>
      <c r="CA439" s="920"/>
      <c r="CB439" s="920"/>
      <c r="CC439" s="920"/>
      <c r="CD439" s="920"/>
      <c r="CE439" s="920"/>
      <c r="CF439" s="920"/>
      <c r="CG439" s="920"/>
      <c r="CH439" s="920"/>
      <c r="CI439" s="920"/>
      <c r="CJ439" s="920"/>
      <c r="CK439" s="920"/>
      <c r="CL439" s="920"/>
      <c r="CM439" s="920"/>
      <c r="CN439" s="920"/>
      <c r="CO439" s="920"/>
      <c r="CP439" s="920"/>
      <c r="CQ439" s="920"/>
      <c r="CR439" s="920"/>
      <c r="CS439" s="920"/>
      <c r="CT439" s="920"/>
      <c r="CU439" s="920"/>
      <c r="CV439" s="920"/>
      <c r="CW439" s="920"/>
      <c r="CX439" s="920"/>
      <c r="CY439" s="920"/>
      <c r="CZ439" s="920"/>
      <c r="DA439" s="920"/>
      <c r="DB439" s="920"/>
      <c r="DC439" s="920"/>
      <c r="DD439" s="920"/>
      <c r="DE439" s="920"/>
      <c r="DF439" s="920"/>
      <c r="DG439" s="920"/>
      <c r="DH439" s="920"/>
      <c r="DI439" s="920"/>
      <c r="DJ439" s="920"/>
      <c r="DK439" s="920"/>
      <c r="DL439" s="920"/>
      <c r="DM439" s="920"/>
      <c r="DN439" s="920"/>
      <c r="DO439" s="920"/>
      <c r="DP439" s="920"/>
      <c r="DQ439" s="920"/>
      <c r="DR439" s="920"/>
      <c r="DS439" s="920"/>
      <c r="DT439" s="920"/>
      <c r="DU439" s="920"/>
    </row>
    <row r="440" spans="7:125" ht="9.9499999999999993" customHeight="1">
      <c r="G440"/>
      <c r="H440" s="916"/>
      <c r="I440" s="914"/>
      <c r="J440" s="914"/>
      <c r="K440" s="914"/>
      <c r="L440" s="914"/>
      <c r="M440" s="914"/>
      <c r="N440" s="914"/>
      <c r="O440" s="914"/>
      <c r="P440" s="914"/>
      <c r="Q440" s="914"/>
      <c r="R440" s="914"/>
      <c r="S440" s="2259"/>
      <c r="T440" s="2259"/>
      <c r="U440" s="2259"/>
      <c r="V440" s="2259"/>
      <c r="W440" s="2259"/>
      <c r="X440" s="2259"/>
      <c r="Y440" s="941"/>
      <c r="Z440" s="941"/>
      <c r="AA440" s="941"/>
      <c r="AB440" s="941"/>
      <c r="AC440" s="941"/>
      <c r="AD440" s="941"/>
      <c r="AE440" s="941"/>
      <c r="AF440" s="941"/>
      <c r="AG440" s="941"/>
      <c r="AH440" s="941"/>
      <c r="AI440" s="941"/>
      <c r="AJ440" s="941"/>
      <c r="AK440" s="941"/>
      <c r="AL440" s="941"/>
      <c r="AM440" s="941"/>
      <c r="AN440" s="941"/>
      <c r="AO440" s="941"/>
      <c r="AP440" s="941"/>
      <c r="AQ440" s="941"/>
      <c r="AR440" s="941"/>
      <c r="AS440" s="941"/>
      <c r="AT440" s="941"/>
      <c r="AU440" s="941"/>
      <c r="AV440" s="941"/>
      <c r="AW440" s="942"/>
      <c r="BB440" s="920"/>
      <c r="BC440" s="920"/>
      <c r="BD440" s="920"/>
      <c r="BE440" s="920"/>
      <c r="BF440" s="920"/>
      <c r="BG440" s="920"/>
      <c r="BH440" s="920"/>
      <c r="BI440" s="920"/>
      <c r="BJ440" s="920"/>
      <c r="BK440" s="920"/>
      <c r="BL440" s="920"/>
      <c r="BM440" s="920"/>
      <c r="BN440" s="920"/>
      <c r="BO440" s="920"/>
      <c r="BP440" s="920"/>
      <c r="BQ440" s="920"/>
      <c r="BR440" s="920"/>
      <c r="BS440" s="920"/>
      <c r="BT440" s="920"/>
      <c r="BU440" s="920"/>
      <c r="BV440" s="920"/>
      <c r="BW440" s="920"/>
      <c r="BX440" s="920"/>
      <c r="BY440" s="920"/>
      <c r="BZ440" s="920"/>
      <c r="CA440" s="920"/>
      <c r="CB440" s="920"/>
      <c r="CC440" s="920"/>
      <c r="CD440" s="920"/>
      <c r="CE440" s="920"/>
      <c r="CF440" s="920"/>
      <c r="CG440" s="920"/>
      <c r="CH440" s="920"/>
      <c r="CI440" s="920"/>
      <c r="CJ440" s="920"/>
      <c r="CK440" s="920"/>
      <c r="CL440" s="920"/>
      <c r="CM440" s="920"/>
      <c r="CN440" s="920"/>
      <c r="CO440" s="920"/>
      <c r="CP440" s="920"/>
      <c r="CQ440" s="920"/>
      <c r="CR440" s="920"/>
      <c r="CS440" s="920"/>
      <c r="CT440" s="920"/>
      <c r="CU440" s="920"/>
      <c r="CV440" s="920"/>
      <c r="CW440" s="920"/>
      <c r="CX440" s="920"/>
      <c r="CY440" s="920"/>
      <c r="CZ440" s="920"/>
      <c r="DA440" s="920"/>
      <c r="DB440" s="920"/>
      <c r="DC440" s="920"/>
      <c r="DD440" s="920"/>
      <c r="DE440" s="920"/>
      <c r="DF440" s="920"/>
      <c r="DG440" s="920"/>
      <c r="DH440" s="920"/>
      <c r="DI440" s="920"/>
      <c r="DJ440" s="920"/>
      <c r="DK440" s="920"/>
      <c r="DL440" s="920"/>
      <c r="DM440" s="920"/>
      <c r="DN440" s="920"/>
      <c r="DO440" s="920"/>
      <c r="DP440" s="920"/>
      <c r="DQ440" s="920"/>
      <c r="DR440" s="920"/>
      <c r="DS440" s="920"/>
      <c r="DT440" s="920"/>
      <c r="DU440" s="920"/>
    </row>
    <row r="441" spans="7:125" ht="18.95" customHeight="1">
      <c r="H441" s="1847"/>
      <c r="I441" s="949" t="s">
        <v>2024</v>
      </c>
      <c r="J441" s="752"/>
      <c r="K441" s="938"/>
      <c r="L441" s="2890" t="s">
        <v>1179</v>
      </c>
      <c r="M441" s="2891"/>
      <c r="N441" s="2891"/>
      <c r="O441" s="2892"/>
      <c r="P441" s="986" t="s">
        <v>1180</v>
      </c>
      <c r="Q441" s="987" t="s">
        <v>1178</v>
      </c>
      <c r="R441" s="2890" t="s">
        <v>1179</v>
      </c>
      <c r="S441" s="2891"/>
      <c r="T441" s="2891"/>
      <c r="U441" s="2892"/>
      <c r="V441" s="986" t="s">
        <v>1180</v>
      </c>
      <c r="W441" s="920"/>
      <c r="X441" s="920"/>
      <c r="Y441" s="920" t="s">
        <v>3691</v>
      </c>
      <c r="Z441" s="1951"/>
      <c r="AA441" s="1951"/>
      <c r="AB441" s="1951"/>
      <c r="AC441" s="2902" t="s">
        <v>3628</v>
      </c>
      <c r="AD441" s="2903"/>
      <c r="AE441" s="2904"/>
      <c r="AF441" s="946" t="s">
        <v>1115</v>
      </c>
      <c r="AG441" s="1049"/>
      <c r="AH441" s="920"/>
      <c r="AI441" s="920"/>
      <c r="AJ441" s="920"/>
      <c r="AK441" s="920"/>
      <c r="AL441" s="920"/>
      <c r="AM441" s="926" t="s">
        <v>1544</v>
      </c>
      <c r="AN441" s="927"/>
      <c r="AO441" s="928"/>
      <c r="AP441" s="926" t="s">
        <v>3709</v>
      </c>
      <c r="AQ441" s="927"/>
      <c r="AR441" s="928"/>
      <c r="AS441" s="920"/>
      <c r="AT441" s="920"/>
      <c r="AU441" s="920"/>
      <c r="AV441" s="920"/>
      <c r="AW441" s="937"/>
    </row>
    <row r="442" spans="7:125" ht="20.100000000000001" customHeight="1">
      <c r="H442" s="1847"/>
      <c r="I442" s="920"/>
      <c r="J442" s="920"/>
      <c r="K442" s="920"/>
      <c r="L442" s="920"/>
      <c r="M442" s="920"/>
      <c r="N442" s="920"/>
      <c r="O442" s="920"/>
      <c r="P442" s="920"/>
      <c r="Q442" s="920"/>
      <c r="R442" s="920"/>
      <c r="S442" s="920"/>
      <c r="T442" s="920"/>
      <c r="U442" s="920"/>
      <c r="V442" s="920"/>
      <c r="W442" s="920"/>
      <c r="X442" s="920"/>
      <c r="Y442" s="1049" t="s">
        <v>3710</v>
      </c>
      <c r="Z442" s="920"/>
      <c r="AA442" s="920"/>
      <c r="AB442" s="920"/>
      <c r="AC442" s="920"/>
      <c r="AD442" s="920"/>
      <c r="AE442" s="920"/>
      <c r="AF442" s="920"/>
      <c r="AG442" s="920"/>
      <c r="AH442" s="920"/>
      <c r="AI442" s="920"/>
      <c r="AJ442" s="920"/>
      <c r="AK442" s="920"/>
      <c r="AL442" s="920"/>
      <c r="AM442" s="920"/>
      <c r="AN442" s="920"/>
      <c r="AO442" s="920"/>
      <c r="AP442" s="920"/>
      <c r="AQ442" s="920"/>
      <c r="AR442" s="920"/>
      <c r="AS442" s="920"/>
      <c r="AT442" s="920"/>
      <c r="AU442" s="920"/>
      <c r="AV442" s="920"/>
      <c r="AW442" s="937"/>
    </row>
    <row r="443" spans="7:125" ht="18.95" customHeight="1">
      <c r="H443" s="1847"/>
      <c r="I443" s="949" t="s">
        <v>1627</v>
      </c>
      <c r="J443" s="1936"/>
      <c r="K443" s="938"/>
      <c r="L443" s="982" t="s">
        <v>1521</v>
      </c>
      <c r="M443" s="983"/>
      <c r="N443" s="983"/>
      <c r="O443" s="983"/>
      <c r="P443" s="986" t="s">
        <v>912</v>
      </c>
      <c r="Q443" s="910" t="s">
        <v>1656</v>
      </c>
      <c r="R443" s="981"/>
      <c r="S443" s="938"/>
      <c r="T443" s="982" t="s">
        <v>1521</v>
      </c>
      <c r="U443" s="983"/>
      <c r="V443" s="983"/>
      <c r="W443" s="983"/>
      <c r="X443" s="986" t="s">
        <v>912</v>
      </c>
      <c r="Y443" s="910" t="s">
        <v>3688</v>
      </c>
      <c r="Z443" s="981"/>
      <c r="AA443" s="938"/>
      <c r="AB443" s="1093" t="s">
        <v>3701</v>
      </c>
      <c r="AC443" s="1094"/>
      <c r="AD443" s="1094"/>
      <c r="AE443" s="1094"/>
      <c r="AF443" s="1095"/>
      <c r="AG443" s="946" t="s">
        <v>1115</v>
      </c>
      <c r="AH443" s="910" t="s">
        <v>3700</v>
      </c>
      <c r="AI443" s="981"/>
      <c r="AJ443" s="938"/>
      <c r="AK443" s="1093" t="s">
        <v>3702</v>
      </c>
      <c r="AL443" s="1094"/>
      <c r="AM443" s="1094"/>
      <c r="AN443" s="1094"/>
      <c r="AO443" s="1095"/>
      <c r="AP443" s="946" t="s">
        <v>1115</v>
      </c>
      <c r="AQ443" s="920"/>
      <c r="AR443" s="920"/>
      <c r="AS443" s="920"/>
      <c r="AT443" s="920"/>
      <c r="AU443" s="920"/>
      <c r="AV443" s="920"/>
      <c r="AW443" s="937"/>
    </row>
    <row r="444" spans="7:125" ht="18.95" customHeight="1">
      <c r="H444" s="1847"/>
      <c r="I444" s="920"/>
      <c r="J444" s="920"/>
      <c r="K444" s="920"/>
      <c r="L444" s="920"/>
      <c r="M444" s="920"/>
      <c r="N444" s="920"/>
      <c r="O444" s="920"/>
      <c r="P444" s="920"/>
      <c r="Q444" s="920"/>
      <c r="R444" s="920"/>
      <c r="S444" s="920"/>
      <c r="T444" s="920"/>
      <c r="U444" s="920"/>
      <c r="V444" s="920"/>
      <c r="W444" s="920"/>
      <c r="X444" s="920"/>
      <c r="Y444" s="920"/>
      <c r="Z444" s="920"/>
      <c r="AA444" s="920"/>
      <c r="AB444" s="920"/>
      <c r="AC444" s="920"/>
      <c r="AD444" s="920"/>
      <c r="AE444" s="920"/>
      <c r="AF444" s="920"/>
      <c r="AG444" s="920"/>
      <c r="AH444" s="920"/>
      <c r="AI444" s="920"/>
      <c r="AJ444" s="920"/>
      <c r="AK444" s="920"/>
      <c r="AL444" s="920"/>
      <c r="AM444" s="920"/>
      <c r="AN444" s="920"/>
      <c r="AO444" s="920"/>
      <c r="AP444" s="920"/>
      <c r="AQ444" s="920"/>
      <c r="AR444" s="920"/>
      <c r="AS444" s="920"/>
      <c r="AT444" s="920"/>
      <c r="AU444" s="920"/>
      <c r="AV444" s="920"/>
      <c r="AW444" s="937"/>
    </row>
    <row r="445" spans="7:125" ht="18.95" customHeight="1">
      <c r="H445" s="1847"/>
      <c r="I445" s="2880" t="s">
        <v>1559</v>
      </c>
      <c r="J445" s="2880" t="s">
        <v>1766</v>
      </c>
      <c r="K445" s="2810" t="s">
        <v>3711</v>
      </c>
      <c r="L445" s="2811"/>
      <c r="M445" s="2811"/>
      <c r="N445" s="2812"/>
      <c r="O445" s="929" t="s">
        <v>1586</v>
      </c>
      <c r="P445" s="930"/>
      <c r="Q445" s="930"/>
      <c r="R445" s="930"/>
      <c r="S445" s="930"/>
      <c r="T445" s="930"/>
      <c r="U445" s="930"/>
      <c r="V445" s="930"/>
      <c r="W445" s="930"/>
      <c r="X445" s="931"/>
      <c r="Y445" s="930"/>
      <c r="Z445" s="931"/>
      <c r="AA445" s="931"/>
      <c r="AB445" s="931"/>
      <c r="AC445" s="931"/>
      <c r="AD445" s="929" t="s">
        <v>3693</v>
      </c>
      <c r="AE445" s="930"/>
      <c r="AF445" s="930"/>
      <c r="AG445" s="930"/>
      <c r="AH445" s="930"/>
      <c r="AI445" s="930"/>
      <c r="AJ445" s="930"/>
      <c r="AK445" s="930"/>
      <c r="AL445" s="930"/>
      <c r="AM445" s="930"/>
      <c r="AN445" s="930"/>
      <c r="AO445" s="930"/>
      <c r="AP445" s="930"/>
      <c r="AQ445" s="930"/>
      <c r="AR445" s="930"/>
      <c r="AS445" s="930"/>
      <c r="AT445" s="930"/>
      <c r="AU445" s="930"/>
      <c r="AV445" s="2947"/>
      <c r="AW445" s="937"/>
    </row>
    <row r="446" spans="7:125" ht="18.95" customHeight="1">
      <c r="H446" s="1847"/>
      <c r="I446" s="2881"/>
      <c r="J446" s="2881"/>
      <c r="K446" s="2813"/>
      <c r="L446" s="2814"/>
      <c r="M446" s="2814"/>
      <c r="N446" s="2815"/>
      <c r="O446" s="929" t="s">
        <v>699</v>
      </c>
      <c r="P446" s="930"/>
      <c r="Q446" s="930"/>
      <c r="R446" s="931"/>
      <c r="S446" s="929" t="s">
        <v>700</v>
      </c>
      <c r="T446" s="930"/>
      <c r="U446" s="931"/>
      <c r="V446" s="929" t="s">
        <v>1697</v>
      </c>
      <c r="W446" s="930"/>
      <c r="X446" s="930"/>
      <c r="Y446" s="930"/>
      <c r="Z446" s="931"/>
      <c r="AA446" s="3028" t="s">
        <v>2080</v>
      </c>
      <c r="AB446" s="3029"/>
      <c r="AC446" s="3030"/>
      <c r="AD446" s="3028" t="s">
        <v>3694</v>
      </c>
      <c r="AE446" s="3029"/>
      <c r="AF446" s="3030"/>
      <c r="AG446" s="3028" t="s">
        <v>3695</v>
      </c>
      <c r="AH446" s="3029"/>
      <c r="AI446" s="3030"/>
      <c r="AJ446" s="3028" t="s">
        <v>3696</v>
      </c>
      <c r="AK446" s="3029"/>
      <c r="AL446" s="3030"/>
      <c r="AM446" s="3028" t="s">
        <v>3697</v>
      </c>
      <c r="AN446" s="3029"/>
      <c r="AO446" s="3030"/>
      <c r="AP446" s="3028" t="s">
        <v>3698</v>
      </c>
      <c r="AQ446" s="3029"/>
      <c r="AR446" s="3030"/>
      <c r="AS446" s="3028" t="s">
        <v>3699</v>
      </c>
      <c r="AT446" s="3029"/>
      <c r="AU446" s="3030"/>
      <c r="AV446" s="2948"/>
      <c r="AW446" s="937"/>
    </row>
    <row r="447" spans="7:125" ht="18.95" customHeight="1">
      <c r="H447" s="1847"/>
      <c r="I447" s="1315" t="s">
        <v>737</v>
      </c>
      <c r="J447" s="1448"/>
      <c r="K447" s="2890" t="s">
        <v>1179</v>
      </c>
      <c r="L447" s="2891"/>
      <c r="M447" s="2891"/>
      <c r="N447" s="2892"/>
      <c r="O447" s="2831" t="s">
        <v>1560</v>
      </c>
      <c r="P447" s="2808"/>
      <c r="Q447" s="2808"/>
      <c r="R447" s="2809"/>
      <c r="S447" s="2831">
        <v>12345</v>
      </c>
      <c r="T447" s="2808"/>
      <c r="U447" s="2809"/>
      <c r="V447" s="2932" t="s">
        <v>1691</v>
      </c>
      <c r="W447" s="2933"/>
      <c r="X447" s="2933"/>
      <c r="Y447" s="2933"/>
      <c r="Z447" s="2934"/>
      <c r="AA447" s="2929" t="s">
        <v>1704</v>
      </c>
      <c r="AB447" s="2952"/>
      <c r="AC447" s="2931"/>
      <c r="AD447" s="1115" t="s">
        <v>3703</v>
      </c>
      <c r="AE447" s="1975"/>
      <c r="AF447" s="2366"/>
      <c r="AG447" s="2368" t="s">
        <v>3708</v>
      </c>
      <c r="AH447" s="1245"/>
      <c r="AI447" s="2367"/>
      <c r="AJ447" s="1115" t="s">
        <v>3703</v>
      </c>
      <c r="AK447" s="1975"/>
      <c r="AL447" s="2366"/>
      <c r="AM447" s="1115" t="s">
        <v>3703</v>
      </c>
      <c r="AN447" s="1975"/>
      <c r="AO447" s="2366"/>
      <c r="AP447" s="1115" t="s">
        <v>3703</v>
      </c>
      <c r="AQ447" s="1975"/>
      <c r="AR447" s="2366"/>
      <c r="AS447" s="1115" t="s">
        <v>3703</v>
      </c>
      <c r="AT447" s="1975"/>
      <c r="AU447" s="2366"/>
      <c r="AV447" s="990" t="s">
        <v>1180</v>
      </c>
      <c r="AW447" s="937"/>
    </row>
    <row r="448" spans="7:125" ht="18.95" customHeight="1">
      <c r="H448" s="1847"/>
      <c r="I448" s="1315" t="s">
        <v>737</v>
      </c>
      <c r="J448" s="1448"/>
      <c r="K448" s="2890" t="s">
        <v>1179</v>
      </c>
      <c r="L448" s="2891"/>
      <c r="M448" s="2891"/>
      <c r="N448" s="2892"/>
      <c r="O448" s="2831" t="s">
        <v>1560</v>
      </c>
      <c r="P448" s="2808"/>
      <c r="Q448" s="2808"/>
      <c r="R448" s="2809"/>
      <c r="S448" s="2831">
        <v>12345</v>
      </c>
      <c r="T448" s="2808"/>
      <c r="U448" s="2809"/>
      <c r="V448" s="2932" t="s">
        <v>1691</v>
      </c>
      <c r="W448" s="2933"/>
      <c r="X448" s="2933"/>
      <c r="Y448" s="2933"/>
      <c r="Z448" s="2934"/>
      <c r="AA448" s="2929" t="s">
        <v>3690</v>
      </c>
      <c r="AB448" s="2952"/>
      <c r="AC448" s="2931"/>
      <c r="AD448" s="1115" t="s">
        <v>3703</v>
      </c>
      <c r="AE448" s="1975"/>
      <c r="AF448" s="2366"/>
      <c r="AG448" s="2368" t="s">
        <v>3708</v>
      </c>
      <c r="AH448" s="1245"/>
      <c r="AI448" s="2367"/>
      <c r="AJ448" s="1115" t="s">
        <v>3703</v>
      </c>
      <c r="AK448" s="1975"/>
      <c r="AL448" s="2366"/>
      <c r="AM448" s="1115" t="s">
        <v>3703</v>
      </c>
      <c r="AN448" s="1975"/>
      <c r="AO448" s="2366"/>
      <c r="AP448" s="1115" t="s">
        <v>3703</v>
      </c>
      <c r="AQ448" s="1975"/>
      <c r="AR448" s="2366"/>
      <c r="AS448" s="1115" t="s">
        <v>3703</v>
      </c>
      <c r="AT448" s="1975"/>
      <c r="AU448" s="2366"/>
      <c r="AV448" s="2023"/>
      <c r="AW448" s="937"/>
    </row>
    <row r="449" spans="7:131" ht="18.95" customHeight="1">
      <c r="H449" s="1847"/>
      <c r="I449" s="1315" t="s">
        <v>737</v>
      </c>
      <c r="J449" s="1448" t="s">
        <v>3704</v>
      </c>
      <c r="K449" s="2890" t="s">
        <v>1179</v>
      </c>
      <c r="L449" s="2891"/>
      <c r="M449" s="2891"/>
      <c r="N449" s="2892"/>
      <c r="O449" s="2831" t="s">
        <v>1560</v>
      </c>
      <c r="P449" s="2808"/>
      <c r="Q449" s="2808"/>
      <c r="R449" s="2809"/>
      <c r="S449" s="2831">
        <v>12345</v>
      </c>
      <c r="T449" s="2808"/>
      <c r="U449" s="2809"/>
      <c r="V449" s="2932" t="s">
        <v>1691</v>
      </c>
      <c r="W449" s="2933"/>
      <c r="X449" s="2933"/>
      <c r="Y449" s="2933"/>
      <c r="Z449" s="2934"/>
      <c r="AA449" s="2932" t="s">
        <v>1701</v>
      </c>
      <c r="AB449" s="2933"/>
      <c r="AC449" s="2934"/>
      <c r="AD449" s="2368" t="s">
        <v>3708</v>
      </c>
      <c r="AE449" s="1245"/>
      <c r="AF449" s="2367"/>
      <c r="AG449" s="1080" t="s">
        <v>3703</v>
      </c>
      <c r="AH449" s="1245"/>
      <c r="AI449" s="2367"/>
      <c r="AJ449" s="1080" t="s">
        <v>3703</v>
      </c>
      <c r="AK449" s="1245"/>
      <c r="AL449" s="2367"/>
      <c r="AM449" s="1080" t="s">
        <v>3703</v>
      </c>
      <c r="AN449" s="1245"/>
      <c r="AO449" s="2367"/>
      <c r="AP449" s="1080" t="s">
        <v>3703</v>
      </c>
      <c r="AQ449" s="1245"/>
      <c r="AR449" s="2367"/>
      <c r="AS449" s="1080" t="s">
        <v>3703</v>
      </c>
      <c r="AT449" s="1245"/>
      <c r="AU449" s="2367"/>
      <c r="AV449" s="991"/>
      <c r="AW449" s="937"/>
    </row>
    <row r="450" spans="7:131" ht="18.95" customHeight="1">
      <c r="H450" s="936"/>
      <c r="I450" s="939"/>
      <c r="J450" s="939"/>
      <c r="K450" s="939"/>
      <c r="L450" s="939"/>
      <c r="M450" s="939"/>
      <c r="N450" s="939"/>
      <c r="O450" s="939"/>
      <c r="P450" s="939"/>
      <c r="Q450" s="939"/>
      <c r="R450" s="939"/>
      <c r="S450" s="939"/>
      <c r="T450" s="939"/>
      <c r="U450" s="939"/>
      <c r="V450" s="939"/>
      <c r="W450" s="939"/>
      <c r="X450" s="939"/>
      <c r="Y450" s="939"/>
      <c r="Z450" s="939"/>
      <c r="AA450" s="939"/>
      <c r="AB450" s="939"/>
      <c r="AC450" s="939"/>
      <c r="AD450" s="939"/>
      <c r="AE450" s="939"/>
      <c r="AF450" s="939"/>
      <c r="AG450" s="939"/>
      <c r="AH450" s="939"/>
      <c r="AI450" s="939"/>
      <c r="AJ450" s="939"/>
      <c r="AK450" s="939"/>
      <c r="AL450" s="939"/>
      <c r="AM450" s="939"/>
      <c r="AN450" s="939"/>
      <c r="AO450" s="939"/>
      <c r="AP450" s="939"/>
      <c r="AQ450" s="939"/>
      <c r="AR450" s="939"/>
      <c r="AS450" s="939"/>
      <c r="AT450" s="939"/>
      <c r="AU450" s="939"/>
      <c r="AV450" s="939"/>
      <c r="AW450" s="940"/>
    </row>
    <row r="452" spans="7:131" ht="18.95" customHeight="1">
      <c r="J452" s="488"/>
    </row>
    <row r="453" spans="7:131" ht="18.95" customHeight="1">
      <c r="G453" s="924" t="s">
        <v>3678</v>
      </c>
      <c r="J453" s="488"/>
      <c r="S453" s="488"/>
      <c r="V453" s="486" t="s">
        <v>3713</v>
      </c>
    </row>
    <row r="454" spans="7:131" s="920" customFormat="1" ht="18.95" customHeight="1">
      <c r="J454" s="1057"/>
    </row>
    <row r="455" spans="7:131" ht="5.0999999999999996" customHeight="1">
      <c r="G455"/>
      <c r="H455" s="536"/>
      <c r="I455" s="921"/>
      <c r="J455" s="922"/>
      <c r="K455" s="922"/>
      <c r="L455" s="922"/>
      <c r="M455" s="922"/>
      <c r="N455" s="922"/>
      <c r="O455" s="922"/>
      <c r="P455" s="923"/>
      <c r="Q455" s="536"/>
      <c r="R455" s="536"/>
      <c r="S455" s="536"/>
      <c r="T455" s="536"/>
      <c r="U455" s="536"/>
      <c r="V455" s="536"/>
      <c r="W455" s="536"/>
      <c r="X455" s="920"/>
      <c r="Y455" s="920"/>
      <c r="Z455" s="920"/>
      <c r="AA455" s="920"/>
      <c r="AB455" s="920"/>
      <c r="AC455" s="920"/>
      <c r="AD455" s="920"/>
      <c r="AE455" s="920"/>
      <c r="AF455" s="920"/>
      <c r="AG455" s="920"/>
      <c r="AH455" s="920"/>
      <c r="AI455" s="920"/>
      <c r="AJ455" s="920"/>
      <c r="AK455" s="920"/>
      <c r="AL455" s="920"/>
      <c r="AM455" s="920"/>
      <c r="AN455" s="920"/>
      <c r="AO455" s="920"/>
      <c r="AP455" s="920"/>
      <c r="AQ455" s="920"/>
      <c r="AR455" s="920"/>
      <c r="AS455" s="920"/>
      <c r="AT455" s="920"/>
      <c r="AU455" s="920"/>
      <c r="AV455" s="920"/>
      <c r="AW455" s="920"/>
      <c r="AX455" s="920"/>
      <c r="AY455" s="920"/>
      <c r="AZ455" s="920"/>
      <c r="BA455" s="920"/>
      <c r="BB455" s="920"/>
      <c r="BC455" s="920"/>
      <c r="BD455" s="920"/>
      <c r="BE455" s="920"/>
      <c r="BF455" s="920"/>
      <c r="BG455" s="920"/>
      <c r="BH455" s="920"/>
      <c r="BI455" s="920"/>
      <c r="BJ455" s="920"/>
      <c r="BK455" s="920"/>
      <c r="BL455" s="920"/>
      <c r="BM455" s="920"/>
      <c r="BN455" s="920"/>
      <c r="BO455" s="920"/>
      <c r="BP455" s="920"/>
    </row>
    <row r="456" spans="7:131" ht="18.95" customHeight="1">
      <c r="G456"/>
      <c r="H456" s="536"/>
      <c r="I456" s="907" t="s">
        <v>1686</v>
      </c>
      <c r="J456" s="908"/>
      <c r="K456" s="908"/>
      <c r="L456" s="908"/>
      <c r="M456" s="908"/>
      <c r="N456" s="908"/>
      <c r="O456" s="908"/>
      <c r="P456" s="909"/>
      <c r="Q456" s="1020" t="s">
        <v>1687</v>
      </c>
      <c r="R456" s="1021"/>
      <c r="S456" s="1021"/>
      <c r="T456" s="1021"/>
      <c r="U456" s="1022"/>
      <c r="V456" s="1023"/>
      <c r="AB456" s="920"/>
      <c r="AC456" s="920"/>
      <c r="AD456" s="920"/>
      <c r="AE456" s="920"/>
      <c r="AF456" s="920"/>
      <c r="AG456" s="920"/>
      <c r="AH456" s="920"/>
      <c r="AI456" s="920"/>
      <c r="AJ456" s="920"/>
      <c r="AK456" s="920"/>
      <c r="AL456" s="920"/>
      <c r="AM456" s="920"/>
      <c r="AQ456" s="920"/>
      <c r="AR456" s="920"/>
      <c r="AS456" s="920"/>
      <c r="AT456" s="920"/>
      <c r="AU456" s="920"/>
      <c r="AV456" s="920"/>
      <c r="AW456" s="920"/>
      <c r="BF456" s="920"/>
      <c r="BG456" s="920"/>
      <c r="BH456" s="920"/>
      <c r="BI456" s="920"/>
      <c r="BJ456" s="920"/>
      <c r="BK456" s="920"/>
      <c r="BL456" s="920"/>
      <c r="BM456" s="920"/>
      <c r="BN456" s="920"/>
      <c r="BO456" s="920"/>
      <c r="BP456" s="920"/>
      <c r="BQ456" s="920"/>
      <c r="BR456" s="920"/>
      <c r="BS456" s="920"/>
      <c r="BT456" s="920"/>
      <c r="BU456" s="920"/>
      <c r="BV456" s="920"/>
      <c r="BW456" s="920"/>
      <c r="BX456" s="920"/>
      <c r="BY456" s="920"/>
      <c r="BZ456" s="920"/>
      <c r="CA456" s="920"/>
      <c r="CB456" s="920"/>
      <c r="CC456" s="920"/>
      <c r="CD456" s="920"/>
      <c r="CE456" s="920"/>
      <c r="CF456" s="920"/>
      <c r="CG456" s="920"/>
      <c r="CH456" s="920"/>
      <c r="CI456" s="920"/>
      <c r="CJ456" s="920"/>
      <c r="CK456" s="920"/>
      <c r="CL456" s="920"/>
      <c r="CM456" s="920"/>
      <c r="CN456" s="920"/>
      <c r="CO456" s="920"/>
      <c r="CP456" s="920"/>
      <c r="CQ456" s="920"/>
      <c r="CR456" s="920"/>
      <c r="CS456" s="920"/>
      <c r="CT456" s="920"/>
      <c r="CU456" s="920"/>
      <c r="CV456" s="920"/>
      <c r="CW456" s="920"/>
      <c r="CX456" s="920"/>
      <c r="CY456" s="920"/>
      <c r="CZ456" s="920"/>
      <c r="DA456" s="920"/>
      <c r="DB456" s="920"/>
      <c r="DC456" s="920"/>
      <c r="DD456" s="920"/>
      <c r="DE456" s="920"/>
      <c r="DF456" s="920"/>
      <c r="DG456" s="920"/>
      <c r="DH456" s="920"/>
      <c r="DI456" s="920"/>
      <c r="DJ456" s="920"/>
      <c r="DK456" s="920"/>
      <c r="DL456" s="920"/>
      <c r="DM456" s="920"/>
      <c r="DN456" s="920"/>
      <c r="DO456" s="920"/>
      <c r="DP456" s="920"/>
      <c r="DQ456" s="920"/>
      <c r="DR456" s="920"/>
      <c r="DS456" s="920"/>
      <c r="DT456" s="920"/>
      <c r="DU456" s="920"/>
      <c r="DV456" s="920"/>
      <c r="DW456" s="920"/>
      <c r="DX456" s="920"/>
      <c r="DY456" s="920"/>
      <c r="DZ456" s="920"/>
      <c r="EA456" s="920"/>
    </row>
    <row r="457" spans="7:131" ht="9.9499999999999993" customHeight="1">
      <c r="G457"/>
      <c r="H457" s="916"/>
      <c r="I457" s="536"/>
      <c r="J457" s="536"/>
      <c r="K457" s="536"/>
      <c r="L457" s="536"/>
      <c r="M457" s="536"/>
      <c r="N457" s="536"/>
      <c r="O457" s="536"/>
      <c r="P457" s="536"/>
      <c r="Q457" s="914"/>
      <c r="R457" s="914"/>
      <c r="S457" s="914"/>
      <c r="T457" s="914"/>
      <c r="U457" s="914"/>
      <c r="V457" s="914"/>
      <c r="W457" s="914"/>
      <c r="X457" s="941"/>
      <c r="Y457" s="941"/>
      <c r="Z457" s="941"/>
      <c r="AA457" s="941"/>
      <c r="AB457" s="941"/>
      <c r="AC457" s="941"/>
      <c r="AD457" s="941"/>
      <c r="AE457" s="941"/>
      <c r="AF457" s="941"/>
      <c r="AG457" s="941"/>
      <c r="AH457" s="941"/>
      <c r="AI457" s="941"/>
      <c r="AJ457" s="941"/>
      <c r="AK457" s="941"/>
      <c r="AL457" s="941"/>
      <c r="AM457" s="941"/>
      <c r="AN457" s="941"/>
      <c r="AO457" s="941"/>
      <c r="AP457" s="941"/>
      <c r="AQ457" s="941"/>
      <c r="AR457" s="941"/>
      <c r="AS457" s="941"/>
      <c r="AT457" s="941"/>
      <c r="AU457" s="941"/>
      <c r="AV457" s="941"/>
      <c r="AW457" s="941"/>
      <c r="AX457" s="941"/>
      <c r="AY457" s="941"/>
      <c r="AZ457" s="941"/>
      <c r="BA457" s="941"/>
      <c r="BB457" s="942"/>
      <c r="BF457" s="920"/>
      <c r="BG457" s="920"/>
      <c r="BH457" s="920"/>
      <c r="BI457" s="920"/>
      <c r="BJ457" s="920"/>
      <c r="BK457" s="920"/>
      <c r="BL457" s="920"/>
      <c r="BM457" s="920"/>
      <c r="BN457" s="920"/>
      <c r="BO457" s="920"/>
      <c r="BP457" s="920"/>
      <c r="BQ457" s="920"/>
      <c r="BR457" s="920"/>
      <c r="BS457" s="920"/>
      <c r="BT457" s="920"/>
      <c r="BU457" s="920"/>
      <c r="BV457" s="920"/>
      <c r="BW457" s="920"/>
      <c r="BX457" s="920"/>
      <c r="BY457" s="920"/>
      <c r="BZ457" s="920"/>
      <c r="CA457" s="920"/>
      <c r="CB457" s="920"/>
      <c r="CC457" s="920"/>
      <c r="CD457" s="920"/>
      <c r="CE457" s="920"/>
      <c r="CF457" s="920"/>
      <c r="CG457" s="920"/>
      <c r="CH457" s="920"/>
      <c r="CI457" s="920"/>
      <c r="CJ457" s="920"/>
      <c r="CK457" s="920"/>
      <c r="CL457" s="920"/>
      <c r="CM457" s="920"/>
      <c r="CN457" s="920"/>
      <c r="CO457" s="920"/>
      <c r="CP457" s="920"/>
      <c r="CQ457" s="920"/>
      <c r="CR457" s="920"/>
      <c r="CS457" s="920"/>
      <c r="CT457" s="920"/>
      <c r="CU457" s="920"/>
      <c r="CV457" s="920"/>
      <c r="CW457" s="920"/>
      <c r="CX457" s="920"/>
      <c r="CY457" s="920"/>
      <c r="CZ457" s="920"/>
      <c r="DA457" s="920"/>
      <c r="DB457" s="920"/>
      <c r="DC457" s="920"/>
      <c r="DD457" s="920"/>
      <c r="DE457" s="920"/>
      <c r="DF457" s="920"/>
      <c r="DG457" s="920"/>
      <c r="DH457" s="920"/>
      <c r="DI457" s="920"/>
      <c r="DJ457" s="920"/>
      <c r="DK457" s="920"/>
      <c r="DL457" s="920"/>
      <c r="DM457" s="920"/>
      <c r="DN457" s="920"/>
      <c r="DO457" s="920"/>
      <c r="DP457" s="920"/>
      <c r="DQ457" s="920"/>
      <c r="DR457" s="920"/>
      <c r="DS457" s="920"/>
      <c r="DT457" s="920"/>
      <c r="DU457" s="920"/>
      <c r="DV457" s="920"/>
      <c r="DW457" s="920"/>
      <c r="DX457" s="920"/>
      <c r="DY457" s="920"/>
      <c r="DZ457" s="920"/>
      <c r="EA457" s="920"/>
    </row>
    <row r="458" spans="7:131" ht="18.95" customHeight="1">
      <c r="H458" s="935"/>
      <c r="I458" s="910" t="s">
        <v>1603</v>
      </c>
      <c r="J458" s="752"/>
      <c r="K458" s="938"/>
      <c r="M458" s="2890" t="s">
        <v>1179</v>
      </c>
      <c r="N458" s="2891"/>
      <c r="O458" s="2891"/>
      <c r="P458" s="2892"/>
      <c r="Q458" s="986" t="s">
        <v>1180</v>
      </c>
      <c r="S458" s="2204" t="s">
        <v>1630</v>
      </c>
      <c r="T458" s="938"/>
      <c r="U458" s="938"/>
      <c r="V458" s="992" t="s">
        <v>2298</v>
      </c>
      <c r="W458" s="1152"/>
      <c r="X458" s="1152"/>
      <c r="Y458" s="1152"/>
      <c r="Z458" s="1152"/>
      <c r="AA458" s="1153"/>
      <c r="AB458" s="946" t="s">
        <v>1115</v>
      </c>
      <c r="AC458" s="1049" t="s">
        <v>3465</v>
      </c>
      <c r="AE458" s="920"/>
      <c r="AF458" s="920"/>
      <c r="AG458" s="920"/>
      <c r="AH458" s="920"/>
      <c r="AI458" s="920"/>
      <c r="AJ458" s="920"/>
      <c r="AK458" s="920"/>
      <c r="AM458" s="1056" t="s">
        <v>1717</v>
      </c>
      <c r="AN458" s="1056"/>
      <c r="AO458" s="1056"/>
      <c r="AP458" s="982" t="s">
        <v>1521</v>
      </c>
      <c r="AQ458" s="983"/>
      <c r="AR458" s="983"/>
      <c r="AS458" s="983"/>
      <c r="AT458" s="984"/>
      <c r="AU458" s="920"/>
      <c r="AV458" s="926" t="s">
        <v>1712</v>
      </c>
      <c r="AW458" s="927"/>
      <c r="AX458" s="928"/>
      <c r="AY458" s="926" t="s">
        <v>1711</v>
      </c>
      <c r="AZ458" s="927"/>
      <c r="BA458" s="928"/>
      <c r="BB458" s="937"/>
      <c r="BF458" s="920"/>
      <c r="BG458" s="920"/>
      <c r="BH458" s="920"/>
      <c r="BI458" s="920"/>
      <c r="BJ458" s="920"/>
      <c r="BK458" s="920"/>
      <c r="BL458" s="920"/>
      <c r="BM458" s="920"/>
      <c r="BN458" s="920"/>
      <c r="BO458" s="920"/>
      <c r="BP458" s="920"/>
      <c r="BQ458" s="920"/>
      <c r="BR458" s="920"/>
      <c r="BS458" s="920"/>
      <c r="BT458" s="920"/>
      <c r="BU458" s="920"/>
      <c r="BV458" s="920"/>
      <c r="BW458" s="920"/>
      <c r="BX458" s="920"/>
      <c r="BY458" s="920"/>
      <c r="BZ458" s="920"/>
      <c r="CA458" s="920"/>
      <c r="CB458" s="920"/>
      <c r="CC458" s="920"/>
      <c r="CD458" s="920"/>
      <c r="CE458" s="920"/>
      <c r="CF458" s="920"/>
      <c r="CG458" s="920"/>
      <c r="CH458" s="920"/>
      <c r="CI458" s="920"/>
      <c r="CJ458" s="920"/>
      <c r="CK458" s="920"/>
      <c r="CL458" s="920"/>
      <c r="CM458" s="920"/>
      <c r="CN458" s="920"/>
      <c r="CO458" s="920"/>
      <c r="CP458" s="920"/>
      <c r="CQ458" s="920"/>
      <c r="CR458" s="920"/>
      <c r="CS458" s="920"/>
      <c r="CT458" s="920"/>
      <c r="CU458" s="920"/>
      <c r="CV458" s="920"/>
      <c r="CW458" s="920"/>
      <c r="CX458" s="920"/>
      <c r="CY458" s="920"/>
      <c r="CZ458" s="920"/>
      <c r="DA458" s="920"/>
      <c r="DB458" s="920"/>
      <c r="DC458" s="920"/>
      <c r="DD458" s="920"/>
      <c r="DE458" s="920"/>
      <c r="DF458" s="920"/>
      <c r="DG458" s="920"/>
      <c r="DH458" s="920"/>
      <c r="DI458" s="920"/>
      <c r="DJ458" s="920"/>
      <c r="DK458" s="920"/>
      <c r="DL458" s="920"/>
      <c r="DM458" s="920"/>
      <c r="DN458" s="920"/>
    </row>
    <row r="459" spans="7:131" ht="9.9499999999999993" customHeight="1">
      <c r="H459" s="935"/>
      <c r="I459" s="910"/>
      <c r="J459" s="752"/>
      <c r="K459" s="938"/>
      <c r="L459" s="1412"/>
      <c r="M459" s="1412"/>
      <c r="N459" s="1412"/>
      <c r="O459" s="1412"/>
      <c r="P459" s="1073"/>
      <c r="R459" s="910"/>
      <c r="S459" s="981"/>
      <c r="T459" s="938"/>
      <c r="U459" s="938"/>
      <c r="V459" s="1180"/>
      <c r="W459" s="1122"/>
      <c r="X459" s="1122"/>
      <c r="Y459" s="1122"/>
      <c r="Z459" s="1181"/>
      <c r="AA459" s="1122"/>
      <c r="AB459" s="1122"/>
      <c r="AC459" s="1122"/>
      <c r="AD459" s="1073"/>
      <c r="AE459" s="920"/>
      <c r="AF459" s="920"/>
      <c r="AG459" s="920"/>
      <c r="AH459" s="920"/>
      <c r="AI459" s="920"/>
      <c r="AJ459" s="920"/>
      <c r="AK459" s="920"/>
      <c r="AM459" s="1056"/>
      <c r="AN459" s="1056"/>
      <c r="AO459" s="1056"/>
      <c r="AP459" s="1180"/>
      <c r="AQ459" s="1122"/>
      <c r="AR459" s="1122"/>
      <c r="AS459" s="1122"/>
      <c r="AT459" s="1122"/>
      <c r="AU459" s="920"/>
      <c r="AV459" s="920"/>
      <c r="AW459" s="920"/>
      <c r="AX459" s="920"/>
      <c r="AY459" s="920"/>
      <c r="AZ459" s="920"/>
      <c r="BA459" s="920"/>
      <c r="BB459" s="937"/>
      <c r="BF459" s="920"/>
      <c r="BG459" s="920"/>
      <c r="BH459" s="920"/>
      <c r="BI459" s="920"/>
      <c r="BJ459" s="920"/>
      <c r="BK459" s="920"/>
      <c r="BL459" s="920"/>
      <c r="BM459" s="920"/>
      <c r="BN459" s="920"/>
      <c r="BO459" s="920"/>
      <c r="BP459" s="920"/>
      <c r="BQ459" s="920"/>
      <c r="BR459" s="920"/>
      <c r="BS459" s="920"/>
      <c r="BT459" s="920"/>
      <c r="BU459" s="920"/>
      <c r="BV459" s="920"/>
      <c r="BW459" s="920"/>
      <c r="BX459" s="920"/>
      <c r="BY459" s="920"/>
      <c r="BZ459" s="920"/>
      <c r="CA459" s="920"/>
      <c r="CB459" s="920"/>
      <c r="CC459" s="920"/>
      <c r="CD459" s="920"/>
      <c r="CE459" s="920"/>
      <c r="CF459" s="920"/>
      <c r="CG459" s="920"/>
      <c r="CH459" s="920"/>
      <c r="CI459" s="920"/>
      <c r="CJ459" s="920"/>
      <c r="CK459" s="920"/>
      <c r="CL459" s="920"/>
      <c r="CM459" s="920"/>
      <c r="CN459" s="920"/>
      <c r="CO459" s="920"/>
      <c r="CP459" s="920"/>
      <c r="CQ459" s="920"/>
      <c r="CR459" s="920"/>
      <c r="CS459" s="920"/>
      <c r="CT459" s="920"/>
      <c r="CU459" s="920"/>
      <c r="CV459" s="920"/>
      <c r="CW459" s="920"/>
      <c r="CX459" s="920"/>
      <c r="CY459" s="920"/>
      <c r="CZ459" s="920"/>
      <c r="DA459" s="920"/>
      <c r="DB459" s="920"/>
      <c r="DC459" s="920"/>
      <c r="DD459" s="920"/>
      <c r="DE459" s="920"/>
      <c r="DF459" s="920"/>
      <c r="DG459" s="920"/>
      <c r="DH459" s="920"/>
      <c r="DI459" s="920"/>
      <c r="DJ459" s="920"/>
      <c r="DK459" s="920"/>
      <c r="DL459" s="920"/>
      <c r="DM459" s="920"/>
      <c r="DN459" s="920"/>
    </row>
    <row r="460" spans="7:131" ht="18.95" customHeight="1">
      <c r="H460" s="935"/>
      <c r="I460" s="910" t="s">
        <v>1688</v>
      </c>
      <c r="J460" s="981"/>
      <c r="K460" s="938"/>
      <c r="L460" s="938"/>
      <c r="M460" s="982" t="s">
        <v>1689</v>
      </c>
      <c r="N460" s="983"/>
      <c r="O460" s="983"/>
      <c r="P460" s="983"/>
      <c r="Q460" s="1080">
        <v>241657</v>
      </c>
      <c r="R460" s="983"/>
      <c r="S460" s="983"/>
      <c r="T460" s="983"/>
      <c r="U460" s="986" t="s">
        <v>912</v>
      </c>
      <c r="V460" s="1180"/>
      <c r="W460" s="1122"/>
      <c r="X460" s="1122"/>
      <c r="Y460" s="1122"/>
      <c r="Z460" s="1181"/>
      <c r="AA460" s="1122"/>
      <c r="AB460" s="1122"/>
      <c r="AC460" s="1122"/>
      <c r="AD460" s="1073"/>
      <c r="AE460" s="920"/>
      <c r="AF460" s="920"/>
      <c r="AG460" s="920"/>
      <c r="AH460" s="920"/>
      <c r="AI460" s="920"/>
      <c r="AJ460" s="920"/>
      <c r="AK460" s="920"/>
      <c r="AM460" s="1056"/>
      <c r="AN460" s="1056"/>
      <c r="AO460" s="1056"/>
      <c r="AP460" s="1180"/>
      <c r="AQ460" s="1122"/>
      <c r="AR460" s="1122"/>
      <c r="AS460" s="1122"/>
      <c r="AT460" s="1122"/>
      <c r="AU460" s="920"/>
      <c r="AV460" s="920"/>
      <c r="AW460" s="920"/>
      <c r="AX460" s="920"/>
      <c r="AY460" s="920"/>
      <c r="AZ460" s="920"/>
      <c r="BA460" s="920"/>
      <c r="BB460" s="937"/>
      <c r="BF460" s="920"/>
      <c r="BG460" s="920"/>
      <c r="BH460" s="920"/>
      <c r="BI460" s="920"/>
      <c r="BJ460" s="920"/>
      <c r="BK460" s="920"/>
      <c r="BL460" s="920"/>
      <c r="BM460" s="920"/>
      <c r="BN460" s="920"/>
      <c r="BO460" s="920"/>
      <c r="BP460" s="920"/>
      <c r="BQ460" s="920"/>
      <c r="BR460" s="920"/>
      <c r="BS460" s="920"/>
      <c r="BT460" s="920"/>
      <c r="BU460" s="920"/>
      <c r="BV460" s="920"/>
      <c r="BW460" s="920"/>
      <c r="BX460" s="920"/>
      <c r="BY460" s="920"/>
      <c r="BZ460" s="920"/>
      <c r="CA460" s="920"/>
      <c r="CB460" s="920"/>
      <c r="CC460" s="920"/>
      <c r="CD460" s="920"/>
      <c r="CE460" s="920"/>
      <c r="CF460" s="920"/>
      <c r="CG460" s="920"/>
      <c r="CH460" s="920"/>
      <c r="CI460" s="920"/>
      <c r="CJ460" s="920"/>
      <c r="CK460" s="920"/>
      <c r="CL460" s="920"/>
      <c r="CM460" s="920"/>
      <c r="CN460" s="920"/>
      <c r="CO460" s="920"/>
      <c r="CP460" s="920"/>
      <c r="CQ460" s="920"/>
      <c r="CR460" s="920"/>
      <c r="CS460" s="920"/>
      <c r="CT460" s="920"/>
      <c r="CU460" s="920"/>
      <c r="CV460" s="920"/>
      <c r="CW460" s="920"/>
      <c r="CX460" s="920"/>
      <c r="CY460" s="920"/>
      <c r="CZ460" s="920"/>
      <c r="DA460" s="920"/>
      <c r="DB460" s="920"/>
      <c r="DC460" s="920"/>
      <c r="DD460" s="920"/>
      <c r="DE460" s="920"/>
      <c r="DF460" s="920"/>
      <c r="DG460" s="920"/>
      <c r="DH460" s="920"/>
      <c r="DI460" s="920"/>
      <c r="DJ460" s="920"/>
      <c r="DK460" s="920"/>
      <c r="DL460" s="920"/>
      <c r="DM460" s="920"/>
      <c r="DN460" s="920"/>
    </row>
    <row r="461" spans="7:131" ht="18.95" customHeight="1">
      <c r="H461" s="935"/>
      <c r="I461" s="920"/>
      <c r="J461" s="920"/>
      <c r="K461" s="920"/>
      <c r="L461" s="920"/>
      <c r="M461" s="920"/>
      <c r="N461" s="920"/>
      <c r="O461" s="920"/>
      <c r="P461" s="920"/>
      <c r="Q461" s="920"/>
      <c r="R461" s="920"/>
      <c r="S461" s="920"/>
      <c r="T461" s="920"/>
      <c r="U461" s="920"/>
      <c r="V461" s="920"/>
      <c r="W461" s="920"/>
      <c r="X461" s="920"/>
      <c r="Y461" s="920"/>
      <c r="Z461" s="920"/>
      <c r="AA461" s="920"/>
      <c r="AB461" s="920"/>
      <c r="AC461" s="920"/>
      <c r="AD461" s="920"/>
      <c r="AE461" s="920"/>
      <c r="AF461" s="920"/>
      <c r="AG461" s="920"/>
      <c r="AH461" s="920"/>
      <c r="AI461" s="920"/>
      <c r="AJ461" s="920"/>
      <c r="AK461" s="920"/>
      <c r="AL461" s="920"/>
      <c r="AM461" s="920"/>
      <c r="AN461" s="920"/>
      <c r="AO461" s="920"/>
      <c r="AP461" s="920"/>
      <c r="AQ461" s="920"/>
      <c r="AR461" s="920"/>
      <c r="AS461" s="920"/>
      <c r="AT461" s="920"/>
      <c r="AU461" s="920"/>
      <c r="AV461" s="920"/>
      <c r="AW461" s="920"/>
      <c r="AX461" s="920"/>
      <c r="AY461" s="920"/>
      <c r="AZ461" s="920"/>
      <c r="BA461" s="920"/>
      <c r="BB461" s="937"/>
      <c r="BF461" s="920"/>
      <c r="BG461" s="920"/>
      <c r="BH461" s="920"/>
      <c r="BI461" s="920"/>
      <c r="BJ461" s="920"/>
      <c r="BK461" s="920"/>
      <c r="BL461" s="920"/>
      <c r="BM461" s="920"/>
      <c r="BN461" s="920"/>
      <c r="BO461" s="920"/>
      <c r="BP461" s="920"/>
      <c r="BQ461" s="920"/>
      <c r="BR461" s="920"/>
      <c r="BS461" s="920"/>
      <c r="BT461" s="920"/>
      <c r="BU461" s="920"/>
      <c r="BV461" s="920"/>
      <c r="BW461" s="920"/>
      <c r="BX461" s="920"/>
      <c r="BY461" s="920"/>
      <c r="BZ461" s="920"/>
      <c r="CA461" s="920"/>
      <c r="CB461" s="920"/>
      <c r="CC461" s="920"/>
      <c r="CD461" s="920"/>
      <c r="CE461" s="920"/>
      <c r="CF461" s="920"/>
      <c r="CG461" s="920"/>
      <c r="CH461" s="920"/>
      <c r="CI461" s="920"/>
      <c r="CJ461" s="920"/>
      <c r="CK461" s="920"/>
      <c r="CL461" s="920"/>
      <c r="CM461" s="920"/>
      <c r="CN461" s="920"/>
      <c r="CO461" s="920"/>
      <c r="CP461" s="920"/>
      <c r="CQ461" s="920"/>
      <c r="CR461" s="920"/>
      <c r="CS461" s="920"/>
      <c r="CT461" s="920"/>
      <c r="CU461" s="920"/>
      <c r="CV461" s="920"/>
      <c r="CW461" s="920"/>
      <c r="CX461" s="920"/>
      <c r="CY461" s="920"/>
      <c r="CZ461" s="920"/>
      <c r="DA461" s="920"/>
      <c r="DB461" s="920"/>
      <c r="DC461" s="920"/>
      <c r="DD461" s="920"/>
      <c r="DE461" s="920"/>
      <c r="DF461" s="920"/>
      <c r="DG461" s="920"/>
      <c r="DH461" s="920"/>
      <c r="DI461" s="920"/>
      <c r="DJ461" s="920"/>
      <c r="DK461" s="920"/>
      <c r="DL461" s="920"/>
      <c r="DM461" s="920"/>
      <c r="DN461" s="920"/>
    </row>
    <row r="462" spans="7:131" ht="18.95" customHeight="1">
      <c r="H462" s="935"/>
      <c r="I462" s="1103" t="s">
        <v>1690</v>
      </c>
      <c r="J462" s="938"/>
      <c r="K462" s="938"/>
      <c r="L462" s="938"/>
      <c r="M462" s="938"/>
      <c r="N462" s="938"/>
      <c r="O462" s="920"/>
      <c r="P462" s="920"/>
      <c r="Q462" s="1103" t="s">
        <v>1696</v>
      </c>
      <c r="R462" s="920"/>
      <c r="S462" s="920"/>
      <c r="T462" s="920"/>
      <c r="U462" s="920"/>
      <c r="V462" s="920"/>
      <c r="W462" s="948" t="s">
        <v>1709</v>
      </c>
      <c r="X462" s="947"/>
      <c r="Y462" s="947"/>
      <c r="Z462" s="948" t="s">
        <v>1710</v>
      </c>
      <c r="AA462" s="947"/>
      <c r="AB462" s="947"/>
      <c r="AC462" s="920"/>
      <c r="AD462" s="920"/>
      <c r="AE462" s="920"/>
      <c r="AF462" s="920"/>
      <c r="AG462" s="920"/>
      <c r="AH462" s="920"/>
      <c r="AI462" s="920"/>
      <c r="AJ462" s="920"/>
      <c r="AK462" s="920"/>
      <c r="AL462" s="920"/>
      <c r="AM462" s="920"/>
      <c r="AN462" s="920"/>
      <c r="AO462" s="920"/>
      <c r="AP462" s="920"/>
      <c r="AQ462" s="920"/>
      <c r="AR462" s="920"/>
      <c r="AS462" s="920"/>
      <c r="AT462" s="920"/>
      <c r="AU462" s="920"/>
      <c r="AV462" s="920"/>
      <c r="AW462" s="920"/>
      <c r="AX462" s="920"/>
      <c r="AY462" s="920"/>
      <c r="AZ462" s="920"/>
      <c r="BA462" s="920"/>
      <c r="BB462" s="937"/>
      <c r="BF462" s="920"/>
      <c r="BG462" s="920"/>
    </row>
    <row r="463" spans="7:131" ht="5.0999999999999996" customHeight="1">
      <c r="H463" s="935"/>
      <c r="I463" s="1081"/>
      <c r="J463" s="938"/>
      <c r="K463" s="938"/>
      <c r="L463" s="938"/>
      <c r="M463" s="938"/>
      <c r="N463" s="938"/>
      <c r="O463" s="920"/>
      <c r="P463" s="920"/>
      <c r="Q463" s="1089"/>
      <c r="R463" s="920"/>
      <c r="S463" s="920"/>
      <c r="T463" s="920"/>
      <c r="U463" s="920"/>
      <c r="V463" s="920"/>
      <c r="W463" s="920"/>
      <c r="X463" s="920"/>
      <c r="Y463" s="920"/>
      <c r="Z463" s="920"/>
      <c r="AA463" s="920"/>
      <c r="AB463" s="920"/>
      <c r="AC463" s="920"/>
      <c r="AD463" s="920"/>
      <c r="AE463" s="920"/>
      <c r="AF463" s="920"/>
      <c r="AG463" s="920"/>
      <c r="AH463" s="920"/>
      <c r="AI463" s="920"/>
      <c r="AJ463" s="920"/>
      <c r="AK463" s="920"/>
      <c r="AL463" s="920"/>
      <c r="AM463" s="920"/>
      <c r="AN463" s="920"/>
      <c r="AO463" s="920"/>
      <c r="AP463" s="920"/>
      <c r="AQ463" s="920"/>
      <c r="AR463" s="920"/>
      <c r="AS463" s="920"/>
      <c r="AT463" s="920"/>
      <c r="AU463" s="920"/>
      <c r="AV463" s="920"/>
      <c r="AW463" s="920"/>
      <c r="AX463" s="920"/>
      <c r="AY463" s="920"/>
      <c r="AZ463" s="920"/>
      <c r="BA463" s="920"/>
      <c r="BB463" s="937"/>
    </row>
    <row r="464" spans="7:131" s="920" customFormat="1" ht="18.95" customHeight="1">
      <c r="H464" s="935"/>
      <c r="I464" s="1090" t="s">
        <v>1692</v>
      </c>
      <c r="J464" s="1091"/>
      <c r="K464" s="1091"/>
      <c r="L464" s="1091"/>
      <c r="M464" s="1092"/>
      <c r="N464" s="1082"/>
      <c r="P464" s="1096"/>
      <c r="Q464" s="2880" t="s">
        <v>1559</v>
      </c>
      <c r="R464" s="929" t="s">
        <v>1586</v>
      </c>
      <c r="S464" s="930"/>
      <c r="T464" s="930"/>
      <c r="U464" s="930"/>
      <c r="V464" s="930"/>
      <c r="W464" s="930"/>
      <c r="X464" s="930"/>
      <c r="Y464" s="930"/>
      <c r="Z464" s="930"/>
      <c r="AA464" s="930"/>
      <c r="AB464" s="930"/>
      <c r="AC464" s="930"/>
      <c r="AD464" s="931"/>
      <c r="AE464" s="930"/>
      <c r="AF464" s="931"/>
      <c r="AG464" s="2842" t="s">
        <v>1706</v>
      </c>
      <c r="AH464" s="2843"/>
      <c r="AI464" s="2844"/>
      <c r="AJ464" s="1059" t="s">
        <v>1699</v>
      </c>
      <c r="AK464" s="1060"/>
      <c r="AL464" s="1061"/>
      <c r="AM464" s="1059"/>
      <c r="AN464" s="1060"/>
      <c r="AO464" s="1061"/>
      <c r="AP464" s="1059"/>
      <c r="AQ464" s="1060"/>
      <c r="AR464" s="1061"/>
      <c r="AS464" s="1059"/>
      <c r="AT464" s="1060"/>
      <c r="AU464" s="1061"/>
      <c r="AV464" s="1059"/>
      <c r="AW464" s="1060"/>
      <c r="AX464" s="1061"/>
      <c r="AY464" s="1059"/>
      <c r="AZ464" s="1060"/>
      <c r="BA464" s="1061"/>
      <c r="BB464" s="937"/>
    </row>
    <row r="465" spans="7:131" s="920" customFormat="1" ht="18.95" customHeight="1">
      <c r="H465" s="935"/>
      <c r="I465" s="1083" t="s">
        <v>1693</v>
      </c>
      <c r="J465" s="1084"/>
      <c r="K465" s="1084"/>
      <c r="L465" s="1084"/>
      <c r="M465" s="1085"/>
      <c r="N465" s="1082" t="s">
        <v>1695</v>
      </c>
      <c r="P465" s="1096"/>
      <c r="Q465" s="2881"/>
      <c r="R465" s="929" t="s">
        <v>699</v>
      </c>
      <c r="S465" s="930"/>
      <c r="T465" s="930"/>
      <c r="U465" s="930"/>
      <c r="V465" s="931"/>
      <c r="W465" s="929" t="s">
        <v>700</v>
      </c>
      <c r="X465" s="930"/>
      <c r="Y465" s="930"/>
      <c r="Z465" s="930"/>
      <c r="AA465" s="931"/>
      <c r="AB465" s="929" t="s">
        <v>1697</v>
      </c>
      <c r="AC465" s="930"/>
      <c r="AD465" s="930"/>
      <c r="AE465" s="930"/>
      <c r="AF465" s="931"/>
      <c r="AG465" s="2845"/>
      <c r="AH465" s="2846"/>
      <c r="AI465" s="2847"/>
      <c r="AJ465" s="1059" t="s">
        <v>1705</v>
      </c>
      <c r="AK465" s="1060"/>
      <c r="AL465" s="1061"/>
      <c r="AM465" s="1059" t="s">
        <v>1704</v>
      </c>
      <c r="AN465" s="1060"/>
      <c r="AO465" s="1061"/>
      <c r="AP465" s="1059" t="s">
        <v>1703</v>
      </c>
      <c r="AQ465" s="1060"/>
      <c r="AR465" s="1061"/>
      <c r="AS465" s="1059" t="s">
        <v>1702</v>
      </c>
      <c r="AT465" s="1060"/>
      <c r="AU465" s="1061"/>
      <c r="AV465" s="1059" t="s">
        <v>1701</v>
      </c>
      <c r="AW465" s="1060"/>
      <c r="AX465" s="1061"/>
      <c r="AY465" s="1059" t="s">
        <v>1700</v>
      </c>
      <c r="AZ465" s="1060"/>
      <c r="BA465" s="1061"/>
      <c r="BB465" s="937"/>
    </row>
    <row r="466" spans="7:131" s="920" customFormat="1" ht="18.95" customHeight="1">
      <c r="H466" s="935"/>
      <c r="I466" s="1083" t="s">
        <v>1694</v>
      </c>
      <c r="J466" s="1084"/>
      <c r="K466" s="1084"/>
      <c r="L466" s="1084"/>
      <c r="M466" s="1085"/>
      <c r="N466" s="1068"/>
      <c r="P466" s="1096"/>
      <c r="Q466" s="932" t="s">
        <v>737</v>
      </c>
      <c r="R466" s="982" t="s">
        <v>1689</v>
      </c>
      <c r="S466" s="983"/>
      <c r="T466" s="983"/>
      <c r="U466" s="983"/>
      <c r="V466" s="983"/>
      <c r="W466" s="1080">
        <v>241657</v>
      </c>
      <c r="X466" s="983"/>
      <c r="Y466" s="983"/>
      <c r="Z466" s="983"/>
      <c r="AA466" s="984"/>
      <c r="AB466" s="1080" t="s">
        <v>1691</v>
      </c>
      <c r="AC466" s="983"/>
      <c r="AD466" s="983"/>
      <c r="AE466" s="983"/>
      <c r="AF466" s="984"/>
      <c r="AG466" s="1102" t="s">
        <v>1707</v>
      </c>
      <c r="AH466" s="1097"/>
      <c r="AI466" s="1098"/>
      <c r="AJ466" s="1099">
        <v>0</v>
      </c>
      <c r="AK466" s="1100"/>
      <c r="AL466" s="1101"/>
      <c r="AM466" s="1099">
        <v>2</v>
      </c>
      <c r="AN466" s="1100"/>
      <c r="AO466" s="1101"/>
      <c r="AP466" s="1099">
        <v>0</v>
      </c>
      <c r="AQ466" s="1100"/>
      <c r="AR466" s="1101"/>
      <c r="AS466" s="1099">
        <v>0</v>
      </c>
      <c r="AT466" s="1100"/>
      <c r="AU466" s="1101"/>
      <c r="AV466" s="1099">
        <v>1</v>
      </c>
      <c r="AW466" s="1100"/>
      <c r="AX466" s="1101"/>
      <c r="AY466" s="1099">
        <v>0</v>
      </c>
      <c r="AZ466" s="1100"/>
      <c r="BA466" s="1101"/>
      <c r="BB466" s="937"/>
    </row>
    <row r="467" spans="7:131" s="920" customFormat="1" ht="18.95" customHeight="1">
      <c r="H467" s="935"/>
      <c r="I467" s="1083"/>
      <c r="J467" s="1084"/>
      <c r="K467" s="1084"/>
      <c r="L467" s="1084"/>
      <c r="M467" s="1085"/>
      <c r="N467" s="1068"/>
      <c r="P467" s="1096"/>
      <c r="Q467" s="932" t="s">
        <v>737</v>
      </c>
      <c r="R467" s="982" t="s">
        <v>1689</v>
      </c>
      <c r="S467" s="983"/>
      <c r="T467" s="983"/>
      <c r="U467" s="983"/>
      <c r="V467" s="983"/>
      <c r="W467" s="1080">
        <v>241657</v>
      </c>
      <c r="X467" s="983"/>
      <c r="Y467" s="983"/>
      <c r="Z467" s="983"/>
      <c r="AA467" s="984"/>
      <c r="AB467" s="1080" t="s">
        <v>1691</v>
      </c>
      <c r="AC467" s="983"/>
      <c r="AD467" s="983"/>
      <c r="AE467" s="983"/>
      <c r="AF467" s="984"/>
      <c r="AG467" s="1102" t="s">
        <v>1713</v>
      </c>
      <c r="AH467" s="1097"/>
      <c r="AI467" s="1098"/>
      <c r="AJ467" s="1099">
        <v>3</v>
      </c>
      <c r="AK467" s="1100"/>
      <c r="AL467" s="1101"/>
      <c r="AM467" s="1099">
        <v>6</v>
      </c>
      <c r="AN467" s="1100"/>
      <c r="AO467" s="1101"/>
      <c r="AP467" s="1099">
        <v>10</v>
      </c>
      <c r="AQ467" s="1100"/>
      <c r="AR467" s="1101"/>
      <c r="AS467" s="1099">
        <v>9</v>
      </c>
      <c r="AT467" s="1100"/>
      <c r="AU467" s="1101"/>
      <c r="AV467" s="1099">
        <v>5</v>
      </c>
      <c r="AW467" s="1100"/>
      <c r="AX467" s="1101"/>
      <c r="AY467" s="1099">
        <v>3</v>
      </c>
      <c r="AZ467" s="1100"/>
      <c r="BA467" s="1101"/>
      <c r="BB467" s="937"/>
    </row>
    <row r="468" spans="7:131" s="920" customFormat="1" ht="18.95" customHeight="1">
      <c r="H468" s="935"/>
      <c r="I468" s="1083"/>
      <c r="J468" s="1084"/>
      <c r="K468" s="1084"/>
      <c r="L468" s="1084"/>
      <c r="M468" s="1085"/>
      <c r="N468" s="1068"/>
      <c r="P468" s="1096"/>
      <c r="Q468" s="932" t="s">
        <v>737</v>
      </c>
      <c r="R468" s="982" t="s">
        <v>1689</v>
      </c>
      <c r="S468" s="983"/>
      <c r="T468" s="983"/>
      <c r="U468" s="983"/>
      <c r="V468" s="983"/>
      <c r="W468" s="1080">
        <v>241657</v>
      </c>
      <c r="X468" s="983"/>
      <c r="Y468" s="983"/>
      <c r="Z468" s="983"/>
      <c r="AA468" s="984"/>
      <c r="AB468" s="1080" t="s">
        <v>1691</v>
      </c>
      <c r="AC468" s="983"/>
      <c r="AD468" s="983"/>
      <c r="AE468" s="983"/>
      <c r="AF468" s="984"/>
      <c r="AG468" s="1102" t="s">
        <v>1714</v>
      </c>
      <c r="AH468" s="1097"/>
      <c r="AI468" s="1098"/>
      <c r="AJ468" s="1099">
        <v>0</v>
      </c>
      <c r="AK468" s="1100"/>
      <c r="AL468" s="1101"/>
      <c r="AM468" s="1099">
        <v>2</v>
      </c>
      <c r="AN468" s="1100"/>
      <c r="AO468" s="1101"/>
      <c r="AP468" s="1099">
        <v>2</v>
      </c>
      <c r="AQ468" s="1100"/>
      <c r="AR468" s="1101"/>
      <c r="AS468" s="1099">
        <v>1</v>
      </c>
      <c r="AT468" s="1100"/>
      <c r="AU468" s="1101"/>
      <c r="AV468" s="1099">
        <v>2</v>
      </c>
      <c r="AW468" s="1100"/>
      <c r="AX468" s="1101"/>
      <c r="AY468" s="1099">
        <v>2</v>
      </c>
      <c r="AZ468" s="1100"/>
      <c r="BA468" s="1101"/>
      <c r="BB468" s="937"/>
    </row>
    <row r="469" spans="7:131" s="920" customFormat="1" ht="9.9499999999999993" customHeight="1">
      <c r="H469" s="935"/>
      <c r="I469" s="1083"/>
      <c r="J469" s="1084"/>
      <c r="K469" s="1084"/>
      <c r="L469" s="1084"/>
      <c r="M469" s="1085"/>
      <c r="N469" s="1068"/>
      <c r="P469" s="1096"/>
      <c r="BB469" s="937"/>
    </row>
    <row r="470" spans="7:131" s="920" customFormat="1" ht="18.95" customHeight="1">
      <c r="H470" s="935"/>
      <c r="I470" s="1086"/>
      <c r="J470" s="1087"/>
      <c r="K470" s="1087"/>
      <c r="L470" s="1087"/>
      <c r="M470" s="1088"/>
      <c r="N470" s="1002"/>
      <c r="P470" s="1096"/>
      <c r="Q470" s="920" t="s">
        <v>1715</v>
      </c>
      <c r="R470" s="920" t="s">
        <v>1708</v>
      </c>
      <c r="W470" s="1093" t="s">
        <v>1693</v>
      </c>
      <c r="X470" s="1094"/>
      <c r="Y470" s="1094"/>
      <c r="Z470" s="1094"/>
      <c r="AA470" s="1095"/>
      <c r="AB470" s="946" t="s">
        <v>1115</v>
      </c>
      <c r="AC470" s="1046" t="s">
        <v>1716</v>
      </c>
      <c r="AD470" s="1047"/>
      <c r="AE470" s="1047"/>
      <c r="AF470" s="1047"/>
      <c r="BB470" s="937"/>
    </row>
    <row r="471" spans="7:131" s="920" customFormat="1" ht="9.9499999999999993" customHeight="1">
      <c r="H471" s="936"/>
      <c r="I471" s="939"/>
      <c r="J471" s="939"/>
      <c r="K471" s="939"/>
      <c r="L471" s="939"/>
      <c r="M471" s="939"/>
      <c r="N471" s="939"/>
      <c r="O471" s="939"/>
      <c r="P471" s="939"/>
      <c r="Q471" s="939"/>
      <c r="R471" s="939"/>
      <c r="S471" s="939"/>
      <c r="T471" s="939"/>
      <c r="U471" s="939"/>
      <c r="V471" s="939"/>
      <c r="W471" s="939"/>
      <c r="X471" s="939"/>
      <c r="Y471" s="939"/>
      <c r="Z471" s="939"/>
      <c r="AA471" s="939"/>
      <c r="AB471" s="939"/>
      <c r="AC471" s="939"/>
      <c r="AD471" s="939"/>
      <c r="AE471" s="939"/>
      <c r="AF471" s="939"/>
      <c r="AG471" s="939"/>
      <c r="AH471" s="939"/>
      <c r="AI471" s="939"/>
      <c r="AJ471" s="939"/>
      <c r="AK471" s="939"/>
      <c r="AL471" s="939"/>
      <c r="AM471" s="939"/>
      <c r="AN471" s="939"/>
      <c r="AO471" s="939"/>
      <c r="AP471" s="939"/>
      <c r="AQ471" s="939"/>
      <c r="AR471" s="939"/>
      <c r="AS471" s="939"/>
      <c r="AT471" s="939"/>
      <c r="AU471" s="939"/>
      <c r="AV471" s="939"/>
      <c r="AW471" s="939"/>
      <c r="AX471" s="939"/>
      <c r="AY471" s="939"/>
      <c r="AZ471" s="939"/>
      <c r="BA471" s="939"/>
      <c r="BB471" s="940"/>
    </row>
    <row r="472" spans="7:131" s="920" customFormat="1" ht="18.95" customHeight="1"/>
    <row r="473" spans="7:131" ht="5.0999999999999996" customHeight="1">
      <c r="G473"/>
      <c r="H473" s="536"/>
      <c r="I473" s="536"/>
      <c r="J473" s="536"/>
      <c r="K473" s="536"/>
      <c r="L473" s="536"/>
      <c r="M473" s="536"/>
      <c r="N473" s="536"/>
      <c r="O473" s="536"/>
      <c r="P473" s="536"/>
      <c r="Q473" s="921"/>
      <c r="R473" s="922"/>
      <c r="S473" s="922"/>
      <c r="T473" s="922"/>
      <c r="U473" s="922"/>
      <c r="V473" s="922"/>
      <c r="W473" s="922"/>
      <c r="X473" s="923"/>
      <c r="Y473" s="920"/>
      <c r="Z473" s="920"/>
      <c r="AA473" s="920"/>
      <c r="AB473" s="920"/>
      <c r="AC473" s="920"/>
      <c r="AD473" s="920"/>
      <c r="AE473" s="920"/>
      <c r="AF473" s="920"/>
      <c r="AG473" s="920"/>
      <c r="AH473" s="920"/>
      <c r="AI473" s="920"/>
      <c r="AJ473" s="920"/>
      <c r="AK473" s="920"/>
      <c r="AL473" s="920"/>
      <c r="AM473" s="920"/>
      <c r="AN473" s="920"/>
      <c r="AO473" s="920"/>
      <c r="AP473" s="920"/>
      <c r="AQ473" s="920"/>
      <c r="AR473" s="920"/>
      <c r="AS473" s="920"/>
      <c r="AT473" s="920"/>
      <c r="AU473" s="920"/>
      <c r="AV473" s="920"/>
      <c r="AW473" s="920"/>
      <c r="AX473" s="920"/>
      <c r="AY473" s="920"/>
      <c r="AZ473" s="920"/>
      <c r="BA473" s="920"/>
      <c r="BB473" s="920"/>
      <c r="BC473" s="920"/>
      <c r="BD473" s="920"/>
      <c r="BE473" s="920"/>
      <c r="BF473" s="920"/>
      <c r="BG473" s="920"/>
      <c r="BH473" s="920"/>
      <c r="BI473" s="920"/>
      <c r="BJ473" s="920"/>
      <c r="BK473" s="920"/>
      <c r="BL473" s="920"/>
      <c r="BM473" s="920"/>
    </row>
    <row r="474" spans="7:131" ht="18.95" customHeight="1">
      <c r="G474"/>
      <c r="H474" s="536"/>
      <c r="I474" s="1020" t="s">
        <v>1685</v>
      </c>
      <c r="J474" s="1021"/>
      <c r="K474" s="1021"/>
      <c r="L474" s="1021"/>
      <c r="M474" s="1022"/>
      <c r="N474" s="1021"/>
      <c r="O474" s="1022"/>
      <c r="P474" s="1023"/>
      <c r="Q474" s="907" t="s">
        <v>1687</v>
      </c>
      <c r="R474" s="908"/>
      <c r="S474" s="908"/>
      <c r="T474" s="908"/>
      <c r="U474" s="908"/>
      <c r="V474" s="908"/>
      <c r="W474" s="908"/>
      <c r="X474" s="909"/>
      <c r="Y474" s="920"/>
      <c r="Z474" s="920"/>
      <c r="AA474" s="920"/>
      <c r="AB474" s="920"/>
      <c r="AC474" s="920"/>
      <c r="AD474" s="920"/>
      <c r="AE474" s="920"/>
      <c r="AI474" s="920"/>
      <c r="AJ474" s="920"/>
      <c r="AK474" s="920"/>
      <c r="AL474" s="920"/>
      <c r="AM474" s="920"/>
      <c r="AQ474" s="920"/>
      <c r="AR474" s="920"/>
      <c r="AS474" s="920"/>
      <c r="AT474" s="920"/>
      <c r="BH474" s="920"/>
      <c r="BI474" s="920"/>
      <c r="BJ474" s="920"/>
      <c r="BK474" s="920"/>
      <c r="BL474" s="920"/>
      <c r="BM474" s="920"/>
      <c r="BN474" s="920"/>
      <c r="BO474" s="920"/>
      <c r="BP474" s="920"/>
      <c r="BQ474" s="920"/>
      <c r="BR474" s="920"/>
      <c r="BS474" s="920"/>
      <c r="BT474" s="920"/>
      <c r="BU474" s="920"/>
      <c r="BV474" s="920"/>
      <c r="BW474" s="920"/>
      <c r="BX474" s="920"/>
      <c r="BY474" s="920"/>
      <c r="BZ474" s="920"/>
      <c r="CA474" s="920"/>
      <c r="CB474" s="920"/>
      <c r="CC474" s="920"/>
      <c r="CD474" s="920"/>
      <c r="CE474" s="920"/>
      <c r="CF474" s="920"/>
      <c r="CG474" s="920"/>
      <c r="CH474" s="920"/>
      <c r="CI474" s="920"/>
      <c r="CJ474" s="920"/>
      <c r="CK474" s="920"/>
      <c r="CL474" s="920"/>
      <c r="CM474" s="920"/>
      <c r="CN474" s="920"/>
      <c r="CO474" s="920"/>
      <c r="CP474" s="920"/>
      <c r="CQ474" s="920"/>
      <c r="CR474" s="920"/>
      <c r="CS474" s="920"/>
      <c r="CT474" s="920"/>
      <c r="CU474" s="920"/>
      <c r="CV474" s="920"/>
      <c r="CW474" s="920"/>
      <c r="CX474" s="920"/>
      <c r="CY474" s="920"/>
      <c r="CZ474" s="920"/>
      <c r="DA474" s="920"/>
      <c r="DB474" s="920"/>
      <c r="DC474" s="920"/>
      <c r="DD474" s="920"/>
      <c r="DE474" s="920"/>
      <c r="DF474" s="920"/>
      <c r="DG474" s="920"/>
      <c r="DH474" s="920"/>
      <c r="DI474" s="920"/>
      <c r="DJ474" s="920"/>
      <c r="DK474" s="920"/>
      <c r="DL474" s="920"/>
      <c r="DM474" s="920"/>
      <c r="DN474" s="920"/>
      <c r="DO474" s="920"/>
      <c r="DP474" s="920"/>
      <c r="DQ474" s="920"/>
      <c r="DR474" s="920"/>
      <c r="DS474" s="920"/>
      <c r="DT474" s="920"/>
      <c r="DU474" s="920"/>
      <c r="DV474" s="920"/>
      <c r="DW474" s="920"/>
      <c r="DX474" s="920"/>
      <c r="DY474" s="920"/>
      <c r="DZ474" s="920"/>
      <c r="EA474" s="920"/>
    </row>
    <row r="475" spans="7:131" ht="9.9499999999999993" customHeight="1">
      <c r="G475"/>
      <c r="H475" s="916"/>
      <c r="I475" s="914"/>
      <c r="J475" s="914"/>
      <c r="K475" s="914"/>
      <c r="L475" s="914"/>
      <c r="M475" s="914"/>
      <c r="N475" s="914"/>
      <c r="O475" s="914"/>
      <c r="P475" s="914"/>
      <c r="Q475" s="536"/>
      <c r="R475" s="536"/>
      <c r="S475" s="536"/>
      <c r="T475" s="536"/>
      <c r="U475" s="536"/>
      <c r="V475" s="536"/>
      <c r="W475" s="536"/>
      <c r="X475" s="536"/>
      <c r="Y475" s="941"/>
      <c r="Z475" s="941"/>
      <c r="AA475" s="941"/>
      <c r="AB475" s="941"/>
      <c r="AC475" s="941"/>
      <c r="AD475" s="941"/>
      <c r="AE475" s="941"/>
      <c r="AF475" s="941"/>
      <c r="AG475" s="941"/>
      <c r="AH475" s="941"/>
      <c r="AI475" s="941"/>
      <c r="AJ475" s="941"/>
      <c r="AK475" s="941"/>
      <c r="AL475" s="941"/>
      <c r="AM475" s="941"/>
      <c r="AN475" s="941"/>
      <c r="AO475" s="941"/>
      <c r="AP475" s="941"/>
      <c r="AQ475" s="941"/>
      <c r="AR475" s="941"/>
      <c r="AS475" s="941"/>
      <c r="AT475" s="941"/>
      <c r="AU475" s="941"/>
      <c r="AV475" s="941"/>
      <c r="AW475" s="941"/>
      <c r="AX475" s="1316"/>
      <c r="AY475" s="1316"/>
      <c r="AZ475" s="1316"/>
      <c r="BA475" s="1316"/>
      <c r="BB475" s="1316"/>
      <c r="BC475" s="942"/>
      <c r="BH475" s="920"/>
      <c r="BI475" s="920"/>
      <c r="BJ475" s="920"/>
      <c r="BK475" s="920"/>
      <c r="BL475" s="920"/>
      <c r="BM475" s="920"/>
      <c r="BN475" s="920"/>
      <c r="BO475" s="920"/>
      <c r="BP475" s="920"/>
      <c r="BQ475" s="920"/>
      <c r="BR475" s="920"/>
      <c r="BS475" s="920"/>
      <c r="BT475" s="920"/>
      <c r="BU475" s="920"/>
      <c r="BV475" s="920"/>
      <c r="BW475" s="920"/>
      <c r="BX475" s="920"/>
      <c r="BY475" s="920"/>
      <c r="BZ475" s="920"/>
      <c r="CA475" s="920"/>
      <c r="CB475" s="920"/>
      <c r="CC475" s="920"/>
      <c r="CD475" s="920"/>
      <c r="CE475" s="920"/>
      <c r="CF475" s="920"/>
      <c r="CG475" s="920"/>
      <c r="CH475" s="920"/>
      <c r="CI475" s="920"/>
      <c r="CJ475" s="920"/>
      <c r="CK475" s="920"/>
      <c r="CL475" s="920"/>
      <c r="CM475" s="920"/>
      <c r="CN475" s="920"/>
      <c r="CO475" s="920"/>
      <c r="CP475" s="920"/>
      <c r="CQ475" s="920"/>
      <c r="CR475" s="920"/>
      <c r="CS475" s="920"/>
      <c r="CT475" s="920"/>
      <c r="CU475" s="920"/>
      <c r="CV475" s="920"/>
      <c r="CW475" s="920"/>
      <c r="CX475" s="920"/>
      <c r="CY475" s="920"/>
      <c r="CZ475" s="920"/>
      <c r="DA475" s="920"/>
      <c r="DB475" s="920"/>
      <c r="DC475" s="920"/>
      <c r="DD475" s="920"/>
      <c r="DE475" s="920"/>
      <c r="DF475" s="920"/>
      <c r="DG475" s="920"/>
      <c r="DH475" s="920"/>
      <c r="DI475" s="920"/>
      <c r="DJ475" s="920"/>
      <c r="DK475" s="920"/>
      <c r="DL475" s="920"/>
      <c r="DM475" s="920"/>
      <c r="DN475" s="920"/>
      <c r="DO475" s="920"/>
      <c r="DP475" s="920"/>
      <c r="DQ475" s="920"/>
      <c r="DR475" s="920"/>
      <c r="DS475" s="920"/>
      <c r="DT475" s="920"/>
      <c r="DU475" s="920"/>
      <c r="DV475" s="920"/>
      <c r="DW475" s="920"/>
      <c r="DX475" s="920"/>
      <c r="DY475" s="920"/>
      <c r="DZ475" s="920"/>
      <c r="EA475" s="920"/>
    </row>
    <row r="476" spans="7:131" ht="18.95" customHeight="1">
      <c r="H476" s="935"/>
      <c r="I476" s="949" t="s">
        <v>2352</v>
      </c>
      <c r="J476" s="1397"/>
      <c r="K476" s="1397"/>
      <c r="L476" s="950"/>
      <c r="M476" s="2890" t="s">
        <v>1179</v>
      </c>
      <c r="N476" s="2891"/>
      <c r="O476" s="2891"/>
      <c r="P476" s="2892"/>
      <c r="Q476" s="986" t="s">
        <v>1180</v>
      </c>
      <c r="R476" s="987" t="s">
        <v>1178</v>
      </c>
      <c r="S476" s="2890" t="s">
        <v>1179</v>
      </c>
      <c r="T476" s="2891"/>
      <c r="U476" s="2891"/>
      <c r="V476" s="2892"/>
      <c r="W476" s="986" t="s">
        <v>1180</v>
      </c>
      <c r="X476" s="920"/>
      <c r="Y476" s="2204" t="s">
        <v>1630</v>
      </c>
      <c r="Z476" s="938"/>
      <c r="AA476" s="938"/>
      <c r="AB476" s="992" t="s">
        <v>2298</v>
      </c>
      <c r="AC476" s="1152"/>
      <c r="AD476" s="1152"/>
      <c r="AE476" s="1152"/>
      <c r="AF476" s="1152"/>
      <c r="AG476" s="1153"/>
      <c r="AH476" s="946" t="s">
        <v>1115</v>
      </c>
      <c r="AI476" s="1049" t="s">
        <v>3465</v>
      </c>
      <c r="AJ476" s="920"/>
      <c r="AK476" s="920"/>
      <c r="AL476" s="920"/>
      <c r="AW476" s="926" t="s">
        <v>1712</v>
      </c>
      <c r="AX476" s="927"/>
      <c r="AY476" s="928"/>
      <c r="AZ476" s="926" t="s">
        <v>1719</v>
      </c>
      <c r="BA476" s="927"/>
      <c r="BB476" s="928"/>
      <c r="BC476" s="937"/>
      <c r="BI476" s="920"/>
      <c r="BJ476" s="920"/>
      <c r="BK476" s="920"/>
      <c r="BL476" s="920"/>
      <c r="BM476" s="920"/>
      <c r="BN476" s="920"/>
      <c r="BO476" s="920"/>
      <c r="BP476" s="920"/>
      <c r="BQ476" s="920"/>
      <c r="BR476" s="920"/>
      <c r="BS476" s="920"/>
      <c r="BT476" s="920"/>
      <c r="BU476" s="920"/>
      <c r="BV476" s="920"/>
      <c r="BW476" s="920"/>
      <c r="BX476" s="920"/>
      <c r="BY476" s="920"/>
      <c r="BZ476" s="920"/>
      <c r="CA476" s="920"/>
      <c r="CB476" s="920"/>
      <c r="CC476" s="920"/>
      <c r="CD476" s="920"/>
      <c r="CE476" s="920"/>
      <c r="CF476" s="920"/>
      <c r="CG476" s="920"/>
      <c r="CH476" s="920"/>
      <c r="CI476" s="920"/>
      <c r="CJ476" s="920"/>
      <c r="CK476" s="920"/>
      <c r="CL476" s="920"/>
      <c r="CM476" s="920"/>
      <c r="CN476" s="920"/>
      <c r="CO476" s="920"/>
      <c r="CP476" s="920"/>
      <c r="CQ476" s="920"/>
      <c r="CR476" s="920"/>
      <c r="CS476" s="920"/>
      <c r="CT476" s="920"/>
      <c r="CU476" s="920"/>
      <c r="CV476" s="920"/>
      <c r="CW476" s="920"/>
      <c r="CX476" s="920"/>
      <c r="CY476" s="920"/>
      <c r="CZ476" s="920"/>
      <c r="DA476" s="920"/>
      <c r="DB476" s="920"/>
      <c r="DC476" s="920"/>
      <c r="DD476" s="920"/>
      <c r="DE476" s="920"/>
      <c r="DF476" s="920"/>
      <c r="DG476" s="920"/>
      <c r="DH476" s="920"/>
      <c r="DI476" s="920"/>
      <c r="DJ476" s="920"/>
      <c r="DK476" s="920"/>
      <c r="DL476" s="920"/>
      <c r="DM476" s="920"/>
      <c r="DN476" s="920"/>
      <c r="DO476" s="920"/>
    </row>
    <row r="477" spans="7:131" ht="9.9499999999999993" customHeight="1">
      <c r="H477" s="935"/>
      <c r="I477" s="920"/>
      <c r="J477" s="920"/>
      <c r="K477" s="920"/>
      <c r="L477" s="920"/>
      <c r="M477" s="920"/>
      <c r="N477" s="920"/>
      <c r="O477" s="920"/>
      <c r="P477" s="920"/>
      <c r="Q477" s="920"/>
      <c r="R477" s="920"/>
      <c r="S477" s="920"/>
      <c r="T477" s="920"/>
      <c r="U477" s="920"/>
      <c r="V477" s="920"/>
      <c r="W477" s="920"/>
      <c r="X477" s="920"/>
      <c r="Y477" s="920"/>
      <c r="Z477" s="920"/>
      <c r="AA477" s="920"/>
      <c r="AB477" s="920"/>
      <c r="AC477" s="920"/>
      <c r="AD477" s="920"/>
      <c r="AE477" s="920"/>
      <c r="AF477" s="920"/>
      <c r="AG477" s="920"/>
      <c r="AH477" s="920"/>
      <c r="AI477" s="920"/>
      <c r="AJ477" s="920"/>
      <c r="AK477" s="920"/>
      <c r="AL477" s="920"/>
      <c r="AM477" s="920"/>
      <c r="AN477" s="920"/>
      <c r="AO477" s="920"/>
      <c r="AP477" s="920"/>
      <c r="AQ477" s="920"/>
      <c r="AR477" s="920"/>
      <c r="AS477" s="920"/>
      <c r="AT477" s="920"/>
      <c r="AU477" s="920"/>
      <c r="AV477" s="920"/>
      <c r="AW477" s="920"/>
      <c r="AX477" s="920"/>
      <c r="AY477" s="920"/>
      <c r="AZ477" s="920"/>
      <c r="BA477" s="920"/>
      <c r="BB477" s="920"/>
      <c r="BC477" s="937"/>
      <c r="BH477" s="920"/>
      <c r="BI477" s="920"/>
      <c r="BJ477" s="920"/>
      <c r="BK477" s="920"/>
      <c r="BL477" s="920"/>
      <c r="BM477" s="920"/>
      <c r="BN477" s="920"/>
      <c r="BO477" s="920"/>
      <c r="BP477" s="920"/>
      <c r="BQ477" s="920"/>
      <c r="BR477" s="920"/>
      <c r="BS477" s="920"/>
      <c r="BT477" s="920"/>
      <c r="BU477" s="920"/>
      <c r="BV477" s="920"/>
      <c r="BW477" s="920"/>
      <c r="BX477" s="920"/>
      <c r="BY477" s="920"/>
      <c r="BZ477" s="920"/>
      <c r="CA477" s="920"/>
      <c r="CB477" s="920"/>
      <c r="CC477" s="920"/>
      <c r="CD477" s="920"/>
      <c r="CE477" s="920"/>
      <c r="CF477" s="920"/>
      <c r="CG477" s="920"/>
      <c r="CH477" s="920"/>
      <c r="CI477" s="920"/>
      <c r="CJ477" s="920"/>
      <c r="CK477" s="920"/>
      <c r="CL477" s="920"/>
      <c r="CM477" s="920"/>
      <c r="CN477" s="920"/>
      <c r="CO477" s="920"/>
      <c r="CP477" s="920"/>
      <c r="CQ477" s="920"/>
      <c r="CR477" s="920"/>
      <c r="CS477" s="920"/>
      <c r="CT477" s="920"/>
      <c r="CU477" s="920"/>
      <c r="CV477" s="920"/>
      <c r="CW477" s="920"/>
      <c r="CX477" s="920"/>
      <c r="CY477" s="920"/>
      <c r="CZ477" s="920"/>
      <c r="DA477" s="920"/>
      <c r="DB477" s="920"/>
      <c r="DC477" s="920"/>
      <c r="DD477" s="920"/>
      <c r="DE477" s="920"/>
      <c r="DF477" s="920"/>
      <c r="DG477" s="920"/>
      <c r="DH477" s="920"/>
      <c r="DI477" s="920"/>
      <c r="DJ477" s="920"/>
      <c r="DK477" s="920"/>
      <c r="DL477" s="920"/>
      <c r="DM477" s="920"/>
      <c r="DN477" s="920"/>
    </row>
    <row r="478" spans="7:131" ht="18.95" customHeight="1">
      <c r="H478" s="935"/>
      <c r="I478" s="910" t="s">
        <v>1688</v>
      </c>
      <c r="J478" s="981"/>
      <c r="K478" s="938"/>
      <c r="L478" s="938"/>
      <c r="M478" s="982" t="s">
        <v>1689</v>
      </c>
      <c r="N478" s="983"/>
      <c r="O478" s="983"/>
      <c r="P478" s="983"/>
      <c r="Q478" s="1080">
        <v>241657</v>
      </c>
      <c r="R478" s="983"/>
      <c r="S478" s="983"/>
      <c r="T478" s="983"/>
      <c r="U478" s="986" t="s">
        <v>912</v>
      </c>
      <c r="V478" s="920"/>
      <c r="W478" s="920"/>
      <c r="X478" s="920"/>
      <c r="Y478" s="1256" t="s">
        <v>1717</v>
      </c>
      <c r="Z478" s="1056"/>
      <c r="AA478" s="1056"/>
      <c r="AB478" s="982" t="s">
        <v>1521</v>
      </c>
      <c r="AC478" s="983"/>
      <c r="AD478" s="983"/>
      <c r="AE478" s="983"/>
      <c r="AF478" s="984"/>
      <c r="AG478" s="920"/>
      <c r="AH478" s="920"/>
      <c r="AI478" s="920"/>
      <c r="AJ478" s="920"/>
      <c r="AK478" s="920"/>
      <c r="AL478" s="920"/>
      <c r="AM478" s="920"/>
      <c r="AN478" s="920"/>
      <c r="AO478" s="920"/>
      <c r="AP478" s="920"/>
      <c r="AQ478" s="920"/>
      <c r="AR478" s="920"/>
      <c r="BC478" s="937"/>
      <c r="BH478" s="920"/>
      <c r="BI478" s="920"/>
      <c r="BJ478" s="920"/>
      <c r="BK478" s="920"/>
      <c r="BL478" s="920"/>
      <c r="BM478" s="920"/>
      <c r="BN478" s="920"/>
      <c r="BO478" s="920"/>
      <c r="BP478" s="920"/>
      <c r="BQ478" s="920"/>
      <c r="BR478" s="920"/>
      <c r="BS478" s="920"/>
      <c r="BT478" s="920"/>
      <c r="BU478" s="920"/>
      <c r="BV478" s="920"/>
      <c r="BW478" s="920"/>
      <c r="BX478" s="920"/>
      <c r="BY478" s="920"/>
      <c r="BZ478" s="920"/>
      <c r="CA478" s="920"/>
      <c r="CB478" s="920"/>
      <c r="CC478" s="920"/>
      <c r="CD478" s="920"/>
      <c r="CE478" s="920"/>
      <c r="CF478" s="920"/>
      <c r="CG478" s="920"/>
      <c r="CH478" s="920"/>
      <c r="CI478" s="920"/>
      <c r="CJ478" s="920"/>
      <c r="CK478" s="920"/>
      <c r="CL478" s="920"/>
      <c r="CM478" s="920"/>
      <c r="CN478" s="920"/>
      <c r="CO478" s="920"/>
      <c r="CP478" s="920"/>
      <c r="CQ478" s="920"/>
      <c r="CR478" s="920"/>
      <c r="CS478" s="920"/>
      <c r="CT478" s="920"/>
      <c r="CU478" s="920"/>
      <c r="CV478" s="920"/>
      <c r="CW478" s="920"/>
      <c r="CX478" s="920"/>
      <c r="CY478" s="920"/>
      <c r="CZ478" s="920"/>
      <c r="DA478" s="920"/>
      <c r="DB478" s="920"/>
      <c r="DC478" s="920"/>
      <c r="DD478" s="920"/>
      <c r="DE478" s="920"/>
      <c r="DF478" s="920"/>
      <c r="DG478" s="920"/>
      <c r="DH478" s="920"/>
      <c r="DI478" s="920"/>
      <c r="DJ478" s="920"/>
      <c r="DK478" s="920"/>
      <c r="DL478" s="920"/>
      <c r="DM478" s="920"/>
      <c r="DN478" s="920"/>
    </row>
    <row r="479" spans="7:131" ht="18.95" customHeight="1">
      <c r="H479" s="935"/>
      <c r="I479" s="920"/>
      <c r="J479" s="920"/>
      <c r="K479" s="920"/>
      <c r="L479" s="920"/>
      <c r="M479" s="920"/>
      <c r="N479" s="920"/>
      <c r="O479" s="920"/>
      <c r="P479" s="920"/>
      <c r="Q479" s="920"/>
      <c r="R479" s="920"/>
      <c r="S479" s="920"/>
      <c r="T479" s="920"/>
      <c r="U479" s="920"/>
      <c r="V479" s="920"/>
      <c r="W479" s="920"/>
      <c r="X479" s="920"/>
      <c r="Y479" s="920"/>
      <c r="Z479" s="920"/>
      <c r="AA479" s="920"/>
      <c r="AB479" s="920"/>
      <c r="AC479" s="920"/>
      <c r="AD479" s="920"/>
      <c r="AE479" s="920"/>
      <c r="AF479" s="920"/>
      <c r="AG479" s="920"/>
      <c r="AH479" s="920"/>
      <c r="AI479" s="920"/>
      <c r="AJ479" s="920"/>
      <c r="AK479" s="920"/>
      <c r="AL479" s="920"/>
      <c r="AM479" s="920"/>
      <c r="AN479" s="920"/>
      <c r="AO479" s="920"/>
      <c r="AP479" s="920"/>
      <c r="AQ479" s="920"/>
      <c r="AR479" s="920"/>
      <c r="AS479" s="920"/>
      <c r="AT479" s="920"/>
      <c r="AU479" s="920"/>
      <c r="AV479" s="920"/>
      <c r="AW479" s="920"/>
      <c r="AX479" s="920"/>
      <c r="AY479" s="920"/>
      <c r="AZ479" s="920"/>
      <c r="BA479" s="920"/>
      <c r="BB479" s="920"/>
      <c r="BC479" s="937"/>
      <c r="BH479" s="920"/>
      <c r="BI479" s="920"/>
      <c r="BJ479" s="920"/>
      <c r="BK479" s="920"/>
      <c r="BL479" s="920"/>
      <c r="BM479" s="920"/>
      <c r="BN479" s="920"/>
      <c r="BO479" s="920"/>
      <c r="BP479" s="920"/>
      <c r="BQ479" s="920"/>
      <c r="BR479" s="920"/>
      <c r="BS479" s="920"/>
      <c r="BT479" s="920"/>
      <c r="BU479" s="920"/>
      <c r="BV479" s="920"/>
      <c r="BW479" s="920"/>
      <c r="BX479" s="920"/>
      <c r="BY479" s="920"/>
      <c r="BZ479" s="920"/>
      <c r="CA479" s="920"/>
      <c r="CB479" s="920"/>
      <c r="CC479" s="920"/>
      <c r="CD479" s="920"/>
      <c r="CE479" s="920"/>
      <c r="CF479" s="920"/>
      <c r="CG479" s="920"/>
      <c r="CH479" s="920"/>
      <c r="CI479" s="920"/>
      <c r="CJ479" s="920"/>
      <c r="CK479" s="920"/>
      <c r="CL479" s="920"/>
      <c r="CM479" s="920"/>
      <c r="CN479" s="920"/>
      <c r="CO479" s="920"/>
      <c r="CP479" s="920"/>
      <c r="CQ479" s="920"/>
      <c r="CR479" s="920"/>
      <c r="CS479" s="920"/>
      <c r="CT479" s="920"/>
      <c r="CU479" s="920"/>
      <c r="CV479" s="920"/>
      <c r="CW479" s="920"/>
      <c r="CX479" s="920"/>
      <c r="CY479" s="920"/>
      <c r="CZ479" s="920"/>
      <c r="DA479" s="920"/>
      <c r="DB479" s="920"/>
      <c r="DC479" s="920"/>
      <c r="DD479" s="920"/>
      <c r="DE479" s="920"/>
      <c r="DF479" s="920"/>
      <c r="DG479" s="920"/>
      <c r="DH479" s="920"/>
      <c r="DI479" s="920"/>
      <c r="DJ479" s="920"/>
      <c r="DK479" s="920"/>
      <c r="DL479" s="920"/>
      <c r="DM479" s="920"/>
      <c r="DN479" s="920"/>
    </row>
    <row r="480" spans="7:131" s="920" customFormat="1" ht="18.95" customHeight="1">
      <c r="H480" s="935"/>
      <c r="I480" s="2880" t="s">
        <v>1559</v>
      </c>
      <c r="J480" s="2797" t="s">
        <v>1718</v>
      </c>
      <c r="K480" s="2798"/>
      <c r="L480" s="2798"/>
      <c r="M480" s="2799"/>
      <c r="N480" s="2797" t="s">
        <v>2353</v>
      </c>
      <c r="O480" s="2848"/>
      <c r="P480" s="2848"/>
      <c r="Q480" s="2848"/>
      <c r="R480" s="2799"/>
      <c r="S480" s="929" t="s">
        <v>1586</v>
      </c>
      <c r="T480" s="930"/>
      <c r="U480" s="930"/>
      <c r="V480" s="930"/>
      <c r="W480" s="930"/>
      <c r="X480" s="930"/>
      <c r="Y480" s="930"/>
      <c r="Z480" s="930"/>
      <c r="AA480" s="930"/>
      <c r="AB480" s="930"/>
      <c r="AC480" s="930"/>
      <c r="AD480" s="930"/>
      <c r="AE480" s="931"/>
      <c r="AF480" s="930"/>
      <c r="AG480" s="931"/>
      <c r="AH480" s="2797" t="s">
        <v>1706</v>
      </c>
      <c r="AI480" s="2798"/>
      <c r="AJ480" s="2799"/>
      <c r="AK480" s="929" t="s">
        <v>1699</v>
      </c>
      <c r="AL480" s="930"/>
      <c r="AM480" s="931"/>
      <c r="AN480" s="929"/>
      <c r="AO480" s="930"/>
      <c r="AP480" s="931"/>
      <c r="AQ480" s="929"/>
      <c r="AR480" s="930"/>
      <c r="AS480" s="931"/>
      <c r="AT480" s="929"/>
      <c r="AU480" s="930"/>
      <c r="AV480" s="931"/>
      <c r="AW480" s="929"/>
      <c r="AX480" s="930"/>
      <c r="AY480" s="931"/>
      <c r="AZ480" s="929"/>
      <c r="BA480" s="930"/>
      <c r="BB480" s="931"/>
      <c r="BC480" s="937"/>
      <c r="BD480" s="486"/>
      <c r="BE480" s="486"/>
      <c r="BF480" s="486"/>
      <c r="BG480" s="486"/>
      <c r="BH480" s="486"/>
      <c r="BI480" s="486"/>
      <c r="BJ480" s="486"/>
      <c r="BK480" s="486"/>
      <c r="BL480" s="486"/>
    </row>
    <row r="481" spans="3:117" s="920" customFormat="1" ht="18.95" customHeight="1">
      <c r="H481" s="935"/>
      <c r="I481" s="2881"/>
      <c r="J481" s="2800"/>
      <c r="K481" s="2801"/>
      <c r="L481" s="2801"/>
      <c r="M481" s="2802"/>
      <c r="N481" s="2800"/>
      <c r="O481" s="2801"/>
      <c r="P481" s="2801"/>
      <c r="Q481" s="2801"/>
      <c r="R481" s="2802"/>
      <c r="S481" s="929" t="s">
        <v>699</v>
      </c>
      <c r="T481" s="930"/>
      <c r="U481" s="930"/>
      <c r="V481" s="930"/>
      <c r="W481" s="931"/>
      <c r="X481" s="929" t="s">
        <v>700</v>
      </c>
      <c r="Y481" s="930"/>
      <c r="Z481" s="930"/>
      <c r="AA481" s="930"/>
      <c r="AB481" s="931"/>
      <c r="AC481" s="929" t="s">
        <v>1697</v>
      </c>
      <c r="AD481" s="930"/>
      <c r="AE481" s="930"/>
      <c r="AF481" s="930"/>
      <c r="AG481" s="931"/>
      <c r="AH481" s="2800"/>
      <c r="AI481" s="2801"/>
      <c r="AJ481" s="2802"/>
      <c r="AK481" s="929" t="s">
        <v>1705</v>
      </c>
      <c r="AL481" s="930"/>
      <c r="AM481" s="931"/>
      <c r="AN481" s="929" t="s">
        <v>1704</v>
      </c>
      <c r="AO481" s="930"/>
      <c r="AP481" s="931"/>
      <c r="AQ481" s="929" t="s">
        <v>1703</v>
      </c>
      <c r="AR481" s="930"/>
      <c r="AS481" s="931"/>
      <c r="AT481" s="929" t="s">
        <v>1702</v>
      </c>
      <c r="AU481" s="930"/>
      <c r="AV481" s="931"/>
      <c r="AW481" s="929" t="s">
        <v>1701</v>
      </c>
      <c r="AX481" s="930"/>
      <c r="AY481" s="931"/>
      <c r="AZ481" s="929" t="s">
        <v>1700</v>
      </c>
      <c r="BA481" s="930"/>
      <c r="BB481" s="931"/>
      <c r="BC481" s="937"/>
      <c r="BD481" s="486"/>
      <c r="BE481" s="486"/>
      <c r="BF481" s="486"/>
      <c r="BG481" s="486"/>
      <c r="BH481" s="486"/>
      <c r="BI481" s="486"/>
      <c r="BJ481" s="486"/>
      <c r="BK481" s="486"/>
      <c r="BL481" s="486"/>
    </row>
    <row r="482" spans="3:117" s="920" customFormat="1" ht="18.95" customHeight="1">
      <c r="H482" s="935"/>
      <c r="I482" s="1104"/>
      <c r="J482" s="1105"/>
      <c r="K482" s="973"/>
      <c r="L482" s="973"/>
      <c r="M482" s="1106"/>
      <c r="N482" s="3048" t="s">
        <v>2354</v>
      </c>
      <c r="O482" s="2826"/>
      <c r="P482" s="2826"/>
      <c r="Q482" s="2826"/>
      <c r="R482" s="2827"/>
      <c r="S482" s="1113"/>
      <c r="T482" s="1114"/>
      <c r="U482" s="1114"/>
      <c r="V482" s="1114"/>
      <c r="W482" s="1114"/>
      <c r="X482" s="1115"/>
      <c r="Y482" s="1114"/>
      <c r="Z482" s="1114"/>
      <c r="AA482" s="1114"/>
      <c r="AB482" s="1116"/>
      <c r="AC482" s="1115"/>
      <c r="AD482" s="1114"/>
      <c r="AE482" s="1114"/>
      <c r="AF482" s="1114"/>
      <c r="AG482" s="1116"/>
      <c r="AH482" s="1139" t="s">
        <v>1707</v>
      </c>
      <c r="AI482" s="1140"/>
      <c r="AJ482" s="1141"/>
      <c r="AK482" s="1133">
        <v>0</v>
      </c>
      <c r="AL482" s="1134"/>
      <c r="AM482" s="1135"/>
      <c r="AN482" s="1133">
        <v>2</v>
      </c>
      <c r="AO482" s="1134"/>
      <c r="AP482" s="1135"/>
      <c r="AQ482" s="1133">
        <v>0</v>
      </c>
      <c r="AR482" s="1134"/>
      <c r="AS482" s="1135"/>
      <c r="AT482" s="1133">
        <v>0</v>
      </c>
      <c r="AU482" s="1134"/>
      <c r="AV482" s="1135"/>
      <c r="AW482" s="1133">
        <v>1</v>
      </c>
      <c r="AX482" s="1134"/>
      <c r="AY482" s="1135"/>
      <c r="AZ482" s="1133">
        <v>0</v>
      </c>
      <c r="BA482" s="1134"/>
      <c r="BB482" s="1135"/>
      <c r="BC482" s="937"/>
      <c r="BD482" s="486"/>
      <c r="BE482" s="486"/>
      <c r="BF482" s="486"/>
      <c r="BG482" s="486"/>
      <c r="BH482" s="486"/>
      <c r="BI482" s="486"/>
      <c r="BJ482" s="486"/>
      <c r="BK482" s="486"/>
      <c r="BL482" s="486"/>
    </row>
    <row r="483" spans="3:117" s="920" customFormat="1" ht="18.95" customHeight="1">
      <c r="H483" s="935"/>
      <c r="I483" s="1111" t="s">
        <v>737</v>
      </c>
      <c r="J483" s="1112" t="s">
        <v>1526</v>
      </c>
      <c r="K483" s="911"/>
      <c r="L483" s="911"/>
      <c r="M483" s="1017"/>
      <c r="N483" s="3049"/>
      <c r="O483" s="3050"/>
      <c r="P483" s="3050"/>
      <c r="Q483" s="3050"/>
      <c r="R483" s="3051"/>
      <c r="S483" s="1121" t="s">
        <v>1689</v>
      </c>
      <c r="T483" s="1122"/>
      <c r="U483" s="1122"/>
      <c r="V483" s="1122"/>
      <c r="W483" s="1122"/>
      <c r="X483" s="1123">
        <v>241657</v>
      </c>
      <c r="Y483" s="1122"/>
      <c r="Z483" s="1122"/>
      <c r="AA483" s="1122"/>
      <c r="AB483" s="1124"/>
      <c r="AC483" s="1123" t="s">
        <v>1691</v>
      </c>
      <c r="AD483" s="1122"/>
      <c r="AE483" s="1122"/>
      <c r="AF483" s="1122"/>
      <c r="AG483" s="1124"/>
      <c r="AH483" s="1139" t="s">
        <v>1713</v>
      </c>
      <c r="AI483" s="1140"/>
      <c r="AJ483" s="1141"/>
      <c r="AK483" s="1133">
        <v>3</v>
      </c>
      <c r="AL483" s="1134"/>
      <c r="AM483" s="1135"/>
      <c r="AN483" s="1133">
        <v>6</v>
      </c>
      <c r="AO483" s="1134"/>
      <c r="AP483" s="1135"/>
      <c r="AQ483" s="1133">
        <v>10</v>
      </c>
      <c r="AR483" s="1134"/>
      <c r="AS483" s="1135"/>
      <c r="AT483" s="1133">
        <v>9</v>
      </c>
      <c r="AU483" s="1134"/>
      <c r="AV483" s="1135"/>
      <c r="AW483" s="1133">
        <v>5</v>
      </c>
      <c r="AX483" s="1134"/>
      <c r="AY483" s="1135"/>
      <c r="AZ483" s="1133">
        <v>3</v>
      </c>
      <c r="BA483" s="1134"/>
      <c r="BB483" s="1135"/>
      <c r="BC483" s="937"/>
      <c r="BD483" s="486"/>
      <c r="BE483" s="486"/>
      <c r="BF483" s="486"/>
      <c r="BG483" s="486"/>
      <c r="BH483" s="486"/>
      <c r="BI483" s="486"/>
      <c r="BJ483" s="486"/>
    </row>
    <row r="484" spans="3:117" s="920" customFormat="1" ht="18.95" customHeight="1">
      <c r="H484" s="935"/>
      <c r="I484" s="1107"/>
      <c r="J484" s="1108"/>
      <c r="K484" s="1109"/>
      <c r="L484" s="1109"/>
      <c r="M484" s="1110"/>
      <c r="N484" s="2873"/>
      <c r="O484" s="2874"/>
      <c r="P484" s="2874"/>
      <c r="Q484" s="2874"/>
      <c r="R484" s="2875"/>
      <c r="S484" s="1117"/>
      <c r="T484" s="1118"/>
      <c r="U484" s="1118"/>
      <c r="V484" s="1118"/>
      <c r="W484" s="1118"/>
      <c r="X484" s="1119"/>
      <c r="Y484" s="1118"/>
      <c r="Z484" s="1118"/>
      <c r="AA484" s="1118"/>
      <c r="AB484" s="1120"/>
      <c r="AC484" s="1119"/>
      <c r="AD484" s="1118"/>
      <c r="AE484" s="1118"/>
      <c r="AF484" s="1118"/>
      <c r="AG484" s="1120"/>
      <c r="AH484" s="1139" t="s">
        <v>1714</v>
      </c>
      <c r="AI484" s="1140"/>
      <c r="AJ484" s="1141"/>
      <c r="AK484" s="1133">
        <v>0</v>
      </c>
      <c r="AL484" s="1134"/>
      <c r="AM484" s="1135"/>
      <c r="AN484" s="1133">
        <v>2</v>
      </c>
      <c r="AO484" s="1134"/>
      <c r="AP484" s="1135"/>
      <c r="AQ484" s="1133">
        <v>2</v>
      </c>
      <c r="AR484" s="1134"/>
      <c r="AS484" s="1135"/>
      <c r="AT484" s="1133">
        <v>1</v>
      </c>
      <c r="AU484" s="1134"/>
      <c r="AV484" s="1135"/>
      <c r="AW484" s="1133">
        <v>2</v>
      </c>
      <c r="AX484" s="1134"/>
      <c r="AY484" s="1135"/>
      <c r="AZ484" s="1133">
        <v>2</v>
      </c>
      <c r="BA484" s="1134"/>
      <c r="BB484" s="1135"/>
      <c r="BC484" s="937"/>
      <c r="BD484" s="486"/>
      <c r="BE484" s="486"/>
      <c r="BF484" s="486"/>
      <c r="BG484" s="486"/>
      <c r="BH484" s="486"/>
      <c r="BI484" s="486"/>
      <c r="BJ484" s="486"/>
    </row>
    <row r="485" spans="3:117" s="920" customFormat="1" ht="9.9499999999999993" customHeight="1">
      <c r="H485" s="936"/>
      <c r="I485" s="939"/>
      <c r="J485" s="939"/>
      <c r="K485" s="939"/>
      <c r="L485" s="939"/>
      <c r="M485" s="939"/>
      <c r="N485" s="939"/>
      <c r="O485" s="939"/>
      <c r="P485" s="939"/>
      <c r="Q485" s="939"/>
      <c r="R485" s="939"/>
      <c r="S485" s="939"/>
      <c r="T485" s="939"/>
      <c r="U485" s="939"/>
      <c r="V485" s="939"/>
      <c r="W485" s="939"/>
      <c r="X485" s="939"/>
      <c r="Y485" s="939"/>
      <c r="Z485" s="939"/>
      <c r="AA485" s="939"/>
      <c r="AB485" s="939"/>
      <c r="AC485" s="939"/>
      <c r="AD485" s="939"/>
      <c r="AE485" s="939"/>
      <c r="AF485" s="939"/>
      <c r="AG485" s="939"/>
      <c r="AH485" s="939"/>
      <c r="AI485" s="939"/>
      <c r="AJ485" s="939"/>
      <c r="AK485" s="939"/>
      <c r="AL485" s="939"/>
      <c r="AM485" s="939"/>
      <c r="AN485" s="939"/>
      <c r="AO485" s="939"/>
      <c r="AP485" s="939"/>
      <c r="AQ485" s="939"/>
      <c r="AR485" s="939"/>
      <c r="AS485" s="939"/>
      <c r="AT485" s="939"/>
      <c r="AU485" s="939"/>
      <c r="AV485" s="939"/>
      <c r="AW485" s="939"/>
      <c r="AX485" s="939"/>
      <c r="AY485" s="939"/>
      <c r="AZ485" s="939"/>
      <c r="BA485" s="939"/>
      <c r="BB485" s="939"/>
      <c r="BC485" s="940"/>
      <c r="BD485" s="486"/>
      <c r="BE485" s="486"/>
    </row>
    <row r="486" spans="3:117" s="920" customFormat="1" ht="18.95" customHeight="1">
      <c r="AY486" s="486"/>
      <c r="AZ486" s="486"/>
      <c r="BA486" s="486"/>
      <c r="BB486" s="486"/>
      <c r="BC486" s="486"/>
      <c r="BD486" s="486"/>
      <c r="BE486" s="486"/>
    </row>
    <row r="487" spans="3:117" s="920" customFormat="1" ht="18.95" customHeight="1"/>
    <row r="488" spans="3:117" ht="18.95" customHeight="1">
      <c r="C488" s="962"/>
      <c r="D488" s="499" t="s">
        <v>3479</v>
      </c>
      <c r="E488" s="499"/>
      <c r="F488" s="499"/>
      <c r="G488" s="924" t="s">
        <v>3679</v>
      </c>
      <c r="J488" s="488"/>
      <c r="S488" s="488"/>
      <c r="AG488" s="488"/>
      <c r="AX488" s="488"/>
      <c r="BK488" s="1057"/>
      <c r="BO488" s="1057"/>
    </row>
    <row r="489" spans="3:117" s="920" customFormat="1" ht="18.95" customHeight="1">
      <c r="C489" s="974"/>
      <c r="D489" s="499" t="s">
        <v>3479</v>
      </c>
      <c r="E489" s="499"/>
      <c r="F489" s="499"/>
      <c r="J489" s="1057"/>
      <c r="AG489" s="488"/>
      <c r="AX489" s="488"/>
      <c r="BO489" s="1057"/>
    </row>
    <row r="490" spans="3:117" ht="5.0999999999999996" customHeight="1">
      <c r="C490" s="962"/>
      <c r="D490" s="499" t="s">
        <v>3479</v>
      </c>
      <c r="E490" s="499"/>
      <c r="F490" s="499"/>
      <c r="G490"/>
      <c r="H490" s="536"/>
      <c r="I490" s="921"/>
      <c r="J490" s="922"/>
      <c r="K490" s="922"/>
      <c r="L490" s="922"/>
      <c r="M490" s="922"/>
      <c r="N490" s="922"/>
      <c r="O490" s="922"/>
      <c r="P490" s="923"/>
      <c r="Q490" s="536"/>
      <c r="R490" s="536"/>
      <c r="S490" s="536"/>
      <c r="T490" s="536"/>
      <c r="U490" s="536"/>
      <c r="V490" s="536"/>
      <c r="W490" s="536"/>
      <c r="X490" s="920"/>
      <c r="Y490" s="920"/>
      <c r="Z490" s="920"/>
      <c r="AA490" s="920"/>
      <c r="AB490" s="920"/>
      <c r="AC490" s="920"/>
      <c r="AD490" s="920"/>
      <c r="AE490" s="920"/>
      <c r="AF490" s="920"/>
      <c r="AG490" s="920"/>
      <c r="AH490" s="920"/>
      <c r="AI490" s="920"/>
      <c r="AJ490" s="920"/>
      <c r="AK490" s="920"/>
      <c r="AL490" s="920"/>
      <c r="AM490" s="920"/>
      <c r="AN490" s="920"/>
      <c r="AO490" s="920"/>
      <c r="AP490" s="920"/>
      <c r="AQ490" s="920"/>
      <c r="AR490" s="920"/>
      <c r="AS490" s="920"/>
      <c r="AT490" s="920"/>
      <c r="AU490" s="920"/>
      <c r="AV490" s="920"/>
      <c r="AW490" s="920"/>
      <c r="AX490" s="920"/>
      <c r="AY490" s="920"/>
      <c r="AZ490" s="920"/>
      <c r="BA490" s="920"/>
      <c r="BB490" s="920"/>
      <c r="BC490" s="920"/>
      <c r="BD490" s="920"/>
      <c r="BE490" s="920"/>
      <c r="BF490" s="920"/>
      <c r="BG490" s="920"/>
      <c r="BH490" s="920"/>
      <c r="BI490" s="920"/>
      <c r="BJ490" s="920"/>
      <c r="BK490" s="920"/>
      <c r="BL490" s="920"/>
      <c r="BM490" s="920"/>
    </row>
    <row r="491" spans="3:117" ht="18.95" customHeight="1">
      <c r="C491" s="962"/>
      <c r="D491" s="499" t="s">
        <v>3479</v>
      </c>
      <c r="E491" s="499"/>
      <c r="F491" s="499"/>
      <c r="G491"/>
      <c r="H491" s="536"/>
      <c r="I491" s="907" t="s">
        <v>1750</v>
      </c>
      <c r="J491" s="908"/>
      <c r="K491" s="908"/>
      <c r="L491" s="908"/>
      <c r="M491" s="908"/>
      <c r="N491" s="908"/>
      <c r="O491" s="908"/>
      <c r="P491" s="909"/>
      <c r="Q491" s="1020" t="s">
        <v>3158</v>
      </c>
      <c r="R491" s="1021"/>
      <c r="S491" s="1021"/>
      <c r="T491" s="1021"/>
      <c r="U491" s="1022"/>
      <c r="V491" s="1023"/>
      <c r="W491" s="1023"/>
      <c r="X491" s="1021"/>
      <c r="Y491" s="1493" t="s">
        <v>3162</v>
      </c>
      <c r="Z491" s="1021"/>
      <c r="AA491" s="1021"/>
      <c r="AB491" s="1021"/>
      <c r="AC491" s="1022"/>
      <c r="AD491" s="1023"/>
      <c r="AE491" s="1023"/>
      <c r="AF491" s="1023"/>
      <c r="AG491" s="920"/>
      <c r="AH491" s="920"/>
      <c r="AI491" s="920"/>
      <c r="AJ491" s="920"/>
      <c r="AK491" s="920"/>
      <c r="AL491" s="920"/>
      <c r="AM491" s="920"/>
      <c r="AQ491" s="920"/>
      <c r="AR491" s="920"/>
      <c r="AS491" s="920"/>
      <c r="AT491" s="920"/>
      <c r="AU491" s="920"/>
      <c r="AV491" s="920"/>
      <c r="AW491" s="920"/>
      <c r="BF491" s="920"/>
      <c r="BG491" s="920"/>
      <c r="BH491" s="920"/>
      <c r="BI491" s="920"/>
      <c r="BJ491" s="920"/>
      <c r="BK491" s="920"/>
      <c r="BL491" s="920"/>
      <c r="BM491" s="920"/>
      <c r="BN491" s="920"/>
      <c r="BO491" s="920"/>
      <c r="BP491" s="920"/>
      <c r="BQ491" s="920"/>
      <c r="BR491" s="920"/>
      <c r="BS491" s="920"/>
      <c r="BT491" s="920"/>
      <c r="BU491" s="920"/>
      <c r="BV491" s="920"/>
      <c r="BW491" s="920"/>
      <c r="BX491" s="920"/>
      <c r="BY491" s="920"/>
      <c r="BZ491" s="920"/>
      <c r="CA491" s="920"/>
      <c r="CB491" s="920"/>
      <c r="CC491" s="920"/>
      <c r="CD491" s="920"/>
      <c r="CE491" s="920"/>
      <c r="CF491" s="920"/>
      <c r="CG491" s="920"/>
      <c r="CH491" s="920"/>
      <c r="CI491" s="920"/>
      <c r="CJ491" s="920"/>
      <c r="CK491" s="920"/>
      <c r="CL491" s="920"/>
      <c r="CM491" s="920"/>
      <c r="CN491" s="920"/>
      <c r="CO491" s="920"/>
      <c r="CP491" s="920"/>
      <c r="CQ491" s="920"/>
      <c r="CR491" s="920"/>
      <c r="CS491" s="920"/>
      <c r="CT491" s="920"/>
      <c r="CU491" s="920"/>
      <c r="CV491" s="920"/>
      <c r="CW491" s="920"/>
      <c r="CX491" s="920"/>
      <c r="CY491" s="920"/>
      <c r="CZ491" s="920"/>
      <c r="DA491" s="920"/>
      <c r="DB491" s="920"/>
      <c r="DC491" s="920"/>
      <c r="DD491" s="920"/>
      <c r="DE491" s="920"/>
      <c r="DF491" s="920"/>
      <c r="DG491" s="920"/>
      <c r="DH491" s="920"/>
      <c r="DI491" s="920"/>
      <c r="DJ491" s="920"/>
      <c r="DK491" s="920"/>
      <c r="DL491" s="920"/>
      <c r="DM491" s="920"/>
    </row>
    <row r="492" spans="3:117" ht="9.9499999999999993" customHeight="1">
      <c r="C492" s="962"/>
      <c r="D492" s="499" t="s">
        <v>3479</v>
      </c>
      <c r="E492" s="499"/>
      <c r="F492" s="499"/>
      <c r="G492"/>
      <c r="H492" s="916"/>
      <c r="I492" s="536"/>
      <c r="J492" s="536"/>
      <c r="K492" s="536"/>
      <c r="L492" s="536"/>
      <c r="M492" s="536"/>
      <c r="N492" s="536"/>
      <c r="O492" s="536"/>
      <c r="P492" s="536"/>
      <c r="Q492" s="914"/>
      <c r="R492" s="914"/>
      <c r="S492" s="914"/>
      <c r="T492" s="914"/>
      <c r="U492" s="914"/>
      <c r="V492" s="914"/>
      <c r="W492" s="914"/>
      <c r="X492" s="941"/>
      <c r="Y492" s="941"/>
      <c r="Z492" s="941"/>
      <c r="AA492" s="941"/>
      <c r="AB492" s="941"/>
      <c r="AC492" s="941"/>
      <c r="AD492" s="941"/>
      <c r="AE492" s="941"/>
      <c r="AF492" s="941"/>
      <c r="AG492" s="941"/>
      <c r="AH492" s="941"/>
      <c r="AI492" s="941"/>
      <c r="AJ492" s="941"/>
      <c r="AK492" s="941"/>
      <c r="AL492" s="941"/>
      <c r="AM492" s="941"/>
      <c r="AN492" s="941"/>
      <c r="AO492" s="941"/>
      <c r="AP492" s="941"/>
      <c r="AQ492" s="941"/>
      <c r="AR492" s="941"/>
      <c r="AS492" s="941"/>
      <c r="AT492" s="941"/>
      <c r="AU492" s="941"/>
      <c r="AV492" s="941"/>
      <c r="AW492" s="941"/>
      <c r="AX492" s="941"/>
      <c r="AY492" s="941"/>
      <c r="AZ492" s="941"/>
      <c r="BA492" s="941"/>
      <c r="BB492" s="941"/>
      <c r="BC492" s="941"/>
      <c r="BD492" s="941"/>
      <c r="BE492" s="941"/>
      <c r="BF492" s="941"/>
      <c r="BG492" s="941"/>
      <c r="BH492" s="941"/>
      <c r="BI492" s="941"/>
      <c r="BJ492" s="941"/>
      <c r="BK492" s="941"/>
      <c r="BL492" s="941"/>
      <c r="BM492" s="941"/>
      <c r="BN492" s="941"/>
      <c r="BO492" s="941"/>
      <c r="BP492" s="941"/>
      <c r="BQ492" s="941"/>
      <c r="BR492" s="941"/>
      <c r="BS492" s="941"/>
      <c r="BT492" s="941"/>
      <c r="BU492" s="941"/>
      <c r="BV492" s="1316"/>
      <c r="BW492" s="1316"/>
      <c r="BX492" s="1316"/>
      <c r="BY492" s="1316"/>
      <c r="BZ492" s="1316"/>
      <c r="CA492" s="1316"/>
      <c r="CB492" s="942"/>
      <c r="CC492" s="920"/>
      <c r="CD492" s="920"/>
      <c r="CE492" s="920"/>
      <c r="CF492" s="920"/>
      <c r="CG492" s="920"/>
      <c r="CH492" s="920"/>
      <c r="CI492" s="920"/>
      <c r="CJ492" s="920"/>
      <c r="CK492" s="920"/>
      <c r="CL492" s="920"/>
      <c r="CM492" s="920"/>
      <c r="CN492" s="920"/>
      <c r="CO492" s="920"/>
      <c r="CP492" s="920"/>
      <c r="CQ492" s="920"/>
      <c r="CR492" s="920"/>
      <c r="CS492" s="920"/>
      <c r="CT492" s="920"/>
      <c r="CU492" s="920"/>
      <c r="CV492" s="920"/>
      <c r="CW492" s="920"/>
      <c r="CX492" s="920"/>
      <c r="CY492" s="920"/>
      <c r="CZ492" s="920"/>
      <c r="DA492" s="920"/>
      <c r="DB492" s="920"/>
      <c r="DC492" s="920"/>
      <c r="DD492" s="920"/>
      <c r="DE492" s="920"/>
      <c r="DF492" s="920"/>
      <c r="DG492" s="920"/>
      <c r="DH492" s="920"/>
      <c r="DI492" s="920"/>
      <c r="DJ492" s="920"/>
      <c r="DK492" s="920"/>
      <c r="DL492" s="920"/>
      <c r="DM492" s="920"/>
    </row>
    <row r="493" spans="3:117" s="920" customFormat="1" ht="18.95" customHeight="1">
      <c r="C493" s="974"/>
      <c r="D493" s="499" t="s">
        <v>3479</v>
      </c>
      <c r="E493" s="499"/>
      <c r="F493" s="499"/>
      <c r="H493" s="935"/>
      <c r="I493" s="910" t="s">
        <v>1751</v>
      </c>
      <c r="J493" s="752"/>
      <c r="K493" s="938"/>
      <c r="L493" s="938"/>
      <c r="M493" s="2890" t="s">
        <v>1179</v>
      </c>
      <c r="N493" s="2891"/>
      <c r="O493" s="2891"/>
      <c r="P493" s="2892"/>
      <c r="Q493" s="986" t="s">
        <v>1180</v>
      </c>
      <c r="R493" s="536"/>
      <c r="S493" s="950" t="s">
        <v>1630</v>
      </c>
      <c r="T493" s="938"/>
      <c r="U493" s="938"/>
      <c r="V493" s="992" t="s">
        <v>2298</v>
      </c>
      <c r="W493" s="1152"/>
      <c r="X493" s="1152"/>
      <c r="Y493" s="1152"/>
      <c r="Z493" s="1152"/>
      <c r="AA493" s="1153"/>
      <c r="AB493" s="946" t="s">
        <v>1115</v>
      </c>
      <c r="AC493" s="1049"/>
      <c r="AD493" s="536"/>
      <c r="AE493" s="536"/>
      <c r="AF493" s="536"/>
      <c r="AG493" s="536"/>
      <c r="AH493" s="536"/>
      <c r="AI493" s="536"/>
      <c r="AJ493" s="536"/>
      <c r="AK493" s="536"/>
      <c r="AL493" s="536"/>
      <c r="AM493" s="536"/>
      <c r="AT493" s="536"/>
      <c r="AU493" s="536"/>
      <c r="BK493" s="1049" t="s">
        <v>3148</v>
      </c>
      <c r="BV493" s="926" t="s">
        <v>1537</v>
      </c>
      <c r="BW493" s="927"/>
      <c r="BX493" s="928"/>
      <c r="BY493" s="926" t="s">
        <v>1538</v>
      </c>
      <c r="BZ493" s="927"/>
      <c r="CA493" s="928"/>
      <c r="CB493" s="937"/>
    </row>
    <row r="494" spans="3:117" s="920" customFormat="1" ht="9.9499999999999993" customHeight="1">
      <c r="C494" s="974"/>
      <c r="D494" s="499" t="s">
        <v>3479</v>
      </c>
      <c r="E494" s="499"/>
      <c r="F494" s="499"/>
      <c r="H494" s="935"/>
      <c r="I494" s="1057"/>
      <c r="CB494" s="937"/>
    </row>
    <row r="495" spans="3:117" s="920" customFormat="1" ht="18.95" customHeight="1">
      <c r="C495" s="974"/>
      <c r="D495" s="499" t="s">
        <v>3479</v>
      </c>
      <c r="E495" s="499"/>
      <c r="F495" s="499"/>
      <c r="H495" s="935"/>
      <c r="I495" s="1103" t="s">
        <v>1720</v>
      </c>
      <c r="CB495" s="937"/>
    </row>
    <row r="496" spans="3:117" s="920" customFormat="1" ht="5.0999999999999996" customHeight="1">
      <c r="C496" s="974"/>
      <c r="D496" s="499" t="s">
        <v>3479</v>
      </c>
      <c r="E496" s="499"/>
      <c r="F496" s="499"/>
      <c r="H496" s="935"/>
      <c r="I496" s="1103"/>
      <c r="CB496" s="937"/>
    </row>
    <row r="497" spans="3:80" s="920" customFormat="1" ht="18.95" customHeight="1">
      <c r="C497" s="974"/>
      <c r="D497" s="499" t="s">
        <v>3479</v>
      </c>
      <c r="E497" s="499"/>
      <c r="F497" s="499"/>
      <c r="H497" s="935"/>
      <c r="I497" s="910" t="s">
        <v>1721</v>
      </c>
      <c r="J497" s="981"/>
      <c r="K497" s="938"/>
      <c r="L497" s="938"/>
      <c r="M497" s="938"/>
      <c r="N497" s="938"/>
      <c r="O497" s="982" t="s">
        <v>1689</v>
      </c>
      <c r="P497" s="983"/>
      <c r="Q497" s="983"/>
      <c r="R497" s="983"/>
      <c r="S497" s="1080">
        <v>241657</v>
      </c>
      <c r="T497" s="983"/>
      <c r="U497" s="983"/>
      <c r="V497" s="983"/>
      <c r="W497" s="1093" t="s">
        <v>1691</v>
      </c>
      <c r="X497" s="1094"/>
      <c r="Y497" s="1094"/>
      <c r="Z497" s="1094"/>
      <c r="AA497" s="1095"/>
      <c r="AB497" s="986" t="s">
        <v>912</v>
      </c>
      <c r="AC497" s="1046" t="s">
        <v>1755</v>
      </c>
      <c r="AD497" s="1047"/>
      <c r="AE497" s="1048"/>
      <c r="AG497" s="1046" t="s">
        <v>3466</v>
      </c>
      <c r="AH497" s="1047"/>
      <c r="AI497" s="1048"/>
      <c r="AJ497" s="1049" t="s">
        <v>2346</v>
      </c>
      <c r="CB497" s="937"/>
    </row>
    <row r="498" spans="3:80" s="920" customFormat="1" ht="9.9499999999999993" customHeight="1">
      <c r="C498" s="974"/>
      <c r="D498" s="499" t="s">
        <v>3479</v>
      </c>
      <c r="E498" s="499"/>
      <c r="F498" s="499"/>
      <c r="H498" s="935"/>
      <c r="I498" s="1089"/>
      <c r="CB498" s="937"/>
    </row>
    <row r="499" spans="3:80" s="920" customFormat="1" ht="18.95" customHeight="1">
      <c r="C499" s="974"/>
      <c r="D499" s="499" t="s">
        <v>3479</v>
      </c>
      <c r="E499" s="499"/>
      <c r="F499" s="499"/>
      <c r="H499" s="935"/>
      <c r="I499" s="2880" t="s">
        <v>1559</v>
      </c>
      <c r="J499" s="929" t="s">
        <v>1586</v>
      </c>
      <c r="K499" s="930"/>
      <c r="L499" s="930"/>
      <c r="M499" s="930"/>
      <c r="N499" s="930"/>
      <c r="O499" s="930"/>
      <c r="P499" s="930"/>
      <c r="Q499" s="930"/>
      <c r="R499" s="930"/>
      <c r="S499" s="930"/>
      <c r="T499" s="930"/>
      <c r="U499" s="930"/>
      <c r="V499" s="931"/>
      <c r="W499" s="930"/>
      <c r="X499" s="931"/>
      <c r="Y499" s="2797" t="s">
        <v>1698</v>
      </c>
      <c r="Z499" s="2798"/>
      <c r="AA499" s="2799"/>
      <c r="AB499" s="929" t="s">
        <v>1757</v>
      </c>
      <c r="AC499" s="930"/>
      <c r="AD499" s="931"/>
      <c r="AE499" s="929"/>
      <c r="AF499" s="930"/>
      <c r="AG499" s="931"/>
      <c r="AH499" s="929"/>
      <c r="AI499" s="930"/>
      <c r="AJ499" s="931"/>
      <c r="AK499" s="929"/>
      <c r="AL499" s="930"/>
      <c r="AM499" s="931"/>
      <c r="AN499" s="929"/>
      <c r="AO499" s="930"/>
      <c r="AP499" s="931"/>
      <c r="AQ499" s="929"/>
      <c r="AR499" s="930"/>
      <c r="AS499" s="931"/>
      <c r="CB499" s="937"/>
    </row>
    <row r="500" spans="3:80" s="920" customFormat="1" ht="18.95" customHeight="1">
      <c r="C500" s="974"/>
      <c r="D500" s="499" t="s">
        <v>3479</v>
      </c>
      <c r="E500" s="499"/>
      <c r="F500" s="499"/>
      <c r="H500" s="935"/>
      <c r="I500" s="2881"/>
      <c r="J500" s="929" t="s">
        <v>699</v>
      </c>
      <c r="K500" s="930"/>
      <c r="L500" s="930"/>
      <c r="M500" s="930"/>
      <c r="N500" s="931"/>
      <c r="O500" s="929" t="s">
        <v>700</v>
      </c>
      <c r="P500" s="930"/>
      <c r="Q500" s="930"/>
      <c r="R500" s="930"/>
      <c r="S500" s="931"/>
      <c r="T500" s="929" t="s">
        <v>1697</v>
      </c>
      <c r="U500" s="930"/>
      <c r="V500" s="930"/>
      <c r="W500" s="930"/>
      <c r="X500" s="931"/>
      <c r="Y500" s="2800"/>
      <c r="Z500" s="2801"/>
      <c r="AA500" s="2802"/>
      <c r="AB500" s="929" t="s">
        <v>1705</v>
      </c>
      <c r="AC500" s="930"/>
      <c r="AD500" s="931"/>
      <c r="AE500" s="929" t="s">
        <v>1704</v>
      </c>
      <c r="AF500" s="930"/>
      <c r="AG500" s="931"/>
      <c r="AH500" s="929" t="s">
        <v>1703</v>
      </c>
      <c r="AI500" s="930"/>
      <c r="AJ500" s="931"/>
      <c r="AK500" s="929" t="s">
        <v>1702</v>
      </c>
      <c r="AL500" s="930"/>
      <c r="AM500" s="931"/>
      <c r="AN500" s="929" t="s">
        <v>1701</v>
      </c>
      <c r="AO500" s="930"/>
      <c r="AP500" s="931"/>
      <c r="AQ500" s="929" t="s">
        <v>1700</v>
      </c>
      <c r="AR500" s="930"/>
      <c r="AS500" s="931"/>
      <c r="CB500" s="937"/>
    </row>
    <row r="501" spans="3:80" s="920" customFormat="1" ht="18.95" customHeight="1">
      <c r="C501" s="974"/>
      <c r="D501" s="499" t="s">
        <v>3479</v>
      </c>
      <c r="E501" s="499"/>
      <c r="F501" s="499"/>
      <c r="H501" s="935"/>
      <c r="I501" s="1199" t="s">
        <v>1759</v>
      </c>
      <c r="J501" s="1142" t="s">
        <v>1689</v>
      </c>
      <c r="K501" s="1143"/>
      <c r="L501" s="1143"/>
      <c r="M501" s="1143"/>
      <c r="N501" s="1143"/>
      <c r="O501" s="1144">
        <v>241657</v>
      </c>
      <c r="P501" s="1143"/>
      <c r="Q501" s="1143"/>
      <c r="R501" s="1143"/>
      <c r="S501" s="1145"/>
      <c r="T501" s="1144" t="s">
        <v>1691</v>
      </c>
      <c r="U501" s="1143"/>
      <c r="V501" s="1143"/>
      <c r="W501" s="1143"/>
      <c r="X501" s="1145"/>
      <c r="Y501" s="1146" t="s">
        <v>1707</v>
      </c>
      <c r="Z501" s="1147"/>
      <c r="AA501" s="1148"/>
      <c r="AB501" s="1149">
        <v>0</v>
      </c>
      <c r="AC501" s="1150"/>
      <c r="AD501" s="1151"/>
      <c r="AE501" s="1149">
        <v>2</v>
      </c>
      <c r="AF501" s="1150"/>
      <c r="AG501" s="1151"/>
      <c r="AH501" s="1149">
        <v>0</v>
      </c>
      <c r="AI501" s="1150"/>
      <c r="AJ501" s="1151"/>
      <c r="AK501" s="1149">
        <v>0</v>
      </c>
      <c r="AL501" s="1150"/>
      <c r="AM501" s="1151"/>
      <c r="AN501" s="1149">
        <v>1</v>
      </c>
      <c r="AO501" s="1150"/>
      <c r="AP501" s="1151"/>
      <c r="AQ501" s="1149">
        <v>0</v>
      </c>
      <c r="AR501" s="1150"/>
      <c r="AS501" s="1151"/>
      <c r="CB501" s="937"/>
    </row>
    <row r="502" spans="3:80" s="920" customFormat="1" ht="18.95" customHeight="1">
      <c r="C502" s="974"/>
      <c r="D502" s="499" t="s">
        <v>3479</v>
      </c>
      <c r="E502" s="499"/>
      <c r="F502" s="499"/>
      <c r="H502" s="935"/>
      <c r="I502" s="932" t="s">
        <v>737</v>
      </c>
      <c r="J502" s="982" t="s">
        <v>1689</v>
      </c>
      <c r="K502" s="983"/>
      <c r="L502" s="983"/>
      <c r="M502" s="983"/>
      <c r="N502" s="983"/>
      <c r="O502" s="1080">
        <v>241657</v>
      </c>
      <c r="P502" s="983"/>
      <c r="Q502" s="983"/>
      <c r="R502" s="983"/>
      <c r="S502" s="984"/>
      <c r="T502" s="1080" t="s">
        <v>1691</v>
      </c>
      <c r="U502" s="983"/>
      <c r="V502" s="983"/>
      <c r="W502" s="983"/>
      <c r="X502" s="984"/>
      <c r="Y502" s="1139" t="s">
        <v>1713</v>
      </c>
      <c r="Z502" s="1140"/>
      <c r="AA502" s="1141"/>
      <c r="AB502" s="1133">
        <v>3</v>
      </c>
      <c r="AC502" s="1134"/>
      <c r="AD502" s="1135"/>
      <c r="AE502" s="1133">
        <v>6</v>
      </c>
      <c r="AF502" s="1134"/>
      <c r="AG502" s="1135"/>
      <c r="AH502" s="1133">
        <v>10</v>
      </c>
      <c r="AI502" s="1134"/>
      <c r="AJ502" s="1135"/>
      <c r="AK502" s="1133">
        <v>9</v>
      </c>
      <c r="AL502" s="1134"/>
      <c r="AM502" s="1135"/>
      <c r="AN502" s="1133">
        <v>5</v>
      </c>
      <c r="AO502" s="1134"/>
      <c r="AP502" s="1135"/>
      <c r="AQ502" s="1133">
        <v>3</v>
      </c>
      <c r="AR502" s="1134"/>
      <c r="AS502" s="1135"/>
      <c r="CB502" s="937"/>
    </row>
    <row r="503" spans="3:80" s="920" customFormat="1" ht="18.95" customHeight="1">
      <c r="C503" s="974"/>
      <c r="D503" s="499" t="s">
        <v>3479</v>
      </c>
      <c r="E503" s="499"/>
      <c r="F503" s="499"/>
      <c r="H503" s="935"/>
      <c r="I503" s="932" t="s">
        <v>737</v>
      </c>
      <c r="J503" s="982" t="s">
        <v>1689</v>
      </c>
      <c r="K503" s="983"/>
      <c r="L503" s="983"/>
      <c r="M503" s="983"/>
      <c r="N503" s="983"/>
      <c r="O503" s="1080">
        <v>241657</v>
      </c>
      <c r="P503" s="983"/>
      <c r="Q503" s="983"/>
      <c r="R503" s="983"/>
      <c r="S503" s="984"/>
      <c r="T503" s="1080" t="s">
        <v>1691</v>
      </c>
      <c r="U503" s="983"/>
      <c r="V503" s="983"/>
      <c r="W503" s="983"/>
      <c r="X503" s="984"/>
      <c r="Y503" s="1139" t="s">
        <v>1714</v>
      </c>
      <c r="Z503" s="1140"/>
      <c r="AA503" s="1141"/>
      <c r="AB503" s="1133">
        <v>0</v>
      </c>
      <c r="AC503" s="1134"/>
      <c r="AD503" s="1135"/>
      <c r="AE503" s="1133">
        <v>2</v>
      </c>
      <c r="AF503" s="1134"/>
      <c r="AG503" s="1135"/>
      <c r="AH503" s="1133">
        <v>2</v>
      </c>
      <c r="AI503" s="1134"/>
      <c r="AJ503" s="1135"/>
      <c r="AK503" s="1133">
        <v>1</v>
      </c>
      <c r="AL503" s="1134"/>
      <c r="AM503" s="1135"/>
      <c r="AN503" s="1133">
        <v>2</v>
      </c>
      <c r="AO503" s="1134"/>
      <c r="AP503" s="1135"/>
      <c r="AQ503" s="1133">
        <v>2</v>
      </c>
      <c r="AR503" s="1134"/>
      <c r="AS503" s="1135"/>
      <c r="CB503" s="937"/>
    </row>
    <row r="504" spans="3:80" s="920" customFormat="1" ht="18.95" customHeight="1" thickBot="1">
      <c r="C504" s="974"/>
      <c r="D504" s="499" t="s">
        <v>3479</v>
      </c>
      <c r="E504" s="499"/>
      <c r="F504" s="499"/>
      <c r="G504" s="536"/>
      <c r="H504" s="1064"/>
      <c r="CB504" s="937"/>
    </row>
    <row r="505" spans="3:80" s="920" customFormat="1" ht="18.95" customHeight="1">
      <c r="C505" s="974"/>
      <c r="D505" s="499" t="s">
        <v>3479</v>
      </c>
      <c r="E505" s="499"/>
      <c r="F505" s="499"/>
      <c r="G505" s="536"/>
      <c r="H505" s="1064"/>
      <c r="I505" s="1000"/>
      <c r="J505" s="1000"/>
      <c r="K505" s="1000"/>
      <c r="L505" s="1000"/>
      <c r="M505" s="1000"/>
      <c r="N505" s="1000"/>
      <c r="O505" s="1000"/>
      <c r="P505" s="1000"/>
      <c r="Q505" s="1000"/>
      <c r="R505" s="1000"/>
      <c r="S505" s="1000"/>
      <c r="T505" s="1000"/>
      <c r="U505" s="1000"/>
      <c r="V505" s="1000"/>
      <c r="W505" s="1000"/>
      <c r="X505" s="1000"/>
      <c r="Y505" s="1000"/>
      <c r="Z505" s="1000"/>
      <c r="AA505" s="1000"/>
      <c r="AB505" s="1000"/>
      <c r="AC505" s="1000"/>
      <c r="AD505" s="1000"/>
      <c r="AE505" s="1000"/>
      <c r="AF505" s="1000"/>
      <c r="AG505" s="1000"/>
      <c r="AH505" s="1000"/>
      <c r="AI505" s="1000"/>
      <c r="AJ505" s="1000"/>
      <c r="AK505" s="1000"/>
      <c r="AL505" s="1000"/>
      <c r="AM505" s="1000"/>
      <c r="AN505" s="1000"/>
      <c r="AO505" s="1000"/>
      <c r="AP505" s="1000"/>
      <c r="AQ505" s="1000"/>
      <c r="AR505" s="1000"/>
      <c r="AS505" s="1000"/>
      <c r="AT505" s="1000"/>
      <c r="AU505" s="1000"/>
      <c r="AV505" s="1000"/>
      <c r="AW505" s="1000"/>
      <c r="AX505" s="1000"/>
      <c r="AY505" s="1000"/>
      <c r="AZ505" s="1000"/>
      <c r="BA505" s="1000"/>
      <c r="BB505" s="1000"/>
      <c r="BC505" s="1000"/>
      <c r="BD505" s="1000"/>
      <c r="BE505" s="1000"/>
      <c r="BF505" s="1000"/>
      <c r="BG505" s="1000"/>
      <c r="BH505" s="1000"/>
      <c r="BI505" s="1000"/>
      <c r="BJ505" s="1000"/>
      <c r="BK505" s="1000"/>
      <c r="BL505" s="1000"/>
      <c r="BM505" s="1000"/>
      <c r="BN505" s="1000"/>
      <c r="BO505" s="1000"/>
      <c r="BP505" s="1000"/>
      <c r="BQ505" s="1000"/>
      <c r="BR505" s="1000"/>
      <c r="BS505" s="1000"/>
      <c r="BT505" s="1000"/>
      <c r="BU505" s="1000"/>
      <c r="BV505" s="1000"/>
      <c r="BW505" s="1000"/>
      <c r="BX505" s="1000"/>
      <c r="BY505" s="1000"/>
      <c r="BZ505" s="1000"/>
      <c r="CA505" s="1000"/>
      <c r="CB505" s="937"/>
    </row>
    <row r="506" spans="3:80" s="920" customFormat="1" ht="18.95" customHeight="1">
      <c r="C506" s="974"/>
      <c r="D506" s="499" t="s">
        <v>3479</v>
      </c>
      <c r="E506" s="499"/>
      <c r="F506" s="499"/>
      <c r="G506" s="536"/>
      <c r="H506" s="1064"/>
      <c r="I506" s="1103" t="s">
        <v>1756</v>
      </c>
      <c r="T506" s="1049" t="s">
        <v>3467</v>
      </c>
      <c r="Y506" s="2227" t="s">
        <v>3468</v>
      </c>
      <c r="Z506" s="2214"/>
      <c r="AA506" s="2214"/>
      <c r="AB506" s="2214"/>
      <c r="AC506" s="2214"/>
      <c r="BO506" s="536"/>
      <c r="BP506" s="536"/>
      <c r="BQ506" s="536"/>
      <c r="BR506" s="536"/>
      <c r="CB506" s="937"/>
    </row>
    <row r="507" spans="3:80" s="920" customFormat="1" ht="5.0999999999999996" customHeight="1">
      <c r="C507" s="974"/>
      <c r="D507" s="499" t="s">
        <v>3479</v>
      </c>
      <c r="E507" s="499"/>
      <c r="F507" s="499"/>
      <c r="H507" s="935"/>
      <c r="I507" s="1103"/>
      <c r="CB507" s="937"/>
    </row>
    <row r="508" spans="3:80" s="920" customFormat="1" ht="18.95" customHeight="1">
      <c r="C508" s="974"/>
      <c r="D508" s="499" t="s">
        <v>3479</v>
      </c>
      <c r="E508" s="499"/>
      <c r="F508" s="499"/>
      <c r="G508" s="536"/>
      <c r="H508" s="1064"/>
      <c r="I508" s="920" t="s">
        <v>1722</v>
      </c>
      <c r="L508" s="1428" t="s">
        <v>2320</v>
      </c>
      <c r="M508" s="1429"/>
      <c r="N508" s="1429"/>
      <c r="O508" s="1430"/>
      <c r="P508" s="946" t="s">
        <v>1115</v>
      </c>
      <c r="R508" s="920" t="s">
        <v>1723</v>
      </c>
      <c r="T508" s="2223" t="s">
        <v>1724</v>
      </c>
      <c r="U508" s="2224"/>
      <c r="V508" s="2224"/>
      <c r="W508" s="2225"/>
      <c r="X508" s="1125" t="s">
        <v>1115</v>
      </c>
      <c r="Y508" s="2223" t="s">
        <v>1725</v>
      </c>
      <c r="Z508" s="2224"/>
      <c r="AA508" s="2224"/>
      <c r="AB508" s="2225"/>
      <c r="AC508" s="1125" t="s">
        <v>1115</v>
      </c>
      <c r="AE508" s="1056" t="s">
        <v>1748</v>
      </c>
      <c r="AF508" s="1056"/>
      <c r="AG508" s="1056"/>
      <c r="AH508" s="938"/>
      <c r="AI508" s="982" t="s">
        <v>1521</v>
      </c>
      <c r="AJ508" s="983"/>
      <c r="AK508" s="983"/>
      <c r="AL508" s="983"/>
      <c r="AM508" s="984"/>
      <c r="BO508" s="536"/>
      <c r="BP508" s="536"/>
      <c r="BQ508" s="536"/>
      <c r="BR508" s="536"/>
      <c r="CB508" s="937"/>
    </row>
    <row r="509" spans="3:80" s="920" customFormat="1" ht="18.95" customHeight="1">
      <c r="C509" s="974"/>
      <c r="D509" s="499" t="s">
        <v>3479</v>
      </c>
      <c r="E509" s="499"/>
      <c r="F509" s="499"/>
      <c r="G509" s="536"/>
      <c r="H509" s="1064"/>
      <c r="W509" s="1049"/>
      <c r="BO509" s="536"/>
      <c r="BP509" s="536"/>
      <c r="BQ509" s="536"/>
      <c r="BR509" s="536"/>
      <c r="CB509" s="937"/>
    </row>
    <row r="510" spans="3:80" s="920" customFormat="1" ht="18.95" customHeight="1">
      <c r="C510" s="974"/>
      <c r="D510" s="499" t="s">
        <v>3479</v>
      </c>
      <c r="E510" s="499"/>
      <c r="F510" s="499"/>
      <c r="G510" s="536"/>
      <c r="H510" s="1064"/>
      <c r="I510" s="929" t="s">
        <v>1586</v>
      </c>
      <c r="J510" s="930"/>
      <c r="K510" s="930"/>
      <c r="L510" s="930"/>
      <c r="M510" s="930"/>
      <c r="N510" s="930"/>
      <c r="O510" s="930"/>
      <c r="P510" s="930"/>
      <c r="Q510" s="930"/>
      <c r="R510" s="930"/>
      <c r="S510" s="930"/>
      <c r="T510" s="930"/>
      <c r="U510" s="931"/>
      <c r="V510" s="930"/>
      <c r="W510" s="931"/>
      <c r="X510" s="2810" t="s">
        <v>1747</v>
      </c>
      <c r="Y510" s="2798"/>
      <c r="Z510" s="2798"/>
      <c r="AA510" s="1026"/>
      <c r="AB510" s="930"/>
      <c r="AC510" s="931"/>
      <c r="AD510" s="2797" t="s">
        <v>1698</v>
      </c>
      <c r="AE510" s="2798"/>
      <c r="AF510" s="2799"/>
      <c r="AG510" s="929" t="s">
        <v>1757</v>
      </c>
      <c r="AH510" s="930"/>
      <c r="AI510" s="931"/>
      <c r="AJ510" s="929"/>
      <c r="AK510" s="930"/>
      <c r="AL510" s="931"/>
      <c r="AM510" s="929"/>
      <c r="AN510" s="930"/>
      <c r="AO510" s="931"/>
      <c r="AP510" s="929"/>
      <c r="AQ510" s="930"/>
      <c r="AR510" s="931"/>
      <c r="AS510" s="929"/>
      <c r="AT510" s="930"/>
      <c r="AU510" s="931"/>
      <c r="AV510" s="929"/>
      <c r="AW510" s="930"/>
      <c r="AX510" s="931"/>
      <c r="AY510" s="2896" t="s">
        <v>1728</v>
      </c>
      <c r="AZ510" s="2913"/>
      <c r="BA510" s="2898"/>
      <c r="BB510" s="1059" t="s">
        <v>1768</v>
      </c>
      <c r="BC510" s="1060"/>
      <c r="BD510" s="1061"/>
      <c r="BE510" s="1059"/>
      <c r="BF510" s="1060"/>
      <c r="BG510" s="1061"/>
      <c r="BH510" s="1059"/>
      <c r="BI510" s="1060"/>
      <c r="BJ510" s="1061"/>
      <c r="BK510" s="1059"/>
      <c r="BL510" s="1060"/>
      <c r="BM510" s="1061"/>
      <c r="BN510" s="1059"/>
      <c r="BO510" s="1060"/>
      <c r="BP510" s="1061"/>
      <c r="BQ510" s="1059"/>
      <c r="BR510" s="1060"/>
      <c r="BS510" s="1061"/>
      <c r="CB510" s="937"/>
    </row>
    <row r="511" spans="3:80" s="920" customFormat="1" ht="18.95" customHeight="1">
      <c r="C511" s="974"/>
      <c r="D511" s="499" t="s">
        <v>3479</v>
      </c>
      <c r="E511" s="499"/>
      <c r="F511" s="499"/>
      <c r="G511" s="536"/>
      <c r="H511" s="1064"/>
      <c r="I511" s="929" t="s">
        <v>699</v>
      </c>
      <c r="J511" s="930"/>
      <c r="K511" s="930"/>
      <c r="L511" s="930"/>
      <c r="M511" s="931"/>
      <c r="N511" s="929" t="s">
        <v>700</v>
      </c>
      <c r="O511" s="930"/>
      <c r="P511" s="930"/>
      <c r="Q511" s="930"/>
      <c r="R511" s="931"/>
      <c r="S511" s="929" t="s">
        <v>1697</v>
      </c>
      <c r="T511" s="930"/>
      <c r="U511" s="930"/>
      <c r="V511" s="930"/>
      <c r="W511" s="931"/>
      <c r="X511" s="2800"/>
      <c r="Y511" s="2801"/>
      <c r="Z511" s="2802"/>
      <c r="AA511" s="1427" t="s">
        <v>1746</v>
      </c>
      <c r="AB511" s="1034"/>
      <c r="AC511" s="1039"/>
      <c r="AD511" s="2800"/>
      <c r="AE511" s="2801"/>
      <c r="AF511" s="2802"/>
      <c r="AG511" s="929" t="s">
        <v>1705</v>
      </c>
      <c r="AH511" s="930"/>
      <c r="AI511" s="931"/>
      <c r="AJ511" s="929" t="s">
        <v>1704</v>
      </c>
      <c r="AK511" s="930"/>
      <c r="AL511" s="931"/>
      <c r="AM511" s="929" t="s">
        <v>1703</v>
      </c>
      <c r="AN511" s="930"/>
      <c r="AO511" s="931"/>
      <c r="AP511" s="929" t="s">
        <v>1702</v>
      </c>
      <c r="AQ511" s="930"/>
      <c r="AR511" s="931"/>
      <c r="AS511" s="929" t="s">
        <v>1701</v>
      </c>
      <c r="AT511" s="930"/>
      <c r="AU511" s="931"/>
      <c r="AV511" s="929" t="s">
        <v>1700</v>
      </c>
      <c r="AW511" s="930"/>
      <c r="AX511" s="931"/>
      <c r="AY511" s="2899"/>
      <c r="AZ511" s="2900"/>
      <c r="BA511" s="2901"/>
      <c r="BB511" s="1059" t="s">
        <v>1705</v>
      </c>
      <c r="BC511" s="1060"/>
      <c r="BD511" s="1061"/>
      <c r="BE511" s="1059" t="s">
        <v>1704</v>
      </c>
      <c r="BF511" s="1060"/>
      <c r="BG511" s="1061"/>
      <c r="BH511" s="1059" t="s">
        <v>1703</v>
      </c>
      <c r="BI511" s="1060"/>
      <c r="BJ511" s="1061"/>
      <c r="BK511" s="1059" t="s">
        <v>1702</v>
      </c>
      <c r="BL511" s="1060"/>
      <c r="BM511" s="1061"/>
      <c r="BN511" s="1059" t="s">
        <v>1701</v>
      </c>
      <c r="BO511" s="1060"/>
      <c r="BP511" s="1061"/>
      <c r="BQ511" s="1059" t="s">
        <v>1700</v>
      </c>
      <c r="BR511" s="1060"/>
      <c r="BS511" s="1061"/>
      <c r="CB511" s="937"/>
    </row>
    <row r="512" spans="3:80" s="920" customFormat="1" ht="18.95" customHeight="1">
      <c r="C512" s="974"/>
      <c r="D512" s="499" t="s">
        <v>3479</v>
      </c>
      <c r="E512" s="499"/>
      <c r="F512" s="499"/>
      <c r="G512" s="536"/>
      <c r="H512" s="1064"/>
      <c r="I512" s="982" t="s">
        <v>1689</v>
      </c>
      <c r="J512" s="983"/>
      <c r="K512" s="983"/>
      <c r="L512" s="983"/>
      <c r="M512" s="983"/>
      <c r="N512" s="1080">
        <v>241657</v>
      </c>
      <c r="O512" s="983"/>
      <c r="P512" s="983"/>
      <c r="Q512" s="983"/>
      <c r="R512" s="984"/>
      <c r="S512" s="1080" t="s">
        <v>1691</v>
      </c>
      <c r="T512" s="983"/>
      <c r="U512" s="983"/>
      <c r="V512" s="983"/>
      <c r="W512" s="984"/>
      <c r="X512" s="1166" t="s">
        <v>1732</v>
      </c>
      <c r="Y512" s="1167"/>
      <c r="Z512" s="1168"/>
      <c r="AA512" s="1130">
        <v>12.91</v>
      </c>
      <c r="AB512" s="1131"/>
      <c r="AC512" s="1132"/>
      <c r="AD512" s="1080" t="s">
        <v>1726</v>
      </c>
      <c r="AE512" s="983"/>
      <c r="AF512" s="984"/>
      <c r="AG512" s="1133">
        <v>0</v>
      </c>
      <c r="AH512" s="1134"/>
      <c r="AI512" s="1135"/>
      <c r="AJ512" s="1133">
        <v>2</v>
      </c>
      <c r="AK512" s="1134"/>
      <c r="AL512" s="1135"/>
      <c r="AM512" s="1133">
        <v>0</v>
      </c>
      <c r="AN512" s="1134"/>
      <c r="AO512" s="1135"/>
      <c r="AP512" s="1133">
        <v>0</v>
      </c>
      <c r="AQ512" s="1134"/>
      <c r="AR512" s="1135"/>
      <c r="AS512" s="1133">
        <v>1</v>
      </c>
      <c r="AT512" s="1134"/>
      <c r="AU512" s="1135"/>
      <c r="AV512" s="1133">
        <v>0</v>
      </c>
      <c r="AW512" s="1134"/>
      <c r="AX512" s="1135"/>
      <c r="AY512" s="1126">
        <f>AL519+AL520</f>
        <v>14</v>
      </c>
      <c r="AZ512" s="1007"/>
      <c r="BA512" s="1008"/>
      <c r="BB512" s="1136">
        <f>$AY$512*AB501</f>
        <v>0</v>
      </c>
      <c r="BC512" s="1137"/>
      <c r="BD512" s="1138"/>
      <c r="BE512" s="1136">
        <f>$AY$512*AE501</f>
        <v>28</v>
      </c>
      <c r="BF512" s="1137"/>
      <c r="BG512" s="1138"/>
      <c r="BH512" s="1136">
        <f>$AY$512*AH501</f>
        <v>0</v>
      </c>
      <c r="BI512" s="1137"/>
      <c r="BJ512" s="1138"/>
      <c r="BK512" s="1136">
        <f>$AY$512*AK501</f>
        <v>0</v>
      </c>
      <c r="BL512" s="1137"/>
      <c r="BM512" s="1138"/>
      <c r="BN512" s="1136">
        <f>$AY$512*AN501</f>
        <v>14</v>
      </c>
      <c r="BO512" s="1137"/>
      <c r="BP512" s="1138"/>
      <c r="BQ512" s="1136">
        <f>$AY$512*AQ501</f>
        <v>0</v>
      </c>
      <c r="BR512" s="1137"/>
      <c r="BS512" s="1138"/>
      <c r="CB512" s="937"/>
    </row>
    <row r="513" spans="2:115" s="920" customFormat="1" ht="18.95" customHeight="1">
      <c r="C513" s="974"/>
      <c r="D513" s="499" t="s">
        <v>3479</v>
      </c>
      <c r="E513" s="499"/>
      <c r="F513" s="499"/>
      <c r="G513" s="536"/>
      <c r="H513" s="1064"/>
      <c r="X513" s="1049" t="s">
        <v>1785</v>
      </c>
      <c r="BC513" s="1049" t="s">
        <v>1758</v>
      </c>
      <c r="BO513" s="536"/>
      <c r="BP513" s="536"/>
      <c r="BQ513" s="536"/>
      <c r="BR513" s="536"/>
      <c r="CB513" s="937"/>
    </row>
    <row r="514" spans="2:115" s="920" customFormat="1" ht="18.95" customHeight="1">
      <c r="C514" s="974"/>
      <c r="D514" s="499" t="s">
        <v>3479</v>
      </c>
      <c r="E514" s="499"/>
      <c r="F514" s="499"/>
      <c r="G514" s="536"/>
      <c r="H514" s="1064"/>
      <c r="I514" s="1046" t="s">
        <v>1744</v>
      </c>
      <c r="J514" s="1047"/>
      <c r="K514" s="1048"/>
      <c r="L514" s="1048"/>
      <c r="N514" s="949" t="s">
        <v>1629</v>
      </c>
      <c r="O514" s="486"/>
      <c r="P514" s="486"/>
      <c r="Q514" s="2010" t="s">
        <v>3059</v>
      </c>
      <c r="R514" s="2011"/>
      <c r="S514" s="2011"/>
      <c r="T514" s="2011"/>
      <c r="U514" s="2011"/>
      <c r="V514" s="2012"/>
      <c r="X514" s="1046" t="s">
        <v>3471</v>
      </c>
      <c r="Y514" s="1047"/>
      <c r="Z514" s="1048"/>
      <c r="BO514" s="536"/>
      <c r="BP514" s="536"/>
      <c r="BQ514" s="536"/>
      <c r="BR514" s="536"/>
      <c r="CB514" s="937"/>
    </row>
    <row r="515" spans="2:115" s="920" customFormat="1" ht="18.95" customHeight="1">
      <c r="C515" s="974"/>
      <c r="D515" s="499" t="s">
        <v>3479</v>
      </c>
      <c r="E515" s="499"/>
      <c r="F515" s="499"/>
      <c r="G515" s="536"/>
      <c r="H515" s="1064"/>
      <c r="I515" s="1049" t="s">
        <v>1745</v>
      </c>
      <c r="K515" s="536"/>
      <c r="L515" s="536"/>
      <c r="M515" s="536"/>
      <c r="N515" s="536"/>
      <c r="O515" s="536"/>
      <c r="P515" s="536"/>
      <c r="Q515" s="536"/>
      <c r="R515" s="536"/>
      <c r="S515" s="536"/>
      <c r="T515" s="536"/>
      <c r="U515" s="536"/>
      <c r="V515" s="536"/>
      <c r="W515" s="536"/>
      <c r="X515" s="536"/>
      <c r="Y515" s="536"/>
      <c r="Z515" s="536"/>
      <c r="AA515" s="536"/>
      <c r="AB515" s="536"/>
      <c r="AC515" s="536"/>
      <c r="AD515" s="536"/>
      <c r="AE515" s="536"/>
      <c r="AF515" s="536"/>
      <c r="AG515" s="536"/>
      <c r="AH515" s="536"/>
      <c r="AI515" s="536"/>
      <c r="AJ515" s="536"/>
      <c r="AK515" s="536"/>
      <c r="AL515" s="536"/>
      <c r="AM515" s="536"/>
      <c r="AN515" s="536"/>
      <c r="AO515" s="536"/>
      <c r="AP515" s="536"/>
      <c r="AQ515" s="536"/>
      <c r="AR515" s="536"/>
      <c r="AS515" s="536"/>
      <c r="AT515" s="536"/>
      <c r="AU515" s="536"/>
      <c r="AV515" s="536"/>
      <c r="AW515" s="536"/>
      <c r="AX515" s="536"/>
      <c r="AY515" s="536"/>
      <c r="AZ515" s="536"/>
      <c r="BA515" s="536"/>
      <c r="BV515" s="939"/>
      <c r="CB515" s="937"/>
    </row>
    <row r="516" spans="2:115" s="920" customFormat="1" ht="18.95" customHeight="1">
      <c r="C516" s="974"/>
      <c r="D516" s="499" t="s">
        <v>3479</v>
      </c>
      <c r="E516" s="499"/>
      <c r="F516" s="499"/>
      <c r="G516" s="536"/>
      <c r="H516" s="1064"/>
      <c r="I516" s="2880" t="s">
        <v>1559</v>
      </c>
      <c r="J516" s="2810" t="s">
        <v>3070</v>
      </c>
      <c r="K516" s="2798"/>
      <c r="L516" s="2798"/>
      <c r="M516" s="2799"/>
      <c r="N516" s="2797" t="s">
        <v>1586</v>
      </c>
      <c r="O516" s="2798"/>
      <c r="P516" s="2798"/>
      <c r="Q516" s="2798"/>
      <c r="R516" s="2798"/>
      <c r="S516" s="2798"/>
      <c r="T516" s="2798"/>
      <c r="U516" s="2798"/>
      <c r="V516" s="2798"/>
      <c r="W516" s="2799"/>
      <c r="X516" s="2810" t="s">
        <v>1763</v>
      </c>
      <c r="Y516" s="2798"/>
      <c r="Z516" s="2799"/>
      <c r="AA516" s="2797" t="s">
        <v>1534</v>
      </c>
      <c r="AB516" s="2798"/>
      <c r="AC516" s="2799"/>
      <c r="AD516" s="2810" t="s">
        <v>1727</v>
      </c>
      <c r="AE516" s="2812"/>
      <c r="AF516" s="929" t="s">
        <v>1734</v>
      </c>
      <c r="AG516" s="930"/>
      <c r="AH516" s="930"/>
      <c r="AI516" s="930"/>
      <c r="AJ516" s="930"/>
      <c r="AK516" s="930"/>
      <c r="AL516" s="930"/>
      <c r="AM516" s="930"/>
      <c r="AN516" s="930"/>
      <c r="AO516" s="930"/>
      <c r="AP516" s="930"/>
      <c r="AQ516" s="930"/>
      <c r="AR516" s="930"/>
      <c r="AS516" s="930"/>
      <c r="AT516" s="930"/>
      <c r="AU516" s="930"/>
      <c r="AV516" s="930"/>
      <c r="AW516" s="930"/>
      <c r="AX516" s="930"/>
      <c r="AY516" s="930"/>
      <c r="AZ516" s="930"/>
      <c r="BA516" s="930"/>
      <c r="BB516" s="930"/>
      <c r="BC516" s="930"/>
      <c r="BD516" s="930"/>
      <c r="BE516" s="930"/>
      <c r="BF516" s="930"/>
      <c r="BG516" s="930"/>
      <c r="BH516" s="930"/>
      <c r="BI516" s="931"/>
      <c r="BJ516" s="967"/>
      <c r="BK516" s="967"/>
      <c r="BL516" s="967"/>
      <c r="BM516" s="967"/>
      <c r="BN516" s="967"/>
      <c r="BO516" s="967"/>
      <c r="BP516" s="929" t="s">
        <v>1741</v>
      </c>
      <c r="BQ516" s="930"/>
      <c r="BR516" s="930"/>
      <c r="BS516" s="930"/>
      <c r="BT516" s="930"/>
      <c r="BU516" s="930"/>
      <c r="BV516" s="930"/>
      <c r="BW516" s="930"/>
      <c r="BX516" s="930"/>
      <c r="BY516" s="930"/>
      <c r="BZ516" s="930"/>
      <c r="CA516" s="931"/>
      <c r="CB516" s="937"/>
    </row>
    <row r="517" spans="2:115" s="920" customFormat="1" ht="18.95" customHeight="1">
      <c r="C517" s="974"/>
      <c r="D517" s="499" t="s">
        <v>3479</v>
      </c>
      <c r="E517" s="499"/>
      <c r="F517" s="499"/>
      <c r="G517" s="536"/>
      <c r="H517" s="1064"/>
      <c r="I517" s="3016"/>
      <c r="J517" s="2849"/>
      <c r="K517" s="2850"/>
      <c r="L517" s="2850"/>
      <c r="M517" s="2851"/>
      <c r="N517" s="2800"/>
      <c r="O517" s="2801"/>
      <c r="P517" s="2801"/>
      <c r="Q517" s="2801"/>
      <c r="R517" s="2801"/>
      <c r="S517" s="2801"/>
      <c r="T517" s="2801"/>
      <c r="U517" s="2801"/>
      <c r="V517" s="2801"/>
      <c r="W517" s="2802"/>
      <c r="X517" s="2849"/>
      <c r="Y517" s="2850"/>
      <c r="Z517" s="2851"/>
      <c r="AA517" s="2849"/>
      <c r="AB517" s="2850"/>
      <c r="AC517" s="2851"/>
      <c r="AD517" s="3031"/>
      <c r="AE517" s="2841"/>
      <c r="AF517" s="2810" t="s">
        <v>1740</v>
      </c>
      <c r="AG517" s="2798"/>
      <c r="AH517" s="2799"/>
      <c r="AI517" s="2810" t="s">
        <v>3147</v>
      </c>
      <c r="AJ517" s="2798"/>
      <c r="AK517" s="2799"/>
      <c r="AL517" s="2896" t="s">
        <v>1728</v>
      </c>
      <c r="AM517" s="2913"/>
      <c r="AN517" s="2898"/>
      <c r="AO517" s="1066" t="s">
        <v>1731</v>
      </c>
      <c r="AP517" s="1060"/>
      <c r="AQ517" s="1060"/>
      <c r="AR517" s="1060"/>
      <c r="AS517" s="1060"/>
      <c r="AT517" s="1060"/>
      <c r="AU517" s="1060"/>
      <c r="AV517" s="1060"/>
      <c r="AW517" s="1060"/>
      <c r="AX517" s="1067"/>
      <c r="AY517" s="1060"/>
      <c r="AZ517" s="1060"/>
      <c r="BA517" s="1067"/>
      <c r="BB517" s="1060"/>
      <c r="BC517" s="1061"/>
      <c r="BD517" s="2810" t="s">
        <v>1739</v>
      </c>
      <c r="BE517" s="2798"/>
      <c r="BF517" s="2799"/>
      <c r="BG517" s="2810" t="s">
        <v>1738</v>
      </c>
      <c r="BH517" s="2798"/>
      <c r="BI517" s="2798"/>
      <c r="BJ517" s="930"/>
      <c r="BK517" s="930"/>
      <c r="BL517" s="931"/>
      <c r="BM517" s="2810" t="s">
        <v>1737</v>
      </c>
      <c r="BN517" s="2798"/>
      <c r="BO517" s="2799"/>
      <c r="BP517" s="2797" t="s">
        <v>1735</v>
      </c>
      <c r="BQ517" s="2798"/>
      <c r="BR517" s="2799"/>
      <c r="BS517" s="2797" t="s">
        <v>1736</v>
      </c>
      <c r="BT517" s="2798"/>
      <c r="BU517" s="2799"/>
      <c r="BV517" s="2797" t="s">
        <v>1742</v>
      </c>
      <c r="BW517" s="2798"/>
      <c r="BX517" s="2798"/>
      <c r="BY517" s="930"/>
      <c r="BZ517" s="930"/>
      <c r="CA517" s="931"/>
      <c r="CB517" s="937"/>
    </row>
    <row r="518" spans="2:115" s="920" customFormat="1" ht="18.95" customHeight="1">
      <c r="C518" s="974"/>
      <c r="D518" s="499" t="s">
        <v>3479</v>
      </c>
      <c r="E518" s="499"/>
      <c r="F518" s="499"/>
      <c r="G518" s="536"/>
      <c r="H518" s="1064"/>
      <c r="I518" s="2881"/>
      <c r="J518" s="2800"/>
      <c r="K518" s="2801"/>
      <c r="L518" s="2801"/>
      <c r="M518" s="2802"/>
      <c r="N518" s="929" t="s">
        <v>699</v>
      </c>
      <c r="O518" s="930"/>
      <c r="P518" s="930"/>
      <c r="Q518" s="931"/>
      <c r="R518" s="929" t="s">
        <v>700</v>
      </c>
      <c r="S518" s="930"/>
      <c r="T518" s="931"/>
      <c r="U518" s="929" t="s">
        <v>1531</v>
      </c>
      <c r="V518" s="930"/>
      <c r="W518" s="931"/>
      <c r="X518" s="2800"/>
      <c r="Y518" s="2801"/>
      <c r="Z518" s="2802"/>
      <c r="AA518" s="2800"/>
      <c r="AB518" s="2801"/>
      <c r="AC518" s="2802"/>
      <c r="AD518" s="2813"/>
      <c r="AE518" s="2815"/>
      <c r="AF518" s="2800"/>
      <c r="AG518" s="2801"/>
      <c r="AH518" s="2802"/>
      <c r="AI518" s="2800"/>
      <c r="AJ518" s="2801"/>
      <c r="AK518" s="2802"/>
      <c r="AL518" s="2899"/>
      <c r="AM518" s="2900"/>
      <c r="AN518" s="2901"/>
      <c r="AO518" s="2013" t="s">
        <v>2321</v>
      </c>
      <c r="AP518" s="2014"/>
      <c r="AQ518" s="2015"/>
      <c r="AR518" s="2013" t="s">
        <v>2322</v>
      </c>
      <c r="AS518" s="2014"/>
      <c r="AT518" s="2015"/>
      <c r="AU518" s="2013" t="s">
        <v>2323</v>
      </c>
      <c r="AV518" s="2014"/>
      <c r="AW518" s="2015"/>
      <c r="AX518" s="2013" t="s">
        <v>1729</v>
      </c>
      <c r="AY518" s="2014"/>
      <c r="AZ518" s="2015"/>
      <c r="BA518" s="2013" t="s">
        <v>3469</v>
      </c>
      <c r="BB518" s="2014"/>
      <c r="BC518" s="2015"/>
      <c r="BD518" s="2800"/>
      <c r="BE518" s="2801"/>
      <c r="BF518" s="2802"/>
      <c r="BG518" s="2800"/>
      <c r="BH518" s="2801"/>
      <c r="BI518" s="2802"/>
      <c r="BJ518" s="1033" t="s">
        <v>1733</v>
      </c>
      <c r="BK518" s="1034"/>
      <c r="BL518" s="1039"/>
      <c r="BM518" s="2800"/>
      <c r="BN518" s="2801"/>
      <c r="BO518" s="2802"/>
      <c r="BP518" s="2800"/>
      <c r="BQ518" s="2801"/>
      <c r="BR518" s="2802"/>
      <c r="BS518" s="2800"/>
      <c r="BT518" s="2801"/>
      <c r="BU518" s="2802"/>
      <c r="BV518" s="2800"/>
      <c r="BW518" s="2801"/>
      <c r="BX518" s="2802"/>
      <c r="BY518" s="1033" t="s">
        <v>1743</v>
      </c>
      <c r="BZ518" s="1034"/>
      <c r="CA518" s="1039"/>
      <c r="CB518" s="937"/>
    </row>
    <row r="519" spans="2:115" s="920" customFormat="1" ht="18.95" customHeight="1">
      <c r="C519" s="974"/>
      <c r="D519" s="499" t="s">
        <v>3479</v>
      </c>
      <c r="E519" s="499"/>
      <c r="F519" s="499"/>
      <c r="G519" s="536"/>
      <c r="H519" s="1064"/>
      <c r="I519" s="932" t="s">
        <v>737</v>
      </c>
      <c r="J519" s="954" t="s">
        <v>1526</v>
      </c>
      <c r="K519" s="955"/>
      <c r="L519" s="955"/>
      <c r="M519" s="971"/>
      <c r="N519" s="932" t="s">
        <v>1560</v>
      </c>
      <c r="O519" s="933"/>
      <c r="P519" s="933"/>
      <c r="Q519" s="934"/>
      <c r="R519" s="932">
        <v>12345</v>
      </c>
      <c r="S519" s="933"/>
      <c r="T519" s="934"/>
      <c r="U519" s="954" t="s">
        <v>1518</v>
      </c>
      <c r="V519" s="955"/>
      <c r="W519" s="971"/>
      <c r="X519" s="932" t="s">
        <v>1532</v>
      </c>
      <c r="Y519" s="933"/>
      <c r="Z519" s="934"/>
      <c r="AA519" s="954" t="s">
        <v>1596</v>
      </c>
      <c r="AB519" s="955"/>
      <c r="AC519" s="971"/>
      <c r="AD519" s="954">
        <v>1</v>
      </c>
      <c r="AE519" s="971"/>
      <c r="AF519" s="1126">
        <v>94.67</v>
      </c>
      <c r="AG519" s="1007"/>
      <c r="AH519" s="1008"/>
      <c r="AI519" s="1126">
        <v>12.91</v>
      </c>
      <c r="AJ519" s="1007"/>
      <c r="AK519" s="1008"/>
      <c r="AL519" s="1127">
        <v>7</v>
      </c>
      <c r="AM519" s="1014"/>
      <c r="AN519" s="1015"/>
      <c r="AO519" s="2229">
        <v>4</v>
      </c>
      <c r="AP519" s="2230"/>
      <c r="AQ519" s="2231"/>
      <c r="AR519" s="2229">
        <v>0</v>
      </c>
      <c r="AS519" s="2230"/>
      <c r="AT519" s="2231"/>
      <c r="AU519" s="2229">
        <v>0</v>
      </c>
      <c r="AV519" s="2230"/>
      <c r="AW519" s="2231"/>
      <c r="AX519" s="2229">
        <v>0</v>
      </c>
      <c r="AY519" s="2230"/>
      <c r="AZ519" s="2231"/>
      <c r="BA519" s="2229">
        <v>0</v>
      </c>
      <c r="BB519" s="2230"/>
      <c r="BC519" s="2231"/>
      <c r="BD519" s="1128">
        <f>(AI519*AL519)+AO519+AX519+BA519</f>
        <v>94.37</v>
      </c>
      <c r="BE519" s="1007"/>
      <c r="BF519" s="1008"/>
      <c r="BG519" s="3025">
        <f>AF519-BD519</f>
        <v>0.29999999999999716</v>
      </c>
      <c r="BH519" s="3026"/>
      <c r="BI519" s="3027"/>
      <c r="BJ519" s="1129">
        <f>BG519/AF519</f>
        <v>3.1689025034329476E-3</v>
      </c>
      <c r="BK519" s="1007"/>
      <c r="BL519" s="1008"/>
      <c r="BM519" s="1126">
        <f>AI519*AL519</f>
        <v>90.37</v>
      </c>
      <c r="BN519" s="1007"/>
      <c r="BO519" s="1008"/>
      <c r="BP519" s="1431">
        <v>69</v>
      </c>
      <c r="BQ519" s="1432"/>
      <c r="BR519" s="1433"/>
      <c r="BS519" s="1127">
        <v>69</v>
      </c>
      <c r="BT519" s="1014"/>
      <c r="BU519" s="1015"/>
      <c r="BV519" s="1127">
        <v>67</v>
      </c>
      <c r="BW519" s="1014"/>
      <c r="BX519" s="1015"/>
      <c r="BY519" s="1126">
        <f>BS519-BV519</f>
        <v>2</v>
      </c>
      <c r="BZ519" s="1007"/>
      <c r="CA519" s="1008"/>
      <c r="CB519" s="937"/>
    </row>
    <row r="520" spans="2:115" s="920" customFormat="1" ht="18.95" customHeight="1">
      <c r="C520" s="974"/>
      <c r="D520" s="499" t="s">
        <v>3479</v>
      </c>
      <c r="E520" s="499"/>
      <c r="F520" s="499"/>
      <c r="G520" s="536"/>
      <c r="H520" s="1064"/>
      <c r="I520" s="932" t="s">
        <v>737</v>
      </c>
      <c r="J520" s="954" t="s">
        <v>1526</v>
      </c>
      <c r="K520" s="955"/>
      <c r="L520" s="955"/>
      <c r="M520" s="971"/>
      <c r="N520" s="932" t="s">
        <v>1560</v>
      </c>
      <c r="O520" s="933"/>
      <c r="P520" s="933"/>
      <c r="Q520" s="934"/>
      <c r="R520" s="932">
        <v>12345</v>
      </c>
      <c r="S520" s="933"/>
      <c r="T520" s="934"/>
      <c r="U520" s="954" t="s">
        <v>1518</v>
      </c>
      <c r="V520" s="955"/>
      <c r="W520" s="971"/>
      <c r="X520" s="932" t="s">
        <v>1532</v>
      </c>
      <c r="Y520" s="933"/>
      <c r="Z520" s="934"/>
      <c r="AA520" s="954" t="s">
        <v>1596</v>
      </c>
      <c r="AB520" s="955"/>
      <c r="AC520" s="971"/>
      <c r="AD520" s="954">
        <v>2</v>
      </c>
      <c r="AE520" s="971"/>
      <c r="AF520" s="1126">
        <v>99</v>
      </c>
      <c r="AG520" s="1007"/>
      <c r="AH520" s="1008"/>
      <c r="AI520" s="1126">
        <v>12.91</v>
      </c>
      <c r="AJ520" s="1007"/>
      <c r="AK520" s="1008"/>
      <c r="AL520" s="1127">
        <v>7</v>
      </c>
      <c r="AM520" s="1014"/>
      <c r="AN520" s="1015"/>
      <c r="AO520" s="2229">
        <v>8</v>
      </c>
      <c r="AP520" s="2230"/>
      <c r="AQ520" s="2231"/>
      <c r="AR520" s="2229">
        <v>0</v>
      </c>
      <c r="AS520" s="2230"/>
      <c r="AT520" s="2231"/>
      <c r="AU520" s="2229">
        <v>0</v>
      </c>
      <c r="AV520" s="2230"/>
      <c r="AW520" s="2231"/>
      <c r="AX520" s="2229">
        <v>0</v>
      </c>
      <c r="AY520" s="2230"/>
      <c r="AZ520" s="2231"/>
      <c r="BA520" s="2229">
        <v>0</v>
      </c>
      <c r="BB520" s="2230"/>
      <c r="BC520" s="2231"/>
      <c r="BD520" s="1128">
        <f>(AI520*AL520)+AO520+AX520+BA520</f>
        <v>98.37</v>
      </c>
      <c r="BE520" s="1007"/>
      <c r="BF520" s="1008"/>
      <c r="BG520" s="3025">
        <f>BD520-AF520</f>
        <v>-0.62999999999999545</v>
      </c>
      <c r="BH520" s="3026"/>
      <c r="BI520" s="3027"/>
      <c r="BJ520" s="1129">
        <f>BG520/AF520</f>
        <v>-6.3636363636363179E-3</v>
      </c>
      <c r="BK520" s="1007"/>
      <c r="BL520" s="1008"/>
      <c r="BM520" s="1126">
        <f>AI520*AL520</f>
        <v>90.37</v>
      </c>
      <c r="BN520" s="1007"/>
      <c r="BO520" s="1008"/>
      <c r="BP520" s="1431">
        <v>69</v>
      </c>
      <c r="BQ520" s="1432"/>
      <c r="BR520" s="1433"/>
      <c r="BS520" s="1127">
        <v>69</v>
      </c>
      <c r="BT520" s="1014"/>
      <c r="BU520" s="1015"/>
      <c r="BV520" s="1127">
        <v>67</v>
      </c>
      <c r="BW520" s="1014"/>
      <c r="BX520" s="1015"/>
      <c r="BY520" s="1126">
        <f>BS520-BV520</f>
        <v>2</v>
      </c>
      <c r="BZ520" s="1007"/>
      <c r="CA520" s="1008"/>
      <c r="CB520" s="937"/>
    </row>
    <row r="521" spans="2:115" ht="5.0999999999999996" customHeight="1">
      <c r="C521" s="962"/>
      <c r="D521" s="499" t="s">
        <v>3479</v>
      </c>
      <c r="E521" s="499"/>
      <c r="F521" s="499"/>
      <c r="H521" s="1064"/>
      <c r="I521" s="536"/>
      <c r="J521" s="536"/>
      <c r="K521" s="536"/>
      <c r="L521" s="536"/>
      <c r="M521" s="536"/>
      <c r="N521" s="536"/>
      <c r="O521" s="536"/>
      <c r="P521" s="536"/>
      <c r="Q521" s="536"/>
      <c r="R521" s="536"/>
      <c r="S521" s="536"/>
      <c r="T521" s="536"/>
      <c r="U521" s="536"/>
      <c r="V521" s="536"/>
      <c r="W521" s="536"/>
      <c r="X521" s="536"/>
      <c r="Y521" s="536"/>
      <c r="Z521" s="536"/>
      <c r="AA521" s="536"/>
      <c r="AB521" s="536"/>
      <c r="AC521" s="536"/>
      <c r="AD521" s="536"/>
      <c r="AE521" s="536"/>
      <c r="AF521" s="536"/>
      <c r="AG521" s="536"/>
      <c r="AH521" s="536"/>
      <c r="AI521" s="536"/>
      <c r="AJ521" s="536"/>
      <c r="AK521" s="536"/>
      <c r="AL521" s="536"/>
      <c r="AM521" s="536"/>
      <c r="AN521" s="536"/>
      <c r="AO521" s="536"/>
      <c r="AP521" s="536"/>
      <c r="AQ521" s="536"/>
      <c r="AR521" s="536"/>
      <c r="AS521" s="536"/>
      <c r="AT521" s="536"/>
      <c r="AU521" s="536"/>
      <c r="AV521" s="536"/>
      <c r="AW521" s="536"/>
      <c r="AX521" s="536"/>
      <c r="AY521" s="536"/>
      <c r="AZ521" s="536"/>
      <c r="BA521" s="536"/>
      <c r="BB521" s="536"/>
      <c r="BC521" s="536"/>
      <c r="BD521" s="536"/>
      <c r="BE521" s="536"/>
      <c r="BF521" s="536"/>
      <c r="BG521" s="536"/>
      <c r="BH521" s="536"/>
      <c r="BI521" s="536"/>
      <c r="BJ521" s="536"/>
      <c r="BK521" s="920"/>
      <c r="BL521" s="920"/>
      <c r="BM521" s="920"/>
      <c r="BN521" s="920"/>
      <c r="BO521" s="920"/>
      <c r="BP521" s="920"/>
      <c r="BQ521" s="920"/>
      <c r="BR521" s="920"/>
      <c r="BS521" s="920"/>
      <c r="BT521" s="920"/>
      <c r="BU521" s="920"/>
      <c r="BV521" s="920"/>
      <c r="BW521" s="920"/>
      <c r="BX521" s="920"/>
      <c r="BY521" s="920"/>
      <c r="BZ521" s="920"/>
      <c r="CA521" s="920"/>
      <c r="CB521" s="937"/>
    </row>
    <row r="522" spans="2:115" ht="9.9499999999999993" customHeight="1">
      <c r="C522" s="962"/>
      <c r="D522" s="499" t="s">
        <v>3479</v>
      </c>
      <c r="E522" s="499"/>
      <c r="F522" s="499"/>
      <c r="H522" s="936"/>
      <c r="I522" s="945"/>
      <c r="J522" s="939"/>
      <c r="K522" s="939"/>
      <c r="L522" s="939"/>
      <c r="M522" s="939"/>
      <c r="N522" s="939"/>
      <c r="O522" s="939"/>
      <c r="P522" s="939"/>
      <c r="Q522" s="939"/>
      <c r="R522" s="939"/>
      <c r="S522" s="939"/>
      <c r="T522" s="939"/>
      <c r="U522" s="939"/>
      <c r="V522" s="939"/>
      <c r="W522" s="939"/>
      <c r="X522" s="939"/>
      <c r="Y522" s="939"/>
      <c r="Z522" s="939"/>
      <c r="AA522" s="939"/>
      <c r="AB522" s="939"/>
      <c r="AC522" s="939"/>
      <c r="AD522" s="939"/>
      <c r="AE522" s="939"/>
      <c r="AF522" s="939"/>
      <c r="AG522" s="939"/>
      <c r="AH522" s="939"/>
      <c r="AI522" s="939"/>
      <c r="AJ522" s="939"/>
      <c r="AK522" s="939"/>
      <c r="AL522" s="939"/>
      <c r="AM522" s="939"/>
      <c r="AN522" s="939"/>
      <c r="AO522" s="939"/>
      <c r="AP522" s="939"/>
      <c r="AQ522" s="939"/>
      <c r="AR522" s="939"/>
      <c r="AS522" s="939"/>
      <c r="AT522" s="939"/>
      <c r="AU522" s="939"/>
      <c r="AV522" s="939"/>
      <c r="AW522" s="939"/>
      <c r="AX522" s="939"/>
      <c r="AY522" s="939"/>
      <c r="AZ522" s="939"/>
      <c r="BA522" s="939"/>
      <c r="BB522" s="939"/>
      <c r="BC522" s="939"/>
      <c r="BD522" s="939"/>
      <c r="BE522" s="939"/>
      <c r="BF522" s="939"/>
      <c r="BG522" s="939"/>
      <c r="BH522" s="939"/>
      <c r="BI522" s="939"/>
      <c r="BJ522" s="939"/>
      <c r="BK522" s="939"/>
      <c r="BL522" s="939"/>
      <c r="BM522" s="939"/>
      <c r="BN522" s="939"/>
      <c r="BO522" s="939"/>
      <c r="BP522" s="939"/>
      <c r="BQ522" s="939"/>
      <c r="BR522" s="939"/>
      <c r="BS522" s="939"/>
      <c r="BT522" s="939"/>
      <c r="BU522" s="939"/>
      <c r="BV522" s="939"/>
      <c r="BW522" s="939"/>
      <c r="BX522" s="939"/>
      <c r="BY522" s="939"/>
      <c r="BZ522" s="939"/>
      <c r="CA522" s="939"/>
      <c r="CB522" s="940"/>
    </row>
    <row r="523" spans="2:115" s="920" customFormat="1" ht="18.95" customHeight="1">
      <c r="C523" s="962"/>
      <c r="D523" s="499" t="s">
        <v>3479</v>
      </c>
      <c r="E523" s="499"/>
      <c r="F523" s="499"/>
      <c r="AO523" s="1049" t="s">
        <v>1784</v>
      </c>
    </row>
    <row r="524" spans="2:115" s="920" customFormat="1" ht="18.95" customHeight="1">
      <c r="C524" s="962"/>
      <c r="D524" s="499" t="s">
        <v>3479</v>
      </c>
      <c r="E524" s="499"/>
      <c r="F524" s="499"/>
      <c r="I524" s="2228" t="s">
        <v>3481</v>
      </c>
      <c r="J524" s="2214"/>
      <c r="K524" s="2214"/>
      <c r="L524" s="2214"/>
      <c r="M524" s="2214"/>
      <c r="N524" s="2214"/>
      <c r="O524" s="2214"/>
      <c r="P524" s="2214"/>
      <c r="Q524" s="2214"/>
      <c r="R524" s="2214"/>
      <c r="S524" s="2214"/>
      <c r="T524" s="2214"/>
      <c r="U524" s="2214"/>
      <c r="V524" s="2214"/>
      <c r="W524" s="2214"/>
      <c r="X524" s="2214"/>
      <c r="Y524" s="2214"/>
      <c r="Z524" s="2214"/>
      <c r="AA524" s="2214"/>
      <c r="AB524" s="2214"/>
      <c r="AC524" s="2214"/>
      <c r="AD524" s="2214"/>
      <c r="AO524" s="2228" t="s">
        <v>2324</v>
      </c>
      <c r="AP524" s="2214"/>
      <c r="AQ524" s="2214"/>
      <c r="AR524" s="2214"/>
      <c r="AS524" s="2214"/>
      <c r="AT524" s="2214"/>
      <c r="AU524" s="2214"/>
      <c r="AV524" s="2214"/>
      <c r="AW524" s="2214"/>
      <c r="AX524" s="2214"/>
      <c r="AY524" s="2214"/>
      <c r="AZ524" s="2214"/>
      <c r="BA524" s="2214"/>
      <c r="BB524" s="2214"/>
      <c r="BC524" s="2214"/>
      <c r="BD524" s="2214"/>
      <c r="BE524" s="2214"/>
      <c r="BF524" s="2214"/>
      <c r="BG524" s="2214"/>
      <c r="BH524" s="2214"/>
      <c r="BI524" s="2214"/>
      <c r="BJ524" s="2214"/>
      <c r="BK524" s="2214"/>
      <c r="BL524" s="2214"/>
      <c r="BM524" s="2214"/>
      <c r="BN524" s="2214"/>
      <c r="BO524" s="2214"/>
      <c r="BP524" s="2214"/>
      <c r="BQ524" s="2214"/>
      <c r="BR524" s="2214"/>
      <c r="BS524" s="2214"/>
      <c r="BT524" s="2214"/>
      <c r="BU524" s="2214"/>
      <c r="BV524" s="2214"/>
      <c r="BW524" s="2214"/>
      <c r="BX524" s="2214"/>
      <c r="BY524" s="2214"/>
      <c r="BZ524" s="2214"/>
      <c r="CA524" s="2214"/>
    </row>
    <row r="525" spans="2:115" s="920" customFormat="1" ht="18.95" customHeight="1">
      <c r="C525" s="962"/>
      <c r="D525" s="499" t="s">
        <v>3479</v>
      </c>
      <c r="E525" s="499"/>
      <c r="F525" s="499"/>
      <c r="AO525" s="2228" t="s">
        <v>3470</v>
      </c>
      <c r="AP525" s="2214"/>
      <c r="AQ525" s="2214"/>
      <c r="AR525" s="2214"/>
      <c r="AS525" s="2214"/>
      <c r="AT525" s="2214"/>
      <c r="AU525" s="2214"/>
      <c r="AV525" s="2214"/>
      <c r="AW525" s="2214"/>
      <c r="AX525" s="2214"/>
      <c r="AY525" s="2214"/>
      <c r="AZ525" s="2214"/>
      <c r="BA525" s="2214"/>
      <c r="BB525" s="2214"/>
      <c r="BC525" s="2214"/>
      <c r="BD525" s="2214"/>
      <c r="BE525" s="2214"/>
      <c r="BF525" s="2214"/>
      <c r="BG525" s="2214"/>
      <c r="BH525" s="2214"/>
      <c r="BI525" s="2214"/>
      <c r="BJ525" s="2214"/>
      <c r="BK525" s="2214"/>
      <c r="BL525" s="2214"/>
      <c r="BM525" s="2214"/>
      <c r="BN525" s="2214"/>
      <c r="BO525" s="2214"/>
      <c r="BP525" s="2214"/>
      <c r="BQ525" s="2214"/>
      <c r="BR525" s="2214"/>
      <c r="BS525" s="2214"/>
      <c r="BT525" s="2214"/>
      <c r="BU525" s="2214"/>
      <c r="BV525" s="2214"/>
      <c r="BW525" s="2214"/>
      <c r="BX525" s="2214"/>
      <c r="BY525" s="2214"/>
      <c r="BZ525" s="2214"/>
      <c r="CA525" s="2214"/>
    </row>
    <row r="526" spans="2:115" ht="5.0999999999999996" customHeight="1">
      <c r="C526" s="962"/>
      <c r="D526" s="499" t="s">
        <v>3479</v>
      </c>
      <c r="E526" s="499"/>
      <c r="F526" s="499"/>
      <c r="G526"/>
      <c r="H526" s="536"/>
      <c r="I526" s="536"/>
      <c r="J526" s="536"/>
      <c r="K526" s="536"/>
      <c r="L526" s="536"/>
      <c r="M526" s="536"/>
      <c r="N526" s="536"/>
      <c r="O526" s="536"/>
      <c r="P526" s="536"/>
      <c r="Q526" s="921"/>
      <c r="R526" s="922"/>
      <c r="S526" s="922"/>
      <c r="T526" s="922"/>
      <c r="U526" s="922"/>
      <c r="V526" s="922"/>
      <c r="W526" s="922"/>
      <c r="X526" s="923"/>
      <c r="Y526" s="920"/>
      <c r="Z526" s="920"/>
      <c r="AA526" s="920"/>
      <c r="AB526" s="920"/>
      <c r="AC526" s="920"/>
      <c r="AD526" s="920"/>
      <c r="AE526" s="920"/>
      <c r="AF526" s="920"/>
      <c r="AG526" s="920"/>
      <c r="AH526" s="920"/>
      <c r="AI526" s="920"/>
      <c r="AJ526" s="920"/>
      <c r="AK526" s="920"/>
      <c r="AL526" s="920"/>
      <c r="AM526" s="920"/>
      <c r="AN526" s="920"/>
      <c r="AO526" s="920"/>
      <c r="AP526" s="920"/>
      <c r="AQ526" s="920"/>
      <c r="AR526" s="920"/>
      <c r="AS526" s="920"/>
      <c r="AT526" s="920"/>
      <c r="AU526" s="920"/>
      <c r="AV526" s="920"/>
      <c r="AW526" s="920"/>
      <c r="AX526" s="920"/>
      <c r="AY526" s="920"/>
      <c r="AZ526" s="920"/>
      <c r="BA526" s="920"/>
      <c r="BB526" s="920"/>
      <c r="BC526" s="920"/>
      <c r="BD526" s="920"/>
      <c r="BE526" s="920"/>
      <c r="BF526" s="920"/>
      <c r="BG526" s="920"/>
      <c r="BH526" s="920"/>
      <c r="BI526" s="920"/>
      <c r="BJ526" s="920"/>
      <c r="BK526" s="920"/>
      <c r="BL526" s="920"/>
      <c r="BM526" s="920"/>
    </row>
    <row r="527" spans="2:115" ht="18.95" customHeight="1">
      <c r="B527" s="920"/>
      <c r="C527" s="920"/>
      <c r="D527" s="499" t="s">
        <v>3479</v>
      </c>
      <c r="E527" s="499"/>
      <c r="F527" s="499"/>
      <c r="G527"/>
      <c r="H527" s="536"/>
      <c r="I527" s="1020" t="s">
        <v>1749</v>
      </c>
      <c r="J527" s="1021"/>
      <c r="K527" s="1021"/>
      <c r="L527" s="1021"/>
      <c r="M527" s="1022"/>
      <c r="N527" s="1021"/>
      <c r="O527" s="1022"/>
      <c r="P527" s="1023"/>
      <c r="Q527" s="907" t="s">
        <v>3159</v>
      </c>
      <c r="R527" s="908"/>
      <c r="S527" s="908"/>
      <c r="T527" s="908"/>
      <c r="U527" s="908"/>
      <c r="V527" s="908"/>
      <c r="W527" s="908"/>
      <c r="X527" s="909"/>
      <c r="Y527" s="1493" t="s">
        <v>3162</v>
      </c>
      <c r="Z527" s="1021"/>
      <c r="AA527" s="1021"/>
      <c r="AB527" s="1021"/>
      <c r="AC527" s="1022"/>
      <c r="AD527" s="1023"/>
      <c r="AE527" s="1023"/>
      <c r="AF527" s="1023"/>
      <c r="AI527" s="920"/>
      <c r="AJ527" s="920"/>
      <c r="AK527" s="920"/>
      <c r="AL527" s="920"/>
      <c r="AM527" s="920"/>
      <c r="AQ527" s="920"/>
      <c r="AR527" s="920"/>
      <c r="AS527" s="920"/>
      <c r="AT527" s="920"/>
      <c r="BH527" s="920"/>
      <c r="BI527" s="920"/>
      <c r="BJ527" s="920"/>
      <c r="BK527" s="920"/>
      <c r="BL527" s="920"/>
      <c r="BM527" s="920"/>
      <c r="BN527" s="920"/>
      <c r="BV527" s="920"/>
      <c r="BW527" s="920"/>
      <c r="BX527" s="920"/>
      <c r="BY527" s="920"/>
      <c r="BZ527" s="920"/>
      <c r="CA527" s="920"/>
      <c r="CB527" s="920"/>
      <c r="CC527" s="920"/>
      <c r="CD527" s="920"/>
      <c r="CE527" s="920"/>
      <c r="CF527" s="920"/>
      <c r="CG527" s="920"/>
      <c r="CH527" s="920"/>
      <c r="CI527" s="920"/>
      <c r="CJ527" s="920"/>
      <c r="CK527" s="920"/>
      <c r="CL527" s="920"/>
      <c r="CM527" s="920"/>
      <c r="CN527" s="920"/>
      <c r="CO527" s="920"/>
      <c r="CP527" s="920"/>
      <c r="CQ527" s="920"/>
      <c r="CR527" s="920"/>
      <c r="CS527" s="920"/>
      <c r="CT527" s="920"/>
      <c r="CU527" s="920"/>
      <c r="CV527" s="920"/>
      <c r="CW527" s="920"/>
      <c r="CX527" s="920"/>
      <c r="CY527" s="920"/>
      <c r="CZ527" s="920"/>
      <c r="DA527" s="920"/>
      <c r="DB527" s="920"/>
      <c r="DC527" s="920"/>
      <c r="DD527" s="920"/>
      <c r="DE527" s="920"/>
      <c r="DF527" s="920"/>
      <c r="DG527" s="920"/>
      <c r="DH527" s="920"/>
      <c r="DI527" s="920"/>
      <c r="DJ527" s="920"/>
      <c r="DK527" s="920"/>
    </row>
    <row r="528" spans="2:115" ht="9.9499999999999993" customHeight="1">
      <c r="B528" s="920"/>
      <c r="C528" s="920"/>
      <c r="D528" s="499" t="s">
        <v>3479</v>
      </c>
      <c r="E528" s="499"/>
      <c r="F528" s="499"/>
      <c r="G528"/>
      <c r="H528" s="916"/>
      <c r="I528" s="914"/>
      <c r="J528" s="914"/>
      <c r="K528" s="914"/>
      <c r="L528" s="914"/>
      <c r="M528" s="914"/>
      <c r="N528" s="914"/>
      <c r="O528" s="914"/>
      <c r="P528" s="914"/>
      <c r="Q528" s="536"/>
      <c r="R528" s="536"/>
      <c r="S528" s="536"/>
      <c r="T528" s="536"/>
      <c r="U528" s="536"/>
      <c r="V528" s="536"/>
      <c r="W528" s="536"/>
      <c r="X528" s="536"/>
      <c r="Y528" s="941"/>
      <c r="Z528" s="941"/>
      <c r="AA528" s="941"/>
      <c r="AB528" s="941"/>
      <c r="AC528" s="941"/>
      <c r="AD528" s="941"/>
      <c r="AE528" s="941"/>
      <c r="AF528" s="941"/>
      <c r="AG528" s="941"/>
      <c r="AH528" s="941"/>
      <c r="AI528" s="941"/>
      <c r="AJ528" s="941"/>
      <c r="AK528" s="941"/>
      <c r="AL528" s="941"/>
      <c r="AM528" s="941"/>
      <c r="AN528" s="941"/>
      <c r="AO528" s="941"/>
      <c r="AP528" s="941"/>
      <c r="AQ528" s="941"/>
      <c r="AR528" s="941"/>
      <c r="AS528" s="941"/>
      <c r="AT528" s="941"/>
      <c r="AU528" s="941"/>
      <c r="AV528" s="941"/>
      <c r="AW528" s="941"/>
      <c r="AX528" s="941"/>
      <c r="AY528" s="1316"/>
      <c r="AZ528" s="1316"/>
      <c r="BA528" s="1316"/>
      <c r="BB528" s="1316"/>
      <c r="BC528" s="1316"/>
      <c r="BD528" s="1316"/>
      <c r="BE528" s="1316"/>
      <c r="BF528" s="1316"/>
      <c r="BG528" s="1316"/>
      <c r="BH528" s="1316"/>
      <c r="BI528" s="1316"/>
      <c r="BJ528" s="1316"/>
      <c r="BK528" s="1316"/>
      <c r="BL528" s="1316"/>
      <c r="BM528" s="941"/>
      <c r="BN528" s="942"/>
      <c r="BV528" s="920"/>
      <c r="BW528" s="920"/>
      <c r="BX528" s="920"/>
      <c r="BY528" s="920"/>
      <c r="BZ528" s="920"/>
      <c r="CA528" s="920"/>
      <c r="CB528" s="920"/>
      <c r="CC528" s="920"/>
      <c r="CD528" s="920"/>
      <c r="CE528" s="920"/>
      <c r="CF528" s="920"/>
      <c r="CG528" s="920"/>
      <c r="CH528" s="920"/>
      <c r="CI528" s="920"/>
      <c r="CJ528" s="920"/>
      <c r="CK528" s="920"/>
      <c r="CL528" s="920"/>
      <c r="CM528" s="920"/>
      <c r="CN528" s="920"/>
      <c r="CO528" s="920"/>
      <c r="CP528" s="920"/>
      <c r="CQ528" s="920"/>
      <c r="CR528" s="920"/>
      <c r="CS528" s="920"/>
      <c r="CT528" s="920"/>
      <c r="CU528" s="920"/>
      <c r="CV528" s="920"/>
      <c r="CW528" s="920"/>
      <c r="CX528" s="920"/>
      <c r="CY528" s="920"/>
      <c r="CZ528" s="920"/>
      <c r="DA528" s="920"/>
      <c r="DB528" s="920"/>
      <c r="DC528" s="920"/>
      <c r="DD528" s="920"/>
      <c r="DE528" s="920"/>
      <c r="DF528" s="920"/>
      <c r="DG528" s="920"/>
      <c r="DH528" s="920"/>
      <c r="DI528" s="920"/>
      <c r="DJ528" s="920"/>
      <c r="DK528" s="920"/>
    </row>
    <row r="529" spans="2:106" ht="18.95" customHeight="1">
      <c r="B529" s="920"/>
      <c r="C529" s="920"/>
      <c r="D529" s="499" t="s">
        <v>3479</v>
      </c>
      <c r="E529" s="499"/>
      <c r="F529" s="499"/>
      <c r="H529" s="935"/>
      <c r="I529" s="949" t="s">
        <v>1751</v>
      </c>
      <c r="J529" s="1397"/>
      <c r="K529" s="938"/>
      <c r="L529" s="938"/>
      <c r="M529" s="2890" t="s">
        <v>1179</v>
      </c>
      <c r="N529" s="2891"/>
      <c r="O529" s="2891"/>
      <c r="P529" s="2892"/>
      <c r="Q529" s="986" t="s">
        <v>1180</v>
      </c>
      <c r="R529" s="987" t="s">
        <v>1178</v>
      </c>
      <c r="S529" s="2890" t="s">
        <v>1179</v>
      </c>
      <c r="T529" s="2891"/>
      <c r="U529" s="2891"/>
      <c r="V529" s="2892"/>
      <c r="W529" s="986" t="s">
        <v>1180</v>
      </c>
      <c r="Z529" s="950" t="s">
        <v>1630</v>
      </c>
      <c r="AA529" s="938"/>
      <c r="AB529" s="938"/>
      <c r="AC529" s="1154" t="s">
        <v>2356</v>
      </c>
      <c r="AD529" s="1155"/>
      <c r="AE529" s="1155"/>
      <c r="AF529" s="1155"/>
      <c r="AG529" s="1155"/>
      <c r="AH529" s="1156"/>
      <c r="AI529" s="946" t="s">
        <v>1115</v>
      </c>
      <c r="AJ529" s="920"/>
      <c r="AK529" s="2078" t="s">
        <v>3265</v>
      </c>
      <c r="AL529" s="938"/>
      <c r="AM529" s="938"/>
      <c r="AN529" s="992" t="s">
        <v>3266</v>
      </c>
      <c r="AO529" s="1152"/>
      <c r="AP529" s="1152"/>
      <c r="AQ529" s="1153"/>
      <c r="AR529" s="946" t="s">
        <v>1115</v>
      </c>
      <c r="BA529" s="926" t="s">
        <v>1544</v>
      </c>
      <c r="BB529" s="927"/>
      <c r="BC529" s="928"/>
      <c r="BD529" s="926" t="s">
        <v>1623</v>
      </c>
      <c r="BE529" s="927"/>
      <c r="BF529" s="928"/>
      <c r="BG529" s="926" t="s">
        <v>3149</v>
      </c>
      <c r="BH529" s="927"/>
      <c r="BI529" s="927"/>
      <c r="BJ529" s="928"/>
      <c r="BK529" s="926" t="s">
        <v>3071</v>
      </c>
      <c r="BL529" s="927"/>
      <c r="BM529" s="928"/>
      <c r="BN529" s="937"/>
      <c r="BO529" s="1057" t="s">
        <v>3476</v>
      </c>
      <c r="BX529" s="920"/>
      <c r="BY529" s="920"/>
      <c r="BZ529" s="920"/>
      <c r="CA529" s="920"/>
      <c r="CB529" s="920"/>
      <c r="CC529" s="920"/>
      <c r="CD529" s="920"/>
      <c r="CE529" s="920"/>
      <c r="CF529" s="920"/>
      <c r="CG529" s="920"/>
      <c r="CH529" s="920"/>
      <c r="CI529" s="920"/>
      <c r="CJ529" s="920"/>
      <c r="CK529" s="920"/>
      <c r="CL529" s="920"/>
      <c r="CM529" s="920"/>
      <c r="CN529" s="920"/>
      <c r="CO529" s="920"/>
      <c r="CP529" s="920"/>
      <c r="CQ529" s="920"/>
      <c r="CR529" s="920"/>
      <c r="CS529" s="920"/>
      <c r="CT529" s="920"/>
      <c r="CU529" s="920"/>
      <c r="CV529" s="920"/>
      <c r="CW529" s="920"/>
      <c r="CX529" s="920"/>
      <c r="CY529" s="920"/>
      <c r="CZ529" s="920"/>
      <c r="DA529" s="920"/>
      <c r="DB529" s="920"/>
    </row>
    <row r="530" spans="2:106" ht="18.95" customHeight="1">
      <c r="B530" s="920"/>
      <c r="C530" s="920"/>
      <c r="D530" s="499" t="s">
        <v>3479</v>
      </c>
      <c r="E530" s="499"/>
      <c r="F530" s="499"/>
      <c r="H530" s="935"/>
      <c r="I530" s="2003"/>
      <c r="J530" s="2003"/>
      <c r="K530" s="920"/>
      <c r="L530" s="920"/>
      <c r="W530" s="920"/>
      <c r="X530" s="920"/>
      <c r="Y530" s="920"/>
      <c r="Z530" s="920"/>
      <c r="AA530" s="920"/>
      <c r="AB530" s="920"/>
      <c r="AC530" s="920"/>
      <c r="AD530" s="920"/>
      <c r="AE530" s="920"/>
      <c r="AF530" s="920"/>
      <c r="AG530" s="920"/>
      <c r="AH530" s="920"/>
      <c r="AI530" s="920"/>
      <c r="AJ530" s="920"/>
      <c r="AK530" s="920"/>
      <c r="AL530" s="920"/>
      <c r="AM530" s="920"/>
      <c r="AN530" s="920"/>
      <c r="AO530" s="920"/>
      <c r="AY530" s="920"/>
      <c r="AZ530" s="920"/>
      <c r="BA530" s="920"/>
      <c r="BB530" s="920"/>
      <c r="BC530" s="920"/>
      <c r="BD530" s="920"/>
      <c r="BE530" s="920"/>
      <c r="BF530" s="920"/>
      <c r="BG530" s="1049" t="s">
        <v>3264</v>
      </c>
      <c r="BH530" s="920"/>
      <c r="BI530" s="920"/>
      <c r="BJ530" s="920"/>
      <c r="BK530" s="920"/>
      <c r="BL530" s="920"/>
      <c r="BM530" s="920"/>
      <c r="BN530" s="937"/>
      <c r="BV530" s="920"/>
      <c r="BW530" s="920"/>
      <c r="BX530" s="920"/>
      <c r="BY530" s="920"/>
      <c r="BZ530" s="920"/>
      <c r="CA530" s="920"/>
      <c r="CB530" s="920"/>
      <c r="CC530" s="920"/>
      <c r="CD530" s="920"/>
      <c r="CE530" s="920"/>
      <c r="CF530" s="920"/>
      <c r="CG530" s="920"/>
      <c r="CH530" s="920"/>
      <c r="CI530" s="920"/>
      <c r="CJ530" s="920"/>
      <c r="CK530" s="920"/>
      <c r="CL530" s="920"/>
      <c r="CM530" s="920"/>
      <c r="CN530" s="920"/>
      <c r="CO530" s="920"/>
      <c r="CP530" s="920"/>
      <c r="CQ530" s="920"/>
      <c r="CR530" s="920"/>
      <c r="CS530" s="920"/>
      <c r="CT530" s="920"/>
      <c r="CU530" s="920"/>
      <c r="CV530" s="920"/>
      <c r="CW530" s="920"/>
      <c r="CX530" s="920"/>
    </row>
    <row r="531" spans="2:106" ht="18.95" customHeight="1">
      <c r="B531" s="920"/>
      <c r="C531" s="920"/>
      <c r="D531" s="499" t="s">
        <v>3479</v>
      </c>
      <c r="E531" s="499"/>
      <c r="F531" s="499"/>
      <c r="G531" s="920"/>
      <c r="H531" s="935"/>
      <c r="I531" s="949" t="s">
        <v>1627</v>
      </c>
      <c r="J531" s="1936"/>
      <c r="K531" s="938"/>
      <c r="L531" s="958"/>
      <c r="M531" s="982" t="s">
        <v>1521</v>
      </c>
      <c r="N531" s="983"/>
      <c r="O531" s="983"/>
      <c r="P531" s="983"/>
      <c r="Q531" s="986" t="s">
        <v>912</v>
      </c>
      <c r="R531" s="910" t="s">
        <v>1656</v>
      </c>
      <c r="S531" s="981"/>
      <c r="T531" s="938"/>
      <c r="U531" s="982" t="s">
        <v>1521</v>
      </c>
      <c r="V531" s="983"/>
      <c r="W531" s="983"/>
      <c r="X531" s="983"/>
      <c r="Y531" s="986" t="s">
        <v>912</v>
      </c>
      <c r="Z531" s="1056" t="s">
        <v>1767</v>
      </c>
      <c r="AA531" s="1056"/>
      <c r="AB531" s="1056"/>
      <c r="AC531" s="982" t="s">
        <v>3480</v>
      </c>
      <c r="AD531" s="983"/>
      <c r="AE531" s="983"/>
      <c r="AF531" s="983"/>
      <c r="AG531" s="986" t="s">
        <v>912</v>
      </c>
      <c r="AH531" s="1056" t="s">
        <v>1753</v>
      </c>
      <c r="AI531" s="1056"/>
      <c r="AJ531" s="1056"/>
      <c r="AK531" s="982" t="s">
        <v>1754</v>
      </c>
      <c r="AL531" s="983"/>
      <c r="AM531" s="983"/>
      <c r="AN531" s="983"/>
      <c r="AO531" s="986" t="s">
        <v>912</v>
      </c>
      <c r="AQ531" s="1056" t="s">
        <v>1752</v>
      </c>
      <c r="AR531" s="1056"/>
      <c r="AS531" s="1056"/>
      <c r="AT531" s="982" t="s">
        <v>1521</v>
      </c>
      <c r="AU531" s="983"/>
      <c r="AV531" s="983"/>
      <c r="AW531" s="983"/>
      <c r="AX531" s="984"/>
      <c r="AZ531" s="1056" t="s">
        <v>2368</v>
      </c>
      <c r="BA531" s="1056"/>
      <c r="BB531" s="1056"/>
      <c r="BC531" s="982" t="s">
        <v>1521</v>
      </c>
      <c r="BD531" s="983"/>
      <c r="BE531" s="983"/>
      <c r="BF531" s="983"/>
      <c r="BG531" s="984"/>
      <c r="BH531" s="920"/>
      <c r="BI531" s="920"/>
      <c r="BJ531" s="920"/>
      <c r="BK531" s="920"/>
      <c r="BL531" s="920"/>
      <c r="BM531" s="920"/>
      <c r="BN531" s="937"/>
    </row>
    <row r="532" spans="2:106" s="920" customFormat="1" ht="20.100000000000001" customHeight="1">
      <c r="D532" s="499" t="s">
        <v>3479</v>
      </c>
      <c r="E532" s="499"/>
      <c r="F532" s="499"/>
      <c r="H532" s="935"/>
      <c r="T532" s="1057" t="s">
        <v>3472</v>
      </c>
      <c r="BI532" s="1057" t="s">
        <v>3477</v>
      </c>
      <c r="BN532" s="937"/>
      <c r="BO532" s="486"/>
      <c r="BP532" s="486"/>
      <c r="BQ532" s="486"/>
      <c r="BR532" s="486"/>
      <c r="BS532" s="486"/>
      <c r="BT532" s="486"/>
      <c r="BU532" s="486"/>
    </row>
    <row r="533" spans="2:106" s="920" customFormat="1" ht="18.95" customHeight="1">
      <c r="D533" s="499" t="s">
        <v>3479</v>
      </c>
      <c r="E533" s="499"/>
      <c r="F533" s="499"/>
      <c r="H533" s="935"/>
      <c r="I533" s="2880" t="s">
        <v>1559</v>
      </c>
      <c r="J533" s="2810" t="s">
        <v>3474</v>
      </c>
      <c r="K533" s="2799"/>
      <c r="L533" s="2810" t="s">
        <v>1760</v>
      </c>
      <c r="M533" s="2798"/>
      <c r="N533" s="2798"/>
      <c r="O533" s="2799"/>
      <c r="P533" s="2810" t="s">
        <v>1761</v>
      </c>
      <c r="Q533" s="2798"/>
      <c r="R533" s="2798"/>
      <c r="S533" s="2799"/>
      <c r="T533" s="2810" t="s">
        <v>3093</v>
      </c>
      <c r="U533" s="2882"/>
      <c r="V533" s="2882"/>
      <c r="W533" s="2882"/>
      <c r="X533" s="2812"/>
      <c r="Y533" s="2810" t="s">
        <v>2355</v>
      </c>
      <c r="Z533" s="2882"/>
      <c r="AA533" s="2882"/>
      <c r="AB533" s="2882"/>
      <c r="AC533" s="2882"/>
      <c r="AD533" s="2812"/>
      <c r="AE533" s="929" t="s">
        <v>1586</v>
      </c>
      <c r="AF533" s="930"/>
      <c r="AG533" s="930"/>
      <c r="AH533" s="930"/>
      <c r="AI533" s="930"/>
      <c r="AJ533" s="930"/>
      <c r="AK533" s="930"/>
      <c r="AL533" s="930"/>
      <c r="AM533" s="930"/>
      <c r="AN533" s="930"/>
      <c r="AO533" s="930"/>
      <c r="AP533" s="930"/>
      <c r="AQ533" s="931"/>
      <c r="AR533" s="930"/>
      <c r="AS533" s="931"/>
      <c r="AT533" s="2810" t="s">
        <v>1763</v>
      </c>
      <c r="AU533" s="2811"/>
      <c r="AV533" s="2812"/>
      <c r="AW533" s="2810" t="s">
        <v>1764</v>
      </c>
      <c r="AX533" s="2811"/>
      <c r="AY533" s="2812"/>
      <c r="AZ533" s="2810" t="s">
        <v>1765</v>
      </c>
      <c r="BA533" s="2811"/>
      <c r="BB533" s="2812"/>
      <c r="BC533" s="2810" t="s">
        <v>2360</v>
      </c>
      <c r="BD533" s="2882"/>
      <c r="BE533" s="2812"/>
      <c r="BF533" s="2810" t="s">
        <v>2363</v>
      </c>
      <c r="BG533" s="2882"/>
      <c r="BH533" s="2812"/>
      <c r="BI533" s="2810" t="s">
        <v>3089</v>
      </c>
      <c r="BJ533" s="2811"/>
      <c r="BK533" s="2811"/>
      <c r="BL533" s="2811"/>
      <c r="BM533" s="2812"/>
      <c r="BN533" s="937"/>
      <c r="BO533" s="486"/>
      <c r="BP533" s="486"/>
      <c r="BQ533" s="486"/>
      <c r="BR533" s="486"/>
      <c r="BS533" s="486"/>
      <c r="BT533" s="486"/>
      <c r="BU533" s="486"/>
    </row>
    <row r="534" spans="2:106" s="920" customFormat="1" ht="18.95" customHeight="1">
      <c r="D534" s="499" t="s">
        <v>3479</v>
      </c>
      <c r="E534" s="499"/>
      <c r="F534" s="499"/>
      <c r="H534" s="935"/>
      <c r="I534" s="2881"/>
      <c r="J534" s="2800"/>
      <c r="K534" s="2802"/>
      <c r="L534" s="2800"/>
      <c r="M534" s="2801"/>
      <c r="N534" s="2801"/>
      <c r="O534" s="2802"/>
      <c r="P534" s="2800"/>
      <c r="Q534" s="2801"/>
      <c r="R534" s="2801"/>
      <c r="S534" s="2802"/>
      <c r="T534" s="2813"/>
      <c r="U534" s="2814"/>
      <c r="V534" s="2814"/>
      <c r="W534" s="2814"/>
      <c r="X534" s="2815"/>
      <c r="Y534" s="2813"/>
      <c r="Z534" s="2814"/>
      <c r="AA534" s="2814"/>
      <c r="AB534" s="2814"/>
      <c r="AC534" s="2814"/>
      <c r="AD534" s="2815"/>
      <c r="AE534" s="929" t="s">
        <v>699</v>
      </c>
      <c r="AF534" s="930"/>
      <c r="AG534" s="930"/>
      <c r="AH534" s="931"/>
      <c r="AI534" s="929" t="s">
        <v>700</v>
      </c>
      <c r="AJ534" s="930"/>
      <c r="AK534" s="931"/>
      <c r="AL534" s="930" t="s">
        <v>1762</v>
      </c>
      <c r="AM534" s="930"/>
      <c r="AN534" s="931"/>
      <c r="AO534" s="929" t="s">
        <v>1697</v>
      </c>
      <c r="AP534" s="930"/>
      <c r="AQ534" s="930"/>
      <c r="AR534" s="930"/>
      <c r="AS534" s="931"/>
      <c r="AT534" s="2813"/>
      <c r="AU534" s="2814"/>
      <c r="AV534" s="2815"/>
      <c r="AW534" s="2813"/>
      <c r="AX534" s="2814"/>
      <c r="AY534" s="2815"/>
      <c r="AZ534" s="2813"/>
      <c r="BA534" s="2814"/>
      <c r="BB534" s="2815"/>
      <c r="BC534" s="2813"/>
      <c r="BD534" s="2814"/>
      <c r="BE534" s="2815"/>
      <c r="BF534" s="2813"/>
      <c r="BG534" s="2814"/>
      <c r="BH534" s="2815"/>
      <c r="BI534" s="2813"/>
      <c r="BJ534" s="2814"/>
      <c r="BK534" s="2814"/>
      <c r="BL534" s="2814"/>
      <c r="BM534" s="2815"/>
      <c r="BN534" s="937"/>
      <c r="BO534" s="486"/>
      <c r="BP534" s="486"/>
      <c r="BQ534" s="486"/>
      <c r="BR534" s="486"/>
      <c r="BS534" s="486"/>
      <c r="BT534" s="486"/>
      <c r="BU534" s="486"/>
    </row>
    <row r="535" spans="2:106" s="920" customFormat="1" ht="18.95" customHeight="1">
      <c r="D535" s="499" t="s">
        <v>3479</v>
      </c>
      <c r="E535" s="499"/>
      <c r="F535" s="499"/>
      <c r="H535" s="935"/>
      <c r="I535" s="1315" t="s">
        <v>737</v>
      </c>
      <c r="J535" s="3020" t="s">
        <v>1663</v>
      </c>
      <c r="K535" s="3021"/>
      <c r="L535" s="2890" t="s">
        <v>1179</v>
      </c>
      <c r="M535" s="2891"/>
      <c r="N535" s="2891"/>
      <c r="O535" s="2892"/>
      <c r="P535" s="2890" t="s">
        <v>1521</v>
      </c>
      <c r="Q535" s="2891"/>
      <c r="R535" s="2891"/>
      <c r="S535" s="2892"/>
      <c r="T535" s="2953" t="s">
        <v>2365</v>
      </c>
      <c r="U535" s="2954"/>
      <c r="V535" s="2954"/>
      <c r="W535" s="2954"/>
      <c r="X535" s="2955"/>
      <c r="Y535" s="2944" t="s">
        <v>2356</v>
      </c>
      <c r="Z535" s="2945"/>
      <c r="AA535" s="2945"/>
      <c r="AB535" s="2945"/>
      <c r="AC535" s="2945"/>
      <c r="AD535" s="2946"/>
      <c r="AE535" s="2831" t="s">
        <v>1560</v>
      </c>
      <c r="AF535" s="2808"/>
      <c r="AG535" s="2808"/>
      <c r="AH535" s="2809"/>
      <c r="AI535" s="2831">
        <v>12345</v>
      </c>
      <c r="AJ535" s="2808"/>
      <c r="AK535" s="2809"/>
      <c r="AL535" s="2828" t="s">
        <v>1518</v>
      </c>
      <c r="AM535" s="2829"/>
      <c r="AN535" s="2830"/>
      <c r="AO535" s="2932" t="s">
        <v>1691</v>
      </c>
      <c r="AP535" s="2933"/>
      <c r="AQ535" s="2933"/>
      <c r="AR535" s="2933"/>
      <c r="AS535" s="2934"/>
      <c r="AT535" s="2831" t="s">
        <v>1532</v>
      </c>
      <c r="AU535" s="2808"/>
      <c r="AV535" s="2809"/>
      <c r="AW535" s="3017" t="s">
        <v>742</v>
      </c>
      <c r="AX535" s="3018"/>
      <c r="AY535" s="3019"/>
      <c r="AZ535" s="2932" t="s">
        <v>1707</v>
      </c>
      <c r="BA535" s="2933"/>
      <c r="BB535" s="2934"/>
      <c r="BC535" s="2929" t="s">
        <v>2361</v>
      </c>
      <c r="BD535" s="2930"/>
      <c r="BE535" s="2931"/>
      <c r="BF535" s="2929">
        <v>28</v>
      </c>
      <c r="BG535" s="2930"/>
      <c r="BH535" s="2931"/>
      <c r="BI535" s="2953" t="s">
        <v>3094</v>
      </c>
      <c r="BJ535" s="2954"/>
      <c r="BK535" s="2954"/>
      <c r="BL535" s="2954"/>
      <c r="BM535" s="2955"/>
      <c r="BN535" s="937"/>
      <c r="BO535" s="486"/>
      <c r="BP535" s="486"/>
      <c r="BQ535" s="486"/>
      <c r="BR535" s="486"/>
      <c r="BS535" s="486"/>
      <c r="BT535" s="486"/>
      <c r="BU535" s="486"/>
    </row>
    <row r="536" spans="2:106" s="920" customFormat="1" ht="18.95" customHeight="1">
      <c r="D536" s="499" t="s">
        <v>3479</v>
      </c>
      <c r="E536" s="499"/>
      <c r="F536" s="499"/>
      <c r="H536" s="935"/>
      <c r="I536" s="1315" t="s">
        <v>737</v>
      </c>
      <c r="J536" s="3020" t="s">
        <v>1663</v>
      </c>
      <c r="K536" s="3021"/>
      <c r="L536" s="2890" t="s">
        <v>1179</v>
      </c>
      <c r="M536" s="2891"/>
      <c r="N536" s="2891"/>
      <c r="O536" s="2892"/>
      <c r="P536" s="2890" t="s">
        <v>1521</v>
      </c>
      <c r="Q536" s="2891"/>
      <c r="R536" s="2891"/>
      <c r="S536" s="2892"/>
      <c r="T536" s="2953" t="s">
        <v>2367</v>
      </c>
      <c r="U536" s="2954"/>
      <c r="V536" s="2954"/>
      <c r="W536" s="2954"/>
      <c r="X536" s="2955"/>
      <c r="Y536" s="2944" t="s">
        <v>2356</v>
      </c>
      <c r="Z536" s="2945"/>
      <c r="AA536" s="2945"/>
      <c r="AB536" s="2945"/>
      <c r="AC536" s="2945"/>
      <c r="AD536" s="2946"/>
      <c r="AE536" s="2831" t="s">
        <v>1560</v>
      </c>
      <c r="AF536" s="2808"/>
      <c r="AG536" s="2808"/>
      <c r="AH536" s="2809"/>
      <c r="AI536" s="2831">
        <v>12345</v>
      </c>
      <c r="AJ536" s="2808"/>
      <c r="AK536" s="2809"/>
      <c r="AL536" s="2828" t="s">
        <v>1518</v>
      </c>
      <c r="AM536" s="2829"/>
      <c r="AN536" s="2830"/>
      <c r="AO536" s="2932" t="s">
        <v>1691</v>
      </c>
      <c r="AP536" s="2933"/>
      <c r="AQ536" s="2933"/>
      <c r="AR536" s="2933"/>
      <c r="AS536" s="2934"/>
      <c r="AT536" s="2831" t="s">
        <v>1532</v>
      </c>
      <c r="AU536" s="2808"/>
      <c r="AV536" s="2809"/>
      <c r="AW536" s="3017" t="s">
        <v>742</v>
      </c>
      <c r="AX536" s="3018"/>
      <c r="AY536" s="3019"/>
      <c r="AZ536" s="2932" t="s">
        <v>1707</v>
      </c>
      <c r="BA536" s="2933"/>
      <c r="BB536" s="2934"/>
      <c r="BC536" s="2932" t="s">
        <v>2362</v>
      </c>
      <c r="BD536" s="2933"/>
      <c r="BE536" s="2934"/>
      <c r="BF536" s="2932">
        <v>14</v>
      </c>
      <c r="BG536" s="2933"/>
      <c r="BH536" s="2934"/>
      <c r="BI536" s="2953" t="s">
        <v>3478</v>
      </c>
      <c r="BJ536" s="2954"/>
      <c r="BK536" s="2954"/>
      <c r="BL536" s="2954"/>
      <c r="BM536" s="2955"/>
      <c r="BN536" s="937"/>
      <c r="BO536" s="486"/>
      <c r="BP536" s="486"/>
      <c r="BQ536" s="486"/>
      <c r="BR536" s="486"/>
      <c r="BS536" s="486"/>
      <c r="BT536" s="486"/>
      <c r="BU536" s="486"/>
    </row>
    <row r="537" spans="2:106" s="920" customFormat="1" ht="5.0999999999999996" customHeight="1">
      <c r="D537" s="499" t="s">
        <v>3479</v>
      </c>
      <c r="E537" s="499"/>
      <c r="F537" s="499"/>
      <c r="H537" s="935"/>
      <c r="BN537" s="937"/>
      <c r="BO537" s="486"/>
      <c r="BP537" s="486"/>
      <c r="BQ537" s="486"/>
      <c r="BR537" s="486"/>
      <c r="BS537" s="486"/>
      <c r="BT537" s="486"/>
      <c r="BU537" s="486"/>
    </row>
    <row r="538" spans="2:106" s="920" customFormat="1" ht="5.0999999999999996" customHeight="1">
      <c r="D538" s="499" t="s">
        <v>3479</v>
      </c>
      <c r="E538" s="499"/>
      <c r="F538" s="499"/>
      <c r="H538" s="935"/>
      <c r="I538" s="1354"/>
      <c r="J538" s="1354"/>
      <c r="K538" s="1354"/>
      <c r="L538" s="1354"/>
      <c r="M538" s="1354"/>
      <c r="N538" s="1354"/>
      <c r="O538" s="1354"/>
      <c r="P538" s="1354"/>
      <c r="Q538" s="1354"/>
      <c r="R538" s="1354"/>
      <c r="S538" s="1354"/>
      <c r="T538" s="1354"/>
      <c r="U538" s="1354"/>
      <c r="V538" s="1354"/>
      <c r="W538" s="1354"/>
      <c r="X538" s="1354"/>
      <c r="Y538" s="1354"/>
      <c r="Z538" s="1354"/>
      <c r="AA538" s="1354"/>
      <c r="AB538" s="1354"/>
      <c r="AC538" s="1354"/>
      <c r="AD538" s="1354"/>
      <c r="AE538" s="1354"/>
      <c r="AF538" s="1354"/>
      <c r="AG538" s="1354"/>
      <c r="AH538" s="1354"/>
      <c r="AI538" s="1354"/>
      <c r="AJ538" s="1354"/>
      <c r="AK538" s="1354"/>
      <c r="AL538" s="1354"/>
      <c r="AM538" s="1354"/>
      <c r="AN538" s="1354"/>
      <c r="AO538" s="1354"/>
      <c r="AP538" s="1354"/>
      <c r="AQ538" s="1354"/>
      <c r="AR538" s="1354"/>
      <c r="AS538" s="1354"/>
      <c r="AT538" s="1354"/>
      <c r="AU538" s="1354"/>
      <c r="AV538" s="1354"/>
      <c r="AW538" s="1354"/>
      <c r="AX538" s="1354"/>
      <c r="AY538" s="1354"/>
      <c r="AZ538" s="1354"/>
      <c r="BA538" s="1354"/>
      <c r="BB538" s="1354"/>
      <c r="BC538" s="1354"/>
      <c r="BD538" s="1354"/>
      <c r="BE538" s="1354"/>
      <c r="BF538" s="1354"/>
      <c r="BG538" s="1354"/>
      <c r="BH538" s="1354"/>
      <c r="BI538" s="1354"/>
      <c r="BJ538" s="1354"/>
      <c r="BK538" s="1354"/>
      <c r="BL538" s="1354"/>
      <c r="BM538" s="1354"/>
      <c r="BN538" s="937"/>
      <c r="BO538" s="486"/>
      <c r="BP538" s="486"/>
      <c r="BQ538" s="486"/>
      <c r="BR538" s="486"/>
      <c r="BS538" s="486"/>
      <c r="BT538" s="486"/>
      <c r="BU538" s="486"/>
    </row>
    <row r="539" spans="2:106" s="920" customFormat="1" ht="18.95" customHeight="1">
      <c r="D539" s="499" t="s">
        <v>3479</v>
      </c>
      <c r="E539" s="499"/>
      <c r="F539" s="499"/>
      <c r="H539" s="935"/>
      <c r="I539" s="1354"/>
      <c r="J539" s="1354"/>
      <c r="K539" s="1354"/>
      <c r="L539" s="1354"/>
      <c r="M539" s="1354"/>
      <c r="N539" s="1354"/>
      <c r="O539" s="1354"/>
      <c r="P539" s="1354"/>
      <c r="Q539" s="1354"/>
      <c r="R539" s="1354"/>
      <c r="S539" s="1354"/>
      <c r="T539" s="1354"/>
      <c r="U539" s="1354"/>
      <c r="V539" s="1354"/>
      <c r="W539" s="1354"/>
      <c r="X539" s="1354"/>
      <c r="Y539" s="1354"/>
      <c r="Z539" s="1354"/>
      <c r="AA539" s="1354"/>
      <c r="AB539" s="1354"/>
      <c r="AC539" s="1354"/>
      <c r="AD539" s="1354"/>
      <c r="AE539" s="1354"/>
      <c r="AF539" s="1354"/>
      <c r="AG539" s="1354"/>
      <c r="AH539" s="1354"/>
      <c r="AI539" s="1354"/>
      <c r="AJ539" s="1354"/>
      <c r="AK539" s="1354"/>
      <c r="AL539" s="1354"/>
      <c r="AM539" s="1354"/>
      <c r="AN539" s="1354"/>
      <c r="AO539" s="1354"/>
      <c r="AP539" s="1354"/>
      <c r="AQ539" s="1354"/>
      <c r="AR539" s="1354"/>
      <c r="AS539" s="1354"/>
      <c r="AT539" s="1354"/>
      <c r="AU539" s="1354"/>
      <c r="AV539" s="1354"/>
      <c r="AW539" s="1354"/>
      <c r="AX539" s="1354"/>
      <c r="AY539" s="1354"/>
      <c r="AZ539" s="1354"/>
      <c r="BA539" s="1354"/>
      <c r="BB539" s="1354"/>
      <c r="BC539" s="978" t="s">
        <v>1557</v>
      </c>
      <c r="BD539" s="1354"/>
      <c r="BE539" s="1354"/>
      <c r="BF539" s="1979">
        <f>BF536+BF535</f>
        <v>42</v>
      </c>
      <c r="BG539" s="955"/>
      <c r="BH539" s="971"/>
      <c r="BI539" s="1354"/>
      <c r="BJ539" s="1354"/>
      <c r="BK539" s="1354"/>
      <c r="BL539" s="1354"/>
      <c r="BM539" s="1354"/>
      <c r="BN539" s="937"/>
      <c r="BO539" s="486"/>
      <c r="BP539" s="486"/>
      <c r="BQ539" s="486"/>
      <c r="BR539" s="486"/>
      <c r="BS539" s="486"/>
      <c r="BT539" s="486"/>
      <c r="BU539" s="486"/>
    </row>
    <row r="540" spans="2:106" s="920" customFormat="1" ht="5.0999999999999996" customHeight="1">
      <c r="D540" s="499" t="s">
        <v>3479</v>
      </c>
      <c r="E540" s="499"/>
      <c r="F540" s="499"/>
      <c r="H540" s="935"/>
      <c r="I540" s="1354"/>
      <c r="J540" s="1354"/>
      <c r="K540" s="1354"/>
      <c r="L540" s="1354"/>
      <c r="M540" s="1354"/>
      <c r="N540" s="1354"/>
      <c r="O540" s="1354"/>
      <c r="P540" s="1354"/>
      <c r="Q540" s="1354"/>
      <c r="R540" s="1354"/>
      <c r="S540" s="1354"/>
      <c r="T540" s="1354"/>
      <c r="U540" s="1354"/>
      <c r="V540" s="1354"/>
      <c r="W540" s="1354"/>
      <c r="X540" s="1354"/>
      <c r="Y540" s="1354"/>
      <c r="Z540" s="1354"/>
      <c r="AA540" s="1354"/>
      <c r="AB540" s="1354"/>
      <c r="AC540" s="1354"/>
      <c r="AD540" s="1354"/>
      <c r="AE540" s="1354"/>
      <c r="AF540" s="1354"/>
      <c r="AG540" s="1354"/>
      <c r="AH540" s="1354"/>
      <c r="AI540" s="1354"/>
      <c r="AJ540" s="1354"/>
      <c r="AK540" s="1354"/>
      <c r="AL540" s="1354"/>
      <c r="AM540" s="1354"/>
      <c r="AN540" s="1354"/>
      <c r="AO540" s="1354"/>
      <c r="AP540" s="1354"/>
      <c r="AQ540" s="1354"/>
      <c r="AR540" s="1354"/>
      <c r="AS540" s="1354"/>
      <c r="AT540" s="1354"/>
      <c r="AU540" s="1354"/>
      <c r="AV540" s="1354"/>
      <c r="AW540" s="1354"/>
      <c r="AX540" s="1354"/>
      <c r="AY540" s="1354"/>
      <c r="AZ540" s="1354"/>
      <c r="BA540" s="1354"/>
      <c r="BB540" s="1354"/>
      <c r="BC540" s="1354"/>
      <c r="BD540" s="1354"/>
      <c r="BE540" s="1354"/>
      <c r="BF540" s="1354"/>
      <c r="BG540" s="1354"/>
      <c r="BH540" s="1354"/>
      <c r="BI540" s="1354"/>
      <c r="BJ540" s="1354"/>
      <c r="BK540" s="1354"/>
      <c r="BL540" s="1354"/>
      <c r="BM540" s="1354"/>
      <c r="BN540" s="937"/>
      <c r="BO540" s="486"/>
      <c r="BP540" s="486"/>
      <c r="BQ540" s="486"/>
      <c r="BR540" s="486"/>
      <c r="BS540" s="486"/>
      <c r="BT540" s="486"/>
      <c r="BU540" s="486"/>
    </row>
    <row r="541" spans="2:106" s="920" customFormat="1" ht="18.95" customHeight="1">
      <c r="D541" s="499" t="s">
        <v>3479</v>
      </c>
      <c r="E541" s="499"/>
      <c r="F541" s="499"/>
      <c r="H541" s="936"/>
      <c r="I541" s="945"/>
      <c r="J541" s="939"/>
      <c r="K541" s="939"/>
      <c r="L541" s="939"/>
      <c r="M541" s="939"/>
      <c r="N541" s="939"/>
      <c r="O541" s="939"/>
      <c r="P541" s="939"/>
      <c r="Q541" s="939"/>
      <c r="R541" s="939"/>
      <c r="S541" s="939"/>
      <c r="T541" s="939"/>
      <c r="U541" s="939"/>
      <c r="V541" s="939"/>
      <c r="W541" s="939"/>
      <c r="X541" s="939"/>
      <c r="Y541" s="939"/>
      <c r="Z541" s="939"/>
      <c r="AA541" s="939"/>
      <c r="AB541" s="939"/>
      <c r="AC541" s="939"/>
      <c r="AD541" s="939"/>
      <c r="AE541" s="939"/>
      <c r="AF541" s="939"/>
      <c r="AG541" s="939"/>
      <c r="AH541" s="939"/>
      <c r="AI541" s="939"/>
      <c r="AJ541" s="939"/>
      <c r="AK541" s="939"/>
      <c r="AL541" s="939"/>
      <c r="AM541" s="939"/>
      <c r="AN541" s="939"/>
      <c r="AO541" s="939"/>
      <c r="AP541" s="939"/>
      <c r="AQ541" s="939"/>
      <c r="AR541" s="939"/>
      <c r="AS541" s="939"/>
      <c r="AT541" s="939"/>
      <c r="AU541" s="939"/>
      <c r="AV541" s="939"/>
      <c r="AW541" s="939"/>
      <c r="AX541" s="939"/>
      <c r="AY541" s="939"/>
      <c r="AZ541" s="939"/>
      <c r="BA541" s="939"/>
      <c r="BB541" s="939"/>
      <c r="BC541" s="939"/>
      <c r="BD541" s="939"/>
      <c r="BE541" s="939"/>
      <c r="BF541" s="939"/>
      <c r="BG541" s="939"/>
      <c r="BH541" s="939"/>
      <c r="BI541" s="939"/>
      <c r="BJ541" s="939"/>
      <c r="BK541" s="939"/>
      <c r="BL541" s="939"/>
      <c r="BM541" s="939"/>
      <c r="BN541" s="940"/>
      <c r="BO541" s="486"/>
      <c r="BP541" s="486"/>
      <c r="BQ541" s="486"/>
      <c r="BR541" s="486"/>
      <c r="BS541" s="486"/>
      <c r="BT541" s="486"/>
      <c r="BU541" s="486"/>
    </row>
    <row r="542" spans="2:106" s="920" customFormat="1" ht="18.95" customHeight="1">
      <c r="C542" s="962"/>
      <c r="D542" s="962"/>
      <c r="E542" s="962"/>
      <c r="F542" s="962"/>
      <c r="I542" s="1057"/>
      <c r="BO542" s="486"/>
      <c r="BP542" s="486"/>
      <c r="BQ542" s="486"/>
      <c r="BR542" s="486"/>
      <c r="BS542" s="486"/>
      <c r="BT542" s="486"/>
      <c r="BU542" s="486"/>
    </row>
    <row r="543" spans="2:106" s="920" customFormat="1" ht="18.95" customHeight="1">
      <c r="C543" s="962"/>
      <c r="D543" s="962"/>
      <c r="E543" s="962"/>
      <c r="F543" s="962"/>
      <c r="J543" s="2228" t="s">
        <v>3473</v>
      </c>
      <c r="K543" s="2214"/>
      <c r="L543" s="2214"/>
      <c r="M543" s="2214"/>
      <c r="N543" s="2214"/>
      <c r="O543" s="2214"/>
      <c r="P543" s="2214"/>
      <c r="Q543" s="2214"/>
      <c r="R543" s="2214"/>
      <c r="S543" s="2214"/>
      <c r="T543" s="2214"/>
      <c r="U543" s="2214"/>
      <c r="V543" s="2214"/>
      <c r="W543" s="2214"/>
      <c r="X543" s="2214"/>
      <c r="Y543" s="2214"/>
      <c r="Z543" s="2214"/>
      <c r="AA543" s="2214"/>
      <c r="AB543" s="2214"/>
      <c r="AC543" s="2214"/>
      <c r="AD543" s="2214"/>
      <c r="AE543" s="2214"/>
      <c r="BP543" s="486"/>
      <c r="BQ543" s="486"/>
      <c r="BR543" s="486"/>
      <c r="BS543" s="486"/>
      <c r="BT543" s="486"/>
      <c r="BU543" s="486"/>
      <c r="BV543" s="486"/>
    </row>
    <row r="544" spans="2:106" s="920" customFormat="1" ht="18.95" customHeight="1">
      <c r="C544" s="962"/>
      <c r="D544" s="962"/>
      <c r="E544" s="962"/>
      <c r="F544" s="962"/>
      <c r="J544" s="1057"/>
      <c r="BS544" s="486"/>
      <c r="BT544" s="486"/>
      <c r="BU544" s="486"/>
      <c r="BV544" s="486"/>
      <c r="BW544" s="486"/>
      <c r="BX544" s="486"/>
      <c r="BY544" s="486"/>
    </row>
    <row r="545" spans="3:68" s="920" customFormat="1" ht="18.95" customHeight="1">
      <c r="C545" s="962"/>
      <c r="D545" s="962"/>
      <c r="E545" s="962"/>
      <c r="F545" s="962"/>
      <c r="J545" s="1049" t="s">
        <v>2325</v>
      </c>
    </row>
    <row r="546" spans="3:68" s="920" customFormat="1" ht="18.95" customHeight="1">
      <c r="C546" s="962"/>
      <c r="D546" s="962"/>
      <c r="E546" s="962"/>
      <c r="F546" s="962"/>
      <c r="J546" s="1057"/>
    </row>
    <row r="547" spans="3:68" s="920" customFormat="1" ht="18.95" customHeight="1">
      <c r="C547" s="962"/>
      <c r="D547" s="962"/>
      <c r="E547" s="962"/>
      <c r="F547" s="962"/>
      <c r="J547" s="1057"/>
    </row>
    <row r="548" spans="3:68" s="920" customFormat="1" ht="18.95" customHeight="1">
      <c r="C548" s="962"/>
      <c r="D548" s="962"/>
      <c r="E548" s="962"/>
      <c r="F548" s="962"/>
      <c r="J548" s="1057"/>
    </row>
    <row r="549" spans="3:68" s="920" customFormat="1" ht="18.95" customHeight="1">
      <c r="C549" s="962"/>
      <c r="D549" s="962"/>
      <c r="E549" s="962"/>
      <c r="F549" s="962"/>
      <c r="J549" s="1057"/>
    </row>
    <row r="550" spans="3:68" s="920" customFormat="1" ht="18.95" customHeight="1">
      <c r="C550" s="962"/>
      <c r="D550" s="962"/>
      <c r="E550" s="962"/>
      <c r="F550" s="962"/>
      <c r="J550" s="1057"/>
    </row>
    <row r="551" spans="3:68" s="920" customFormat="1" ht="18.95" customHeight="1">
      <c r="C551" s="962"/>
      <c r="D551" s="962"/>
      <c r="E551" s="962"/>
      <c r="F551" s="962"/>
      <c r="J551" s="1057"/>
    </row>
    <row r="552" spans="3:68" s="920" customFormat="1" ht="18.95" customHeight="1">
      <c r="C552" s="962"/>
      <c r="D552" s="962"/>
      <c r="E552" s="962"/>
      <c r="F552" s="962"/>
      <c r="J552" s="1057"/>
    </row>
    <row r="553" spans="3:68" s="920" customFormat="1" ht="18.95" customHeight="1">
      <c r="C553" s="962"/>
      <c r="D553" s="962"/>
      <c r="E553" s="962"/>
      <c r="F553" s="962"/>
      <c r="J553" s="1057"/>
    </row>
    <row r="554" spans="3:68" s="920" customFormat="1" ht="18.95" customHeight="1">
      <c r="C554" s="962"/>
      <c r="D554" s="962"/>
      <c r="E554" s="962"/>
      <c r="F554" s="962"/>
      <c r="J554" s="1057"/>
    </row>
    <row r="555" spans="3:68" s="920" customFormat="1" ht="18.95" customHeight="1">
      <c r="C555" s="962"/>
      <c r="D555" s="962"/>
      <c r="E555" s="962"/>
      <c r="F555" s="962"/>
      <c r="J555" s="1057"/>
    </row>
    <row r="556" spans="3:68" s="920" customFormat="1" ht="18.95" customHeight="1">
      <c r="C556" s="962"/>
      <c r="D556" s="962"/>
      <c r="E556" s="962"/>
      <c r="F556" s="962"/>
      <c r="J556" s="1057"/>
    </row>
    <row r="557" spans="3:68" s="920" customFormat="1" ht="18.95" customHeight="1">
      <c r="C557" s="962"/>
      <c r="D557" s="962"/>
      <c r="E557" s="962"/>
      <c r="F557" s="962"/>
      <c r="J557" s="1057"/>
    </row>
    <row r="558" spans="3:68" s="920" customFormat="1" ht="18.95" customHeight="1">
      <c r="J558" s="1057"/>
    </row>
    <row r="559" spans="3:68" s="920" customFormat="1" ht="18.95" customHeight="1">
      <c r="I559" s="1057"/>
    </row>
    <row r="560" spans="3:68" ht="5.0999999999999996" customHeight="1">
      <c r="C560" s="962"/>
      <c r="D560" s="962"/>
      <c r="E560" s="962"/>
      <c r="F560" s="962"/>
      <c r="G560"/>
      <c r="H560" s="2002"/>
      <c r="I560" s="2002"/>
      <c r="J560" s="2002"/>
      <c r="K560" s="2002"/>
      <c r="L560" s="2002"/>
      <c r="M560" s="2002"/>
      <c r="N560" s="2002"/>
      <c r="O560" s="2002"/>
      <c r="P560" s="2002"/>
      <c r="Y560" s="2004"/>
      <c r="Z560" s="2005"/>
      <c r="AA560" s="2005"/>
      <c r="AB560" s="2005"/>
      <c r="AC560" s="2005"/>
      <c r="AD560" s="2005"/>
      <c r="AE560" s="2005"/>
      <c r="AF560" s="2006"/>
      <c r="AG560" s="920"/>
      <c r="AH560" s="920"/>
      <c r="AI560" s="920"/>
      <c r="AJ560" s="920"/>
      <c r="AK560" s="920"/>
      <c r="AL560" s="920"/>
      <c r="AM560" s="920"/>
      <c r="AN560" s="920"/>
      <c r="AO560" s="920"/>
      <c r="AP560" s="920"/>
      <c r="AQ560" s="920"/>
      <c r="AR560" s="920"/>
      <c r="AS560" s="920"/>
      <c r="AT560" s="920"/>
      <c r="AU560" s="920"/>
      <c r="AV560" s="920"/>
      <c r="AW560" s="920"/>
      <c r="AX560" s="920"/>
      <c r="AY560" s="920"/>
      <c r="AZ560" s="920"/>
      <c r="BA560" s="920"/>
      <c r="BB560" s="920"/>
      <c r="BC560" s="920"/>
      <c r="BD560" s="920"/>
      <c r="BE560" s="920"/>
      <c r="BF560" s="920"/>
      <c r="BG560" s="920"/>
      <c r="BH560" s="920"/>
      <c r="BI560" s="920"/>
      <c r="BJ560" s="920"/>
      <c r="BK560" s="920"/>
      <c r="BL560" s="920"/>
      <c r="BM560" s="920"/>
      <c r="BN560" s="920"/>
      <c r="BO560" s="920"/>
      <c r="BP560" s="920"/>
    </row>
    <row r="561" spans="2:115" ht="18.95" customHeight="1">
      <c r="B561" s="920"/>
      <c r="C561" s="920"/>
      <c r="D561" s="920"/>
      <c r="E561" s="920"/>
      <c r="F561" s="920"/>
      <c r="G561"/>
      <c r="H561" s="2002"/>
      <c r="I561" s="1252" t="s">
        <v>1749</v>
      </c>
      <c r="J561" s="1253"/>
      <c r="K561" s="1253"/>
      <c r="L561" s="1253"/>
      <c r="M561" s="1254"/>
      <c r="N561" s="1253"/>
      <c r="O561" s="1254"/>
      <c r="P561" s="1253"/>
      <c r="Q561" s="2056" t="s">
        <v>3158</v>
      </c>
      <c r="R561" s="1253"/>
      <c r="S561" s="1253"/>
      <c r="T561" s="1253"/>
      <c r="U561" s="1254"/>
      <c r="V561" s="1255"/>
      <c r="W561" s="1255"/>
      <c r="X561" s="1255"/>
      <c r="Y561" s="1953" t="s">
        <v>3163</v>
      </c>
      <c r="Z561" s="908"/>
      <c r="AA561" s="908"/>
      <c r="AB561" s="908"/>
      <c r="AC561" s="908"/>
      <c r="AD561" s="908"/>
      <c r="AE561" s="908"/>
      <c r="AF561" s="909"/>
      <c r="AI561" s="920"/>
      <c r="AJ561" s="920"/>
      <c r="AK561" s="920"/>
      <c r="AL561" s="920"/>
      <c r="BH561" s="920"/>
      <c r="BI561" s="920"/>
      <c r="BJ561" s="920"/>
      <c r="BK561" s="920"/>
      <c r="BL561" s="920"/>
      <c r="BM561" s="920"/>
      <c r="BN561" s="920"/>
      <c r="BV561" s="920"/>
      <c r="BW561" s="920"/>
      <c r="BX561" s="920"/>
      <c r="BY561" s="920"/>
      <c r="BZ561" s="920"/>
      <c r="CA561" s="920"/>
      <c r="CB561" s="920"/>
      <c r="CC561" s="920"/>
      <c r="CD561" s="920"/>
      <c r="CE561" s="920"/>
      <c r="CF561" s="920"/>
      <c r="CG561" s="920"/>
      <c r="CH561" s="920"/>
      <c r="CI561" s="920"/>
      <c r="CJ561" s="920"/>
      <c r="CK561" s="920"/>
      <c r="CL561" s="920"/>
      <c r="CM561" s="920"/>
      <c r="CN561" s="920"/>
      <c r="CO561" s="920"/>
      <c r="CP561" s="920"/>
      <c r="CQ561" s="920"/>
      <c r="CR561" s="920"/>
      <c r="CS561" s="920"/>
      <c r="CT561" s="920"/>
      <c r="CU561" s="920"/>
      <c r="CV561" s="920"/>
      <c r="CW561" s="920"/>
      <c r="CX561" s="920"/>
      <c r="CY561" s="920"/>
      <c r="CZ561" s="920"/>
      <c r="DA561" s="920"/>
      <c r="DB561" s="920"/>
      <c r="DC561" s="920"/>
      <c r="DD561" s="920"/>
      <c r="DE561" s="920"/>
      <c r="DF561" s="920"/>
      <c r="DG561" s="920"/>
      <c r="DH561" s="920"/>
      <c r="DI561" s="920"/>
      <c r="DJ561" s="920"/>
      <c r="DK561" s="920"/>
    </row>
    <row r="562" spans="2:115" ht="9.9499999999999993" customHeight="1">
      <c r="B562" s="920"/>
      <c r="C562" s="920"/>
      <c r="D562" s="920"/>
      <c r="E562" s="920"/>
      <c r="F562" s="920"/>
      <c r="G562"/>
      <c r="H562" s="916"/>
      <c r="I562" s="914"/>
      <c r="J562" s="914"/>
      <c r="K562" s="914"/>
      <c r="L562" s="914"/>
      <c r="M562" s="914"/>
      <c r="N562" s="914"/>
      <c r="O562" s="914"/>
      <c r="P562" s="914"/>
      <c r="Q562" s="941"/>
      <c r="R562" s="941"/>
      <c r="S562" s="941"/>
      <c r="T562" s="941"/>
      <c r="U562" s="941"/>
      <c r="V562" s="941"/>
      <c r="W562" s="941"/>
      <c r="X562" s="941"/>
      <c r="Y562" s="2002"/>
      <c r="Z562" s="2002"/>
      <c r="AA562" s="2002"/>
      <c r="AB562" s="2002"/>
      <c r="AC562" s="2002"/>
      <c r="AD562" s="2002"/>
      <c r="AE562" s="2002"/>
      <c r="AF562" s="2002"/>
      <c r="AG562" s="941"/>
      <c r="AH562" s="941"/>
      <c r="AI562" s="941"/>
      <c r="AJ562" s="941"/>
      <c r="AK562" s="941"/>
      <c r="AL562" s="941"/>
      <c r="AM562" s="941"/>
      <c r="AN562" s="941"/>
      <c r="AO562" s="941"/>
      <c r="AP562" s="941"/>
      <c r="AQ562" s="941"/>
      <c r="AR562" s="941"/>
      <c r="AS562" s="941"/>
      <c r="AT562" s="941"/>
      <c r="AU562" s="941"/>
      <c r="AV562" s="941"/>
      <c r="AW562" s="941"/>
      <c r="AX562" s="941"/>
      <c r="AY562" s="941"/>
      <c r="AZ562" s="941"/>
      <c r="BA562" s="941"/>
      <c r="BB562" s="941"/>
      <c r="BC562" s="941"/>
      <c r="BD562" s="941"/>
      <c r="BE562" s="941"/>
      <c r="BF562" s="941"/>
      <c r="BG562" s="941"/>
      <c r="BH562" s="941"/>
      <c r="BI562" s="941"/>
      <c r="BJ562" s="941"/>
      <c r="BK562" s="941"/>
      <c r="BL562" s="941"/>
      <c r="BM562" s="941"/>
      <c r="BN562" s="941"/>
      <c r="BO562" s="941"/>
      <c r="BP562" s="941"/>
      <c r="BQ562" s="941"/>
      <c r="BR562" s="941"/>
      <c r="BS562" s="941"/>
      <c r="BT562" s="941"/>
      <c r="BU562" s="941"/>
      <c r="BV562" s="941"/>
      <c r="BW562" s="941"/>
      <c r="BX562" s="941"/>
      <c r="BY562" s="941"/>
      <c r="BZ562" s="941"/>
      <c r="CA562" s="941"/>
      <c r="CB562" s="941"/>
      <c r="CC562" s="941"/>
      <c r="CD562" s="941"/>
      <c r="CE562" s="941"/>
      <c r="CF562" s="941"/>
      <c r="CG562" s="941"/>
      <c r="CH562" s="941"/>
      <c r="CI562" s="941"/>
      <c r="CJ562" s="941"/>
      <c r="CK562" s="941"/>
      <c r="CL562" s="941"/>
      <c r="CM562" s="941"/>
      <c r="CN562" s="942"/>
      <c r="CO562" s="920"/>
      <c r="CP562" s="920"/>
      <c r="CQ562" s="920"/>
      <c r="CR562" s="920"/>
      <c r="CS562" s="920"/>
      <c r="CT562" s="920"/>
      <c r="CU562" s="920"/>
      <c r="CV562" s="920"/>
      <c r="CW562" s="920"/>
      <c r="CX562" s="920"/>
      <c r="CY562" s="920"/>
      <c r="CZ562" s="920"/>
      <c r="DA562" s="920"/>
      <c r="DB562" s="920"/>
      <c r="DC562" s="920"/>
      <c r="DD562" s="920"/>
      <c r="DE562" s="920"/>
      <c r="DF562" s="920"/>
      <c r="DG562" s="920"/>
      <c r="DH562" s="920"/>
      <c r="DI562" s="920"/>
      <c r="DJ562" s="920"/>
      <c r="DK562" s="920"/>
    </row>
    <row r="563" spans="2:115" s="920" customFormat="1" ht="18.95" customHeight="1">
      <c r="H563" s="1847"/>
      <c r="I563" s="949" t="s">
        <v>1751</v>
      </c>
      <c r="J563" s="1397"/>
      <c r="K563" s="938"/>
      <c r="L563" s="938"/>
      <c r="M563" s="2890" t="s">
        <v>1179</v>
      </c>
      <c r="N563" s="2891"/>
      <c r="O563" s="2891"/>
      <c r="P563" s="2892"/>
      <c r="Q563" s="986" t="s">
        <v>1180</v>
      </c>
      <c r="R563" s="987" t="s">
        <v>1178</v>
      </c>
      <c r="S563" s="2890" t="s">
        <v>1179</v>
      </c>
      <c r="T563" s="2891"/>
      <c r="U563" s="2891"/>
      <c r="V563" s="2892"/>
      <c r="W563" s="986" t="s">
        <v>1180</v>
      </c>
      <c r="Z563" s="2003" t="s">
        <v>1630</v>
      </c>
      <c r="AA563" s="938"/>
      <c r="AB563" s="938"/>
      <c r="AC563" s="1154" t="s">
        <v>2299</v>
      </c>
      <c r="AD563" s="1155"/>
      <c r="AE563" s="1155"/>
      <c r="AF563" s="1155"/>
      <c r="AG563" s="1155"/>
      <c r="AH563" s="1156"/>
      <c r="AI563" s="946" t="s">
        <v>1115</v>
      </c>
      <c r="AT563" s="926" t="s">
        <v>1544</v>
      </c>
      <c r="AU563" s="927"/>
      <c r="AV563" s="928"/>
      <c r="AW563" s="926" t="s">
        <v>1623</v>
      </c>
      <c r="AX563" s="927"/>
      <c r="AY563" s="928"/>
      <c r="CN563" s="937"/>
    </row>
    <row r="564" spans="2:115" s="920" customFormat="1" ht="9.9499999999999993" customHeight="1">
      <c r="H564" s="1847"/>
      <c r="I564" s="2003"/>
      <c r="J564" s="2003"/>
      <c r="CN564" s="937"/>
    </row>
    <row r="565" spans="2:115" s="920" customFormat="1" ht="18.95" customHeight="1">
      <c r="H565" s="1847"/>
      <c r="I565" s="949" t="s">
        <v>1627</v>
      </c>
      <c r="J565" s="1936"/>
      <c r="K565" s="938"/>
      <c r="L565" s="938"/>
      <c r="M565" s="982" t="s">
        <v>1521</v>
      </c>
      <c r="N565" s="983"/>
      <c r="O565" s="983"/>
      <c r="P565" s="983"/>
      <c r="Q565" s="986" t="s">
        <v>912</v>
      </c>
      <c r="R565" s="910" t="s">
        <v>1656</v>
      </c>
      <c r="S565" s="981"/>
      <c r="T565" s="938"/>
      <c r="U565" s="982" t="s">
        <v>1521</v>
      </c>
      <c r="V565" s="983"/>
      <c r="W565" s="983"/>
      <c r="X565" s="983"/>
      <c r="Y565" s="986" t="s">
        <v>912</v>
      </c>
      <c r="Z565" s="1056" t="s">
        <v>1767</v>
      </c>
      <c r="AA565" s="1056"/>
      <c r="AB565" s="1056"/>
      <c r="AC565" s="982" t="s">
        <v>3167</v>
      </c>
      <c r="AD565" s="983"/>
      <c r="AE565" s="983"/>
      <c r="AF565" s="946" t="s">
        <v>1115</v>
      </c>
      <c r="AH565" s="1056" t="s">
        <v>1752</v>
      </c>
      <c r="AI565" s="1056"/>
      <c r="AJ565" s="1056"/>
      <c r="AK565" s="982" t="s">
        <v>1521</v>
      </c>
      <c r="AL565" s="983"/>
      <c r="AM565" s="983"/>
      <c r="AN565" s="983"/>
      <c r="AO565" s="984"/>
      <c r="AQ565" s="1056" t="s">
        <v>3164</v>
      </c>
      <c r="AR565" s="1056"/>
      <c r="AS565" s="1056"/>
      <c r="AT565" s="982" t="s">
        <v>1521</v>
      </c>
      <c r="AU565" s="983"/>
      <c r="AV565" s="983"/>
      <c r="AW565" s="983"/>
      <c r="AX565" s="984"/>
      <c r="CN565" s="937"/>
    </row>
    <row r="566" spans="2:115" s="920" customFormat="1" ht="18.95" customHeight="1">
      <c r="H566" s="1847"/>
      <c r="I566" s="1057"/>
      <c r="CN566" s="937"/>
    </row>
    <row r="567" spans="2:115" s="920" customFormat="1" ht="18.95" customHeight="1">
      <c r="H567" s="1847"/>
      <c r="I567" s="2880" t="s">
        <v>1559</v>
      </c>
      <c r="J567" s="2810" t="s">
        <v>1760</v>
      </c>
      <c r="K567" s="2811"/>
      <c r="L567" s="2811"/>
      <c r="M567" s="2812"/>
      <c r="N567" s="2810" t="s">
        <v>1748</v>
      </c>
      <c r="O567" s="2811"/>
      <c r="P567" s="2811"/>
      <c r="Q567" s="2812"/>
      <c r="R567" s="2810" t="s">
        <v>1747</v>
      </c>
      <c r="S567" s="2811"/>
      <c r="T567" s="2812"/>
      <c r="U567" s="2810" t="s">
        <v>3070</v>
      </c>
      <c r="V567" s="2798"/>
      <c r="W567" s="2798"/>
      <c r="X567" s="2799"/>
      <c r="Y567" s="2797" t="s">
        <v>1586</v>
      </c>
      <c r="Z567" s="2798"/>
      <c r="AA567" s="2798"/>
      <c r="AB567" s="2798"/>
      <c r="AC567" s="2798"/>
      <c r="AD567" s="2798"/>
      <c r="AE567" s="2798"/>
      <c r="AF567" s="2798"/>
      <c r="AG567" s="2798"/>
      <c r="AH567" s="2799"/>
      <c r="AI567" s="2810" t="s">
        <v>1763</v>
      </c>
      <c r="AJ567" s="2798"/>
      <c r="AK567" s="2799"/>
      <c r="AL567" s="2797" t="s">
        <v>1534</v>
      </c>
      <c r="AM567" s="2798"/>
      <c r="AN567" s="2799"/>
      <c r="AO567" s="2810" t="s">
        <v>1727</v>
      </c>
      <c r="AP567" s="2812"/>
      <c r="AQ567" s="929" t="s">
        <v>1734</v>
      </c>
      <c r="AR567" s="930"/>
      <c r="AS567" s="930"/>
      <c r="AT567" s="930"/>
      <c r="AU567" s="930"/>
      <c r="AV567" s="930"/>
      <c r="AW567" s="930"/>
      <c r="AX567" s="930"/>
      <c r="AY567" s="930"/>
      <c r="AZ567" s="930"/>
      <c r="BA567" s="930"/>
      <c r="BB567" s="930"/>
      <c r="BC567" s="930"/>
      <c r="BD567" s="930"/>
      <c r="BE567" s="930"/>
      <c r="BF567" s="930"/>
      <c r="BG567" s="930"/>
      <c r="BH567" s="930"/>
      <c r="BI567" s="930"/>
      <c r="BJ567" s="930"/>
      <c r="BK567" s="930"/>
      <c r="BL567" s="930"/>
      <c r="BM567" s="930"/>
      <c r="BN567" s="930"/>
      <c r="BO567" s="930"/>
      <c r="BP567" s="930"/>
      <c r="BQ567" s="930"/>
      <c r="BR567" s="930"/>
      <c r="BS567" s="930"/>
      <c r="BT567" s="931"/>
      <c r="BU567" s="967"/>
      <c r="BV567" s="967"/>
      <c r="BW567" s="967"/>
      <c r="BX567" s="967"/>
      <c r="BY567" s="967"/>
      <c r="BZ567" s="967"/>
      <c r="CA567" s="929" t="s">
        <v>1741</v>
      </c>
      <c r="CB567" s="930"/>
      <c r="CC567" s="930"/>
      <c r="CD567" s="930"/>
      <c r="CE567" s="930"/>
      <c r="CF567" s="930"/>
      <c r="CG567" s="930"/>
      <c r="CH567" s="930"/>
      <c r="CI567" s="930"/>
      <c r="CJ567" s="930"/>
      <c r="CK567" s="930"/>
      <c r="CL567" s="931"/>
      <c r="CM567" s="2947"/>
      <c r="CN567" s="937"/>
    </row>
    <row r="568" spans="2:115" s="920" customFormat="1" ht="18.95" customHeight="1">
      <c r="H568" s="1847"/>
      <c r="I568" s="3016"/>
      <c r="J568" s="2839"/>
      <c r="K568" s="2840"/>
      <c r="L568" s="2840"/>
      <c r="M568" s="2841"/>
      <c r="N568" s="2839"/>
      <c r="O568" s="2840"/>
      <c r="P568" s="2840"/>
      <c r="Q568" s="2841"/>
      <c r="R568" s="2839"/>
      <c r="S568" s="2840"/>
      <c r="T568" s="2841"/>
      <c r="U568" s="2977"/>
      <c r="V568" s="2850"/>
      <c r="W568" s="2850"/>
      <c r="X568" s="2851"/>
      <c r="Y568" s="2800"/>
      <c r="Z568" s="2801"/>
      <c r="AA568" s="2801"/>
      <c r="AB568" s="2801"/>
      <c r="AC568" s="2801"/>
      <c r="AD568" s="2801"/>
      <c r="AE568" s="2801"/>
      <c r="AF568" s="2801"/>
      <c r="AG568" s="2801"/>
      <c r="AH568" s="2802"/>
      <c r="AI568" s="2977"/>
      <c r="AJ568" s="2850"/>
      <c r="AK568" s="2851"/>
      <c r="AL568" s="2977"/>
      <c r="AM568" s="2850"/>
      <c r="AN568" s="2851"/>
      <c r="AO568" s="2839"/>
      <c r="AP568" s="2841"/>
      <c r="AQ568" s="2810" t="s">
        <v>1740</v>
      </c>
      <c r="AR568" s="2798"/>
      <c r="AS568" s="2799"/>
      <c r="AT568" s="2810" t="s">
        <v>3147</v>
      </c>
      <c r="AU568" s="2798"/>
      <c r="AV568" s="2799"/>
      <c r="AW568" s="2810" t="s">
        <v>1728</v>
      </c>
      <c r="AX568" s="2811"/>
      <c r="AY568" s="2812"/>
      <c r="AZ568" s="1025" t="s">
        <v>1731</v>
      </c>
      <c r="BA568" s="930"/>
      <c r="BB568" s="930"/>
      <c r="BC568" s="930"/>
      <c r="BD568" s="930"/>
      <c r="BE568" s="930"/>
      <c r="BF568" s="930"/>
      <c r="BG568" s="930"/>
      <c r="BH568" s="930"/>
      <c r="BI568" s="1026"/>
      <c r="BJ568" s="930"/>
      <c r="BK568" s="930"/>
      <c r="BL568" s="1026"/>
      <c r="BM568" s="930"/>
      <c r="BN568" s="931"/>
      <c r="BO568" s="2810" t="s">
        <v>1739</v>
      </c>
      <c r="BP568" s="2798"/>
      <c r="BQ568" s="2799"/>
      <c r="BR568" s="2810" t="s">
        <v>1738</v>
      </c>
      <c r="BS568" s="2798"/>
      <c r="BT568" s="2798"/>
      <c r="BU568" s="930"/>
      <c r="BV568" s="930"/>
      <c r="BW568" s="931"/>
      <c r="BX568" s="2810" t="s">
        <v>1737</v>
      </c>
      <c r="BY568" s="2798"/>
      <c r="BZ568" s="2799"/>
      <c r="CA568" s="2797" t="s">
        <v>1735</v>
      </c>
      <c r="CB568" s="2798"/>
      <c r="CC568" s="2799"/>
      <c r="CD568" s="2797" t="s">
        <v>1618</v>
      </c>
      <c r="CE568" s="2798"/>
      <c r="CF568" s="2799"/>
      <c r="CG568" s="2797" t="s">
        <v>1698</v>
      </c>
      <c r="CH568" s="2798"/>
      <c r="CI568" s="2798"/>
      <c r="CJ568" s="930"/>
      <c r="CK568" s="930"/>
      <c r="CL568" s="931"/>
      <c r="CM568" s="3044"/>
      <c r="CN568" s="937"/>
    </row>
    <row r="569" spans="2:115" s="920" customFormat="1" ht="18.95" customHeight="1">
      <c r="H569" s="1847"/>
      <c r="I569" s="2881"/>
      <c r="J569" s="2813"/>
      <c r="K569" s="2814"/>
      <c r="L569" s="2814"/>
      <c r="M569" s="2815"/>
      <c r="N569" s="2813"/>
      <c r="O569" s="2814"/>
      <c r="P569" s="2814"/>
      <c r="Q569" s="2815"/>
      <c r="R569" s="2813"/>
      <c r="S569" s="2814"/>
      <c r="T569" s="2815"/>
      <c r="U569" s="2800"/>
      <c r="V569" s="2801"/>
      <c r="W569" s="2801"/>
      <c r="X569" s="2802"/>
      <c r="Y569" s="929" t="s">
        <v>699</v>
      </c>
      <c r="Z569" s="930"/>
      <c r="AA569" s="930"/>
      <c r="AB569" s="931"/>
      <c r="AC569" s="929" t="s">
        <v>700</v>
      </c>
      <c r="AD569" s="930"/>
      <c r="AE569" s="931"/>
      <c r="AF569" s="929" t="s">
        <v>1531</v>
      </c>
      <c r="AG569" s="930"/>
      <c r="AH569" s="931"/>
      <c r="AI569" s="2800"/>
      <c r="AJ569" s="2801"/>
      <c r="AK569" s="2802"/>
      <c r="AL569" s="2800"/>
      <c r="AM569" s="2801"/>
      <c r="AN569" s="2802"/>
      <c r="AO569" s="2813"/>
      <c r="AP569" s="2815"/>
      <c r="AQ569" s="2800"/>
      <c r="AR569" s="2801"/>
      <c r="AS569" s="2802"/>
      <c r="AT569" s="2800"/>
      <c r="AU569" s="2801"/>
      <c r="AV569" s="2802"/>
      <c r="AW569" s="2813"/>
      <c r="AX569" s="2814"/>
      <c r="AY569" s="2815"/>
      <c r="AZ569" s="2013" t="s">
        <v>2321</v>
      </c>
      <c r="BA569" s="2014"/>
      <c r="BB569" s="2015"/>
      <c r="BC569" s="2013" t="s">
        <v>2322</v>
      </c>
      <c r="BD569" s="2014"/>
      <c r="BE569" s="2015"/>
      <c r="BF569" s="2013" t="s">
        <v>2323</v>
      </c>
      <c r="BG569" s="2014"/>
      <c r="BH569" s="2015"/>
      <c r="BI569" s="2013" t="s">
        <v>1729</v>
      </c>
      <c r="BJ569" s="2014"/>
      <c r="BK569" s="2015"/>
      <c r="BL569" s="2013" t="s">
        <v>1730</v>
      </c>
      <c r="BM569" s="2014"/>
      <c r="BN569" s="2015"/>
      <c r="BO569" s="2800"/>
      <c r="BP569" s="2801"/>
      <c r="BQ569" s="2802"/>
      <c r="BR569" s="2800"/>
      <c r="BS569" s="2801"/>
      <c r="BT569" s="2802"/>
      <c r="BU569" s="1033" t="s">
        <v>1733</v>
      </c>
      <c r="BV569" s="1034"/>
      <c r="BW569" s="1039"/>
      <c r="BX569" s="2800"/>
      <c r="BY569" s="2801"/>
      <c r="BZ569" s="2802"/>
      <c r="CA569" s="2800"/>
      <c r="CB569" s="2801"/>
      <c r="CC569" s="2802"/>
      <c r="CD569" s="2800"/>
      <c r="CE569" s="2801"/>
      <c r="CF569" s="2802"/>
      <c r="CG569" s="2800"/>
      <c r="CH569" s="2801"/>
      <c r="CI569" s="2802"/>
      <c r="CJ569" s="1033" t="s">
        <v>1743</v>
      </c>
      <c r="CK569" s="1034"/>
      <c r="CL569" s="1039"/>
      <c r="CM569" s="2948"/>
      <c r="CN569" s="937"/>
    </row>
    <row r="570" spans="2:115" s="920" customFormat="1" ht="18.95" customHeight="1">
      <c r="H570" s="1847"/>
      <c r="I570" s="932" t="s">
        <v>737</v>
      </c>
      <c r="J570" s="2890" t="s">
        <v>1179</v>
      </c>
      <c r="K570" s="2891"/>
      <c r="L570" s="2891"/>
      <c r="M570" s="2892"/>
      <c r="N570" s="2890" t="s">
        <v>1521</v>
      </c>
      <c r="O570" s="2891"/>
      <c r="P570" s="2891"/>
      <c r="Q570" s="2892"/>
      <c r="R570" s="3045" t="s">
        <v>3165</v>
      </c>
      <c r="S570" s="3046"/>
      <c r="T570" s="3047"/>
      <c r="U570" s="954" t="s">
        <v>1526</v>
      </c>
      <c r="V570" s="955"/>
      <c r="W570" s="955"/>
      <c r="X570" s="971"/>
      <c r="Y570" s="932" t="s">
        <v>1560</v>
      </c>
      <c r="Z570" s="933"/>
      <c r="AA570" s="933"/>
      <c r="AB570" s="934"/>
      <c r="AC570" s="932">
        <v>12345</v>
      </c>
      <c r="AD570" s="933"/>
      <c r="AE570" s="934"/>
      <c r="AF570" s="954" t="s">
        <v>1518</v>
      </c>
      <c r="AG570" s="955"/>
      <c r="AH570" s="971"/>
      <c r="AI570" s="932" t="s">
        <v>1532</v>
      </c>
      <c r="AJ570" s="933"/>
      <c r="AK570" s="934"/>
      <c r="AL570" s="954" t="s">
        <v>1596</v>
      </c>
      <c r="AM570" s="955"/>
      <c r="AN570" s="971"/>
      <c r="AO570" s="954">
        <v>1</v>
      </c>
      <c r="AP570" s="971"/>
      <c r="AQ570" s="1126">
        <v>94.67</v>
      </c>
      <c r="AR570" s="1007"/>
      <c r="AS570" s="1008"/>
      <c r="AT570" s="1126">
        <v>12.91</v>
      </c>
      <c r="AU570" s="1007"/>
      <c r="AV570" s="1008"/>
      <c r="AW570" s="1126">
        <v>7</v>
      </c>
      <c r="AX570" s="1007"/>
      <c r="AY570" s="1008"/>
      <c r="AZ570" s="1126">
        <v>4</v>
      </c>
      <c r="BA570" s="1007"/>
      <c r="BB570" s="1008"/>
      <c r="BC570" s="1126">
        <v>0</v>
      </c>
      <c r="BD570" s="1007"/>
      <c r="BE570" s="1008"/>
      <c r="BF570" s="1126">
        <v>0</v>
      </c>
      <c r="BG570" s="1007"/>
      <c r="BH570" s="1008"/>
      <c r="BI570" s="1126">
        <v>0</v>
      </c>
      <c r="BJ570" s="1007"/>
      <c r="BK570" s="1008"/>
      <c r="BL570" s="1126">
        <v>0</v>
      </c>
      <c r="BM570" s="1007"/>
      <c r="BN570" s="1008"/>
      <c r="BO570" s="1128">
        <f>(AT570*AW570)+AZ570+BI570+BL570</f>
        <v>94.37</v>
      </c>
      <c r="BP570" s="1007"/>
      <c r="BQ570" s="1008"/>
      <c r="BR570" s="3025">
        <f>AQ570-BO570</f>
        <v>0.29999999999999716</v>
      </c>
      <c r="BS570" s="3026"/>
      <c r="BT570" s="3027"/>
      <c r="BU570" s="1129">
        <f>BR570/AQ570</f>
        <v>3.1689025034329476E-3</v>
      </c>
      <c r="BV570" s="1007"/>
      <c r="BW570" s="1008"/>
      <c r="BX570" s="1126">
        <f>AT570*AW570</f>
        <v>90.37</v>
      </c>
      <c r="BY570" s="1007"/>
      <c r="BZ570" s="1008"/>
      <c r="CA570" s="1431">
        <v>69</v>
      </c>
      <c r="CB570" s="1432"/>
      <c r="CC570" s="1433"/>
      <c r="CD570" s="1126">
        <v>69</v>
      </c>
      <c r="CE570" s="1007"/>
      <c r="CF570" s="1008"/>
      <c r="CG570" s="1126">
        <v>67</v>
      </c>
      <c r="CH570" s="1007"/>
      <c r="CI570" s="1008"/>
      <c r="CJ570" s="1126">
        <f>CD570-CG570</f>
        <v>2</v>
      </c>
      <c r="CK570" s="1007"/>
      <c r="CL570" s="1008"/>
      <c r="CM570" s="990" t="s">
        <v>1180</v>
      </c>
      <c r="CN570" s="937"/>
    </row>
    <row r="571" spans="2:115" s="920" customFormat="1" ht="18.95" customHeight="1">
      <c r="H571" s="1847"/>
      <c r="I571" s="932" t="s">
        <v>737</v>
      </c>
      <c r="J571" s="2890" t="s">
        <v>1179</v>
      </c>
      <c r="K571" s="2891"/>
      <c r="L571" s="2891"/>
      <c r="M571" s="2892"/>
      <c r="N571" s="2890" t="s">
        <v>1521</v>
      </c>
      <c r="O571" s="2891"/>
      <c r="P571" s="2891"/>
      <c r="Q571" s="2892"/>
      <c r="R571" s="3045" t="s">
        <v>3166</v>
      </c>
      <c r="S571" s="3046"/>
      <c r="T571" s="3047"/>
      <c r="U571" s="954" t="s">
        <v>1526</v>
      </c>
      <c r="V571" s="955"/>
      <c r="W571" s="955"/>
      <c r="X571" s="971"/>
      <c r="Y571" s="932" t="s">
        <v>1560</v>
      </c>
      <c r="Z571" s="933"/>
      <c r="AA571" s="933"/>
      <c r="AB571" s="934"/>
      <c r="AC571" s="932">
        <v>12345</v>
      </c>
      <c r="AD571" s="933"/>
      <c r="AE571" s="934"/>
      <c r="AF571" s="954" t="s">
        <v>1518</v>
      </c>
      <c r="AG571" s="955"/>
      <c r="AH571" s="971"/>
      <c r="AI571" s="932" t="s">
        <v>1532</v>
      </c>
      <c r="AJ571" s="933"/>
      <c r="AK571" s="934"/>
      <c r="AL571" s="954" t="s">
        <v>1596</v>
      </c>
      <c r="AM571" s="955"/>
      <c r="AN571" s="971"/>
      <c r="AO571" s="954">
        <v>2</v>
      </c>
      <c r="AP571" s="971"/>
      <c r="AQ571" s="1126">
        <v>99</v>
      </c>
      <c r="AR571" s="1007"/>
      <c r="AS571" s="1008"/>
      <c r="AT571" s="1126">
        <v>12.91</v>
      </c>
      <c r="AU571" s="1007"/>
      <c r="AV571" s="1008"/>
      <c r="AW571" s="1126">
        <v>7</v>
      </c>
      <c r="AX571" s="1007"/>
      <c r="AY571" s="1008"/>
      <c r="AZ571" s="1126">
        <v>8</v>
      </c>
      <c r="BA571" s="1007"/>
      <c r="BB571" s="1008"/>
      <c r="BC571" s="1126">
        <v>0</v>
      </c>
      <c r="BD571" s="1007"/>
      <c r="BE571" s="1008"/>
      <c r="BF571" s="1126">
        <v>0</v>
      </c>
      <c r="BG571" s="1007"/>
      <c r="BH571" s="1008"/>
      <c r="BI571" s="1126">
        <v>0</v>
      </c>
      <c r="BJ571" s="1007"/>
      <c r="BK571" s="1008"/>
      <c r="BL571" s="1126">
        <v>0</v>
      </c>
      <c r="BM571" s="1007"/>
      <c r="BN571" s="1008"/>
      <c r="BO571" s="1128">
        <f>(AT571*AW571)+AZ571+BI571+BL571</f>
        <v>98.37</v>
      </c>
      <c r="BP571" s="1007"/>
      <c r="BQ571" s="1008"/>
      <c r="BR571" s="3025">
        <f>BO571-AQ571</f>
        <v>-0.62999999999999545</v>
      </c>
      <c r="BS571" s="3026"/>
      <c r="BT571" s="3027"/>
      <c r="BU571" s="1129">
        <f>BR571/AQ571</f>
        <v>-6.3636363636363179E-3</v>
      </c>
      <c r="BV571" s="1007"/>
      <c r="BW571" s="1008"/>
      <c r="BX571" s="1126">
        <f>AT571*AW571</f>
        <v>90.37</v>
      </c>
      <c r="BY571" s="1007"/>
      <c r="BZ571" s="1008"/>
      <c r="CA571" s="1431">
        <v>69</v>
      </c>
      <c r="CB571" s="1432"/>
      <c r="CC571" s="1433"/>
      <c r="CD571" s="1126">
        <v>69</v>
      </c>
      <c r="CE571" s="1007"/>
      <c r="CF571" s="1008"/>
      <c r="CG571" s="1126">
        <v>67</v>
      </c>
      <c r="CH571" s="1007"/>
      <c r="CI571" s="1008"/>
      <c r="CJ571" s="1126">
        <f>CD571-CG571</f>
        <v>2</v>
      </c>
      <c r="CK571" s="1007"/>
      <c r="CL571" s="1008"/>
      <c r="CM571" s="2023"/>
      <c r="CN571" s="937"/>
    </row>
    <row r="572" spans="2:115" s="920" customFormat="1" ht="18.95" customHeight="1">
      <c r="H572" s="1847"/>
      <c r="I572" s="932" t="s">
        <v>737</v>
      </c>
      <c r="J572" s="2890" t="s">
        <v>1179</v>
      </c>
      <c r="K572" s="2891"/>
      <c r="L572" s="2891"/>
      <c r="M572" s="2892"/>
      <c r="N572" s="2890" t="s">
        <v>1521</v>
      </c>
      <c r="O572" s="2891"/>
      <c r="P572" s="2891"/>
      <c r="Q572" s="2892"/>
      <c r="R572" s="3045" t="s">
        <v>3166</v>
      </c>
      <c r="S572" s="3046"/>
      <c r="T572" s="3047"/>
      <c r="U572" s="954" t="s">
        <v>1526</v>
      </c>
      <c r="V572" s="955"/>
      <c r="W572" s="955"/>
      <c r="X572" s="971"/>
      <c r="Y572" s="932" t="s">
        <v>1560</v>
      </c>
      <c r="Z572" s="933"/>
      <c r="AA572" s="933"/>
      <c r="AB572" s="934"/>
      <c r="AC572" s="932">
        <v>12345</v>
      </c>
      <c r="AD572" s="933"/>
      <c r="AE572" s="934"/>
      <c r="AF572" s="954" t="s">
        <v>1518</v>
      </c>
      <c r="AG572" s="955"/>
      <c r="AH572" s="971"/>
      <c r="AI572" s="932" t="s">
        <v>1532</v>
      </c>
      <c r="AJ572" s="933"/>
      <c r="AK572" s="934"/>
      <c r="AL572" s="954" t="s">
        <v>1596</v>
      </c>
      <c r="AM572" s="955"/>
      <c r="AN572" s="971"/>
      <c r="AO572" s="954">
        <v>2</v>
      </c>
      <c r="AP572" s="971"/>
      <c r="AQ572" s="1126">
        <v>99</v>
      </c>
      <c r="AR572" s="1007"/>
      <c r="AS572" s="1008"/>
      <c r="AT572" s="1126">
        <v>12.91</v>
      </c>
      <c r="AU572" s="1007"/>
      <c r="AV572" s="1008"/>
      <c r="AW572" s="1126">
        <v>7</v>
      </c>
      <c r="AX572" s="1007"/>
      <c r="AY572" s="1008"/>
      <c r="AZ572" s="1126">
        <v>8</v>
      </c>
      <c r="BA572" s="1007"/>
      <c r="BB572" s="1008"/>
      <c r="BC572" s="1126">
        <v>0</v>
      </c>
      <c r="BD572" s="1007"/>
      <c r="BE572" s="1008"/>
      <c r="BF572" s="1126">
        <v>0</v>
      </c>
      <c r="BG572" s="1007"/>
      <c r="BH572" s="1008"/>
      <c r="BI572" s="1126">
        <v>0</v>
      </c>
      <c r="BJ572" s="1007"/>
      <c r="BK572" s="1008"/>
      <c r="BL572" s="1126">
        <v>0</v>
      </c>
      <c r="BM572" s="1007"/>
      <c r="BN572" s="1008"/>
      <c r="BO572" s="1128">
        <f>(AT572*AW572)+AZ572+BI572+BL572</f>
        <v>98.37</v>
      </c>
      <c r="BP572" s="1007"/>
      <c r="BQ572" s="1008"/>
      <c r="BR572" s="3025">
        <f>BO572-AQ572</f>
        <v>-0.62999999999999545</v>
      </c>
      <c r="BS572" s="3026"/>
      <c r="BT572" s="3027"/>
      <c r="BU572" s="1129">
        <f>BR572/AQ572</f>
        <v>-6.3636363636363179E-3</v>
      </c>
      <c r="BV572" s="1007"/>
      <c r="BW572" s="1008"/>
      <c r="BX572" s="1126">
        <f>AT572*AW572</f>
        <v>90.37</v>
      </c>
      <c r="BY572" s="1007"/>
      <c r="BZ572" s="1008"/>
      <c r="CA572" s="1431">
        <v>69</v>
      </c>
      <c r="CB572" s="1432"/>
      <c r="CC572" s="1433"/>
      <c r="CD572" s="1126">
        <v>69</v>
      </c>
      <c r="CE572" s="1007"/>
      <c r="CF572" s="1008"/>
      <c r="CG572" s="1126">
        <v>67</v>
      </c>
      <c r="CH572" s="1007"/>
      <c r="CI572" s="1008"/>
      <c r="CJ572" s="1126">
        <f>CD572-CG572</f>
        <v>2</v>
      </c>
      <c r="CK572" s="1007"/>
      <c r="CL572" s="1008"/>
      <c r="CM572" s="991"/>
      <c r="CN572" s="937"/>
    </row>
    <row r="573" spans="2:115" s="920" customFormat="1" ht="18.95" customHeight="1">
      <c r="H573" s="936"/>
      <c r="I573" s="945"/>
      <c r="J573" s="939"/>
      <c r="K573" s="939"/>
      <c r="L573" s="939"/>
      <c r="M573" s="939"/>
      <c r="N573" s="939"/>
      <c r="O573" s="939"/>
      <c r="P573" s="939"/>
      <c r="Q573" s="939"/>
      <c r="R573" s="939"/>
      <c r="S573" s="939"/>
      <c r="T573" s="939"/>
      <c r="U573" s="939"/>
      <c r="V573" s="939"/>
      <c r="W573" s="939"/>
      <c r="X573" s="939"/>
      <c r="Y573" s="939"/>
      <c r="Z573" s="939"/>
      <c r="AA573" s="939"/>
      <c r="AB573" s="939"/>
      <c r="AC573" s="939"/>
      <c r="AD573" s="939"/>
      <c r="AE573" s="939"/>
      <c r="AF573" s="939"/>
      <c r="AG573" s="939"/>
      <c r="AH573" s="939"/>
      <c r="AI573" s="939"/>
      <c r="AJ573" s="939"/>
      <c r="AK573" s="939"/>
      <c r="AL573" s="939"/>
      <c r="AM573" s="939"/>
      <c r="AN573" s="939"/>
      <c r="AO573" s="939"/>
      <c r="AP573" s="939"/>
      <c r="AQ573" s="939"/>
      <c r="AR573" s="939"/>
      <c r="AS573" s="939"/>
      <c r="AT573" s="939"/>
      <c r="AU573" s="939"/>
      <c r="AV573" s="939"/>
      <c r="AW573" s="939"/>
      <c r="AX573" s="939"/>
      <c r="AY573" s="939"/>
      <c r="AZ573" s="939"/>
      <c r="BA573" s="939"/>
      <c r="BB573" s="939"/>
      <c r="BC573" s="939"/>
      <c r="BD573" s="939"/>
      <c r="BE573" s="939"/>
      <c r="BF573" s="939"/>
      <c r="BG573" s="939"/>
      <c r="BH573" s="939"/>
      <c r="BI573" s="939"/>
      <c r="BJ573" s="939"/>
      <c r="BK573" s="939"/>
      <c r="BL573" s="939"/>
      <c r="BM573" s="939"/>
      <c r="BN573" s="939"/>
      <c r="BO573" s="939"/>
      <c r="BP573" s="939"/>
      <c r="BQ573" s="939"/>
      <c r="BR573" s="939"/>
      <c r="BS573" s="939"/>
      <c r="BT573" s="939"/>
      <c r="BU573" s="939"/>
      <c r="BV573" s="939"/>
      <c r="BW573" s="939"/>
      <c r="BX573" s="939"/>
      <c r="BY573" s="939"/>
      <c r="BZ573" s="939"/>
      <c r="CA573" s="939"/>
      <c r="CB573" s="939"/>
      <c r="CC573" s="939"/>
      <c r="CD573" s="939"/>
      <c r="CE573" s="939"/>
      <c r="CF573" s="939"/>
      <c r="CG573" s="939"/>
      <c r="CH573" s="939"/>
      <c r="CI573" s="939"/>
      <c r="CJ573" s="939"/>
      <c r="CK573" s="939"/>
      <c r="CL573" s="939"/>
      <c r="CM573" s="939"/>
      <c r="CN573" s="940"/>
    </row>
    <row r="574" spans="2:115" s="920" customFormat="1" ht="18.95" customHeight="1">
      <c r="I574" s="1057"/>
    </row>
    <row r="575" spans="2:115" s="920" customFormat="1" ht="18.95" customHeight="1">
      <c r="J575" s="1057"/>
    </row>
    <row r="576" spans="2:115" ht="18.95" customHeight="1">
      <c r="G576" s="924" t="s">
        <v>3680</v>
      </c>
      <c r="J576" s="488"/>
      <c r="S576" s="488"/>
      <c r="Y576" s="486" t="s">
        <v>3617</v>
      </c>
      <c r="AG576" s="488"/>
      <c r="AX576" s="488"/>
      <c r="BK576" s="1057"/>
      <c r="BO576" s="1057"/>
    </row>
    <row r="577" spans="7:74" s="920" customFormat="1" ht="18.95" customHeight="1">
      <c r="J577" s="1057"/>
      <c r="AG577" s="488"/>
      <c r="AU577" s="488"/>
      <c r="BL577" s="1057"/>
    </row>
    <row r="578" spans="7:74" ht="5.0999999999999996" customHeight="1">
      <c r="G578"/>
      <c r="H578" s="536"/>
      <c r="I578" s="921"/>
      <c r="J578" s="922"/>
      <c r="K578" s="922"/>
      <c r="L578" s="922"/>
      <c r="M578" s="922"/>
      <c r="N578" s="922"/>
      <c r="O578" s="922"/>
      <c r="P578" s="923"/>
      <c r="Q578" s="536"/>
      <c r="R578" s="536"/>
      <c r="S578" s="536"/>
      <c r="T578" s="536"/>
      <c r="U578" s="536"/>
      <c r="V578" s="536"/>
      <c r="W578" s="536"/>
      <c r="X578" s="920"/>
      <c r="Y578" s="920"/>
      <c r="Z578" s="920"/>
      <c r="AA578" s="920"/>
      <c r="AB578" s="920"/>
      <c r="AC578" s="920"/>
      <c r="AD578" s="920"/>
      <c r="AE578" s="920"/>
      <c r="AF578" s="920"/>
      <c r="AG578" s="920"/>
      <c r="AH578" s="920"/>
      <c r="AI578" s="920"/>
      <c r="AJ578" s="920"/>
    </row>
    <row r="579" spans="7:74" ht="18.95" customHeight="1">
      <c r="G579"/>
      <c r="H579" s="536"/>
      <c r="I579" s="907" t="s">
        <v>2327</v>
      </c>
      <c r="J579" s="908"/>
      <c r="K579" s="908"/>
      <c r="L579" s="908"/>
      <c r="M579" s="908"/>
      <c r="N579" s="908"/>
      <c r="O579" s="908"/>
      <c r="P579" s="909"/>
      <c r="Q579" s="1020" t="s">
        <v>1519</v>
      </c>
      <c r="R579" s="1021"/>
      <c r="S579" s="1021"/>
      <c r="T579" s="1021"/>
      <c r="U579" s="1022"/>
      <c r="V579" s="1023"/>
      <c r="AB579" s="920"/>
      <c r="AC579" s="920"/>
      <c r="AD579" s="920"/>
      <c r="AE579" s="920"/>
      <c r="AF579" s="920"/>
      <c r="AG579" s="920"/>
      <c r="AH579" s="920"/>
      <c r="AI579" s="920"/>
      <c r="AJ579" s="920"/>
      <c r="AK579" s="920"/>
      <c r="AL579" s="920"/>
      <c r="AM579" s="920"/>
      <c r="AN579" s="920"/>
      <c r="AO579" s="920"/>
      <c r="AP579" s="920"/>
      <c r="AQ579" s="920"/>
      <c r="AR579" s="920"/>
      <c r="AS579" s="920"/>
      <c r="AT579" s="920"/>
      <c r="AU579" s="920"/>
      <c r="AV579" s="920"/>
      <c r="AW579" s="920"/>
      <c r="AX579" s="920"/>
      <c r="AY579" s="920"/>
      <c r="AZ579" s="920"/>
      <c r="BA579" s="920"/>
      <c r="BB579" s="920"/>
      <c r="BC579" s="920"/>
      <c r="BD579" s="920"/>
      <c r="BE579" s="920"/>
      <c r="BF579" s="920"/>
      <c r="BG579" s="920"/>
      <c r="BH579" s="920"/>
      <c r="BI579" s="920"/>
      <c r="BJ579" s="920"/>
      <c r="BK579" s="920"/>
      <c r="BL579" s="920"/>
      <c r="BM579" s="920"/>
      <c r="BN579" s="920"/>
      <c r="BO579" s="920"/>
      <c r="BP579" s="920"/>
      <c r="BQ579" s="920"/>
      <c r="BR579" s="920"/>
      <c r="BS579" s="920"/>
      <c r="BT579" s="920"/>
      <c r="BU579" s="920"/>
      <c r="BV579" s="920"/>
    </row>
    <row r="580" spans="7:74" ht="9.9499999999999993" customHeight="1">
      <c r="G580"/>
      <c r="H580" s="916"/>
      <c r="I580" s="536"/>
      <c r="J580" s="536"/>
      <c r="K580" s="536"/>
      <c r="L580" s="536"/>
      <c r="M580" s="536"/>
      <c r="N580" s="536"/>
      <c r="O580" s="536"/>
      <c r="P580" s="536"/>
      <c r="Q580" s="1317"/>
      <c r="R580" s="1317"/>
      <c r="S580" s="1317"/>
      <c r="T580" s="1317"/>
      <c r="U580" s="1317"/>
      <c r="V580" s="1317"/>
      <c r="W580" s="1317"/>
      <c r="X580" s="1316"/>
      <c r="Y580" s="1316"/>
      <c r="Z580" s="1316"/>
      <c r="AA580" s="1316"/>
      <c r="AB580" s="1316"/>
      <c r="AC580" s="1316"/>
      <c r="AD580" s="1316"/>
      <c r="AE580" s="1316"/>
      <c r="AF580" s="1316"/>
      <c r="AG580" s="1316"/>
      <c r="AH580" s="1316"/>
      <c r="AI580" s="1316"/>
      <c r="AJ580" s="1316"/>
      <c r="AK580" s="1316"/>
      <c r="AL580" s="1316"/>
      <c r="AM580" s="1316"/>
      <c r="AN580" s="1316"/>
      <c r="AO580" s="942"/>
      <c r="AP580" s="920"/>
      <c r="AQ580" s="920"/>
      <c r="AR580" s="920"/>
      <c r="AS580" s="920"/>
      <c r="AT580" s="920"/>
      <c r="AU580" s="920"/>
      <c r="AV580" s="920"/>
      <c r="AW580" s="920"/>
      <c r="AX580" s="920"/>
      <c r="AY580" s="920"/>
      <c r="AZ580" s="920"/>
      <c r="BA580" s="920"/>
      <c r="BB580" s="920"/>
      <c r="BC580" s="920"/>
      <c r="BD580" s="920"/>
      <c r="BE580" s="920"/>
      <c r="BF580" s="920"/>
      <c r="BG580" s="920"/>
      <c r="BH580" s="920"/>
      <c r="BI580" s="920"/>
      <c r="BJ580" s="920"/>
      <c r="BK580" s="920"/>
      <c r="BL580" s="920"/>
      <c r="BM580" s="920"/>
      <c r="BN580" s="920"/>
      <c r="BO580" s="920"/>
      <c r="BP580" s="920"/>
      <c r="BQ580" s="920"/>
      <c r="BR580" s="920"/>
      <c r="BS580" s="920"/>
      <c r="BT580" s="920"/>
      <c r="BU580" s="920"/>
      <c r="BV580" s="920"/>
    </row>
    <row r="581" spans="7:74" s="920" customFormat="1" ht="18.95" customHeight="1">
      <c r="H581" s="935"/>
      <c r="I581" s="949" t="s">
        <v>2328</v>
      </c>
      <c r="J581" s="938"/>
      <c r="K581" s="938"/>
      <c r="L581" s="2890" t="s">
        <v>1179</v>
      </c>
      <c r="M581" s="2891"/>
      <c r="N581" s="2891"/>
      <c r="O581" s="2892"/>
      <c r="P581" s="986" t="s">
        <v>1180</v>
      </c>
      <c r="R581" s="920" t="s">
        <v>1722</v>
      </c>
      <c r="U581" s="1428" t="s">
        <v>2320</v>
      </c>
      <c r="V581" s="1429"/>
      <c r="W581" s="1429"/>
      <c r="X581" s="1430"/>
      <c r="Y581" s="946" t="s">
        <v>1115</v>
      </c>
      <c r="AI581" s="926" t="s">
        <v>2119</v>
      </c>
      <c r="AJ581" s="927"/>
      <c r="AK581" s="928"/>
      <c r="AL581" s="926" t="s">
        <v>1538</v>
      </c>
      <c r="AM581" s="927"/>
      <c r="AN581" s="928"/>
      <c r="AO581" s="937"/>
      <c r="AP581" s="1057"/>
    </row>
    <row r="582" spans="7:74" s="920" customFormat="1" ht="9.9499999999999993" customHeight="1">
      <c r="H582" s="935"/>
      <c r="I582" s="1434"/>
      <c r="AF582" s="1057"/>
      <c r="AO582" s="937"/>
    </row>
    <row r="583" spans="7:74" s="920" customFormat="1" ht="18.95" customHeight="1">
      <c r="H583" s="935"/>
      <c r="I583" s="949" t="s">
        <v>1721</v>
      </c>
      <c r="J583" s="981"/>
      <c r="K583" s="938"/>
      <c r="L583" s="938"/>
      <c r="M583" s="938"/>
      <c r="N583" s="938"/>
      <c r="O583" s="982" t="s">
        <v>1689</v>
      </c>
      <c r="P583" s="983"/>
      <c r="Q583" s="983"/>
      <c r="R583" s="983"/>
      <c r="S583" s="1080">
        <v>241657</v>
      </c>
      <c r="T583" s="983"/>
      <c r="U583" s="983"/>
      <c r="V583" s="983"/>
      <c r="W583" s="1093" t="s">
        <v>3475</v>
      </c>
      <c r="X583" s="1094"/>
      <c r="Y583" s="1094"/>
      <c r="Z583" s="1094"/>
      <c r="AA583" s="1095"/>
      <c r="AB583" s="986" t="s">
        <v>912</v>
      </c>
      <c r="AO583" s="937"/>
    </row>
    <row r="584" spans="7:74" s="920" customFormat="1" ht="9.9499999999999993" customHeight="1">
      <c r="H584" s="935"/>
      <c r="I584" s="1057"/>
      <c r="AF584" s="1057"/>
      <c r="AO584" s="937"/>
    </row>
    <row r="585" spans="7:74" s="920" customFormat="1" ht="18.95" customHeight="1">
      <c r="H585" s="935"/>
      <c r="I585" s="920" t="s">
        <v>1715</v>
      </c>
      <c r="J585" s="920" t="s">
        <v>1708</v>
      </c>
      <c r="O585" s="1093" t="s">
        <v>1693</v>
      </c>
      <c r="P585" s="1094"/>
      <c r="Q585" s="1094"/>
      <c r="R585" s="1094"/>
      <c r="S585" s="1095"/>
      <c r="T585" s="946" t="s">
        <v>1115</v>
      </c>
      <c r="U585" s="1046" t="s">
        <v>1716</v>
      </c>
      <c r="V585" s="1047"/>
      <c r="W585" s="1047"/>
      <c r="X585" s="1047"/>
      <c r="AF585" s="1057"/>
      <c r="AO585" s="937"/>
    </row>
    <row r="586" spans="7:74" s="920" customFormat="1" ht="18.95" customHeight="1">
      <c r="H586" s="935"/>
      <c r="I586" s="1057"/>
      <c r="AO586" s="937"/>
      <c r="AT586" s="488"/>
      <c r="BK586" s="1057"/>
    </row>
    <row r="587" spans="7:74" s="920" customFormat="1" ht="18.95" customHeight="1">
      <c r="H587" s="935"/>
      <c r="I587" s="1103" t="s">
        <v>1696</v>
      </c>
      <c r="O587" s="948" t="s">
        <v>3072</v>
      </c>
      <c r="P587" s="947"/>
      <c r="Q587" s="948" t="s">
        <v>3073</v>
      </c>
      <c r="R587" s="947"/>
      <c r="AH587" s="1056" t="s">
        <v>2338</v>
      </c>
      <c r="AI587" s="1056"/>
      <c r="AJ587" s="982" t="s">
        <v>1521</v>
      </c>
      <c r="AK587" s="983"/>
      <c r="AL587" s="983"/>
      <c r="AM587" s="983"/>
      <c r="AN587" s="984"/>
      <c r="AO587" s="937"/>
      <c r="AT587" s="488"/>
      <c r="BK587" s="1057"/>
    </row>
    <row r="588" spans="7:74" s="920" customFormat="1" ht="9.9499999999999993" customHeight="1">
      <c r="H588" s="935"/>
      <c r="I588" s="1089"/>
      <c r="AF588" s="1057"/>
      <c r="AO588" s="937"/>
      <c r="AT588" s="488"/>
      <c r="BK588" s="1057"/>
    </row>
    <row r="589" spans="7:74" s="920" customFormat="1" ht="18.95" customHeight="1">
      <c r="H589" s="935"/>
      <c r="I589" s="1391" t="s">
        <v>1559</v>
      </c>
      <c r="J589" s="929" t="s">
        <v>2340</v>
      </c>
      <c r="K589" s="930"/>
      <c r="L589" s="930"/>
      <c r="M589" s="930"/>
      <c r="N589" s="929" t="s">
        <v>699</v>
      </c>
      <c r="O589" s="930"/>
      <c r="P589" s="930"/>
      <c r="Q589" s="930"/>
      <c r="R589" s="931"/>
      <c r="S589" s="929" t="s">
        <v>700</v>
      </c>
      <c r="T589" s="930"/>
      <c r="U589" s="930"/>
      <c r="V589" s="930"/>
      <c r="W589" s="931"/>
      <c r="X589" s="929" t="s">
        <v>1697</v>
      </c>
      <c r="Y589" s="930"/>
      <c r="Z589" s="930"/>
      <c r="AA589" s="930"/>
      <c r="AB589" s="931"/>
      <c r="AC589" s="1436" t="s">
        <v>2329</v>
      </c>
      <c r="AD589" s="1437"/>
      <c r="AE589" s="929" t="s">
        <v>2333</v>
      </c>
      <c r="AF589" s="930"/>
      <c r="AG589" s="930"/>
      <c r="AH589" s="930"/>
      <c r="AI589" s="930"/>
      <c r="AJ589" s="930"/>
      <c r="AK589" s="930"/>
      <c r="AL589" s="930"/>
      <c r="AM589" s="930"/>
      <c r="AN589" s="931"/>
      <c r="AO589" s="937"/>
      <c r="AX589" s="488"/>
      <c r="BO589" s="1057"/>
    </row>
    <row r="590" spans="7:74" s="920" customFormat="1" ht="18.95" customHeight="1">
      <c r="H590" s="935"/>
      <c r="I590" s="932" t="s">
        <v>737</v>
      </c>
      <c r="J590" s="982" t="s">
        <v>2341</v>
      </c>
      <c r="K590" s="983"/>
      <c r="L590" s="983"/>
      <c r="M590" s="983"/>
      <c r="N590" s="982" t="s">
        <v>1689</v>
      </c>
      <c r="O590" s="983"/>
      <c r="P590" s="983"/>
      <c r="Q590" s="983"/>
      <c r="R590" s="983"/>
      <c r="S590" s="1080">
        <v>241657</v>
      </c>
      <c r="T590" s="983"/>
      <c r="U590" s="983"/>
      <c r="V590" s="983"/>
      <c r="W590" s="984"/>
      <c r="X590" s="1080" t="s">
        <v>1691</v>
      </c>
      <c r="Y590" s="983"/>
      <c r="Z590" s="983"/>
      <c r="AA590" s="983"/>
      <c r="AB590" s="984"/>
      <c r="AC590" s="1435" t="s">
        <v>2330</v>
      </c>
      <c r="AD590" s="934"/>
      <c r="AE590" s="1438" t="s">
        <v>2334</v>
      </c>
      <c r="AF590" s="1439"/>
      <c r="AG590" s="983"/>
      <c r="AH590" s="983"/>
      <c r="AI590" s="983"/>
      <c r="AJ590" s="983"/>
      <c r="AK590" s="983"/>
      <c r="AL590" s="983"/>
      <c r="AM590" s="983"/>
      <c r="AN590" s="984"/>
      <c r="AO590" s="937"/>
      <c r="AX590" s="488"/>
      <c r="BO590" s="1057"/>
    </row>
    <row r="591" spans="7:74" s="920" customFormat="1" ht="18.95" customHeight="1">
      <c r="H591" s="935"/>
      <c r="I591" s="932" t="s">
        <v>737</v>
      </c>
      <c r="J591" s="982" t="s">
        <v>2341</v>
      </c>
      <c r="K591" s="983"/>
      <c r="L591" s="983"/>
      <c r="M591" s="983"/>
      <c r="N591" s="982" t="s">
        <v>1689</v>
      </c>
      <c r="O591" s="983"/>
      <c r="P591" s="983"/>
      <c r="Q591" s="983"/>
      <c r="R591" s="983"/>
      <c r="S591" s="1080">
        <v>241657</v>
      </c>
      <c r="T591" s="983"/>
      <c r="U591" s="983"/>
      <c r="V591" s="983"/>
      <c r="W591" s="984"/>
      <c r="X591" s="1080" t="s">
        <v>1691</v>
      </c>
      <c r="Y591" s="983"/>
      <c r="Z591" s="983"/>
      <c r="AA591" s="983"/>
      <c r="AB591" s="984"/>
      <c r="AC591" s="1435" t="s">
        <v>2331</v>
      </c>
      <c r="AD591" s="934"/>
      <c r="AE591" s="1438" t="s">
        <v>2335</v>
      </c>
      <c r="AF591" s="1439"/>
      <c r="AG591" s="983"/>
      <c r="AH591" s="983"/>
      <c r="AI591" s="983"/>
      <c r="AJ591" s="983"/>
      <c r="AK591" s="983"/>
      <c r="AL591" s="983"/>
      <c r="AM591" s="983"/>
      <c r="AN591" s="984"/>
      <c r="AO591" s="937"/>
      <c r="AX591" s="488"/>
      <c r="BO591" s="1057"/>
    </row>
    <row r="592" spans="7:74" s="920" customFormat="1" ht="18.95" customHeight="1">
      <c r="H592" s="935"/>
      <c r="I592" s="932" t="s">
        <v>737</v>
      </c>
      <c r="J592" s="982" t="s">
        <v>2341</v>
      </c>
      <c r="K592" s="983"/>
      <c r="L592" s="983"/>
      <c r="M592" s="983"/>
      <c r="N592" s="982" t="s">
        <v>1689</v>
      </c>
      <c r="O592" s="983"/>
      <c r="P592" s="983"/>
      <c r="Q592" s="983"/>
      <c r="R592" s="983"/>
      <c r="S592" s="1080">
        <v>241657</v>
      </c>
      <c r="T592" s="983"/>
      <c r="U592" s="983"/>
      <c r="V592" s="983"/>
      <c r="W592" s="984"/>
      <c r="X592" s="1080" t="s">
        <v>1691</v>
      </c>
      <c r="Y592" s="983"/>
      <c r="Z592" s="983"/>
      <c r="AA592" s="983"/>
      <c r="AB592" s="984"/>
      <c r="AC592" s="1435" t="s">
        <v>2332</v>
      </c>
      <c r="AD592" s="934"/>
      <c r="AE592" s="1438" t="s">
        <v>2336</v>
      </c>
      <c r="AF592" s="1439"/>
      <c r="AG592" s="983"/>
      <c r="AH592" s="983"/>
      <c r="AI592" s="983"/>
      <c r="AJ592" s="983"/>
      <c r="AK592" s="983"/>
      <c r="AL592" s="983"/>
      <c r="AM592" s="983"/>
      <c r="AN592" s="984"/>
      <c r="AO592" s="937"/>
      <c r="AX592" s="488"/>
      <c r="BO592" s="1057"/>
    </row>
    <row r="593" spans="7:74" s="920" customFormat="1" ht="18.95" customHeight="1">
      <c r="H593" s="935"/>
      <c r="I593" s="932" t="s">
        <v>737</v>
      </c>
      <c r="J593" s="982" t="s">
        <v>2341</v>
      </c>
      <c r="K593" s="983"/>
      <c r="L593" s="983"/>
      <c r="M593" s="983"/>
      <c r="N593" s="982" t="s">
        <v>1689</v>
      </c>
      <c r="O593" s="983"/>
      <c r="P593" s="983"/>
      <c r="Q593" s="983"/>
      <c r="R593" s="983"/>
      <c r="S593" s="1080">
        <v>241657</v>
      </c>
      <c r="T593" s="983"/>
      <c r="U593" s="983"/>
      <c r="V593" s="983"/>
      <c r="W593" s="984"/>
      <c r="X593" s="1080" t="s">
        <v>1691</v>
      </c>
      <c r="Y593" s="983"/>
      <c r="Z593" s="983"/>
      <c r="AA593" s="983"/>
      <c r="AB593" s="984"/>
      <c r="AC593" s="1435" t="s">
        <v>2332</v>
      </c>
      <c r="AD593" s="934"/>
      <c r="AE593" s="1438" t="s">
        <v>2337</v>
      </c>
      <c r="AF593" s="1439"/>
      <c r="AG593" s="983"/>
      <c r="AH593" s="983"/>
      <c r="AI593" s="983"/>
      <c r="AJ593" s="983"/>
      <c r="AK593" s="983"/>
      <c r="AL593" s="983"/>
      <c r="AM593" s="983"/>
      <c r="AN593" s="984"/>
      <c r="AO593" s="937"/>
      <c r="AX593" s="488"/>
      <c r="BO593" s="1057"/>
    </row>
    <row r="594" spans="7:74" s="920" customFormat="1" ht="18.95" customHeight="1">
      <c r="H594" s="936"/>
      <c r="I594" s="945"/>
      <c r="J594" s="945"/>
      <c r="K594" s="945"/>
      <c r="L594" s="945"/>
      <c r="M594" s="945"/>
      <c r="N594" s="939"/>
      <c r="O594" s="939"/>
      <c r="P594" s="939"/>
      <c r="Q594" s="939"/>
      <c r="R594" s="939"/>
      <c r="S594" s="939"/>
      <c r="T594" s="939"/>
      <c r="U594" s="939"/>
      <c r="V594" s="939"/>
      <c r="W594" s="939"/>
      <c r="X594" s="939"/>
      <c r="Y594" s="939"/>
      <c r="Z594" s="939"/>
      <c r="AA594" s="939"/>
      <c r="AB594" s="939"/>
      <c r="AC594" s="939"/>
      <c r="AD594" s="939"/>
      <c r="AE594" s="939"/>
      <c r="AF594" s="939"/>
      <c r="AG594" s="939"/>
      <c r="AH594" s="939"/>
      <c r="AI594" s="939"/>
      <c r="AJ594" s="945"/>
      <c r="AK594" s="939"/>
      <c r="AL594" s="939"/>
      <c r="AM594" s="939"/>
      <c r="AN594" s="939"/>
      <c r="AO594" s="940"/>
      <c r="AX594" s="488"/>
      <c r="BO594" s="1057"/>
    </row>
    <row r="595" spans="7:74" s="920" customFormat="1" ht="18.95" customHeight="1">
      <c r="I595" s="1057"/>
      <c r="AF595" s="488"/>
      <c r="AT595" s="488"/>
      <c r="BK595" s="1057"/>
    </row>
    <row r="596" spans="7:74" s="920" customFormat="1" ht="18.95" customHeight="1">
      <c r="I596" s="1057"/>
      <c r="AT596" s="488"/>
      <c r="BK596" s="1057"/>
    </row>
    <row r="597" spans="7:74" ht="5.0999999999999996" customHeight="1">
      <c r="G597"/>
      <c r="H597" s="536"/>
      <c r="I597" s="536"/>
      <c r="J597" s="536"/>
      <c r="K597" s="536"/>
      <c r="L597" s="536"/>
      <c r="M597" s="536"/>
      <c r="N597" s="536"/>
      <c r="O597" s="536"/>
      <c r="P597" s="921"/>
      <c r="Q597" s="922"/>
      <c r="R597" s="922"/>
      <c r="S597" s="922"/>
      <c r="T597" s="922"/>
      <c r="U597" s="922"/>
      <c r="V597" s="923"/>
      <c r="W597" s="920"/>
      <c r="X597" s="920"/>
      <c r="Y597" s="920"/>
      <c r="Z597" s="920"/>
      <c r="AA597" s="920"/>
      <c r="AB597" s="920"/>
      <c r="AC597" s="920"/>
      <c r="AD597" s="920"/>
      <c r="AE597" s="920"/>
      <c r="AF597" s="920"/>
      <c r="AG597" s="920"/>
      <c r="AH597" s="920"/>
      <c r="AI597" s="920"/>
      <c r="AJ597" s="920"/>
      <c r="AK597" s="920"/>
      <c r="AL597" s="920"/>
      <c r="AM597" s="920"/>
      <c r="AN597" s="920"/>
      <c r="AO597" s="920"/>
    </row>
    <row r="598" spans="7:74" ht="18.95" customHeight="1">
      <c r="G598"/>
      <c r="H598" s="536"/>
      <c r="I598" s="1020" t="s">
        <v>2326</v>
      </c>
      <c r="J598" s="1021"/>
      <c r="K598" s="1021"/>
      <c r="L598" s="1021"/>
      <c r="M598" s="1021"/>
      <c r="N598" s="1022"/>
      <c r="O598" s="1023"/>
      <c r="P598" s="907" t="s">
        <v>2339</v>
      </c>
      <c r="Q598" s="908"/>
      <c r="R598" s="908"/>
      <c r="S598" s="908"/>
      <c r="T598" s="908"/>
      <c r="U598" s="908"/>
      <c r="V598" s="909"/>
      <c r="W598" s="920"/>
      <c r="X598" s="920"/>
      <c r="Y598" s="920"/>
      <c r="Z598" s="920"/>
      <c r="AA598" s="920"/>
      <c r="AB598" s="920"/>
      <c r="AC598" s="920"/>
      <c r="AD598" s="920"/>
      <c r="AE598" s="920"/>
      <c r="AF598" s="920"/>
      <c r="AG598" s="920"/>
      <c r="AH598" s="920"/>
      <c r="AI598" s="920"/>
      <c r="AJ598" s="920"/>
      <c r="AK598" s="920"/>
      <c r="AL598" s="920"/>
      <c r="AM598" s="920"/>
      <c r="AN598" s="920"/>
      <c r="AO598" s="920"/>
      <c r="AP598" s="920"/>
      <c r="AQ598" s="920"/>
      <c r="AR598" s="920"/>
      <c r="AS598" s="920"/>
      <c r="AT598" s="920"/>
      <c r="AU598" s="920"/>
      <c r="AV598" s="920"/>
      <c r="AW598" s="920"/>
      <c r="AX598" s="920"/>
      <c r="AY598" s="920"/>
      <c r="AZ598" s="920"/>
      <c r="BA598" s="920"/>
      <c r="BB598" s="920"/>
      <c r="BC598" s="920"/>
      <c r="BD598" s="920"/>
      <c r="BE598" s="920"/>
      <c r="BF598" s="920"/>
      <c r="BG598" s="920"/>
      <c r="BH598" s="920"/>
      <c r="BI598" s="920"/>
      <c r="BJ598" s="920"/>
      <c r="BK598" s="920"/>
      <c r="BL598" s="920"/>
      <c r="BM598" s="920"/>
      <c r="BN598" s="920"/>
      <c r="BO598" s="920"/>
      <c r="BP598" s="920"/>
      <c r="BQ598" s="920"/>
      <c r="BR598" s="920"/>
      <c r="BS598" s="920"/>
      <c r="BT598" s="920"/>
      <c r="BU598" s="920"/>
      <c r="BV598" s="920"/>
    </row>
    <row r="599" spans="7:74" ht="9.9499999999999993" customHeight="1">
      <c r="G599"/>
      <c r="H599" s="916"/>
      <c r="I599" s="1317"/>
      <c r="J599" s="1317"/>
      <c r="K599" s="1317"/>
      <c r="L599" s="1317"/>
      <c r="M599" s="1317"/>
      <c r="N599" s="1317"/>
      <c r="O599" s="1317"/>
      <c r="P599" s="536"/>
      <c r="Q599" s="536"/>
      <c r="R599" s="536"/>
      <c r="S599" s="536"/>
      <c r="T599" s="536"/>
      <c r="U599" s="536"/>
      <c r="V599" s="536"/>
      <c r="W599" s="1316"/>
      <c r="X599" s="1316"/>
      <c r="Y599" s="1316"/>
      <c r="Z599" s="1316"/>
      <c r="AA599" s="1316"/>
      <c r="AB599" s="1316"/>
      <c r="AC599" s="1316"/>
      <c r="AD599" s="1316"/>
      <c r="AE599" s="1316"/>
      <c r="AF599" s="1316"/>
      <c r="AG599" s="1316"/>
      <c r="AH599" s="1316"/>
      <c r="AI599" s="1316"/>
      <c r="AJ599" s="1316"/>
      <c r="AK599" s="1316"/>
      <c r="AL599" s="1316"/>
      <c r="AM599" s="1316"/>
      <c r="AN599" s="1316"/>
      <c r="AO599" s="942"/>
      <c r="AP599" s="920"/>
      <c r="AQ599" s="920"/>
      <c r="AR599" s="920"/>
      <c r="AS599" s="920"/>
      <c r="AT599" s="920"/>
      <c r="AU599" s="920"/>
      <c r="AV599" s="920"/>
      <c r="AW599" s="920"/>
      <c r="AX599" s="920"/>
      <c r="AY599" s="920"/>
      <c r="AZ599" s="920"/>
      <c r="BA599" s="920"/>
      <c r="BB599" s="920"/>
      <c r="BC599" s="920"/>
      <c r="BD599" s="920"/>
      <c r="BE599" s="920"/>
      <c r="BF599" s="920"/>
      <c r="BG599" s="920"/>
      <c r="BH599" s="920"/>
      <c r="BI599" s="920"/>
      <c r="BJ599" s="920"/>
      <c r="BK599" s="920"/>
      <c r="BL599" s="920"/>
      <c r="BM599" s="920"/>
      <c r="BN599" s="920"/>
      <c r="BO599" s="920"/>
      <c r="BP599" s="920"/>
      <c r="BQ599" s="920"/>
      <c r="BR599" s="920"/>
      <c r="BS599" s="920"/>
      <c r="BT599" s="920"/>
      <c r="BU599" s="920"/>
      <c r="BV599" s="920"/>
    </row>
    <row r="600" spans="7:74" s="920" customFormat="1" ht="18.95" customHeight="1">
      <c r="H600" s="935"/>
      <c r="I600" s="949" t="s">
        <v>2328</v>
      </c>
      <c r="J600" s="752"/>
      <c r="K600" s="938"/>
      <c r="L600" s="2890" t="s">
        <v>1179</v>
      </c>
      <c r="M600" s="2891"/>
      <c r="N600" s="2891"/>
      <c r="O600" s="2892"/>
      <c r="P600" s="986" t="s">
        <v>1180</v>
      </c>
      <c r="Q600" s="987" t="s">
        <v>1178</v>
      </c>
      <c r="R600" s="2890" t="s">
        <v>1179</v>
      </c>
      <c r="S600" s="2891"/>
      <c r="T600" s="2891"/>
      <c r="U600" s="2892"/>
      <c r="V600" s="986" t="s">
        <v>1180</v>
      </c>
      <c r="X600" s="920" t="s">
        <v>1722</v>
      </c>
      <c r="AA600" s="1428" t="s">
        <v>2320</v>
      </c>
      <c r="AB600" s="1429"/>
      <c r="AC600" s="1429"/>
      <c r="AD600" s="1430"/>
      <c r="AE600" s="946" t="s">
        <v>1115</v>
      </c>
      <c r="AL600" s="926" t="s">
        <v>1544</v>
      </c>
      <c r="AM600" s="927"/>
      <c r="AN600" s="928"/>
      <c r="AO600" s="937"/>
      <c r="AT600" s="488"/>
      <c r="BK600" s="1057"/>
    </row>
    <row r="601" spans="7:74" s="920" customFormat="1" ht="9.9499999999999993" customHeight="1">
      <c r="H601" s="935"/>
      <c r="I601" s="1057"/>
      <c r="AO601" s="937"/>
      <c r="AT601" s="488"/>
      <c r="BK601" s="1057"/>
    </row>
    <row r="602" spans="7:74" s="920" customFormat="1" ht="18.95" customHeight="1">
      <c r="H602" s="935"/>
      <c r="I602" s="949" t="s">
        <v>1721</v>
      </c>
      <c r="J602" s="981"/>
      <c r="K602" s="938"/>
      <c r="L602" s="938"/>
      <c r="M602" s="938"/>
      <c r="N602" s="938"/>
      <c r="O602" s="982" t="s">
        <v>1689</v>
      </c>
      <c r="P602" s="983"/>
      <c r="Q602" s="983"/>
      <c r="R602" s="983"/>
      <c r="S602" s="1080">
        <v>241657</v>
      </c>
      <c r="T602" s="983"/>
      <c r="U602" s="983"/>
      <c r="V602" s="983"/>
      <c r="W602" s="986" t="s">
        <v>912</v>
      </c>
      <c r="Y602" s="1093" t="s">
        <v>1693</v>
      </c>
      <c r="Z602" s="1094"/>
      <c r="AA602" s="1094"/>
      <c r="AB602" s="1094"/>
      <c r="AC602" s="1095"/>
      <c r="AD602" s="946" t="s">
        <v>1115</v>
      </c>
      <c r="AF602" s="1056" t="s">
        <v>2338</v>
      </c>
      <c r="AG602" s="1056"/>
      <c r="AH602" s="982" t="s">
        <v>1521</v>
      </c>
      <c r="AI602" s="983"/>
      <c r="AJ602" s="983"/>
      <c r="AK602" s="983"/>
      <c r="AL602" s="984"/>
      <c r="AO602" s="937"/>
      <c r="AT602" s="488"/>
      <c r="BK602" s="1057"/>
    </row>
    <row r="603" spans="7:74" s="920" customFormat="1" ht="18.95" customHeight="1">
      <c r="H603" s="935"/>
      <c r="I603" s="1057"/>
      <c r="AF603" s="1057"/>
      <c r="AO603" s="937"/>
      <c r="AT603" s="488"/>
      <c r="BK603" s="1057"/>
    </row>
    <row r="604" spans="7:74" s="920" customFormat="1" ht="18.95" customHeight="1">
      <c r="H604" s="935"/>
      <c r="I604" s="1391" t="s">
        <v>1559</v>
      </c>
      <c r="J604" s="929" t="s">
        <v>2340</v>
      </c>
      <c r="K604" s="930"/>
      <c r="L604" s="930"/>
      <c r="M604" s="930"/>
      <c r="N604" s="929" t="s">
        <v>699</v>
      </c>
      <c r="O604" s="930"/>
      <c r="P604" s="930"/>
      <c r="Q604" s="930"/>
      <c r="R604" s="931"/>
      <c r="S604" s="929" t="s">
        <v>700</v>
      </c>
      <c r="T604" s="930"/>
      <c r="U604" s="930"/>
      <c r="V604" s="930"/>
      <c r="W604" s="931"/>
      <c r="X604" s="929" t="s">
        <v>1697</v>
      </c>
      <c r="Y604" s="930"/>
      <c r="Z604" s="930"/>
      <c r="AA604" s="930"/>
      <c r="AB604" s="931"/>
      <c r="AC604" s="1436" t="s">
        <v>2329</v>
      </c>
      <c r="AD604" s="1437"/>
      <c r="AE604" s="929" t="s">
        <v>2333</v>
      </c>
      <c r="AF604" s="930"/>
      <c r="AG604" s="930"/>
      <c r="AH604" s="930"/>
      <c r="AI604" s="930"/>
      <c r="AJ604" s="930"/>
      <c r="AK604" s="930"/>
      <c r="AL604" s="930"/>
      <c r="AM604" s="930"/>
      <c r="AN604" s="931"/>
      <c r="AO604" s="937"/>
      <c r="BK604" s="1057"/>
    </row>
    <row r="605" spans="7:74" s="920" customFormat="1" ht="18.95" customHeight="1">
      <c r="H605" s="935"/>
      <c r="I605" s="3022" t="s">
        <v>737</v>
      </c>
      <c r="J605" s="2974" t="s">
        <v>2341</v>
      </c>
      <c r="K605" s="2978"/>
      <c r="L605" s="2978"/>
      <c r="M605" s="2976"/>
      <c r="N605" s="2974" t="s">
        <v>1689</v>
      </c>
      <c r="O605" s="2978"/>
      <c r="P605" s="2978"/>
      <c r="Q605" s="2978"/>
      <c r="R605" s="2976"/>
      <c r="S605" s="2929">
        <v>241657</v>
      </c>
      <c r="T605" s="2930"/>
      <c r="U605" s="2930"/>
      <c r="V605" s="2930"/>
      <c r="W605" s="2931"/>
      <c r="X605" s="2929" t="s">
        <v>1691</v>
      </c>
      <c r="Y605" s="2930"/>
      <c r="Z605" s="2930"/>
      <c r="AA605" s="2930"/>
      <c r="AB605" s="2931"/>
      <c r="AC605" s="1435" t="s">
        <v>2330</v>
      </c>
      <c r="AD605" s="934"/>
      <c r="AE605" s="1438" t="s">
        <v>2334</v>
      </c>
      <c r="AF605" s="1439"/>
      <c r="AG605" s="983"/>
      <c r="AH605" s="983"/>
      <c r="AI605" s="983"/>
      <c r="AJ605" s="983"/>
      <c r="AK605" s="983"/>
      <c r="AL605" s="983"/>
      <c r="AM605" s="983"/>
      <c r="AN605" s="984"/>
      <c r="AO605" s="937"/>
      <c r="BK605" s="1057"/>
    </row>
    <row r="606" spans="7:74" s="920" customFormat="1" ht="18.95" customHeight="1">
      <c r="H606" s="935"/>
      <c r="I606" s="3023"/>
      <c r="J606" s="3015"/>
      <c r="K606" s="3010"/>
      <c r="L606" s="3010"/>
      <c r="M606" s="3011"/>
      <c r="N606" s="3015"/>
      <c r="O606" s="3010"/>
      <c r="P606" s="3010"/>
      <c r="Q606" s="3010"/>
      <c r="R606" s="3011"/>
      <c r="S606" s="3008"/>
      <c r="T606" s="2990"/>
      <c r="U606" s="2990"/>
      <c r="V606" s="2990"/>
      <c r="W606" s="2991"/>
      <c r="X606" s="3008"/>
      <c r="Y606" s="2990"/>
      <c r="Z606" s="2990"/>
      <c r="AA606" s="2990"/>
      <c r="AB606" s="2991"/>
      <c r="AC606" s="1435" t="s">
        <v>2331</v>
      </c>
      <c r="AD606" s="934"/>
      <c r="AE606" s="1438" t="s">
        <v>2335</v>
      </c>
      <c r="AF606" s="1439"/>
      <c r="AG606" s="983"/>
      <c r="AH606" s="983"/>
      <c r="AI606" s="983"/>
      <c r="AJ606" s="983"/>
      <c r="AK606" s="983"/>
      <c r="AL606" s="983"/>
      <c r="AM606" s="983"/>
      <c r="AN606" s="984"/>
      <c r="AO606" s="937"/>
      <c r="BK606" s="1057"/>
    </row>
    <row r="607" spans="7:74" s="920" customFormat="1" ht="18.95" customHeight="1">
      <c r="H607" s="935"/>
      <c r="I607" s="3023"/>
      <c r="J607" s="3015"/>
      <c r="K607" s="3010"/>
      <c r="L607" s="3010"/>
      <c r="M607" s="3011"/>
      <c r="N607" s="3015"/>
      <c r="O607" s="3010"/>
      <c r="P607" s="3010"/>
      <c r="Q607" s="3010"/>
      <c r="R607" s="3011"/>
      <c r="S607" s="3008"/>
      <c r="T607" s="2990"/>
      <c r="U607" s="2990"/>
      <c r="V607" s="2990"/>
      <c r="W607" s="2991"/>
      <c r="X607" s="3008"/>
      <c r="Y607" s="2990"/>
      <c r="Z607" s="2990"/>
      <c r="AA607" s="2990"/>
      <c r="AB607" s="2991"/>
      <c r="AC607" s="1435" t="s">
        <v>2332</v>
      </c>
      <c r="AD607" s="934"/>
      <c r="AE607" s="1438" t="s">
        <v>2336</v>
      </c>
      <c r="AF607" s="1439"/>
      <c r="AG607" s="983"/>
      <c r="AH607" s="983"/>
      <c r="AI607" s="983"/>
      <c r="AJ607" s="983"/>
      <c r="AK607" s="983"/>
      <c r="AL607" s="983"/>
      <c r="AM607" s="983"/>
      <c r="AN607" s="984"/>
      <c r="AO607" s="937"/>
      <c r="BK607" s="1057"/>
    </row>
    <row r="608" spans="7:74" s="920" customFormat="1" ht="18.95" customHeight="1">
      <c r="H608" s="935"/>
      <c r="I608" s="3024"/>
      <c r="J608" s="3012"/>
      <c r="K608" s="3013"/>
      <c r="L608" s="3013"/>
      <c r="M608" s="3014"/>
      <c r="N608" s="3012"/>
      <c r="O608" s="3013"/>
      <c r="P608" s="3013"/>
      <c r="Q608" s="3013"/>
      <c r="R608" s="3014"/>
      <c r="S608" s="2992"/>
      <c r="T608" s="2993"/>
      <c r="U608" s="2993"/>
      <c r="V608" s="2993"/>
      <c r="W608" s="2994"/>
      <c r="X608" s="2992"/>
      <c r="Y608" s="2993"/>
      <c r="Z608" s="2993"/>
      <c r="AA608" s="2993"/>
      <c r="AB608" s="2994"/>
      <c r="AC608" s="1435" t="s">
        <v>2332</v>
      </c>
      <c r="AD608" s="934"/>
      <c r="AE608" s="1438" t="s">
        <v>2337</v>
      </c>
      <c r="AF608" s="1439"/>
      <c r="AG608" s="983"/>
      <c r="AH608" s="983"/>
      <c r="AI608" s="983"/>
      <c r="AJ608" s="983"/>
      <c r="AK608" s="983"/>
      <c r="AL608" s="983"/>
      <c r="AM608" s="983"/>
      <c r="AN608" s="984"/>
      <c r="AO608" s="937"/>
      <c r="BK608" s="1057"/>
    </row>
    <row r="609" spans="7:67" s="920" customFormat="1" ht="18.95" customHeight="1">
      <c r="H609" s="936"/>
      <c r="I609" s="1440" t="s">
        <v>2342</v>
      </c>
      <c r="J609" s="939"/>
      <c r="K609" s="939"/>
      <c r="L609" s="939"/>
      <c r="M609" s="939"/>
      <c r="N609" s="939"/>
      <c r="O609" s="939"/>
      <c r="P609" s="939"/>
      <c r="Q609" s="939"/>
      <c r="R609" s="939"/>
      <c r="S609" s="939"/>
      <c r="T609" s="939"/>
      <c r="U609" s="939"/>
      <c r="V609" s="939"/>
      <c r="W609" s="939"/>
      <c r="X609" s="939"/>
      <c r="Y609" s="939"/>
      <c r="Z609" s="939"/>
      <c r="AA609" s="939"/>
      <c r="AB609" s="939"/>
      <c r="AC609" s="939"/>
      <c r="AD609" s="939"/>
      <c r="AE609" s="939"/>
      <c r="AF609" s="945"/>
      <c r="AG609" s="939"/>
      <c r="AH609" s="939"/>
      <c r="AI609" s="939"/>
      <c r="AJ609" s="939"/>
      <c r="AK609" s="939"/>
      <c r="AL609" s="939"/>
      <c r="AM609" s="939"/>
      <c r="AN609" s="939"/>
      <c r="AO609" s="940"/>
      <c r="BK609" s="1057"/>
    </row>
    <row r="610" spans="7:67" s="920" customFormat="1" ht="18.95" customHeight="1">
      <c r="I610" s="1057"/>
      <c r="AF610" s="488"/>
      <c r="BK610" s="1057"/>
    </row>
    <row r="611" spans="7:67" s="920" customFormat="1" ht="18.95" customHeight="1">
      <c r="J611" s="1057"/>
      <c r="AG611" s="488"/>
      <c r="BO611" s="1057"/>
    </row>
    <row r="612" spans="7:67" ht="18.95" customHeight="1">
      <c r="G612" s="924" t="s">
        <v>3681</v>
      </c>
      <c r="J612" s="488"/>
      <c r="S612" s="488"/>
      <c r="AG612" s="488"/>
      <c r="AX612" s="488"/>
      <c r="BK612" s="1057"/>
      <c r="BO612" s="1057"/>
    </row>
    <row r="613" spans="7:67" s="920" customFormat="1" ht="18.95" customHeight="1">
      <c r="J613" s="1057"/>
      <c r="AG613" s="488"/>
      <c r="AX613" s="488"/>
      <c r="BO613" s="1057"/>
    </row>
    <row r="614" spans="7:67" s="920" customFormat="1" ht="18.95" customHeight="1">
      <c r="H614" s="1050" t="s">
        <v>3714</v>
      </c>
      <c r="I614" s="1057"/>
      <c r="AF614" s="488"/>
      <c r="AW614" s="488"/>
      <c r="BN614" s="1057"/>
    </row>
    <row r="615" spans="7:67" s="920" customFormat="1" ht="18.95" customHeight="1">
      <c r="I615" s="1057"/>
      <c r="AF615" s="488"/>
      <c r="AW615" s="488"/>
      <c r="BN615" s="1057"/>
    </row>
    <row r="616" spans="7:67" ht="5.0999999999999996" customHeight="1">
      <c r="G616"/>
      <c r="H616" s="1990"/>
      <c r="I616" s="1987"/>
      <c r="J616" s="1988"/>
      <c r="K616" s="1988"/>
      <c r="L616" s="1988"/>
      <c r="M616" s="1988"/>
      <c r="N616" s="1989"/>
      <c r="O616" s="1990"/>
      <c r="P616" s="1990"/>
      <c r="Q616" s="1990"/>
      <c r="R616" s="1990"/>
      <c r="S616" s="1990"/>
      <c r="T616" s="1990"/>
      <c r="U616" s="1990"/>
      <c r="V616" s="920"/>
      <c r="W616" s="1990"/>
      <c r="X616" s="920"/>
      <c r="Y616" s="920"/>
      <c r="Z616" s="920"/>
      <c r="AA616" s="920"/>
      <c r="AB616" s="920"/>
      <c r="AC616" s="920"/>
      <c r="AD616" s="920"/>
      <c r="AE616" s="920"/>
      <c r="AF616" s="920"/>
      <c r="AG616" s="920"/>
      <c r="AH616" s="920"/>
      <c r="AI616" s="920"/>
      <c r="AJ616" s="920"/>
    </row>
    <row r="617" spans="7:67" ht="18.95" customHeight="1">
      <c r="G617"/>
      <c r="H617" s="1990"/>
      <c r="I617" s="907" t="s">
        <v>3075</v>
      </c>
      <c r="J617" s="908"/>
      <c r="K617" s="908"/>
      <c r="L617" s="908"/>
      <c r="M617" s="908"/>
      <c r="N617" s="909"/>
      <c r="O617" s="1020" t="s">
        <v>1519</v>
      </c>
      <c r="P617" s="1021"/>
      <c r="Q617" s="1021"/>
      <c r="R617" s="1021"/>
      <c r="S617" s="1023"/>
      <c r="Y617" s="920"/>
      <c r="Z617" s="920"/>
      <c r="AA617" s="920"/>
      <c r="AB617" s="920"/>
      <c r="AC617" s="920"/>
      <c r="AD617" s="920"/>
      <c r="AE617" s="920"/>
      <c r="AF617" s="920"/>
      <c r="AG617" s="920"/>
      <c r="AH617" s="920"/>
      <c r="AI617" s="920"/>
      <c r="AJ617" s="920"/>
      <c r="AK617" s="920"/>
      <c r="AL617" s="920"/>
      <c r="AM617" s="920"/>
      <c r="AN617" s="920"/>
      <c r="AO617" s="920"/>
      <c r="AP617" s="920"/>
      <c r="AQ617" s="920"/>
      <c r="AR617" s="920"/>
      <c r="AS617" s="920"/>
      <c r="AT617" s="920"/>
      <c r="AU617" s="920"/>
      <c r="AV617" s="920"/>
      <c r="AW617" s="920"/>
      <c r="AX617" s="920"/>
      <c r="AY617" s="920"/>
      <c r="AZ617" s="920"/>
      <c r="BA617" s="920"/>
      <c r="BB617" s="920"/>
      <c r="BC617" s="920"/>
      <c r="BD617" s="920"/>
      <c r="BE617" s="920"/>
      <c r="BF617" s="920"/>
      <c r="BG617" s="920"/>
    </row>
    <row r="618" spans="7:67" ht="9.9499999999999993" customHeight="1">
      <c r="G618"/>
      <c r="H618" s="916"/>
      <c r="I618" s="1990"/>
      <c r="J618" s="1990"/>
      <c r="K618" s="1990"/>
      <c r="L618" s="1990"/>
      <c r="M618" s="1990"/>
      <c r="N618" s="1990"/>
      <c r="O618" s="1317"/>
      <c r="P618" s="1317"/>
      <c r="Q618" s="1317"/>
      <c r="R618" s="1317"/>
      <c r="S618" s="1317"/>
      <c r="T618" s="1317"/>
      <c r="U618" s="1316"/>
      <c r="V618" s="1317"/>
      <c r="W618" s="1317"/>
      <c r="X618" s="1316"/>
      <c r="Y618" s="942"/>
      <c r="Z618" s="920"/>
      <c r="AA618" s="920"/>
      <c r="AB618" s="920"/>
      <c r="AC618" s="920"/>
      <c r="AD618" s="920"/>
      <c r="AE618" s="920"/>
      <c r="AF618" s="920"/>
      <c r="AG618" s="920"/>
      <c r="AH618" s="920"/>
      <c r="AI618" s="920"/>
      <c r="AJ618" s="920"/>
      <c r="AK618" s="920"/>
      <c r="AL618" s="920"/>
      <c r="AM618" s="920"/>
      <c r="AN618" s="920"/>
      <c r="AO618" s="920"/>
      <c r="AP618" s="920"/>
      <c r="AQ618" s="920"/>
      <c r="AR618" s="920"/>
      <c r="AS618" s="920"/>
      <c r="AT618" s="920"/>
      <c r="AU618" s="920"/>
      <c r="AV618" s="920"/>
      <c r="AW618" s="920"/>
      <c r="AX618" s="920"/>
      <c r="AY618" s="920"/>
      <c r="AZ618" s="920"/>
      <c r="BA618" s="920"/>
      <c r="BB618" s="920"/>
      <c r="BC618" s="920"/>
      <c r="BD618" s="920"/>
      <c r="BE618" s="920"/>
      <c r="BF618" s="920"/>
      <c r="BG618" s="920"/>
    </row>
    <row r="619" spans="7:67" s="920" customFormat="1" ht="18.95" customHeight="1">
      <c r="H619" s="1847"/>
      <c r="I619" s="949" t="s">
        <v>3087</v>
      </c>
      <c r="J619" s="752"/>
      <c r="K619" s="938"/>
      <c r="M619" s="2890" t="s">
        <v>1179</v>
      </c>
      <c r="N619" s="2891"/>
      <c r="O619" s="2891"/>
      <c r="P619" s="2892"/>
      <c r="Q619" s="986" t="s">
        <v>1180</v>
      </c>
      <c r="T619" s="926" t="s">
        <v>3078</v>
      </c>
      <c r="U619" s="927"/>
      <c r="V619" s="927"/>
      <c r="W619" s="927"/>
      <c r="X619" s="928"/>
      <c r="Y619" s="937"/>
      <c r="AB619" s="488"/>
      <c r="AV619" s="1057"/>
    </row>
    <row r="620" spans="7:67" s="920" customFormat="1" ht="9.9499999999999993" customHeight="1">
      <c r="H620" s="1847"/>
      <c r="I620" s="1057"/>
      <c r="Y620" s="937"/>
      <c r="AV620" s="1057"/>
    </row>
    <row r="621" spans="7:67" s="920" customFormat="1" ht="18.95" customHeight="1">
      <c r="H621" s="1847"/>
      <c r="I621" s="949" t="s">
        <v>3715</v>
      </c>
      <c r="M621" s="1428" t="s">
        <v>3077</v>
      </c>
      <c r="N621" s="1429"/>
      <c r="O621" s="1429"/>
      <c r="P621" s="1430"/>
      <c r="Q621" s="946" t="s">
        <v>1115</v>
      </c>
      <c r="Y621" s="937"/>
      <c r="Z621" s="488"/>
      <c r="AQ621" s="488"/>
      <c r="BH621" s="1057"/>
    </row>
    <row r="622" spans="7:67" s="920" customFormat="1" ht="9.9499999999999993" customHeight="1">
      <c r="H622" s="1847"/>
      <c r="I622" s="1057"/>
      <c r="Y622" s="937"/>
      <c r="Z622" s="488"/>
      <c r="AQ622" s="488"/>
      <c r="BH622" s="1057"/>
    </row>
    <row r="623" spans="7:67" s="920" customFormat="1" ht="18.95" customHeight="1">
      <c r="H623" s="1847"/>
      <c r="I623" s="949" t="s">
        <v>3090</v>
      </c>
      <c r="M623" s="2016" t="s">
        <v>3081</v>
      </c>
      <c r="N623" s="2017"/>
      <c r="O623" s="2017"/>
      <c r="P623" s="2017"/>
      <c r="Q623" s="2018"/>
      <c r="Y623" s="937"/>
      <c r="Z623" s="488"/>
      <c r="AQ623" s="488"/>
      <c r="BH623" s="1057"/>
    </row>
    <row r="624" spans="7:67" s="920" customFormat="1" ht="9.9499999999999993" customHeight="1">
      <c r="H624" s="936"/>
      <c r="I624" s="945"/>
      <c r="J624" s="939"/>
      <c r="K624" s="939"/>
      <c r="L624" s="939"/>
      <c r="M624" s="939"/>
      <c r="N624" s="939"/>
      <c r="O624" s="939"/>
      <c r="P624" s="939"/>
      <c r="Q624" s="939"/>
      <c r="R624" s="939"/>
      <c r="S624" s="939"/>
      <c r="T624" s="939"/>
      <c r="U624" s="939"/>
      <c r="V624" s="939"/>
      <c r="W624" s="939"/>
      <c r="X624" s="939"/>
      <c r="Y624" s="940"/>
      <c r="Z624" s="488"/>
      <c r="AQ624" s="488"/>
      <c r="BH624" s="1057"/>
    </row>
    <row r="625" spans="2:67" s="920" customFormat="1" ht="18.95" customHeight="1">
      <c r="I625" s="1057"/>
      <c r="Z625" s="488"/>
      <c r="BH625" s="1057"/>
    </row>
    <row r="626" spans="2:67" ht="5.0999999999999996" customHeight="1">
      <c r="G626"/>
      <c r="H626" s="1990"/>
      <c r="O626" s="1987"/>
      <c r="P626" s="1988"/>
      <c r="Q626" s="1988"/>
      <c r="R626" s="1988"/>
      <c r="S626" s="1989"/>
      <c r="W626" s="920"/>
      <c r="X626" s="920"/>
      <c r="AA626" s="920"/>
      <c r="AB626" s="920"/>
      <c r="AC626" s="920"/>
      <c r="AD626" s="920"/>
      <c r="AE626" s="920"/>
      <c r="AF626" s="920"/>
      <c r="AG626" s="920"/>
      <c r="AH626" s="920"/>
      <c r="AI626" s="920"/>
      <c r="AJ626" s="920"/>
      <c r="AK626" s="920"/>
      <c r="AL626" s="920"/>
      <c r="AM626" s="920"/>
      <c r="AN626" s="920"/>
      <c r="AO626" s="920"/>
      <c r="AP626" s="920"/>
      <c r="AQ626" s="920"/>
      <c r="AR626" s="920"/>
      <c r="AS626" s="920"/>
      <c r="AT626" s="920"/>
      <c r="AU626" s="920"/>
      <c r="AV626" s="920"/>
      <c r="AW626" s="920"/>
      <c r="AX626" s="920"/>
      <c r="AY626" s="920"/>
    </row>
    <row r="627" spans="2:67" ht="18.95" customHeight="1">
      <c r="G627"/>
      <c r="H627" s="1990"/>
      <c r="I627" s="1020" t="s">
        <v>3074</v>
      </c>
      <c r="J627" s="1021"/>
      <c r="K627" s="1021"/>
      <c r="L627" s="1021"/>
      <c r="M627" s="1022"/>
      <c r="N627" s="1023"/>
      <c r="O627" s="907" t="s">
        <v>3079</v>
      </c>
      <c r="P627" s="908"/>
      <c r="Q627" s="908"/>
      <c r="R627" s="908"/>
      <c r="S627" s="909"/>
      <c r="W627" s="920"/>
      <c r="X627" s="920"/>
      <c r="Z627" s="920"/>
      <c r="AA627" s="920"/>
      <c r="AB627" s="920"/>
      <c r="AC627" s="920"/>
      <c r="AD627" s="920"/>
      <c r="AE627" s="920"/>
      <c r="AF627" s="920"/>
      <c r="AG627" s="920"/>
      <c r="AH627" s="920"/>
      <c r="AI627" s="920"/>
      <c r="AJ627" s="920"/>
      <c r="AK627" s="920"/>
      <c r="AL627" s="920"/>
      <c r="AM627" s="920"/>
      <c r="AN627" s="920"/>
      <c r="AO627" s="920"/>
      <c r="AP627" s="920"/>
      <c r="AQ627" s="920"/>
      <c r="AR627" s="920"/>
      <c r="AS627" s="920"/>
      <c r="AT627" s="920"/>
      <c r="AU627" s="920"/>
      <c r="AV627" s="920"/>
      <c r="AW627" s="920"/>
      <c r="AX627" s="920"/>
      <c r="AY627" s="920"/>
      <c r="AZ627" s="920"/>
      <c r="BA627" s="920"/>
      <c r="BB627" s="920"/>
      <c r="BC627" s="920"/>
      <c r="BD627" s="920"/>
      <c r="BE627" s="920"/>
      <c r="BF627" s="920"/>
      <c r="BG627" s="920"/>
    </row>
    <row r="628" spans="2:67" ht="9.9499999999999993" customHeight="1">
      <c r="G628"/>
      <c r="H628" s="916"/>
      <c r="I628" s="920"/>
      <c r="J628" s="920"/>
      <c r="K628" s="920"/>
      <c r="L628" s="920"/>
      <c r="M628" s="920"/>
      <c r="N628" s="920"/>
      <c r="O628" s="1990"/>
      <c r="P628" s="1990"/>
      <c r="Q628" s="1990"/>
      <c r="R628" s="1990"/>
      <c r="S628" s="1990"/>
      <c r="T628" s="941"/>
      <c r="U628" s="941"/>
      <c r="V628" s="941"/>
      <c r="W628" s="941"/>
      <c r="X628" s="941"/>
      <c r="Y628" s="941"/>
      <c r="Z628" s="941"/>
      <c r="AA628" s="941"/>
      <c r="AB628" s="941"/>
      <c r="AC628" s="941"/>
      <c r="AD628" s="942"/>
      <c r="AE628" s="920"/>
      <c r="AF628" s="920"/>
      <c r="AG628" s="920"/>
      <c r="AH628" s="920"/>
      <c r="AI628" s="920"/>
      <c r="AJ628" s="920"/>
      <c r="AK628" s="920"/>
      <c r="AL628" s="920"/>
      <c r="AM628" s="920"/>
      <c r="AN628" s="920"/>
      <c r="AO628" s="920"/>
      <c r="AP628" s="920"/>
      <c r="AQ628" s="920"/>
      <c r="AR628" s="920"/>
      <c r="AS628" s="920"/>
      <c r="AT628" s="920"/>
      <c r="AU628" s="920"/>
      <c r="AV628" s="920"/>
      <c r="AW628" s="920"/>
      <c r="AX628" s="920"/>
      <c r="AY628" s="920"/>
      <c r="AZ628" s="920"/>
      <c r="BA628" s="920"/>
      <c r="BB628" s="920"/>
      <c r="BC628" s="920"/>
      <c r="BD628" s="920"/>
      <c r="BE628" s="920"/>
      <c r="BF628" s="920"/>
      <c r="BG628" s="920"/>
    </row>
    <row r="629" spans="2:67" s="920" customFormat="1" ht="18.95" customHeight="1">
      <c r="H629" s="1847"/>
      <c r="I629" s="949" t="s">
        <v>3058</v>
      </c>
      <c r="L629" s="992" t="s">
        <v>3059</v>
      </c>
      <c r="M629" s="1152"/>
      <c r="N629" s="1152"/>
      <c r="O629" s="1152"/>
      <c r="P629" s="1152"/>
      <c r="Q629" s="1153"/>
      <c r="S629" s="926" t="s">
        <v>3084</v>
      </c>
      <c r="T629" s="927"/>
      <c r="U629" s="928"/>
      <c r="V629" s="926" t="s">
        <v>3085</v>
      </c>
      <c r="W629" s="927"/>
      <c r="X629" s="928"/>
      <c r="Z629" s="1507" t="s">
        <v>2533</v>
      </c>
      <c r="AA629" s="1508"/>
      <c r="AB629" s="1508"/>
      <c r="AC629" s="1509"/>
      <c r="AD629" s="937"/>
      <c r="BH629" s="1057"/>
    </row>
    <row r="630" spans="2:67" s="920" customFormat="1" ht="9.9499999999999993" customHeight="1">
      <c r="H630" s="1847"/>
      <c r="I630" s="1057"/>
      <c r="Z630" s="1057"/>
      <c r="AD630" s="937"/>
      <c r="AQ630" s="488"/>
      <c r="BH630" s="1057"/>
    </row>
    <row r="631" spans="2:67" s="920" customFormat="1" ht="18.95" customHeight="1">
      <c r="H631" s="1847"/>
      <c r="I631" s="1314" t="s">
        <v>1559</v>
      </c>
      <c r="J631" s="929" t="s">
        <v>3086</v>
      </c>
      <c r="K631" s="930"/>
      <c r="L631" s="930"/>
      <c r="M631" s="931"/>
      <c r="N631" s="929" t="s">
        <v>3716</v>
      </c>
      <c r="O631" s="930"/>
      <c r="P631" s="930"/>
      <c r="Q631" s="931"/>
      <c r="R631" s="929" t="s">
        <v>3091</v>
      </c>
      <c r="S631" s="930"/>
      <c r="T631" s="930"/>
      <c r="U631" s="930"/>
      <c r="V631" s="930"/>
      <c r="W631" s="931"/>
      <c r="X631" s="991"/>
      <c r="Z631" s="1057"/>
      <c r="AD631" s="937"/>
      <c r="AQ631" s="488"/>
      <c r="BH631" s="1057"/>
    </row>
    <row r="632" spans="2:67" s="920" customFormat="1" ht="18.95" customHeight="1">
      <c r="H632" s="1847"/>
      <c r="I632" s="2019" t="s">
        <v>3083</v>
      </c>
      <c r="J632" s="2890" t="s">
        <v>1179</v>
      </c>
      <c r="K632" s="2891"/>
      <c r="L632" s="2891"/>
      <c r="M632" s="2892"/>
      <c r="N632" s="1308" t="s">
        <v>3076</v>
      </c>
      <c r="O632" s="1309"/>
      <c r="P632" s="1309"/>
      <c r="Q632" s="1310"/>
      <c r="R632" s="1319" t="s">
        <v>3080</v>
      </c>
      <c r="S632" s="959"/>
      <c r="T632" s="959"/>
      <c r="U632" s="959"/>
      <c r="V632" s="959"/>
      <c r="W632" s="960"/>
      <c r="X632" s="990" t="s">
        <v>1180</v>
      </c>
      <c r="Z632" s="1057"/>
      <c r="AD632" s="937"/>
      <c r="AQ632" s="488"/>
      <c r="BH632" s="1057"/>
    </row>
    <row r="633" spans="2:67" s="920" customFormat="1" ht="18.95" customHeight="1">
      <c r="H633" s="1847"/>
      <c r="I633" s="2019" t="s">
        <v>3083</v>
      </c>
      <c r="J633" s="2890" t="s">
        <v>1179</v>
      </c>
      <c r="K633" s="2891"/>
      <c r="L633" s="2891"/>
      <c r="M633" s="2892"/>
      <c r="N633" s="1308" t="s">
        <v>3082</v>
      </c>
      <c r="O633" s="1309"/>
      <c r="P633" s="1309"/>
      <c r="Q633" s="1310"/>
      <c r="R633" s="1319" t="s">
        <v>3080</v>
      </c>
      <c r="S633" s="959"/>
      <c r="T633" s="959"/>
      <c r="U633" s="959"/>
      <c r="V633" s="959"/>
      <c r="W633" s="960"/>
      <c r="X633" s="991"/>
      <c r="Z633" s="1057"/>
      <c r="AD633" s="937"/>
      <c r="AQ633" s="488"/>
      <c r="BH633" s="1057"/>
    </row>
    <row r="634" spans="2:67" s="920" customFormat="1" ht="9.9499999999999993" customHeight="1">
      <c r="H634" s="936"/>
      <c r="I634" s="945"/>
      <c r="J634" s="939"/>
      <c r="K634" s="939"/>
      <c r="L634" s="939"/>
      <c r="M634" s="939"/>
      <c r="N634" s="939"/>
      <c r="O634" s="939"/>
      <c r="P634" s="939"/>
      <c r="Q634" s="939"/>
      <c r="R634" s="939"/>
      <c r="S634" s="939"/>
      <c r="T634" s="939"/>
      <c r="U634" s="939"/>
      <c r="V634" s="939"/>
      <c r="W634" s="939"/>
      <c r="X634" s="939"/>
      <c r="Y634" s="939"/>
      <c r="Z634" s="945"/>
      <c r="AA634" s="939"/>
      <c r="AB634" s="939"/>
      <c r="AC634" s="939"/>
      <c r="AD634" s="940"/>
      <c r="AQ634" s="488"/>
      <c r="BH634" s="1057"/>
    </row>
    <row r="635" spans="2:67" s="920" customFormat="1" ht="18.95" customHeight="1">
      <c r="I635" s="1057"/>
      <c r="Z635" s="488"/>
      <c r="AQ635" s="488"/>
      <c r="BH635" s="1057"/>
    </row>
    <row r="636" spans="2:67" s="920" customFormat="1" ht="18.95" customHeight="1">
      <c r="J636" s="1057"/>
      <c r="AG636" s="488"/>
      <c r="AX636" s="488"/>
      <c r="BO636" s="1057"/>
    </row>
    <row r="637" spans="2:67" ht="18.95" customHeight="1">
      <c r="B637" s="920"/>
      <c r="C637" s="920"/>
      <c r="D637" s="920"/>
      <c r="E637" s="920"/>
      <c r="G637" s="924" t="s">
        <v>3682</v>
      </c>
      <c r="J637" s="488"/>
      <c r="S637" s="488"/>
      <c r="U637" s="956"/>
      <c r="BK637" s="1057"/>
      <c r="BO637" s="1057"/>
    </row>
    <row r="638" spans="2:67" s="920" customFormat="1" ht="18.95" customHeight="1">
      <c r="J638" s="1057"/>
      <c r="AG638" s="488"/>
      <c r="AX638" s="488"/>
      <c r="BO638" s="1057"/>
    </row>
    <row r="639" spans="2:67" s="920" customFormat="1" ht="18.95" customHeight="1">
      <c r="I639" s="920" t="s">
        <v>3267</v>
      </c>
      <c r="J639" s="1057"/>
      <c r="AG639" s="488"/>
      <c r="BO639" s="1057"/>
    </row>
    <row r="640" spans="2:67" s="920" customFormat="1" ht="18.95" customHeight="1">
      <c r="J640" s="1057"/>
      <c r="AG640" s="488"/>
      <c r="AX640" s="488"/>
      <c r="BO640" s="1057"/>
    </row>
    <row r="641" spans="2:102" ht="5.0999999999999996" customHeight="1">
      <c r="B641" s="920"/>
      <c r="C641" s="920"/>
      <c r="D641" s="920"/>
      <c r="E641" s="920"/>
      <c r="G641"/>
      <c r="H641"/>
      <c r="I641" s="536"/>
      <c r="J641" s="921"/>
      <c r="K641" s="922"/>
      <c r="L641" s="922"/>
      <c r="M641" s="922"/>
      <c r="N641" s="922"/>
      <c r="O641" s="922"/>
      <c r="P641" s="2006"/>
      <c r="Q641" s="2002"/>
      <c r="R641" s="2002"/>
      <c r="S641" s="2002"/>
      <c r="T641" s="2002"/>
      <c r="U641" s="2002"/>
      <c r="V641" s="2002"/>
      <c r="W641" s="2002"/>
      <c r="X641" s="920"/>
      <c r="Y641" s="920"/>
      <c r="Z641" s="920"/>
      <c r="AA641" s="920"/>
      <c r="AB641" s="920"/>
      <c r="AC641" s="920"/>
      <c r="AD641" s="920"/>
      <c r="AE641" s="920"/>
      <c r="AF641" s="920"/>
      <c r="AG641" s="920"/>
      <c r="AH641" s="920"/>
      <c r="AI641" s="920"/>
      <c r="AJ641" s="920"/>
      <c r="AK641" s="920"/>
      <c r="AL641" s="920"/>
      <c r="AM641" s="920"/>
      <c r="AN641" s="920"/>
      <c r="AO641" s="920"/>
      <c r="AP641" s="920"/>
      <c r="AQ641" s="920"/>
      <c r="AR641" s="920"/>
      <c r="AS641" s="920"/>
      <c r="AT641" s="920"/>
      <c r="AU641" s="920"/>
      <c r="AV641" s="920"/>
      <c r="AW641" s="920"/>
      <c r="AX641" s="920"/>
      <c r="AY641" s="920"/>
      <c r="AZ641" s="920"/>
      <c r="BA641" s="920"/>
      <c r="BB641" s="920"/>
      <c r="BC641" s="920"/>
      <c r="BD641" s="920"/>
      <c r="BE641" s="920"/>
      <c r="BF641" s="920"/>
      <c r="BG641" s="920"/>
      <c r="BH641" s="920"/>
      <c r="BI641" s="920"/>
      <c r="BJ641" s="920"/>
      <c r="BK641" s="920"/>
      <c r="BL641" s="920"/>
      <c r="BM641" s="920"/>
      <c r="BN641" s="920"/>
      <c r="BO641" s="920"/>
      <c r="BP641" s="920"/>
      <c r="BQ641" s="920"/>
    </row>
    <row r="642" spans="2:102" ht="18.95" customHeight="1">
      <c r="B642" s="920"/>
      <c r="C642" s="920"/>
      <c r="D642" s="920"/>
      <c r="E642" s="920"/>
      <c r="G642"/>
      <c r="H642"/>
      <c r="I642" s="536"/>
      <c r="J642" s="907" t="s">
        <v>2344</v>
      </c>
      <c r="K642" s="908"/>
      <c r="L642" s="908"/>
      <c r="M642" s="908"/>
      <c r="N642" s="908"/>
      <c r="O642" s="908"/>
      <c r="P642" s="909"/>
      <c r="Q642" s="1020" t="s">
        <v>3169</v>
      </c>
      <c r="R642" s="1021"/>
      <c r="S642" s="1021"/>
      <c r="T642" s="1021"/>
      <c r="U642" s="1021"/>
      <c r="V642" s="1021"/>
      <c r="W642" s="1021"/>
      <c r="X642" s="1493" t="s">
        <v>1519</v>
      </c>
      <c r="Y642" s="1021"/>
      <c r="Z642" s="1021"/>
      <c r="AA642" s="1021"/>
      <c r="AB642" s="1021"/>
      <c r="AC642" s="1021"/>
      <c r="AD642" s="1023"/>
      <c r="AE642" s="920"/>
      <c r="AF642" s="920"/>
      <c r="AG642" s="920"/>
      <c r="AH642" s="920"/>
      <c r="AI642" s="920"/>
      <c r="AJ642" s="920"/>
      <c r="AK642" s="920"/>
      <c r="AL642" s="920"/>
      <c r="AM642" s="920"/>
      <c r="AN642" s="920"/>
      <c r="AR642" s="920"/>
      <c r="AS642" s="920"/>
      <c r="AT642" s="920"/>
      <c r="AU642" s="920"/>
      <c r="AV642" s="920"/>
      <c r="AW642" s="920"/>
      <c r="AX642" s="920"/>
      <c r="BG642" s="920"/>
      <c r="BH642" s="920"/>
      <c r="BI642" s="920"/>
      <c r="BJ642" s="920"/>
      <c r="BK642" s="920"/>
      <c r="BL642" s="920"/>
      <c r="BM642" s="920"/>
      <c r="BN642" s="920"/>
      <c r="BO642" s="920"/>
      <c r="BP642" s="920"/>
      <c r="BQ642" s="920"/>
      <c r="BR642" s="920"/>
      <c r="BS642" s="920"/>
      <c r="BT642" s="920"/>
      <c r="BU642" s="920"/>
      <c r="BV642" s="920"/>
      <c r="BW642" s="920"/>
      <c r="BX642" s="920"/>
      <c r="BY642" s="920"/>
      <c r="BZ642" s="920"/>
      <c r="CA642" s="920"/>
      <c r="CB642" s="920"/>
      <c r="CC642" s="920"/>
      <c r="CD642" s="920"/>
      <c r="CE642" s="920"/>
      <c r="CF642" s="920"/>
      <c r="CG642" s="920"/>
      <c r="CH642" s="920"/>
      <c r="CI642" s="920"/>
      <c r="CJ642" s="920"/>
      <c r="CK642" s="920"/>
      <c r="CL642" s="920"/>
      <c r="CM642" s="920"/>
      <c r="CN642" s="920"/>
      <c r="CO642" s="920"/>
      <c r="CP642" s="920"/>
      <c r="CQ642" s="920"/>
      <c r="CR642" s="920"/>
      <c r="CS642" s="920"/>
      <c r="CT642" s="920"/>
      <c r="CU642" s="920"/>
      <c r="CV642" s="920"/>
      <c r="CW642" s="920"/>
      <c r="CX642" s="920"/>
    </row>
    <row r="643" spans="2:102" ht="9.9499999999999993" customHeight="1">
      <c r="B643" s="920"/>
      <c r="C643" s="920"/>
      <c r="D643" s="920"/>
      <c r="E643" s="920"/>
      <c r="G643"/>
      <c r="H643"/>
      <c r="I643" s="916"/>
      <c r="J643" s="536"/>
      <c r="K643" s="536"/>
      <c r="L643" s="536"/>
      <c r="M643" s="536"/>
      <c r="N643" s="536"/>
      <c r="O643" s="536"/>
      <c r="P643" s="2002"/>
      <c r="Q643" s="1317"/>
      <c r="R643" s="1317"/>
      <c r="S643" s="1317"/>
      <c r="T643" s="1317"/>
      <c r="U643" s="1317"/>
      <c r="V643" s="1317"/>
      <c r="W643" s="1317"/>
      <c r="X643" s="1316"/>
      <c r="Y643" s="1316"/>
      <c r="Z643" s="1316"/>
      <c r="AA643" s="1316"/>
      <c r="AB643" s="1316"/>
      <c r="AC643" s="1316"/>
      <c r="AD643" s="1316"/>
      <c r="AE643" s="1316"/>
      <c r="AF643" s="1316"/>
      <c r="AG643" s="1316"/>
      <c r="AH643" s="1316"/>
      <c r="AI643" s="1316"/>
      <c r="AJ643" s="1316"/>
      <c r="AK643" s="1316"/>
      <c r="AL643" s="1316"/>
      <c r="AM643" s="1316"/>
      <c r="AN643" s="1316"/>
      <c r="AO643" s="1316"/>
      <c r="AP643" s="1316"/>
      <c r="AQ643" s="1316"/>
      <c r="AR643" s="1316"/>
      <c r="AS643" s="1316"/>
      <c r="AT643" s="1316"/>
      <c r="AU643" s="1316"/>
      <c r="AV643" s="1316"/>
      <c r="AW643" s="1316"/>
      <c r="AX643" s="1316"/>
      <c r="AY643" s="1316"/>
      <c r="AZ643" s="1316"/>
      <c r="BA643" s="1316"/>
      <c r="BB643" s="942"/>
      <c r="BC643" s="1847"/>
      <c r="BD643" s="920"/>
      <c r="BE643" s="920"/>
      <c r="BF643" s="920"/>
      <c r="BG643" s="920"/>
      <c r="BH643" s="920"/>
      <c r="BI643" s="920"/>
      <c r="BJ643" s="920"/>
      <c r="BK643" s="920"/>
      <c r="BL643" s="920"/>
      <c r="BM643" s="920"/>
      <c r="BN643" s="920"/>
      <c r="BO643" s="920"/>
      <c r="BP643" s="920"/>
      <c r="BQ643" s="920"/>
      <c r="BR643" s="920"/>
      <c r="BS643" s="920"/>
      <c r="BT643" s="920"/>
      <c r="BU643" s="920"/>
      <c r="BV643" s="920"/>
      <c r="BW643" s="920"/>
      <c r="BX643" s="920"/>
      <c r="BY643" s="920"/>
      <c r="BZ643" s="920"/>
      <c r="CA643" s="920"/>
      <c r="CB643" s="920"/>
      <c r="CC643" s="920"/>
      <c r="CD643" s="920"/>
      <c r="CE643" s="920"/>
      <c r="CF643" s="920"/>
      <c r="CG643" s="920"/>
      <c r="CH643" s="920"/>
      <c r="CI643" s="920"/>
      <c r="CJ643" s="920"/>
      <c r="CK643" s="920"/>
      <c r="CL643" s="920"/>
      <c r="CM643" s="920"/>
      <c r="CN643" s="920"/>
      <c r="CO643" s="920"/>
      <c r="CP643" s="920"/>
      <c r="CQ643" s="920"/>
      <c r="CR643" s="920"/>
      <c r="CS643" s="920"/>
      <c r="CT643" s="920"/>
      <c r="CU643" s="920"/>
    </row>
    <row r="644" spans="2:102" s="920" customFormat="1" ht="18.95" customHeight="1">
      <c r="I644" s="935"/>
      <c r="J644" s="949" t="s">
        <v>2376</v>
      </c>
      <c r="K644" s="752"/>
      <c r="L644" s="938"/>
      <c r="N644" s="2890" t="s">
        <v>1179</v>
      </c>
      <c r="O644" s="2891"/>
      <c r="P644" s="2891"/>
      <c r="Q644" s="2892"/>
      <c r="R644" s="986" t="s">
        <v>1180</v>
      </c>
      <c r="S644" s="536"/>
      <c r="T644" s="950" t="s">
        <v>1630</v>
      </c>
      <c r="U644" s="938"/>
      <c r="V644" s="938"/>
      <c r="W644" s="1154" t="s">
        <v>2298</v>
      </c>
      <c r="X644" s="1155"/>
      <c r="Y644" s="1155"/>
      <c r="Z644" s="1155"/>
      <c r="AA644" s="1155"/>
      <c r="AB644" s="1156"/>
      <c r="AC644" s="946" t="s">
        <v>1115</v>
      </c>
      <c r="AD644" s="920" t="s">
        <v>737</v>
      </c>
      <c r="AE644" s="951" t="s">
        <v>3543</v>
      </c>
      <c r="AH644" s="974"/>
      <c r="AI644" s="950"/>
      <c r="AJ644" s="486"/>
      <c r="AL644" s="1413"/>
      <c r="AM644" s="950"/>
      <c r="AN644" s="486"/>
      <c r="AO644" s="486"/>
      <c r="AS644" s="926" t="s">
        <v>2347</v>
      </c>
      <c r="AT644" s="927"/>
      <c r="AU644" s="928"/>
      <c r="AV644" s="926" t="s">
        <v>1537</v>
      </c>
      <c r="AW644" s="927"/>
      <c r="AX644" s="928"/>
      <c r="AY644" s="926" t="s">
        <v>1538</v>
      </c>
      <c r="AZ644" s="927"/>
      <c r="BA644" s="928"/>
      <c r="BB644" s="937"/>
      <c r="BC644" s="1847"/>
    </row>
    <row r="645" spans="2:102" s="920" customFormat="1" ht="9.9499999999999993" customHeight="1">
      <c r="I645" s="935"/>
      <c r="J645" s="1057"/>
      <c r="BB645" s="937"/>
      <c r="BC645" s="1847"/>
    </row>
    <row r="646" spans="2:102" s="920" customFormat="1" ht="18.95" customHeight="1">
      <c r="I646" s="935"/>
      <c r="J646" s="949" t="s">
        <v>1751</v>
      </c>
      <c r="K646" s="752"/>
      <c r="L646" s="938"/>
      <c r="M646" s="938"/>
      <c r="N646" s="2890" t="s">
        <v>1179</v>
      </c>
      <c r="O646" s="2891"/>
      <c r="P646" s="2891"/>
      <c r="Q646" s="2892"/>
      <c r="R646" s="986" t="s">
        <v>1180</v>
      </c>
      <c r="S646" s="1413" t="s">
        <v>2345</v>
      </c>
      <c r="T646" s="2890" t="s">
        <v>1179</v>
      </c>
      <c r="U646" s="2891"/>
      <c r="V646" s="2891"/>
      <c r="W646" s="2892"/>
      <c r="X646" s="986" t="s">
        <v>1180</v>
      </c>
      <c r="Z646" s="949" t="s">
        <v>1721</v>
      </c>
      <c r="AA646" s="981"/>
      <c r="AB646" s="938"/>
      <c r="AC646" s="938"/>
      <c r="AD646" s="938"/>
      <c r="AE646" s="938"/>
      <c r="AF646" s="982" t="s">
        <v>1689</v>
      </c>
      <c r="AG646" s="983"/>
      <c r="AH646" s="983"/>
      <c r="AI646" s="983"/>
      <c r="AJ646" s="1080">
        <v>241657</v>
      </c>
      <c r="AK646" s="983"/>
      <c r="AL646" s="983"/>
      <c r="AM646" s="983"/>
      <c r="AN646" s="1093" t="s">
        <v>1693</v>
      </c>
      <c r="AO646" s="1094"/>
      <c r="AP646" s="1094"/>
      <c r="AQ646" s="1094"/>
      <c r="AR646" s="1095"/>
      <c r="AS646" s="986" t="s">
        <v>912</v>
      </c>
      <c r="BB646" s="937"/>
      <c r="BC646" s="1847"/>
    </row>
    <row r="647" spans="2:102" s="920" customFormat="1" ht="9.9499999999999993" customHeight="1">
      <c r="I647" s="935"/>
      <c r="J647" s="1057"/>
      <c r="AG647" s="1057"/>
      <c r="AU647" s="1057"/>
      <c r="BB647" s="937"/>
      <c r="BC647" s="1847"/>
    </row>
    <row r="648" spans="2:102" s="920" customFormat="1" ht="18.95" customHeight="1">
      <c r="I648" s="935"/>
      <c r="J648" s="1256" t="s">
        <v>1748</v>
      </c>
      <c r="K648" s="1056"/>
      <c r="L648" s="1056"/>
      <c r="M648" s="938"/>
      <c r="N648" s="982" t="s">
        <v>1521</v>
      </c>
      <c r="O648" s="983"/>
      <c r="P648" s="983"/>
      <c r="Q648" s="983"/>
      <c r="R648" s="984"/>
      <c r="S648" s="1056" t="s">
        <v>2368</v>
      </c>
      <c r="T648" s="1056"/>
      <c r="U648" s="1056"/>
      <c r="V648" s="938"/>
      <c r="W648" s="982" t="s">
        <v>1521</v>
      </c>
      <c r="X648" s="983"/>
      <c r="Y648" s="983"/>
      <c r="Z648" s="983"/>
      <c r="AA648" s="984"/>
      <c r="BB648" s="937"/>
      <c r="BC648" s="1847"/>
    </row>
    <row r="649" spans="2:102" s="920" customFormat="1" ht="18.95" customHeight="1">
      <c r="I649" s="935"/>
      <c r="J649" s="1057"/>
      <c r="AG649" s="1057"/>
      <c r="AU649" s="1057"/>
      <c r="BB649" s="937"/>
      <c r="BC649" s="1847"/>
      <c r="BL649" s="1057"/>
    </row>
    <row r="650" spans="2:102" s="920" customFormat="1" ht="18.95" customHeight="1">
      <c r="I650" s="935"/>
      <c r="J650" s="1103" t="s">
        <v>2348</v>
      </c>
      <c r="N650" s="1049" t="s">
        <v>3268</v>
      </c>
      <c r="AG650" s="1057"/>
      <c r="AU650" s="1057"/>
      <c r="BB650" s="937"/>
      <c r="BC650" s="1847"/>
      <c r="BL650" s="1057"/>
    </row>
    <row r="651" spans="2:102" s="920" customFormat="1" ht="5.0999999999999996" customHeight="1">
      <c r="I651" s="935"/>
      <c r="J651" s="1049"/>
      <c r="BB651" s="937"/>
      <c r="BC651" s="1847"/>
    </row>
    <row r="652" spans="2:102" s="920" customFormat="1" ht="18.95" customHeight="1">
      <c r="I652" s="935"/>
      <c r="J652" s="2880" t="s">
        <v>1559</v>
      </c>
      <c r="K652" s="2880" t="s">
        <v>2357</v>
      </c>
      <c r="L652" s="2810" t="s">
        <v>1760</v>
      </c>
      <c r="M652" s="2848"/>
      <c r="N652" s="2848"/>
      <c r="O652" s="2799"/>
      <c r="P652" s="2810" t="s">
        <v>1748</v>
      </c>
      <c r="Q652" s="2848"/>
      <c r="R652" s="2848"/>
      <c r="S652" s="2799"/>
      <c r="T652" s="2810" t="s">
        <v>2355</v>
      </c>
      <c r="U652" s="2882"/>
      <c r="V652" s="2882"/>
      <c r="W652" s="2882"/>
      <c r="X652" s="2882"/>
      <c r="Y652" s="2812"/>
      <c r="Z652" s="929" t="s">
        <v>1586</v>
      </c>
      <c r="AA652" s="930"/>
      <c r="AB652" s="930"/>
      <c r="AC652" s="930"/>
      <c r="AD652" s="930"/>
      <c r="AE652" s="930"/>
      <c r="AF652" s="930"/>
      <c r="AG652" s="930"/>
      <c r="AH652" s="930"/>
      <c r="AI652" s="931"/>
      <c r="AJ652" s="930"/>
      <c r="AK652" s="931"/>
      <c r="AL652" s="931"/>
      <c r="AM652" s="931"/>
      <c r="AN652" s="931"/>
      <c r="AO652" s="2810" t="s">
        <v>2363</v>
      </c>
      <c r="AP652" s="2882"/>
      <c r="AQ652" s="2812"/>
      <c r="AR652" s="2810" t="s">
        <v>3093</v>
      </c>
      <c r="AS652" s="2882"/>
      <c r="AT652" s="2882"/>
      <c r="AU652" s="2882"/>
      <c r="AV652" s="2812"/>
      <c r="AW652" s="2947"/>
      <c r="BB652" s="937"/>
      <c r="BC652" s="1847"/>
    </row>
    <row r="653" spans="2:102" s="920" customFormat="1" ht="18.95" customHeight="1">
      <c r="I653" s="935"/>
      <c r="J653" s="2881"/>
      <c r="K653" s="2881"/>
      <c r="L653" s="2800"/>
      <c r="M653" s="2801"/>
      <c r="N653" s="2801"/>
      <c r="O653" s="2802"/>
      <c r="P653" s="2800"/>
      <c r="Q653" s="2801"/>
      <c r="R653" s="2801"/>
      <c r="S653" s="2802"/>
      <c r="T653" s="2813"/>
      <c r="U653" s="2814"/>
      <c r="V653" s="2814"/>
      <c r="W653" s="2814"/>
      <c r="X653" s="2814"/>
      <c r="Y653" s="2815"/>
      <c r="Z653" s="929" t="s">
        <v>699</v>
      </c>
      <c r="AA653" s="930"/>
      <c r="AB653" s="930"/>
      <c r="AC653" s="931"/>
      <c r="AD653" s="929" t="s">
        <v>700</v>
      </c>
      <c r="AE653" s="930"/>
      <c r="AF653" s="931"/>
      <c r="AG653" s="929" t="s">
        <v>1697</v>
      </c>
      <c r="AH653" s="930"/>
      <c r="AI653" s="930"/>
      <c r="AJ653" s="930"/>
      <c r="AK653" s="931"/>
      <c r="AL653" s="3028" t="s">
        <v>2080</v>
      </c>
      <c r="AM653" s="3029"/>
      <c r="AN653" s="3030"/>
      <c r="AO653" s="2813"/>
      <c r="AP653" s="2814"/>
      <c r="AQ653" s="2815"/>
      <c r="AR653" s="2813"/>
      <c r="AS653" s="2814"/>
      <c r="AT653" s="2814"/>
      <c r="AU653" s="2814"/>
      <c r="AV653" s="2815"/>
      <c r="AW653" s="2948"/>
      <c r="BB653" s="937"/>
    </row>
    <row r="654" spans="2:102" s="920" customFormat="1" ht="18.95" customHeight="1">
      <c r="I654" s="935"/>
      <c r="J654" s="1449" t="s">
        <v>2370</v>
      </c>
      <c r="K654" s="1448" t="s">
        <v>3541</v>
      </c>
      <c r="L654" s="2890" t="s">
        <v>1179</v>
      </c>
      <c r="M654" s="2891"/>
      <c r="N654" s="2891"/>
      <c r="O654" s="2892"/>
      <c r="P654" s="2890" t="s">
        <v>1521</v>
      </c>
      <c r="Q654" s="2891"/>
      <c r="R654" s="2891"/>
      <c r="S654" s="2892"/>
      <c r="T654" s="2944" t="s">
        <v>2356</v>
      </c>
      <c r="U654" s="2945"/>
      <c r="V654" s="2945"/>
      <c r="W654" s="2945"/>
      <c r="X654" s="2945"/>
      <c r="Y654" s="2946"/>
      <c r="Z654" s="2831" t="s">
        <v>1560</v>
      </c>
      <c r="AA654" s="2808"/>
      <c r="AB654" s="2808"/>
      <c r="AC654" s="2809"/>
      <c r="AD654" s="2831">
        <v>12345</v>
      </c>
      <c r="AE654" s="2808"/>
      <c r="AF654" s="2809"/>
      <c r="AG654" s="2932" t="s">
        <v>1691</v>
      </c>
      <c r="AH654" s="2933"/>
      <c r="AI654" s="2933"/>
      <c r="AJ654" s="2933"/>
      <c r="AK654" s="2934"/>
      <c r="AL654" s="2929" t="s">
        <v>2361</v>
      </c>
      <c r="AM654" s="2930"/>
      <c r="AN654" s="2931"/>
      <c r="AO654" s="2929">
        <v>14</v>
      </c>
      <c r="AP654" s="2930"/>
      <c r="AQ654" s="2931"/>
      <c r="AR654" s="2890" t="s">
        <v>2365</v>
      </c>
      <c r="AS654" s="2891"/>
      <c r="AT654" s="2891"/>
      <c r="AU654" s="2891"/>
      <c r="AV654" s="2892"/>
      <c r="AW654" s="990" t="s">
        <v>1180</v>
      </c>
      <c r="BB654" s="937"/>
    </row>
    <row r="655" spans="2:102" s="920" customFormat="1" ht="18.95" customHeight="1">
      <c r="I655" s="935"/>
      <c r="J655" s="1449" t="s">
        <v>2371</v>
      </c>
      <c r="K655" s="1448" t="s">
        <v>3541</v>
      </c>
      <c r="L655" s="2890" t="s">
        <v>1179</v>
      </c>
      <c r="M655" s="2891"/>
      <c r="N655" s="2891"/>
      <c r="O655" s="2892"/>
      <c r="P655" s="2890" t="s">
        <v>1521</v>
      </c>
      <c r="Q655" s="2891"/>
      <c r="R655" s="2891"/>
      <c r="S655" s="2892"/>
      <c r="T655" s="2944" t="s">
        <v>2356</v>
      </c>
      <c r="U655" s="2945"/>
      <c r="V655" s="2945"/>
      <c r="W655" s="2945"/>
      <c r="X655" s="2945"/>
      <c r="Y655" s="2946"/>
      <c r="Z655" s="2831" t="s">
        <v>1560</v>
      </c>
      <c r="AA655" s="2808"/>
      <c r="AB655" s="2808"/>
      <c r="AC655" s="2809"/>
      <c r="AD655" s="2831">
        <v>12345</v>
      </c>
      <c r="AE655" s="2808"/>
      <c r="AF655" s="2809"/>
      <c r="AG655" s="2932" t="s">
        <v>1691</v>
      </c>
      <c r="AH655" s="2933"/>
      <c r="AI655" s="2933"/>
      <c r="AJ655" s="2933"/>
      <c r="AK655" s="2934"/>
      <c r="AL655" s="2929" t="s">
        <v>2361</v>
      </c>
      <c r="AM655" s="2930"/>
      <c r="AN655" s="2931"/>
      <c r="AO655" s="2932">
        <v>14</v>
      </c>
      <c r="AP655" s="2933"/>
      <c r="AQ655" s="2934"/>
      <c r="AR655" s="2890" t="s">
        <v>2366</v>
      </c>
      <c r="AS655" s="2891"/>
      <c r="AT655" s="2891"/>
      <c r="AU655" s="2891"/>
      <c r="AV655" s="2892"/>
      <c r="AW655" s="2023"/>
      <c r="BB655" s="937"/>
    </row>
    <row r="656" spans="2:102" s="920" customFormat="1" ht="18.95" customHeight="1">
      <c r="I656" s="935"/>
      <c r="J656" s="1315" t="s">
        <v>737</v>
      </c>
      <c r="K656" s="1448" t="s">
        <v>3542</v>
      </c>
      <c r="L656" s="2890" t="s">
        <v>1179</v>
      </c>
      <c r="M656" s="2891"/>
      <c r="N656" s="2891"/>
      <c r="O656" s="2892"/>
      <c r="P656" s="2890" t="s">
        <v>1521</v>
      </c>
      <c r="Q656" s="2891"/>
      <c r="R656" s="2891"/>
      <c r="S656" s="2892"/>
      <c r="T656" s="2944" t="s">
        <v>2356</v>
      </c>
      <c r="U656" s="2945"/>
      <c r="V656" s="2945"/>
      <c r="W656" s="2945"/>
      <c r="X656" s="2945"/>
      <c r="Y656" s="2946"/>
      <c r="Z656" s="2831" t="s">
        <v>1560</v>
      </c>
      <c r="AA656" s="2808"/>
      <c r="AB656" s="2808"/>
      <c r="AC656" s="2809"/>
      <c r="AD656" s="2831">
        <v>12345</v>
      </c>
      <c r="AE656" s="2808"/>
      <c r="AF656" s="2809"/>
      <c r="AG656" s="2932" t="s">
        <v>1691</v>
      </c>
      <c r="AH656" s="2933"/>
      <c r="AI656" s="2933"/>
      <c r="AJ656" s="2933"/>
      <c r="AK656" s="2934"/>
      <c r="AL656" s="2932" t="s">
        <v>2362</v>
      </c>
      <c r="AM656" s="2933"/>
      <c r="AN656" s="2934"/>
      <c r="AO656" s="2932">
        <v>14</v>
      </c>
      <c r="AP656" s="2933"/>
      <c r="AQ656" s="2934"/>
      <c r="AR656" s="2890" t="s">
        <v>2367</v>
      </c>
      <c r="AS656" s="2891"/>
      <c r="AT656" s="2891"/>
      <c r="AU656" s="2891"/>
      <c r="AV656" s="2892"/>
      <c r="AW656" s="991"/>
      <c r="BB656" s="937"/>
    </row>
    <row r="657" spans="9:62" s="920" customFormat="1" ht="18.95" customHeight="1">
      <c r="I657" s="935"/>
      <c r="J657" s="2340"/>
      <c r="K657" s="2340"/>
      <c r="L657" s="2340"/>
      <c r="M657" s="2340"/>
      <c r="N657" s="2340"/>
      <c r="O657" s="2340"/>
      <c r="P657" s="2340"/>
      <c r="Q657" s="2340"/>
      <c r="R657" s="2340"/>
      <c r="S657" s="2340"/>
      <c r="T657" s="2340"/>
      <c r="U657" s="2340"/>
      <c r="V657" s="2340"/>
      <c r="W657" s="2340"/>
      <c r="X657" s="2340"/>
      <c r="Y657" s="2340"/>
      <c r="Z657" s="2340"/>
      <c r="AA657" s="2340"/>
      <c r="AB657" s="2340"/>
      <c r="AC657" s="2340"/>
      <c r="AD657" s="2340"/>
      <c r="AE657" s="2340"/>
      <c r="AF657" s="2340"/>
      <c r="AG657" s="2340"/>
      <c r="AH657" s="2340"/>
      <c r="BB657" s="937"/>
    </row>
    <row r="658" spans="9:62" s="920" customFormat="1" ht="18.95" customHeight="1">
      <c r="I658" s="1847"/>
      <c r="J658" s="949" t="s">
        <v>3626</v>
      </c>
      <c r="K658" s="752"/>
      <c r="L658" s="752"/>
      <c r="M658" s="752"/>
      <c r="N658" s="2902" t="s">
        <v>2372</v>
      </c>
      <c r="O658" s="2903"/>
      <c r="P658" s="2903"/>
      <c r="Q658" s="2904"/>
      <c r="R658" s="986" t="s">
        <v>3183</v>
      </c>
      <c r="S658" s="1046" t="s">
        <v>3182</v>
      </c>
      <c r="T658" s="1047"/>
      <c r="U658" s="1048"/>
      <c r="W658" s="1050"/>
      <c r="X658" s="1050"/>
      <c r="Y658" s="1050"/>
      <c r="Z658" s="1683" t="s">
        <v>3179</v>
      </c>
      <c r="AA658" s="974"/>
      <c r="AB658" s="974"/>
      <c r="AC658" s="974"/>
      <c r="AD658" s="974" t="s">
        <v>3180</v>
      </c>
      <c r="AE658" s="974"/>
      <c r="AF658" s="974"/>
      <c r="AG658" s="974"/>
      <c r="AH658" s="2010" t="s">
        <v>3059</v>
      </c>
      <c r="AI658" s="2011"/>
      <c r="AJ658" s="2011"/>
      <c r="AK658" s="2011"/>
      <c r="AL658" s="2011"/>
      <c r="AM658" s="2012"/>
      <c r="AN658" s="910" t="s">
        <v>3181</v>
      </c>
      <c r="AO658" s="1056"/>
      <c r="AP658" s="1056"/>
      <c r="AQ658" s="2010" t="s">
        <v>3059</v>
      </c>
      <c r="AR658" s="2011"/>
      <c r="AS658" s="2011"/>
      <c r="AT658" s="2011"/>
      <c r="AU658" s="2011"/>
      <c r="AV658" s="2012"/>
      <c r="BA658" s="1050"/>
      <c r="BB658" s="2370"/>
      <c r="BC658" s="1050"/>
      <c r="BD658" s="1050"/>
      <c r="BE658" s="1050"/>
      <c r="BF658" s="1050"/>
    </row>
    <row r="659" spans="9:62" s="920" customFormat="1" ht="18.95" customHeight="1" thickBot="1">
      <c r="I659" s="1847"/>
      <c r="J659" s="1444"/>
      <c r="K659" s="1444"/>
      <c r="L659" s="1444"/>
      <c r="M659" s="1444"/>
      <c r="N659" s="1444"/>
      <c r="O659" s="1444"/>
      <c r="P659" s="1444"/>
      <c r="Q659" s="1444"/>
      <c r="R659" s="1444"/>
      <c r="S659" s="1444"/>
      <c r="T659" s="1444"/>
      <c r="U659" s="1444"/>
      <c r="V659" s="1444"/>
      <c r="W659" s="1444"/>
      <c r="X659" s="1444"/>
      <c r="Y659" s="1444"/>
      <c r="Z659" s="1444" t="s">
        <v>3627</v>
      </c>
      <c r="AA659" s="1444"/>
      <c r="AB659" s="1444"/>
      <c r="AC659" s="1444"/>
      <c r="AD659" s="1444"/>
      <c r="AE659" s="1444"/>
      <c r="AF659" s="1444"/>
      <c r="AG659" s="1444"/>
      <c r="AH659" s="1444"/>
      <c r="AI659" s="1444"/>
      <c r="AJ659" s="1444"/>
      <c r="AK659" s="1444"/>
      <c r="AL659" s="1444"/>
      <c r="AM659" s="1399"/>
      <c r="AN659" s="1399"/>
      <c r="AO659" s="1399"/>
      <c r="AP659" s="1399"/>
      <c r="AQ659" s="1399"/>
      <c r="AR659" s="1399"/>
      <c r="AS659" s="1399"/>
      <c r="AT659" s="1399"/>
      <c r="AU659" s="1399"/>
      <c r="AV659" s="1399"/>
      <c r="AW659" s="1399"/>
      <c r="BB659" s="937"/>
    </row>
    <row r="660" spans="9:62" s="920" customFormat="1" ht="18.95" customHeight="1">
      <c r="I660" s="935"/>
      <c r="J660" s="1045"/>
      <c r="K660" s="1045"/>
      <c r="L660" s="1045"/>
      <c r="M660" s="1045"/>
      <c r="N660" s="1045"/>
      <c r="O660" s="1045"/>
      <c r="P660" s="1045"/>
      <c r="Q660" s="1045"/>
      <c r="R660" s="1045"/>
      <c r="S660" s="1045"/>
      <c r="T660" s="1045"/>
      <c r="U660" s="1045"/>
      <c r="V660" s="1045"/>
      <c r="W660" s="1045"/>
      <c r="X660" s="1045"/>
      <c r="Y660" s="1045"/>
      <c r="Z660" s="1045"/>
      <c r="AA660" s="1045"/>
      <c r="AB660" s="1045"/>
      <c r="AC660" s="1045"/>
      <c r="AD660" s="1045"/>
      <c r="AE660" s="1045"/>
      <c r="AF660" s="1045"/>
      <c r="AG660" s="1045"/>
      <c r="AH660" s="1045"/>
      <c r="AI660" s="1045"/>
      <c r="AJ660" s="1045"/>
      <c r="AK660" s="1045"/>
      <c r="AL660" s="1045"/>
      <c r="AM660" s="1045"/>
      <c r="AN660" s="1045"/>
      <c r="AO660" s="1045"/>
      <c r="AP660" s="1045"/>
      <c r="AQ660" s="1045"/>
      <c r="AR660" s="1045"/>
      <c r="AS660" s="1045"/>
      <c r="AT660" s="1045"/>
      <c r="AU660" s="1045"/>
      <c r="AV660" s="1045"/>
      <c r="AW660" s="1045"/>
      <c r="BB660" s="937"/>
    </row>
    <row r="661" spans="9:62" s="920" customFormat="1" ht="18.95" customHeight="1">
      <c r="I661" s="935"/>
      <c r="J661" s="1103" t="s">
        <v>2349</v>
      </c>
      <c r="P661" s="948" t="s">
        <v>1628</v>
      </c>
      <c r="Q661" s="947"/>
      <c r="R661" s="947"/>
      <c r="Y661" s="1056" t="s">
        <v>2374</v>
      </c>
      <c r="Z661" s="1056"/>
      <c r="AA661" s="1056"/>
      <c r="AB661" s="938"/>
      <c r="AC661" s="982" t="s">
        <v>1521</v>
      </c>
      <c r="AD661" s="983"/>
      <c r="AE661" s="983"/>
      <c r="AF661" s="983"/>
      <c r="AG661" s="984"/>
      <c r="AH661" s="1049"/>
      <c r="BB661" s="937"/>
    </row>
    <row r="662" spans="9:62" s="920" customFormat="1" ht="9.9499999999999993" customHeight="1">
      <c r="I662" s="935"/>
      <c r="J662" s="1049"/>
      <c r="BB662" s="937"/>
    </row>
    <row r="663" spans="9:62" s="920" customFormat="1" ht="18.95" customHeight="1">
      <c r="I663" s="935"/>
      <c r="J663" s="2880" t="s">
        <v>1559</v>
      </c>
      <c r="K663" s="2896" t="s">
        <v>3095</v>
      </c>
      <c r="L663" s="2913"/>
      <c r="M663" s="2913"/>
      <c r="N663" s="2913"/>
      <c r="O663" s="2898"/>
      <c r="P663" s="2810" t="s">
        <v>2364</v>
      </c>
      <c r="Q663" s="2882"/>
      <c r="R663" s="2882"/>
      <c r="S663" s="2882"/>
      <c r="T663" s="2812"/>
      <c r="U663" s="2810" t="s">
        <v>1760</v>
      </c>
      <c r="V663" s="2848"/>
      <c r="W663" s="2848"/>
      <c r="X663" s="2799"/>
      <c r="Y663" s="2810" t="s">
        <v>1748</v>
      </c>
      <c r="Z663" s="2848"/>
      <c r="AA663" s="2848"/>
      <c r="AB663" s="2799"/>
      <c r="AC663" s="2810" t="s">
        <v>2355</v>
      </c>
      <c r="AD663" s="2882"/>
      <c r="AE663" s="2882"/>
      <c r="AF663" s="2882"/>
      <c r="AG663" s="2882"/>
      <c r="AH663" s="2812"/>
      <c r="AI663" s="929" t="s">
        <v>1586</v>
      </c>
      <c r="AJ663" s="930"/>
      <c r="AK663" s="930"/>
      <c r="AL663" s="930"/>
      <c r="AM663" s="930"/>
      <c r="AN663" s="930"/>
      <c r="AO663" s="930"/>
      <c r="AP663" s="930"/>
      <c r="AQ663" s="930"/>
      <c r="AR663" s="931"/>
      <c r="AS663" s="930"/>
      <c r="AT663" s="931"/>
      <c r="AU663" s="2810" t="s">
        <v>2360</v>
      </c>
      <c r="AV663" s="2811"/>
      <c r="AW663" s="2812"/>
      <c r="AX663" s="2810" t="s">
        <v>2363</v>
      </c>
      <c r="AY663" s="2811"/>
      <c r="AZ663" s="2812"/>
      <c r="BA663" s="2947"/>
      <c r="BB663" s="937"/>
    </row>
    <row r="664" spans="9:62" s="920" customFormat="1" ht="18.95" customHeight="1">
      <c r="I664" s="935"/>
      <c r="J664" s="2881"/>
      <c r="K664" s="2899"/>
      <c r="L664" s="2900"/>
      <c r="M664" s="2900"/>
      <c r="N664" s="2900"/>
      <c r="O664" s="2901"/>
      <c r="P664" s="2813"/>
      <c r="Q664" s="2814"/>
      <c r="R664" s="2814"/>
      <c r="S664" s="2814"/>
      <c r="T664" s="2815"/>
      <c r="U664" s="2800"/>
      <c r="V664" s="2801"/>
      <c r="W664" s="2801"/>
      <c r="X664" s="2802"/>
      <c r="Y664" s="2800"/>
      <c r="Z664" s="2801"/>
      <c r="AA664" s="2801"/>
      <c r="AB664" s="2802"/>
      <c r="AC664" s="2813"/>
      <c r="AD664" s="2814"/>
      <c r="AE664" s="2814"/>
      <c r="AF664" s="2814"/>
      <c r="AG664" s="2814"/>
      <c r="AH664" s="2815"/>
      <c r="AI664" s="929" t="s">
        <v>699</v>
      </c>
      <c r="AJ664" s="930"/>
      <c r="AK664" s="930"/>
      <c r="AL664" s="931"/>
      <c r="AM664" s="929" t="s">
        <v>700</v>
      </c>
      <c r="AN664" s="930"/>
      <c r="AO664" s="931"/>
      <c r="AP664" s="929" t="s">
        <v>1697</v>
      </c>
      <c r="AQ664" s="930"/>
      <c r="AR664" s="930"/>
      <c r="AS664" s="930"/>
      <c r="AT664" s="931"/>
      <c r="AU664" s="2813"/>
      <c r="AV664" s="2814"/>
      <c r="AW664" s="2815"/>
      <c r="AX664" s="2813"/>
      <c r="AY664" s="2814"/>
      <c r="AZ664" s="2815"/>
      <c r="BA664" s="2948"/>
      <c r="BB664" s="937"/>
    </row>
    <row r="665" spans="9:62" s="920" customFormat="1" ht="18.95" customHeight="1">
      <c r="I665" s="935"/>
      <c r="J665" s="1414" t="s">
        <v>737</v>
      </c>
      <c r="K665" s="2890" t="s">
        <v>2350</v>
      </c>
      <c r="L665" s="2891"/>
      <c r="M665" s="2891"/>
      <c r="N665" s="2891"/>
      <c r="O665" s="2892"/>
      <c r="P665" s="2890" t="s">
        <v>2365</v>
      </c>
      <c r="Q665" s="2891"/>
      <c r="R665" s="2891"/>
      <c r="S665" s="2891"/>
      <c r="T665" s="2892"/>
      <c r="U665" s="2974" t="s">
        <v>1179</v>
      </c>
      <c r="V665" s="2978"/>
      <c r="W665" s="2978"/>
      <c r="X665" s="2976"/>
      <c r="Y665" s="2974" t="s">
        <v>1521</v>
      </c>
      <c r="Z665" s="2978"/>
      <c r="AA665" s="2978"/>
      <c r="AB665" s="2976"/>
      <c r="AC665" s="2944" t="s">
        <v>2356</v>
      </c>
      <c r="AD665" s="2945"/>
      <c r="AE665" s="2945"/>
      <c r="AF665" s="2945"/>
      <c r="AG665" s="2945"/>
      <c r="AH665" s="2946"/>
      <c r="AI665" s="2285" t="s">
        <v>1560</v>
      </c>
      <c r="AJ665" s="2382"/>
      <c r="AK665" s="2382"/>
      <c r="AL665" s="2383"/>
      <c r="AM665" s="2832">
        <v>12345</v>
      </c>
      <c r="AN665" s="2806"/>
      <c r="AO665" s="2793"/>
      <c r="AP665" s="2929" t="s">
        <v>1691</v>
      </c>
      <c r="AQ665" s="2930"/>
      <c r="AR665" s="2930"/>
      <c r="AS665" s="2930"/>
      <c r="AT665" s="2931"/>
      <c r="AU665" s="2929" t="s">
        <v>2361</v>
      </c>
      <c r="AV665" s="2952"/>
      <c r="AW665" s="2931"/>
      <c r="AX665" s="2929">
        <v>14</v>
      </c>
      <c r="AY665" s="2952"/>
      <c r="AZ665" s="2931"/>
      <c r="BA665" s="990" t="s">
        <v>1180</v>
      </c>
      <c r="BB665" s="937"/>
    </row>
    <row r="666" spans="9:62" s="920" customFormat="1" ht="18.95" customHeight="1">
      <c r="I666" s="935"/>
      <c r="J666" s="1315" t="s">
        <v>737</v>
      </c>
      <c r="K666" s="2890" t="s">
        <v>2350</v>
      </c>
      <c r="L666" s="2891"/>
      <c r="M666" s="2891"/>
      <c r="N666" s="2891"/>
      <c r="O666" s="2892"/>
      <c r="P666" s="2890" t="s">
        <v>2366</v>
      </c>
      <c r="Q666" s="2891"/>
      <c r="R666" s="2891"/>
      <c r="S666" s="2891"/>
      <c r="T666" s="2892"/>
      <c r="U666" s="2890" t="s">
        <v>1179</v>
      </c>
      <c r="V666" s="2891"/>
      <c r="W666" s="2891"/>
      <c r="X666" s="2892"/>
      <c r="Y666" s="2890" t="s">
        <v>1521</v>
      </c>
      <c r="Z666" s="2891"/>
      <c r="AA666" s="2891"/>
      <c r="AB666" s="2892"/>
      <c r="AC666" s="2944" t="s">
        <v>2356</v>
      </c>
      <c r="AD666" s="2945"/>
      <c r="AE666" s="2945"/>
      <c r="AF666" s="2945"/>
      <c r="AG666" s="2945"/>
      <c r="AH666" s="2946"/>
      <c r="AI666" s="932" t="s">
        <v>1560</v>
      </c>
      <c r="AJ666" s="933"/>
      <c r="AK666" s="933"/>
      <c r="AL666" s="934"/>
      <c r="AM666" s="2831">
        <v>12345</v>
      </c>
      <c r="AN666" s="2808"/>
      <c r="AO666" s="2809"/>
      <c r="AP666" s="2932" t="s">
        <v>1691</v>
      </c>
      <c r="AQ666" s="2933"/>
      <c r="AR666" s="2933"/>
      <c r="AS666" s="2933"/>
      <c r="AT666" s="2934"/>
      <c r="AU666" s="2932" t="s">
        <v>2361</v>
      </c>
      <c r="AV666" s="2933"/>
      <c r="AW666" s="2934"/>
      <c r="AX666" s="2932">
        <v>14</v>
      </c>
      <c r="AY666" s="2933"/>
      <c r="AZ666" s="2934"/>
      <c r="BA666" s="991"/>
      <c r="BB666" s="937"/>
    </row>
    <row r="667" spans="9:62" s="920" customFormat="1" ht="5.0999999999999996" customHeight="1">
      <c r="I667" s="935"/>
      <c r="BB667" s="937"/>
    </row>
    <row r="668" spans="9:62" s="920" customFormat="1" ht="5.0999999999999996" customHeight="1">
      <c r="I668" s="935"/>
      <c r="J668" s="1366"/>
      <c r="K668" s="1366"/>
      <c r="L668" s="1366"/>
      <c r="M668" s="1366"/>
      <c r="N668" s="1366"/>
      <c r="O668" s="1366"/>
      <c r="P668" s="1366"/>
      <c r="Q668" s="1366"/>
      <c r="R668" s="1366"/>
      <c r="S668" s="1366"/>
      <c r="T668" s="1366"/>
      <c r="U668" s="1366"/>
      <c r="V668" s="1366"/>
      <c r="W668" s="1366"/>
      <c r="X668" s="1366"/>
      <c r="Y668" s="1366"/>
      <c r="Z668" s="1366"/>
      <c r="AA668" s="1366"/>
      <c r="AB668" s="1443"/>
      <c r="AC668" s="1443"/>
      <c r="AD668" s="1443"/>
      <c r="AE668" s="1443"/>
      <c r="AF668" s="1443"/>
      <c r="AG668" s="1443"/>
      <c r="AH668" s="1443"/>
      <c r="AI668" s="1366"/>
      <c r="AJ668" s="1366"/>
      <c r="AK668" s="1366"/>
      <c r="AL668" s="1366"/>
      <c r="AM668" s="1366"/>
      <c r="AN668" s="1366"/>
      <c r="AO668" s="1366"/>
      <c r="AP668" s="1366"/>
      <c r="AQ668" s="1366"/>
      <c r="AR668" s="1366"/>
      <c r="AS668" s="1366"/>
      <c r="AT668" s="1366"/>
      <c r="AU668" s="1366"/>
      <c r="AV668" s="1366"/>
      <c r="AW668" s="1366"/>
      <c r="AX668" s="1366"/>
      <c r="AY668" s="1366"/>
      <c r="AZ668" s="1366"/>
      <c r="BA668" s="1366"/>
      <c r="BB668" s="937"/>
    </row>
    <row r="669" spans="9:62" s="920" customFormat="1" ht="18.95" customHeight="1">
      <c r="I669" s="935"/>
      <c r="J669" s="1366"/>
      <c r="K669" s="1366"/>
      <c r="L669" s="1366"/>
      <c r="M669" s="1366"/>
      <c r="N669" s="1366"/>
      <c r="O669" s="1366"/>
      <c r="P669" s="1366"/>
      <c r="Q669" s="1366"/>
      <c r="R669" s="1366"/>
      <c r="S669" s="1366"/>
      <c r="T669" s="1366"/>
      <c r="U669" s="1366"/>
      <c r="V669" s="1366"/>
      <c r="W669" s="1366"/>
      <c r="X669" s="1366"/>
      <c r="Y669" s="1366"/>
      <c r="Z669" s="1366"/>
      <c r="AA669" s="1366"/>
      <c r="AB669" s="1366"/>
      <c r="AC669" s="1366"/>
      <c r="AD669" s="1366"/>
      <c r="AE669" s="1366"/>
      <c r="AF669" s="1366"/>
      <c r="AG669" s="1366"/>
      <c r="AH669" s="1366"/>
      <c r="AI669" s="1366"/>
      <c r="AJ669" s="1366"/>
      <c r="AK669" s="1366"/>
      <c r="AL669" s="1366"/>
      <c r="AM669" s="1366"/>
      <c r="AN669" s="1366"/>
      <c r="AO669" s="1366"/>
      <c r="AP669" s="1366"/>
      <c r="AQ669" s="1366"/>
      <c r="AR669" s="1366"/>
      <c r="AS669" s="1366"/>
      <c r="AT669" s="1366"/>
      <c r="AU669" s="1217" t="s">
        <v>1606</v>
      </c>
      <c r="AV669" s="1217"/>
      <c r="AW669" s="1366"/>
      <c r="AX669" s="2928">
        <f>AX666+AX665</f>
        <v>28</v>
      </c>
      <c r="AY669" s="2884"/>
      <c r="AZ669" s="2885"/>
      <c r="BA669" s="1366"/>
      <c r="BB669" s="937"/>
    </row>
    <row r="670" spans="9:62" s="920" customFormat="1" ht="5.0999999999999996" customHeight="1">
      <c r="I670" s="935"/>
      <c r="J670" s="1366"/>
      <c r="K670" s="1366"/>
      <c r="L670" s="1366"/>
      <c r="M670" s="1366"/>
      <c r="N670" s="1366"/>
      <c r="O670" s="1366"/>
      <c r="P670" s="1366"/>
      <c r="Q670" s="1366"/>
      <c r="R670" s="1366"/>
      <c r="S670" s="1366"/>
      <c r="T670" s="1366"/>
      <c r="U670" s="1366"/>
      <c r="V670" s="1366"/>
      <c r="W670" s="1366"/>
      <c r="X670" s="1366"/>
      <c r="Y670" s="1366"/>
      <c r="Z670" s="1366"/>
      <c r="AA670" s="1366"/>
      <c r="AB670" s="1366"/>
      <c r="AC670" s="1366"/>
      <c r="AD670" s="1366"/>
      <c r="AE670" s="1366"/>
      <c r="AF670" s="1366"/>
      <c r="AG670" s="1366"/>
      <c r="AH670" s="1366"/>
      <c r="AI670" s="1366"/>
      <c r="AJ670" s="1366"/>
      <c r="AK670" s="1366"/>
      <c r="AL670" s="1366"/>
      <c r="AM670" s="1366"/>
      <c r="AN670" s="1366"/>
      <c r="AO670" s="1366"/>
      <c r="AP670" s="1366"/>
      <c r="AQ670" s="1366"/>
      <c r="AR670" s="1366"/>
      <c r="AS670" s="1366"/>
      <c r="AT670" s="1366"/>
      <c r="AU670" s="1366"/>
      <c r="AV670" s="1366"/>
      <c r="AW670" s="1366"/>
      <c r="AX670" s="1366"/>
      <c r="AY670" s="1366"/>
      <c r="AZ670" s="1366"/>
      <c r="BA670" s="1366"/>
      <c r="BB670" s="937"/>
    </row>
    <row r="671" spans="9:62" s="920" customFormat="1" ht="9.9499999999999993" customHeight="1">
      <c r="I671" s="936"/>
      <c r="J671" s="945"/>
      <c r="K671" s="939"/>
      <c r="L671" s="939"/>
      <c r="M671" s="939"/>
      <c r="N671" s="939"/>
      <c r="O671" s="939"/>
      <c r="P671" s="939"/>
      <c r="Q671" s="939"/>
      <c r="R671" s="939"/>
      <c r="S671" s="939"/>
      <c r="T671" s="939"/>
      <c r="U671" s="939"/>
      <c r="V671" s="939"/>
      <c r="W671" s="939"/>
      <c r="X671" s="939"/>
      <c r="Y671" s="939"/>
      <c r="Z671" s="939"/>
      <c r="AA671" s="939"/>
      <c r="AB671" s="939"/>
      <c r="AC671" s="939"/>
      <c r="AD671" s="939"/>
      <c r="AE671" s="939"/>
      <c r="AF671" s="939"/>
      <c r="AG671" s="939"/>
      <c r="AH671" s="939"/>
      <c r="AI671" s="939"/>
      <c r="AJ671" s="939"/>
      <c r="AK671" s="939"/>
      <c r="AL671" s="939"/>
      <c r="AM671" s="939"/>
      <c r="AN671" s="939"/>
      <c r="AO671" s="939"/>
      <c r="AP671" s="939"/>
      <c r="AQ671" s="939"/>
      <c r="AR671" s="939"/>
      <c r="AS671" s="939"/>
      <c r="AT671" s="939"/>
      <c r="AU671" s="939"/>
      <c r="AV671" s="939"/>
      <c r="AW671" s="939"/>
      <c r="AX671" s="939"/>
      <c r="AY671" s="939"/>
      <c r="AZ671" s="939"/>
      <c r="BA671" s="939"/>
      <c r="BB671" s="940"/>
    </row>
    <row r="672" spans="9:62" s="920" customFormat="1" ht="18.95" customHeight="1">
      <c r="J672" s="488"/>
      <c r="K672" s="486"/>
      <c r="L672" s="486"/>
      <c r="M672" s="486"/>
      <c r="N672" s="486"/>
      <c r="O672" s="486"/>
      <c r="P672" s="486"/>
      <c r="Q672" s="486"/>
      <c r="R672" s="486"/>
      <c r="S672" s="486"/>
      <c r="T672" s="486"/>
      <c r="U672" s="486"/>
      <c r="V672" s="486"/>
      <c r="W672" s="486"/>
      <c r="X672" s="488"/>
      <c r="Y672" s="486"/>
      <c r="Z672" s="486"/>
      <c r="AA672" s="486"/>
      <c r="AB672" s="486"/>
      <c r="BE672" s="486"/>
      <c r="BF672" s="486"/>
      <c r="BG672" s="486"/>
      <c r="BH672" s="486"/>
      <c r="BI672" s="486"/>
      <c r="BJ672" s="486"/>
    </row>
    <row r="673" spans="2:102" s="920" customFormat="1" ht="18.95" customHeight="1">
      <c r="Q673" s="1057"/>
      <c r="AG673" s="488"/>
      <c r="BO673" s="1057"/>
    </row>
    <row r="674" spans="2:102" ht="5.0999999999999996" customHeight="1">
      <c r="B674" s="920"/>
      <c r="C674" s="920"/>
      <c r="D674" s="920"/>
      <c r="E674" s="920"/>
      <c r="G674"/>
      <c r="H674"/>
      <c r="I674" s="2002"/>
      <c r="Q674" s="2004"/>
      <c r="R674" s="2005"/>
      <c r="S674" s="2005"/>
      <c r="T674" s="2005"/>
      <c r="U674" s="2005"/>
      <c r="V674" s="2005"/>
      <c r="W674" s="2006"/>
      <c r="X674" s="920"/>
      <c r="Y674" s="920"/>
      <c r="Z674" s="920"/>
      <c r="AA674" s="920"/>
      <c r="AB674" s="920"/>
      <c r="AC674" s="920"/>
      <c r="AD674" s="920"/>
      <c r="AE674" s="920"/>
      <c r="AF674" s="920"/>
      <c r="AG674" s="920"/>
      <c r="BH674" s="920"/>
      <c r="BI674" s="920"/>
      <c r="BJ674" s="920"/>
      <c r="BK674" s="920"/>
      <c r="BL674" s="920"/>
      <c r="BM674" s="920"/>
      <c r="BN674" s="920"/>
    </row>
    <row r="675" spans="2:102" ht="18.95" customHeight="1">
      <c r="B675" s="920"/>
      <c r="C675" s="920"/>
      <c r="D675" s="920"/>
      <c r="E675" s="920"/>
      <c r="G675"/>
      <c r="H675"/>
      <c r="I675" s="2002"/>
      <c r="J675" s="1493" t="s">
        <v>2343</v>
      </c>
      <c r="K675" s="1021"/>
      <c r="L675" s="1021"/>
      <c r="M675" s="1021"/>
      <c r="N675" s="1021"/>
      <c r="O675" s="1021"/>
      <c r="P675" s="1023"/>
      <c r="Q675" s="907" t="s">
        <v>3168</v>
      </c>
      <c r="R675" s="908"/>
      <c r="S675" s="908"/>
      <c r="T675" s="908"/>
      <c r="U675" s="908"/>
      <c r="V675" s="908"/>
      <c r="W675" s="909"/>
      <c r="X675" s="1493" t="s">
        <v>1519</v>
      </c>
      <c r="Y675" s="1021"/>
      <c r="Z675" s="1021"/>
      <c r="AA675" s="1021"/>
      <c r="AB675" s="1021"/>
      <c r="AC675" s="1021"/>
      <c r="AD675" s="1023"/>
      <c r="AE675" s="920"/>
      <c r="AF675" s="920"/>
      <c r="AG675" s="920"/>
      <c r="AH675" s="920"/>
      <c r="AI675" s="920"/>
      <c r="AJ675" s="920"/>
      <c r="AK675" s="920"/>
      <c r="AL675" s="920"/>
      <c r="AM675" s="920"/>
      <c r="AN675" s="920"/>
      <c r="AR675" s="920"/>
      <c r="AS675" s="920"/>
      <c r="AT675" s="920"/>
      <c r="AU675" s="920"/>
      <c r="AV675" s="920"/>
      <c r="AW675" s="920"/>
      <c r="AX675" s="920"/>
      <c r="BG675" s="920"/>
      <c r="BH675" s="920"/>
      <c r="BI675" s="920"/>
      <c r="BJ675" s="920"/>
      <c r="BK675" s="920"/>
      <c r="BL675" s="920"/>
      <c r="BM675" s="920"/>
      <c r="BN675" s="920"/>
      <c r="BO675" s="920"/>
      <c r="BP675" s="920"/>
      <c r="BQ675" s="920"/>
      <c r="BR675" s="920"/>
      <c r="BS675" s="920"/>
      <c r="BT675" s="920"/>
      <c r="BU675" s="920"/>
      <c r="BV675" s="920"/>
      <c r="BW675" s="920"/>
      <c r="BX675" s="920"/>
      <c r="BY675" s="920"/>
      <c r="BZ675" s="920"/>
      <c r="CA675" s="920"/>
      <c r="CB675" s="920"/>
      <c r="CC675" s="920"/>
      <c r="CD675" s="920"/>
      <c r="CE675" s="920"/>
      <c r="CF675" s="920"/>
      <c r="CG675" s="920"/>
      <c r="CH675" s="920"/>
      <c r="CI675" s="920"/>
      <c r="CJ675" s="920"/>
      <c r="CK675" s="920"/>
      <c r="CL675" s="920"/>
      <c r="CM675" s="920"/>
      <c r="CN675" s="920"/>
      <c r="CO675" s="920"/>
      <c r="CP675" s="920"/>
      <c r="CQ675" s="920"/>
      <c r="CR675" s="920"/>
      <c r="CS675" s="920"/>
      <c r="CT675" s="920"/>
      <c r="CU675" s="920"/>
      <c r="CV675" s="920"/>
      <c r="CW675" s="920"/>
      <c r="CX675" s="920"/>
    </row>
    <row r="676" spans="2:102" ht="9.9499999999999993" customHeight="1">
      <c r="B676" s="920"/>
      <c r="C676" s="920"/>
      <c r="D676" s="920"/>
      <c r="E676" s="920"/>
      <c r="G676"/>
      <c r="H676"/>
      <c r="I676" s="916"/>
      <c r="Q676" s="2002"/>
      <c r="R676" s="2002"/>
      <c r="S676" s="2002"/>
      <c r="T676" s="2002"/>
      <c r="U676" s="2002"/>
      <c r="V676" s="2002"/>
      <c r="W676" s="2002"/>
      <c r="X676" s="1316"/>
      <c r="Y676" s="1316"/>
      <c r="Z676" s="1316"/>
      <c r="AA676" s="1316"/>
      <c r="AB676" s="1316"/>
      <c r="AC676" s="1316"/>
      <c r="AD676" s="1316"/>
      <c r="AE676" s="1316"/>
      <c r="AF676" s="1316"/>
      <c r="AG676" s="1316"/>
      <c r="AH676" s="1316"/>
      <c r="AI676" s="1316"/>
      <c r="AJ676" s="1316"/>
      <c r="AK676" s="1316"/>
      <c r="AL676" s="1316"/>
      <c r="AM676" s="1316"/>
      <c r="AN676" s="1316"/>
      <c r="AO676" s="1316"/>
      <c r="AP676" s="1316"/>
      <c r="AQ676" s="1316"/>
      <c r="AR676" s="1316"/>
      <c r="AS676" s="1316"/>
      <c r="AT676" s="1316"/>
      <c r="AU676" s="1316"/>
      <c r="AV676" s="1316"/>
      <c r="AW676" s="1316"/>
      <c r="AX676" s="1316"/>
      <c r="AY676" s="1316"/>
      <c r="AZ676" s="1316"/>
      <c r="BA676" s="1316"/>
      <c r="BB676" s="1316"/>
      <c r="BC676" s="1316"/>
      <c r="BD676" s="1316"/>
      <c r="BE676" s="1316"/>
      <c r="BF676" s="1316"/>
      <c r="BG676" s="1316"/>
      <c r="BH676" s="1316"/>
      <c r="BI676" s="1316"/>
      <c r="BJ676" s="1316"/>
      <c r="BK676" s="1316"/>
      <c r="BL676" s="1316"/>
      <c r="BM676" s="1316"/>
      <c r="BN676" s="1316"/>
      <c r="BO676" s="1316"/>
      <c r="BP676" s="941"/>
      <c r="BQ676" s="941"/>
      <c r="BR676" s="941"/>
      <c r="BS676" s="941"/>
      <c r="BT676" s="941"/>
      <c r="BU676" s="942"/>
      <c r="BV676" s="920"/>
      <c r="BW676" s="920"/>
      <c r="BX676" s="920"/>
      <c r="BY676" s="920"/>
      <c r="BZ676" s="920"/>
      <c r="CA676" s="920"/>
      <c r="CB676" s="920"/>
      <c r="CC676" s="920"/>
      <c r="CD676" s="920"/>
      <c r="CE676" s="920"/>
      <c r="CF676" s="920"/>
      <c r="CG676" s="920"/>
      <c r="CH676" s="920"/>
      <c r="CI676" s="920"/>
      <c r="CJ676" s="920"/>
      <c r="CK676" s="920"/>
      <c r="CL676" s="920"/>
      <c r="CM676" s="920"/>
      <c r="CN676" s="920"/>
      <c r="CO676" s="920"/>
      <c r="CP676" s="920"/>
      <c r="CQ676" s="920"/>
      <c r="CR676" s="920"/>
      <c r="CS676" s="920"/>
      <c r="CT676" s="920"/>
      <c r="CU676" s="920"/>
    </row>
    <row r="677" spans="2:102" s="920" customFormat="1" ht="18.95" customHeight="1">
      <c r="I677" s="935"/>
      <c r="J677" s="949" t="s">
        <v>2376</v>
      </c>
      <c r="K677" s="752"/>
      <c r="L677" s="938"/>
      <c r="N677" s="2890" t="s">
        <v>1179</v>
      </c>
      <c r="O677" s="2891"/>
      <c r="P677" s="2891"/>
      <c r="Q677" s="2892"/>
      <c r="R677" s="986" t="s">
        <v>1180</v>
      </c>
      <c r="S677" s="2002"/>
      <c r="T677" s="2003" t="s">
        <v>1630</v>
      </c>
      <c r="U677" s="938"/>
      <c r="V677" s="938"/>
      <c r="W677" s="1154" t="s">
        <v>2298</v>
      </c>
      <c r="X677" s="1155"/>
      <c r="Y677" s="1155"/>
      <c r="Z677" s="1155"/>
      <c r="AA677" s="1155"/>
      <c r="AB677" s="1156"/>
      <c r="AC677" s="946" t="s">
        <v>1115</v>
      </c>
      <c r="AD677" s="920" t="s">
        <v>737</v>
      </c>
      <c r="AE677" s="951" t="s">
        <v>3543</v>
      </c>
      <c r="AH677" s="974"/>
      <c r="AI677" s="2003"/>
      <c r="AJ677" s="486"/>
      <c r="AL677" s="2000"/>
      <c r="AM677" s="2003"/>
      <c r="AN677" s="486"/>
      <c r="AO677" s="486"/>
      <c r="AU677" s="2002"/>
      <c r="AV677" s="2002"/>
      <c r="BA677" s="926" t="s">
        <v>1544</v>
      </c>
      <c r="BB677" s="927"/>
      <c r="BC677" s="928"/>
      <c r="BD677" s="926" t="s">
        <v>1537</v>
      </c>
      <c r="BE677" s="927"/>
      <c r="BF677" s="928"/>
      <c r="BG677" s="926" t="s">
        <v>1538</v>
      </c>
      <c r="BH677" s="927"/>
      <c r="BI677" s="928"/>
      <c r="BU677" s="937"/>
    </row>
    <row r="678" spans="2:102" s="920" customFormat="1" ht="9.9499999999999993" customHeight="1">
      <c r="I678" s="935"/>
      <c r="J678" s="1057"/>
      <c r="BU678" s="937"/>
    </row>
    <row r="679" spans="2:102" s="920" customFormat="1" ht="18.95" customHeight="1">
      <c r="I679" s="935"/>
      <c r="J679" s="949" t="s">
        <v>1751</v>
      </c>
      <c r="K679" s="752"/>
      <c r="L679" s="938"/>
      <c r="M679" s="938"/>
      <c r="N679" s="2890" t="s">
        <v>1179</v>
      </c>
      <c r="O679" s="2891"/>
      <c r="P679" s="2891"/>
      <c r="Q679" s="2892"/>
      <c r="R679" s="986" t="s">
        <v>1180</v>
      </c>
      <c r="S679" s="2000" t="s">
        <v>1178</v>
      </c>
      <c r="T679" s="2890" t="s">
        <v>1179</v>
      </c>
      <c r="U679" s="2891"/>
      <c r="V679" s="2891"/>
      <c r="W679" s="2892"/>
      <c r="X679" s="986" t="s">
        <v>1180</v>
      </c>
      <c r="Z679" s="949" t="s">
        <v>1721</v>
      </c>
      <c r="AA679" s="981"/>
      <c r="AB679" s="938"/>
      <c r="AC679" s="938"/>
      <c r="AD679" s="938"/>
      <c r="AE679" s="938"/>
      <c r="AF679" s="982" t="s">
        <v>1689</v>
      </c>
      <c r="AG679" s="983"/>
      <c r="AH679" s="983"/>
      <c r="AI679" s="983"/>
      <c r="AJ679" s="1080">
        <v>241657</v>
      </c>
      <c r="AK679" s="983"/>
      <c r="AL679" s="983"/>
      <c r="AM679" s="983"/>
      <c r="AN679" s="1093" t="s">
        <v>1693</v>
      </c>
      <c r="AO679" s="1094"/>
      <c r="AP679" s="1094"/>
      <c r="AQ679" s="1094"/>
      <c r="AR679" s="1095"/>
      <c r="AS679" s="986" t="s">
        <v>912</v>
      </c>
      <c r="BL679" s="1057"/>
      <c r="BU679" s="937"/>
    </row>
    <row r="680" spans="2:102" s="920" customFormat="1" ht="9.9499999999999993" customHeight="1">
      <c r="I680" s="935"/>
      <c r="J680" s="1057"/>
      <c r="AG680" s="1057"/>
      <c r="AU680" s="1057"/>
      <c r="BL680" s="1057"/>
      <c r="BU680" s="937"/>
    </row>
    <row r="681" spans="2:102" s="920" customFormat="1" ht="18.95" customHeight="1">
      <c r="I681" s="935"/>
      <c r="J681" s="1256" t="s">
        <v>1748</v>
      </c>
      <c r="K681" s="1056"/>
      <c r="L681" s="1056"/>
      <c r="M681" s="938"/>
      <c r="N681" s="982" t="s">
        <v>1521</v>
      </c>
      <c r="O681" s="983"/>
      <c r="P681" s="983"/>
      <c r="Q681" s="983"/>
      <c r="R681" s="984"/>
      <c r="S681" s="1056" t="s">
        <v>2368</v>
      </c>
      <c r="T681" s="1056"/>
      <c r="U681" s="1056"/>
      <c r="V681" s="938"/>
      <c r="W681" s="982" t="s">
        <v>1521</v>
      </c>
      <c r="X681" s="983"/>
      <c r="Y681" s="983"/>
      <c r="Z681" s="983"/>
      <c r="AA681" s="984"/>
      <c r="BU681" s="937"/>
    </row>
    <row r="682" spans="2:102" s="920" customFormat="1" ht="18.95" customHeight="1">
      <c r="I682" s="935"/>
      <c r="J682" s="1057"/>
      <c r="AG682" s="1057"/>
      <c r="AU682" s="1057"/>
      <c r="BL682" s="1057"/>
      <c r="BU682" s="937"/>
    </row>
    <row r="683" spans="2:102" s="920" customFormat="1" ht="18.95" customHeight="1">
      <c r="I683" s="935"/>
      <c r="J683" s="1103" t="s">
        <v>2166</v>
      </c>
      <c r="AZ683" s="1057"/>
      <c r="BU683" s="937"/>
    </row>
    <row r="684" spans="2:102" s="920" customFormat="1" ht="5.0999999999999996" customHeight="1">
      <c r="I684" s="935"/>
      <c r="J684" s="1049"/>
      <c r="BU684" s="937"/>
    </row>
    <row r="685" spans="2:102" s="920" customFormat="1" ht="18.95" customHeight="1">
      <c r="I685" s="935"/>
      <c r="J685" s="2880" t="s">
        <v>1559</v>
      </c>
      <c r="K685" s="2880" t="s">
        <v>1766</v>
      </c>
      <c r="L685" s="2810" t="s">
        <v>1760</v>
      </c>
      <c r="M685" s="2848"/>
      <c r="N685" s="2848"/>
      <c r="O685" s="2799"/>
      <c r="P685" s="2810" t="s">
        <v>1748</v>
      </c>
      <c r="Q685" s="2848"/>
      <c r="R685" s="2848"/>
      <c r="S685" s="2799"/>
      <c r="T685" s="2810" t="s">
        <v>1630</v>
      </c>
      <c r="U685" s="2882"/>
      <c r="V685" s="2882"/>
      <c r="W685" s="2882"/>
      <c r="X685" s="2882"/>
      <c r="Y685" s="2812"/>
      <c r="Z685" s="929" t="s">
        <v>1586</v>
      </c>
      <c r="AA685" s="930"/>
      <c r="AB685" s="930"/>
      <c r="AC685" s="930"/>
      <c r="AD685" s="930"/>
      <c r="AE685" s="930"/>
      <c r="AF685" s="930"/>
      <c r="AG685" s="930"/>
      <c r="AH685" s="930"/>
      <c r="AI685" s="931"/>
      <c r="AJ685" s="930"/>
      <c r="AK685" s="931"/>
      <c r="AL685" s="2810" t="s">
        <v>2080</v>
      </c>
      <c r="AM685" s="2882"/>
      <c r="AN685" s="2812"/>
      <c r="AO685" s="2810" t="s">
        <v>1775</v>
      </c>
      <c r="AP685" s="2882"/>
      <c r="AQ685" s="2812"/>
      <c r="AR685" s="2810" t="s">
        <v>3092</v>
      </c>
      <c r="AS685" s="2882"/>
      <c r="AT685" s="2882"/>
      <c r="AU685" s="2882"/>
      <c r="AV685" s="2812"/>
      <c r="AW685" s="2947"/>
      <c r="BU685" s="937"/>
    </row>
    <row r="686" spans="2:102" s="920" customFormat="1" ht="18.95" customHeight="1">
      <c r="I686" s="935"/>
      <c r="J686" s="2881"/>
      <c r="K686" s="2881"/>
      <c r="L686" s="2800"/>
      <c r="M686" s="2801"/>
      <c r="N686" s="2801"/>
      <c r="O686" s="2802"/>
      <c r="P686" s="2800"/>
      <c r="Q686" s="2801"/>
      <c r="R686" s="2801"/>
      <c r="S686" s="2802"/>
      <c r="T686" s="2813"/>
      <c r="U686" s="2814"/>
      <c r="V686" s="2814"/>
      <c r="W686" s="2814"/>
      <c r="X686" s="2814"/>
      <c r="Y686" s="2815"/>
      <c r="Z686" s="929" t="s">
        <v>699</v>
      </c>
      <c r="AA686" s="930"/>
      <c r="AB686" s="930"/>
      <c r="AC686" s="931"/>
      <c r="AD686" s="929" t="s">
        <v>700</v>
      </c>
      <c r="AE686" s="930"/>
      <c r="AF686" s="931"/>
      <c r="AG686" s="929" t="s">
        <v>1697</v>
      </c>
      <c r="AH686" s="930"/>
      <c r="AI686" s="930"/>
      <c r="AJ686" s="930"/>
      <c r="AK686" s="931"/>
      <c r="AL686" s="2813"/>
      <c r="AM686" s="2814"/>
      <c r="AN686" s="2815"/>
      <c r="AO686" s="2813"/>
      <c r="AP686" s="2814"/>
      <c r="AQ686" s="2815"/>
      <c r="AR686" s="2813"/>
      <c r="AS686" s="2814"/>
      <c r="AT686" s="2814"/>
      <c r="AU686" s="2814"/>
      <c r="AV686" s="2815"/>
      <c r="AW686" s="2948"/>
      <c r="BU686" s="937"/>
    </row>
    <row r="687" spans="2:102" s="920" customFormat="1" ht="18.95" customHeight="1">
      <c r="I687" s="935"/>
      <c r="J687" s="1449" t="s">
        <v>1759</v>
      </c>
      <c r="K687" s="1448" t="s">
        <v>3542</v>
      </c>
      <c r="L687" s="2890" t="s">
        <v>1179</v>
      </c>
      <c r="M687" s="2891"/>
      <c r="N687" s="2891"/>
      <c r="O687" s="2892"/>
      <c r="P687" s="2890" t="s">
        <v>1521</v>
      </c>
      <c r="Q687" s="2891"/>
      <c r="R687" s="2891"/>
      <c r="S687" s="2892"/>
      <c r="T687" s="2944" t="s">
        <v>2299</v>
      </c>
      <c r="U687" s="2945"/>
      <c r="V687" s="2945"/>
      <c r="W687" s="2945"/>
      <c r="X687" s="2945"/>
      <c r="Y687" s="2946"/>
      <c r="Z687" s="2831" t="s">
        <v>1560</v>
      </c>
      <c r="AA687" s="2808"/>
      <c r="AB687" s="2808"/>
      <c r="AC687" s="2809"/>
      <c r="AD687" s="2831">
        <v>12345</v>
      </c>
      <c r="AE687" s="2808"/>
      <c r="AF687" s="2809"/>
      <c r="AG687" s="2932" t="s">
        <v>1691</v>
      </c>
      <c r="AH687" s="2933"/>
      <c r="AI687" s="2933"/>
      <c r="AJ687" s="2933"/>
      <c r="AK687" s="2934"/>
      <c r="AL687" s="2929" t="s">
        <v>1704</v>
      </c>
      <c r="AM687" s="2930"/>
      <c r="AN687" s="2931"/>
      <c r="AO687" s="2929">
        <v>14</v>
      </c>
      <c r="AP687" s="2930"/>
      <c r="AQ687" s="2931"/>
      <c r="AR687" s="2890" t="s">
        <v>2365</v>
      </c>
      <c r="AS687" s="2891"/>
      <c r="AT687" s="2891"/>
      <c r="AU687" s="2891"/>
      <c r="AV687" s="2892"/>
      <c r="AW687" s="990" t="s">
        <v>1180</v>
      </c>
      <c r="BU687" s="937"/>
    </row>
    <row r="688" spans="2:102" s="920" customFormat="1" ht="18.95" customHeight="1">
      <c r="I688" s="935"/>
      <c r="J688" s="1449" t="s">
        <v>1759</v>
      </c>
      <c r="K688" s="1448" t="s">
        <v>3542</v>
      </c>
      <c r="L688" s="2890" t="s">
        <v>1179</v>
      </c>
      <c r="M688" s="2891"/>
      <c r="N688" s="2891"/>
      <c r="O688" s="2892"/>
      <c r="P688" s="2890" t="s">
        <v>1521</v>
      </c>
      <c r="Q688" s="2891"/>
      <c r="R688" s="2891"/>
      <c r="S688" s="2892"/>
      <c r="T688" s="2944" t="s">
        <v>2299</v>
      </c>
      <c r="U688" s="2945"/>
      <c r="V688" s="2945"/>
      <c r="W688" s="2945"/>
      <c r="X688" s="2945"/>
      <c r="Y688" s="2946"/>
      <c r="Z688" s="2831" t="s">
        <v>1560</v>
      </c>
      <c r="AA688" s="2808"/>
      <c r="AB688" s="2808"/>
      <c r="AC688" s="2809"/>
      <c r="AD688" s="2831">
        <v>12345</v>
      </c>
      <c r="AE688" s="2808"/>
      <c r="AF688" s="2809"/>
      <c r="AG688" s="2932" t="s">
        <v>1691</v>
      </c>
      <c r="AH688" s="2933"/>
      <c r="AI688" s="2933"/>
      <c r="AJ688" s="2933"/>
      <c r="AK688" s="2934"/>
      <c r="AL688" s="2929" t="s">
        <v>1704</v>
      </c>
      <c r="AM688" s="2930"/>
      <c r="AN688" s="2931"/>
      <c r="AO688" s="2932">
        <v>14</v>
      </c>
      <c r="AP688" s="2933"/>
      <c r="AQ688" s="2934"/>
      <c r="AR688" s="2890" t="s">
        <v>2366</v>
      </c>
      <c r="AS688" s="2891"/>
      <c r="AT688" s="2891"/>
      <c r="AU688" s="2891"/>
      <c r="AV688" s="2892"/>
      <c r="AW688" s="2023"/>
      <c r="BU688" s="937"/>
    </row>
    <row r="689" spans="2:73" s="920" customFormat="1" ht="18.95" customHeight="1">
      <c r="I689" s="935"/>
      <c r="J689" s="1315" t="s">
        <v>737</v>
      </c>
      <c r="K689" s="1448" t="s">
        <v>3542</v>
      </c>
      <c r="L689" s="2890" t="s">
        <v>1179</v>
      </c>
      <c r="M689" s="2891"/>
      <c r="N689" s="2891"/>
      <c r="O689" s="2892"/>
      <c r="P689" s="2890" t="s">
        <v>1521</v>
      </c>
      <c r="Q689" s="2891"/>
      <c r="R689" s="2891"/>
      <c r="S689" s="2892"/>
      <c r="T689" s="2944" t="s">
        <v>2299</v>
      </c>
      <c r="U689" s="2945"/>
      <c r="V689" s="2945"/>
      <c r="W689" s="2945"/>
      <c r="X689" s="2945"/>
      <c r="Y689" s="2946"/>
      <c r="Z689" s="2831" t="s">
        <v>1560</v>
      </c>
      <c r="AA689" s="2808"/>
      <c r="AB689" s="2808"/>
      <c r="AC689" s="2809"/>
      <c r="AD689" s="2831">
        <v>12345</v>
      </c>
      <c r="AE689" s="2808"/>
      <c r="AF689" s="2809"/>
      <c r="AG689" s="2932" t="s">
        <v>1691</v>
      </c>
      <c r="AH689" s="2933"/>
      <c r="AI689" s="2933"/>
      <c r="AJ689" s="2933"/>
      <c r="AK689" s="2934"/>
      <c r="AL689" s="2932" t="s">
        <v>1701</v>
      </c>
      <c r="AM689" s="2933"/>
      <c r="AN689" s="2934"/>
      <c r="AO689" s="2932">
        <v>14</v>
      </c>
      <c r="AP689" s="2933"/>
      <c r="AQ689" s="2934"/>
      <c r="AR689" s="2890" t="s">
        <v>2367</v>
      </c>
      <c r="AS689" s="2891"/>
      <c r="AT689" s="2891"/>
      <c r="AU689" s="2891"/>
      <c r="AV689" s="2892"/>
      <c r="AW689" s="991"/>
      <c r="BU689" s="937"/>
    </row>
    <row r="690" spans="2:73" s="920" customFormat="1" ht="18.95" customHeight="1">
      <c r="I690" s="935"/>
      <c r="K690" s="1057"/>
      <c r="BU690" s="937"/>
    </row>
    <row r="691" spans="2:73" s="920" customFormat="1" ht="18.95" customHeight="1">
      <c r="I691" s="935"/>
      <c r="J691" s="2003" t="s">
        <v>3170</v>
      </c>
      <c r="K691" s="938"/>
      <c r="L691" s="938"/>
      <c r="N691" s="992" t="s">
        <v>1844</v>
      </c>
      <c r="O691" s="1152"/>
      <c r="P691" s="1152"/>
      <c r="Q691" s="1152"/>
      <c r="R691" s="1152"/>
      <c r="S691" s="946" t="s">
        <v>1115</v>
      </c>
      <c r="X691" s="949" t="s">
        <v>1522</v>
      </c>
      <c r="Y691" s="752"/>
      <c r="Z691" s="752"/>
      <c r="AA691" s="752"/>
      <c r="AB691" s="2868" t="s">
        <v>3410</v>
      </c>
      <c r="AC691" s="2869"/>
      <c r="AD691" s="2870"/>
      <c r="AE691" s="946" t="s">
        <v>1115</v>
      </c>
      <c r="AF691" s="2865" t="s">
        <v>1523</v>
      </c>
      <c r="AG691" s="2866"/>
      <c r="AH691" s="2867"/>
      <c r="AI691" s="946" t="s">
        <v>1115</v>
      </c>
      <c r="AJ691" s="917" t="s">
        <v>1524</v>
      </c>
      <c r="AK691" s="918"/>
      <c r="AL691" s="919"/>
      <c r="AM691" s="946" t="s">
        <v>1115</v>
      </c>
      <c r="BU691" s="937"/>
    </row>
    <row r="692" spans="2:73" s="974" customFormat="1" ht="9.9499999999999993" customHeight="1">
      <c r="B692" s="920"/>
      <c r="C692" s="920"/>
      <c r="D692" s="920"/>
      <c r="E692" s="920"/>
      <c r="I692" s="2057"/>
      <c r="J692" s="949"/>
      <c r="K692" s="1397"/>
      <c r="L692" s="1397"/>
      <c r="M692" s="1397"/>
      <c r="N692" s="1256"/>
      <c r="O692" s="2058"/>
      <c r="P692" s="1180"/>
      <c r="Q692" s="1180"/>
      <c r="R692" s="1180"/>
      <c r="S692" s="1180"/>
      <c r="T692" s="1180"/>
      <c r="V692" s="949"/>
      <c r="W692" s="949"/>
      <c r="X692" s="962"/>
      <c r="Y692" s="962"/>
      <c r="Z692" s="2058"/>
      <c r="AA692" s="1180"/>
      <c r="AB692" s="1180"/>
      <c r="AC692" s="1180"/>
      <c r="AD692" s="1180"/>
      <c r="AE692" s="1180"/>
      <c r="AF692" s="2059"/>
      <c r="AG692" s="1056"/>
      <c r="AH692" s="1056"/>
      <c r="AR692" s="962"/>
      <c r="AS692" s="962"/>
      <c r="AT692" s="962"/>
      <c r="AU692" s="962"/>
      <c r="AV692" s="962"/>
      <c r="AW692" s="962"/>
      <c r="BU692" s="1041"/>
    </row>
    <row r="693" spans="2:73" s="974" customFormat="1" ht="18.95" customHeight="1">
      <c r="B693" s="920"/>
      <c r="C693" s="920"/>
      <c r="D693" s="920"/>
      <c r="E693" s="920"/>
      <c r="I693" s="2057"/>
      <c r="J693" s="949" t="s">
        <v>3626</v>
      </c>
      <c r="K693" s="752"/>
      <c r="L693" s="752"/>
      <c r="M693" s="752"/>
      <c r="N693" s="2902" t="s">
        <v>2372</v>
      </c>
      <c r="O693" s="2903"/>
      <c r="P693" s="2903"/>
      <c r="Q693" s="2904"/>
      <c r="R693" s="986" t="s">
        <v>912</v>
      </c>
      <c r="S693" s="1046" t="s">
        <v>2116</v>
      </c>
      <c r="T693" s="1047"/>
      <c r="U693" s="1048"/>
      <c r="V693" s="920"/>
      <c r="W693" s="1050"/>
      <c r="X693" s="1683" t="s">
        <v>3179</v>
      </c>
      <c r="AB693" s="974" t="s">
        <v>3180</v>
      </c>
      <c r="AF693" s="2010" t="s">
        <v>3059</v>
      </c>
      <c r="AG693" s="2011"/>
      <c r="AH693" s="2011"/>
      <c r="AI693" s="2011"/>
      <c r="AJ693" s="2011"/>
      <c r="AK693" s="2012"/>
      <c r="AL693" s="910" t="s">
        <v>3181</v>
      </c>
      <c r="AM693" s="1056"/>
      <c r="AN693" s="1056"/>
      <c r="AO693" s="2010" t="s">
        <v>3059</v>
      </c>
      <c r="AP693" s="2011"/>
      <c r="AQ693" s="2011"/>
      <c r="AR693" s="2011"/>
      <c r="AS693" s="2011"/>
      <c r="AT693" s="2012"/>
      <c r="AU693" s="920"/>
      <c r="AV693" s="920"/>
      <c r="AW693" s="920"/>
      <c r="AX693" s="920"/>
      <c r="AY693" s="1050"/>
      <c r="AZ693" s="1050"/>
      <c r="BA693" s="1050"/>
      <c r="BB693" s="1050"/>
      <c r="BC693" s="1050"/>
      <c r="BD693" s="1050"/>
      <c r="BU693" s="1041"/>
    </row>
    <row r="694" spans="2:73" s="920" customFormat="1" ht="18.95" customHeight="1" thickBot="1">
      <c r="I694" s="935"/>
      <c r="J694" s="1444"/>
      <c r="K694" s="1444"/>
      <c r="L694" s="1444"/>
      <c r="M694" s="1444"/>
      <c r="N694" s="1444"/>
      <c r="O694" s="1444"/>
      <c r="P694" s="1444"/>
      <c r="Q694" s="1444"/>
      <c r="R694" s="1444"/>
      <c r="S694" s="1444"/>
      <c r="T694" s="1444"/>
      <c r="U694" s="1444"/>
      <c r="V694" s="1444"/>
      <c r="W694" s="1444"/>
      <c r="X694" s="1444" t="s">
        <v>3629</v>
      </c>
      <c r="Y694" s="1444"/>
      <c r="Z694" s="1444"/>
      <c r="AA694" s="1444"/>
      <c r="AB694" s="1444"/>
      <c r="AC694" s="1444"/>
      <c r="AD694" s="1444"/>
      <c r="AE694" s="1444"/>
      <c r="AF694" s="1444"/>
      <c r="AG694" s="1444"/>
      <c r="AH694" s="1444"/>
      <c r="AI694" s="1444"/>
      <c r="AJ694" s="1444"/>
      <c r="BC694" s="1444"/>
      <c r="BD694" s="1444"/>
      <c r="BE694" s="1444"/>
      <c r="BF694" s="1444"/>
      <c r="BG694" s="1444"/>
      <c r="BH694" s="1444"/>
      <c r="BI694" s="1444"/>
      <c r="BJ694" s="1444"/>
      <c r="BK694" s="1444"/>
      <c r="BL694" s="1444"/>
      <c r="BM694" s="1444"/>
      <c r="BN694" s="1444"/>
      <c r="BO694" s="1444"/>
      <c r="BP694" s="1444"/>
      <c r="BQ694" s="1444"/>
      <c r="BR694" s="1444"/>
      <c r="BS694" s="1444"/>
      <c r="BT694" s="1444"/>
      <c r="BU694" s="937"/>
    </row>
    <row r="695" spans="2:73" s="920" customFormat="1" ht="18.95" customHeight="1">
      <c r="I695" s="1847"/>
      <c r="J695" s="1050"/>
      <c r="K695" s="1050"/>
      <c r="L695" s="1050"/>
      <c r="M695" s="1050"/>
      <c r="N695" s="1050"/>
      <c r="O695" s="1050"/>
      <c r="P695" s="1050"/>
      <c r="Q695" s="1050"/>
      <c r="R695" s="1050"/>
      <c r="S695" s="1050"/>
      <c r="T695" s="1050"/>
      <c r="U695" s="1050"/>
      <c r="V695" s="1050"/>
      <c r="W695" s="1050"/>
      <c r="X695" s="1050"/>
      <c r="Y695" s="1050"/>
      <c r="Z695" s="1050"/>
      <c r="AA695" s="1050"/>
      <c r="AB695" s="1050"/>
      <c r="AC695" s="1050"/>
      <c r="AD695" s="1050"/>
      <c r="AE695" s="1050"/>
      <c r="AF695" s="1050"/>
      <c r="AG695" s="1050"/>
      <c r="AH695" s="1050"/>
      <c r="AI695" s="1050"/>
      <c r="AJ695" s="1050"/>
      <c r="AK695" s="2020"/>
      <c r="AL695" s="2020"/>
      <c r="AM695" s="2020"/>
      <c r="AN695" s="2020"/>
      <c r="AO695" s="2020"/>
      <c r="AP695" s="2020"/>
      <c r="AQ695" s="2020"/>
      <c r="AR695" s="2020"/>
      <c r="AS695" s="2020"/>
      <c r="AT695" s="2020"/>
      <c r="AU695" s="2020"/>
      <c r="AV695" s="2020"/>
      <c r="AW695" s="2020"/>
      <c r="AX695" s="2020"/>
      <c r="AY695" s="2020"/>
      <c r="AZ695" s="2020"/>
      <c r="BA695" s="2020"/>
      <c r="BB695" s="2020"/>
      <c r="BC695" s="2020"/>
      <c r="BD695" s="2020"/>
      <c r="BE695" s="1050"/>
      <c r="BF695" s="1050"/>
      <c r="BG695" s="1050"/>
      <c r="BH695" s="1050"/>
      <c r="BI695" s="1050"/>
      <c r="BJ695" s="1050"/>
      <c r="BK695" s="1050"/>
      <c r="BL695" s="1050"/>
      <c r="BM695" s="1050"/>
      <c r="BN695" s="1050"/>
      <c r="BO695" s="1050"/>
      <c r="BP695" s="1050"/>
      <c r="BQ695" s="1050"/>
      <c r="BR695" s="1050"/>
      <c r="BS695" s="1050"/>
      <c r="BT695" s="1050"/>
      <c r="BU695" s="937"/>
    </row>
    <row r="696" spans="2:73" s="920" customFormat="1" ht="18.95" customHeight="1">
      <c r="I696" s="935"/>
      <c r="J696" s="1103" t="s">
        <v>2349</v>
      </c>
      <c r="P696" s="948" t="s">
        <v>3171</v>
      </c>
      <c r="Q696" s="947"/>
      <c r="U696" s="1056" t="s">
        <v>2374</v>
      </c>
      <c r="V696" s="1056"/>
      <c r="W696" s="1056"/>
      <c r="X696" s="938"/>
      <c r="Y696" s="982" t="s">
        <v>1521</v>
      </c>
      <c r="Z696" s="983"/>
      <c r="AA696" s="983"/>
      <c r="AB696" s="983"/>
      <c r="AC696" s="984"/>
      <c r="BU696" s="937"/>
    </row>
    <row r="697" spans="2:73" s="920" customFormat="1" ht="9.9499999999999993" customHeight="1">
      <c r="I697" s="935"/>
      <c r="J697" s="1049"/>
      <c r="BU697" s="937"/>
    </row>
    <row r="698" spans="2:73" s="920" customFormat="1" ht="18.95" customHeight="1">
      <c r="I698" s="935"/>
      <c r="J698" s="2880" t="s">
        <v>1559</v>
      </c>
      <c r="K698" s="2810" t="s">
        <v>3172</v>
      </c>
      <c r="L698" s="2848"/>
      <c r="M698" s="2848"/>
      <c r="N698" s="2799"/>
      <c r="O698" s="2810" t="s">
        <v>1647</v>
      </c>
      <c r="P698" s="2882"/>
      <c r="Q698" s="2882"/>
      <c r="R698" s="2882"/>
      <c r="S698" s="2882"/>
      <c r="T698" s="2812"/>
      <c r="U698" s="2810" t="s">
        <v>3100</v>
      </c>
      <c r="V698" s="2882"/>
      <c r="W698" s="2882"/>
      <c r="X698" s="2882"/>
      <c r="Y698" s="2882"/>
      <c r="Z698" s="2812"/>
      <c r="AA698" s="2896" t="s">
        <v>3095</v>
      </c>
      <c r="AB698" s="2913"/>
      <c r="AC698" s="2913"/>
      <c r="AD698" s="2913"/>
      <c r="AE698" s="2898"/>
      <c r="AF698" s="2896" t="s">
        <v>2364</v>
      </c>
      <c r="AG698" s="2897"/>
      <c r="AH698" s="2897"/>
      <c r="AI698" s="2897"/>
      <c r="AJ698" s="2898"/>
      <c r="AK698" s="1343" t="s">
        <v>2147</v>
      </c>
      <c r="AL698" s="1362"/>
      <c r="AM698" s="1060"/>
      <c r="AN698" s="1060"/>
      <c r="AO698" s="1060"/>
      <c r="AP698" s="1060"/>
      <c r="AQ698" s="1060"/>
      <c r="AR698" s="1060"/>
      <c r="AS698" s="1061"/>
      <c r="AT698" s="929" t="s">
        <v>1586</v>
      </c>
      <c r="AU698" s="930"/>
      <c r="AV698" s="930"/>
      <c r="AW698" s="930"/>
      <c r="AX698" s="930"/>
      <c r="AY698" s="930"/>
      <c r="AZ698" s="930"/>
      <c r="BA698" s="930"/>
      <c r="BB698" s="930"/>
      <c r="BC698" s="931"/>
      <c r="BD698" s="930"/>
      <c r="BE698" s="931"/>
      <c r="BF698" s="2810" t="s">
        <v>2080</v>
      </c>
      <c r="BG698" s="2811"/>
      <c r="BH698" s="2812"/>
      <c r="BI698" s="2810" t="s">
        <v>1775</v>
      </c>
      <c r="BJ698" s="2811"/>
      <c r="BK698" s="2812"/>
      <c r="BL698" s="2810" t="s">
        <v>1760</v>
      </c>
      <c r="BM698" s="2798"/>
      <c r="BN698" s="2798"/>
      <c r="BO698" s="2799"/>
      <c r="BP698" s="2810" t="s">
        <v>1748</v>
      </c>
      <c r="BQ698" s="2798"/>
      <c r="BR698" s="2798"/>
      <c r="BS698" s="2799"/>
      <c r="BT698" s="2947"/>
      <c r="BU698" s="937"/>
    </row>
    <row r="699" spans="2:73" s="920" customFormat="1" ht="18.95" customHeight="1">
      <c r="I699" s="935"/>
      <c r="J699" s="2881"/>
      <c r="K699" s="2800"/>
      <c r="L699" s="2801"/>
      <c r="M699" s="2801"/>
      <c r="N699" s="2802"/>
      <c r="O699" s="2813"/>
      <c r="P699" s="2814"/>
      <c r="Q699" s="2814"/>
      <c r="R699" s="2814"/>
      <c r="S699" s="2814"/>
      <c r="T699" s="2815"/>
      <c r="U699" s="2813"/>
      <c r="V699" s="2814"/>
      <c r="W699" s="2814"/>
      <c r="X699" s="2814"/>
      <c r="Y699" s="2814"/>
      <c r="Z699" s="2815"/>
      <c r="AA699" s="2899"/>
      <c r="AB699" s="2900"/>
      <c r="AC699" s="2900"/>
      <c r="AD699" s="2900"/>
      <c r="AE699" s="2901"/>
      <c r="AF699" s="2899"/>
      <c r="AG699" s="2900"/>
      <c r="AH699" s="2900"/>
      <c r="AI699" s="2900"/>
      <c r="AJ699" s="2901"/>
      <c r="AK699" s="1059" t="s">
        <v>3412</v>
      </c>
      <c r="AL699" s="1060"/>
      <c r="AM699" s="1060"/>
      <c r="AN699" s="1059" t="s">
        <v>2138</v>
      </c>
      <c r="AO699" s="1060"/>
      <c r="AP699" s="1060"/>
      <c r="AQ699" s="1059" t="s">
        <v>2139</v>
      </c>
      <c r="AR699" s="1060"/>
      <c r="AS699" s="1061"/>
      <c r="AT699" s="929" t="s">
        <v>699</v>
      </c>
      <c r="AU699" s="930"/>
      <c r="AV699" s="930"/>
      <c r="AW699" s="931"/>
      <c r="AX699" s="929" t="s">
        <v>700</v>
      </c>
      <c r="AY699" s="930"/>
      <c r="AZ699" s="931"/>
      <c r="BA699" s="929" t="s">
        <v>1697</v>
      </c>
      <c r="BB699" s="930"/>
      <c r="BC699" s="930"/>
      <c r="BD699" s="930"/>
      <c r="BE699" s="931"/>
      <c r="BF699" s="2813"/>
      <c r="BG699" s="2814"/>
      <c r="BH699" s="2815"/>
      <c r="BI699" s="2813"/>
      <c r="BJ699" s="2814"/>
      <c r="BK699" s="2815"/>
      <c r="BL699" s="2800"/>
      <c r="BM699" s="2801"/>
      <c r="BN699" s="2801"/>
      <c r="BO699" s="2802"/>
      <c r="BP699" s="2800"/>
      <c r="BQ699" s="2801"/>
      <c r="BR699" s="2801"/>
      <c r="BS699" s="2802"/>
      <c r="BT699" s="2948"/>
      <c r="BU699" s="937"/>
    </row>
    <row r="700" spans="2:73" s="920" customFormat="1" ht="18.95" customHeight="1">
      <c r="I700" s="935"/>
      <c r="J700" s="2001" t="s">
        <v>737</v>
      </c>
      <c r="K700" s="2974" t="s">
        <v>1179</v>
      </c>
      <c r="L700" s="2978"/>
      <c r="M700" s="2978"/>
      <c r="N700" s="2976"/>
      <c r="O700" s="2944" t="s">
        <v>2299</v>
      </c>
      <c r="P700" s="2945"/>
      <c r="Q700" s="2945"/>
      <c r="R700" s="2945"/>
      <c r="S700" s="2945"/>
      <c r="T700" s="2946"/>
      <c r="U700" s="2944" t="s">
        <v>3101</v>
      </c>
      <c r="V700" s="2945"/>
      <c r="W700" s="2945"/>
      <c r="X700" s="2945"/>
      <c r="Y700" s="2945"/>
      <c r="Z700" s="2946"/>
      <c r="AA700" s="2890" t="s">
        <v>2350</v>
      </c>
      <c r="AB700" s="2891"/>
      <c r="AC700" s="2891"/>
      <c r="AD700" s="2891"/>
      <c r="AE700" s="2892"/>
      <c r="AF700" s="2890" t="s">
        <v>2365</v>
      </c>
      <c r="AG700" s="2891"/>
      <c r="AH700" s="2891"/>
      <c r="AI700" s="2891"/>
      <c r="AJ700" s="2892"/>
      <c r="AK700" s="1388" t="s">
        <v>3410</v>
      </c>
      <c r="AL700" s="955"/>
      <c r="AM700" s="955"/>
      <c r="AN700" s="954" t="s">
        <v>1523</v>
      </c>
      <c r="AO700" s="955"/>
      <c r="AP700" s="955"/>
      <c r="AQ700" s="954" t="s">
        <v>1524</v>
      </c>
      <c r="AR700" s="955"/>
      <c r="AS700" s="971"/>
      <c r="AT700" s="2832" t="s">
        <v>1560</v>
      </c>
      <c r="AU700" s="2806"/>
      <c r="AV700" s="2806"/>
      <c r="AW700" s="2793"/>
      <c r="AX700" s="2832">
        <v>12345</v>
      </c>
      <c r="AY700" s="2806"/>
      <c r="AZ700" s="2793"/>
      <c r="BA700" s="2929" t="s">
        <v>1691</v>
      </c>
      <c r="BB700" s="2930"/>
      <c r="BC700" s="2930"/>
      <c r="BD700" s="2930"/>
      <c r="BE700" s="2931"/>
      <c r="BF700" s="2929" t="s">
        <v>1704</v>
      </c>
      <c r="BG700" s="2952"/>
      <c r="BH700" s="2931"/>
      <c r="BI700" s="2929">
        <v>14</v>
      </c>
      <c r="BJ700" s="2952"/>
      <c r="BK700" s="2931"/>
      <c r="BL700" s="2974" t="s">
        <v>1179</v>
      </c>
      <c r="BM700" s="2975"/>
      <c r="BN700" s="2975"/>
      <c r="BO700" s="2976"/>
      <c r="BP700" s="2974" t="s">
        <v>1521</v>
      </c>
      <c r="BQ700" s="2975"/>
      <c r="BR700" s="2975"/>
      <c r="BS700" s="2976"/>
      <c r="BT700" s="990" t="s">
        <v>1180</v>
      </c>
      <c r="BU700" s="937"/>
    </row>
    <row r="701" spans="2:73" s="920" customFormat="1" ht="18.95" customHeight="1">
      <c r="I701" s="935"/>
      <c r="J701" s="1315" t="s">
        <v>737</v>
      </c>
      <c r="K701" s="2890" t="s">
        <v>1179</v>
      </c>
      <c r="L701" s="2891"/>
      <c r="M701" s="2891"/>
      <c r="N701" s="2892"/>
      <c r="O701" s="2944" t="s">
        <v>2299</v>
      </c>
      <c r="P701" s="2945"/>
      <c r="Q701" s="2945"/>
      <c r="R701" s="2945"/>
      <c r="S701" s="2945"/>
      <c r="T701" s="2946"/>
      <c r="U701" s="2944" t="s">
        <v>3101</v>
      </c>
      <c r="V701" s="2945"/>
      <c r="W701" s="2945"/>
      <c r="X701" s="2945"/>
      <c r="Y701" s="2945"/>
      <c r="Z701" s="2946"/>
      <c r="AA701" s="2890" t="s">
        <v>2350</v>
      </c>
      <c r="AB701" s="2891"/>
      <c r="AC701" s="2891"/>
      <c r="AD701" s="2891"/>
      <c r="AE701" s="2892"/>
      <c r="AF701" s="2890" t="s">
        <v>2366</v>
      </c>
      <c r="AG701" s="2891"/>
      <c r="AH701" s="2891"/>
      <c r="AI701" s="2891"/>
      <c r="AJ701" s="2892"/>
      <c r="AK701" s="1388" t="s">
        <v>3410</v>
      </c>
      <c r="AL701" s="955"/>
      <c r="AM701" s="955"/>
      <c r="AN701" s="954" t="s">
        <v>1523</v>
      </c>
      <c r="AO701" s="955"/>
      <c r="AP701" s="955"/>
      <c r="AQ701" s="954" t="s">
        <v>1524</v>
      </c>
      <c r="AR701" s="955"/>
      <c r="AS701" s="971"/>
      <c r="AT701" s="2831" t="s">
        <v>1560</v>
      </c>
      <c r="AU701" s="2808"/>
      <c r="AV701" s="2808"/>
      <c r="AW701" s="2809"/>
      <c r="AX701" s="2831">
        <v>12345</v>
      </c>
      <c r="AY701" s="2808"/>
      <c r="AZ701" s="2809"/>
      <c r="BA701" s="2932" t="s">
        <v>1691</v>
      </c>
      <c r="BB701" s="2933"/>
      <c r="BC701" s="2933"/>
      <c r="BD701" s="2933"/>
      <c r="BE701" s="2934"/>
      <c r="BF701" s="2932" t="s">
        <v>1704</v>
      </c>
      <c r="BG701" s="2933"/>
      <c r="BH701" s="2934"/>
      <c r="BI701" s="2932">
        <v>14</v>
      </c>
      <c r="BJ701" s="2933"/>
      <c r="BK701" s="2934"/>
      <c r="BL701" s="2890" t="s">
        <v>1179</v>
      </c>
      <c r="BM701" s="2891"/>
      <c r="BN701" s="2891"/>
      <c r="BO701" s="2892"/>
      <c r="BP701" s="2890" t="s">
        <v>1521</v>
      </c>
      <c r="BQ701" s="2891"/>
      <c r="BR701" s="2891"/>
      <c r="BS701" s="2892"/>
      <c r="BT701" s="991"/>
      <c r="BU701" s="937"/>
    </row>
    <row r="702" spans="2:73" s="920" customFormat="1" ht="5.0999999999999996" customHeight="1">
      <c r="I702" s="935"/>
      <c r="BU702" s="937"/>
    </row>
    <row r="703" spans="2:73" s="920" customFormat="1" ht="5.0999999999999996" customHeight="1">
      <c r="I703" s="935"/>
      <c r="J703" s="1366"/>
      <c r="K703" s="1366"/>
      <c r="L703" s="1366"/>
      <c r="M703" s="1366"/>
      <c r="N703" s="1366"/>
      <c r="O703" s="1366"/>
      <c r="P703" s="1366"/>
      <c r="Q703" s="1366"/>
      <c r="R703" s="1366"/>
      <c r="S703" s="1366"/>
      <c r="T703" s="1366"/>
      <c r="U703" s="1366"/>
      <c r="V703" s="1366"/>
      <c r="W703" s="1366"/>
      <c r="X703" s="1366"/>
      <c r="Y703" s="1366"/>
      <c r="Z703" s="1366"/>
      <c r="AA703" s="1366"/>
      <c r="AB703" s="1366"/>
      <c r="AC703" s="1366"/>
      <c r="AD703" s="1366"/>
      <c r="AE703" s="1366"/>
      <c r="AF703" s="1366"/>
      <c r="AG703" s="1366"/>
      <c r="AH703" s="1366"/>
      <c r="AI703" s="1366"/>
      <c r="AJ703" s="1366"/>
      <c r="AK703" s="1366"/>
      <c r="AL703" s="1366"/>
      <c r="AM703" s="1366"/>
      <c r="AN703" s="1366"/>
      <c r="AO703" s="1366"/>
      <c r="AP703" s="1366"/>
      <c r="AQ703" s="1366"/>
      <c r="AR703" s="1366"/>
      <c r="AS703" s="1366"/>
      <c r="AT703" s="1366"/>
      <c r="AU703" s="1366"/>
      <c r="AV703" s="1366"/>
      <c r="AW703" s="1366"/>
      <c r="AX703" s="1366"/>
      <c r="AY703" s="1366"/>
      <c r="AZ703" s="1366"/>
      <c r="BA703" s="1366"/>
      <c r="BB703" s="1366"/>
      <c r="BC703" s="1366"/>
      <c r="BD703" s="1366"/>
      <c r="BE703" s="1366"/>
      <c r="BF703" s="1366"/>
      <c r="BG703" s="1366"/>
      <c r="BH703" s="1366"/>
      <c r="BI703" s="1366"/>
      <c r="BJ703" s="1366"/>
      <c r="BK703" s="1366"/>
      <c r="BL703" s="1366"/>
      <c r="BM703" s="1366"/>
      <c r="BN703" s="1366"/>
      <c r="BO703" s="1366"/>
      <c r="BP703" s="1366"/>
      <c r="BQ703" s="1366"/>
      <c r="BR703" s="1366"/>
      <c r="BS703" s="1443"/>
      <c r="BT703" s="1366"/>
      <c r="BU703" s="937"/>
    </row>
    <row r="704" spans="2:73" s="920" customFormat="1" ht="18.95" customHeight="1">
      <c r="I704" s="935"/>
      <c r="J704" s="1366"/>
      <c r="K704" s="1366"/>
      <c r="L704" s="1366"/>
      <c r="M704" s="1366"/>
      <c r="N704" s="1366"/>
      <c r="O704" s="1366"/>
      <c r="P704" s="1366"/>
      <c r="Q704" s="1366"/>
      <c r="R704" s="1366"/>
      <c r="S704" s="1366"/>
      <c r="T704" s="1366"/>
      <c r="U704" s="1366"/>
      <c r="V704" s="1366"/>
      <c r="W704" s="1366"/>
      <c r="X704" s="1366"/>
      <c r="Y704" s="1366"/>
      <c r="Z704" s="1366"/>
      <c r="AA704" s="1366"/>
      <c r="AB704" s="1366"/>
      <c r="AC704" s="1366"/>
      <c r="AD704" s="1366"/>
      <c r="AE704" s="1366"/>
      <c r="AF704" s="1366"/>
      <c r="AG704" s="1366"/>
      <c r="AH704" s="1366"/>
      <c r="AI704" s="1366"/>
      <c r="AJ704" s="1366"/>
      <c r="AK704" s="1366"/>
      <c r="AL704" s="1366"/>
      <c r="AM704" s="1366"/>
      <c r="AN704" s="1366"/>
      <c r="AO704" s="1366"/>
      <c r="AP704" s="1366"/>
      <c r="AQ704" s="1366"/>
      <c r="AR704" s="1366"/>
      <c r="AS704" s="1366"/>
      <c r="AT704" s="1366"/>
      <c r="AU704" s="1366"/>
      <c r="AV704" s="1366"/>
      <c r="AW704" s="1366"/>
      <c r="AX704" s="1366"/>
      <c r="AY704" s="1366"/>
      <c r="AZ704" s="1366"/>
      <c r="BA704" s="1366"/>
      <c r="BB704" s="1366"/>
      <c r="BC704" s="1366"/>
      <c r="BD704" s="1366"/>
      <c r="BE704" s="1366"/>
      <c r="BF704" s="1217" t="s">
        <v>1606</v>
      </c>
      <c r="BG704" s="1217"/>
      <c r="BH704" s="1366"/>
      <c r="BI704" s="2928">
        <f>BI701+BI700</f>
        <v>28</v>
      </c>
      <c r="BJ704" s="2884"/>
      <c r="BK704" s="2885"/>
      <c r="BL704" s="1366"/>
      <c r="BM704" s="1366"/>
      <c r="BN704" s="1366"/>
      <c r="BO704" s="1366"/>
      <c r="BP704" s="1366"/>
      <c r="BQ704" s="1366"/>
      <c r="BR704" s="1366"/>
      <c r="BS704" s="1366"/>
      <c r="BT704" s="1366"/>
      <c r="BU704" s="937"/>
    </row>
    <row r="705" spans="2:74" s="920" customFormat="1" ht="5.0999999999999996" customHeight="1">
      <c r="I705" s="935"/>
      <c r="J705" s="1366"/>
      <c r="K705" s="1366"/>
      <c r="L705" s="1366"/>
      <c r="M705" s="1366"/>
      <c r="N705" s="1366"/>
      <c r="O705" s="1366"/>
      <c r="P705" s="1366"/>
      <c r="Q705" s="1366"/>
      <c r="R705" s="1366"/>
      <c r="S705" s="1366"/>
      <c r="T705" s="1366"/>
      <c r="U705" s="1366"/>
      <c r="V705" s="1366"/>
      <c r="W705" s="1366"/>
      <c r="X705" s="1366"/>
      <c r="Y705" s="1366"/>
      <c r="Z705" s="1366"/>
      <c r="AA705" s="1366"/>
      <c r="AB705" s="1366"/>
      <c r="AC705" s="1366"/>
      <c r="AD705" s="1366"/>
      <c r="AE705" s="1366"/>
      <c r="AF705" s="1366"/>
      <c r="AG705" s="1366"/>
      <c r="AH705" s="1366"/>
      <c r="AI705" s="1366"/>
      <c r="AJ705" s="1366"/>
      <c r="AK705" s="1366"/>
      <c r="AL705" s="1366"/>
      <c r="AM705" s="1366"/>
      <c r="AN705" s="1366"/>
      <c r="AO705" s="1366"/>
      <c r="AP705" s="1366"/>
      <c r="AQ705" s="1366"/>
      <c r="AR705" s="1366"/>
      <c r="AS705" s="1366"/>
      <c r="AT705" s="1366"/>
      <c r="AU705" s="1366"/>
      <c r="AV705" s="1366"/>
      <c r="AW705" s="1366"/>
      <c r="AX705" s="1366"/>
      <c r="AY705" s="1366"/>
      <c r="AZ705" s="1366"/>
      <c r="BA705" s="1366"/>
      <c r="BB705" s="1366"/>
      <c r="BC705" s="1366"/>
      <c r="BD705" s="1366"/>
      <c r="BE705" s="1366"/>
      <c r="BF705" s="1366"/>
      <c r="BG705" s="1366"/>
      <c r="BH705" s="1366"/>
      <c r="BI705" s="1366"/>
      <c r="BJ705" s="1366"/>
      <c r="BK705" s="1366"/>
      <c r="BL705" s="1366"/>
      <c r="BM705" s="1366"/>
      <c r="BN705" s="1366"/>
      <c r="BO705" s="1366"/>
      <c r="BP705" s="1366"/>
      <c r="BQ705" s="1366"/>
      <c r="BR705" s="1366"/>
      <c r="BS705" s="1366"/>
      <c r="BT705" s="1366"/>
      <c r="BU705" s="937"/>
    </row>
    <row r="706" spans="2:74" s="920" customFormat="1" ht="9.9499999999999993" customHeight="1">
      <c r="I706" s="936"/>
      <c r="J706" s="945"/>
      <c r="K706" s="939"/>
      <c r="L706" s="939"/>
      <c r="M706" s="939"/>
      <c r="N706" s="939"/>
      <c r="O706" s="939"/>
      <c r="P706" s="939"/>
      <c r="Q706" s="939"/>
      <c r="R706" s="939"/>
      <c r="S706" s="939"/>
      <c r="T706" s="939"/>
      <c r="U706" s="939"/>
      <c r="V706" s="939"/>
      <c r="W706" s="939"/>
      <c r="X706" s="939"/>
      <c r="Y706" s="939"/>
      <c r="Z706" s="939"/>
      <c r="AA706" s="939"/>
      <c r="AB706" s="939"/>
      <c r="AC706" s="939"/>
      <c r="AD706" s="939"/>
      <c r="AE706" s="939"/>
      <c r="AF706" s="939"/>
      <c r="AG706" s="939"/>
      <c r="AH706" s="939"/>
      <c r="AI706" s="939"/>
      <c r="AJ706" s="939"/>
      <c r="AK706" s="939"/>
      <c r="AL706" s="939"/>
      <c r="AM706" s="939"/>
      <c r="AN706" s="939"/>
      <c r="AO706" s="939"/>
      <c r="AP706" s="939"/>
      <c r="AQ706" s="939"/>
      <c r="AR706" s="939"/>
      <c r="AS706" s="939"/>
      <c r="AT706" s="939"/>
      <c r="AU706" s="939"/>
      <c r="AV706" s="939"/>
      <c r="AW706" s="939"/>
      <c r="AX706" s="939"/>
      <c r="AY706" s="939"/>
      <c r="AZ706" s="939"/>
      <c r="BA706" s="939"/>
      <c r="BB706" s="939"/>
      <c r="BC706" s="939"/>
      <c r="BD706" s="939"/>
      <c r="BE706" s="939"/>
      <c r="BF706" s="939"/>
      <c r="BG706" s="939"/>
      <c r="BH706" s="939"/>
      <c r="BI706" s="939"/>
      <c r="BJ706" s="939"/>
      <c r="BK706" s="939"/>
      <c r="BL706" s="939"/>
      <c r="BM706" s="939"/>
      <c r="BN706" s="939"/>
      <c r="BO706" s="939"/>
      <c r="BP706" s="939"/>
      <c r="BQ706" s="939"/>
      <c r="BR706" s="939"/>
      <c r="BS706" s="939"/>
      <c r="BT706" s="939"/>
      <c r="BU706" s="940"/>
    </row>
    <row r="707" spans="2:74" s="920" customFormat="1" ht="18.95" customHeight="1">
      <c r="I707" s="1049" t="s">
        <v>3482</v>
      </c>
      <c r="J707" s="488"/>
      <c r="K707" s="486"/>
      <c r="L707" s="486"/>
      <c r="M707" s="486"/>
      <c r="N707" s="486"/>
      <c r="O707" s="486"/>
      <c r="P707" s="486"/>
      <c r="Q707" s="486"/>
      <c r="R707" s="486"/>
      <c r="S707" s="486"/>
      <c r="T707" s="486"/>
      <c r="U707" s="486"/>
      <c r="V707" s="486"/>
      <c r="W707" s="486"/>
      <c r="X707" s="486"/>
      <c r="Y707" s="486"/>
      <c r="Z707" s="486"/>
      <c r="AA707" s="486"/>
      <c r="AB707" s="486"/>
      <c r="AC707" s="488"/>
      <c r="AD707" s="486"/>
      <c r="AE707" s="486"/>
      <c r="AF707" s="486"/>
      <c r="AG707" s="486"/>
      <c r="AH707" s="486"/>
      <c r="AI707" s="486"/>
      <c r="AJ707" s="486"/>
      <c r="AK707" s="486"/>
      <c r="AL707" s="488"/>
      <c r="AM707" s="486"/>
      <c r="AN707" s="486"/>
      <c r="AO707" s="486"/>
      <c r="AP707" s="486"/>
      <c r="AQ707" s="486"/>
      <c r="AR707" s="486"/>
      <c r="AS707" s="486"/>
      <c r="AT707" s="486"/>
      <c r="AU707" s="486"/>
      <c r="AV707" s="486"/>
      <c r="AW707" s="486"/>
      <c r="AX707" s="486"/>
      <c r="AY707" s="1057"/>
      <c r="AZ707" s="486"/>
      <c r="BB707" s="486"/>
      <c r="BC707" s="486"/>
      <c r="BD707" s="486"/>
      <c r="BE707" s="486"/>
    </row>
    <row r="708" spans="2:74" s="920" customFormat="1" ht="18.95" customHeight="1">
      <c r="I708" s="1049" t="s">
        <v>3483</v>
      </c>
      <c r="J708" s="488"/>
      <c r="K708" s="486"/>
      <c r="L708" s="486"/>
      <c r="M708" s="486"/>
      <c r="Y708" s="486"/>
      <c r="Z708" s="486"/>
      <c r="AA708" s="486"/>
      <c r="AB708" s="486"/>
      <c r="AC708" s="488"/>
      <c r="AD708" s="486"/>
      <c r="AE708" s="486"/>
      <c r="AF708" s="486"/>
      <c r="AG708" s="486"/>
      <c r="AH708" s="486"/>
      <c r="AI708" s="486"/>
      <c r="AJ708" s="486"/>
      <c r="AK708" s="486"/>
      <c r="AL708" s="486"/>
      <c r="AM708" s="486"/>
      <c r="AN708" s="486"/>
      <c r="AO708" s="486"/>
      <c r="AP708" s="486"/>
      <c r="AQ708" s="488"/>
      <c r="AR708" s="486"/>
      <c r="AS708" s="486"/>
      <c r="AT708" s="486"/>
      <c r="AU708" s="486"/>
      <c r="AV708" s="486"/>
      <c r="AW708" s="486"/>
      <c r="AX708" s="486"/>
      <c r="AY708" s="486"/>
      <c r="AZ708" s="486"/>
      <c r="BA708" s="486"/>
      <c r="BB708" s="486"/>
      <c r="BC708" s="486"/>
      <c r="BD708" s="1057"/>
      <c r="BE708" s="486"/>
      <c r="BF708" s="486"/>
      <c r="BG708" s="486"/>
      <c r="BJ708" s="486"/>
      <c r="BK708" s="486"/>
      <c r="BL708" s="486"/>
      <c r="BM708" s="486"/>
      <c r="BN708" s="486"/>
      <c r="BO708" s="486"/>
    </row>
    <row r="709" spans="2:74" s="920" customFormat="1" ht="18.95" customHeight="1">
      <c r="AQ709" s="486"/>
      <c r="AR709" s="486"/>
      <c r="AS709" s="486"/>
      <c r="AT709" s="486"/>
      <c r="AU709" s="486"/>
      <c r="AV709" s="486"/>
      <c r="AW709" s="486"/>
      <c r="AX709" s="486"/>
      <c r="AY709" s="486"/>
      <c r="AZ709" s="486"/>
    </row>
    <row r="710" spans="2:74" ht="5.0999999999999996" customHeight="1">
      <c r="B710" s="920"/>
      <c r="C710" s="920"/>
      <c r="D710" s="920"/>
      <c r="E710" s="920"/>
      <c r="G710"/>
      <c r="H710"/>
      <c r="I710" s="536"/>
      <c r="J710" s="536"/>
      <c r="K710" s="536"/>
      <c r="L710" s="536"/>
      <c r="M710" s="536"/>
      <c r="N710" s="536"/>
      <c r="O710" s="536"/>
      <c r="P710" s="536"/>
      <c r="Q710" s="536"/>
      <c r="Y710" s="921"/>
      <c r="Z710" s="922"/>
      <c r="AA710" s="922"/>
      <c r="AB710" s="922"/>
      <c r="AC710" s="922"/>
      <c r="AD710" s="922"/>
      <c r="AE710" s="922"/>
      <c r="AF710" s="923"/>
      <c r="AG710" s="920"/>
      <c r="AH710" s="920"/>
      <c r="AI710" s="920"/>
      <c r="AK710" s="920"/>
      <c r="AL710" s="920"/>
      <c r="AM710" s="920"/>
      <c r="AN710" s="920"/>
      <c r="AO710" s="920"/>
      <c r="AP710" s="920"/>
      <c r="AQ710" s="920"/>
      <c r="AR710" s="920"/>
      <c r="AS710" s="920"/>
      <c r="AT710" s="920"/>
      <c r="AU710" s="920"/>
      <c r="AV710" s="920"/>
      <c r="AW710" s="920"/>
      <c r="AX710" s="920"/>
      <c r="AY710" s="920"/>
      <c r="AZ710" s="920"/>
      <c r="BA710" s="920"/>
      <c r="BB710" s="920"/>
      <c r="BC710" s="920"/>
      <c r="BD710" s="920"/>
      <c r="BE710" s="920"/>
      <c r="BF710" s="920"/>
      <c r="BG710" s="920"/>
      <c r="BH710" s="920"/>
      <c r="BI710" s="920"/>
      <c r="BJ710" s="920"/>
      <c r="BK710" s="920"/>
      <c r="BL710" s="920"/>
      <c r="BM710" s="920"/>
      <c r="BN710" s="920"/>
    </row>
    <row r="711" spans="2:74" ht="18.95" customHeight="1">
      <c r="B711" s="920"/>
      <c r="C711" s="920"/>
      <c r="D711" s="920"/>
      <c r="E711" s="920"/>
      <c r="G711"/>
      <c r="H711"/>
      <c r="I711" s="536"/>
      <c r="J711" s="1020" t="s">
        <v>2343</v>
      </c>
      <c r="K711" s="1021"/>
      <c r="L711" s="1021"/>
      <c r="M711" s="1021"/>
      <c r="N711" s="1021"/>
      <c r="O711" s="1021"/>
      <c r="P711" s="1021"/>
      <c r="Q711" s="1395"/>
      <c r="R711" s="1493" t="s">
        <v>3169</v>
      </c>
      <c r="S711" s="1021"/>
      <c r="T711" s="1021"/>
      <c r="U711" s="1021"/>
      <c r="V711" s="1021"/>
      <c r="W711" s="1021"/>
      <c r="X711" s="1023"/>
      <c r="Y711" s="907" t="s">
        <v>1519</v>
      </c>
      <c r="Z711" s="908"/>
      <c r="AA711" s="908"/>
      <c r="AB711" s="908"/>
      <c r="AC711" s="908"/>
      <c r="AD711" s="908"/>
      <c r="AE711" s="908"/>
      <c r="AF711" s="909"/>
      <c r="AG711" s="920"/>
      <c r="AH711" s="1049" t="s">
        <v>3099</v>
      </c>
      <c r="AI711" s="920"/>
      <c r="AJ711" s="920"/>
      <c r="AK711" s="920"/>
      <c r="AL711" s="920"/>
      <c r="AM711" s="920"/>
      <c r="AN711" s="920"/>
      <c r="AR711" s="920"/>
      <c r="AS711" s="920"/>
      <c r="AT711" s="920"/>
      <c r="AU711" s="920"/>
      <c r="BI711" s="920"/>
      <c r="BJ711" s="920"/>
      <c r="BK711" s="920"/>
      <c r="BL711" s="920"/>
      <c r="BM711" s="920"/>
      <c r="BN711" s="920"/>
      <c r="BO711" s="920"/>
      <c r="BP711" s="920"/>
      <c r="BQ711" s="920"/>
      <c r="BR711" s="920"/>
      <c r="BS711" s="920"/>
      <c r="BT711" s="920"/>
    </row>
    <row r="712" spans="2:74" ht="9.9499999999999993" customHeight="1">
      <c r="B712" s="920"/>
      <c r="C712" s="920"/>
      <c r="D712" s="920"/>
      <c r="E712" s="920"/>
      <c r="G712"/>
      <c r="H712"/>
      <c r="I712" s="916"/>
      <c r="J712" s="914"/>
      <c r="K712" s="914"/>
      <c r="L712" s="1317"/>
      <c r="M712" s="914"/>
      <c r="N712" s="914"/>
      <c r="O712" s="914"/>
      <c r="P712" s="914"/>
      <c r="Q712" s="914"/>
      <c r="Y712" s="536"/>
      <c r="Z712" s="536"/>
      <c r="AA712" s="536"/>
      <c r="AB712" s="536"/>
      <c r="AC712" s="536"/>
      <c r="AD712" s="536"/>
      <c r="AE712" s="536"/>
      <c r="AF712" s="536"/>
      <c r="AG712" s="1317"/>
      <c r="AH712" s="1316"/>
      <c r="AI712" s="941"/>
      <c r="AJ712" s="941"/>
      <c r="AK712" s="941"/>
      <c r="AL712" s="941"/>
      <c r="AM712" s="941"/>
      <c r="AN712" s="941"/>
      <c r="AO712" s="941"/>
      <c r="AP712" s="941"/>
      <c r="AQ712" s="941"/>
      <c r="AR712" s="941"/>
      <c r="AS712" s="941"/>
      <c r="AT712" s="941"/>
      <c r="AU712" s="941"/>
      <c r="AV712" s="941"/>
      <c r="AW712" s="941"/>
      <c r="AX712" s="941"/>
      <c r="AY712" s="941"/>
      <c r="AZ712" s="941"/>
      <c r="BA712" s="1316"/>
      <c r="BB712" s="1316"/>
      <c r="BC712" s="1316"/>
      <c r="BD712" s="1316"/>
      <c r="BE712" s="1316"/>
      <c r="BF712" s="1316"/>
      <c r="BG712" s="1316"/>
      <c r="BH712" s="1316"/>
      <c r="BI712" s="1316"/>
      <c r="BJ712" s="1316"/>
      <c r="BK712" s="1316"/>
      <c r="BL712" s="1316"/>
      <c r="BM712" s="1316"/>
      <c r="BN712" s="1316"/>
      <c r="BO712" s="1316"/>
      <c r="BP712" s="1316"/>
      <c r="BQ712" s="1316"/>
      <c r="BR712" s="1316"/>
      <c r="BS712" s="941"/>
      <c r="BT712" s="941"/>
      <c r="BU712" s="942"/>
    </row>
    <row r="713" spans="2:74" ht="18.95" customHeight="1">
      <c r="B713" s="920"/>
      <c r="C713" s="920"/>
      <c r="D713" s="920"/>
      <c r="E713" s="920"/>
      <c r="I713" s="935"/>
      <c r="J713" s="949" t="s">
        <v>2376</v>
      </c>
      <c r="K713" s="752"/>
      <c r="L713" s="938"/>
      <c r="M713" s="920"/>
      <c r="N713" s="2890" t="s">
        <v>1179</v>
      </c>
      <c r="O713" s="2891"/>
      <c r="P713" s="2891"/>
      <c r="Q713" s="2892"/>
      <c r="R713" s="986" t="s">
        <v>1180</v>
      </c>
      <c r="S713" s="987" t="s">
        <v>1178</v>
      </c>
      <c r="T713" s="2890" t="s">
        <v>1179</v>
      </c>
      <c r="U713" s="2891"/>
      <c r="V713" s="2891"/>
      <c r="W713" s="2892"/>
      <c r="X713" s="986" t="s">
        <v>1180</v>
      </c>
      <c r="AA713" s="920"/>
      <c r="AB713" s="950" t="s">
        <v>1630</v>
      </c>
      <c r="AC713" s="938"/>
      <c r="AD713" s="938"/>
      <c r="AE713" s="992" t="s">
        <v>2356</v>
      </c>
      <c r="AF713" s="1152"/>
      <c r="AG713" s="1152"/>
      <c r="AH713" s="1152"/>
      <c r="AI713" s="1152"/>
      <c r="AJ713" s="1153"/>
      <c r="AK713" s="946" t="s">
        <v>1115</v>
      </c>
      <c r="BB713" s="926" t="s">
        <v>1544</v>
      </c>
      <c r="BC713" s="927"/>
      <c r="BD713" s="928"/>
      <c r="BE713" s="926" t="s">
        <v>1623</v>
      </c>
      <c r="BF713" s="927"/>
      <c r="BG713" s="928"/>
      <c r="BH713" s="920"/>
      <c r="BI713" s="920"/>
      <c r="BJ713" s="920"/>
      <c r="BS713" s="920"/>
      <c r="BT713" s="920"/>
      <c r="BU713" s="937"/>
    </row>
    <row r="714" spans="2:74" ht="9.9499999999999993" customHeight="1">
      <c r="B714" s="920"/>
      <c r="C714" s="920"/>
      <c r="D714" s="920"/>
      <c r="E714" s="920"/>
      <c r="I714" s="935"/>
      <c r="J714" s="920"/>
      <c r="K714" s="920"/>
      <c r="L714" s="920"/>
      <c r="M714" s="920"/>
      <c r="N714" s="920"/>
      <c r="Y714" s="920"/>
      <c r="Z714" s="920"/>
      <c r="AA714" s="920"/>
      <c r="AB714" s="920"/>
      <c r="AC714" s="920"/>
      <c r="AD714" s="920"/>
      <c r="AE714" s="920"/>
      <c r="AF714" s="920"/>
      <c r="AG714" s="920"/>
      <c r="AH714" s="920"/>
      <c r="AI714" s="920"/>
      <c r="AJ714" s="920"/>
      <c r="AK714" s="920"/>
      <c r="AL714" s="920"/>
      <c r="AM714" s="920"/>
      <c r="AN714" s="920"/>
      <c r="AO714" s="920"/>
      <c r="AP714" s="920"/>
      <c r="AQ714" s="920"/>
      <c r="BA714" s="920"/>
      <c r="BB714" s="920"/>
      <c r="BC714" s="920"/>
      <c r="BD714" s="920"/>
      <c r="BE714" s="920"/>
      <c r="BF714" s="920"/>
      <c r="BG714" s="920"/>
      <c r="BH714" s="920"/>
      <c r="BI714" s="920"/>
      <c r="BJ714" s="920"/>
      <c r="BK714" s="920"/>
      <c r="BL714" s="920"/>
      <c r="BM714" s="920"/>
      <c r="BN714" s="920"/>
      <c r="BO714" s="920"/>
      <c r="BP714" s="920"/>
      <c r="BQ714" s="920"/>
      <c r="BR714" s="920"/>
      <c r="BS714" s="920"/>
      <c r="BT714" s="920"/>
      <c r="BU714" s="937"/>
    </row>
    <row r="715" spans="2:74" ht="18.95" customHeight="1">
      <c r="B715" s="920"/>
      <c r="C715" s="920"/>
      <c r="D715" s="920"/>
      <c r="E715" s="920"/>
      <c r="G715" s="920"/>
      <c r="H715" s="920"/>
      <c r="I715" s="935"/>
      <c r="J715" s="949" t="s">
        <v>1627</v>
      </c>
      <c r="K715" s="981"/>
      <c r="L715" s="981"/>
      <c r="N715" s="982" t="s">
        <v>1521</v>
      </c>
      <c r="O715" s="983"/>
      <c r="P715" s="983"/>
      <c r="Q715" s="983"/>
      <c r="R715" s="986" t="s">
        <v>912</v>
      </c>
      <c r="S715" s="910" t="s">
        <v>1656</v>
      </c>
      <c r="T715" s="981"/>
      <c r="U715" s="938"/>
      <c r="V715" s="982" t="s">
        <v>1521</v>
      </c>
      <c r="W715" s="983"/>
      <c r="X715" s="983"/>
      <c r="Y715" s="983"/>
      <c r="Z715" s="986" t="s">
        <v>912</v>
      </c>
      <c r="AA715" s="1056"/>
      <c r="AB715" s="1056" t="s">
        <v>1752</v>
      </c>
      <c r="AC715" s="1056"/>
      <c r="AD715" s="1056"/>
      <c r="AE715" s="982" t="s">
        <v>1521</v>
      </c>
      <c r="AF715" s="983"/>
      <c r="AG715" s="983"/>
      <c r="AH715" s="983"/>
      <c r="AI715" s="984"/>
      <c r="AJ715" s="1056" t="s">
        <v>3097</v>
      </c>
      <c r="AK715" s="1056"/>
      <c r="AL715" s="1056"/>
      <c r="AM715" s="1056"/>
      <c r="AN715" s="982" t="s">
        <v>1521</v>
      </c>
      <c r="AO715" s="983"/>
      <c r="AP715" s="983"/>
      <c r="AQ715" s="983"/>
      <c r="AR715" s="984"/>
      <c r="AT715" s="1056" t="s">
        <v>3098</v>
      </c>
      <c r="AU715" s="1056"/>
      <c r="AW715" s="982" t="s">
        <v>1521</v>
      </c>
      <c r="AX715" s="983"/>
      <c r="AY715" s="983"/>
      <c r="AZ715" s="983"/>
      <c r="BA715" s="984"/>
      <c r="BS715" s="920"/>
      <c r="BT715" s="920"/>
      <c r="BU715" s="937"/>
    </row>
    <row r="716" spans="2:74" s="920" customFormat="1" ht="20.100000000000001" customHeight="1">
      <c r="I716" s="935"/>
      <c r="BU716" s="937"/>
      <c r="BV716" s="486"/>
    </row>
    <row r="717" spans="2:74" s="920" customFormat="1" ht="18.95" customHeight="1">
      <c r="I717" s="935"/>
      <c r="J717" s="2880" t="s">
        <v>1559</v>
      </c>
      <c r="K717" s="2810" t="s">
        <v>3096</v>
      </c>
      <c r="L717" s="2848"/>
      <c r="M717" s="2848"/>
      <c r="N717" s="2799"/>
      <c r="O717" s="2810" t="s">
        <v>3172</v>
      </c>
      <c r="P717" s="2848"/>
      <c r="Q717" s="2848"/>
      <c r="R717" s="2799"/>
      <c r="S717" s="2810" t="s">
        <v>3174</v>
      </c>
      <c r="T717" s="2848"/>
      <c r="U717" s="2848"/>
      <c r="V717" s="2799"/>
      <c r="W717" s="2810" t="s">
        <v>1647</v>
      </c>
      <c r="X717" s="2882"/>
      <c r="Y717" s="2882"/>
      <c r="Z717" s="2882"/>
      <c r="AA717" s="2882"/>
      <c r="AB717" s="2812"/>
      <c r="AC717" s="2810" t="s">
        <v>3100</v>
      </c>
      <c r="AD717" s="2882"/>
      <c r="AE717" s="2882"/>
      <c r="AF717" s="2882"/>
      <c r="AG717" s="2882"/>
      <c r="AH717" s="2812"/>
      <c r="AI717" s="2810" t="s">
        <v>3095</v>
      </c>
      <c r="AJ717" s="2811"/>
      <c r="AK717" s="2811"/>
      <c r="AL717" s="2811"/>
      <c r="AM717" s="2812"/>
      <c r="AN717" s="2810" t="s">
        <v>2364</v>
      </c>
      <c r="AO717" s="2882"/>
      <c r="AP717" s="2882"/>
      <c r="AQ717" s="2882"/>
      <c r="AR717" s="2812"/>
      <c r="AS717" s="966" t="s">
        <v>2147</v>
      </c>
      <c r="AT717" s="1361"/>
      <c r="AU717" s="930"/>
      <c r="AV717" s="930"/>
      <c r="AW717" s="930"/>
      <c r="AX717" s="930"/>
      <c r="AY717" s="930"/>
      <c r="AZ717" s="930"/>
      <c r="BA717" s="931"/>
      <c r="BB717" s="929" t="s">
        <v>1586</v>
      </c>
      <c r="BC717" s="930"/>
      <c r="BD717" s="930"/>
      <c r="BE717" s="930"/>
      <c r="BF717" s="930"/>
      <c r="BG717" s="930"/>
      <c r="BH717" s="930"/>
      <c r="BI717" s="930"/>
      <c r="BJ717" s="930"/>
      <c r="BK717" s="931"/>
      <c r="BL717" s="930"/>
      <c r="BM717" s="931"/>
      <c r="BN717" s="2810" t="s">
        <v>2360</v>
      </c>
      <c r="BO717" s="2811"/>
      <c r="BP717" s="2812"/>
      <c r="BQ717" s="2810" t="s">
        <v>2363</v>
      </c>
      <c r="BR717" s="2811"/>
      <c r="BS717" s="2812"/>
      <c r="BT717" s="2947"/>
      <c r="BU717" s="937"/>
    </row>
    <row r="718" spans="2:74" s="920" customFormat="1" ht="18.95" customHeight="1">
      <c r="I718" s="935"/>
      <c r="J718" s="2881"/>
      <c r="K718" s="2800"/>
      <c r="L718" s="2801"/>
      <c r="M718" s="2801"/>
      <c r="N718" s="2802"/>
      <c r="O718" s="2800"/>
      <c r="P718" s="2801"/>
      <c r="Q718" s="2801"/>
      <c r="R718" s="2802"/>
      <c r="S718" s="2800"/>
      <c r="T718" s="2801"/>
      <c r="U718" s="2801"/>
      <c r="V718" s="2802"/>
      <c r="W718" s="2813"/>
      <c r="X718" s="2814"/>
      <c r="Y718" s="2814"/>
      <c r="Z718" s="2814"/>
      <c r="AA718" s="2814"/>
      <c r="AB718" s="2815"/>
      <c r="AC718" s="2813"/>
      <c r="AD718" s="2814"/>
      <c r="AE718" s="2814"/>
      <c r="AF718" s="2814"/>
      <c r="AG718" s="2814"/>
      <c r="AH718" s="2815"/>
      <c r="AI718" s="2813"/>
      <c r="AJ718" s="2814"/>
      <c r="AK718" s="2814"/>
      <c r="AL718" s="2814"/>
      <c r="AM718" s="2815"/>
      <c r="AN718" s="2813"/>
      <c r="AO718" s="2814"/>
      <c r="AP718" s="2814"/>
      <c r="AQ718" s="2814"/>
      <c r="AR718" s="2815"/>
      <c r="AS718" s="929" t="s">
        <v>3412</v>
      </c>
      <c r="AT718" s="930"/>
      <c r="AU718" s="930"/>
      <c r="AV718" s="929" t="s">
        <v>2138</v>
      </c>
      <c r="AW718" s="930"/>
      <c r="AX718" s="930"/>
      <c r="AY718" s="929" t="s">
        <v>2139</v>
      </c>
      <c r="AZ718" s="930"/>
      <c r="BA718" s="931"/>
      <c r="BB718" s="929" t="s">
        <v>699</v>
      </c>
      <c r="BC718" s="930"/>
      <c r="BD718" s="930"/>
      <c r="BE718" s="931"/>
      <c r="BF718" s="929" t="s">
        <v>700</v>
      </c>
      <c r="BG718" s="930"/>
      <c r="BH718" s="931"/>
      <c r="BI718" s="929" t="s">
        <v>1697</v>
      </c>
      <c r="BJ718" s="930"/>
      <c r="BK718" s="930"/>
      <c r="BL718" s="930"/>
      <c r="BM718" s="931"/>
      <c r="BN718" s="2813"/>
      <c r="BO718" s="2814"/>
      <c r="BP718" s="2815"/>
      <c r="BQ718" s="2813"/>
      <c r="BR718" s="2814"/>
      <c r="BS718" s="2815"/>
      <c r="BT718" s="2948"/>
      <c r="BU718" s="937"/>
    </row>
    <row r="719" spans="2:74" s="920" customFormat="1" ht="18.95" customHeight="1">
      <c r="I719" s="935"/>
      <c r="J719" s="1414" t="s">
        <v>737</v>
      </c>
      <c r="K719" s="2974" t="s">
        <v>1179</v>
      </c>
      <c r="L719" s="2978"/>
      <c r="M719" s="2978"/>
      <c r="N719" s="2976"/>
      <c r="O719" s="2974" t="s">
        <v>1179</v>
      </c>
      <c r="P719" s="2978"/>
      <c r="Q719" s="2978"/>
      <c r="R719" s="2976"/>
      <c r="S719" s="2974" t="s">
        <v>3175</v>
      </c>
      <c r="T719" s="2978"/>
      <c r="U719" s="2978"/>
      <c r="V719" s="2976"/>
      <c r="W719" s="2944" t="s">
        <v>2299</v>
      </c>
      <c r="X719" s="2945"/>
      <c r="Y719" s="2945"/>
      <c r="Z719" s="2945"/>
      <c r="AA719" s="2945"/>
      <c r="AB719" s="2946"/>
      <c r="AC719" s="2944" t="s">
        <v>3101</v>
      </c>
      <c r="AD719" s="2945"/>
      <c r="AE719" s="2945"/>
      <c r="AF719" s="2945"/>
      <c r="AG719" s="2945"/>
      <c r="AH719" s="2946"/>
      <c r="AI719" s="2890" t="s">
        <v>2350</v>
      </c>
      <c r="AJ719" s="2891"/>
      <c r="AK719" s="2891"/>
      <c r="AL719" s="2891"/>
      <c r="AM719" s="2892"/>
      <c r="AN719" s="2890" t="s">
        <v>2365</v>
      </c>
      <c r="AO719" s="2891"/>
      <c r="AP719" s="2891"/>
      <c r="AQ719" s="2891"/>
      <c r="AR719" s="2892"/>
      <c r="AS719" s="1388" t="s">
        <v>3410</v>
      </c>
      <c r="AT719" s="955"/>
      <c r="AU719" s="955"/>
      <c r="AV719" s="954" t="s">
        <v>1523</v>
      </c>
      <c r="AW719" s="955"/>
      <c r="AX719" s="955"/>
      <c r="AY719" s="954" t="s">
        <v>1524</v>
      </c>
      <c r="AZ719" s="955"/>
      <c r="BA719" s="971"/>
      <c r="BB719" s="2832" t="s">
        <v>1560</v>
      </c>
      <c r="BC719" s="2806"/>
      <c r="BD719" s="2806"/>
      <c r="BE719" s="2793"/>
      <c r="BF719" s="2832">
        <v>12345</v>
      </c>
      <c r="BG719" s="2806"/>
      <c r="BH719" s="2793"/>
      <c r="BI719" s="2929" t="s">
        <v>1691</v>
      </c>
      <c r="BJ719" s="2930"/>
      <c r="BK719" s="2930"/>
      <c r="BL719" s="2930"/>
      <c r="BM719" s="2931"/>
      <c r="BN719" s="2929" t="s">
        <v>2361</v>
      </c>
      <c r="BO719" s="2952"/>
      <c r="BP719" s="2931"/>
      <c r="BQ719" s="2929">
        <v>14</v>
      </c>
      <c r="BR719" s="2952"/>
      <c r="BS719" s="2931"/>
      <c r="BT719" s="990" t="s">
        <v>1180</v>
      </c>
      <c r="BU719" s="937"/>
    </row>
    <row r="720" spans="2:74" s="920" customFormat="1" ht="18.95" customHeight="1">
      <c r="I720" s="935"/>
      <c r="J720" s="1315" t="s">
        <v>737</v>
      </c>
      <c r="K720" s="2890" t="s">
        <v>1179</v>
      </c>
      <c r="L720" s="2891"/>
      <c r="M720" s="2891"/>
      <c r="N720" s="2892"/>
      <c r="O720" s="2890" t="s">
        <v>1179</v>
      </c>
      <c r="P720" s="2891"/>
      <c r="Q720" s="2891"/>
      <c r="R720" s="2892"/>
      <c r="S720" s="2890" t="s">
        <v>3175</v>
      </c>
      <c r="T720" s="2891"/>
      <c r="U720" s="2891"/>
      <c r="V720" s="2892"/>
      <c r="W720" s="2944" t="s">
        <v>2299</v>
      </c>
      <c r="X720" s="2945"/>
      <c r="Y720" s="2945"/>
      <c r="Z720" s="2945"/>
      <c r="AA720" s="2945"/>
      <c r="AB720" s="2946"/>
      <c r="AC720" s="2944" t="s">
        <v>3101</v>
      </c>
      <c r="AD720" s="2945"/>
      <c r="AE720" s="2945"/>
      <c r="AF720" s="2945"/>
      <c r="AG720" s="2945"/>
      <c r="AH720" s="2946"/>
      <c r="AI720" s="2890" t="s">
        <v>2350</v>
      </c>
      <c r="AJ720" s="2891"/>
      <c r="AK720" s="2891"/>
      <c r="AL720" s="2891"/>
      <c r="AM720" s="2892"/>
      <c r="AN720" s="2890" t="s">
        <v>2366</v>
      </c>
      <c r="AO720" s="2891"/>
      <c r="AP720" s="2891"/>
      <c r="AQ720" s="2891"/>
      <c r="AR720" s="2892"/>
      <c r="AS720" s="1388" t="s">
        <v>3410</v>
      </c>
      <c r="AT720" s="955"/>
      <c r="AU720" s="955"/>
      <c r="AV720" s="954" t="s">
        <v>1523</v>
      </c>
      <c r="AW720" s="955"/>
      <c r="AX720" s="955"/>
      <c r="AY720" s="954" t="s">
        <v>1524</v>
      </c>
      <c r="AZ720" s="955"/>
      <c r="BA720" s="971"/>
      <c r="BB720" s="2831" t="s">
        <v>1560</v>
      </c>
      <c r="BC720" s="2808"/>
      <c r="BD720" s="2808"/>
      <c r="BE720" s="2809"/>
      <c r="BF720" s="2831">
        <v>12345</v>
      </c>
      <c r="BG720" s="2808"/>
      <c r="BH720" s="2809"/>
      <c r="BI720" s="2932" t="s">
        <v>1691</v>
      </c>
      <c r="BJ720" s="2933"/>
      <c r="BK720" s="2933"/>
      <c r="BL720" s="2933"/>
      <c r="BM720" s="2934"/>
      <c r="BN720" s="2932" t="s">
        <v>2361</v>
      </c>
      <c r="BO720" s="2933"/>
      <c r="BP720" s="2934"/>
      <c r="BQ720" s="2932">
        <v>14</v>
      </c>
      <c r="BR720" s="2933"/>
      <c r="BS720" s="2934"/>
      <c r="BT720" s="991"/>
      <c r="BU720" s="937"/>
    </row>
    <row r="721" spans="4:77" s="920" customFormat="1" ht="5.0999999999999996" customHeight="1">
      <c r="I721" s="935"/>
      <c r="J721" s="1057"/>
      <c r="K721" s="1057"/>
      <c r="L721" s="1057"/>
      <c r="M721" s="1057"/>
      <c r="N721" s="1057"/>
      <c r="S721" s="1057"/>
      <c r="T721" s="1057"/>
      <c r="U721" s="1057"/>
      <c r="V721" s="1057"/>
      <c r="BU721" s="937"/>
    </row>
    <row r="722" spans="4:77" s="920" customFormat="1" ht="5.0999999999999996" customHeight="1">
      <c r="I722" s="935"/>
      <c r="J722" s="1366"/>
      <c r="K722" s="1366"/>
      <c r="L722" s="1366"/>
      <c r="M722" s="1366"/>
      <c r="N722" s="1366"/>
      <c r="O722" s="1366"/>
      <c r="P722" s="1366"/>
      <c r="Q722" s="1366"/>
      <c r="R722" s="1366"/>
      <c r="S722" s="1366"/>
      <c r="T722" s="1366"/>
      <c r="U722" s="1366"/>
      <c r="V722" s="1366"/>
      <c r="W722" s="1366"/>
      <c r="X722" s="1366"/>
      <c r="Y722" s="1366"/>
      <c r="Z722" s="1366"/>
      <c r="AA722" s="1366"/>
      <c r="AB722" s="1366"/>
      <c r="AC722" s="1366"/>
      <c r="AD722" s="1366"/>
      <c r="AE722" s="1366"/>
      <c r="AF722" s="1366"/>
      <c r="AG722" s="1366"/>
      <c r="AH722" s="1366"/>
      <c r="AI722" s="1366"/>
      <c r="AJ722" s="1366"/>
      <c r="AK722" s="1366"/>
      <c r="AL722" s="1366"/>
      <c r="AM722" s="1366"/>
      <c r="AN722" s="1366"/>
      <c r="AO722" s="1366"/>
      <c r="AP722" s="1366"/>
      <c r="AQ722" s="1366"/>
      <c r="AR722" s="1366"/>
      <c r="AS722" s="1366"/>
      <c r="AT722" s="1366"/>
      <c r="AU722" s="1366"/>
      <c r="AV722" s="1366"/>
      <c r="AW722" s="1366"/>
      <c r="AX722" s="1366"/>
      <c r="AY722" s="1366"/>
      <c r="AZ722" s="1366"/>
      <c r="BA722" s="1366"/>
      <c r="BB722" s="1366"/>
      <c r="BC722" s="1366"/>
      <c r="BD722" s="1366"/>
      <c r="BE722" s="1366"/>
      <c r="BF722" s="1366"/>
      <c r="BG722" s="1366"/>
      <c r="BH722" s="1366"/>
      <c r="BI722" s="1366"/>
      <c r="BJ722" s="1366"/>
      <c r="BK722" s="1366"/>
      <c r="BL722" s="1366"/>
      <c r="BM722" s="1366"/>
      <c r="BN722" s="1366"/>
      <c r="BO722" s="1366"/>
      <c r="BP722" s="1366"/>
      <c r="BQ722" s="1366"/>
      <c r="BR722" s="1366"/>
      <c r="BS722" s="1366"/>
      <c r="BT722" s="1366"/>
      <c r="BU722" s="937"/>
    </row>
    <row r="723" spans="4:77" s="920" customFormat="1" ht="18.95" customHeight="1">
      <c r="I723" s="935"/>
      <c r="J723" s="1366"/>
      <c r="K723" s="1366"/>
      <c r="L723" s="1366"/>
      <c r="M723" s="1366"/>
      <c r="N723" s="1366"/>
      <c r="O723" s="1366"/>
      <c r="P723" s="1366"/>
      <c r="Q723" s="1366"/>
      <c r="R723" s="1366"/>
      <c r="S723" s="1366"/>
      <c r="T723" s="1366"/>
      <c r="U723" s="1366"/>
      <c r="V723" s="1366"/>
      <c r="W723" s="1366"/>
      <c r="X723" s="1366"/>
      <c r="Y723" s="1366"/>
      <c r="Z723" s="1366"/>
      <c r="AA723" s="1366"/>
      <c r="AB723" s="1366"/>
      <c r="AC723" s="1366"/>
      <c r="AD723" s="1366"/>
      <c r="AE723" s="1366"/>
      <c r="AF723" s="1366"/>
      <c r="AG723" s="1366"/>
      <c r="AH723" s="1366"/>
      <c r="AI723" s="1366"/>
      <c r="AJ723" s="1366"/>
      <c r="AK723" s="1366"/>
      <c r="AL723" s="1366"/>
      <c r="AM723" s="1366"/>
      <c r="AN723" s="1366"/>
      <c r="AO723" s="1366"/>
      <c r="AP723" s="1366"/>
      <c r="AQ723" s="1366"/>
      <c r="AR723" s="1366"/>
      <c r="AS723" s="1366"/>
      <c r="AT723" s="1366"/>
      <c r="AU723" s="1366"/>
      <c r="AV723" s="1366"/>
      <c r="AW723" s="1366"/>
      <c r="AX723" s="1366"/>
      <c r="AY723" s="1366"/>
      <c r="AZ723" s="1366"/>
      <c r="BA723" s="1366"/>
      <c r="BB723" s="1366"/>
      <c r="BC723" s="1366"/>
      <c r="BD723" s="1366"/>
      <c r="BE723" s="1366"/>
      <c r="BF723" s="1366"/>
      <c r="BG723" s="1366"/>
      <c r="BH723" s="1366"/>
      <c r="BI723" s="1366"/>
      <c r="BJ723" s="1366"/>
      <c r="BK723" s="1366"/>
      <c r="BL723" s="1366"/>
      <c r="BM723" s="1366"/>
      <c r="BN723" s="1217" t="s">
        <v>1606</v>
      </c>
      <c r="BO723" s="1217"/>
      <c r="BP723" s="1366"/>
      <c r="BQ723" s="2928">
        <f>BQ720+BQ719</f>
        <v>28</v>
      </c>
      <c r="BR723" s="2884"/>
      <c r="BS723" s="2885"/>
      <c r="BT723" s="1366"/>
      <c r="BU723" s="937"/>
    </row>
    <row r="724" spans="4:77" s="920" customFormat="1" ht="5.0999999999999996" customHeight="1">
      <c r="I724" s="935"/>
      <c r="J724" s="1366"/>
      <c r="K724" s="1366"/>
      <c r="L724" s="1366"/>
      <c r="M724" s="1366"/>
      <c r="N724" s="1366"/>
      <c r="O724" s="1366"/>
      <c r="P724" s="1366"/>
      <c r="Q724" s="1366"/>
      <c r="R724" s="1366"/>
      <c r="S724" s="1366"/>
      <c r="T724" s="1366"/>
      <c r="U724" s="1366"/>
      <c r="V724" s="1366"/>
      <c r="W724" s="1366"/>
      <c r="X724" s="1366"/>
      <c r="Y724" s="1366"/>
      <c r="Z724" s="1366"/>
      <c r="AA724" s="1366"/>
      <c r="AB724" s="1366"/>
      <c r="AC724" s="1366"/>
      <c r="AD724" s="1366"/>
      <c r="AE724" s="1366"/>
      <c r="AF724" s="1366"/>
      <c r="AG724" s="1366"/>
      <c r="AH724" s="1366"/>
      <c r="AI724" s="1366"/>
      <c r="AJ724" s="1366"/>
      <c r="AK724" s="1366"/>
      <c r="AL724" s="1366"/>
      <c r="AM724" s="1366"/>
      <c r="AN724" s="1366"/>
      <c r="AO724" s="1366"/>
      <c r="AP724" s="1366"/>
      <c r="AQ724" s="1366"/>
      <c r="AR724" s="1366"/>
      <c r="AS724" s="1366"/>
      <c r="AT724" s="1366"/>
      <c r="AU724" s="1366"/>
      <c r="AV724" s="1366"/>
      <c r="AW724" s="1366"/>
      <c r="AX724" s="1366"/>
      <c r="AY724" s="1366"/>
      <c r="AZ724" s="1366"/>
      <c r="BA724" s="1366"/>
      <c r="BB724" s="1366"/>
      <c r="BC724" s="1366"/>
      <c r="BD724" s="1366"/>
      <c r="BE724" s="1366"/>
      <c r="BF724" s="1366"/>
      <c r="BG724" s="1366"/>
      <c r="BH724" s="1366"/>
      <c r="BI724" s="1366"/>
      <c r="BJ724" s="1366"/>
      <c r="BK724" s="1366"/>
      <c r="BL724" s="1366"/>
      <c r="BM724" s="1366"/>
      <c r="BN724" s="1366"/>
      <c r="BO724" s="1366"/>
      <c r="BP724" s="1366"/>
      <c r="BQ724" s="1366"/>
      <c r="BR724" s="1366"/>
      <c r="BS724" s="1366"/>
      <c r="BT724" s="1366"/>
      <c r="BU724" s="937"/>
    </row>
    <row r="725" spans="4:77" s="920" customFormat="1" ht="9.9499999999999993" customHeight="1">
      <c r="I725" s="936"/>
      <c r="J725" s="945"/>
      <c r="K725" s="945"/>
      <c r="L725" s="945"/>
      <c r="M725" s="945"/>
      <c r="N725" s="945"/>
      <c r="O725" s="939"/>
      <c r="P725" s="939"/>
      <c r="Q725" s="939"/>
      <c r="R725" s="939"/>
      <c r="S725" s="939"/>
      <c r="T725" s="939"/>
      <c r="U725" s="939"/>
      <c r="V725" s="939"/>
      <c r="W725" s="939"/>
      <c r="X725" s="939"/>
      <c r="Y725" s="939"/>
      <c r="Z725" s="939"/>
      <c r="AA725" s="939"/>
      <c r="AB725" s="939"/>
      <c r="AC725" s="939"/>
      <c r="AD725" s="939"/>
      <c r="AE725" s="939"/>
      <c r="AF725" s="939"/>
      <c r="AG725" s="939"/>
      <c r="AH725" s="939"/>
      <c r="AI725" s="939"/>
      <c r="AJ725" s="939"/>
      <c r="AK725" s="939"/>
      <c r="AL725" s="939"/>
      <c r="AM725" s="939"/>
      <c r="AN725" s="939"/>
      <c r="AO725" s="939"/>
      <c r="AP725" s="939"/>
      <c r="AQ725" s="939"/>
      <c r="AR725" s="939"/>
      <c r="AS725" s="939"/>
      <c r="AT725" s="939"/>
      <c r="AU725" s="939"/>
      <c r="AV725" s="939"/>
      <c r="AW725" s="939"/>
      <c r="AX725" s="939"/>
      <c r="AY725" s="939"/>
      <c r="AZ725" s="939"/>
      <c r="BA725" s="939"/>
      <c r="BB725" s="939"/>
      <c r="BC725" s="939"/>
      <c r="BD725" s="939"/>
      <c r="BE725" s="939"/>
      <c r="BF725" s="939"/>
      <c r="BG725" s="939"/>
      <c r="BH725" s="939"/>
      <c r="BI725" s="939"/>
      <c r="BJ725" s="939"/>
      <c r="BK725" s="939"/>
      <c r="BL725" s="939"/>
      <c r="BM725" s="939"/>
      <c r="BN725" s="939"/>
      <c r="BO725" s="939"/>
      <c r="BP725" s="939"/>
      <c r="BQ725" s="939"/>
      <c r="BR725" s="939"/>
      <c r="BS725" s="939"/>
      <c r="BT725" s="939"/>
      <c r="BU725" s="940"/>
    </row>
    <row r="726" spans="4:77" s="920" customFormat="1" ht="18.95" customHeight="1">
      <c r="I726" s="1049" t="s">
        <v>3484</v>
      </c>
      <c r="J726" s="1057"/>
      <c r="K726" s="1057"/>
      <c r="L726" s="1057"/>
      <c r="M726" s="1057"/>
      <c r="N726" s="1057"/>
    </row>
    <row r="727" spans="4:77" s="920" customFormat="1" ht="18.95" customHeight="1">
      <c r="J727" s="1057"/>
    </row>
    <row r="728" spans="4:77" s="920" customFormat="1" ht="18.95" customHeight="1"/>
    <row r="729" spans="4:77" s="920" customFormat="1" ht="18.95" customHeight="1">
      <c r="F729" s="924"/>
      <c r="G729" s="924" t="s">
        <v>3683</v>
      </c>
    </row>
    <row r="730" spans="4:77" s="920" customFormat="1" ht="18.95" customHeight="1"/>
    <row r="731" spans="4:77" ht="5.0999999999999996" customHeight="1">
      <c r="H731"/>
      <c r="I731" s="536"/>
      <c r="J731" s="921"/>
      <c r="K731" s="922"/>
      <c r="L731" s="922"/>
      <c r="M731" s="922"/>
      <c r="N731" s="922"/>
      <c r="O731" s="922"/>
      <c r="P731" s="922"/>
      <c r="Q731" s="923"/>
      <c r="R731" s="536"/>
      <c r="S731" s="536"/>
      <c r="T731" s="536"/>
      <c r="U731" s="536"/>
      <c r="V731" s="536"/>
      <c r="W731" s="536"/>
      <c r="X731" s="536"/>
      <c r="Y731" s="920"/>
      <c r="Z731" s="920"/>
      <c r="AA731" s="920"/>
      <c r="AB731" s="920"/>
      <c r="AC731" s="920"/>
      <c r="AD731" s="920"/>
      <c r="AE731" s="920"/>
      <c r="AF731" s="920"/>
      <c r="AG731" s="920"/>
      <c r="AQ731" s="920"/>
      <c r="AR731" s="920"/>
    </row>
    <row r="732" spans="4:77" ht="18.95" customHeight="1">
      <c r="D732" s="920"/>
      <c r="E732" s="920"/>
      <c r="F732" s="920"/>
      <c r="H732"/>
      <c r="I732" s="536"/>
      <c r="J732" s="907" t="s">
        <v>1833</v>
      </c>
      <c r="K732" s="908"/>
      <c r="L732" s="908"/>
      <c r="M732" s="908"/>
      <c r="N732" s="908"/>
      <c r="O732" s="908"/>
      <c r="P732" s="908"/>
      <c r="Q732" s="909"/>
      <c r="R732" s="1226" t="s">
        <v>3798</v>
      </c>
      <c r="S732" s="1021"/>
      <c r="T732" s="1021"/>
      <c r="U732" s="1021"/>
      <c r="V732" s="1022"/>
      <c r="W732" s="1022"/>
      <c r="X732" s="1022"/>
      <c r="Y732" s="1022"/>
      <c r="Z732" s="1021"/>
      <c r="AA732" s="2402" t="s">
        <v>3811</v>
      </c>
      <c r="AB732" s="1021"/>
      <c r="AC732" s="1021"/>
      <c r="AD732" s="1021"/>
      <c r="AE732" s="1022"/>
      <c r="AF732" s="1022"/>
      <c r="AG732" s="1022"/>
      <c r="AH732" s="1021"/>
      <c r="AI732" s="2402" t="s">
        <v>3815</v>
      </c>
      <c r="AJ732" s="1021"/>
      <c r="AK732" s="1021"/>
      <c r="AL732" s="1021"/>
      <c r="AM732" s="1022"/>
      <c r="AN732" s="1022"/>
      <c r="AO732" s="1022"/>
      <c r="AP732" s="1023"/>
      <c r="AQ732" s="920"/>
      <c r="AR732" s="920"/>
      <c r="AS732" s="920"/>
      <c r="AT732" s="920"/>
      <c r="AU732" s="920"/>
      <c r="AV732" s="920"/>
      <c r="AW732" s="920"/>
      <c r="AX732" s="920"/>
      <c r="AY732" s="920"/>
      <c r="AZ732" s="920"/>
      <c r="BA732" s="920"/>
      <c r="BB732" s="920"/>
      <c r="BC732" s="920"/>
      <c r="BD732" s="920"/>
      <c r="BE732" s="920"/>
      <c r="BF732" s="920"/>
      <c r="BG732" s="920"/>
      <c r="BH732" s="920"/>
      <c r="BI732" s="920"/>
      <c r="BJ732" s="920"/>
      <c r="BK732" s="920"/>
      <c r="BL732" s="920"/>
    </row>
    <row r="733" spans="4:77" ht="9.9499999999999993" customHeight="1">
      <c r="D733" s="920"/>
      <c r="E733" s="920"/>
      <c r="F733" s="920"/>
      <c r="H733"/>
      <c r="I733" s="916"/>
      <c r="J733" s="536"/>
      <c r="K733" s="536"/>
      <c r="L733" s="536"/>
      <c r="M733" s="536"/>
      <c r="N733" s="536"/>
      <c r="O733" s="536"/>
      <c r="P733" s="536"/>
      <c r="Q733" s="536"/>
      <c r="R733" s="914"/>
      <c r="S733" s="914"/>
      <c r="T733" s="914"/>
      <c r="U733" s="914"/>
      <c r="V733" s="914"/>
      <c r="W733" s="914"/>
      <c r="X733" s="914"/>
      <c r="Y733" s="914"/>
      <c r="Z733" s="941"/>
      <c r="AA733" s="941"/>
      <c r="AB733" s="941"/>
      <c r="AC733" s="941"/>
      <c r="AD733" s="941"/>
      <c r="AE733" s="941"/>
      <c r="AF733" s="941"/>
      <c r="AG733" s="941"/>
      <c r="AH733" s="941"/>
      <c r="AI733" s="941"/>
      <c r="AJ733" s="941"/>
      <c r="AK733" s="941"/>
      <c r="AL733" s="941"/>
      <c r="AM733" s="941"/>
      <c r="AN733" s="941"/>
      <c r="AO733" s="941"/>
      <c r="AP733" s="941"/>
      <c r="AQ733" s="942"/>
      <c r="AR733" s="1847"/>
      <c r="AS733" s="920"/>
      <c r="AT733" s="920"/>
      <c r="AU733" s="920"/>
      <c r="AV733" s="920"/>
      <c r="AW733" s="920"/>
      <c r="AX733" s="920"/>
      <c r="AY733" s="920"/>
      <c r="AZ733" s="920"/>
      <c r="BA733" s="920"/>
      <c r="BB733" s="920"/>
      <c r="BC733" s="920"/>
      <c r="BD733" s="920"/>
      <c r="BE733" s="920"/>
      <c r="BF733" s="920"/>
      <c r="BG733" s="920"/>
      <c r="BH733" s="920"/>
      <c r="BI733" s="920"/>
      <c r="BJ733" s="920"/>
      <c r="BK733" s="920"/>
      <c r="BL733" s="920"/>
      <c r="BM733" s="920"/>
      <c r="BN733" s="920"/>
      <c r="BO733" s="920"/>
      <c r="BP733" s="920"/>
      <c r="BQ733" s="920"/>
      <c r="BR733" s="920"/>
      <c r="BS733" s="920"/>
      <c r="BT733" s="920"/>
      <c r="BU733" s="920"/>
      <c r="BV733" s="920"/>
      <c r="BW733" s="920"/>
      <c r="BX733" s="920"/>
      <c r="BY733" s="920"/>
    </row>
    <row r="734" spans="4:77" s="920" customFormat="1" ht="18.95" customHeight="1">
      <c r="I734" s="935"/>
      <c r="J734" s="949" t="s">
        <v>1839</v>
      </c>
      <c r="K734" s="752"/>
      <c r="L734" s="938"/>
      <c r="M734" s="938"/>
      <c r="N734" s="2890" t="s">
        <v>1179</v>
      </c>
      <c r="O734" s="2891"/>
      <c r="P734" s="2891"/>
      <c r="Q734" s="2892"/>
      <c r="R734" s="986" t="s">
        <v>1180</v>
      </c>
      <c r="S734" s="987" t="s">
        <v>1178</v>
      </c>
      <c r="T734" s="2890" t="s">
        <v>1179</v>
      </c>
      <c r="U734" s="2891"/>
      <c r="V734" s="2891"/>
      <c r="W734" s="2892"/>
      <c r="X734" s="986" t="s">
        <v>1180</v>
      </c>
      <c r="Y734" s="920" t="s">
        <v>1840</v>
      </c>
      <c r="Z734" s="920" t="s">
        <v>3805</v>
      </c>
      <c r="AE734" s="486" t="s">
        <v>737</v>
      </c>
      <c r="AF734" s="486" t="s">
        <v>2318</v>
      </c>
      <c r="AG734" s="486"/>
      <c r="AK734" s="926" t="s">
        <v>1544</v>
      </c>
      <c r="AL734" s="927"/>
      <c r="AM734" s="928"/>
      <c r="AN734" s="926" t="s">
        <v>1623</v>
      </c>
      <c r="AO734" s="927"/>
      <c r="AP734" s="928"/>
      <c r="AQ734" s="937"/>
      <c r="AR734" s="1847"/>
    </row>
    <row r="735" spans="4:77" s="920" customFormat="1" ht="9.9499999999999993" customHeight="1">
      <c r="I735" s="935"/>
      <c r="AQ735" s="937"/>
      <c r="AR735" s="1847"/>
    </row>
    <row r="736" spans="4:77" s="920" customFormat="1" ht="20.100000000000001" customHeight="1">
      <c r="I736" s="1847"/>
      <c r="J736" s="949" t="s">
        <v>1627</v>
      </c>
      <c r="K736" s="981"/>
      <c r="L736" s="981"/>
      <c r="M736" s="981"/>
      <c r="N736" s="982" t="s">
        <v>1521</v>
      </c>
      <c r="O736" s="983"/>
      <c r="P736" s="983"/>
      <c r="Q736" s="983"/>
      <c r="R736" s="986" t="s">
        <v>912</v>
      </c>
      <c r="S736" s="910" t="s">
        <v>1656</v>
      </c>
      <c r="T736" s="981"/>
      <c r="U736" s="938"/>
      <c r="V736" s="982" t="s">
        <v>1521</v>
      </c>
      <c r="W736" s="983"/>
      <c r="X736" s="983"/>
      <c r="Y736" s="983"/>
      <c r="Z736" s="986" t="s">
        <v>912</v>
      </c>
      <c r="AA736" s="910" t="s">
        <v>1789</v>
      </c>
      <c r="AB736" s="981"/>
      <c r="AC736" s="938"/>
      <c r="AD736" s="982" t="s">
        <v>1521</v>
      </c>
      <c r="AE736" s="983"/>
      <c r="AF736" s="983"/>
      <c r="AG736" s="983"/>
      <c r="AH736" s="946" t="s">
        <v>1115</v>
      </c>
      <c r="AQ736" s="937"/>
      <c r="AR736" s="1847"/>
    </row>
    <row r="737" spans="9:44" s="920" customFormat="1" ht="9.9499999999999993" customHeight="1">
      <c r="I737" s="1847"/>
      <c r="AQ737" s="937"/>
      <c r="AR737" s="1847"/>
    </row>
    <row r="738" spans="9:44" s="920" customFormat="1" ht="18.95" customHeight="1">
      <c r="I738" s="935"/>
      <c r="J738" s="2797" t="s">
        <v>1586</v>
      </c>
      <c r="K738" s="2798"/>
      <c r="L738" s="2798"/>
      <c r="M738" s="2798"/>
      <c r="N738" s="2798"/>
      <c r="O738" s="2798"/>
      <c r="P738" s="2798"/>
      <c r="Q738" s="2798"/>
      <c r="R738" s="2798"/>
      <c r="S738" s="2798"/>
      <c r="T738" s="2798"/>
      <c r="U738" s="2799"/>
      <c r="V738" s="2797" t="s">
        <v>1771</v>
      </c>
      <c r="W738" s="2798"/>
      <c r="X738" s="2799"/>
      <c r="Y738" s="2810" t="s">
        <v>1799</v>
      </c>
      <c r="Z738" s="2811"/>
      <c r="AA738" s="2812"/>
      <c r="AB738" s="1157" t="s">
        <v>1800</v>
      </c>
      <c r="AC738" s="1158"/>
      <c r="AD738" s="1159"/>
      <c r="AE738" s="1157"/>
      <c r="AF738" s="1158"/>
      <c r="AG738" s="1159"/>
      <c r="AH738" s="1157"/>
      <c r="AI738" s="1158"/>
      <c r="AJ738" s="1159"/>
      <c r="AK738" s="2833" t="s">
        <v>3122</v>
      </c>
      <c r="AL738" s="2834"/>
      <c r="AQ738" s="937"/>
      <c r="AR738" s="1847"/>
    </row>
    <row r="739" spans="9:44" s="920" customFormat="1" ht="18.95" customHeight="1">
      <c r="I739" s="935"/>
      <c r="J739" s="929" t="s">
        <v>699</v>
      </c>
      <c r="K739" s="930"/>
      <c r="L739" s="930"/>
      <c r="M739" s="931"/>
      <c r="N739" s="929" t="s">
        <v>700</v>
      </c>
      <c r="O739" s="930"/>
      <c r="P739" s="931"/>
      <c r="Q739" s="929" t="s">
        <v>1697</v>
      </c>
      <c r="R739" s="930"/>
      <c r="S739" s="930"/>
      <c r="T739" s="930"/>
      <c r="U739" s="931"/>
      <c r="V739" s="2800"/>
      <c r="W739" s="2801"/>
      <c r="X739" s="2802"/>
      <c r="Y739" s="2813"/>
      <c r="Z739" s="2814"/>
      <c r="AA739" s="2815"/>
      <c r="AB739" s="1025" t="s">
        <v>1803</v>
      </c>
      <c r="AC739" s="1026"/>
      <c r="AD739" s="1182"/>
      <c r="AE739" s="1025" t="s">
        <v>1801</v>
      </c>
      <c r="AF739" s="1026"/>
      <c r="AG739" s="1182"/>
      <c r="AH739" s="1025" t="s">
        <v>1802</v>
      </c>
      <c r="AI739" s="1026"/>
      <c r="AJ739" s="1182"/>
      <c r="AK739" s="2835"/>
      <c r="AL739" s="2836"/>
      <c r="AQ739" s="937"/>
      <c r="AR739" s="1847"/>
    </row>
    <row r="740" spans="9:44" s="920" customFormat="1" ht="18.95" customHeight="1">
      <c r="I740" s="935"/>
      <c r="J740" s="2974" t="s">
        <v>1689</v>
      </c>
      <c r="K740" s="2975"/>
      <c r="L740" s="2975"/>
      <c r="M740" s="2976"/>
      <c r="N740" s="2929">
        <v>241657</v>
      </c>
      <c r="O740" s="2952"/>
      <c r="P740" s="2931"/>
      <c r="Q740" s="2929" t="s">
        <v>1691</v>
      </c>
      <c r="R740" s="2952"/>
      <c r="S740" s="2952"/>
      <c r="T740" s="2952"/>
      <c r="U740" s="2931"/>
      <c r="V740" s="982" t="s">
        <v>1795</v>
      </c>
      <c r="W740" s="1152"/>
      <c r="X740" s="984"/>
      <c r="Y740" s="954">
        <v>100</v>
      </c>
      <c r="Z740" s="955"/>
      <c r="AA740" s="971"/>
      <c r="AB740" s="954">
        <v>105</v>
      </c>
      <c r="AC740" s="955"/>
      <c r="AD740" s="971"/>
      <c r="AE740" s="1183">
        <f t="shared" ref="AE740:AE761" si="0">AB740-Y740</f>
        <v>5</v>
      </c>
      <c r="AF740" s="955"/>
      <c r="AG740" s="971"/>
      <c r="AH740" s="1184">
        <f t="shared" ref="AH740:AH761" si="1">AB740/Y740</f>
        <v>1.05</v>
      </c>
      <c r="AI740" s="955"/>
      <c r="AJ740" s="971"/>
      <c r="AK740" s="1319" t="s">
        <v>3123</v>
      </c>
      <c r="AL740" s="960"/>
      <c r="AQ740" s="937"/>
      <c r="AR740" s="1847"/>
    </row>
    <row r="741" spans="9:44" s="920" customFormat="1" ht="18.95" customHeight="1">
      <c r="I741" s="935"/>
      <c r="J741" s="3015"/>
      <c r="K741" s="3010"/>
      <c r="L741" s="3010"/>
      <c r="M741" s="3011"/>
      <c r="N741" s="3008"/>
      <c r="O741" s="2990"/>
      <c r="P741" s="2991"/>
      <c r="Q741" s="3008"/>
      <c r="R741" s="2990"/>
      <c r="S741" s="2990"/>
      <c r="T741" s="2990"/>
      <c r="U741" s="2991"/>
      <c r="V741" s="982" t="s">
        <v>1796</v>
      </c>
      <c r="W741" s="1152"/>
      <c r="X741" s="984"/>
      <c r="Y741" s="954">
        <v>200</v>
      </c>
      <c r="Z741" s="955"/>
      <c r="AA741" s="971"/>
      <c r="AB741" s="954">
        <v>190</v>
      </c>
      <c r="AC741" s="955"/>
      <c r="AD741" s="971"/>
      <c r="AE741" s="1183">
        <f t="shared" si="0"/>
        <v>-10</v>
      </c>
      <c r="AF741" s="955"/>
      <c r="AG741" s="971"/>
      <c r="AH741" s="1184">
        <f t="shared" si="1"/>
        <v>0.95</v>
      </c>
      <c r="AI741" s="955"/>
      <c r="AJ741" s="971"/>
      <c r="AK741" s="1319" t="s">
        <v>3123</v>
      </c>
      <c r="AL741" s="960"/>
      <c r="AQ741" s="937"/>
    </row>
    <row r="742" spans="9:44" s="920" customFormat="1" ht="18.95" customHeight="1">
      <c r="I742" s="935"/>
      <c r="J742" s="3015"/>
      <c r="K742" s="3010"/>
      <c r="L742" s="3010"/>
      <c r="M742" s="3011"/>
      <c r="N742" s="3008"/>
      <c r="O742" s="2990"/>
      <c r="P742" s="2991"/>
      <c r="Q742" s="3008"/>
      <c r="R742" s="2990"/>
      <c r="S742" s="2990"/>
      <c r="T742" s="2990"/>
      <c r="U742" s="2991"/>
      <c r="V742" s="982" t="s">
        <v>1797</v>
      </c>
      <c r="W742" s="1152"/>
      <c r="X742" s="984"/>
      <c r="Y742" s="954">
        <v>200</v>
      </c>
      <c r="Z742" s="955"/>
      <c r="AA742" s="971"/>
      <c r="AB742" s="954">
        <v>180</v>
      </c>
      <c r="AC742" s="955"/>
      <c r="AD742" s="971"/>
      <c r="AE742" s="1183">
        <f t="shared" si="0"/>
        <v>-20</v>
      </c>
      <c r="AF742" s="955"/>
      <c r="AG742" s="971"/>
      <c r="AH742" s="1184">
        <f t="shared" si="1"/>
        <v>0.9</v>
      </c>
      <c r="AI742" s="955"/>
      <c r="AJ742" s="971"/>
      <c r="AK742" s="1319" t="s">
        <v>3123</v>
      </c>
      <c r="AL742" s="960"/>
      <c r="AQ742" s="937"/>
    </row>
    <row r="743" spans="9:44" s="920" customFormat="1" ht="18.95" customHeight="1">
      <c r="I743" s="935"/>
      <c r="J743" s="3015"/>
      <c r="K743" s="3010"/>
      <c r="L743" s="3010"/>
      <c r="M743" s="3011"/>
      <c r="N743" s="3008"/>
      <c r="O743" s="2990"/>
      <c r="P743" s="2991"/>
      <c r="Q743" s="2992"/>
      <c r="R743" s="2993"/>
      <c r="S743" s="2993"/>
      <c r="T743" s="2993"/>
      <c r="U743" s="2994"/>
      <c r="V743" s="982" t="s">
        <v>1798</v>
      </c>
      <c r="W743" s="1152"/>
      <c r="X743" s="984"/>
      <c r="Y743" s="954">
        <v>150</v>
      </c>
      <c r="Z743" s="955"/>
      <c r="AA743" s="971"/>
      <c r="AB743" s="954">
        <v>160</v>
      </c>
      <c r="AC743" s="955"/>
      <c r="AD743" s="971"/>
      <c r="AE743" s="1183">
        <f t="shared" si="0"/>
        <v>10</v>
      </c>
      <c r="AF743" s="955"/>
      <c r="AG743" s="971"/>
      <c r="AH743" s="1184">
        <f t="shared" si="1"/>
        <v>1.0666666666666667</v>
      </c>
      <c r="AI743" s="955"/>
      <c r="AJ743" s="971"/>
      <c r="AK743" s="1319" t="s">
        <v>3123</v>
      </c>
      <c r="AL743" s="960"/>
      <c r="AQ743" s="937"/>
    </row>
    <row r="744" spans="9:44" s="920" customFormat="1" ht="18.95" customHeight="1">
      <c r="I744" s="935"/>
      <c r="J744" s="3015"/>
      <c r="K744" s="3010"/>
      <c r="L744" s="3010"/>
      <c r="M744" s="3011"/>
      <c r="N744" s="3008"/>
      <c r="O744" s="2990"/>
      <c r="P744" s="2991"/>
      <c r="Q744" s="1218"/>
      <c r="R744" s="1218"/>
      <c r="S744" s="1218"/>
      <c r="T744" s="1218"/>
      <c r="U744" s="1218"/>
      <c r="V744" s="1219"/>
      <c r="W744" s="1219"/>
      <c r="X744" s="1220"/>
      <c r="Y744" s="1199">
        <f>Y743+Y742+Y741+Y740</f>
        <v>650</v>
      </c>
      <c r="Z744" s="1171"/>
      <c r="AA744" s="1172"/>
      <c r="AB744" s="1199">
        <f>AB743+AB742+AB741+AB740</f>
        <v>635</v>
      </c>
      <c r="AC744" s="1171"/>
      <c r="AD744" s="1172"/>
      <c r="AE744" s="1200">
        <f t="shared" si="0"/>
        <v>-15</v>
      </c>
      <c r="AF744" s="1171"/>
      <c r="AG744" s="1172"/>
      <c r="AH744" s="1201">
        <f t="shared" si="1"/>
        <v>0.97692307692307689</v>
      </c>
      <c r="AI744" s="1171"/>
      <c r="AJ744" s="1172"/>
      <c r="AK744" s="1319" t="s">
        <v>3123</v>
      </c>
      <c r="AL744" s="960"/>
      <c r="AQ744" s="937"/>
    </row>
    <row r="745" spans="9:44" s="920" customFormat="1" ht="18.95" customHeight="1">
      <c r="I745" s="935"/>
      <c r="J745" s="3015"/>
      <c r="K745" s="3010"/>
      <c r="L745" s="3010"/>
      <c r="M745" s="3011"/>
      <c r="N745" s="3008"/>
      <c r="O745" s="2990"/>
      <c r="P745" s="2991"/>
      <c r="Q745" s="2929" t="s">
        <v>1828</v>
      </c>
      <c r="R745" s="2952"/>
      <c r="S745" s="2952"/>
      <c r="T745" s="2952"/>
      <c r="U745" s="2931"/>
      <c r="V745" s="982" t="s">
        <v>1795</v>
      </c>
      <c r="W745" s="1152"/>
      <c r="X745" s="984"/>
      <c r="Y745" s="954">
        <v>100</v>
      </c>
      <c r="Z745" s="955"/>
      <c r="AA745" s="971"/>
      <c r="AB745" s="954">
        <v>105</v>
      </c>
      <c r="AC745" s="955"/>
      <c r="AD745" s="971"/>
      <c r="AE745" s="1183">
        <f t="shared" si="0"/>
        <v>5</v>
      </c>
      <c r="AF745" s="955"/>
      <c r="AG745" s="971"/>
      <c r="AH745" s="1184">
        <f t="shared" si="1"/>
        <v>1.05</v>
      </c>
      <c r="AI745" s="955"/>
      <c r="AJ745" s="971"/>
      <c r="AK745" s="1319" t="s">
        <v>3123</v>
      </c>
      <c r="AL745" s="960"/>
      <c r="AQ745" s="937"/>
    </row>
    <row r="746" spans="9:44" s="920" customFormat="1" ht="18.95" customHeight="1">
      <c r="I746" s="935"/>
      <c r="J746" s="3015"/>
      <c r="K746" s="3010"/>
      <c r="L746" s="3010"/>
      <c r="M746" s="3011"/>
      <c r="N746" s="3008"/>
      <c r="O746" s="2990"/>
      <c r="P746" s="2991"/>
      <c r="Q746" s="3008"/>
      <c r="R746" s="2990"/>
      <c r="S746" s="2990"/>
      <c r="T746" s="2990"/>
      <c r="U746" s="2991"/>
      <c r="V746" s="982" t="s">
        <v>1796</v>
      </c>
      <c r="W746" s="1152"/>
      <c r="X746" s="984"/>
      <c r="Y746" s="954">
        <v>200</v>
      </c>
      <c r="Z746" s="955"/>
      <c r="AA746" s="971"/>
      <c r="AB746" s="954">
        <v>180</v>
      </c>
      <c r="AC746" s="955"/>
      <c r="AD746" s="971"/>
      <c r="AE746" s="1183">
        <f t="shared" si="0"/>
        <v>-20</v>
      </c>
      <c r="AF746" s="955"/>
      <c r="AG746" s="971"/>
      <c r="AH746" s="1184">
        <f t="shared" si="1"/>
        <v>0.9</v>
      </c>
      <c r="AI746" s="955"/>
      <c r="AJ746" s="971"/>
      <c r="AK746" s="1319" t="s">
        <v>3123</v>
      </c>
      <c r="AL746" s="960"/>
      <c r="AQ746" s="937"/>
    </row>
    <row r="747" spans="9:44" s="920" customFormat="1" ht="18.95" customHeight="1">
      <c r="I747" s="935"/>
      <c r="J747" s="3015"/>
      <c r="K747" s="3010"/>
      <c r="L747" s="3010"/>
      <c r="M747" s="3011"/>
      <c r="N747" s="3008"/>
      <c r="O747" s="2990"/>
      <c r="P747" s="2991"/>
      <c r="Q747" s="3008"/>
      <c r="R747" s="2990"/>
      <c r="S747" s="2990"/>
      <c r="T747" s="2990"/>
      <c r="U747" s="2991"/>
      <c r="V747" s="982" t="s">
        <v>1797</v>
      </c>
      <c r="W747" s="1152"/>
      <c r="X747" s="984"/>
      <c r="Y747" s="954">
        <v>200</v>
      </c>
      <c r="Z747" s="955"/>
      <c r="AA747" s="971"/>
      <c r="AB747" s="954">
        <v>170</v>
      </c>
      <c r="AC747" s="955"/>
      <c r="AD747" s="971"/>
      <c r="AE747" s="1183">
        <f t="shared" si="0"/>
        <v>-30</v>
      </c>
      <c r="AF747" s="955"/>
      <c r="AG747" s="971"/>
      <c r="AH747" s="1184">
        <f t="shared" si="1"/>
        <v>0.85</v>
      </c>
      <c r="AI747" s="955"/>
      <c r="AJ747" s="971"/>
      <c r="AK747" s="1319" t="s">
        <v>3123</v>
      </c>
      <c r="AL747" s="960"/>
      <c r="AQ747" s="937"/>
    </row>
    <row r="748" spans="9:44" s="920" customFormat="1" ht="18.95" customHeight="1">
      <c r="I748" s="935"/>
      <c r="J748" s="3015"/>
      <c r="K748" s="3010"/>
      <c r="L748" s="3010"/>
      <c r="M748" s="3011"/>
      <c r="N748" s="3008"/>
      <c r="O748" s="2990"/>
      <c r="P748" s="2991"/>
      <c r="Q748" s="2992"/>
      <c r="R748" s="2993"/>
      <c r="S748" s="2993"/>
      <c r="T748" s="2993"/>
      <c r="U748" s="2994"/>
      <c r="V748" s="982" t="s">
        <v>1798</v>
      </c>
      <c r="W748" s="1152"/>
      <c r="X748" s="984"/>
      <c r="Y748" s="954">
        <v>150</v>
      </c>
      <c r="Z748" s="955"/>
      <c r="AA748" s="971"/>
      <c r="AB748" s="954">
        <v>160</v>
      </c>
      <c r="AC748" s="955"/>
      <c r="AD748" s="971"/>
      <c r="AE748" s="1183">
        <f t="shared" si="0"/>
        <v>10</v>
      </c>
      <c r="AF748" s="955"/>
      <c r="AG748" s="971"/>
      <c r="AH748" s="1184">
        <f t="shared" si="1"/>
        <v>1.0666666666666667</v>
      </c>
      <c r="AI748" s="955"/>
      <c r="AJ748" s="971"/>
      <c r="AK748" s="1319" t="s">
        <v>3123</v>
      </c>
      <c r="AL748" s="960"/>
      <c r="AQ748" s="937"/>
    </row>
    <row r="749" spans="9:44" s="920" customFormat="1" ht="18.95" customHeight="1">
      <c r="I749" s="935"/>
      <c r="J749" s="3012"/>
      <c r="K749" s="3013"/>
      <c r="L749" s="3013"/>
      <c r="M749" s="3014"/>
      <c r="N749" s="2992"/>
      <c r="O749" s="2993"/>
      <c r="P749" s="2994"/>
      <c r="Q749" s="1218"/>
      <c r="R749" s="1218"/>
      <c r="S749" s="1218"/>
      <c r="T749" s="1218"/>
      <c r="U749" s="1218"/>
      <c r="V749" s="1219"/>
      <c r="W749" s="1219"/>
      <c r="X749" s="1220"/>
      <c r="Y749" s="1199">
        <f>Y748+Y747+Y746+Y745</f>
        <v>650</v>
      </c>
      <c r="Z749" s="1171"/>
      <c r="AA749" s="1172"/>
      <c r="AB749" s="1199">
        <f>AB748+AB747+AB746+AB745</f>
        <v>615</v>
      </c>
      <c r="AC749" s="1171"/>
      <c r="AD749" s="1172"/>
      <c r="AE749" s="1200">
        <f t="shared" si="0"/>
        <v>-35</v>
      </c>
      <c r="AF749" s="1171"/>
      <c r="AG749" s="1172"/>
      <c r="AH749" s="1201">
        <f t="shared" si="1"/>
        <v>0.94615384615384612</v>
      </c>
      <c r="AI749" s="1171"/>
      <c r="AJ749" s="1172"/>
      <c r="AK749" s="1319" t="s">
        <v>3123</v>
      </c>
      <c r="AL749" s="960"/>
      <c r="AQ749" s="937"/>
    </row>
    <row r="750" spans="9:44" s="920" customFormat="1" ht="18.95" customHeight="1">
      <c r="I750" s="935"/>
      <c r="J750" s="1185"/>
      <c r="K750" s="1186"/>
      <c r="L750" s="1186"/>
      <c r="M750" s="1186"/>
      <c r="N750" s="1186"/>
      <c r="O750" s="1186"/>
      <c r="P750" s="1186"/>
      <c r="Q750" s="1186"/>
      <c r="R750" s="1186"/>
      <c r="S750" s="1186"/>
      <c r="T750" s="1186"/>
      <c r="U750" s="1186"/>
      <c r="V750" s="1221" t="s">
        <v>1803</v>
      </c>
      <c r="W750" s="1221"/>
      <c r="X750" s="1222"/>
      <c r="Y750" s="1205">
        <f>Y749+Y744</f>
        <v>1300</v>
      </c>
      <c r="Z750" s="1206"/>
      <c r="AA750" s="1207"/>
      <c r="AB750" s="1205">
        <f>AB749+AB744</f>
        <v>1250</v>
      </c>
      <c r="AC750" s="1206"/>
      <c r="AD750" s="1207"/>
      <c r="AE750" s="1223">
        <f t="shared" si="0"/>
        <v>-50</v>
      </c>
      <c r="AF750" s="1206"/>
      <c r="AG750" s="1207"/>
      <c r="AH750" s="1224">
        <f t="shared" si="1"/>
        <v>0.96153846153846156</v>
      </c>
      <c r="AI750" s="1206"/>
      <c r="AJ750" s="1207"/>
      <c r="AK750" s="1319" t="s">
        <v>3123</v>
      </c>
      <c r="AL750" s="960"/>
      <c r="AQ750" s="937"/>
    </row>
    <row r="751" spans="9:44" s="920" customFormat="1" ht="18.95" customHeight="1">
      <c r="I751" s="935"/>
      <c r="J751" s="2974" t="s">
        <v>1689</v>
      </c>
      <c r="K751" s="2975"/>
      <c r="L751" s="2975"/>
      <c r="M751" s="2976"/>
      <c r="N751" s="2929">
        <v>241657</v>
      </c>
      <c r="O751" s="2952"/>
      <c r="P751" s="2931"/>
      <c r="Q751" s="2929" t="s">
        <v>1691</v>
      </c>
      <c r="R751" s="2952"/>
      <c r="S751" s="2952"/>
      <c r="T751" s="2952"/>
      <c r="U751" s="2931"/>
      <c r="V751" s="982" t="s">
        <v>1795</v>
      </c>
      <c r="W751" s="1152"/>
      <c r="X751" s="984"/>
      <c r="Y751" s="954">
        <v>100</v>
      </c>
      <c r="Z751" s="955"/>
      <c r="AA751" s="971"/>
      <c r="AB751" s="954">
        <v>105</v>
      </c>
      <c r="AC751" s="955"/>
      <c r="AD751" s="971"/>
      <c r="AE751" s="1183">
        <f t="shared" si="0"/>
        <v>5</v>
      </c>
      <c r="AF751" s="955"/>
      <c r="AG751" s="971"/>
      <c r="AH751" s="1184">
        <f t="shared" si="1"/>
        <v>1.05</v>
      </c>
      <c r="AI751" s="955"/>
      <c r="AJ751" s="971"/>
      <c r="AK751" s="1319" t="s">
        <v>3124</v>
      </c>
      <c r="AL751" s="960"/>
      <c r="AQ751" s="937"/>
    </row>
    <row r="752" spans="9:44" s="920" customFormat="1" ht="18.95" customHeight="1">
      <c r="I752" s="935"/>
      <c r="J752" s="3015"/>
      <c r="K752" s="3010"/>
      <c r="L752" s="3010"/>
      <c r="M752" s="3011"/>
      <c r="N752" s="3008"/>
      <c r="O752" s="2990"/>
      <c r="P752" s="2991"/>
      <c r="Q752" s="3008"/>
      <c r="R752" s="2990"/>
      <c r="S752" s="2990"/>
      <c r="T752" s="2990"/>
      <c r="U752" s="2991"/>
      <c r="V752" s="982" t="s">
        <v>1796</v>
      </c>
      <c r="W752" s="1152"/>
      <c r="X752" s="984"/>
      <c r="Y752" s="954">
        <v>200</v>
      </c>
      <c r="Z752" s="955"/>
      <c r="AA752" s="971"/>
      <c r="AB752" s="954">
        <v>190</v>
      </c>
      <c r="AC752" s="955"/>
      <c r="AD752" s="971"/>
      <c r="AE752" s="1183">
        <f t="shared" si="0"/>
        <v>-10</v>
      </c>
      <c r="AF752" s="955"/>
      <c r="AG752" s="971"/>
      <c r="AH752" s="1184">
        <f t="shared" si="1"/>
        <v>0.95</v>
      </c>
      <c r="AI752" s="955"/>
      <c r="AJ752" s="971"/>
      <c r="AK752" s="1319" t="s">
        <v>3124</v>
      </c>
      <c r="AL752" s="960"/>
      <c r="AQ752" s="937"/>
    </row>
    <row r="753" spans="4:118" s="920" customFormat="1" ht="18.95" customHeight="1">
      <c r="I753" s="935"/>
      <c r="J753" s="3015"/>
      <c r="K753" s="3010"/>
      <c r="L753" s="3010"/>
      <c r="M753" s="3011"/>
      <c r="N753" s="3008"/>
      <c r="O753" s="2990"/>
      <c r="P753" s="2991"/>
      <c r="Q753" s="3008"/>
      <c r="R753" s="2990"/>
      <c r="S753" s="2990"/>
      <c r="T753" s="2990"/>
      <c r="U753" s="2991"/>
      <c r="V753" s="982" t="s">
        <v>1797</v>
      </c>
      <c r="W753" s="1152"/>
      <c r="X753" s="984"/>
      <c r="Y753" s="954">
        <v>200</v>
      </c>
      <c r="Z753" s="955"/>
      <c r="AA753" s="971"/>
      <c r="AB753" s="954">
        <v>180</v>
      </c>
      <c r="AC753" s="955"/>
      <c r="AD753" s="971"/>
      <c r="AE753" s="1183">
        <f t="shared" si="0"/>
        <v>-20</v>
      </c>
      <c r="AF753" s="955"/>
      <c r="AG753" s="971"/>
      <c r="AH753" s="1184">
        <f t="shared" si="1"/>
        <v>0.9</v>
      </c>
      <c r="AI753" s="955"/>
      <c r="AJ753" s="971"/>
      <c r="AK753" s="1319" t="s">
        <v>3124</v>
      </c>
      <c r="AL753" s="960"/>
      <c r="AQ753" s="937"/>
    </row>
    <row r="754" spans="4:118" s="920" customFormat="1" ht="18.95" customHeight="1">
      <c r="I754" s="935"/>
      <c r="J754" s="3015"/>
      <c r="K754" s="3010"/>
      <c r="L754" s="3010"/>
      <c r="M754" s="3011"/>
      <c r="N754" s="3008"/>
      <c r="O754" s="2990"/>
      <c r="P754" s="2991"/>
      <c r="Q754" s="2992"/>
      <c r="R754" s="2993"/>
      <c r="S754" s="2993"/>
      <c r="T754" s="2993"/>
      <c r="U754" s="2994"/>
      <c r="V754" s="982" t="s">
        <v>1798</v>
      </c>
      <c r="W754" s="1152"/>
      <c r="X754" s="984"/>
      <c r="Y754" s="954">
        <v>150</v>
      </c>
      <c r="Z754" s="955"/>
      <c r="AA754" s="971"/>
      <c r="AB754" s="954">
        <v>160</v>
      </c>
      <c r="AC754" s="955"/>
      <c r="AD754" s="971"/>
      <c r="AE754" s="1183">
        <f t="shared" si="0"/>
        <v>10</v>
      </c>
      <c r="AF754" s="955"/>
      <c r="AG754" s="971"/>
      <c r="AH754" s="1184">
        <f t="shared" si="1"/>
        <v>1.0666666666666667</v>
      </c>
      <c r="AI754" s="955"/>
      <c r="AJ754" s="971"/>
      <c r="AK754" s="1319" t="s">
        <v>3124</v>
      </c>
      <c r="AL754" s="960"/>
      <c r="AQ754" s="937"/>
    </row>
    <row r="755" spans="4:118" s="920" customFormat="1" ht="18.95" customHeight="1">
      <c r="I755" s="935"/>
      <c r="J755" s="3015"/>
      <c r="K755" s="3010"/>
      <c r="L755" s="3010"/>
      <c r="M755" s="3011"/>
      <c r="N755" s="3008"/>
      <c r="O755" s="2990"/>
      <c r="P755" s="2991"/>
      <c r="Q755" s="1218"/>
      <c r="R755" s="1218"/>
      <c r="S755" s="1218"/>
      <c r="T755" s="1218"/>
      <c r="U755" s="1218"/>
      <c r="V755" s="1219"/>
      <c r="W755" s="1219"/>
      <c r="X755" s="1220"/>
      <c r="Y755" s="1199">
        <f>Y754+Y753+Y752+Y751</f>
        <v>650</v>
      </c>
      <c r="Z755" s="1171"/>
      <c r="AA755" s="1172"/>
      <c r="AB755" s="1199">
        <f>AB754+AB753+AB752+AB751</f>
        <v>635</v>
      </c>
      <c r="AC755" s="1171"/>
      <c r="AD755" s="1172"/>
      <c r="AE755" s="1200">
        <f t="shared" si="0"/>
        <v>-15</v>
      </c>
      <c r="AF755" s="1171"/>
      <c r="AG755" s="1172"/>
      <c r="AH755" s="1201">
        <f t="shared" si="1"/>
        <v>0.97692307692307689</v>
      </c>
      <c r="AI755" s="1171"/>
      <c r="AJ755" s="1172"/>
      <c r="AK755" s="1319" t="s">
        <v>3124</v>
      </c>
      <c r="AL755" s="960"/>
      <c r="AQ755" s="937"/>
    </row>
    <row r="756" spans="4:118" s="920" customFormat="1" ht="18.95" customHeight="1">
      <c r="I756" s="935"/>
      <c r="J756" s="3015"/>
      <c r="K756" s="3010"/>
      <c r="L756" s="3010"/>
      <c r="M756" s="3011"/>
      <c r="N756" s="3008"/>
      <c r="O756" s="2990"/>
      <c r="P756" s="2991"/>
      <c r="Q756" s="2929" t="s">
        <v>1828</v>
      </c>
      <c r="R756" s="2952"/>
      <c r="S756" s="2952"/>
      <c r="T756" s="2952"/>
      <c r="U756" s="2931"/>
      <c r="V756" s="982" t="s">
        <v>1795</v>
      </c>
      <c r="W756" s="1152"/>
      <c r="X756" s="984"/>
      <c r="Y756" s="954">
        <v>100</v>
      </c>
      <c r="Z756" s="955"/>
      <c r="AA756" s="971"/>
      <c r="AB756" s="954">
        <v>105</v>
      </c>
      <c r="AC756" s="955"/>
      <c r="AD756" s="971"/>
      <c r="AE756" s="1183">
        <f t="shared" si="0"/>
        <v>5</v>
      </c>
      <c r="AF756" s="955"/>
      <c r="AG756" s="971"/>
      <c r="AH756" s="1184">
        <f t="shared" si="1"/>
        <v>1.05</v>
      </c>
      <c r="AI756" s="955"/>
      <c r="AJ756" s="971"/>
      <c r="AK756" s="1319" t="s">
        <v>3124</v>
      </c>
      <c r="AL756" s="960"/>
      <c r="AQ756" s="937"/>
    </row>
    <row r="757" spans="4:118" s="920" customFormat="1" ht="18.95" customHeight="1">
      <c r="I757" s="935"/>
      <c r="J757" s="3015"/>
      <c r="K757" s="3010"/>
      <c r="L757" s="3010"/>
      <c r="M757" s="3011"/>
      <c r="N757" s="3008"/>
      <c r="O757" s="2990"/>
      <c r="P757" s="2991"/>
      <c r="Q757" s="3008"/>
      <c r="R757" s="2990"/>
      <c r="S757" s="2990"/>
      <c r="T757" s="2990"/>
      <c r="U757" s="2991"/>
      <c r="V757" s="982" t="s">
        <v>1796</v>
      </c>
      <c r="W757" s="1152"/>
      <c r="X757" s="984"/>
      <c r="Y757" s="954">
        <v>200</v>
      </c>
      <c r="Z757" s="955"/>
      <c r="AA757" s="971"/>
      <c r="AB757" s="954">
        <v>180</v>
      </c>
      <c r="AC757" s="955"/>
      <c r="AD757" s="971"/>
      <c r="AE757" s="1183">
        <f t="shared" si="0"/>
        <v>-20</v>
      </c>
      <c r="AF757" s="955"/>
      <c r="AG757" s="971"/>
      <c r="AH757" s="1184">
        <f t="shared" si="1"/>
        <v>0.9</v>
      </c>
      <c r="AI757" s="955"/>
      <c r="AJ757" s="971"/>
      <c r="AK757" s="1319" t="s">
        <v>3124</v>
      </c>
      <c r="AL757" s="960"/>
      <c r="AQ757" s="937"/>
    </row>
    <row r="758" spans="4:118" s="920" customFormat="1" ht="18.95" customHeight="1">
      <c r="I758" s="935"/>
      <c r="J758" s="3015"/>
      <c r="K758" s="3010"/>
      <c r="L758" s="3010"/>
      <c r="M758" s="3011"/>
      <c r="N758" s="3008"/>
      <c r="O758" s="2990"/>
      <c r="P758" s="2991"/>
      <c r="Q758" s="3008"/>
      <c r="R758" s="2990"/>
      <c r="S758" s="2990"/>
      <c r="T758" s="2990"/>
      <c r="U758" s="2991"/>
      <c r="V758" s="982" t="s">
        <v>1797</v>
      </c>
      <c r="W758" s="1152"/>
      <c r="X758" s="984"/>
      <c r="Y758" s="954">
        <v>200</v>
      </c>
      <c r="Z758" s="955"/>
      <c r="AA758" s="971"/>
      <c r="AB758" s="954">
        <v>170</v>
      </c>
      <c r="AC758" s="955"/>
      <c r="AD758" s="971"/>
      <c r="AE758" s="1183">
        <f t="shared" si="0"/>
        <v>-30</v>
      </c>
      <c r="AF758" s="955"/>
      <c r="AG758" s="971"/>
      <c r="AH758" s="1184">
        <f t="shared" si="1"/>
        <v>0.85</v>
      </c>
      <c r="AI758" s="955"/>
      <c r="AJ758" s="971"/>
      <c r="AK758" s="1319" t="s">
        <v>3124</v>
      </c>
      <c r="AL758" s="960"/>
      <c r="AQ758" s="937"/>
    </row>
    <row r="759" spans="4:118" s="920" customFormat="1" ht="18.95" customHeight="1">
      <c r="I759" s="935"/>
      <c r="J759" s="3015"/>
      <c r="K759" s="3010"/>
      <c r="L759" s="3010"/>
      <c r="M759" s="3011"/>
      <c r="N759" s="3008"/>
      <c r="O759" s="2990"/>
      <c r="P759" s="2991"/>
      <c r="Q759" s="2992"/>
      <c r="R759" s="2993"/>
      <c r="S759" s="2993"/>
      <c r="T759" s="2993"/>
      <c r="U759" s="2994"/>
      <c r="V759" s="982" t="s">
        <v>1798</v>
      </c>
      <c r="W759" s="1152"/>
      <c r="X759" s="984"/>
      <c r="Y759" s="954">
        <v>150</v>
      </c>
      <c r="Z759" s="955"/>
      <c r="AA759" s="971"/>
      <c r="AB759" s="954">
        <v>160</v>
      </c>
      <c r="AC759" s="955"/>
      <c r="AD759" s="971"/>
      <c r="AE759" s="1183">
        <f t="shared" si="0"/>
        <v>10</v>
      </c>
      <c r="AF759" s="955"/>
      <c r="AG759" s="971"/>
      <c r="AH759" s="1184">
        <f t="shared" si="1"/>
        <v>1.0666666666666667</v>
      </c>
      <c r="AI759" s="955"/>
      <c r="AJ759" s="971"/>
      <c r="AK759" s="1319" t="s">
        <v>3124</v>
      </c>
      <c r="AL759" s="960"/>
      <c r="AQ759" s="937"/>
    </row>
    <row r="760" spans="4:118" s="920" customFormat="1" ht="18.95" customHeight="1">
      <c r="I760" s="935"/>
      <c r="J760" s="3012"/>
      <c r="K760" s="3013"/>
      <c r="L760" s="3013"/>
      <c r="M760" s="3014"/>
      <c r="N760" s="2992"/>
      <c r="O760" s="2993"/>
      <c r="P760" s="2994"/>
      <c r="Q760" s="1218"/>
      <c r="R760" s="1218"/>
      <c r="S760" s="1218"/>
      <c r="T760" s="1218"/>
      <c r="U760" s="1218"/>
      <c r="V760" s="1219"/>
      <c r="W760" s="1219"/>
      <c r="X760" s="1220"/>
      <c r="Y760" s="1199">
        <f>Y759+Y758+Y757+Y756</f>
        <v>650</v>
      </c>
      <c r="Z760" s="1171"/>
      <c r="AA760" s="1172"/>
      <c r="AB760" s="1199">
        <f>AB759+AB758+AB757+AB756</f>
        <v>615</v>
      </c>
      <c r="AC760" s="1171"/>
      <c r="AD760" s="1172"/>
      <c r="AE760" s="1200">
        <f t="shared" si="0"/>
        <v>-35</v>
      </c>
      <c r="AF760" s="1171"/>
      <c r="AG760" s="1172"/>
      <c r="AH760" s="1201">
        <f t="shared" si="1"/>
        <v>0.94615384615384612</v>
      </c>
      <c r="AI760" s="1171"/>
      <c r="AJ760" s="1172"/>
      <c r="AK760" s="1319" t="s">
        <v>3124</v>
      </c>
      <c r="AL760" s="960"/>
      <c r="AQ760" s="937"/>
    </row>
    <row r="761" spans="4:118" s="920" customFormat="1" ht="18.95" customHeight="1">
      <c r="I761" s="935"/>
      <c r="J761" s="1185"/>
      <c r="K761" s="1186"/>
      <c r="L761" s="1186"/>
      <c r="M761" s="1186"/>
      <c r="N761" s="1186"/>
      <c r="O761" s="1186"/>
      <c r="P761" s="1186"/>
      <c r="Q761" s="1186"/>
      <c r="R761" s="1186"/>
      <c r="S761" s="1186"/>
      <c r="T761" s="1186"/>
      <c r="U761" s="1186"/>
      <c r="V761" s="1221" t="s">
        <v>1803</v>
      </c>
      <c r="W761" s="1221"/>
      <c r="X761" s="1222"/>
      <c r="Y761" s="1205">
        <f>Y760+Y755</f>
        <v>1300</v>
      </c>
      <c r="Z761" s="1206"/>
      <c r="AA761" s="1207"/>
      <c r="AB761" s="1205">
        <f>AB760+AB755</f>
        <v>1250</v>
      </c>
      <c r="AC761" s="1206"/>
      <c r="AD761" s="1207"/>
      <c r="AE761" s="1223">
        <f t="shared" si="0"/>
        <v>-50</v>
      </c>
      <c r="AF761" s="1206"/>
      <c r="AG761" s="1207"/>
      <c r="AH761" s="1224">
        <f t="shared" si="1"/>
        <v>0.96153846153846156</v>
      </c>
      <c r="AI761" s="1206"/>
      <c r="AJ761" s="1207"/>
      <c r="AK761" s="1319" t="s">
        <v>3124</v>
      </c>
      <c r="AL761" s="960"/>
      <c r="AQ761" s="937"/>
    </row>
    <row r="762" spans="4:118" s="920" customFormat="1" ht="18.95" customHeight="1">
      <c r="I762" s="936"/>
      <c r="J762" s="939"/>
      <c r="K762" s="939"/>
      <c r="L762" s="939"/>
      <c r="M762" s="939"/>
      <c r="N762" s="939"/>
      <c r="O762" s="939"/>
      <c r="P762" s="939"/>
      <c r="Q762" s="939"/>
      <c r="R762" s="939"/>
      <c r="S762" s="939"/>
      <c r="T762" s="939"/>
      <c r="U762" s="939"/>
      <c r="V762" s="939"/>
      <c r="W762" s="939"/>
      <c r="X762" s="939"/>
      <c r="Y762" s="939"/>
      <c r="Z762" s="939"/>
      <c r="AA762" s="939"/>
      <c r="AB762" s="939"/>
      <c r="AC762" s="939"/>
      <c r="AD762" s="939"/>
      <c r="AE762" s="939"/>
      <c r="AF762" s="939"/>
      <c r="AG762" s="939"/>
      <c r="AH762" s="939"/>
      <c r="AI762" s="939"/>
      <c r="AJ762" s="939"/>
      <c r="AK762" s="939"/>
      <c r="AL762" s="939"/>
      <c r="AM762" s="939"/>
      <c r="AN762" s="939"/>
      <c r="AO762" s="939"/>
      <c r="AP762" s="939"/>
      <c r="AQ762" s="940"/>
    </row>
    <row r="763" spans="4:118" s="920" customFormat="1" ht="18.95" customHeight="1">
      <c r="J763" s="1288" t="s">
        <v>3806</v>
      </c>
    </row>
    <row r="764" spans="4:118" s="920" customFormat="1" ht="18.95" customHeight="1"/>
    <row r="765" spans="4:118" s="920" customFormat="1" ht="18.95" customHeight="1">
      <c r="J765" s="1057"/>
    </row>
    <row r="766" spans="4:118" ht="5.0999999999999996" customHeight="1">
      <c r="H766"/>
      <c r="I766" s="536"/>
      <c r="J766" s="536"/>
      <c r="K766" s="536"/>
      <c r="L766" s="536"/>
      <c r="M766" s="536"/>
      <c r="N766" s="536"/>
      <c r="O766" s="536"/>
      <c r="P766" s="536"/>
      <c r="Q766" s="920"/>
      <c r="R766" s="921"/>
      <c r="S766" s="922"/>
      <c r="T766" s="922"/>
      <c r="U766" s="922"/>
      <c r="V766" s="922"/>
      <c r="W766" s="922"/>
      <c r="X766" s="2327"/>
      <c r="Y766" s="2328"/>
      <c r="Z766" s="920"/>
      <c r="AA766" s="920"/>
      <c r="AB766" s="920"/>
      <c r="AC766" s="920"/>
      <c r="AD766" s="920"/>
      <c r="AE766" s="920"/>
      <c r="AF766" s="920"/>
      <c r="AG766" s="920"/>
      <c r="AN766" s="920"/>
      <c r="AO766" s="920"/>
    </row>
    <row r="767" spans="4:118" ht="18.95" customHeight="1">
      <c r="D767" s="920"/>
      <c r="E767" s="920"/>
      <c r="F767" s="920"/>
      <c r="H767"/>
      <c r="I767" s="536"/>
      <c r="J767" s="1226" t="s">
        <v>1834</v>
      </c>
      <c r="K767" s="1021"/>
      <c r="L767" s="1021"/>
      <c r="M767" s="1021"/>
      <c r="N767" s="1021"/>
      <c r="O767" s="1021"/>
      <c r="P767" s="1021"/>
      <c r="Q767" s="1023"/>
      <c r="R767" s="907" t="s">
        <v>3809</v>
      </c>
      <c r="S767" s="908"/>
      <c r="T767" s="908"/>
      <c r="U767" s="908"/>
      <c r="V767" s="908"/>
      <c r="W767" s="908"/>
      <c r="X767" s="908"/>
      <c r="Y767" s="909"/>
      <c r="Z767" s="1226" t="s">
        <v>3811</v>
      </c>
      <c r="AA767" s="1021"/>
      <c r="AB767" s="1021"/>
      <c r="AC767" s="1021"/>
      <c r="AD767" s="1022"/>
      <c r="AE767" s="1022"/>
      <c r="AF767" s="1022"/>
      <c r="AG767" s="1021"/>
      <c r="AH767" s="2402" t="s">
        <v>3815</v>
      </c>
      <c r="AI767" s="1021"/>
      <c r="AJ767" s="1021"/>
      <c r="AK767" s="1021"/>
      <c r="AL767" s="1022"/>
      <c r="AM767" s="1022"/>
      <c r="AN767" s="1022"/>
      <c r="AO767" s="1023"/>
      <c r="AR767" s="920"/>
      <c r="AS767" s="920"/>
      <c r="AT767" s="920"/>
      <c r="AU767" s="920"/>
      <c r="AV767" s="920"/>
      <c r="AW767" s="920"/>
      <c r="AX767" s="920"/>
      <c r="AY767" s="920"/>
      <c r="AZ767" s="920"/>
      <c r="BA767" s="920"/>
      <c r="BB767" s="920"/>
      <c r="BF767" s="920"/>
      <c r="BG767" s="920"/>
      <c r="BH767" s="920"/>
      <c r="BI767" s="920"/>
      <c r="BJ767" s="920"/>
      <c r="BK767" s="920"/>
      <c r="BL767" s="920"/>
      <c r="BM767" s="920"/>
      <c r="BN767" s="920"/>
      <c r="BO767" s="920"/>
      <c r="BP767" s="920"/>
      <c r="BQ767" s="920"/>
      <c r="BR767" s="920"/>
      <c r="BS767" s="920"/>
      <c r="BT767" s="920"/>
      <c r="BU767" s="920"/>
      <c r="BV767" s="920"/>
      <c r="BW767" s="920"/>
      <c r="BX767" s="920"/>
      <c r="BY767" s="920"/>
      <c r="BZ767" s="920"/>
      <c r="CA767" s="920"/>
      <c r="CB767" s="920"/>
      <c r="CC767" s="920"/>
      <c r="CD767" s="920"/>
      <c r="CE767" s="920"/>
      <c r="CF767" s="920"/>
      <c r="CG767" s="920"/>
      <c r="CH767" s="920"/>
      <c r="CI767" s="920"/>
      <c r="CJ767" s="920"/>
      <c r="CK767" s="920"/>
      <c r="CL767" s="920"/>
      <c r="CM767" s="920"/>
      <c r="CN767" s="920"/>
      <c r="CO767" s="920"/>
      <c r="CP767" s="920"/>
      <c r="CQ767" s="920"/>
      <c r="CR767" s="920"/>
      <c r="CS767" s="920"/>
      <c r="CT767" s="920"/>
      <c r="CU767" s="920"/>
      <c r="CV767" s="920"/>
      <c r="CW767" s="920"/>
      <c r="CX767" s="920"/>
      <c r="CY767" s="920"/>
      <c r="CZ767" s="920"/>
      <c r="DA767" s="920"/>
      <c r="DB767" s="920"/>
      <c r="DC767" s="920"/>
      <c r="DD767" s="920"/>
      <c r="DE767" s="920"/>
      <c r="DF767" s="920"/>
      <c r="DG767" s="920"/>
      <c r="DH767" s="920"/>
      <c r="DI767" s="920"/>
      <c r="DJ767" s="920"/>
      <c r="DK767" s="920"/>
      <c r="DL767" s="920"/>
      <c r="DM767" s="920"/>
      <c r="DN767" s="920"/>
    </row>
    <row r="768" spans="4:118" ht="9.9499999999999993" customHeight="1">
      <c r="D768" s="920"/>
      <c r="E768" s="920"/>
      <c r="F768" s="920"/>
      <c r="H768"/>
      <c r="I768" s="916"/>
      <c r="J768" s="914"/>
      <c r="K768" s="914"/>
      <c r="L768" s="914"/>
      <c r="M768" s="914"/>
      <c r="N768" s="914"/>
      <c r="O768" s="914"/>
      <c r="P768" s="914"/>
      <c r="Q768" s="941"/>
      <c r="R768" s="2331"/>
      <c r="S768" s="2331"/>
      <c r="T768" s="2331"/>
      <c r="U768" s="2331"/>
      <c r="V768" s="2331"/>
      <c r="W768" s="2331"/>
      <c r="X768" s="2331"/>
      <c r="Y768" s="2331"/>
      <c r="Z768" s="941"/>
      <c r="AA768" s="941"/>
      <c r="AB768" s="941"/>
      <c r="AC768" s="941"/>
      <c r="AD768" s="941"/>
      <c r="AE768" s="941"/>
      <c r="AF768" s="941"/>
      <c r="AG768" s="941"/>
      <c r="AH768" s="941"/>
      <c r="AI768" s="941"/>
      <c r="AJ768" s="941"/>
      <c r="AK768" s="941"/>
      <c r="AL768" s="941"/>
      <c r="AM768" s="941"/>
      <c r="AN768" s="941"/>
      <c r="AO768" s="941"/>
      <c r="AP768" s="941"/>
      <c r="AQ768" s="941"/>
      <c r="AR768" s="941"/>
      <c r="AS768" s="941"/>
      <c r="AT768" s="941"/>
      <c r="AU768" s="941"/>
      <c r="AV768" s="941"/>
      <c r="AW768" s="941"/>
      <c r="AX768" s="941"/>
      <c r="AY768" s="941"/>
      <c r="AZ768" s="941"/>
      <c r="BA768" s="941"/>
      <c r="BB768" s="941"/>
      <c r="BC768" s="941"/>
      <c r="BD768" s="941"/>
      <c r="BE768" s="942"/>
      <c r="BF768" s="920"/>
      <c r="BG768" s="920"/>
      <c r="BH768" s="920"/>
      <c r="BI768" s="920"/>
      <c r="BJ768" s="920"/>
      <c r="BK768" s="920"/>
      <c r="BL768" s="920"/>
      <c r="BM768" s="920"/>
      <c r="BN768" s="920"/>
      <c r="BO768" s="920"/>
      <c r="BP768" s="920"/>
      <c r="BQ768" s="920"/>
      <c r="BR768" s="920"/>
      <c r="BS768" s="920"/>
      <c r="BT768" s="920"/>
      <c r="BU768" s="920"/>
      <c r="BV768" s="920"/>
      <c r="BW768" s="920"/>
      <c r="BX768" s="920"/>
      <c r="BY768" s="920"/>
      <c r="BZ768" s="920"/>
      <c r="CA768" s="920"/>
      <c r="CB768" s="920"/>
      <c r="CC768" s="920"/>
      <c r="CD768" s="920"/>
      <c r="CE768" s="920"/>
      <c r="CF768" s="920"/>
      <c r="CG768" s="920"/>
      <c r="CH768" s="920"/>
      <c r="CI768" s="920"/>
      <c r="CJ768" s="920"/>
      <c r="CK768" s="920"/>
      <c r="CL768" s="920"/>
      <c r="CM768" s="920"/>
      <c r="CN768" s="920"/>
      <c r="CO768" s="920"/>
      <c r="CP768" s="920"/>
      <c r="CQ768" s="920"/>
      <c r="CR768" s="920"/>
      <c r="CS768" s="920"/>
      <c r="CT768" s="920"/>
      <c r="CU768" s="920"/>
      <c r="CV768" s="920"/>
      <c r="CW768" s="920"/>
      <c r="CX768" s="920"/>
      <c r="CY768" s="920"/>
      <c r="CZ768" s="920"/>
      <c r="DA768" s="920"/>
      <c r="DB768" s="920"/>
      <c r="DC768" s="920"/>
      <c r="DD768" s="920"/>
      <c r="DE768" s="920"/>
      <c r="DF768" s="920"/>
      <c r="DG768" s="920"/>
      <c r="DH768" s="920"/>
      <c r="DI768" s="920"/>
      <c r="DJ768" s="920"/>
      <c r="DK768" s="920"/>
      <c r="DL768" s="920"/>
      <c r="DM768" s="920"/>
      <c r="DN768" s="920"/>
    </row>
    <row r="769" spans="4:118" ht="20.100000000000001" customHeight="1">
      <c r="D769" s="920"/>
      <c r="E769" s="920"/>
      <c r="F769" s="920"/>
      <c r="H769"/>
      <c r="I769" s="1689"/>
      <c r="J769" s="949" t="s">
        <v>1839</v>
      </c>
      <c r="K769" s="752"/>
      <c r="L769" s="938"/>
      <c r="M769" s="938"/>
      <c r="N769" s="2890" t="s">
        <v>1179</v>
      </c>
      <c r="O769" s="2891"/>
      <c r="P769" s="2891"/>
      <c r="Q769" s="2892"/>
      <c r="R769" s="986" t="s">
        <v>1180</v>
      </c>
      <c r="S769" s="987" t="s">
        <v>1178</v>
      </c>
      <c r="T769" s="2890" t="s">
        <v>1179</v>
      </c>
      <c r="U769" s="2891"/>
      <c r="V769" s="2891"/>
      <c r="W769" s="2892"/>
      <c r="X769" s="986" t="s">
        <v>1180</v>
      </c>
      <c r="Y769" s="920" t="s">
        <v>737</v>
      </c>
      <c r="Z769" s="920" t="s">
        <v>3805</v>
      </c>
      <c r="AA769" s="920"/>
      <c r="AB769" s="920"/>
      <c r="AC769" s="920"/>
      <c r="AD769" s="920"/>
      <c r="AE769" s="920"/>
      <c r="AF769" s="920"/>
      <c r="AG769" s="920"/>
      <c r="AH769" s="920"/>
      <c r="AI769" s="920"/>
      <c r="AJ769" s="920"/>
      <c r="AK769" s="920"/>
      <c r="AL769" s="920"/>
      <c r="AM769" s="1049" t="s">
        <v>3810</v>
      </c>
      <c r="AN769" s="920"/>
      <c r="AO769" s="920"/>
      <c r="AP769" s="920"/>
      <c r="AQ769" s="920"/>
      <c r="AR769" s="920"/>
      <c r="AS769" s="920"/>
      <c r="AT769" s="920"/>
      <c r="AU769" s="920"/>
      <c r="AV769" s="920"/>
      <c r="AW769" s="920"/>
      <c r="AX769" s="920"/>
      <c r="AY769" s="920"/>
      <c r="AZ769" s="920"/>
      <c r="BA769" s="920"/>
      <c r="BB769" s="920"/>
      <c r="BC769" s="920"/>
      <c r="BD769" s="920"/>
      <c r="BE769" s="937"/>
      <c r="BF769" s="920"/>
      <c r="BG769" s="920"/>
      <c r="BH769" s="920"/>
      <c r="BI769" s="920"/>
      <c r="BJ769" s="920"/>
      <c r="BK769" s="920"/>
      <c r="BL769" s="920"/>
      <c r="BM769" s="920"/>
      <c r="BN769" s="920"/>
      <c r="BO769" s="920"/>
      <c r="BP769" s="920"/>
      <c r="BQ769" s="920"/>
      <c r="BR769" s="920"/>
      <c r="BS769" s="920"/>
      <c r="BT769" s="920"/>
      <c r="BU769" s="920"/>
      <c r="BV769" s="920"/>
      <c r="BW769" s="920"/>
      <c r="BX769" s="920"/>
      <c r="BY769" s="920"/>
      <c r="BZ769" s="920"/>
      <c r="CA769" s="920"/>
      <c r="CB769" s="920"/>
      <c r="CC769" s="920"/>
      <c r="CD769" s="920"/>
      <c r="CE769" s="920"/>
      <c r="CF769" s="920"/>
      <c r="CG769" s="920"/>
      <c r="CH769" s="920"/>
      <c r="CI769" s="920"/>
      <c r="CJ769" s="920"/>
      <c r="CK769" s="920"/>
      <c r="CL769" s="920"/>
      <c r="CM769" s="920"/>
      <c r="CN769" s="920"/>
      <c r="CO769" s="920"/>
      <c r="CP769" s="920"/>
      <c r="CQ769" s="920"/>
      <c r="CR769" s="920"/>
      <c r="CS769" s="920"/>
      <c r="CT769" s="920"/>
      <c r="CU769" s="920"/>
      <c r="CV769" s="920"/>
      <c r="CW769" s="920"/>
      <c r="CX769" s="920"/>
      <c r="CY769" s="920"/>
      <c r="CZ769" s="920"/>
      <c r="DA769" s="920"/>
      <c r="DB769" s="920"/>
      <c r="DC769" s="920"/>
      <c r="DD769" s="920"/>
      <c r="DE769" s="920"/>
      <c r="DF769" s="920"/>
      <c r="DG769" s="920"/>
      <c r="DH769" s="920"/>
      <c r="DI769" s="920"/>
      <c r="DJ769" s="920"/>
      <c r="DK769" s="920"/>
      <c r="DL769" s="920"/>
      <c r="DM769" s="920"/>
      <c r="DN769" s="920"/>
    </row>
    <row r="770" spans="4:118" ht="9.9499999999999993" customHeight="1">
      <c r="D770" s="920"/>
      <c r="E770" s="920"/>
      <c r="F770" s="920"/>
      <c r="H770"/>
      <c r="I770" s="1689"/>
      <c r="J770" s="2331"/>
      <c r="K770" s="2331"/>
      <c r="L770" s="2331"/>
      <c r="M770" s="2331"/>
      <c r="N770" s="2331"/>
      <c r="O770" s="2331"/>
      <c r="P770" s="2331"/>
      <c r="Q770" s="920"/>
      <c r="R770" s="2331"/>
      <c r="S770" s="2331"/>
      <c r="T770" s="2331"/>
      <c r="U770" s="2331"/>
      <c r="V770" s="2331"/>
      <c r="W770" s="2331"/>
      <c r="X770" s="2331"/>
      <c r="Y770" s="2331"/>
      <c r="Z770" s="2331"/>
      <c r="AA770" s="920"/>
      <c r="AB770" s="920"/>
      <c r="AC770" s="920"/>
      <c r="AD770" s="920"/>
      <c r="AE770" s="920"/>
      <c r="AF770" s="920"/>
      <c r="AG770" s="920"/>
      <c r="AH770" s="920"/>
      <c r="AI770" s="920"/>
      <c r="AJ770" s="920"/>
      <c r="AK770" s="920"/>
      <c r="AL770" s="920"/>
      <c r="AM770" s="920"/>
      <c r="AN770" s="920"/>
      <c r="AO770" s="920"/>
      <c r="AP770" s="920"/>
      <c r="AQ770" s="920"/>
      <c r="AR770" s="920"/>
      <c r="AS770" s="920"/>
      <c r="AT770" s="920"/>
      <c r="AU770" s="920"/>
      <c r="AV770" s="920"/>
      <c r="AW770" s="920"/>
      <c r="AX770" s="920"/>
      <c r="AY770" s="920"/>
      <c r="AZ770" s="920"/>
      <c r="BA770" s="920"/>
      <c r="BB770" s="920"/>
      <c r="BC770" s="920"/>
      <c r="BD770" s="920"/>
      <c r="BE770" s="937"/>
      <c r="BF770" s="920"/>
      <c r="BG770" s="920"/>
      <c r="BH770" s="920"/>
      <c r="BI770" s="920"/>
      <c r="BJ770" s="920"/>
      <c r="BK770" s="920"/>
      <c r="BL770" s="920"/>
      <c r="BM770" s="920"/>
      <c r="BN770" s="920"/>
      <c r="BO770" s="920"/>
      <c r="BP770" s="920"/>
      <c r="BQ770" s="920"/>
      <c r="BR770" s="920"/>
      <c r="BS770" s="920"/>
      <c r="BT770" s="920"/>
      <c r="BU770" s="920"/>
      <c r="BV770" s="920"/>
      <c r="BW770" s="920"/>
      <c r="BX770" s="920"/>
      <c r="BY770" s="920"/>
      <c r="BZ770" s="920"/>
      <c r="CA770" s="920"/>
      <c r="CB770" s="920"/>
      <c r="CC770" s="920"/>
      <c r="CD770" s="920"/>
      <c r="CE770" s="920"/>
      <c r="CF770" s="920"/>
      <c r="CG770" s="920"/>
      <c r="CH770" s="920"/>
      <c r="CI770" s="920"/>
      <c r="CJ770" s="920"/>
      <c r="CK770" s="920"/>
      <c r="CL770" s="920"/>
      <c r="CM770" s="920"/>
      <c r="CN770" s="920"/>
      <c r="CO770" s="920"/>
      <c r="CP770" s="920"/>
      <c r="CQ770" s="920"/>
      <c r="CR770" s="920"/>
      <c r="CS770" s="920"/>
      <c r="CT770" s="920"/>
      <c r="CU770" s="920"/>
      <c r="CV770" s="920"/>
      <c r="CW770" s="920"/>
      <c r="CX770" s="920"/>
      <c r="CY770" s="920"/>
      <c r="CZ770" s="920"/>
      <c r="DA770" s="920"/>
      <c r="DB770" s="920"/>
      <c r="DC770" s="920"/>
      <c r="DD770" s="920"/>
      <c r="DE770" s="920"/>
      <c r="DF770" s="920"/>
      <c r="DG770" s="920"/>
      <c r="DH770" s="920"/>
      <c r="DI770" s="920"/>
      <c r="DJ770" s="920"/>
      <c r="DK770" s="920"/>
      <c r="DL770" s="920"/>
      <c r="DM770" s="920"/>
      <c r="DN770" s="920"/>
    </row>
    <row r="771" spans="4:118" s="920" customFormat="1" ht="18.95" customHeight="1">
      <c r="I771" s="1847"/>
      <c r="J771" s="949" t="s">
        <v>3807</v>
      </c>
      <c r="K771" s="981"/>
      <c r="L771" s="981"/>
      <c r="M771" s="938"/>
      <c r="N771" s="982" t="s">
        <v>1521</v>
      </c>
      <c r="O771" s="983"/>
      <c r="P771" s="983"/>
      <c r="Q771" s="983"/>
      <c r="R771" s="986" t="s">
        <v>912</v>
      </c>
      <c r="S771" s="910" t="s">
        <v>1656</v>
      </c>
      <c r="T771" s="981"/>
      <c r="U771" s="938"/>
      <c r="V771" s="982" t="s">
        <v>1521</v>
      </c>
      <c r="W771" s="983"/>
      <c r="X771" s="983"/>
      <c r="Y771" s="983"/>
      <c r="Z771" s="986" t="s">
        <v>912</v>
      </c>
      <c r="AA771" s="910" t="s">
        <v>1789</v>
      </c>
      <c r="AB771" s="981"/>
      <c r="AC771" s="938"/>
      <c r="AD771" s="982" t="s">
        <v>1521</v>
      </c>
      <c r="AE771" s="983"/>
      <c r="AF771" s="983"/>
      <c r="AG771" s="983"/>
      <c r="AH771" s="946" t="s">
        <v>1115</v>
      </c>
      <c r="AM771" s="926" t="s">
        <v>1837</v>
      </c>
      <c r="AN771" s="927"/>
      <c r="AO771" s="928"/>
      <c r="AP771" s="926" t="s">
        <v>1838</v>
      </c>
      <c r="AQ771" s="927"/>
      <c r="AR771" s="928"/>
      <c r="BE771" s="937"/>
    </row>
    <row r="772" spans="4:118" s="920" customFormat="1" ht="9.9499999999999993" customHeight="1">
      <c r="I772" s="1847"/>
      <c r="BE772" s="937"/>
    </row>
    <row r="773" spans="4:118" s="920" customFormat="1" ht="18.95" customHeight="1">
      <c r="I773" s="1847"/>
      <c r="J773" s="2797" t="s">
        <v>1586</v>
      </c>
      <c r="K773" s="2798"/>
      <c r="L773" s="2798"/>
      <c r="M773" s="2798"/>
      <c r="N773" s="2798"/>
      <c r="O773" s="2798"/>
      <c r="P773" s="2798"/>
      <c r="Q773" s="2798"/>
      <c r="R773" s="2798"/>
      <c r="S773" s="2798"/>
      <c r="T773" s="2798"/>
      <c r="U773" s="2799"/>
      <c r="V773" s="2797" t="s">
        <v>1771</v>
      </c>
      <c r="W773" s="2798"/>
      <c r="X773" s="2799"/>
      <c r="Y773" s="2810" t="s">
        <v>1799</v>
      </c>
      <c r="Z773" s="2811"/>
      <c r="AA773" s="2812"/>
      <c r="AB773" s="1157" t="s">
        <v>1800</v>
      </c>
      <c r="AC773" s="1158"/>
      <c r="AD773" s="1159"/>
      <c r="AE773" s="1157"/>
      <c r="AF773" s="1158"/>
      <c r="AG773" s="1159"/>
      <c r="AH773" s="1157"/>
      <c r="AI773" s="1158"/>
      <c r="AJ773" s="1159"/>
      <c r="AK773" s="1193" t="s">
        <v>1809</v>
      </c>
      <c r="AL773" s="1194"/>
      <c r="AM773" s="1195"/>
      <c r="AN773" s="1193"/>
      <c r="AO773" s="1194"/>
      <c r="AP773" s="1195"/>
      <c r="AQ773" s="1193"/>
      <c r="AR773" s="1194"/>
      <c r="AS773" s="1195"/>
      <c r="AT773" s="1193" t="s">
        <v>3799</v>
      </c>
      <c r="AU773" s="1194"/>
      <c r="AV773" s="1195"/>
      <c r="AW773" s="1193"/>
      <c r="AX773" s="1194"/>
      <c r="AY773" s="1195"/>
      <c r="AZ773" s="1193"/>
      <c r="BA773" s="1194"/>
      <c r="BB773" s="1195"/>
      <c r="BC773" s="2810" t="s">
        <v>3122</v>
      </c>
      <c r="BD773" s="2812"/>
      <c r="BE773" s="937"/>
    </row>
    <row r="774" spans="4:118" s="920" customFormat="1" ht="18.95" customHeight="1">
      <c r="I774" s="1847"/>
      <c r="J774" s="929" t="s">
        <v>699</v>
      </c>
      <c r="K774" s="930"/>
      <c r="L774" s="930"/>
      <c r="M774" s="931"/>
      <c r="N774" s="929" t="s">
        <v>700</v>
      </c>
      <c r="O774" s="930"/>
      <c r="P774" s="931"/>
      <c r="Q774" s="929" t="s">
        <v>1697</v>
      </c>
      <c r="R774" s="930"/>
      <c r="S774" s="930"/>
      <c r="T774" s="930"/>
      <c r="U774" s="931"/>
      <c r="V774" s="2800"/>
      <c r="W774" s="2801"/>
      <c r="X774" s="2802"/>
      <c r="Y774" s="2813"/>
      <c r="Z774" s="2814"/>
      <c r="AA774" s="2815"/>
      <c r="AB774" s="1025" t="s">
        <v>1803</v>
      </c>
      <c r="AC774" s="1026"/>
      <c r="AD774" s="1182"/>
      <c r="AE774" s="1025" t="s">
        <v>1801</v>
      </c>
      <c r="AF774" s="1026"/>
      <c r="AG774" s="1182"/>
      <c r="AH774" s="1025" t="s">
        <v>1802</v>
      </c>
      <c r="AI774" s="1026"/>
      <c r="AJ774" s="1182"/>
      <c r="AK774" s="1196" t="s">
        <v>1803</v>
      </c>
      <c r="AL774" s="1197"/>
      <c r="AM774" s="1198"/>
      <c r="AN774" s="1196" t="s">
        <v>1801</v>
      </c>
      <c r="AO774" s="1197"/>
      <c r="AP774" s="1198"/>
      <c r="AQ774" s="1196" t="s">
        <v>1802</v>
      </c>
      <c r="AR774" s="1197"/>
      <c r="AS774" s="1198"/>
      <c r="AT774" s="1196" t="s">
        <v>1803</v>
      </c>
      <c r="AU774" s="1197"/>
      <c r="AV774" s="1198"/>
      <c r="AW774" s="1196" t="s">
        <v>1743</v>
      </c>
      <c r="AX774" s="1197"/>
      <c r="AY774" s="1198"/>
      <c r="AZ774" s="1196" t="s">
        <v>1802</v>
      </c>
      <c r="BA774" s="1197"/>
      <c r="BB774" s="1198"/>
      <c r="BC774" s="2839"/>
      <c r="BD774" s="2841"/>
      <c r="BE774" s="937"/>
    </row>
    <row r="775" spans="4:118" s="920" customFormat="1" ht="18.95" customHeight="1">
      <c r="I775" s="1847"/>
      <c r="J775" s="2974" t="s">
        <v>1689</v>
      </c>
      <c r="K775" s="2975"/>
      <c r="L775" s="2975"/>
      <c r="M775" s="2976"/>
      <c r="N775" s="2929">
        <v>241657</v>
      </c>
      <c r="O775" s="2952"/>
      <c r="P775" s="2931"/>
      <c r="Q775" s="2929" t="s">
        <v>1691</v>
      </c>
      <c r="R775" s="2952"/>
      <c r="S775" s="2952"/>
      <c r="T775" s="2952"/>
      <c r="U775" s="2931"/>
      <c r="V775" s="982" t="s">
        <v>1795</v>
      </c>
      <c r="W775" s="1152"/>
      <c r="X775" s="984"/>
      <c r="Y775" s="954">
        <v>100</v>
      </c>
      <c r="Z775" s="955"/>
      <c r="AA775" s="971"/>
      <c r="AB775" s="954">
        <v>105</v>
      </c>
      <c r="AC775" s="955"/>
      <c r="AD775" s="971"/>
      <c r="AE775" s="1183">
        <f t="shared" ref="AE775:AE785" si="2">AB775-Y775</f>
        <v>5</v>
      </c>
      <c r="AF775" s="955"/>
      <c r="AG775" s="971"/>
      <c r="AH775" s="1184">
        <f t="shared" ref="AH775:AH785" si="3">AB775/Y775</f>
        <v>1.05</v>
      </c>
      <c r="AI775" s="955"/>
      <c r="AJ775" s="971"/>
      <c r="AK775" s="954">
        <v>99</v>
      </c>
      <c r="AL775" s="955"/>
      <c r="AM775" s="971"/>
      <c r="AN775" s="1183">
        <f t="shared" ref="AN775:AN785" si="4">AK775-Y775</f>
        <v>-1</v>
      </c>
      <c r="AO775" s="955"/>
      <c r="AP775" s="971"/>
      <c r="AQ775" s="1184">
        <f t="shared" ref="AQ775:AQ785" si="5">AK775/Y775</f>
        <v>0.99</v>
      </c>
      <c r="AR775" s="955"/>
      <c r="AS775" s="971"/>
      <c r="AT775" s="954" t="s">
        <v>3790</v>
      </c>
      <c r="AU775" s="955"/>
      <c r="AV775" s="971"/>
      <c r="AW775" s="954" t="s">
        <v>3790</v>
      </c>
      <c r="AX775" s="955"/>
      <c r="AY775" s="971"/>
      <c r="AZ775" s="954" t="s">
        <v>3790</v>
      </c>
      <c r="BA775" s="955"/>
      <c r="BB775" s="971"/>
      <c r="BC775" s="1319" t="s">
        <v>3123</v>
      </c>
      <c r="BD775" s="960"/>
      <c r="BE775" s="937"/>
    </row>
    <row r="776" spans="4:118" s="920" customFormat="1" ht="18.95" customHeight="1">
      <c r="I776" s="1847"/>
      <c r="J776" s="3009"/>
      <c r="K776" s="3010"/>
      <c r="L776" s="3010"/>
      <c r="M776" s="3011"/>
      <c r="N776" s="2989"/>
      <c r="O776" s="2990"/>
      <c r="P776" s="2991"/>
      <c r="Q776" s="2989"/>
      <c r="R776" s="2990"/>
      <c r="S776" s="2990"/>
      <c r="T776" s="2990"/>
      <c r="U776" s="2991"/>
      <c r="V776" s="982" t="s">
        <v>1796</v>
      </c>
      <c r="W776" s="1152"/>
      <c r="X776" s="984"/>
      <c r="Y776" s="954">
        <v>200</v>
      </c>
      <c r="Z776" s="955"/>
      <c r="AA776" s="971"/>
      <c r="AB776" s="954">
        <v>190</v>
      </c>
      <c r="AC776" s="955"/>
      <c r="AD776" s="971"/>
      <c r="AE776" s="1183">
        <f t="shared" si="2"/>
        <v>-10</v>
      </c>
      <c r="AF776" s="955"/>
      <c r="AG776" s="971"/>
      <c r="AH776" s="1184">
        <f t="shared" si="3"/>
        <v>0.95</v>
      </c>
      <c r="AI776" s="955"/>
      <c r="AJ776" s="971"/>
      <c r="AK776" s="954">
        <v>140</v>
      </c>
      <c r="AL776" s="955"/>
      <c r="AM776" s="971"/>
      <c r="AN776" s="1183">
        <f t="shared" si="4"/>
        <v>-60</v>
      </c>
      <c r="AO776" s="955"/>
      <c r="AP776" s="971"/>
      <c r="AQ776" s="1184">
        <f t="shared" si="5"/>
        <v>0.7</v>
      </c>
      <c r="AR776" s="955"/>
      <c r="AS776" s="971"/>
      <c r="AT776" s="954" t="s">
        <v>3790</v>
      </c>
      <c r="AU776" s="955"/>
      <c r="AV776" s="971"/>
      <c r="AW776" s="954" t="s">
        <v>3790</v>
      </c>
      <c r="AX776" s="955"/>
      <c r="AY776" s="971"/>
      <c r="AZ776" s="954" t="s">
        <v>3790</v>
      </c>
      <c r="BA776" s="955"/>
      <c r="BB776" s="971"/>
      <c r="BC776" s="1319" t="s">
        <v>3123</v>
      </c>
      <c r="BD776" s="960"/>
      <c r="BE776" s="937"/>
    </row>
    <row r="777" spans="4:118" s="920" customFormat="1" ht="18.95" customHeight="1">
      <c r="I777" s="1847"/>
      <c r="J777" s="3009"/>
      <c r="K777" s="3010"/>
      <c r="L777" s="3010"/>
      <c r="M777" s="3011"/>
      <c r="N777" s="2989"/>
      <c r="O777" s="2990"/>
      <c r="P777" s="2991"/>
      <c r="Q777" s="2989"/>
      <c r="R777" s="2990"/>
      <c r="S777" s="2990"/>
      <c r="T777" s="2990"/>
      <c r="U777" s="2991"/>
      <c r="V777" s="982" t="s">
        <v>1797</v>
      </c>
      <c r="W777" s="1152"/>
      <c r="X777" s="984"/>
      <c r="Y777" s="954">
        <v>200</v>
      </c>
      <c r="Z777" s="955"/>
      <c r="AA777" s="971"/>
      <c r="AB777" s="954">
        <v>180</v>
      </c>
      <c r="AC777" s="955"/>
      <c r="AD777" s="971"/>
      <c r="AE777" s="1183">
        <f t="shared" si="2"/>
        <v>-20</v>
      </c>
      <c r="AF777" s="955"/>
      <c r="AG777" s="971"/>
      <c r="AH777" s="1184">
        <f t="shared" si="3"/>
        <v>0.9</v>
      </c>
      <c r="AI777" s="955"/>
      <c r="AJ777" s="971"/>
      <c r="AK777" s="954">
        <v>95</v>
      </c>
      <c r="AL777" s="955"/>
      <c r="AM777" s="971"/>
      <c r="AN777" s="1183">
        <f t="shared" si="4"/>
        <v>-105</v>
      </c>
      <c r="AO777" s="955"/>
      <c r="AP777" s="971"/>
      <c r="AQ777" s="1184">
        <f t="shared" si="5"/>
        <v>0.47499999999999998</v>
      </c>
      <c r="AR777" s="955"/>
      <c r="AS777" s="971"/>
      <c r="AT777" s="954" t="s">
        <v>3790</v>
      </c>
      <c r="AU777" s="955"/>
      <c r="AV777" s="971"/>
      <c r="AW777" s="954" t="s">
        <v>3790</v>
      </c>
      <c r="AX777" s="955"/>
      <c r="AY777" s="971"/>
      <c r="AZ777" s="954" t="s">
        <v>3790</v>
      </c>
      <c r="BA777" s="955"/>
      <c r="BB777" s="971"/>
      <c r="BC777" s="1319" t="s">
        <v>3123</v>
      </c>
      <c r="BD777" s="960"/>
      <c r="BE777" s="937"/>
    </row>
    <row r="778" spans="4:118" s="920" customFormat="1" ht="18.95" customHeight="1">
      <c r="I778" s="1847"/>
      <c r="J778" s="3009"/>
      <c r="K778" s="3010"/>
      <c r="L778" s="3010"/>
      <c r="M778" s="3011"/>
      <c r="N778" s="2989"/>
      <c r="O778" s="2990"/>
      <c r="P778" s="2991"/>
      <c r="Q778" s="2992"/>
      <c r="R778" s="2993"/>
      <c r="S778" s="2993"/>
      <c r="T778" s="2993"/>
      <c r="U778" s="2994"/>
      <c r="V778" s="982" t="s">
        <v>1798</v>
      </c>
      <c r="W778" s="1152"/>
      <c r="X778" s="984"/>
      <c r="Y778" s="954">
        <v>150</v>
      </c>
      <c r="Z778" s="955"/>
      <c r="AA778" s="971"/>
      <c r="AB778" s="954">
        <v>160</v>
      </c>
      <c r="AC778" s="955"/>
      <c r="AD778" s="971"/>
      <c r="AE778" s="1183">
        <f t="shared" si="2"/>
        <v>10</v>
      </c>
      <c r="AF778" s="955"/>
      <c r="AG778" s="971"/>
      <c r="AH778" s="1184">
        <f t="shared" si="3"/>
        <v>1.0666666666666667</v>
      </c>
      <c r="AI778" s="955"/>
      <c r="AJ778" s="971"/>
      <c r="AK778" s="954">
        <v>152</v>
      </c>
      <c r="AL778" s="955"/>
      <c r="AM778" s="971"/>
      <c r="AN778" s="1183">
        <f t="shared" si="4"/>
        <v>2</v>
      </c>
      <c r="AO778" s="955"/>
      <c r="AP778" s="971"/>
      <c r="AQ778" s="1184">
        <f t="shared" si="5"/>
        <v>1.0133333333333334</v>
      </c>
      <c r="AR778" s="955"/>
      <c r="AS778" s="971"/>
      <c r="AT778" s="954" t="s">
        <v>3800</v>
      </c>
      <c r="AU778" s="955"/>
      <c r="AV778" s="971"/>
      <c r="AW778" s="954" t="s">
        <v>3800</v>
      </c>
      <c r="AX778" s="955"/>
      <c r="AY778" s="971"/>
      <c r="AZ778" s="954" t="s">
        <v>3800</v>
      </c>
      <c r="BA778" s="955"/>
      <c r="BB778" s="971"/>
      <c r="BC778" s="1319" t="s">
        <v>3123</v>
      </c>
      <c r="BD778" s="960"/>
      <c r="BE778" s="937"/>
    </row>
    <row r="779" spans="4:118" s="920" customFormat="1" ht="18.95" customHeight="1">
      <c r="I779" s="1847"/>
      <c r="J779" s="3009"/>
      <c r="K779" s="3010"/>
      <c r="L779" s="3010"/>
      <c r="M779" s="3011"/>
      <c r="N779" s="2989"/>
      <c r="O779" s="2990"/>
      <c r="P779" s="2991"/>
      <c r="Q779" s="1218"/>
      <c r="R779" s="1218"/>
      <c r="S779" s="1218"/>
      <c r="T779" s="1218"/>
      <c r="U779" s="1218"/>
      <c r="V779" s="1219"/>
      <c r="W779" s="1219"/>
      <c r="X779" s="1220"/>
      <c r="Y779" s="1199">
        <f>Y778+Y777+Y776+Y775</f>
        <v>650</v>
      </c>
      <c r="Z779" s="1171"/>
      <c r="AA779" s="1172"/>
      <c r="AB779" s="1199">
        <f>AB778+AB777+AB776+AB775</f>
        <v>635</v>
      </c>
      <c r="AC779" s="1171"/>
      <c r="AD779" s="1172"/>
      <c r="AE779" s="1200">
        <f t="shared" si="2"/>
        <v>-15</v>
      </c>
      <c r="AF779" s="1171"/>
      <c r="AG779" s="1172"/>
      <c r="AH779" s="1201">
        <f t="shared" si="3"/>
        <v>0.97692307692307689</v>
      </c>
      <c r="AI779" s="1171"/>
      <c r="AJ779" s="1172"/>
      <c r="AK779" s="1199">
        <f>AK778+AK777+AK776+AK775</f>
        <v>486</v>
      </c>
      <c r="AL779" s="1171"/>
      <c r="AM779" s="1172"/>
      <c r="AN779" s="1200">
        <f t="shared" si="4"/>
        <v>-164</v>
      </c>
      <c r="AO779" s="1171"/>
      <c r="AP779" s="1172"/>
      <c r="AQ779" s="1201">
        <f t="shared" si="5"/>
        <v>0.74769230769230766</v>
      </c>
      <c r="AR779" s="1171"/>
      <c r="AS779" s="1172"/>
      <c r="AT779" s="1199" t="s">
        <v>3801</v>
      </c>
      <c r="AU779" s="1171"/>
      <c r="AV779" s="1172"/>
      <c r="AW779" s="1199" t="s">
        <v>3801</v>
      </c>
      <c r="AX779" s="1171"/>
      <c r="AY779" s="1172"/>
      <c r="AZ779" s="1199" t="s">
        <v>3801</v>
      </c>
      <c r="BA779" s="1171"/>
      <c r="BB779" s="1172"/>
      <c r="BC779" s="1319" t="s">
        <v>3123</v>
      </c>
      <c r="BD779" s="960"/>
      <c r="BE779" s="937"/>
    </row>
    <row r="780" spans="4:118" s="920" customFormat="1" ht="18.95" customHeight="1">
      <c r="I780" s="1847"/>
      <c r="J780" s="3009"/>
      <c r="K780" s="3010"/>
      <c r="L780" s="3010"/>
      <c r="M780" s="3011"/>
      <c r="N780" s="2989"/>
      <c r="O780" s="2990"/>
      <c r="P780" s="2991"/>
      <c r="Q780" s="2929" t="s">
        <v>1828</v>
      </c>
      <c r="R780" s="2952"/>
      <c r="S780" s="2952"/>
      <c r="T780" s="2952"/>
      <c r="U780" s="2931"/>
      <c r="V780" s="982" t="s">
        <v>1795</v>
      </c>
      <c r="W780" s="1152"/>
      <c r="X780" s="984"/>
      <c r="Y780" s="954">
        <v>100</v>
      </c>
      <c r="Z780" s="955"/>
      <c r="AA780" s="971"/>
      <c r="AB780" s="954">
        <v>105</v>
      </c>
      <c r="AC780" s="955"/>
      <c r="AD780" s="971"/>
      <c r="AE780" s="1183">
        <f t="shared" si="2"/>
        <v>5</v>
      </c>
      <c r="AF780" s="955"/>
      <c r="AG780" s="971"/>
      <c r="AH780" s="1184">
        <f t="shared" si="3"/>
        <v>1.05</v>
      </c>
      <c r="AI780" s="955"/>
      <c r="AJ780" s="971"/>
      <c r="AK780" s="954">
        <v>99</v>
      </c>
      <c r="AL780" s="955"/>
      <c r="AM780" s="971"/>
      <c r="AN780" s="1183">
        <f t="shared" si="4"/>
        <v>-1</v>
      </c>
      <c r="AO780" s="955"/>
      <c r="AP780" s="971"/>
      <c r="AQ780" s="1184">
        <f t="shared" si="5"/>
        <v>0.99</v>
      </c>
      <c r="AR780" s="955"/>
      <c r="AS780" s="971"/>
      <c r="AT780" s="954" t="s">
        <v>3802</v>
      </c>
      <c r="AU780" s="955"/>
      <c r="AV780" s="971"/>
      <c r="AW780" s="954" t="s">
        <v>3802</v>
      </c>
      <c r="AX780" s="955"/>
      <c r="AY780" s="971"/>
      <c r="AZ780" s="954" t="s">
        <v>3802</v>
      </c>
      <c r="BA780" s="955"/>
      <c r="BB780" s="971"/>
      <c r="BC780" s="1319" t="s">
        <v>3124</v>
      </c>
      <c r="BD780" s="960"/>
      <c r="BE780" s="937"/>
    </row>
    <row r="781" spans="4:118" s="920" customFormat="1" ht="18.95" customHeight="1">
      <c r="I781" s="1847"/>
      <c r="J781" s="3009"/>
      <c r="K781" s="3010"/>
      <c r="L781" s="3010"/>
      <c r="M781" s="3011"/>
      <c r="N781" s="2989"/>
      <c r="O781" s="2990"/>
      <c r="P781" s="2991"/>
      <c r="Q781" s="2989"/>
      <c r="R781" s="2990"/>
      <c r="S781" s="2990"/>
      <c r="T781" s="2990"/>
      <c r="U781" s="2991"/>
      <c r="V781" s="982" t="s">
        <v>1796</v>
      </c>
      <c r="W781" s="1152"/>
      <c r="X781" s="984"/>
      <c r="Y781" s="954">
        <v>200</v>
      </c>
      <c r="Z781" s="955"/>
      <c r="AA781" s="971"/>
      <c r="AB781" s="954">
        <v>180</v>
      </c>
      <c r="AC781" s="955"/>
      <c r="AD781" s="971"/>
      <c r="AE781" s="1183">
        <f t="shared" si="2"/>
        <v>-20</v>
      </c>
      <c r="AF781" s="955"/>
      <c r="AG781" s="971"/>
      <c r="AH781" s="1184">
        <f t="shared" si="3"/>
        <v>0.9</v>
      </c>
      <c r="AI781" s="955"/>
      <c r="AJ781" s="971"/>
      <c r="AK781" s="954">
        <v>140</v>
      </c>
      <c r="AL781" s="955"/>
      <c r="AM781" s="971"/>
      <c r="AN781" s="1183">
        <f t="shared" si="4"/>
        <v>-60</v>
      </c>
      <c r="AO781" s="955"/>
      <c r="AP781" s="971"/>
      <c r="AQ781" s="1184">
        <f t="shared" si="5"/>
        <v>0.7</v>
      </c>
      <c r="AR781" s="955"/>
      <c r="AS781" s="971"/>
      <c r="AT781" s="954" t="s">
        <v>3790</v>
      </c>
      <c r="AU781" s="955"/>
      <c r="AV781" s="971"/>
      <c r="AW781" s="954" t="s">
        <v>3790</v>
      </c>
      <c r="AX781" s="955"/>
      <c r="AY781" s="971"/>
      <c r="AZ781" s="954" t="s">
        <v>3790</v>
      </c>
      <c r="BA781" s="955"/>
      <c r="BB781" s="971"/>
      <c r="BC781" s="1319" t="s">
        <v>3124</v>
      </c>
      <c r="BD781" s="960"/>
      <c r="BE781" s="937"/>
    </row>
    <row r="782" spans="4:118" s="920" customFormat="1" ht="18.95" customHeight="1">
      <c r="I782" s="1847"/>
      <c r="J782" s="3009"/>
      <c r="K782" s="3010"/>
      <c r="L782" s="3010"/>
      <c r="M782" s="3011"/>
      <c r="N782" s="2989"/>
      <c r="O782" s="2990"/>
      <c r="P782" s="2991"/>
      <c r="Q782" s="2989"/>
      <c r="R782" s="2990"/>
      <c r="S782" s="2990"/>
      <c r="T782" s="2990"/>
      <c r="U782" s="2991"/>
      <c r="V782" s="982" t="s">
        <v>1797</v>
      </c>
      <c r="W782" s="1152"/>
      <c r="X782" s="984"/>
      <c r="Y782" s="954">
        <v>200</v>
      </c>
      <c r="Z782" s="955"/>
      <c r="AA782" s="971"/>
      <c r="AB782" s="954">
        <v>170</v>
      </c>
      <c r="AC782" s="955"/>
      <c r="AD782" s="971"/>
      <c r="AE782" s="1183">
        <f t="shared" si="2"/>
        <v>-30</v>
      </c>
      <c r="AF782" s="955"/>
      <c r="AG782" s="971"/>
      <c r="AH782" s="1184">
        <f t="shared" si="3"/>
        <v>0.85</v>
      </c>
      <c r="AI782" s="955"/>
      <c r="AJ782" s="971"/>
      <c r="AK782" s="954">
        <v>80</v>
      </c>
      <c r="AL782" s="955"/>
      <c r="AM782" s="971"/>
      <c r="AN782" s="1183">
        <f t="shared" si="4"/>
        <v>-120</v>
      </c>
      <c r="AO782" s="955"/>
      <c r="AP782" s="971"/>
      <c r="AQ782" s="1184">
        <f t="shared" si="5"/>
        <v>0.4</v>
      </c>
      <c r="AR782" s="955"/>
      <c r="AS782" s="971"/>
      <c r="AT782" s="954" t="s">
        <v>3803</v>
      </c>
      <c r="AU782" s="955"/>
      <c r="AV782" s="971"/>
      <c r="AW782" s="954" t="s">
        <v>3803</v>
      </c>
      <c r="AX782" s="955"/>
      <c r="AY782" s="971"/>
      <c r="AZ782" s="954" t="s">
        <v>3803</v>
      </c>
      <c r="BA782" s="955"/>
      <c r="BB782" s="971"/>
      <c r="BC782" s="1319" t="s">
        <v>3124</v>
      </c>
      <c r="BD782" s="960"/>
      <c r="BE782" s="937"/>
    </row>
    <row r="783" spans="4:118" s="920" customFormat="1" ht="18.95" customHeight="1">
      <c r="I783" s="1847"/>
      <c r="J783" s="3009"/>
      <c r="K783" s="3010"/>
      <c r="L783" s="3010"/>
      <c r="M783" s="3011"/>
      <c r="N783" s="2989"/>
      <c r="O783" s="2990"/>
      <c r="P783" s="2991"/>
      <c r="Q783" s="2992"/>
      <c r="R783" s="2993"/>
      <c r="S783" s="2993"/>
      <c r="T783" s="2993"/>
      <c r="U783" s="2994"/>
      <c r="V783" s="982" t="s">
        <v>1798</v>
      </c>
      <c r="W783" s="1152"/>
      <c r="X783" s="984"/>
      <c r="Y783" s="954">
        <v>150</v>
      </c>
      <c r="Z783" s="955"/>
      <c r="AA783" s="971"/>
      <c r="AB783" s="954">
        <v>160</v>
      </c>
      <c r="AC783" s="955"/>
      <c r="AD783" s="971"/>
      <c r="AE783" s="1183">
        <f t="shared" si="2"/>
        <v>10</v>
      </c>
      <c r="AF783" s="955"/>
      <c r="AG783" s="971"/>
      <c r="AH783" s="1184">
        <f t="shared" si="3"/>
        <v>1.0666666666666667</v>
      </c>
      <c r="AI783" s="955"/>
      <c r="AJ783" s="971"/>
      <c r="AK783" s="954">
        <v>155</v>
      </c>
      <c r="AL783" s="955"/>
      <c r="AM783" s="971"/>
      <c r="AN783" s="1183">
        <f t="shared" si="4"/>
        <v>5</v>
      </c>
      <c r="AO783" s="955"/>
      <c r="AP783" s="971"/>
      <c r="AQ783" s="1184">
        <f t="shared" si="5"/>
        <v>1.0333333333333334</v>
      </c>
      <c r="AR783" s="955"/>
      <c r="AS783" s="971"/>
      <c r="AT783" s="954" t="s">
        <v>3790</v>
      </c>
      <c r="AU783" s="955"/>
      <c r="AV783" s="971"/>
      <c r="AW783" s="954" t="s">
        <v>3790</v>
      </c>
      <c r="AX783" s="955"/>
      <c r="AY783" s="971"/>
      <c r="AZ783" s="954" t="s">
        <v>3790</v>
      </c>
      <c r="BA783" s="955"/>
      <c r="BB783" s="971"/>
      <c r="BC783" s="1319" t="s">
        <v>3124</v>
      </c>
      <c r="BD783" s="960"/>
      <c r="BE783" s="937"/>
    </row>
    <row r="784" spans="4:118" s="920" customFormat="1" ht="18.95" customHeight="1">
      <c r="I784" s="1847"/>
      <c r="J784" s="3012"/>
      <c r="K784" s="3013"/>
      <c r="L784" s="3013"/>
      <c r="M784" s="3014"/>
      <c r="N784" s="2992"/>
      <c r="O784" s="2993"/>
      <c r="P784" s="2994"/>
      <c r="Q784" s="1218"/>
      <c r="R784" s="1218"/>
      <c r="S784" s="1218"/>
      <c r="T784" s="1218"/>
      <c r="U784" s="1218"/>
      <c r="V784" s="1219"/>
      <c r="W784" s="1219"/>
      <c r="X784" s="1220"/>
      <c r="Y784" s="1199">
        <f>Y783+Y782+Y781+Y780</f>
        <v>650</v>
      </c>
      <c r="Z784" s="1171"/>
      <c r="AA784" s="1172"/>
      <c r="AB784" s="1199">
        <f>AB783+AB782+AB781+AB780</f>
        <v>615</v>
      </c>
      <c r="AC784" s="1171"/>
      <c r="AD784" s="1172"/>
      <c r="AE784" s="1200">
        <f t="shared" si="2"/>
        <v>-35</v>
      </c>
      <c r="AF784" s="1171"/>
      <c r="AG784" s="1172"/>
      <c r="AH784" s="1201">
        <f t="shared" si="3"/>
        <v>0.94615384615384612</v>
      </c>
      <c r="AI784" s="1171"/>
      <c r="AJ784" s="1172"/>
      <c r="AK784" s="1199">
        <f>AK783+AK782+AK781+AK780</f>
        <v>474</v>
      </c>
      <c r="AL784" s="1171"/>
      <c r="AM784" s="1172"/>
      <c r="AN784" s="1200">
        <f t="shared" si="4"/>
        <v>-176</v>
      </c>
      <c r="AO784" s="1171"/>
      <c r="AP784" s="1172"/>
      <c r="AQ784" s="1201">
        <f t="shared" si="5"/>
        <v>0.72923076923076924</v>
      </c>
      <c r="AR784" s="1171"/>
      <c r="AS784" s="1172"/>
      <c r="AT784" s="1199" t="s">
        <v>3790</v>
      </c>
      <c r="AU784" s="1171"/>
      <c r="AV784" s="1172"/>
      <c r="AW784" s="1199" t="s">
        <v>3790</v>
      </c>
      <c r="AX784" s="1171"/>
      <c r="AY784" s="1172"/>
      <c r="AZ784" s="1199" t="s">
        <v>3790</v>
      </c>
      <c r="BA784" s="1171"/>
      <c r="BB784" s="1172"/>
      <c r="BC784" s="1319" t="s">
        <v>3124</v>
      </c>
      <c r="BD784" s="960"/>
      <c r="BE784" s="937"/>
    </row>
    <row r="785" spans="4:118" s="920" customFormat="1" ht="18.95" customHeight="1">
      <c r="I785" s="1847"/>
      <c r="J785" s="1185"/>
      <c r="K785" s="1186"/>
      <c r="L785" s="1186"/>
      <c r="M785" s="1186"/>
      <c r="N785" s="1186"/>
      <c r="O785" s="1186"/>
      <c r="P785" s="1186"/>
      <c r="Q785" s="1186"/>
      <c r="R785" s="1186"/>
      <c r="S785" s="1186"/>
      <c r="T785" s="1186"/>
      <c r="U785" s="1186"/>
      <c r="V785" s="1221" t="s">
        <v>1803</v>
      </c>
      <c r="W785" s="1221"/>
      <c r="X785" s="1222"/>
      <c r="Y785" s="1205">
        <f>Y784+Y779</f>
        <v>1300</v>
      </c>
      <c r="Z785" s="1206"/>
      <c r="AA785" s="1207"/>
      <c r="AB785" s="1205">
        <f>AB784+AB779</f>
        <v>1250</v>
      </c>
      <c r="AC785" s="1206"/>
      <c r="AD785" s="1207"/>
      <c r="AE785" s="1223">
        <f t="shared" si="2"/>
        <v>-50</v>
      </c>
      <c r="AF785" s="1206"/>
      <c r="AG785" s="1207"/>
      <c r="AH785" s="1224">
        <f t="shared" si="3"/>
        <v>0.96153846153846156</v>
      </c>
      <c r="AI785" s="1206"/>
      <c r="AJ785" s="1207"/>
      <c r="AK785" s="1205">
        <f>AK784+AK779</f>
        <v>960</v>
      </c>
      <c r="AL785" s="1206"/>
      <c r="AM785" s="1207"/>
      <c r="AN785" s="1223">
        <f t="shared" si="4"/>
        <v>-340</v>
      </c>
      <c r="AO785" s="1206"/>
      <c r="AP785" s="1207"/>
      <c r="AQ785" s="1224">
        <f t="shared" si="5"/>
        <v>0.7384615384615385</v>
      </c>
      <c r="AR785" s="1206"/>
      <c r="AS785" s="1207"/>
      <c r="AT785" s="1205" t="s">
        <v>3801</v>
      </c>
      <c r="AU785" s="1206"/>
      <c r="AV785" s="1207"/>
      <c r="AW785" s="1205" t="s">
        <v>3801</v>
      </c>
      <c r="AX785" s="1206"/>
      <c r="AY785" s="1207"/>
      <c r="AZ785" s="1205" t="s">
        <v>3801</v>
      </c>
      <c r="BA785" s="1206"/>
      <c r="BB785" s="1207"/>
      <c r="BC785" s="1319" t="s">
        <v>3124</v>
      </c>
      <c r="BD785" s="960"/>
      <c r="BE785" s="937"/>
    </row>
    <row r="786" spans="4:118" s="920" customFormat="1" ht="18.95" customHeight="1">
      <c r="I786" s="936"/>
      <c r="J786" s="939"/>
      <c r="K786" s="939"/>
      <c r="L786" s="939"/>
      <c r="M786" s="939"/>
      <c r="N786" s="939"/>
      <c r="O786" s="939"/>
      <c r="P786" s="939"/>
      <c r="Q786" s="939"/>
      <c r="R786" s="939"/>
      <c r="S786" s="939"/>
      <c r="T786" s="939"/>
      <c r="U786" s="939"/>
      <c r="V786" s="939"/>
      <c r="W786" s="939"/>
      <c r="X786" s="939"/>
      <c r="Y786" s="939"/>
      <c r="Z786" s="939"/>
      <c r="AA786" s="939"/>
      <c r="AB786" s="939"/>
      <c r="AC786" s="939"/>
      <c r="AD786" s="939"/>
      <c r="AE786" s="939"/>
      <c r="AF786" s="939"/>
      <c r="AG786" s="939"/>
      <c r="AH786" s="939"/>
      <c r="AI786" s="939"/>
      <c r="AJ786" s="939"/>
      <c r="AK786" s="939"/>
      <c r="AL786" s="939"/>
      <c r="AM786" s="939"/>
      <c r="AN786" s="939"/>
      <c r="AO786" s="939"/>
      <c r="AP786" s="939"/>
      <c r="AQ786" s="939"/>
      <c r="AR786" s="939"/>
      <c r="AS786" s="939"/>
      <c r="AT786" s="939"/>
      <c r="AU786" s="939"/>
      <c r="AV786" s="939"/>
      <c r="AW786" s="939"/>
      <c r="AX786" s="939"/>
      <c r="AY786" s="939"/>
      <c r="AZ786" s="939"/>
      <c r="BA786" s="939"/>
      <c r="BB786" s="939"/>
      <c r="BC786" s="939"/>
      <c r="BD786" s="939"/>
      <c r="BE786" s="940"/>
    </row>
    <row r="787" spans="4:118" s="920" customFormat="1" ht="18.95" customHeight="1"/>
    <row r="788" spans="4:118" s="920" customFormat="1" ht="18.95" customHeight="1">
      <c r="J788" s="1057"/>
    </row>
    <row r="789" spans="4:118" ht="5.0999999999999996" customHeight="1">
      <c r="H789"/>
      <c r="I789" s="2331"/>
      <c r="J789" s="2331"/>
      <c r="K789" s="2331"/>
      <c r="L789" s="2331"/>
      <c r="M789" s="2331"/>
      <c r="N789" s="2331"/>
      <c r="O789" s="2331"/>
      <c r="P789" s="2331"/>
      <c r="Q789" s="920"/>
      <c r="R789" s="920"/>
      <c r="S789" s="920"/>
      <c r="T789" s="920"/>
      <c r="U789" s="920"/>
      <c r="V789" s="920"/>
      <c r="W789" s="920"/>
      <c r="X789" s="920"/>
      <c r="Y789" s="920"/>
      <c r="Z789" s="2326"/>
      <c r="AA789" s="2327"/>
      <c r="AB789" s="2327"/>
      <c r="AC789" s="2327"/>
      <c r="AD789" s="2327"/>
      <c r="AE789" s="2327"/>
      <c r="AF789" s="2327"/>
      <c r="AG789" s="2328"/>
    </row>
    <row r="790" spans="4:118" ht="18.95" customHeight="1">
      <c r="D790" s="920"/>
      <c r="E790" s="920"/>
      <c r="F790" s="920"/>
      <c r="H790"/>
      <c r="I790" s="2331"/>
      <c r="J790" s="2412" t="s">
        <v>1834</v>
      </c>
      <c r="K790" s="1253"/>
      <c r="L790" s="1253"/>
      <c r="M790" s="1253"/>
      <c r="N790" s="1253"/>
      <c r="O790" s="1253"/>
      <c r="P790" s="1253"/>
      <c r="Q790" s="1253"/>
      <c r="R790" s="2413" t="s">
        <v>3808</v>
      </c>
      <c r="S790" s="1253"/>
      <c r="T790" s="1253"/>
      <c r="U790" s="1253"/>
      <c r="V790" s="1253"/>
      <c r="W790" s="1253"/>
      <c r="X790" s="1253"/>
      <c r="Y790" s="1255"/>
      <c r="Z790" s="1953" t="s">
        <v>3811</v>
      </c>
      <c r="AA790" s="908"/>
      <c r="AB790" s="908"/>
      <c r="AC790" s="908"/>
      <c r="AD790" s="908"/>
      <c r="AE790" s="908"/>
      <c r="AF790" s="908"/>
      <c r="AG790" s="909"/>
      <c r="AH790" s="1226" t="s">
        <v>3815</v>
      </c>
      <c r="AI790" s="1021"/>
      <c r="AJ790" s="1021"/>
      <c r="AK790" s="1021"/>
      <c r="AL790" s="1022"/>
      <c r="AM790" s="1022"/>
      <c r="AN790" s="1022"/>
      <c r="AO790" s="1023"/>
      <c r="AP790" s="920"/>
      <c r="AQ790" s="920"/>
      <c r="AR790" s="920"/>
      <c r="AS790" s="920"/>
      <c r="AT790" s="920"/>
      <c r="AU790" s="920"/>
      <c r="AV790" s="920"/>
      <c r="AW790" s="920"/>
      <c r="AX790" s="920"/>
      <c r="AY790" s="920"/>
      <c r="AZ790" s="920"/>
      <c r="BA790" s="920"/>
      <c r="BB790" s="920"/>
      <c r="BF790" s="920"/>
      <c r="BG790" s="920"/>
      <c r="BH790" s="920"/>
      <c r="BI790" s="920"/>
      <c r="BJ790" s="920"/>
      <c r="BK790" s="920"/>
      <c r="BL790" s="920"/>
      <c r="BM790" s="920"/>
      <c r="BN790" s="920"/>
      <c r="BO790" s="920"/>
      <c r="BP790" s="920"/>
      <c r="BQ790" s="920"/>
      <c r="BR790" s="920"/>
      <c r="BS790" s="920"/>
      <c r="BT790" s="920"/>
      <c r="BU790" s="920"/>
      <c r="BV790" s="920"/>
      <c r="BW790" s="920"/>
      <c r="BX790" s="920"/>
      <c r="BY790" s="920"/>
      <c r="BZ790" s="920"/>
      <c r="CA790" s="920"/>
      <c r="CB790" s="920"/>
      <c r="CC790" s="920"/>
      <c r="CD790" s="920"/>
      <c r="CE790" s="920"/>
      <c r="CF790" s="920"/>
      <c r="CG790" s="920"/>
      <c r="CH790" s="920"/>
      <c r="CI790" s="920"/>
      <c r="CJ790" s="920"/>
      <c r="CK790" s="920"/>
      <c r="CL790" s="920"/>
      <c r="CM790" s="920"/>
      <c r="CN790" s="920"/>
      <c r="CO790" s="920"/>
      <c r="CP790" s="920"/>
      <c r="CQ790" s="920"/>
      <c r="CR790" s="920"/>
      <c r="CS790" s="920"/>
      <c r="CT790" s="920"/>
      <c r="CU790" s="920"/>
      <c r="CV790" s="920"/>
      <c r="CW790" s="920"/>
      <c r="CX790" s="920"/>
      <c r="CY790" s="920"/>
      <c r="CZ790" s="920"/>
      <c r="DA790" s="920"/>
      <c r="DB790" s="920"/>
      <c r="DC790" s="920"/>
      <c r="DD790" s="920"/>
      <c r="DE790" s="920"/>
      <c r="DF790" s="920"/>
      <c r="DG790" s="920"/>
      <c r="DH790" s="920"/>
      <c r="DI790" s="920"/>
      <c r="DJ790" s="920"/>
      <c r="DK790" s="920"/>
      <c r="DL790" s="920"/>
      <c r="DM790" s="920"/>
      <c r="DN790" s="920"/>
    </row>
    <row r="791" spans="4:118" ht="9.9499999999999993" customHeight="1">
      <c r="D791" s="920"/>
      <c r="E791" s="920"/>
      <c r="F791" s="920"/>
      <c r="H791"/>
      <c r="I791" s="916"/>
      <c r="J791" s="914"/>
      <c r="K791" s="914"/>
      <c r="L791" s="914"/>
      <c r="M791" s="914"/>
      <c r="N791" s="914"/>
      <c r="O791" s="914"/>
      <c r="P791" s="914"/>
      <c r="Q791" s="941"/>
      <c r="R791" s="941"/>
      <c r="S791" s="941"/>
      <c r="T791" s="941"/>
      <c r="U791" s="941"/>
      <c r="V791" s="941"/>
      <c r="W791" s="941"/>
      <c r="X791" s="941"/>
      <c r="Y791" s="941"/>
      <c r="Z791" s="2331"/>
      <c r="AA791" s="2331"/>
      <c r="AB791" s="2331"/>
      <c r="AC791" s="2331"/>
      <c r="AD791" s="2331"/>
      <c r="AE791" s="2331"/>
      <c r="AF791" s="2331"/>
      <c r="AG791" s="2331"/>
      <c r="AH791" s="941"/>
      <c r="AI791" s="941"/>
      <c r="AJ791" s="941"/>
      <c r="AK791" s="941"/>
      <c r="AL791" s="941"/>
      <c r="AM791" s="941"/>
      <c r="AN791" s="941"/>
      <c r="AO791" s="941"/>
      <c r="AP791" s="941"/>
      <c r="AQ791" s="941"/>
      <c r="AR791" s="941"/>
      <c r="AS791" s="941"/>
      <c r="AT791" s="941"/>
      <c r="AU791" s="941"/>
      <c r="AV791" s="941"/>
      <c r="AW791" s="941"/>
      <c r="AX791" s="941"/>
      <c r="AY791" s="941"/>
      <c r="AZ791" s="941"/>
      <c r="BA791" s="941"/>
      <c r="BB791" s="941"/>
      <c r="BC791" s="941"/>
      <c r="BD791" s="941"/>
      <c r="BE791" s="941"/>
      <c r="BF791" s="941"/>
      <c r="BG791" s="941"/>
      <c r="BH791" s="941"/>
      <c r="BI791" s="941"/>
      <c r="BJ791" s="941"/>
      <c r="BK791" s="941"/>
      <c r="BL791" s="941"/>
      <c r="BM791" s="941"/>
      <c r="BN791" s="941"/>
      <c r="BO791" s="941"/>
      <c r="BP791" s="941"/>
      <c r="BQ791" s="941"/>
      <c r="BR791" s="941"/>
      <c r="BS791" s="941"/>
      <c r="BT791" s="941"/>
      <c r="BU791" s="941"/>
      <c r="BV791" s="941"/>
      <c r="BW791" s="941"/>
      <c r="BX791" s="941"/>
      <c r="BY791" s="941"/>
      <c r="BZ791" s="941"/>
      <c r="CA791" s="941"/>
      <c r="CB791" s="941"/>
      <c r="CC791" s="941"/>
      <c r="CD791" s="941"/>
      <c r="CE791" s="941"/>
      <c r="CF791" s="941"/>
      <c r="CG791" s="941"/>
      <c r="CH791" s="941"/>
      <c r="CI791" s="941"/>
      <c r="CJ791" s="941"/>
      <c r="CK791" s="941"/>
      <c r="CL791" s="941"/>
      <c r="CM791" s="941"/>
      <c r="CN791" s="941"/>
      <c r="CO791" s="941"/>
      <c r="CP791" s="941"/>
      <c r="CQ791" s="941"/>
      <c r="CR791" s="941"/>
      <c r="CS791" s="941"/>
      <c r="CT791" s="941"/>
      <c r="CU791" s="941"/>
      <c r="CV791" s="941"/>
      <c r="CW791" s="942"/>
      <c r="CX791" s="920"/>
      <c r="CY791" s="920"/>
      <c r="CZ791" s="920"/>
      <c r="DA791" s="920"/>
      <c r="DB791" s="920"/>
      <c r="DC791" s="920"/>
      <c r="DD791" s="920"/>
      <c r="DE791" s="920"/>
      <c r="DF791" s="920"/>
      <c r="DG791" s="920"/>
      <c r="DH791" s="920"/>
      <c r="DI791" s="920"/>
      <c r="DJ791" s="920"/>
      <c r="DK791" s="920"/>
      <c r="DL791" s="920"/>
      <c r="DM791" s="920"/>
      <c r="DN791" s="920"/>
    </row>
    <row r="792" spans="4:118" ht="20.100000000000001" customHeight="1">
      <c r="D792" s="920"/>
      <c r="E792" s="920"/>
      <c r="F792" s="920"/>
      <c r="H792"/>
      <c r="I792" s="1689"/>
      <c r="J792" s="949" t="s">
        <v>1839</v>
      </c>
      <c r="K792" s="752"/>
      <c r="L792" s="938"/>
      <c r="M792" s="938"/>
      <c r="N792" s="2890" t="s">
        <v>1179</v>
      </c>
      <c r="O792" s="2891"/>
      <c r="P792" s="2891"/>
      <c r="Q792" s="2892"/>
      <c r="R792" s="986" t="s">
        <v>1180</v>
      </c>
      <c r="S792" s="987" t="s">
        <v>1178</v>
      </c>
      <c r="T792" s="2890" t="s">
        <v>1179</v>
      </c>
      <c r="U792" s="2891"/>
      <c r="V792" s="2891"/>
      <c r="W792" s="2892"/>
      <c r="X792" s="986" t="s">
        <v>1180</v>
      </c>
      <c r="Y792" s="920" t="s">
        <v>737</v>
      </c>
      <c r="Z792" s="920" t="s">
        <v>3805</v>
      </c>
      <c r="AA792" s="920"/>
      <c r="AB792" s="920"/>
      <c r="AC792" s="920"/>
      <c r="AD792" s="920"/>
      <c r="AE792" s="920"/>
      <c r="AF792" s="920"/>
      <c r="AG792" s="920"/>
      <c r="AH792" s="920"/>
      <c r="AI792" s="920"/>
      <c r="AJ792" s="920"/>
      <c r="AK792" s="920"/>
      <c r="AL792" s="920"/>
      <c r="AM792" s="1049" t="s">
        <v>3810</v>
      </c>
      <c r="AN792" s="920"/>
      <c r="AO792" s="920"/>
      <c r="AP792" s="920"/>
      <c r="AQ792" s="920"/>
      <c r="AR792" s="920"/>
      <c r="AS792" s="920"/>
      <c r="AT792" s="920"/>
      <c r="AU792" s="920"/>
      <c r="AV792" s="920"/>
      <c r="AW792" s="920"/>
      <c r="AX792" s="920"/>
      <c r="AY792" s="920"/>
      <c r="AZ792" s="920"/>
      <c r="BA792" s="920"/>
      <c r="BB792" s="920"/>
      <c r="BC792" s="920"/>
      <c r="BD792" s="920"/>
      <c r="BE792" s="920"/>
      <c r="BF792" s="920"/>
      <c r="BG792" s="920"/>
      <c r="BH792" s="920"/>
      <c r="BI792" s="920"/>
      <c r="BJ792" s="920"/>
      <c r="BK792" s="920"/>
      <c r="BL792" s="920"/>
      <c r="BM792" s="920"/>
      <c r="BN792" s="920"/>
      <c r="BO792" s="920"/>
      <c r="BP792" s="920"/>
      <c r="BQ792" s="920"/>
      <c r="BR792" s="920"/>
      <c r="BS792" s="920"/>
      <c r="BT792" s="920"/>
      <c r="BU792" s="920"/>
      <c r="BV792" s="920"/>
      <c r="BW792" s="920"/>
      <c r="BX792" s="920"/>
      <c r="BY792" s="920"/>
      <c r="BZ792" s="920"/>
      <c r="CA792" s="920"/>
      <c r="CB792" s="920"/>
      <c r="CC792" s="920"/>
      <c r="CD792" s="920"/>
      <c r="CE792" s="920"/>
      <c r="CF792" s="920"/>
      <c r="CG792" s="920"/>
      <c r="CH792" s="920"/>
      <c r="CI792" s="920"/>
      <c r="CJ792" s="920"/>
      <c r="CK792" s="920"/>
      <c r="CL792" s="920"/>
      <c r="CM792" s="920"/>
      <c r="CN792" s="920"/>
      <c r="CO792" s="920"/>
      <c r="CP792" s="920"/>
      <c r="CQ792" s="920"/>
      <c r="CR792" s="920"/>
      <c r="CS792" s="920"/>
      <c r="CT792" s="920"/>
      <c r="CU792" s="920"/>
      <c r="CV792" s="920"/>
      <c r="CW792" s="937"/>
      <c r="CX792" s="920"/>
      <c r="CY792" s="920"/>
      <c r="CZ792" s="920"/>
      <c r="DA792" s="920"/>
      <c r="DB792" s="920"/>
      <c r="DC792" s="920"/>
      <c r="DD792" s="920"/>
      <c r="DE792" s="920"/>
      <c r="DF792" s="920"/>
      <c r="DG792" s="920"/>
      <c r="DH792" s="920"/>
      <c r="DI792" s="920"/>
      <c r="DJ792" s="920"/>
      <c r="DK792" s="920"/>
      <c r="DL792" s="920"/>
      <c r="DM792" s="920"/>
      <c r="DN792" s="920"/>
    </row>
    <row r="793" spans="4:118" ht="9.9499999999999993" customHeight="1">
      <c r="D793" s="920"/>
      <c r="E793" s="920"/>
      <c r="F793" s="920"/>
      <c r="H793"/>
      <c r="I793" s="1689"/>
      <c r="J793" s="2331"/>
      <c r="K793" s="2331"/>
      <c r="L793" s="2331"/>
      <c r="M793" s="2331"/>
      <c r="N793" s="2331"/>
      <c r="O793" s="2331"/>
      <c r="P793" s="2331"/>
      <c r="Q793" s="920"/>
      <c r="R793" s="2331"/>
      <c r="S793" s="2331"/>
      <c r="T793" s="2331"/>
      <c r="U793" s="2331"/>
      <c r="V793" s="2331"/>
      <c r="W793" s="2331"/>
      <c r="X793" s="2331"/>
      <c r="Y793" s="2331"/>
      <c r="Z793" s="2331"/>
      <c r="AA793" s="920"/>
      <c r="AB793" s="920"/>
      <c r="AC793" s="920"/>
      <c r="AD793" s="920"/>
      <c r="AE793" s="920"/>
      <c r="AF793" s="920"/>
      <c r="AG793" s="920"/>
      <c r="AH793" s="920"/>
      <c r="AI793" s="920"/>
      <c r="AJ793" s="920"/>
      <c r="AK793" s="920"/>
      <c r="AL793" s="920"/>
      <c r="AM793" s="920"/>
      <c r="AN793" s="920"/>
      <c r="AO793" s="920"/>
      <c r="AP793" s="920"/>
      <c r="AQ793" s="920"/>
      <c r="AR793" s="920"/>
      <c r="AS793" s="920"/>
      <c r="AT793" s="920"/>
      <c r="AU793" s="920"/>
      <c r="AV793" s="920"/>
      <c r="AW793" s="920"/>
      <c r="AX793" s="920"/>
      <c r="AY793" s="920"/>
      <c r="AZ793" s="920"/>
      <c r="BA793" s="920"/>
      <c r="BB793" s="920"/>
      <c r="BC793" s="920"/>
      <c r="BD793" s="920"/>
      <c r="BE793" s="920"/>
      <c r="BF793" s="920"/>
      <c r="BG793" s="920"/>
      <c r="BH793" s="920"/>
      <c r="BI793" s="920"/>
      <c r="BJ793" s="920"/>
      <c r="BK793" s="920"/>
      <c r="BL793" s="920"/>
      <c r="BM793" s="920"/>
      <c r="BN793" s="920"/>
      <c r="BO793" s="920"/>
      <c r="BP793" s="920"/>
      <c r="BQ793" s="920"/>
      <c r="BR793" s="920"/>
      <c r="BS793" s="920"/>
      <c r="BT793" s="920"/>
      <c r="BU793" s="920"/>
      <c r="BV793" s="920"/>
      <c r="BW793" s="920"/>
      <c r="BX793" s="920"/>
      <c r="BY793" s="920"/>
      <c r="BZ793" s="920"/>
      <c r="CA793" s="920"/>
      <c r="CB793" s="920"/>
      <c r="CC793" s="920"/>
      <c r="CD793" s="920"/>
      <c r="CE793" s="920"/>
      <c r="CF793" s="920"/>
      <c r="CG793" s="920"/>
      <c r="CH793" s="920"/>
      <c r="CI793" s="920"/>
      <c r="CJ793" s="920"/>
      <c r="CK793" s="920"/>
      <c r="CL793" s="920"/>
      <c r="CM793" s="920"/>
      <c r="CN793" s="920"/>
      <c r="CO793" s="920"/>
      <c r="CP793" s="920"/>
      <c r="CQ793" s="920"/>
      <c r="CR793" s="920"/>
      <c r="CS793" s="920"/>
      <c r="CT793" s="920"/>
      <c r="CU793" s="920"/>
      <c r="CV793" s="920"/>
      <c r="CW793" s="937"/>
      <c r="CX793" s="920"/>
      <c r="CY793" s="920"/>
      <c r="CZ793" s="920"/>
      <c r="DA793" s="920"/>
      <c r="DB793" s="920"/>
      <c r="DC793" s="920"/>
      <c r="DD793" s="920"/>
      <c r="DE793" s="920"/>
      <c r="DF793" s="920"/>
      <c r="DG793" s="920"/>
      <c r="DH793" s="920"/>
      <c r="DI793" s="920"/>
      <c r="DJ793" s="920"/>
      <c r="DK793" s="920"/>
      <c r="DL793" s="920"/>
      <c r="DM793" s="920"/>
      <c r="DN793" s="920"/>
    </row>
    <row r="794" spans="4:118" s="920" customFormat="1" ht="18.95" customHeight="1">
      <c r="I794" s="1847"/>
      <c r="J794" s="949" t="s">
        <v>3807</v>
      </c>
      <c r="K794" s="981"/>
      <c r="L794" s="981"/>
      <c r="M794" s="938"/>
      <c r="N794" s="982" t="s">
        <v>1521</v>
      </c>
      <c r="O794" s="983"/>
      <c r="P794" s="983"/>
      <c r="Q794" s="983"/>
      <c r="R794" s="986" t="s">
        <v>912</v>
      </c>
      <c r="S794" s="910" t="s">
        <v>1656</v>
      </c>
      <c r="T794" s="981"/>
      <c r="U794" s="938"/>
      <c r="V794" s="982" t="s">
        <v>1521</v>
      </c>
      <c r="W794" s="983"/>
      <c r="X794" s="983"/>
      <c r="Y794" s="983"/>
      <c r="Z794" s="986" t="s">
        <v>912</v>
      </c>
      <c r="AA794" s="910" t="s">
        <v>1789</v>
      </c>
      <c r="AB794" s="981"/>
      <c r="AC794" s="938"/>
      <c r="AD794" s="982" t="s">
        <v>1521</v>
      </c>
      <c r="AE794" s="983"/>
      <c r="AF794" s="983"/>
      <c r="AG794" s="983"/>
      <c r="AH794" s="946" t="s">
        <v>1115</v>
      </c>
      <c r="AM794" s="926" t="s">
        <v>1712</v>
      </c>
      <c r="AN794" s="927"/>
      <c r="AO794" s="928"/>
      <c r="AP794" s="926" t="s">
        <v>1719</v>
      </c>
      <c r="AQ794" s="927"/>
      <c r="AR794" s="928"/>
      <c r="CW794" s="937"/>
    </row>
    <row r="795" spans="4:118" s="920" customFormat="1" ht="18.95" customHeight="1">
      <c r="I795" s="1847"/>
      <c r="CW795" s="937"/>
    </row>
    <row r="796" spans="4:118" s="920" customFormat="1" ht="18.95" customHeight="1">
      <c r="I796" s="1847"/>
      <c r="J796" s="2995" t="s">
        <v>1829</v>
      </c>
      <c r="K796" s="2996"/>
      <c r="L796" s="2996"/>
      <c r="M796" s="2996"/>
      <c r="N796" s="2996"/>
      <c r="O796" s="2996"/>
      <c r="P796" s="2996"/>
      <c r="Q796" s="2996"/>
      <c r="R796" s="2996"/>
      <c r="S796" s="2996"/>
      <c r="T796" s="2996"/>
      <c r="U796" s="2997"/>
      <c r="V796" s="2810" t="s">
        <v>3804</v>
      </c>
      <c r="W796" s="2811"/>
      <c r="X796" s="2811"/>
      <c r="Y796" s="2812"/>
      <c r="Z796" s="966" t="s">
        <v>3812</v>
      </c>
      <c r="AA796" s="967"/>
      <c r="AB796" s="967"/>
      <c r="AC796" s="967"/>
      <c r="AD796" s="967"/>
      <c r="AE796" s="967"/>
      <c r="AF796" s="967"/>
      <c r="AG796" s="967"/>
      <c r="AH796" s="967"/>
      <c r="AI796" s="967"/>
      <c r="AJ796" s="967"/>
      <c r="AK796" s="967"/>
      <c r="AL796" s="967"/>
      <c r="AM796" s="967"/>
      <c r="AN796" s="968"/>
      <c r="AO796" s="1208" t="s">
        <v>1819</v>
      </c>
      <c r="AP796" s="1209"/>
      <c r="AQ796" s="1209"/>
      <c r="AR796" s="1209"/>
      <c r="AS796" s="1209"/>
      <c r="AT796" s="1209"/>
      <c r="AU796" s="1209"/>
      <c r="AV796" s="1209"/>
      <c r="AW796" s="1209"/>
      <c r="AX796" s="1209"/>
      <c r="AY796" s="1209"/>
      <c r="AZ796" s="1209"/>
      <c r="BA796" s="1209"/>
      <c r="BB796" s="1209"/>
      <c r="BC796" s="1210"/>
      <c r="BD796" s="968" t="s">
        <v>3813</v>
      </c>
      <c r="BE796" s="968"/>
      <c r="BF796" s="968"/>
      <c r="BG796" s="968"/>
      <c r="BH796" s="968"/>
      <c r="BI796" s="968"/>
      <c r="BJ796" s="968"/>
      <c r="BK796" s="968"/>
      <c r="BL796" s="968"/>
      <c r="BM796" s="968"/>
      <c r="BN796" s="968"/>
      <c r="BO796" s="968"/>
      <c r="BP796" s="968"/>
      <c r="BQ796" s="968"/>
      <c r="BR796" s="968"/>
      <c r="BS796" s="1208" t="s">
        <v>1820</v>
      </c>
      <c r="BT796" s="1209"/>
      <c r="BU796" s="1209"/>
      <c r="BV796" s="1209"/>
      <c r="BW796" s="1209"/>
      <c r="BX796" s="1209"/>
      <c r="BY796" s="1209"/>
      <c r="BZ796" s="1209"/>
      <c r="CA796" s="1209"/>
      <c r="CB796" s="1209"/>
      <c r="CC796" s="1209"/>
      <c r="CD796" s="1209"/>
      <c r="CE796" s="1209"/>
      <c r="CF796" s="1209"/>
      <c r="CG796" s="1210"/>
      <c r="CH796" s="968" t="s">
        <v>3816</v>
      </c>
      <c r="CI796" s="968"/>
      <c r="CJ796" s="968"/>
      <c r="CK796" s="968"/>
      <c r="CL796" s="968"/>
      <c r="CM796" s="968"/>
      <c r="CN796" s="968"/>
      <c r="CO796" s="968"/>
      <c r="CP796" s="968"/>
      <c r="CQ796" s="968"/>
      <c r="CR796" s="968"/>
      <c r="CS796" s="968"/>
      <c r="CT796" s="968"/>
      <c r="CU796" s="968"/>
      <c r="CV796" s="968"/>
      <c r="CW796" s="937"/>
    </row>
    <row r="797" spans="4:118" s="920" customFormat="1" ht="18.95" customHeight="1">
      <c r="I797" s="1847"/>
      <c r="J797" s="929" t="s">
        <v>699</v>
      </c>
      <c r="K797" s="930"/>
      <c r="L797" s="930"/>
      <c r="M797" s="931"/>
      <c r="N797" s="929" t="s">
        <v>700</v>
      </c>
      <c r="O797" s="930"/>
      <c r="P797" s="931"/>
      <c r="Q797" s="929" t="s">
        <v>1697</v>
      </c>
      <c r="R797" s="930"/>
      <c r="S797" s="930"/>
      <c r="T797" s="930"/>
      <c r="U797" s="931"/>
      <c r="V797" s="2813"/>
      <c r="W797" s="2814"/>
      <c r="X797" s="2814"/>
      <c r="Y797" s="2815"/>
      <c r="Z797" s="1202" t="s">
        <v>1766</v>
      </c>
      <c r="AA797" s="1203"/>
      <c r="AB797" s="1204"/>
      <c r="AC797" s="1202" t="s">
        <v>1796</v>
      </c>
      <c r="AD797" s="1203"/>
      <c r="AE797" s="1204"/>
      <c r="AF797" s="1202" t="s">
        <v>1797</v>
      </c>
      <c r="AG797" s="1203"/>
      <c r="AH797" s="1204"/>
      <c r="AI797" s="1202" t="s">
        <v>1798</v>
      </c>
      <c r="AJ797" s="1203"/>
      <c r="AK797" s="1204"/>
      <c r="AL797" s="966" t="s">
        <v>1803</v>
      </c>
      <c r="AM797" s="967"/>
      <c r="AN797" s="968"/>
      <c r="AO797" s="1202" t="s">
        <v>1814</v>
      </c>
      <c r="AP797" s="1203"/>
      <c r="AQ797" s="1204"/>
      <c r="AR797" s="1202" t="s">
        <v>1815</v>
      </c>
      <c r="AS797" s="1203"/>
      <c r="AT797" s="1204"/>
      <c r="AU797" s="1202" t="s">
        <v>1816</v>
      </c>
      <c r="AV797" s="1203"/>
      <c r="AW797" s="1204"/>
      <c r="AX797" s="1202" t="s">
        <v>1817</v>
      </c>
      <c r="AY797" s="1203"/>
      <c r="AZ797" s="1204"/>
      <c r="BA797" s="966" t="s">
        <v>1818</v>
      </c>
      <c r="BB797" s="967"/>
      <c r="BC797" s="968"/>
      <c r="BD797" s="1202" t="s">
        <v>1766</v>
      </c>
      <c r="BE797" s="1203"/>
      <c r="BF797" s="1204"/>
      <c r="BG797" s="1202" t="s">
        <v>1796</v>
      </c>
      <c r="BH797" s="1203"/>
      <c r="BI797" s="1204"/>
      <c r="BJ797" s="1202" t="s">
        <v>1797</v>
      </c>
      <c r="BK797" s="1203"/>
      <c r="BL797" s="1204"/>
      <c r="BM797" s="1202" t="s">
        <v>1798</v>
      </c>
      <c r="BN797" s="1203"/>
      <c r="BO797" s="1204"/>
      <c r="BP797" s="966" t="s">
        <v>1803</v>
      </c>
      <c r="BQ797" s="967"/>
      <c r="BR797" s="968"/>
      <c r="BS797" s="1202" t="s">
        <v>1814</v>
      </c>
      <c r="BT797" s="1203"/>
      <c r="BU797" s="1204"/>
      <c r="BV797" s="1202" t="s">
        <v>1815</v>
      </c>
      <c r="BW797" s="1203"/>
      <c r="BX797" s="1204"/>
      <c r="BY797" s="1202" t="s">
        <v>1816</v>
      </c>
      <c r="BZ797" s="1203"/>
      <c r="CA797" s="1204"/>
      <c r="CB797" s="1202" t="s">
        <v>1817</v>
      </c>
      <c r="CC797" s="1203"/>
      <c r="CD797" s="1204"/>
      <c r="CE797" s="966" t="s">
        <v>1818</v>
      </c>
      <c r="CF797" s="967"/>
      <c r="CG797" s="968"/>
      <c r="CH797" s="1202" t="s">
        <v>1766</v>
      </c>
      <c r="CI797" s="1203"/>
      <c r="CJ797" s="1204"/>
      <c r="CK797" s="1202" t="s">
        <v>1796</v>
      </c>
      <c r="CL797" s="1203"/>
      <c r="CM797" s="1204"/>
      <c r="CN797" s="1202" t="s">
        <v>1797</v>
      </c>
      <c r="CO797" s="1203"/>
      <c r="CP797" s="1204"/>
      <c r="CQ797" s="1202" t="s">
        <v>1798</v>
      </c>
      <c r="CR797" s="1203"/>
      <c r="CS797" s="1204"/>
      <c r="CT797" s="966" t="s">
        <v>1803</v>
      </c>
      <c r="CU797" s="967"/>
      <c r="CV797" s="968"/>
      <c r="CW797" s="937"/>
    </row>
    <row r="798" spans="4:118" s="920" customFormat="1" ht="18.95" customHeight="1">
      <c r="I798" s="1847"/>
      <c r="J798" s="2998" t="s">
        <v>1830</v>
      </c>
      <c r="K798" s="2999"/>
      <c r="L798" s="2999"/>
      <c r="M798" s="3000"/>
      <c r="N798" s="3007" t="s">
        <v>1832</v>
      </c>
      <c r="O798" s="2999"/>
      <c r="P798" s="3000"/>
      <c r="Q798" s="2998" t="s">
        <v>1831</v>
      </c>
      <c r="R798" s="2999"/>
      <c r="S798" s="2999"/>
      <c r="T798" s="2999"/>
      <c r="U798" s="3000"/>
      <c r="V798" s="1225" t="s">
        <v>1813</v>
      </c>
      <c r="W798" s="1114"/>
      <c r="X798" s="1114"/>
      <c r="Y798" s="1114"/>
      <c r="Z798" s="1115">
        <v>10</v>
      </c>
      <c r="AA798" s="1114"/>
      <c r="AB798" s="1116"/>
      <c r="AC798" s="1115">
        <v>5</v>
      </c>
      <c r="AD798" s="1114"/>
      <c r="AE798" s="1116"/>
      <c r="AF798" s="1115">
        <v>5</v>
      </c>
      <c r="AG798" s="1114"/>
      <c r="AH798" s="1116"/>
      <c r="AI798" s="1115">
        <v>3</v>
      </c>
      <c r="AJ798" s="1114"/>
      <c r="AK798" s="1116"/>
      <c r="AL798" s="1115">
        <f>Z798+AC798+AF798+AI798</f>
        <v>23</v>
      </c>
      <c r="AM798" s="1114"/>
      <c r="AN798" s="1116"/>
      <c r="AO798" s="1115">
        <v>10</v>
      </c>
      <c r="AP798" s="1114"/>
      <c r="AQ798" s="1116"/>
      <c r="AR798" s="1115">
        <v>5</v>
      </c>
      <c r="AS798" s="1114"/>
      <c r="AT798" s="1116"/>
      <c r="AU798" s="1115">
        <v>2</v>
      </c>
      <c r="AV798" s="1114"/>
      <c r="AW798" s="1116"/>
      <c r="AX798" s="1115">
        <v>0</v>
      </c>
      <c r="AY798" s="1114"/>
      <c r="AZ798" s="1116"/>
      <c r="BA798" s="1115">
        <f>AO798+AR798+AU798+AX798</f>
        <v>17</v>
      </c>
      <c r="BB798" s="1114"/>
      <c r="BC798" s="1116"/>
      <c r="BD798" s="2403">
        <f>AO798-Z798</f>
        <v>0</v>
      </c>
      <c r="BE798" s="2404"/>
      <c r="BF798" s="2405"/>
      <c r="BG798" s="2403">
        <f>AR798-AC798</f>
        <v>0</v>
      </c>
      <c r="BH798" s="2404"/>
      <c r="BI798" s="2405"/>
      <c r="BJ798" s="2403">
        <f>AU798-AF798</f>
        <v>-3</v>
      </c>
      <c r="BK798" s="2404"/>
      <c r="BL798" s="2405"/>
      <c r="BM798" s="2403">
        <f>AX798-AI798</f>
        <v>-3</v>
      </c>
      <c r="BN798" s="2404"/>
      <c r="BO798" s="2405"/>
      <c r="BP798" s="2403">
        <f>BA798-AL798</f>
        <v>-6</v>
      </c>
      <c r="BQ798" s="2404"/>
      <c r="BR798" s="2405"/>
      <c r="BS798" s="1115">
        <v>5</v>
      </c>
      <c r="BT798" s="1114"/>
      <c r="BU798" s="1116"/>
      <c r="BV798" s="1115">
        <v>5</v>
      </c>
      <c r="BW798" s="1114"/>
      <c r="BX798" s="1116"/>
      <c r="BY798" s="1115">
        <v>2</v>
      </c>
      <c r="BZ798" s="1114"/>
      <c r="CA798" s="1116"/>
      <c r="CB798" s="1115">
        <v>0</v>
      </c>
      <c r="CC798" s="1114"/>
      <c r="CD798" s="1116"/>
      <c r="CE798" s="1115">
        <f>BS798+BV798+BY798+CB798</f>
        <v>12</v>
      </c>
      <c r="CF798" s="1114"/>
      <c r="CG798" s="1116"/>
      <c r="CH798" s="2403">
        <f>BS798-Z798</f>
        <v>-5</v>
      </c>
      <c r="CI798" s="2404"/>
      <c r="CJ798" s="2405"/>
      <c r="CK798" s="2403">
        <f>BV798-AC798</f>
        <v>0</v>
      </c>
      <c r="CL798" s="2404"/>
      <c r="CM798" s="2405"/>
      <c r="CN798" s="2403">
        <f>BY798-AF798</f>
        <v>-3</v>
      </c>
      <c r="CO798" s="2404"/>
      <c r="CP798" s="2405"/>
      <c r="CQ798" s="2403">
        <f>CB798-AI798</f>
        <v>-3</v>
      </c>
      <c r="CR798" s="2404"/>
      <c r="CS798" s="2405"/>
      <c r="CT798" s="2403">
        <f>CE798-BP798</f>
        <v>18</v>
      </c>
      <c r="CU798" s="2404"/>
      <c r="CV798" s="2405"/>
      <c r="CW798" s="937"/>
    </row>
    <row r="799" spans="4:118" s="920" customFormat="1" ht="18.95" customHeight="1">
      <c r="I799" s="1847"/>
      <c r="J799" s="3001"/>
      <c r="K799" s="3002"/>
      <c r="L799" s="3002"/>
      <c r="M799" s="3003"/>
      <c r="N799" s="3001"/>
      <c r="O799" s="3002"/>
      <c r="P799" s="3003"/>
      <c r="Q799" s="3001"/>
      <c r="R799" s="3002"/>
      <c r="S799" s="3002"/>
      <c r="T799" s="3002"/>
      <c r="U799" s="3003"/>
      <c r="V799" s="1180" t="s">
        <v>1813</v>
      </c>
      <c r="W799" s="1122"/>
      <c r="X799" s="1122"/>
      <c r="Y799" s="1122"/>
      <c r="Z799" s="1976">
        <v>10</v>
      </c>
      <c r="AA799" s="1122"/>
      <c r="AB799" s="1124"/>
      <c r="AC799" s="1976">
        <v>5</v>
      </c>
      <c r="AD799" s="1122"/>
      <c r="AE799" s="1124"/>
      <c r="AF799" s="1976">
        <v>0</v>
      </c>
      <c r="AG799" s="1122"/>
      <c r="AH799" s="1124"/>
      <c r="AI799" s="1976">
        <v>0</v>
      </c>
      <c r="AJ799" s="1122"/>
      <c r="AK799" s="1124"/>
      <c r="AL799" s="1976">
        <f>Z799+AC799+AF799+AI799</f>
        <v>15</v>
      </c>
      <c r="AM799" s="1122"/>
      <c r="AN799" s="1124"/>
      <c r="AO799" s="1976">
        <v>1</v>
      </c>
      <c r="AP799" s="1122"/>
      <c r="AQ799" s="1124"/>
      <c r="AR799" s="1976">
        <v>1</v>
      </c>
      <c r="AS799" s="1122"/>
      <c r="AT799" s="1124"/>
      <c r="AU799" s="1976">
        <v>0</v>
      </c>
      <c r="AV799" s="1122"/>
      <c r="AW799" s="1124"/>
      <c r="AX799" s="1976">
        <v>0</v>
      </c>
      <c r="AY799" s="1122"/>
      <c r="AZ799" s="1124"/>
      <c r="BA799" s="1976">
        <f>AO799+AR799+AU799+AX799</f>
        <v>2</v>
      </c>
      <c r="BB799" s="1122"/>
      <c r="BC799" s="1124"/>
      <c r="BD799" s="2406">
        <f t="shared" ref="BD799:BD803" si="6">AO799-Z799</f>
        <v>-9</v>
      </c>
      <c r="BE799" s="2407"/>
      <c r="BF799" s="2408"/>
      <c r="BG799" s="2406">
        <f t="shared" ref="BG799:BG803" si="7">AR799-AC799</f>
        <v>-4</v>
      </c>
      <c r="BH799" s="2407"/>
      <c r="BI799" s="2408"/>
      <c r="BJ799" s="2406">
        <f t="shared" ref="BJ799:BJ803" si="8">AU799-AF799</f>
        <v>0</v>
      </c>
      <c r="BK799" s="2407"/>
      <c r="BL799" s="2408"/>
      <c r="BM799" s="2406">
        <f t="shared" ref="BM799:BM803" si="9">AX799-AI799</f>
        <v>0</v>
      </c>
      <c r="BN799" s="2407"/>
      <c r="BO799" s="2408"/>
      <c r="BP799" s="2406">
        <f t="shared" ref="BP799:BP803" si="10">BA799-AL799</f>
        <v>-13</v>
      </c>
      <c r="BQ799" s="2407"/>
      <c r="BR799" s="2408"/>
      <c r="BS799" s="1976">
        <v>0</v>
      </c>
      <c r="BT799" s="1122"/>
      <c r="BU799" s="1124"/>
      <c r="BV799" s="1976">
        <v>1</v>
      </c>
      <c r="BW799" s="1122"/>
      <c r="BX799" s="1124"/>
      <c r="BY799" s="1976">
        <v>0</v>
      </c>
      <c r="BZ799" s="1122"/>
      <c r="CA799" s="1124"/>
      <c r="CB799" s="1976">
        <v>0</v>
      </c>
      <c r="CC799" s="1122"/>
      <c r="CD799" s="1124"/>
      <c r="CE799" s="1976">
        <f t="shared" ref="CE799:CE802" si="11">BS799+BV799+BY799+CB799</f>
        <v>1</v>
      </c>
      <c r="CF799" s="1122"/>
      <c r="CG799" s="1124"/>
      <c r="CH799" s="2406">
        <f t="shared" ref="CH799:CH803" si="12">BS799-Z799</f>
        <v>-10</v>
      </c>
      <c r="CI799" s="2407"/>
      <c r="CJ799" s="2408"/>
      <c r="CK799" s="2406">
        <f t="shared" ref="CK799:CK803" si="13">BV799-AC799</f>
        <v>-4</v>
      </c>
      <c r="CL799" s="2407"/>
      <c r="CM799" s="2408"/>
      <c r="CN799" s="2406">
        <f t="shared" ref="CN799:CN803" si="14">BY799-AF799</f>
        <v>0</v>
      </c>
      <c r="CO799" s="2407"/>
      <c r="CP799" s="2408"/>
      <c r="CQ799" s="2406">
        <f t="shared" ref="CQ799:CQ803" si="15">CB799-AI799</f>
        <v>0</v>
      </c>
      <c r="CR799" s="2407"/>
      <c r="CS799" s="2408"/>
      <c r="CT799" s="2406">
        <f t="shared" ref="CT799:CT803" si="16">CE799-BP799</f>
        <v>14</v>
      </c>
      <c r="CU799" s="2407"/>
      <c r="CV799" s="2408"/>
      <c r="CW799" s="937"/>
    </row>
    <row r="800" spans="4:118" s="920" customFormat="1" ht="18.95" customHeight="1">
      <c r="I800" s="1847"/>
      <c r="J800" s="3001"/>
      <c r="K800" s="3002"/>
      <c r="L800" s="3002"/>
      <c r="M800" s="3003"/>
      <c r="N800" s="3001"/>
      <c r="O800" s="3002"/>
      <c r="P800" s="3003"/>
      <c r="Q800" s="3001"/>
      <c r="R800" s="3002"/>
      <c r="S800" s="3002"/>
      <c r="T800" s="3002"/>
      <c r="U800" s="3003"/>
      <c r="V800" s="1180" t="s">
        <v>1813</v>
      </c>
      <c r="W800" s="1122"/>
      <c r="X800" s="1122"/>
      <c r="Y800" s="1122"/>
      <c r="Z800" s="1976">
        <v>10</v>
      </c>
      <c r="AA800" s="1122"/>
      <c r="AB800" s="1124"/>
      <c r="AC800" s="1976">
        <v>5</v>
      </c>
      <c r="AD800" s="1122"/>
      <c r="AE800" s="1124"/>
      <c r="AF800" s="1976">
        <v>0</v>
      </c>
      <c r="AG800" s="1122"/>
      <c r="AH800" s="1124"/>
      <c r="AI800" s="1976">
        <v>0</v>
      </c>
      <c r="AJ800" s="1122"/>
      <c r="AK800" s="1124"/>
      <c r="AL800" s="1976">
        <f>Z800+AC800+AF800+AI800</f>
        <v>15</v>
      </c>
      <c r="AM800" s="1122"/>
      <c r="AN800" s="1124"/>
      <c r="AO800" s="1976">
        <v>0</v>
      </c>
      <c r="AP800" s="1122"/>
      <c r="AQ800" s="1124"/>
      <c r="AR800" s="1976">
        <v>0</v>
      </c>
      <c r="AS800" s="1122"/>
      <c r="AT800" s="1124"/>
      <c r="AU800" s="1976">
        <v>0</v>
      </c>
      <c r="AV800" s="1122"/>
      <c r="AW800" s="1124"/>
      <c r="AX800" s="1976">
        <v>0</v>
      </c>
      <c r="AY800" s="1122"/>
      <c r="AZ800" s="1124"/>
      <c r="BA800" s="1976">
        <f>AO800+AR800+AU800+AX800</f>
        <v>0</v>
      </c>
      <c r="BB800" s="1122"/>
      <c r="BC800" s="1124"/>
      <c r="BD800" s="2406">
        <f t="shared" si="6"/>
        <v>-10</v>
      </c>
      <c r="BE800" s="2407"/>
      <c r="BF800" s="2408"/>
      <c r="BG800" s="2406">
        <f t="shared" si="7"/>
        <v>-5</v>
      </c>
      <c r="BH800" s="2407"/>
      <c r="BI800" s="2408"/>
      <c r="BJ800" s="2406">
        <f t="shared" si="8"/>
        <v>0</v>
      </c>
      <c r="BK800" s="2407"/>
      <c r="BL800" s="2408"/>
      <c r="BM800" s="2406">
        <f t="shared" si="9"/>
        <v>0</v>
      </c>
      <c r="BN800" s="2407"/>
      <c r="BO800" s="2408"/>
      <c r="BP800" s="2406">
        <f t="shared" si="10"/>
        <v>-15</v>
      </c>
      <c r="BQ800" s="2407"/>
      <c r="BR800" s="2408"/>
      <c r="BS800" s="1976">
        <v>0</v>
      </c>
      <c r="BT800" s="1122"/>
      <c r="BU800" s="1124"/>
      <c r="BV800" s="1976">
        <v>0</v>
      </c>
      <c r="BW800" s="1122"/>
      <c r="BX800" s="1124"/>
      <c r="BY800" s="1976">
        <v>0</v>
      </c>
      <c r="BZ800" s="1122"/>
      <c r="CA800" s="1124"/>
      <c r="CB800" s="1976">
        <v>0</v>
      </c>
      <c r="CC800" s="1122"/>
      <c r="CD800" s="1124"/>
      <c r="CE800" s="1976">
        <f t="shared" si="11"/>
        <v>0</v>
      </c>
      <c r="CF800" s="1122"/>
      <c r="CG800" s="1124"/>
      <c r="CH800" s="2406">
        <f t="shared" si="12"/>
        <v>-10</v>
      </c>
      <c r="CI800" s="2407"/>
      <c r="CJ800" s="2408"/>
      <c r="CK800" s="2406">
        <f t="shared" si="13"/>
        <v>-5</v>
      </c>
      <c r="CL800" s="2407"/>
      <c r="CM800" s="2408"/>
      <c r="CN800" s="2406">
        <f t="shared" si="14"/>
        <v>0</v>
      </c>
      <c r="CO800" s="2407"/>
      <c r="CP800" s="2408"/>
      <c r="CQ800" s="2406">
        <f t="shared" si="15"/>
        <v>0</v>
      </c>
      <c r="CR800" s="2407"/>
      <c r="CS800" s="2408"/>
      <c r="CT800" s="2406">
        <f t="shared" si="16"/>
        <v>15</v>
      </c>
      <c r="CU800" s="2407"/>
      <c r="CV800" s="2408"/>
      <c r="CW800" s="937"/>
    </row>
    <row r="801" spans="4:101" s="920" customFormat="1" ht="18.95" customHeight="1">
      <c r="I801" s="1847"/>
      <c r="J801" s="3001"/>
      <c r="K801" s="3002"/>
      <c r="L801" s="3002"/>
      <c r="M801" s="3003"/>
      <c r="N801" s="3001"/>
      <c r="O801" s="3002"/>
      <c r="P801" s="3003"/>
      <c r="Q801" s="3001"/>
      <c r="R801" s="3002"/>
      <c r="S801" s="3002"/>
      <c r="T801" s="3002"/>
      <c r="U801" s="3003"/>
      <c r="V801" s="1180" t="s">
        <v>1813</v>
      </c>
      <c r="W801" s="1122"/>
      <c r="X801" s="1122"/>
      <c r="Y801" s="1122"/>
      <c r="Z801" s="1976">
        <v>5</v>
      </c>
      <c r="AA801" s="1122"/>
      <c r="AB801" s="1124"/>
      <c r="AC801" s="1976">
        <v>0</v>
      </c>
      <c r="AD801" s="1122"/>
      <c r="AE801" s="1124"/>
      <c r="AF801" s="1976">
        <v>0</v>
      </c>
      <c r="AG801" s="1122"/>
      <c r="AH801" s="1124"/>
      <c r="AI801" s="1976">
        <v>0</v>
      </c>
      <c r="AJ801" s="1122"/>
      <c r="AK801" s="1124"/>
      <c r="AL801" s="1976">
        <f>Z801+AC801+AF801+AI801</f>
        <v>5</v>
      </c>
      <c r="AM801" s="1122"/>
      <c r="AN801" s="1124"/>
      <c r="AO801" s="1976">
        <v>0</v>
      </c>
      <c r="AP801" s="1122"/>
      <c r="AQ801" s="1124"/>
      <c r="AR801" s="1976">
        <v>0</v>
      </c>
      <c r="AS801" s="1122"/>
      <c r="AT801" s="1124"/>
      <c r="AU801" s="1976">
        <v>0</v>
      </c>
      <c r="AV801" s="1122"/>
      <c r="AW801" s="1124"/>
      <c r="AX801" s="1976">
        <v>0</v>
      </c>
      <c r="AY801" s="1122"/>
      <c r="AZ801" s="1124"/>
      <c r="BA801" s="1976">
        <f>AO801+AR801+AU801+AX801</f>
        <v>0</v>
      </c>
      <c r="BB801" s="1122"/>
      <c r="BC801" s="1124"/>
      <c r="BD801" s="2406">
        <f t="shared" si="6"/>
        <v>-5</v>
      </c>
      <c r="BE801" s="2407"/>
      <c r="BF801" s="2408"/>
      <c r="BG801" s="2406">
        <f t="shared" si="7"/>
        <v>0</v>
      </c>
      <c r="BH801" s="2407"/>
      <c r="BI801" s="2408"/>
      <c r="BJ801" s="2406">
        <f t="shared" si="8"/>
        <v>0</v>
      </c>
      <c r="BK801" s="2407"/>
      <c r="BL801" s="2408"/>
      <c r="BM801" s="2406">
        <f t="shared" si="9"/>
        <v>0</v>
      </c>
      <c r="BN801" s="2407"/>
      <c r="BO801" s="2408"/>
      <c r="BP801" s="2406">
        <f t="shared" si="10"/>
        <v>-5</v>
      </c>
      <c r="BQ801" s="2407"/>
      <c r="BR801" s="2408"/>
      <c r="BS801" s="1976">
        <v>0</v>
      </c>
      <c r="BT801" s="1122"/>
      <c r="BU801" s="1124"/>
      <c r="BV801" s="1976">
        <v>0</v>
      </c>
      <c r="BW801" s="1122"/>
      <c r="BX801" s="1124"/>
      <c r="BY801" s="1976">
        <v>0</v>
      </c>
      <c r="BZ801" s="1122"/>
      <c r="CA801" s="1124"/>
      <c r="CB801" s="1976">
        <v>0</v>
      </c>
      <c r="CC801" s="1122"/>
      <c r="CD801" s="1124"/>
      <c r="CE801" s="1976">
        <f t="shared" si="11"/>
        <v>0</v>
      </c>
      <c r="CF801" s="1122"/>
      <c r="CG801" s="1124"/>
      <c r="CH801" s="2406">
        <f t="shared" si="12"/>
        <v>-5</v>
      </c>
      <c r="CI801" s="2407"/>
      <c r="CJ801" s="2408"/>
      <c r="CK801" s="2406">
        <f t="shared" si="13"/>
        <v>0</v>
      </c>
      <c r="CL801" s="2407"/>
      <c r="CM801" s="2408"/>
      <c r="CN801" s="2406">
        <f t="shared" si="14"/>
        <v>0</v>
      </c>
      <c r="CO801" s="2407"/>
      <c r="CP801" s="2408"/>
      <c r="CQ801" s="2406">
        <f t="shared" si="15"/>
        <v>0</v>
      </c>
      <c r="CR801" s="2407"/>
      <c r="CS801" s="2408"/>
      <c r="CT801" s="2406">
        <f t="shared" si="16"/>
        <v>5</v>
      </c>
      <c r="CU801" s="2407"/>
      <c r="CV801" s="2408"/>
      <c r="CW801" s="937"/>
    </row>
    <row r="802" spans="4:101" s="920" customFormat="1" ht="18.95" customHeight="1">
      <c r="I802" s="1847"/>
      <c r="J802" s="3001"/>
      <c r="K802" s="3002"/>
      <c r="L802" s="3002"/>
      <c r="M802" s="3003"/>
      <c r="N802" s="3001"/>
      <c r="O802" s="3002"/>
      <c r="P802" s="3003"/>
      <c r="Q802" s="3001"/>
      <c r="R802" s="3002"/>
      <c r="S802" s="3002"/>
      <c r="T802" s="3002"/>
      <c r="U802" s="3003"/>
      <c r="V802" s="1180" t="s">
        <v>1813</v>
      </c>
      <c r="W802" s="1122"/>
      <c r="X802" s="1122"/>
      <c r="Y802" s="1122"/>
      <c r="Z802" s="1976">
        <v>5</v>
      </c>
      <c r="AA802" s="1122"/>
      <c r="AB802" s="1124"/>
      <c r="AC802" s="1976">
        <v>0</v>
      </c>
      <c r="AD802" s="1122"/>
      <c r="AE802" s="1124"/>
      <c r="AF802" s="1976">
        <v>0</v>
      </c>
      <c r="AG802" s="1122"/>
      <c r="AH802" s="1124"/>
      <c r="AI802" s="1976">
        <v>0</v>
      </c>
      <c r="AJ802" s="1122"/>
      <c r="AK802" s="1124"/>
      <c r="AL802" s="1976">
        <f>Z802+AC802+AF802+AI802</f>
        <v>5</v>
      </c>
      <c r="AM802" s="1122"/>
      <c r="AN802" s="1124"/>
      <c r="AO802" s="1976">
        <v>0</v>
      </c>
      <c r="AP802" s="1122"/>
      <c r="AQ802" s="1124"/>
      <c r="AR802" s="1976">
        <v>0</v>
      </c>
      <c r="AS802" s="1122"/>
      <c r="AT802" s="1124"/>
      <c r="AU802" s="1976">
        <v>0</v>
      </c>
      <c r="AV802" s="1122"/>
      <c r="AW802" s="1124"/>
      <c r="AX802" s="1976">
        <v>0</v>
      </c>
      <c r="AY802" s="1122"/>
      <c r="AZ802" s="1124"/>
      <c r="BA802" s="1976">
        <f>AO802+AR802+AU802+AX802</f>
        <v>0</v>
      </c>
      <c r="BB802" s="1122"/>
      <c r="BC802" s="1124"/>
      <c r="BD802" s="2406">
        <f t="shared" si="6"/>
        <v>-5</v>
      </c>
      <c r="BE802" s="2407"/>
      <c r="BF802" s="2408"/>
      <c r="BG802" s="2406">
        <f t="shared" si="7"/>
        <v>0</v>
      </c>
      <c r="BH802" s="2407"/>
      <c r="BI802" s="2408"/>
      <c r="BJ802" s="2406">
        <f t="shared" si="8"/>
        <v>0</v>
      </c>
      <c r="BK802" s="2407"/>
      <c r="BL802" s="2408"/>
      <c r="BM802" s="2406">
        <f t="shared" si="9"/>
        <v>0</v>
      </c>
      <c r="BN802" s="2407"/>
      <c r="BO802" s="2408"/>
      <c r="BP802" s="2406">
        <f t="shared" si="10"/>
        <v>-5</v>
      </c>
      <c r="BQ802" s="2407"/>
      <c r="BR802" s="2408"/>
      <c r="BS802" s="1976">
        <v>0</v>
      </c>
      <c r="BT802" s="1122"/>
      <c r="BU802" s="1124"/>
      <c r="BV802" s="1976">
        <v>0</v>
      </c>
      <c r="BW802" s="1122"/>
      <c r="BX802" s="1124"/>
      <c r="BY802" s="1976">
        <v>0</v>
      </c>
      <c r="BZ802" s="1122"/>
      <c r="CA802" s="1124"/>
      <c r="CB802" s="1976">
        <v>0</v>
      </c>
      <c r="CC802" s="1122"/>
      <c r="CD802" s="1124"/>
      <c r="CE802" s="1976">
        <f t="shared" si="11"/>
        <v>0</v>
      </c>
      <c r="CF802" s="1122"/>
      <c r="CG802" s="1124"/>
      <c r="CH802" s="2406">
        <f t="shared" si="12"/>
        <v>-5</v>
      </c>
      <c r="CI802" s="2407"/>
      <c r="CJ802" s="2408"/>
      <c r="CK802" s="2406">
        <f t="shared" si="13"/>
        <v>0</v>
      </c>
      <c r="CL802" s="2407"/>
      <c r="CM802" s="2408"/>
      <c r="CN802" s="2406">
        <f t="shared" si="14"/>
        <v>0</v>
      </c>
      <c r="CO802" s="2407"/>
      <c r="CP802" s="2408"/>
      <c r="CQ802" s="2406">
        <f t="shared" si="15"/>
        <v>0</v>
      </c>
      <c r="CR802" s="2407"/>
      <c r="CS802" s="2408"/>
      <c r="CT802" s="2406">
        <f t="shared" si="16"/>
        <v>5</v>
      </c>
      <c r="CU802" s="2407"/>
      <c r="CV802" s="2408"/>
      <c r="CW802" s="937"/>
    </row>
    <row r="803" spans="4:101" s="920" customFormat="1" ht="18.95" customHeight="1">
      <c r="I803" s="1847"/>
      <c r="J803" s="3004"/>
      <c r="K803" s="3005"/>
      <c r="L803" s="3005"/>
      <c r="M803" s="3006"/>
      <c r="N803" s="3004"/>
      <c r="O803" s="3005"/>
      <c r="P803" s="3006"/>
      <c r="Q803" s="3004"/>
      <c r="R803" s="3005"/>
      <c r="S803" s="3005"/>
      <c r="T803" s="3005"/>
      <c r="U803" s="3006"/>
      <c r="V803" s="1243" t="s">
        <v>1821</v>
      </c>
      <c r="W803" s="1243"/>
      <c r="X803" s="1243"/>
      <c r="Y803" s="1243"/>
      <c r="Z803" s="1494">
        <f>SUM(Z798:Z802)</f>
        <v>40</v>
      </c>
      <c r="AA803" s="1243"/>
      <c r="AB803" s="1165"/>
      <c r="AC803" s="1494">
        <f>SUM(AC798:AC802)</f>
        <v>15</v>
      </c>
      <c r="AD803" s="1243"/>
      <c r="AE803" s="1165"/>
      <c r="AF803" s="1494">
        <f>SUM(AF798:AF802)</f>
        <v>5</v>
      </c>
      <c r="AG803" s="1243"/>
      <c r="AH803" s="1165"/>
      <c r="AI803" s="1494">
        <f>SUM(AI798:AI802)</f>
        <v>3</v>
      </c>
      <c r="AJ803" s="1243"/>
      <c r="AK803" s="1165"/>
      <c r="AL803" s="1494">
        <f>SUM(AL798:AL802)</f>
        <v>63</v>
      </c>
      <c r="AM803" s="1243"/>
      <c r="AN803" s="1165"/>
      <c r="AO803" s="1494">
        <v>11</v>
      </c>
      <c r="AP803" s="1243"/>
      <c r="AQ803" s="1165"/>
      <c r="AR803" s="1494">
        <v>6</v>
      </c>
      <c r="AS803" s="1243"/>
      <c r="AT803" s="1165"/>
      <c r="AU803" s="1494">
        <v>2</v>
      </c>
      <c r="AV803" s="1243"/>
      <c r="AW803" s="1165"/>
      <c r="AX803" s="1494">
        <v>0</v>
      </c>
      <c r="AY803" s="1243"/>
      <c r="AZ803" s="1165"/>
      <c r="BA803" s="1494">
        <f>SUM(BA798:BA802)</f>
        <v>19</v>
      </c>
      <c r="BB803" s="1243"/>
      <c r="BC803" s="1165"/>
      <c r="BD803" s="2409">
        <f t="shared" si="6"/>
        <v>-29</v>
      </c>
      <c r="BE803" s="2410"/>
      <c r="BF803" s="2411"/>
      <c r="BG803" s="2409">
        <f t="shared" si="7"/>
        <v>-9</v>
      </c>
      <c r="BH803" s="2410"/>
      <c r="BI803" s="2411"/>
      <c r="BJ803" s="2409">
        <f t="shared" si="8"/>
        <v>-3</v>
      </c>
      <c r="BK803" s="2410"/>
      <c r="BL803" s="2411"/>
      <c r="BM803" s="2409">
        <f t="shared" si="9"/>
        <v>-3</v>
      </c>
      <c r="BN803" s="2410"/>
      <c r="BO803" s="2411"/>
      <c r="BP803" s="2409">
        <f t="shared" si="10"/>
        <v>-44</v>
      </c>
      <c r="BQ803" s="2410"/>
      <c r="BR803" s="2411"/>
      <c r="BS803" s="1494">
        <v>5</v>
      </c>
      <c r="BT803" s="1243"/>
      <c r="BU803" s="1165"/>
      <c r="BV803" s="1494">
        <v>6</v>
      </c>
      <c r="BW803" s="1243"/>
      <c r="BX803" s="1165"/>
      <c r="BY803" s="1494">
        <v>2</v>
      </c>
      <c r="BZ803" s="1243"/>
      <c r="CA803" s="1165"/>
      <c r="CB803" s="1494">
        <v>0</v>
      </c>
      <c r="CC803" s="1243"/>
      <c r="CD803" s="1165"/>
      <c r="CE803" s="1494">
        <f>SUM(CE798:CE802)</f>
        <v>13</v>
      </c>
      <c r="CF803" s="1243"/>
      <c r="CG803" s="1165"/>
      <c r="CH803" s="2409">
        <f t="shared" si="12"/>
        <v>-35</v>
      </c>
      <c r="CI803" s="2410"/>
      <c r="CJ803" s="2411"/>
      <c r="CK803" s="2409">
        <f t="shared" si="13"/>
        <v>-9</v>
      </c>
      <c r="CL803" s="2410"/>
      <c r="CM803" s="2411"/>
      <c r="CN803" s="2409">
        <f t="shared" si="14"/>
        <v>-3</v>
      </c>
      <c r="CO803" s="2410"/>
      <c r="CP803" s="2411"/>
      <c r="CQ803" s="2409">
        <f t="shared" si="15"/>
        <v>-3</v>
      </c>
      <c r="CR803" s="2410"/>
      <c r="CS803" s="2411"/>
      <c r="CT803" s="2409">
        <f t="shared" si="16"/>
        <v>57</v>
      </c>
      <c r="CU803" s="2410"/>
      <c r="CV803" s="2411"/>
      <c r="CW803" s="937"/>
    </row>
    <row r="804" spans="4:101" s="920" customFormat="1" ht="18.95" customHeight="1">
      <c r="I804" s="936"/>
      <c r="J804" s="939"/>
      <c r="K804" s="939"/>
      <c r="L804" s="939"/>
      <c r="M804" s="939"/>
      <c r="N804" s="939"/>
      <c r="O804" s="939"/>
      <c r="P804" s="939"/>
      <c r="Q804" s="939"/>
      <c r="R804" s="939"/>
      <c r="S804" s="939"/>
      <c r="T804" s="939"/>
      <c r="U804" s="939"/>
      <c r="V804" s="939"/>
      <c r="W804" s="939"/>
      <c r="X804" s="939"/>
      <c r="Y804" s="939"/>
      <c r="Z804" s="939"/>
      <c r="AA804" s="939"/>
      <c r="AB804" s="939"/>
      <c r="AC804" s="939"/>
      <c r="AD804" s="939"/>
      <c r="AE804" s="939"/>
      <c r="AF804" s="939"/>
      <c r="AG804" s="939"/>
      <c r="AH804" s="939"/>
      <c r="AI804" s="939"/>
      <c r="AJ804" s="939"/>
      <c r="AK804" s="939"/>
      <c r="AL804" s="939"/>
      <c r="AM804" s="939"/>
      <c r="AN804" s="939"/>
      <c r="AO804" s="1440" t="s">
        <v>3814</v>
      </c>
      <c r="AP804" s="939"/>
      <c r="AQ804" s="939"/>
      <c r="AR804" s="939"/>
      <c r="AS804" s="939"/>
      <c r="AT804" s="939"/>
      <c r="AU804" s="939"/>
      <c r="AV804" s="939"/>
      <c r="AW804" s="939"/>
      <c r="AX804" s="939"/>
      <c r="AY804" s="939"/>
      <c r="AZ804" s="939"/>
      <c r="BA804" s="939"/>
      <c r="BB804" s="939"/>
      <c r="BC804" s="939"/>
      <c r="BD804" s="939"/>
      <c r="BE804" s="939"/>
      <c r="BF804" s="939"/>
      <c r="BG804" s="939"/>
      <c r="BH804" s="939"/>
      <c r="BI804" s="939"/>
      <c r="BJ804" s="939"/>
      <c r="BK804" s="939"/>
      <c r="BL804" s="939"/>
      <c r="BM804" s="939"/>
      <c r="BN804" s="939"/>
      <c r="BO804" s="939"/>
      <c r="BP804" s="939"/>
      <c r="BQ804" s="939"/>
      <c r="BR804" s="939"/>
      <c r="BS804" s="939"/>
      <c r="BT804" s="939"/>
      <c r="BU804" s="939"/>
      <c r="BV804" s="939"/>
      <c r="BW804" s="939"/>
      <c r="BX804" s="939"/>
      <c r="BY804" s="939"/>
      <c r="BZ804" s="939"/>
      <c r="CA804" s="939"/>
      <c r="CB804" s="939"/>
      <c r="CC804" s="939"/>
      <c r="CD804" s="939"/>
      <c r="CE804" s="939"/>
      <c r="CF804" s="939"/>
      <c r="CG804" s="939"/>
      <c r="CH804" s="939"/>
      <c r="CI804" s="939"/>
      <c r="CJ804" s="939"/>
      <c r="CK804" s="939"/>
      <c r="CL804" s="939"/>
      <c r="CM804" s="939"/>
      <c r="CN804" s="939"/>
      <c r="CO804" s="939"/>
      <c r="CP804" s="939"/>
      <c r="CQ804" s="939"/>
      <c r="CR804" s="939"/>
      <c r="CS804" s="939"/>
      <c r="CT804" s="939"/>
      <c r="CU804" s="939"/>
      <c r="CV804" s="939"/>
      <c r="CW804" s="940"/>
    </row>
    <row r="805" spans="4:101" s="920" customFormat="1" ht="18.95" customHeight="1">
      <c r="AO805" s="1049"/>
    </row>
    <row r="806" spans="4:101" s="920" customFormat="1" ht="18.95" customHeight="1">
      <c r="AO806" s="1049"/>
    </row>
    <row r="807" spans="4:101" ht="5.0999999999999996" customHeight="1">
      <c r="H807"/>
      <c r="I807" s="2331"/>
      <c r="J807" s="2331"/>
      <c r="K807" s="2331"/>
      <c r="L807" s="2331"/>
      <c r="M807" s="2331"/>
      <c r="N807" s="2331"/>
      <c r="O807" s="2331"/>
      <c r="P807" s="2331"/>
      <c r="Q807" s="920"/>
      <c r="R807" s="920"/>
      <c r="S807" s="920"/>
      <c r="T807" s="920"/>
      <c r="U807" s="920"/>
      <c r="V807" s="920"/>
      <c r="W807" s="920"/>
      <c r="X807" s="920"/>
      <c r="Y807" s="920"/>
      <c r="AH807" s="2326"/>
      <c r="AI807" s="2327"/>
      <c r="AJ807" s="2327"/>
      <c r="AK807" s="2327"/>
      <c r="AL807" s="2327"/>
      <c r="AM807" s="2327"/>
      <c r="AN807" s="2327"/>
      <c r="AO807" s="2328"/>
    </row>
    <row r="808" spans="4:101" ht="18.95" customHeight="1">
      <c r="D808" s="920"/>
      <c r="E808" s="920"/>
      <c r="F808" s="920"/>
      <c r="H808"/>
      <c r="I808" s="2331"/>
      <c r="J808" s="2412" t="s">
        <v>1834</v>
      </c>
      <c r="K808" s="1253"/>
      <c r="L808" s="1253"/>
      <c r="M808" s="1253"/>
      <c r="N808" s="1253"/>
      <c r="O808" s="1253"/>
      <c r="P808" s="1253"/>
      <c r="Q808" s="1253"/>
      <c r="R808" s="2413" t="s">
        <v>3808</v>
      </c>
      <c r="S808" s="1253"/>
      <c r="T808" s="1253"/>
      <c r="U808" s="1253"/>
      <c r="V808" s="1253"/>
      <c r="W808" s="1253"/>
      <c r="X808" s="1253"/>
      <c r="Y808" s="1253"/>
      <c r="Z808" s="2402" t="s">
        <v>3815</v>
      </c>
      <c r="AA808" s="1021"/>
      <c r="AB808" s="1021"/>
      <c r="AC808" s="1021"/>
      <c r="AD808" s="1022"/>
      <c r="AE808" s="1022"/>
      <c r="AF808" s="1022"/>
      <c r="AG808" s="1023"/>
      <c r="AH808" s="1953" t="s">
        <v>3811</v>
      </c>
      <c r="AI808" s="908"/>
      <c r="AJ808" s="908"/>
      <c r="AK808" s="908"/>
      <c r="AL808" s="908"/>
      <c r="AM808" s="908"/>
      <c r="AN808" s="908"/>
      <c r="AO808" s="909"/>
      <c r="AP808" s="920"/>
      <c r="AQ808" s="920"/>
      <c r="AR808" s="920"/>
      <c r="AS808" s="920"/>
      <c r="AT808" s="920"/>
      <c r="AX808" s="920"/>
      <c r="AY808" s="920"/>
      <c r="AZ808" s="920"/>
      <c r="BA808" s="920"/>
      <c r="BB808" s="920"/>
      <c r="BC808" s="920"/>
      <c r="BD808" s="920"/>
      <c r="BE808" s="920"/>
      <c r="BF808" s="920"/>
      <c r="BG808" s="920"/>
      <c r="BH808" s="920"/>
      <c r="BI808" s="920"/>
      <c r="BJ808" s="920"/>
      <c r="BK808" s="920"/>
      <c r="BL808" s="920"/>
      <c r="BM808" s="920"/>
      <c r="BN808" s="920"/>
      <c r="BO808" s="920"/>
      <c r="BP808" s="920"/>
      <c r="BQ808" s="920"/>
      <c r="BR808" s="920"/>
      <c r="BS808" s="920"/>
      <c r="BT808" s="920"/>
      <c r="BU808" s="920"/>
      <c r="BV808" s="920"/>
      <c r="BW808" s="920"/>
      <c r="BX808" s="920"/>
      <c r="BY808" s="920"/>
      <c r="BZ808" s="920"/>
      <c r="CA808" s="920"/>
      <c r="CB808" s="920"/>
      <c r="CC808" s="920"/>
      <c r="CD808" s="920"/>
      <c r="CE808" s="920"/>
      <c r="CF808" s="920"/>
      <c r="CG808" s="920"/>
      <c r="CH808" s="920"/>
      <c r="CI808" s="920"/>
    </row>
    <row r="809" spans="4:101" ht="9.9499999999999993" customHeight="1">
      <c r="D809" s="920"/>
      <c r="E809" s="920"/>
      <c r="F809" s="920"/>
      <c r="H809"/>
      <c r="I809" s="916"/>
      <c r="J809" s="914"/>
      <c r="K809" s="914"/>
      <c r="L809" s="914"/>
      <c r="M809" s="914"/>
      <c r="N809" s="914"/>
      <c r="O809" s="914"/>
      <c r="P809" s="914"/>
      <c r="Q809" s="941"/>
      <c r="R809" s="941"/>
      <c r="S809" s="941"/>
      <c r="T809" s="941"/>
      <c r="U809" s="941"/>
      <c r="V809" s="941"/>
      <c r="W809" s="941"/>
      <c r="X809" s="941"/>
      <c r="Y809" s="941"/>
      <c r="Z809" s="941"/>
      <c r="AA809" s="941"/>
      <c r="AB809" s="941"/>
      <c r="AC809" s="941"/>
      <c r="AD809" s="941"/>
      <c r="AE809" s="941"/>
      <c r="AF809" s="941"/>
      <c r="AG809" s="941"/>
      <c r="AH809" s="2331"/>
      <c r="AI809" s="2331"/>
      <c r="AJ809" s="2331"/>
      <c r="AK809" s="2331"/>
      <c r="AL809" s="2331"/>
      <c r="AM809" s="2331"/>
      <c r="AN809" s="2331"/>
      <c r="AO809" s="2331"/>
      <c r="AP809" s="941"/>
      <c r="AQ809" s="941"/>
      <c r="AR809" s="941"/>
      <c r="AS809" s="941"/>
      <c r="AT809" s="941"/>
      <c r="AU809" s="941"/>
      <c r="AV809" s="941"/>
      <c r="AW809" s="941"/>
      <c r="AX809" s="941"/>
      <c r="AY809" s="941"/>
      <c r="AZ809" s="941"/>
      <c r="BA809" s="941"/>
      <c r="BB809" s="941"/>
      <c r="BC809" s="941"/>
      <c r="BD809" s="941"/>
      <c r="BE809" s="941"/>
      <c r="BF809" s="941"/>
      <c r="BG809" s="941"/>
      <c r="BH809" s="941"/>
      <c r="BI809" s="941"/>
      <c r="BJ809" s="941"/>
      <c r="BK809" s="941"/>
      <c r="BL809" s="941"/>
      <c r="BM809" s="941"/>
      <c r="BN809" s="941"/>
      <c r="BO809" s="941"/>
      <c r="BP809" s="941"/>
      <c r="BQ809" s="941"/>
      <c r="BR809" s="942"/>
      <c r="BS809" s="920"/>
      <c r="BT809" s="920"/>
      <c r="BU809" s="920"/>
      <c r="BV809" s="920"/>
      <c r="BW809" s="920"/>
      <c r="BX809" s="920"/>
      <c r="BY809" s="920"/>
      <c r="BZ809" s="920"/>
      <c r="CA809" s="920"/>
      <c r="CB809" s="920"/>
      <c r="CC809" s="920"/>
      <c r="CD809" s="920"/>
      <c r="CE809" s="920"/>
      <c r="CF809" s="920"/>
      <c r="CG809" s="920"/>
      <c r="CH809" s="920"/>
      <c r="CI809" s="920"/>
    </row>
    <row r="810" spans="4:101" ht="20.100000000000001" customHeight="1">
      <c r="D810" s="920"/>
      <c r="E810" s="920"/>
      <c r="F810" s="920"/>
      <c r="H810"/>
      <c r="I810" s="1689"/>
      <c r="J810" s="949" t="s">
        <v>1839</v>
      </c>
      <c r="K810" s="752"/>
      <c r="L810" s="938"/>
      <c r="M810" s="938"/>
      <c r="N810" s="2890" t="s">
        <v>1179</v>
      </c>
      <c r="O810" s="2891"/>
      <c r="P810" s="2891"/>
      <c r="Q810" s="2892"/>
      <c r="R810" s="986" t="s">
        <v>1180</v>
      </c>
      <c r="S810" s="987" t="s">
        <v>1178</v>
      </c>
      <c r="T810" s="2890" t="s">
        <v>1179</v>
      </c>
      <c r="U810" s="2891"/>
      <c r="V810" s="2891"/>
      <c r="W810" s="2892"/>
      <c r="X810" s="986" t="s">
        <v>1180</v>
      </c>
      <c r="Y810" s="920" t="s">
        <v>737</v>
      </c>
      <c r="Z810" s="920" t="s">
        <v>3805</v>
      </c>
      <c r="AA810" s="920"/>
      <c r="AB810" s="920"/>
      <c r="AC810" s="920"/>
      <c r="AD810" s="920"/>
      <c r="AE810" s="920"/>
      <c r="AF810" s="920"/>
      <c r="AG810" s="920"/>
      <c r="AH810" s="920"/>
      <c r="AI810" s="920"/>
      <c r="AJ810" s="920"/>
      <c r="AK810" s="920"/>
      <c r="AL810" s="920"/>
      <c r="AM810" s="1049" t="s">
        <v>3810</v>
      </c>
      <c r="AN810" s="920"/>
      <c r="AO810" s="920"/>
      <c r="AP810" s="920"/>
      <c r="AQ810" s="920"/>
      <c r="AR810" s="920"/>
      <c r="AS810" s="920"/>
      <c r="AT810" s="920"/>
      <c r="AU810" s="920"/>
      <c r="AV810" s="920"/>
      <c r="AW810" s="920"/>
      <c r="AX810" s="920"/>
      <c r="AY810" s="920"/>
      <c r="AZ810" s="920"/>
      <c r="BA810" s="920"/>
      <c r="BB810" s="920"/>
      <c r="BC810" s="920"/>
      <c r="BD810" s="920"/>
      <c r="BE810" s="920"/>
      <c r="BF810" s="920"/>
      <c r="BG810" s="920"/>
      <c r="BH810" s="920"/>
      <c r="BI810" s="920"/>
      <c r="BJ810" s="920"/>
      <c r="BK810" s="920"/>
      <c r="BL810" s="920"/>
      <c r="BM810" s="920"/>
      <c r="BN810" s="920"/>
      <c r="BO810" s="920"/>
      <c r="BP810" s="920"/>
      <c r="BQ810" s="920"/>
      <c r="BR810" s="937"/>
      <c r="BS810" s="920"/>
      <c r="BT810" s="920"/>
      <c r="BU810" s="920"/>
      <c r="BV810" s="920"/>
      <c r="BW810" s="920"/>
      <c r="BX810" s="920"/>
      <c r="BY810" s="920"/>
      <c r="BZ810" s="920"/>
      <c r="CA810" s="920"/>
      <c r="CB810" s="920"/>
      <c r="CC810" s="920"/>
      <c r="CD810" s="920"/>
      <c r="CE810" s="920"/>
      <c r="CF810" s="920"/>
      <c r="CG810" s="920"/>
      <c r="CH810" s="920"/>
      <c r="CI810" s="920"/>
    </row>
    <row r="811" spans="4:101" ht="9.9499999999999993" customHeight="1">
      <c r="D811" s="920"/>
      <c r="E811" s="920"/>
      <c r="F811" s="920"/>
      <c r="H811"/>
      <c r="I811" s="1689"/>
      <c r="J811" s="2331"/>
      <c r="K811" s="2331"/>
      <c r="L811" s="2331"/>
      <c r="M811" s="2331"/>
      <c r="N811" s="2331"/>
      <c r="O811" s="2331"/>
      <c r="P811" s="2331"/>
      <c r="Q811" s="920"/>
      <c r="R811" s="2331"/>
      <c r="S811" s="2331"/>
      <c r="T811" s="2331"/>
      <c r="U811" s="2331"/>
      <c r="V811" s="2331"/>
      <c r="W811" s="2331"/>
      <c r="X811" s="2331"/>
      <c r="Y811" s="2331"/>
      <c r="Z811" s="2331"/>
      <c r="AA811" s="920"/>
      <c r="AB811" s="920"/>
      <c r="AC811" s="920"/>
      <c r="AD811" s="920"/>
      <c r="AE811" s="920"/>
      <c r="AF811" s="920"/>
      <c r="AG811" s="920"/>
      <c r="AH811" s="920"/>
      <c r="AI811" s="920"/>
      <c r="AJ811" s="920"/>
      <c r="AK811" s="920"/>
      <c r="AL811" s="920"/>
      <c r="AM811" s="920"/>
      <c r="AN811" s="920"/>
      <c r="AO811" s="920"/>
      <c r="AP811" s="920"/>
      <c r="AQ811" s="920"/>
      <c r="AR811" s="920"/>
      <c r="AS811" s="920"/>
      <c r="AT811" s="920"/>
      <c r="AU811" s="920"/>
      <c r="AV811" s="920"/>
      <c r="AW811" s="920"/>
      <c r="AX811" s="920"/>
      <c r="AY811" s="920"/>
      <c r="AZ811" s="920"/>
      <c r="BA811" s="920"/>
      <c r="BB811" s="920"/>
      <c r="BC811" s="920"/>
      <c r="BD811" s="920"/>
      <c r="BE811" s="920"/>
      <c r="BF811" s="920"/>
      <c r="BG811" s="920"/>
      <c r="BH811" s="920"/>
      <c r="BI811" s="920"/>
      <c r="BJ811" s="920"/>
      <c r="BK811" s="920"/>
      <c r="BL811" s="920"/>
      <c r="BM811" s="920"/>
      <c r="BN811" s="920"/>
      <c r="BO811" s="920"/>
      <c r="BP811" s="920"/>
      <c r="BQ811" s="920"/>
      <c r="BR811" s="937"/>
      <c r="BS811" s="920"/>
      <c r="BT811" s="920"/>
      <c r="BU811" s="920"/>
      <c r="BV811" s="920"/>
      <c r="BW811" s="920"/>
      <c r="BX811" s="920"/>
      <c r="BY811" s="920"/>
      <c r="BZ811" s="920"/>
      <c r="CA811" s="920"/>
      <c r="CB811" s="920"/>
      <c r="CC811" s="920"/>
      <c r="CD811" s="920"/>
      <c r="CE811" s="920"/>
      <c r="CF811" s="920"/>
      <c r="CG811" s="920"/>
      <c r="CH811" s="920"/>
      <c r="CI811" s="920"/>
    </row>
    <row r="812" spans="4:101" s="920" customFormat="1" ht="18.95" customHeight="1">
      <c r="I812" s="1847"/>
      <c r="J812" s="949" t="s">
        <v>3807</v>
      </c>
      <c r="K812" s="981"/>
      <c r="L812" s="981"/>
      <c r="M812" s="938"/>
      <c r="N812" s="982" t="s">
        <v>1521</v>
      </c>
      <c r="O812" s="983"/>
      <c r="P812" s="983"/>
      <c r="Q812" s="983"/>
      <c r="R812" s="986" t="s">
        <v>912</v>
      </c>
      <c r="S812" s="910" t="s">
        <v>1656</v>
      </c>
      <c r="T812" s="981"/>
      <c r="U812" s="938"/>
      <c r="V812" s="982" t="s">
        <v>1521</v>
      </c>
      <c r="W812" s="983"/>
      <c r="X812" s="983"/>
      <c r="Y812" s="983"/>
      <c r="Z812" s="986" t="s">
        <v>912</v>
      </c>
      <c r="AA812" s="910" t="s">
        <v>1789</v>
      </c>
      <c r="AB812" s="981"/>
      <c r="AC812" s="938"/>
      <c r="AD812" s="982" t="s">
        <v>1521</v>
      </c>
      <c r="AE812" s="983"/>
      <c r="AF812" s="983"/>
      <c r="AG812" s="983"/>
      <c r="AH812" s="946" t="s">
        <v>1115</v>
      </c>
      <c r="AM812" s="926" t="s">
        <v>1712</v>
      </c>
      <c r="AN812" s="927"/>
      <c r="AO812" s="928"/>
      <c r="AP812" s="926" t="s">
        <v>1719</v>
      </c>
      <c r="AQ812" s="927"/>
      <c r="AR812" s="928"/>
      <c r="BR812" s="937"/>
    </row>
    <row r="813" spans="4:101" s="920" customFormat="1" ht="18.95" customHeight="1">
      <c r="I813" s="1847"/>
      <c r="BR813" s="937"/>
    </row>
    <row r="814" spans="4:101" s="920" customFormat="1" ht="18.95" customHeight="1">
      <c r="I814" s="935"/>
      <c r="J814" s="929" t="s">
        <v>1586</v>
      </c>
      <c r="K814" s="930"/>
      <c r="L814" s="930"/>
      <c r="M814" s="930"/>
      <c r="N814" s="930"/>
      <c r="O814" s="930"/>
      <c r="P814" s="930"/>
      <c r="Q814" s="930"/>
      <c r="R814" s="930"/>
      <c r="S814" s="930"/>
      <c r="T814" s="930"/>
      <c r="U814" s="930"/>
      <c r="V814" s="930"/>
      <c r="W814" s="930"/>
      <c r="X814" s="931"/>
      <c r="Y814" s="1025" t="s">
        <v>1823</v>
      </c>
      <c r="Z814" s="1026"/>
      <c r="AA814" s="1026"/>
      <c r="AB814" s="1026"/>
      <c r="AC814" s="1026"/>
      <c r="AD814" s="1026"/>
      <c r="AE814" s="1026"/>
      <c r="AF814" s="1026"/>
      <c r="AG814" s="1026"/>
      <c r="AH814" s="1026"/>
      <c r="AI814" s="1026"/>
      <c r="AJ814" s="1026"/>
      <c r="AK814" s="1026"/>
      <c r="AL814" s="1026"/>
      <c r="AM814" s="1182"/>
      <c r="AN814" s="968" t="s">
        <v>3813</v>
      </c>
      <c r="AO814" s="968"/>
      <c r="AP814" s="968"/>
      <c r="AQ814" s="968"/>
      <c r="AR814" s="968"/>
      <c r="AS814" s="968"/>
      <c r="AT814" s="968"/>
      <c r="AU814" s="968"/>
      <c r="AV814" s="968"/>
      <c r="AW814" s="968"/>
      <c r="AX814" s="968"/>
      <c r="AY814" s="968"/>
      <c r="AZ814" s="968"/>
      <c r="BA814" s="968"/>
      <c r="BB814" s="968"/>
      <c r="BC814" s="968" t="s">
        <v>3817</v>
      </c>
      <c r="BD814" s="968"/>
      <c r="BE814" s="968"/>
      <c r="BF814" s="968"/>
      <c r="BG814" s="968"/>
      <c r="BH814" s="968"/>
      <c r="BI814" s="968"/>
      <c r="BJ814" s="968"/>
      <c r="BK814" s="968"/>
      <c r="BL814" s="968"/>
      <c r="BM814" s="968"/>
      <c r="BN814" s="968"/>
      <c r="BO814" s="968"/>
      <c r="BP814" s="968"/>
      <c r="BQ814" s="968"/>
      <c r="BR814" s="937"/>
    </row>
    <row r="815" spans="4:101" s="920" customFormat="1" ht="18.95" customHeight="1">
      <c r="I815" s="935"/>
      <c r="J815" s="929" t="s">
        <v>699</v>
      </c>
      <c r="K815" s="930"/>
      <c r="L815" s="930"/>
      <c r="M815" s="931"/>
      <c r="N815" s="929" t="s">
        <v>700</v>
      </c>
      <c r="O815" s="930"/>
      <c r="P815" s="931"/>
      <c r="Q815" s="929" t="s">
        <v>1697</v>
      </c>
      <c r="R815" s="930"/>
      <c r="S815" s="930"/>
      <c r="T815" s="930"/>
      <c r="U815" s="931"/>
      <c r="V815" s="929" t="s">
        <v>1771</v>
      </c>
      <c r="W815" s="930"/>
      <c r="X815" s="931"/>
      <c r="Y815" s="1025" t="s">
        <v>1824</v>
      </c>
      <c r="Z815" s="1026"/>
      <c r="AA815" s="1182"/>
      <c r="AB815" s="1025" t="s">
        <v>1825</v>
      </c>
      <c r="AC815" s="1026"/>
      <c r="AD815" s="1182"/>
      <c r="AE815" s="1025" t="s">
        <v>1826</v>
      </c>
      <c r="AF815" s="1026"/>
      <c r="AG815" s="1182"/>
      <c r="AH815" s="1025" t="s">
        <v>1827</v>
      </c>
      <c r="AI815" s="1026"/>
      <c r="AJ815" s="1182"/>
      <c r="AK815" s="1025" t="s">
        <v>1803</v>
      </c>
      <c r="AL815" s="1026"/>
      <c r="AM815" s="1182"/>
      <c r="AN815" s="1235" t="s">
        <v>3818</v>
      </c>
      <c r="AO815" s="1236"/>
      <c r="AP815" s="1991"/>
      <c r="AQ815" s="1025" t="s">
        <v>1824</v>
      </c>
      <c r="AR815" s="1026"/>
      <c r="AS815" s="1182"/>
      <c r="AT815" s="1025" t="s">
        <v>1825</v>
      </c>
      <c r="AU815" s="1026"/>
      <c r="AV815" s="1182"/>
      <c r="AW815" s="1025" t="s">
        <v>1826</v>
      </c>
      <c r="AX815" s="1026"/>
      <c r="AY815" s="1182"/>
      <c r="AZ815" s="1025" t="s">
        <v>1827</v>
      </c>
      <c r="BA815" s="1026"/>
      <c r="BB815" s="1182"/>
      <c r="BC815" s="1235" t="s">
        <v>3819</v>
      </c>
      <c r="BD815" s="1236"/>
      <c r="BE815" s="1991"/>
      <c r="BF815" s="1025" t="s">
        <v>1824</v>
      </c>
      <c r="BG815" s="1026"/>
      <c r="BH815" s="1182"/>
      <c r="BI815" s="1025" t="s">
        <v>1825</v>
      </c>
      <c r="BJ815" s="1026"/>
      <c r="BK815" s="1182"/>
      <c r="BL815" s="1025" t="s">
        <v>1826</v>
      </c>
      <c r="BM815" s="1026"/>
      <c r="BN815" s="1182"/>
      <c r="BO815" s="1025" t="s">
        <v>1827</v>
      </c>
      <c r="BP815" s="1026"/>
      <c r="BQ815" s="1182"/>
      <c r="BR815" s="937"/>
    </row>
    <row r="816" spans="4:101" s="920" customFormat="1" ht="18.95" customHeight="1">
      <c r="I816" s="935"/>
      <c r="J816" s="1113" t="s">
        <v>1689</v>
      </c>
      <c r="K816" s="1114"/>
      <c r="L816" s="1114"/>
      <c r="M816" s="1114"/>
      <c r="N816" s="1115">
        <v>241657</v>
      </c>
      <c r="O816" s="1114"/>
      <c r="P816" s="1116"/>
      <c r="Q816" s="1115" t="s">
        <v>1691</v>
      </c>
      <c r="R816" s="1114"/>
      <c r="S816" s="1114"/>
      <c r="T816" s="1114"/>
      <c r="U816" s="1116"/>
      <c r="V816" s="982" t="s">
        <v>1795</v>
      </c>
      <c r="W816" s="1152"/>
      <c r="X816" s="984"/>
      <c r="Y816" s="1029">
        <v>50</v>
      </c>
      <c r="Z816" s="1027"/>
      <c r="AA816" s="1028"/>
      <c r="AB816" s="954">
        <v>20</v>
      </c>
      <c r="AC816" s="955"/>
      <c r="AD816" s="971"/>
      <c r="AE816" s="1029">
        <v>10</v>
      </c>
      <c r="AF816" s="1027"/>
      <c r="AG816" s="1028"/>
      <c r="AH816" s="954">
        <v>20</v>
      </c>
      <c r="AI816" s="955"/>
      <c r="AJ816" s="971"/>
      <c r="AK816" s="954">
        <f>Y816+AB816+AE816+AH816</f>
        <v>100</v>
      </c>
      <c r="AL816" s="955"/>
      <c r="AM816" s="971"/>
      <c r="AN816" s="1211">
        <f>AB775</f>
        <v>105</v>
      </c>
      <c r="AO816" s="1212"/>
      <c r="AP816" s="1213"/>
      <c r="AQ816" s="2414">
        <f>$AN816-$Y816</f>
        <v>55</v>
      </c>
      <c r="AR816" s="2415"/>
      <c r="AS816" s="2416"/>
      <c r="AT816" s="2414">
        <f>$AN816-SUM($Y816:AD816)</f>
        <v>35</v>
      </c>
      <c r="AU816" s="2417"/>
      <c r="AV816" s="2418"/>
      <c r="AW816" s="2414">
        <f>$AN816-SUM($Y816:AG816)</f>
        <v>25</v>
      </c>
      <c r="AX816" s="2415"/>
      <c r="AY816" s="2416"/>
      <c r="AZ816" s="2414">
        <f>$AN816-SUM($Y816:AJ816)</f>
        <v>5</v>
      </c>
      <c r="BA816" s="2417"/>
      <c r="BB816" s="2418"/>
      <c r="BC816" s="1211">
        <v>80</v>
      </c>
      <c r="BD816" s="1212"/>
      <c r="BE816" s="1213"/>
      <c r="BF816" s="2414">
        <f>$BC816-SUM($Y816:AA816)</f>
        <v>30</v>
      </c>
      <c r="BG816" s="2415"/>
      <c r="BH816" s="2416"/>
      <c r="BI816" s="2414">
        <f>$BC816-SUM($Y816:AD816)</f>
        <v>10</v>
      </c>
      <c r="BJ816" s="2417"/>
      <c r="BK816" s="2418"/>
      <c r="BL816" s="2414">
        <f>$BC816-SUM($Y816:AG816)</f>
        <v>0</v>
      </c>
      <c r="BM816" s="2415"/>
      <c r="BN816" s="2416"/>
      <c r="BO816" s="2414">
        <f>$BC816-SUM($Y816:AJ816)</f>
        <v>-20</v>
      </c>
      <c r="BP816" s="2417"/>
      <c r="BQ816" s="2418"/>
      <c r="BR816" s="937"/>
    </row>
    <row r="817" spans="6:98" s="920" customFormat="1" ht="18.95" customHeight="1">
      <c r="I817" s="935"/>
      <c r="J817" s="1121"/>
      <c r="K817" s="1122"/>
      <c r="L817" s="1122"/>
      <c r="M817" s="1122"/>
      <c r="N817" s="1123"/>
      <c r="O817" s="1122"/>
      <c r="P817" s="1124"/>
      <c r="Q817" s="1123"/>
      <c r="R817" s="1122"/>
      <c r="S817" s="1122"/>
      <c r="T817" s="1122"/>
      <c r="U817" s="1124"/>
      <c r="V817" s="982" t="s">
        <v>1796</v>
      </c>
      <c r="W817" s="1152"/>
      <c r="X817" s="984"/>
      <c r="Y817" s="1029">
        <v>100</v>
      </c>
      <c r="Z817" s="1027"/>
      <c r="AA817" s="1028"/>
      <c r="AB817" s="954">
        <v>50</v>
      </c>
      <c r="AC817" s="955"/>
      <c r="AD817" s="971"/>
      <c r="AE817" s="1029">
        <v>40</v>
      </c>
      <c r="AF817" s="1027"/>
      <c r="AG817" s="1028"/>
      <c r="AH817" s="954">
        <v>10</v>
      </c>
      <c r="AI817" s="955"/>
      <c r="AJ817" s="971"/>
      <c r="AK817" s="954">
        <f>Y817+AB817+AE817+AH817</f>
        <v>200</v>
      </c>
      <c r="AL817" s="955"/>
      <c r="AM817" s="971"/>
      <c r="AN817" s="1211">
        <f>AB776</f>
        <v>190</v>
      </c>
      <c r="AO817" s="1212"/>
      <c r="AP817" s="1213"/>
      <c r="AQ817" s="2414">
        <f>$AB776-$Y817</f>
        <v>90</v>
      </c>
      <c r="AR817" s="2415"/>
      <c r="AS817" s="2416"/>
      <c r="AT817" s="2414">
        <f>$AN817-SUM($Y817:AD817)</f>
        <v>40</v>
      </c>
      <c r="AU817" s="2417"/>
      <c r="AV817" s="2418"/>
      <c r="AW817" s="2414">
        <f>$AN817-SUM($Y817:AG817)</f>
        <v>0</v>
      </c>
      <c r="AX817" s="2415"/>
      <c r="AY817" s="2416"/>
      <c r="AZ817" s="2414">
        <f>$AN817-SUM($Y817:AJ817)</f>
        <v>-10</v>
      </c>
      <c r="BA817" s="2417"/>
      <c r="BB817" s="2418"/>
      <c r="BC817" s="1211">
        <v>170</v>
      </c>
      <c r="BD817" s="1212"/>
      <c r="BE817" s="1213"/>
      <c r="BF817" s="2414">
        <f>$BC817-SUM($Y817:AA817)</f>
        <v>70</v>
      </c>
      <c r="BG817" s="2415"/>
      <c r="BH817" s="2416"/>
      <c r="BI817" s="2414">
        <f>$BC817-SUM($Y817:AD817)</f>
        <v>20</v>
      </c>
      <c r="BJ817" s="2417"/>
      <c r="BK817" s="2418"/>
      <c r="BL817" s="2414">
        <f>$BC817-SUM($Y817:AG817)</f>
        <v>-20</v>
      </c>
      <c r="BM817" s="2415"/>
      <c r="BN817" s="2416"/>
      <c r="BO817" s="2414">
        <f>$BC817-SUM($Y817:AJ817)</f>
        <v>-30</v>
      </c>
      <c r="BP817" s="2417"/>
      <c r="BQ817" s="2418"/>
      <c r="BR817" s="937"/>
    </row>
    <row r="818" spans="6:98" s="920" customFormat="1" ht="18.95" customHeight="1">
      <c r="I818" s="935"/>
      <c r="J818" s="1121"/>
      <c r="K818" s="1122"/>
      <c r="L818" s="1122"/>
      <c r="M818" s="1122"/>
      <c r="N818" s="1123"/>
      <c r="O818" s="1122"/>
      <c r="P818" s="1124"/>
      <c r="Q818" s="1123"/>
      <c r="R818" s="1122"/>
      <c r="S818" s="1122"/>
      <c r="T818" s="1122"/>
      <c r="U818" s="1124"/>
      <c r="V818" s="982" t="s">
        <v>1797</v>
      </c>
      <c r="W818" s="1152"/>
      <c r="X818" s="984"/>
      <c r="Y818" s="1029">
        <v>100</v>
      </c>
      <c r="Z818" s="1027"/>
      <c r="AA818" s="1028"/>
      <c r="AB818" s="954">
        <v>50</v>
      </c>
      <c r="AC818" s="955"/>
      <c r="AD818" s="971"/>
      <c r="AE818" s="1029">
        <v>40</v>
      </c>
      <c r="AF818" s="1027"/>
      <c r="AG818" s="1028"/>
      <c r="AH818" s="954">
        <v>10</v>
      </c>
      <c r="AI818" s="955"/>
      <c r="AJ818" s="971"/>
      <c r="AK818" s="954">
        <f>Y818+AB818+AE818+AH818</f>
        <v>200</v>
      </c>
      <c r="AL818" s="955"/>
      <c r="AM818" s="971"/>
      <c r="AN818" s="1211">
        <f>AB777</f>
        <v>180</v>
      </c>
      <c r="AO818" s="1212"/>
      <c r="AP818" s="1213"/>
      <c r="AQ818" s="2414">
        <f>$AB777-$Y818</f>
        <v>80</v>
      </c>
      <c r="AR818" s="2415"/>
      <c r="AS818" s="2416"/>
      <c r="AT818" s="2414">
        <f>$AN818-SUM($Y818:AD818)</f>
        <v>30</v>
      </c>
      <c r="AU818" s="2417"/>
      <c r="AV818" s="2418"/>
      <c r="AW818" s="2414">
        <f>$AN818-SUM($Y818:AG818)</f>
        <v>-10</v>
      </c>
      <c r="AX818" s="2415"/>
      <c r="AY818" s="2416"/>
      <c r="AZ818" s="2414">
        <f>$AN818-SUM($Y818:AJ818)</f>
        <v>-20</v>
      </c>
      <c r="BA818" s="2417"/>
      <c r="BB818" s="2418"/>
      <c r="BC818" s="1211">
        <v>175</v>
      </c>
      <c r="BD818" s="1212"/>
      <c r="BE818" s="1213"/>
      <c r="BF818" s="2414">
        <f>$BC818-SUM($Y818:AA818)</f>
        <v>75</v>
      </c>
      <c r="BG818" s="2415"/>
      <c r="BH818" s="2416"/>
      <c r="BI818" s="2414">
        <f>$BC818-SUM($Y818:AD818)</f>
        <v>25</v>
      </c>
      <c r="BJ818" s="2417"/>
      <c r="BK818" s="2418"/>
      <c r="BL818" s="2414">
        <f>$BC818-SUM($Y818:AG818)</f>
        <v>-15</v>
      </c>
      <c r="BM818" s="2415"/>
      <c r="BN818" s="2416"/>
      <c r="BO818" s="2414">
        <f>$BC818-SUM($Y818:AJ818)</f>
        <v>-25</v>
      </c>
      <c r="BP818" s="2417"/>
      <c r="BQ818" s="2418"/>
      <c r="BR818" s="937"/>
    </row>
    <row r="819" spans="6:98" s="920" customFormat="1" ht="18.95" customHeight="1">
      <c r="I819" s="935"/>
      <c r="J819" s="1117"/>
      <c r="K819" s="1118"/>
      <c r="L819" s="1118"/>
      <c r="M819" s="1118"/>
      <c r="N819" s="1119"/>
      <c r="O819" s="1118"/>
      <c r="P819" s="1120"/>
      <c r="Q819" s="1119"/>
      <c r="R819" s="1118"/>
      <c r="S819" s="1118"/>
      <c r="T819" s="1118"/>
      <c r="U819" s="1120"/>
      <c r="V819" s="982" t="s">
        <v>1798</v>
      </c>
      <c r="W819" s="1152"/>
      <c r="X819" s="984"/>
      <c r="Y819" s="1029">
        <v>50</v>
      </c>
      <c r="Z819" s="1027"/>
      <c r="AA819" s="1028"/>
      <c r="AB819" s="954">
        <v>50</v>
      </c>
      <c r="AC819" s="955"/>
      <c r="AD819" s="971"/>
      <c r="AE819" s="1029">
        <v>50</v>
      </c>
      <c r="AF819" s="1027"/>
      <c r="AG819" s="1028"/>
      <c r="AH819" s="954">
        <v>0</v>
      </c>
      <c r="AI819" s="955"/>
      <c r="AJ819" s="971"/>
      <c r="AK819" s="954">
        <f>Y819+AB819+AE819+AH819</f>
        <v>150</v>
      </c>
      <c r="AL819" s="955"/>
      <c r="AM819" s="971"/>
      <c r="AN819" s="1211">
        <f>AB778</f>
        <v>160</v>
      </c>
      <c r="AO819" s="1212"/>
      <c r="AP819" s="1213"/>
      <c r="AQ819" s="2414">
        <f>$AB778-$Y819</f>
        <v>110</v>
      </c>
      <c r="AR819" s="2415"/>
      <c r="AS819" s="2416"/>
      <c r="AT819" s="2414">
        <f>$AN819-SUM($Y819:AD819)</f>
        <v>60</v>
      </c>
      <c r="AU819" s="2417"/>
      <c r="AV819" s="2418"/>
      <c r="AW819" s="2414">
        <f>$AN819-SUM($Y819:AG819)</f>
        <v>10</v>
      </c>
      <c r="AX819" s="2415"/>
      <c r="AY819" s="2416"/>
      <c r="AZ819" s="2414">
        <f>$AN819-SUM($Y819:AJ819)</f>
        <v>10</v>
      </c>
      <c r="BA819" s="2417"/>
      <c r="BB819" s="2418"/>
      <c r="BC819" s="1211">
        <v>145</v>
      </c>
      <c r="BD819" s="1212"/>
      <c r="BE819" s="1213"/>
      <c r="BF819" s="2414">
        <f>$BC819-SUM($Y819:AA819)</f>
        <v>95</v>
      </c>
      <c r="BG819" s="2415"/>
      <c r="BH819" s="2416"/>
      <c r="BI819" s="2414">
        <f>$BC819-SUM($Y819:AD819)</f>
        <v>45</v>
      </c>
      <c r="BJ819" s="2417"/>
      <c r="BK819" s="2418"/>
      <c r="BL819" s="2414">
        <f>$BC819-SUM($Y819:AG819)</f>
        <v>-5</v>
      </c>
      <c r="BM819" s="2415"/>
      <c r="BN819" s="2416"/>
      <c r="BO819" s="2414">
        <f>$BC819-SUM($Y819:AJ819)</f>
        <v>-5</v>
      </c>
      <c r="BP819" s="2417"/>
      <c r="BQ819" s="2418"/>
      <c r="BR819" s="937"/>
    </row>
    <row r="820" spans="6:98" s="920" customFormat="1" ht="18.95" customHeight="1">
      <c r="I820" s="935"/>
      <c r="J820" s="1187"/>
      <c r="K820" s="1188"/>
      <c r="L820" s="1188"/>
      <c r="M820" s="1188"/>
      <c r="N820" s="1188"/>
      <c r="O820" s="1188"/>
      <c r="P820" s="1188"/>
      <c r="Q820" s="1188"/>
      <c r="R820" s="1188"/>
      <c r="S820" s="1188"/>
      <c r="T820" s="1188"/>
      <c r="U820" s="1188"/>
      <c r="V820" s="1189" t="s">
        <v>1810</v>
      </c>
      <c r="W820" s="1189"/>
      <c r="X820" s="1190"/>
      <c r="Y820" s="929">
        <f>Y819+Y818+Y817+Y816</f>
        <v>300</v>
      </c>
      <c r="Z820" s="930"/>
      <c r="AA820" s="931"/>
      <c r="AB820" s="929">
        <f>AB819+AB818+AB817+AB816</f>
        <v>170</v>
      </c>
      <c r="AC820" s="930"/>
      <c r="AD820" s="931"/>
      <c r="AE820" s="929">
        <f>AE819+AE818+AE817+AE816</f>
        <v>140</v>
      </c>
      <c r="AF820" s="930"/>
      <c r="AG820" s="931"/>
      <c r="AH820" s="929">
        <f>AH819+AH818+AH817+AH816</f>
        <v>40</v>
      </c>
      <c r="AI820" s="930"/>
      <c r="AJ820" s="931"/>
      <c r="AK820" s="929">
        <f>AK819+AK818+AK817+AK816</f>
        <v>650</v>
      </c>
      <c r="AL820" s="930"/>
      <c r="AM820" s="931"/>
      <c r="AN820" s="1495">
        <f>SUM(AN816:AN819)</f>
        <v>635</v>
      </c>
      <c r="AO820" s="1496"/>
      <c r="AP820" s="1497"/>
      <c r="AQ820" s="2419">
        <f>AQ819+AQ818+AQ817+AQ816</f>
        <v>335</v>
      </c>
      <c r="AR820" s="2420"/>
      <c r="AS820" s="2421"/>
      <c r="AT820" s="2419">
        <f>AT819+AT818+AT817+AT816</f>
        <v>165</v>
      </c>
      <c r="AU820" s="2420"/>
      <c r="AV820" s="2421"/>
      <c r="AW820" s="2419">
        <f>AW819+AW818+AW817+AW816</f>
        <v>25</v>
      </c>
      <c r="AX820" s="2420"/>
      <c r="AY820" s="2421"/>
      <c r="AZ820" s="2419">
        <f>AZ819+AZ818+AZ817+AZ816</f>
        <v>-15</v>
      </c>
      <c r="BA820" s="2420"/>
      <c r="BB820" s="2421"/>
      <c r="BC820" s="1495">
        <f>SUM(BC816:BC819)</f>
        <v>570</v>
      </c>
      <c r="BD820" s="1496"/>
      <c r="BE820" s="1497"/>
      <c r="BF820" s="2419">
        <f>$BC820-SUM($Y820:AA820)</f>
        <v>270</v>
      </c>
      <c r="BG820" s="2420"/>
      <c r="BH820" s="2421"/>
      <c r="BI820" s="2419">
        <f>$BC820-SUM($Y820:AD820)</f>
        <v>100</v>
      </c>
      <c r="BJ820" s="2420"/>
      <c r="BK820" s="2421"/>
      <c r="BL820" s="2419">
        <f>$BC820-SUM($Y820:AG820)</f>
        <v>-40</v>
      </c>
      <c r="BM820" s="2420"/>
      <c r="BN820" s="2421"/>
      <c r="BO820" s="2419">
        <f>$BC820-SUM($Y820:AJ820)</f>
        <v>-80</v>
      </c>
      <c r="BP820" s="2420"/>
      <c r="BQ820" s="2421"/>
      <c r="BR820" s="937"/>
    </row>
    <row r="821" spans="6:98" s="920" customFormat="1" ht="18.95" customHeight="1">
      <c r="I821" s="936"/>
      <c r="J821" s="939"/>
      <c r="K821" s="939"/>
      <c r="L821" s="939"/>
      <c r="M821" s="939"/>
      <c r="N821" s="939"/>
      <c r="O821" s="939"/>
      <c r="P821" s="939"/>
      <c r="Q821" s="939"/>
      <c r="R821" s="939"/>
      <c r="S821" s="939"/>
      <c r="T821" s="939"/>
      <c r="U821" s="939"/>
      <c r="V821" s="939"/>
      <c r="W821" s="939"/>
      <c r="X821" s="939"/>
      <c r="Y821" s="939"/>
      <c r="Z821" s="939"/>
      <c r="AA821" s="939"/>
      <c r="AB821" s="939"/>
      <c r="AC821" s="939"/>
      <c r="AD821" s="939"/>
      <c r="AE821" s="939"/>
      <c r="AF821" s="939"/>
      <c r="AG821" s="939"/>
      <c r="AH821" s="939"/>
      <c r="AI821" s="939"/>
      <c r="AJ821" s="939"/>
      <c r="AK821" s="939"/>
      <c r="AL821" s="939"/>
      <c r="AM821" s="939"/>
      <c r="AN821" s="939"/>
      <c r="AO821" s="939"/>
      <c r="AP821" s="939"/>
      <c r="AQ821" s="939"/>
      <c r="AR821" s="939"/>
      <c r="AS821" s="939"/>
      <c r="AT821" s="939"/>
      <c r="AU821" s="939"/>
      <c r="AV821" s="939"/>
      <c r="AW821" s="939"/>
      <c r="AX821" s="939"/>
      <c r="AY821" s="939"/>
      <c r="AZ821" s="939"/>
      <c r="BA821" s="939"/>
      <c r="BB821" s="939"/>
      <c r="BC821" s="939"/>
      <c r="BD821" s="939"/>
      <c r="BE821" s="939"/>
      <c r="BF821" s="939"/>
      <c r="BG821" s="939"/>
      <c r="BH821" s="939"/>
      <c r="BI821" s="939"/>
      <c r="BJ821" s="939"/>
      <c r="BK821" s="939"/>
      <c r="BL821" s="939"/>
      <c r="BM821" s="939"/>
      <c r="BN821" s="939"/>
      <c r="BO821" s="939"/>
      <c r="BP821" s="939"/>
      <c r="BQ821" s="939"/>
      <c r="BR821" s="940"/>
    </row>
    <row r="822" spans="6:98" s="920" customFormat="1" ht="18.95" customHeight="1"/>
    <row r="823" spans="6:98" s="920" customFormat="1" ht="18.95" customHeight="1"/>
    <row r="824" spans="6:98" s="920" customFormat="1" ht="18.95" customHeight="1">
      <c r="J824" s="1057"/>
    </row>
    <row r="825" spans="6:98" ht="18.95" customHeight="1">
      <c r="F825" s="924" t="s">
        <v>3730</v>
      </c>
      <c r="CA825" s="920"/>
      <c r="CB825" s="920"/>
      <c r="CC825" s="920"/>
      <c r="CD825" s="920"/>
      <c r="CE825" s="920"/>
      <c r="CF825" s="920"/>
      <c r="CG825" s="920"/>
      <c r="CH825" s="920"/>
    </row>
    <row r="826" spans="6:98" ht="18.95" customHeight="1">
      <c r="J826" s="488"/>
      <c r="CM826" s="920"/>
      <c r="CN826" s="920"/>
      <c r="CO826" s="920"/>
      <c r="CP826" s="920"/>
      <c r="CQ826" s="920"/>
      <c r="CR826" s="920"/>
      <c r="CS826" s="920"/>
      <c r="CT826" s="920"/>
    </row>
    <row r="827" spans="6:98" s="920" customFormat="1" ht="18.95" customHeight="1">
      <c r="I827" s="2096" t="s">
        <v>3226</v>
      </c>
      <c r="J827" s="1057"/>
      <c r="BO827" s="1057"/>
    </row>
    <row r="828" spans="6:98" s="920" customFormat="1" ht="18.95" customHeight="1">
      <c r="I828" s="1426" t="s">
        <v>3225</v>
      </c>
      <c r="J828" s="1057"/>
      <c r="BO828" s="1057"/>
    </row>
    <row r="829" spans="6:98" s="920" customFormat="1" ht="18.95" customHeight="1">
      <c r="I829" s="1426" t="s">
        <v>3738</v>
      </c>
      <c r="J829" s="1057"/>
      <c r="BO829" s="1057"/>
    </row>
    <row r="830" spans="6:98" s="920" customFormat="1" ht="18.95" customHeight="1">
      <c r="J830" s="1057"/>
      <c r="BO830" s="1057"/>
    </row>
    <row r="831" spans="6:98" s="920" customFormat="1" ht="18.95" customHeight="1">
      <c r="G831" s="924" t="s">
        <v>3735</v>
      </c>
      <c r="J831" s="1057"/>
      <c r="V831" s="920" t="s">
        <v>3736</v>
      </c>
      <c r="BO831" s="1057"/>
    </row>
    <row r="832" spans="6:98" s="920" customFormat="1" ht="18.95" customHeight="1">
      <c r="I832" s="1057"/>
      <c r="BN832" s="1057"/>
    </row>
    <row r="833" spans="7:97" ht="5.0999999999999996" customHeight="1">
      <c r="G833"/>
      <c r="H833" s="2331"/>
      <c r="I833" s="2326"/>
      <c r="J833" s="2327"/>
      <c r="K833" s="2327"/>
      <c r="L833" s="2327"/>
      <c r="M833" s="2327"/>
      <c r="N833" s="2327"/>
      <c r="O833" s="2327"/>
      <c r="P833" s="2327"/>
      <c r="Q833" s="2327"/>
      <c r="R833" s="2328"/>
      <c r="S833" s="2331"/>
      <c r="T833" s="2331"/>
      <c r="U833" s="2331"/>
      <c r="V833" s="2331"/>
      <c r="W833" s="2331"/>
      <c r="X833" s="2331"/>
      <c r="Y833" s="2331"/>
      <c r="BK833" s="920"/>
      <c r="BL833" s="920"/>
      <c r="BM833" s="920"/>
      <c r="BN833" s="920"/>
      <c r="BO833" s="920"/>
      <c r="BP833" s="920"/>
      <c r="BQ833" s="920"/>
      <c r="BR833" s="920"/>
      <c r="BS833" s="920"/>
      <c r="BT833" s="920"/>
      <c r="BU833" s="920"/>
      <c r="BV833" s="920"/>
      <c r="BW833" s="920"/>
      <c r="CD833" s="920"/>
      <c r="CE833" s="920"/>
      <c r="CF833" s="920"/>
      <c r="CG833" s="920"/>
      <c r="CH833" s="920"/>
      <c r="CI833" s="920"/>
      <c r="CJ833" s="920"/>
      <c r="CK833" s="920"/>
      <c r="CL833" s="920"/>
      <c r="CM833" s="920"/>
      <c r="CN833" s="920"/>
      <c r="CO833" s="920"/>
      <c r="CP833" s="920"/>
      <c r="CQ833" s="920"/>
      <c r="CR833" s="920"/>
      <c r="CS833" s="920"/>
    </row>
    <row r="834" spans="7:97" ht="18.95" customHeight="1">
      <c r="G834"/>
      <c r="H834" s="2331"/>
      <c r="I834" s="907" t="s">
        <v>3106</v>
      </c>
      <c r="J834" s="908"/>
      <c r="K834" s="908"/>
      <c r="L834" s="908"/>
      <c r="M834" s="908"/>
      <c r="N834" s="908"/>
      <c r="O834" s="908"/>
      <c r="P834" s="908"/>
      <c r="Q834" s="908"/>
      <c r="R834" s="909"/>
      <c r="S834" s="1394" t="s">
        <v>1519</v>
      </c>
      <c r="T834" s="1021"/>
      <c r="U834" s="1021"/>
      <c r="V834" s="1021"/>
      <c r="W834" s="1021"/>
      <c r="X834" s="1023"/>
      <c r="AC834" s="920"/>
      <c r="AD834" s="920"/>
      <c r="AE834" s="920"/>
      <c r="AF834" s="1049"/>
      <c r="AN834" s="920"/>
      <c r="AO834" s="920"/>
      <c r="AP834" s="920"/>
      <c r="AQ834" s="920"/>
      <c r="AR834" s="920"/>
      <c r="AU834" s="920"/>
      <c r="AV834" s="920"/>
      <c r="AW834" s="920"/>
      <c r="BF834" s="920"/>
      <c r="BG834" s="920"/>
      <c r="BH834" s="920"/>
      <c r="BI834" s="920"/>
      <c r="BJ834" s="920"/>
      <c r="BK834" s="920"/>
      <c r="BL834" s="920"/>
      <c r="BM834" s="920"/>
      <c r="BN834" s="920"/>
      <c r="BO834" s="920"/>
      <c r="BP834" s="920"/>
      <c r="BQ834" s="920"/>
      <c r="BR834" s="920"/>
      <c r="BS834" s="920"/>
      <c r="BT834" s="920"/>
      <c r="BU834" s="920"/>
      <c r="BV834" s="920"/>
      <c r="BW834" s="920"/>
      <c r="BX834" s="920"/>
      <c r="BY834" s="920"/>
      <c r="BZ834" s="920"/>
      <c r="CA834" s="920"/>
      <c r="CB834" s="920"/>
      <c r="CC834" s="920"/>
      <c r="CD834" s="920"/>
      <c r="CE834" s="920"/>
      <c r="CF834" s="920"/>
      <c r="CG834" s="920"/>
      <c r="CH834" s="920"/>
      <c r="CI834" s="920"/>
      <c r="CJ834" s="920"/>
      <c r="CK834" s="920"/>
      <c r="CL834" s="920"/>
      <c r="CM834" s="920"/>
      <c r="CN834" s="920"/>
      <c r="CO834" s="920"/>
      <c r="CP834" s="920"/>
    </row>
    <row r="835" spans="7:97" ht="9.9499999999999993" customHeight="1">
      <c r="G835"/>
      <c r="H835" s="916"/>
      <c r="I835" s="2331"/>
      <c r="J835" s="2331"/>
      <c r="K835" s="2331"/>
      <c r="L835" s="2331"/>
      <c r="M835" s="2331"/>
      <c r="N835" s="2331"/>
      <c r="O835" s="2331"/>
      <c r="P835" s="2331"/>
      <c r="Q835" s="2331"/>
      <c r="R835" s="2331"/>
      <c r="S835" s="1316"/>
      <c r="T835" s="1316"/>
      <c r="U835" s="1316"/>
      <c r="V835" s="1316"/>
      <c r="W835" s="1316"/>
      <c r="X835" s="1316"/>
      <c r="Y835" s="1316"/>
      <c r="Z835" s="1316"/>
      <c r="AA835" s="1316"/>
      <c r="AB835" s="1316"/>
      <c r="AC835" s="1316"/>
      <c r="AD835" s="1316"/>
      <c r="AE835" s="1316"/>
      <c r="AF835" s="1316"/>
      <c r="AG835" s="1316"/>
      <c r="AH835" s="1316"/>
      <c r="AI835" s="1316"/>
      <c r="AJ835" s="1316"/>
      <c r="AK835" s="1316"/>
      <c r="AL835" s="1316"/>
      <c r="AM835" s="1316"/>
      <c r="AN835" s="1316"/>
      <c r="AO835" s="1316"/>
      <c r="AP835" s="1316"/>
      <c r="AQ835" s="1316"/>
      <c r="AR835" s="1316"/>
      <c r="AS835" s="1316"/>
      <c r="AT835" s="1316"/>
      <c r="AU835" s="1316"/>
      <c r="AV835" s="1316"/>
      <c r="AW835" s="1316"/>
      <c r="AX835" s="1316"/>
      <c r="AY835" s="1316"/>
      <c r="AZ835" s="1316"/>
      <c r="BA835" s="1316"/>
      <c r="BB835" s="1316"/>
      <c r="BC835" s="1316"/>
      <c r="BD835" s="1316"/>
      <c r="BE835" s="1316"/>
      <c r="BF835" s="1316"/>
      <c r="BG835" s="1316"/>
      <c r="BH835" s="1316"/>
      <c r="BI835" s="1316"/>
      <c r="BJ835" s="1316"/>
      <c r="BK835" s="1316"/>
      <c r="BL835" s="1316"/>
      <c r="BM835" s="1316"/>
      <c r="BN835" s="1316"/>
      <c r="BO835" s="1316"/>
      <c r="BP835" s="1316"/>
      <c r="BQ835" s="1316"/>
      <c r="BR835" s="1316"/>
      <c r="BS835" s="1316"/>
      <c r="BT835" s="1316"/>
      <c r="BU835" s="1316"/>
      <c r="BV835" s="1316"/>
      <c r="BW835" s="1316"/>
      <c r="BX835" s="942"/>
      <c r="BY835" s="920"/>
      <c r="BZ835" s="920"/>
      <c r="CA835" s="920"/>
      <c r="CB835" s="920"/>
      <c r="CC835" s="920"/>
      <c r="CD835" s="920"/>
      <c r="CE835" s="920"/>
      <c r="CF835" s="920"/>
      <c r="CG835" s="920"/>
      <c r="CH835" s="920"/>
      <c r="CI835" s="920"/>
      <c r="CJ835" s="920"/>
      <c r="CK835" s="920"/>
      <c r="CL835" s="920"/>
      <c r="CM835" s="920"/>
      <c r="CN835" s="920"/>
      <c r="CO835" s="920"/>
      <c r="CP835" s="920"/>
    </row>
    <row r="836" spans="7:97" s="920" customFormat="1" ht="18.95" customHeight="1">
      <c r="H836" s="1453"/>
      <c r="I836" s="1450" t="s">
        <v>1553</v>
      </c>
      <c r="J836" s="752"/>
      <c r="K836" s="938"/>
      <c r="L836" s="938"/>
      <c r="N836" s="2890" t="s">
        <v>1179</v>
      </c>
      <c r="O836" s="2891"/>
      <c r="P836" s="2891"/>
      <c r="Q836" s="2892"/>
      <c r="R836" s="986" t="s">
        <v>1180</v>
      </c>
      <c r="S836" s="920" t="s">
        <v>737</v>
      </c>
      <c r="T836" s="951" t="s">
        <v>1539</v>
      </c>
      <c r="U836" s="974"/>
      <c r="Z836" s="1256" t="s">
        <v>1630</v>
      </c>
      <c r="AA836" s="1056"/>
      <c r="AB836" s="1056"/>
      <c r="AE836" s="1154" t="s">
        <v>1845</v>
      </c>
      <c r="AF836" s="1155"/>
      <c r="AG836" s="1155"/>
      <c r="AH836" s="1155"/>
      <c r="AI836" s="1155"/>
      <c r="AJ836" s="1156"/>
      <c r="AK836" s="986" t="s">
        <v>912</v>
      </c>
      <c r="AL836" s="920" t="s">
        <v>737</v>
      </c>
      <c r="AM836" s="951" t="s">
        <v>3088</v>
      </c>
      <c r="AP836" s="974"/>
      <c r="BC836" s="926" t="s">
        <v>1712</v>
      </c>
      <c r="BD836" s="927"/>
      <c r="BE836" s="928"/>
      <c r="BF836" s="926" t="s">
        <v>1537</v>
      </c>
      <c r="BG836" s="927"/>
      <c r="BH836" s="928"/>
      <c r="BI836" s="926" t="s">
        <v>1538</v>
      </c>
      <c r="BJ836" s="927"/>
      <c r="BK836" s="928"/>
      <c r="BX836" s="937"/>
    </row>
    <row r="837" spans="7:97" s="920" customFormat="1" ht="9.9499999999999993" customHeight="1">
      <c r="H837" s="1453"/>
      <c r="I837" s="1451"/>
      <c r="Z837" s="2325"/>
      <c r="BX837" s="937"/>
    </row>
    <row r="838" spans="7:97" s="920" customFormat="1" ht="18.95" customHeight="1">
      <c r="H838" s="1453"/>
      <c r="I838" s="1445" t="s">
        <v>2376</v>
      </c>
      <c r="J838" s="1446"/>
      <c r="K838" s="1446"/>
      <c r="L838" s="959"/>
      <c r="M838" s="946" t="s">
        <v>1115</v>
      </c>
      <c r="N838" s="2890" t="s">
        <v>1179</v>
      </c>
      <c r="O838" s="2891"/>
      <c r="P838" s="2891"/>
      <c r="Q838" s="2892"/>
      <c r="R838" s="986" t="s">
        <v>1180</v>
      </c>
      <c r="S838" s="987" t="s">
        <v>1178</v>
      </c>
      <c r="T838" s="2890" t="s">
        <v>1179</v>
      </c>
      <c r="U838" s="2891"/>
      <c r="V838" s="2891"/>
      <c r="W838" s="2892"/>
      <c r="X838" s="986" t="s">
        <v>1180</v>
      </c>
      <c r="Z838" s="1256" t="s">
        <v>1647</v>
      </c>
      <c r="AA838" s="1056"/>
      <c r="AB838" s="1056"/>
      <c r="AC838" s="938"/>
      <c r="AE838" s="992" t="s">
        <v>2298</v>
      </c>
      <c r="AF838" s="1152"/>
      <c r="AG838" s="1152"/>
      <c r="AH838" s="1152"/>
      <c r="AI838" s="1152"/>
      <c r="AJ838" s="1153"/>
      <c r="AK838" s="986" t="s">
        <v>912</v>
      </c>
      <c r="AL838" s="1049"/>
      <c r="AM838" s="1452" t="s">
        <v>2364</v>
      </c>
      <c r="AN838" s="1056"/>
      <c r="AO838" s="1056"/>
      <c r="AP838" s="2890" t="s">
        <v>2365</v>
      </c>
      <c r="AQ838" s="2891"/>
      <c r="AR838" s="2891"/>
      <c r="AS838" s="2891"/>
      <c r="AT838" s="2892"/>
      <c r="BD838" s="1049"/>
      <c r="BX838" s="937"/>
    </row>
    <row r="839" spans="7:97" s="920" customFormat="1" ht="18.95" customHeight="1">
      <c r="H839" s="1453"/>
      <c r="I839" s="1049" t="s">
        <v>3107</v>
      </c>
      <c r="AE839" s="1049" t="s">
        <v>3737</v>
      </c>
      <c r="BX839" s="937"/>
    </row>
    <row r="840" spans="7:97" s="920" customFormat="1" ht="18.95" customHeight="1">
      <c r="H840" s="1453"/>
      <c r="I840" s="1365" t="s">
        <v>2166</v>
      </c>
      <c r="BX840" s="937"/>
    </row>
    <row r="841" spans="7:97" s="920" customFormat="1" ht="5.0999999999999996" customHeight="1">
      <c r="H841" s="1453"/>
      <c r="I841" s="1426"/>
      <c r="BX841" s="937"/>
    </row>
    <row r="842" spans="7:97" s="920" customFormat="1" ht="18.95" customHeight="1">
      <c r="H842" s="1453"/>
      <c r="I842" s="2880" t="s">
        <v>1559</v>
      </c>
      <c r="J842" s="2810" t="s">
        <v>2142</v>
      </c>
      <c r="K842" s="2799"/>
      <c r="L842" s="2810" t="s">
        <v>2377</v>
      </c>
      <c r="M842" s="2848"/>
      <c r="N842" s="2848"/>
      <c r="O842" s="2799"/>
      <c r="P842" s="2810" t="s">
        <v>2374</v>
      </c>
      <c r="Q842" s="2848"/>
      <c r="R842" s="2848"/>
      <c r="S842" s="2799"/>
      <c r="T842" s="2810" t="s">
        <v>1647</v>
      </c>
      <c r="U842" s="2882"/>
      <c r="V842" s="2882"/>
      <c r="W842" s="2882"/>
      <c r="X842" s="2882"/>
      <c r="Y842" s="2812"/>
      <c r="Z842" s="2810" t="s">
        <v>3091</v>
      </c>
      <c r="AA842" s="2811"/>
      <c r="AB842" s="2811"/>
      <c r="AC842" s="2811"/>
      <c r="AD842" s="2812"/>
      <c r="AE842" s="2810" t="s">
        <v>2364</v>
      </c>
      <c r="AF842" s="2882"/>
      <c r="AG842" s="2882"/>
      <c r="AH842" s="2882"/>
      <c r="AI842" s="2812"/>
      <c r="AJ842" s="929" t="s">
        <v>1586</v>
      </c>
      <c r="AK842" s="930"/>
      <c r="AL842" s="930"/>
      <c r="AM842" s="930"/>
      <c r="AN842" s="930"/>
      <c r="AO842" s="930"/>
      <c r="AP842" s="930"/>
      <c r="AQ842" s="930"/>
      <c r="AR842" s="930"/>
      <c r="AS842" s="931"/>
      <c r="AT842" s="930"/>
      <c r="AU842" s="931"/>
      <c r="AV842" s="931"/>
      <c r="AW842" s="931"/>
      <c r="AX842" s="931"/>
      <c r="AY842" s="2810" t="s">
        <v>1775</v>
      </c>
      <c r="AZ842" s="2882"/>
      <c r="BA842" s="2812"/>
      <c r="BB842" s="2810" t="s">
        <v>1760</v>
      </c>
      <c r="BC842" s="2848"/>
      <c r="BD842" s="2848"/>
      <c r="BE842" s="2799"/>
      <c r="BF842" s="2810" t="s">
        <v>1748</v>
      </c>
      <c r="BG842" s="2848"/>
      <c r="BH842" s="2848"/>
      <c r="BI842" s="2799"/>
      <c r="BJ842" s="2947"/>
      <c r="BX842" s="937"/>
    </row>
    <row r="843" spans="7:97" s="920" customFormat="1" ht="18.95" customHeight="1">
      <c r="H843" s="1453"/>
      <c r="I843" s="2881"/>
      <c r="J843" s="2800"/>
      <c r="K843" s="2802"/>
      <c r="L843" s="2800"/>
      <c r="M843" s="2801"/>
      <c r="N843" s="2801"/>
      <c r="O843" s="2802"/>
      <c r="P843" s="2800"/>
      <c r="Q843" s="2801"/>
      <c r="R843" s="2801"/>
      <c r="S843" s="2802"/>
      <c r="T843" s="2813"/>
      <c r="U843" s="2814"/>
      <c r="V843" s="2814"/>
      <c r="W843" s="2814"/>
      <c r="X843" s="2814"/>
      <c r="Y843" s="2815"/>
      <c r="Z843" s="2813"/>
      <c r="AA843" s="2814"/>
      <c r="AB843" s="2814"/>
      <c r="AC843" s="2814"/>
      <c r="AD843" s="2815"/>
      <c r="AE843" s="2813"/>
      <c r="AF843" s="2814"/>
      <c r="AG843" s="2814"/>
      <c r="AH843" s="2814"/>
      <c r="AI843" s="2815"/>
      <c r="AJ843" s="929" t="s">
        <v>699</v>
      </c>
      <c r="AK843" s="930"/>
      <c r="AL843" s="930"/>
      <c r="AM843" s="931"/>
      <c r="AN843" s="929" t="s">
        <v>700</v>
      </c>
      <c r="AO843" s="930"/>
      <c r="AP843" s="931"/>
      <c r="AQ843" s="929" t="s">
        <v>1697</v>
      </c>
      <c r="AR843" s="930"/>
      <c r="AS843" s="930"/>
      <c r="AT843" s="930"/>
      <c r="AU843" s="931"/>
      <c r="AV843" s="1157" t="s">
        <v>2080</v>
      </c>
      <c r="AW843" s="1306"/>
      <c r="AX843" s="1159"/>
      <c r="AY843" s="2813"/>
      <c r="AZ843" s="2814"/>
      <c r="BA843" s="2815"/>
      <c r="BB843" s="2800"/>
      <c r="BC843" s="2801"/>
      <c r="BD843" s="2801"/>
      <c r="BE843" s="2802"/>
      <c r="BF843" s="2800"/>
      <c r="BG843" s="2801"/>
      <c r="BH843" s="2801"/>
      <c r="BI843" s="2802"/>
      <c r="BJ843" s="2948"/>
      <c r="BX843" s="937"/>
    </row>
    <row r="844" spans="7:97" s="920" customFormat="1" ht="18.95" customHeight="1">
      <c r="H844" s="1453"/>
      <c r="I844" s="1449" t="s">
        <v>1759</v>
      </c>
      <c r="J844" s="954" t="s">
        <v>1663</v>
      </c>
      <c r="K844" s="971"/>
      <c r="L844" s="2974" t="s">
        <v>1179</v>
      </c>
      <c r="M844" s="2978"/>
      <c r="N844" s="2978"/>
      <c r="O844" s="2976"/>
      <c r="P844" s="2974" t="s">
        <v>1570</v>
      </c>
      <c r="Q844" s="2978"/>
      <c r="R844" s="2978"/>
      <c r="S844" s="2976"/>
      <c r="T844" s="2944" t="s">
        <v>2299</v>
      </c>
      <c r="U844" s="2945"/>
      <c r="V844" s="2945"/>
      <c r="W844" s="2945"/>
      <c r="X844" s="2945"/>
      <c r="Y844" s="2946"/>
      <c r="Z844" s="2890" t="s">
        <v>2350</v>
      </c>
      <c r="AA844" s="2891"/>
      <c r="AB844" s="2891"/>
      <c r="AC844" s="2891"/>
      <c r="AD844" s="2892"/>
      <c r="AE844" s="2890" t="s">
        <v>2365</v>
      </c>
      <c r="AF844" s="2891"/>
      <c r="AG844" s="2891"/>
      <c r="AH844" s="2891"/>
      <c r="AI844" s="2892"/>
      <c r="AJ844" s="2285" t="s">
        <v>1560</v>
      </c>
      <c r="AK844" s="2382"/>
      <c r="AL844" s="2382"/>
      <c r="AM844" s="2383"/>
      <c r="AN844" s="2832">
        <v>12345</v>
      </c>
      <c r="AO844" s="2806"/>
      <c r="AP844" s="2793"/>
      <c r="AQ844" s="2929" t="s">
        <v>1691</v>
      </c>
      <c r="AR844" s="2930"/>
      <c r="AS844" s="2930"/>
      <c r="AT844" s="2930"/>
      <c r="AU844" s="2931"/>
      <c r="AV844" s="2929" t="s">
        <v>1704</v>
      </c>
      <c r="AW844" s="2930"/>
      <c r="AX844" s="2931"/>
      <c r="AY844" s="2929">
        <v>14</v>
      </c>
      <c r="AZ844" s="2930"/>
      <c r="BA844" s="2931"/>
      <c r="BB844" s="2974" t="s">
        <v>1179</v>
      </c>
      <c r="BC844" s="2978"/>
      <c r="BD844" s="2978"/>
      <c r="BE844" s="2976"/>
      <c r="BF844" s="2974" t="s">
        <v>1521</v>
      </c>
      <c r="BG844" s="2978"/>
      <c r="BH844" s="2978"/>
      <c r="BI844" s="2976"/>
      <c r="BJ844" s="990" t="s">
        <v>1180</v>
      </c>
      <c r="BX844" s="937"/>
    </row>
    <row r="845" spans="7:97" s="920" customFormat="1" ht="18.95" customHeight="1">
      <c r="H845" s="1453"/>
      <c r="I845" s="1449" t="s">
        <v>1759</v>
      </c>
      <c r="J845" s="954" t="s">
        <v>1663</v>
      </c>
      <c r="K845" s="971"/>
      <c r="L845" s="2890" t="s">
        <v>1179</v>
      </c>
      <c r="M845" s="2891"/>
      <c r="N845" s="2891"/>
      <c r="O845" s="2892"/>
      <c r="P845" s="2890" t="s">
        <v>1570</v>
      </c>
      <c r="Q845" s="2891"/>
      <c r="R845" s="2891"/>
      <c r="S845" s="2892"/>
      <c r="T845" s="2944" t="s">
        <v>2299</v>
      </c>
      <c r="U845" s="2945"/>
      <c r="V845" s="2945"/>
      <c r="W845" s="2945"/>
      <c r="X845" s="2945"/>
      <c r="Y845" s="2946"/>
      <c r="Z845" s="2890" t="s">
        <v>2350</v>
      </c>
      <c r="AA845" s="2891"/>
      <c r="AB845" s="2891"/>
      <c r="AC845" s="2891"/>
      <c r="AD845" s="2892"/>
      <c r="AE845" s="2890" t="s">
        <v>2366</v>
      </c>
      <c r="AF845" s="2891"/>
      <c r="AG845" s="2891"/>
      <c r="AH845" s="2891"/>
      <c r="AI845" s="2892"/>
      <c r="AJ845" s="932" t="s">
        <v>1560</v>
      </c>
      <c r="AK845" s="933"/>
      <c r="AL845" s="933"/>
      <c r="AM845" s="934"/>
      <c r="AN845" s="2831">
        <v>12345</v>
      </c>
      <c r="AO845" s="2808"/>
      <c r="AP845" s="2809"/>
      <c r="AQ845" s="2932" t="s">
        <v>1691</v>
      </c>
      <c r="AR845" s="2933"/>
      <c r="AS845" s="2933"/>
      <c r="AT845" s="2933"/>
      <c r="AU845" s="2934"/>
      <c r="AV845" s="2932" t="s">
        <v>1704</v>
      </c>
      <c r="AW845" s="2933"/>
      <c r="AX845" s="2934"/>
      <c r="AY845" s="2932">
        <v>14</v>
      </c>
      <c r="AZ845" s="2933"/>
      <c r="BA845" s="2934"/>
      <c r="BB845" s="2890" t="s">
        <v>1179</v>
      </c>
      <c r="BC845" s="2891"/>
      <c r="BD845" s="2891"/>
      <c r="BE845" s="2892"/>
      <c r="BF845" s="2890" t="s">
        <v>1521</v>
      </c>
      <c r="BG845" s="2891"/>
      <c r="BH845" s="2891"/>
      <c r="BI845" s="2892"/>
      <c r="BJ845" s="991"/>
      <c r="BX845" s="937"/>
    </row>
    <row r="846" spans="7:97" s="920" customFormat="1" ht="5.0999999999999996" customHeight="1">
      <c r="H846" s="1453"/>
      <c r="I846" s="1057"/>
      <c r="J846" s="1057"/>
      <c r="P846" s="1057"/>
      <c r="Q846" s="1057"/>
      <c r="R846" s="1057"/>
      <c r="S846" s="1057"/>
      <c r="BX846" s="937"/>
    </row>
    <row r="847" spans="7:97" s="920" customFormat="1" ht="5.0999999999999996" customHeight="1">
      <c r="H847" s="1453"/>
      <c r="I847" s="1366"/>
      <c r="J847" s="1366"/>
      <c r="K847" s="1366"/>
      <c r="L847" s="1366"/>
      <c r="M847" s="1366"/>
      <c r="N847" s="1366"/>
      <c r="O847" s="1366"/>
      <c r="P847" s="1366"/>
      <c r="Q847" s="1366"/>
      <c r="R847" s="1366"/>
      <c r="S847" s="1366"/>
      <c r="T847" s="1366"/>
      <c r="U847" s="1366"/>
      <c r="V847" s="1366"/>
      <c r="W847" s="1366"/>
      <c r="X847" s="1366"/>
      <c r="Y847" s="1366"/>
      <c r="Z847" s="1366"/>
      <c r="AA847" s="1366"/>
      <c r="AB847" s="1366"/>
      <c r="AC847" s="1366"/>
      <c r="AD847" s="1366"/>
      <c r="AE847" s="1366"/>
      <c r="AF847" s="1366"/>
      <c r="AG847" s="1366"/>
      <c r="AH847" s="1366"/>
      <c r="AI847" s="1366"/>
      <c r="AJ847" s="1366"/>
      <c r="AK847" s="1366"/>
      <c r="AL847" s="1366"/>
      <c r="AM847" s="1366"/>
      <c r="AN847" s="1366"/>
      <c r="AO847" s="1366"/>
      <c r="AP847" s="1366"/>
      <c r="AQ847" s="1366"/>
      <c r="AR847" s="1366"/>
      <c r="AS847" s="1366"/>
      <c r="AT847" s="1366"/>
      <c r="AU847" s="1366"/>
      <c r="AV847" s="1366"/>
      <c r="AW847" s="1366"/>
      <c r="AX847" s="1366"/>
      <c r="AY847" s="1366"/>
      <c r="AZ847" s="1366"/>
      <c r="BA847" s="1366"/>
      <c r="BB847" s="1366"/>
      <c r="BC847" s="1366"/>
      <c r="BD847" s="1366"/>
      <c r="BE847" s="1366"/>
      <c r="BF847" s="1366"/>
      <c r="BG847" s="1366"/>
      <c r="BH847" s="1366"/>
      <c r="BI847" s="1366"/>
      <c r="BJ847" s="1366"/>
      <c r="BX847" s="937"/>
    </row>
    <row r="848" spans="7:97" s="920" customFormat="1" ht="18.95" customHeight="1">
      <c r="H848" s="1453"/>
      <c r="I848" s="1366"/>
      <c r="J848" s="1366"/>
      <c r="K848" s="1366"/>
      <c r="L848" s="1366"/>
      <c r="M848" s="1366"/>
      <c r="N848" s="1366"/>
      <c r="O848" s="1366"/>
      <c r="P848" s="1366"/>
      <c r="Q848" s="1366"/>
      <c r="R848" s="1366"/>
      <c r="S848" s="1366"/>
      <c r="T848" s="1366"/>
      <c r="U848" s="1366"/>
      <c r="V848" s="1366"/>
      <c r="W848" s="1366"/>
      <c r="X848" s="1366"/>
      <c r="Y848" s="1366"/>
      <c r="Z848" s="1366"/>
      <c r="AA848" s="1366"/>
      <c r="AB848" s="1366"/>
      <c r="AC848" s="1366"/>
      <c r="AD848" s="1366"/>
      <c r="AE848" s="1366"/>
      <c r="AF848" s="1366"/>
      <c r="AG848" s="1366"/>
      <c r="AH848" s="1366"/>
      <c r="AI848" s="1366"/>
      <c r="AJ848" s="1366"/>
      <c r="AK848" s="1366"/>
      <c r="AL848" s="1366"/>
      <c r="AM848" s="1366"/>
      <c r="AN848" s="1366"/>
      <c r="AO848" s="1366"/>
      <c r="AP848" s="1366"/>
      <c r="AQ848" s="1366"/>
      <c r="AR848" s="1366"/>
      <c r="AS848" s="1366"/>
      <c r="AT848" s="1366"/>
      <c r="AU848" s="1366"/>
      <c r="AV848" s="1217" t="s">
        <v>1606</v>
      </c>
      <c r="AW848" s="1217"/>
      <c r="AX848" s="1366"/>
      <c r="AY848" s="2928">
        <f>AY845+AY844</f>
        <v>28</v>
      </c>
      <c r="AZ848" s="2884"/>
      <c r="BA848" s="2885"/>
      <c r="BB848" s="1366"/>
      <c r="BC848" s="1366"/>
      <c r="BD848" s="1366"/>
      <c r="BE848" s="1366"/>
      <c r="BF848" s="1366"/>
      <c r="BG848" s="1366"/>
      <c r="BH848" s="1366"/>
      <c r="BI848" s="1366"/>
      <c r="BJ848" s="1366"/>
      <c r="BX848" s="937"/>
    </row>
    <row r="849" spans="8:76" s="920" customFormat="1" ht="5.0999999999999996" customHeight="1">
      <c r="H849" s="1453"/>
      <c r="I849" s="1366"/>
      <c r="J849" s="1366"/>
      <c r="K849" s="1366"/>
      <c r="L849" s="1366"/>
      <c r="M849" s="1366"/>
      <c r="N849" s="1366"/>
      <c r="O849" s="1366"/>
      <c r="P849" s="1366"/>
      <c r="Q849" s="1366"/>
      <c r="R849" s="1366"/>
      <c r="S849" s="1366"/>
      <c r="T849" s="1366"/>
      <c r="U849" s="1366"/>
      <c r="V849" s="1366"/>
      <c r="W849" s="1366"/>
      <c r="X849" s="1366"/>
      <c r="Y849" s="1366"/>
      <c r="Z849" s="1366"/>
      <c r="AA849" s="1366"/>
      <c r="AB849" s="1366"/>
      <c r="AC849" s="1366"/>
      <c r="AD849" s="1366"/>
      <c r="AE849" s="1366"/>
      <c r="AF849" s="1366"/>
      <c r="AG849" s="1366"/>
      <c r="AH849" s="1366"/>
      <c r="AI849" s="1366"/>
      <c r="AJ849" s="1366"/>
      <c r="AK849" s="1366"/>
      <c r="AL849" s="1366"/>
      <c r="AM849" s="1366"/>
      <c r="AN849" s="1366"/>
      <c r="AO849" s="1366"/>
      <c r="AP849" s="1366"/>
      <c r="AQ849" s="1366"/>
      <c r="AR849" s="1366"/>
      <c r="AS849" s="1366"/>
      <c r="AT849" s="1366"/>
      <c r="AU849" s="1366"/>
      <c r="AV849" s="1366"/>
      <c r="AW849" s="1366"/>
      <c r="AX849" s="1366"/>
      <c r="AY849" s="1366"/>
      <c r="AZ849" s="1366"/>
      <c r="BA849" s="1366"/>
      <c r="BB849" s="1366"/>
      <c r="BC849" s="1366"/>
      <c r="BD849" s="1366"/>
      <c r="BE849" s="1366"/>
      <c r="BF849" s="1366"/>
      <c r="BG849" s="1366"/>
      <c r="BH849" s="1366"/>
      <c r="BI849" s="1366"/>
      <c r="BJ849" s="1366"/>
      <c r="BX849" s="937"/>
    </row>
    <row r="850" spans="8:76" s="920" customFormat="1" ht="18.95" customHeight="1">
      <c r="H850" s="1453"/>
      <c r="I850" s="1426"/>
      <c r="J850" s="1426"/>
      <c r="K850" s="1426"/>
      <c r="L850" s="1426"/>
      <c r="M850" s="1426"/>
      <c r="BX850" s="937"/>
    </row>
    <row r="851" spans="8:76" s="920" customFormat="1" ht="18.95" customHeight="1">
      <c r="H851" s="1453"/>
      <c r="I851" s="910" t="s">
        <v>1522</v>
      </c>
      <c r="J851" s="752"/>
      <c r="K851" s="752"/>
      <c r="L851" s="752"/>
      <c r="M851" s="2868" t="s">
        <v>3410</v>
      </c>
      <c r="N851" s="2869"/>
      <c r="O851" s="2870"/>
      <c r="P851" s="946" t="s">
        <v>1115</v>
      </c>
      <c r="Q851" s="2865" t="s">
        <v>1523</v>
      </c>
      <c r="R851" s="2866"/>
      <c r="S851" s="2867"/>
      <c r="T851" s="946" t="s">
        <v>1115</v>
      </c>
      <c r="U851" s="2865" t="s">
        <v>1524</v>
      </c>
      <c r="V851" s="2866"/>
      <c r="W851" s="2867"/>
      <c r="X851" s="946" t="s">
        <v>1115</v>
      </c>
      <c r="Y851" s="1046" t="s">
        <v>2116</v>
      </c>
      <c r="Z851" s="1047"/>
      <c r="AA851" s="1048"/>
      <c r="AC851" s="949" t="s">
        <v>3058</v>
      </c>
      <c r="AD851" s="486"/>
      <c r="AE851" s="486"/>
      <c r="AF851" s="2010" t="s">
        <v>3059</v>
      </c>
      <c r="AG851" s="2011"/>
      <c r="AH851" s="2011"/>
      <c r="AI851" s="2011"/>
      <c r="AJ851" s="2011"/>
      <c r="AK851" s="2012"/>
      <c r="AL851" s="1049" t="s">
        <v>3489</v>
      </c>
      <c r="BX851" s="937"/>
    </row>
    <row r="852" spans="8:76" s="920" customFormat="1" ht="18.95" customHeight="1" thickBot="1">
      <c r="H852" s="1453"/>
      <c r="I852" s="1444"/>
      <c r="J852" s="1444"/>
      <c r="K852" s="1444"/>
      <c r="L852" s="1444"/>
      <c r="M852" s="1444"/>
      <c r="N852" s="1444"/>
      <c r="O852" s="1444"/>
      <c r="P852" s="1444"/>
      <c r="Q852" s="1444"/>
      <c r="R852" s="1444"/>
      <c r="S852" s="1444"/>
      <c r="T852" s="1444"/>
      <c r="U852" s="1444"/>
      <c r="V852" s="1444"/>
      <c r="W852" s="1444"/>
      <c r="X852" s="1444"/>
      <c r="Y852" s="1444"/>
      <c r="Z852" s="1444"/>
      <c r="AA852" s="1444"/>
      <c r="AB852" s="1444"/>
      <c r="AC852" s="1444"/>
      <c r="AD852" s="1444"/>
      <c r="AE852" s="1444"/>
      <c r="AF852" s="1444"/>
      <c r="AG852" s="1444"/>
      <c r="AH852" s="1444"/>
      <c r="AI852" s="1444"/>
      <c r="AJ852" s="1444"/>
      <c r="AK852" s="1444"/>
      <c r="AL852" s="1444"/>
      <c r="AM852" s="1444"/>
      <c r="AN852" s="1444"/>
      <c r="AO852" s="1444"/>
      <c r="AP852" s="1444"/>
      <c r="AQ852" s="1444"/>
      <c r="AR852" s="1444"/>
      <c r="AS852" s="1444"/>
      <c r="AT852" s="1444"/>
      <c r="AU852" s="1444"/>
      <c r="AV852" s="1444"/>
      <c r="AW852" s="1444"/>
      <c r="AX852" s="1444"/>
      <c r="AY852" s="1444"/>
      <c r="AZ852" s="1444"/>
      <c r="BA852" s="1444"/>
      <c r="BB852" s="1444"/>
      <c r="BC852" s="1444"/>
      <c r="BD852" s="1444"/>
      <c r="BE852" s="1444"/>
      <c r="BF852" s="1444"/>
      <c r="BG852" s="1444"/>
      <c r="BH852" s="1444"/>
      <c r="BI852" s="1444"/>
      <c r="BJ852" s="1444"/>
      <c r="BK852" s="1444"/>
      <c r="BL852" s="1444"/>
      <c r="BM852" s="1444"/>
      <c r="BN852" s="1444"/>
      <c r="BO852" s="1444"/>
      <c r="BP852" s="1444"/>
      <c r="BQ852" s="1444"/>
      <c r="BR852" s="1444"/>
      <c r="BS852" s="1444"/>
      <c r="BT852" s="1444"/>
      <c r="BU852" s="1444"/>
      <c r="BV852" s="1444"/>
      <c r="BW852" s="1444"/>
      <c r="BX852" s="937"/>
    </row>
    <row r="853" spans="8:76" s="920" customFormat="1" ht="18.95" customHeight="1">
      <c r="H853" s="1453"/>
      <c r="I853" s="1045"/>
      <c r="J853" s="1045"/>
      <c r="K853" s="1045"/>
      <c r="L853" s="1045"/>
      <c r="M853" s="1045"/>
      <c r="N853" s="1045"/>
      <c r="O853" s="1045"/>
      <c r="P853" s="1045"/>
      <c r="Q853" s="1045"/>
      <c r="R853" s="1045"/>
      <c r="S853" s="1045"/>
      <c r="T853" s="1045"/>
      <c r="U853" s="1045"/>
      <c r="V853" s="1045"/>
      <c r="W853" s="1045"/>
      <c r="X853" s="1045"/>
      <c r="Y853" s="1045"/>
      <c r="Z853" s="1045"/>
      <c r="AA853" s="1045"/>
      <c r="AB853" s="1045"/>
      <c r="AC853" s="1045"/>
      <c r="AD853" s="1045"/>
      <c r="AE853" s="1045"/>
      <c r="AF853" s="1045"/>
      <c r="AG853" s="1045"/>
      <c r="AH853" s="1045"/>
      <c r="AI853" s="1045"/>
      <c r="AJ853" s="1045"/>
      <c r="AK853" s="1045"/>
      <c r="AL853" s="1045"/>
      <c r="AM853" s="1045"/>
      <c r="AN853" s="1045"/>
      <c r="AO853" s="1045"/>
      <c r="AP853" s="1045"/>
      <c r="AQ853" s="1045"/>
      <c r="AR853" s="1045"/>
      <c r="AS853" s="1045"/>
      <c r="AT853" s="1045"/>
      <c r="AU853" s="1045"/>
      <c r="AV853" s="1045"/>
      <c r="AW853" s="1045"/>
      <c r="AX853" s="1045"/>
      <c r="AY853" s="1045"/>
      <c r="AZ853" s="1045"/>
      <c r="BA853" s="1045"/>
      <c r="BB853" s="1045"/>
      <c r="BC853" s="1045"/>
      <c r="BD853" s="1045"/>
      <c r="BE853" s="1045"/>
      <c r="BF853" s="1045"/>
      <c r="BG853" s="1045"/>
      <c r="BH853" s="1045"/>
      <c r="BI853" s="1045"/>
      <c r="BJ853" s="1045"/>
      <c r="BK853" s="1045"/>
      <c r="BL853" s="1045"/>
      <c r="BM853" s="1045"/>
      <c r="BN853" s="1045"/>
      <c r="BO853" s="1045"/>
      <c r="BP853" s="1045"/>
      <c r="BQ853" s="1045"/>
      <c r="BR853" s="1045"/>
      <c r="BS853" s="1045"/>
      <c r="BT853" s="1045"/>
      <c r="BU853" s="1045"/>
      <c r="BV853" s="1045"/>
      <c r="BW853" s="1045"/>
      <c r="BX853" s="937"/>
    </row>
    <row r="854" spans="8:76" s="920" customFormat="1" ht="18.95" customHeight="1">
      <c r="H854" s="1453"/>
      <c r="I854" s="1365" t="s">
        <v>3212</v>
      </c>
      <c r="S854" s="948" t="s">
        <v>3110</v>
      </c>
      <c r="T854" s="947"/>
      <c r="U854" s="947"/>
      <c r="AJ854" s="1056" t="s">
        <v>2379</v>
      </c>
      <c r="AK854" s="1056"/>
      <c r="AL854" s="1056"/>
      <c r="AM854" s="938"/>
      <c r="AN854" s="982" t="s">
        <v>1521</v>
      </c>
      <c r="AO854" s="983"/>
      <c r="AP854" s="983"/>
      <c r="AQ854" s="983"/>
      <c r="AR854" s="984"/>
      <c r="BX854" s="937"/>
    </row>
    <row r="855" spans="8:76" s="920" customFormat="1" ht="5.0999999999999996" customHeight="1">
      <c r="H855" s="1453"/>
      <c r="I855" s="1426"/>
      <c r="BX855" s="937"/>
    </row>
    <row r="856" spans="8:76" s="920" customFormat="1" ht="18.95" customHeight="1">
      <c r="H856" s="1453"/>
      <c r="I856" s="2880" t="s">
        <v>1559</v>
      </c>
      <c r="J856" s="2810" t="s">
        <v>2377</v>
      </c>
      <c r="K856" s="2848"/>
      <c r="L856" s="2848"/>
      <c r="M856" s="2799"/>
      <c r="N856" s="2810" t="s">
        <v>3119</v>
      </c>
      <c r="O856" s="2848"/>
      <c r="P856" s="2848"/>
      <c r="Q856" s="2799"/>
      <c r="R856" s="2810" t="s">
        <v>1647</v>
      </c>
      <c r="S856" s="2882"/>
      <c r="T856" s="2882"/>
      <c r="U856" s="2882"/>
      <c r="V856" s="2882"/>
      <c r="W856" s="2812"/>
      <c r="X856" s="2810" t="s">
        <v>1856</v>
      </c>
      <c r="Y856" s="2882"/>
      <c r="Z856" s="2882"/>
      <c r="AA856" s="2882"/>
      <c r="AB856" s="2882"/>
      <c r="AC856" s="2812"/>
      <c r="AD856" s="2810" t="s">
        <v>3091</v>
      </c>
      <c r="AE856" s="2811"/>
      <c r="AF856" s="2811"/>
      <c r="AG856" s="2811"/>
      <c r="AH856" s="2812"/>
      <c r="AI856" s="2810" t="s">
        <v>2364</v>
      </c>
      <c r="AJ856" s="2811"/>
      <c r="AK856" s="2811"/>
      <c r="AL856" s="2811"/>
      <c r="AM856" s="2812"/>
      <c r="AN856" s="1343" t="s">
        <v>2147</v>
      </c>
      <c r="AO856" s="1362"/>
      <c r="AP856" s="1060"/>
      <c r="AQ856" s="1060"/>
      <c r="AR856" s="1060"/>
      <c r="AS856" s="1060"/>
      <c r="AT856" s="1060"/>
      <c r="AU856" s="1060"/>
      <c r="AV856" s="1061"/>
      <c r="AW856" s="929" t="s">
        <v>1586</v>
      </c>
      <c r="AX856" s="930"/>
      <c r="AY856" s="930"/>
      <c r="AZ856" s="930"/>
      <c r="BA856" s="930"/>
      <c r="BB856" s="930"/>
      <c r="BC856" s="930"/>
      <c r="BD856" s="930"/>
      <c r="BE856" s="930"/>
      <c r="BF856" s="931"/>
      <c r="BG856" s="930"/>
      <c r="BH856" s="931"/>
      <c r="BI856" s="931"/>
      <c r="BJ856" s="931"/>
      <c r="BK856" s="931"/>
      <c r="BL856" s="2810" t="s">
        <v>1775</v>
      </c>
      <c r="BM856" s="2882"/>
      <c r="BN856" s="2812"/>
      <c r="BO856" s="2810" t="s">
        <v>1760</v>
      </c>
      <c r="BP856" s="2848"/>
      <c r="BQ856" s="2848"/>
      <c r="BR856" s="2799"/>
      <c r="BS856" s="2810" t="s">
        <v>1748</v>
      </c>
      <c r="BT856" s="2798"/>
      <c r="BU856" s="2798"/>
      <c r="BV856" s="2799"/>
      <c r="BW856" s="2947"/>
      <c r="BX856" s="937"/>
    </row>
    <row r="857" spans="8:76" s="920" customFormat="1" ht="18.95" customHeight="1">
      <c r="H857" s="1453"/>
      <c r="I857" s="2881"/>
      <c r="J857" s="2800"/>
      <c r="K857" s="2801"/>
      <c r="L857" s="2801"/>
      <c r="M857" s="2802"/>
      <c r="N857" s="2800"/>
      <c r="O857" s="2801"/>
      <c r="P857" s="2801"/>
      <c r="Q857" s="2802"/>
      <c r="R857" s="2813"/>
      <c r="S857" s="2814"/>
      <c r="T857" s="2814"/>
      <c r="U857" s="2814"/>
      <c r="V857" s="2814"/>
      <c r="W857" s="2815"/>
      <c r="X857" s="2813"/>
      <c r="Y857" s="2814"/>
      <c r="Z857" s="2814"/>
      <c r="AA857" s="2814"/>
      <c r="AB857" s="2814"/>
      <c r="AC857" s="2815"/>
      <c r="AD857" s="2813"/>
      <c r="AE857" s="2814"/>
      <c r="AF857" s="2814"/>
      <c r="AG857" s="2814"/>
      <c r="AH857" s="2815"/>
      <c r="AI857" s="2813"/>
      <c r="AJ857" s="2814"/>
      <c r="AK857" s="2814"/>
      <c r="AL857" s="2814"/>
      <c r="AM857" s="2815"/>
      <c r="AN857" s="1059" t="s">
        <v>3412</v>
      </c>
      <c r="AO857" s="1060"/>
      <c r="AP857" s="1060"/>
      <c r="AQ857" s="1059" t="s">
        <v>2138</v>
      </c>
      <c r="AR857" s="1060"/>
      <c r="AS857" s="1060"/>
      <c r="AT857" s="1059" t="s">
        <v>2139</v>
      </c>
      <c r="AU857" s="1060"/>
      <c r="AV857" s="1061"/>
      <c r="AW857" s="929" t="s">
        <v>699</v>
      </c>
      <c r="AX857" s="930"/>
      <c r="AY857" s="930"/>
      <c r="AZ857" s="931"/>
      <c r="BA857" s="929" t="s">
        <v>700</v>
      </c>
      <c r="BB857" s="930"/>
      <c r="BC857" s="931"/>
      <c r="BD857" s="929" t="s">
        <v>1697</v>
      </c>
      <c r="BE857" s="930"/>
      <c r="BF857" s="930"/>
      <c r="BG857" s="930"/>
      <c r="BH857" s="931"/>
      <c r="BI857" s="1157" t="s">
        <v>2080</v>
      </c>
      <c r="BJ857" s="1306"/>
      <c r="BK857" s="1159"/>
      <c r="BL857" s="2813"/>
      <c r="BM857" s="2814"/>
      <c r="BN857" s="2815"/>
      <c r="BO857" s="2800"/>
      <c r="BP857" s="2801"/>
      <c r="BQ857" s="2801"/>
      <c r="BR857" s="2802"/>
      <c r="BS857" s="2800"/>
      <c r="BT857" s="2801"/>
      <c r="BU857" s="2801"/>
      <c r="BV857" s="2802"/>
      <c r="BW857" s="2948"/>
      <c r="BX857" s="937"/>
    </row>
    <row r="858" spans="8:76" s="920" customFormat="1" ht="18.95" customHeight="1">
      <c r="H858" s="1453"/>
      <c r="I858" s="2324" t="s">
        <v>737</v>
      </c>
      <c r="J858" s="2974" t="s">
        <v>1179</v>
      </c>
      <c r="K858" s="2978"/>
      <c r="L858" s="2978"/>
      <c r="M858" s="2976"/>
      <c r="N858" s="2974" t="s">
        <v>1570</v>
      </c>
      <c r="O858" s="2978"/>
      <c r="P858" s="2978"/>
      <c r="Q858" s="2976"/>
      <c r="R858" s="2944" t="s">
        <v>2299</v>
      </c>
      <c r="S858" s="2945"/>
      <c r="T858" s="2945"/>
      <c r="U858" s="2945"/>
      <c r="V858" s="2945"/>
      <c r="W858" s="2946"/>
      <c r="X858" s="2944" t="s">
        <v>1845</v>
      </c>
      <c r="Y858" s="2945"/>
      <c r="Z858" s="2945"/>
      <c r="AA858" s="2945"/>
      <c r="AB858" s="2945"/>
      <c r="AC858" s="2946"/>
      <c r="AD858" s="2890" t="s">
        <v>2350</v>
      </c>
      <c r="AE858" s="2891"/>
      <c r="AF858" s="2891"/>
      <c r="AG858" s="2891"/>
      <c r="AH858" s="2892"/>
      <c r="AI858" s="2890" t="s">
        <v>2365</v>
      </c>
      <c r="AJ858" s="2891"/>
      <c r="AK858" s="2891"/>
      <c r="AL858" s="2891"/>
      <c r="AM858" s="2892"/>
      <c r="AN858" s="1388" t="s">
        <v>3410</v>
      </c>
      <c r="AO858" s="955"/>
      <c r="AP858" s="955"/>
      <c r="AQ858" s="954" t="s">
        <v>1523</v>
      </c>
      <c r="AR858" s="955"/>
      <c r="AS858" s="955"/>
      <c r="AT858" s="954" t="s">
        <v>1524</v>
      </c>
      <c r="AU858" s="955"/>
      <c r="AV858" s="971"/>
      <c r="AW858" s="2832" t="s">
        <v>1560</v>
      </c>
      <c r="AX858" s="2806"/>
      <c r="AY858" s="2806"/>
      <c r="AZ858" s="2793"/>
      <c r="BA858" s="2832">
        <v>12345</v>
      </c>
      <c r="BB858" s="2806"/>
      <c r="BC858" s="2793"/>
      <c r="BD858" s="2929" t="s">
        <v>1691</v>
      </c>
      <c r="BE858" s="2930"/>
      <c r="BF858" s="2930"/>
      <c r="BG858" s="2930"/>
      <c r="BH858" s="2931"/>
      <c r="BI858" s="2929" t="s">
        <v>1704</v>
      </c>
      <c r="BJ858" s="2930"/>
      <c r="BK858" s="2931"/>
      <c r="BL858" s="2929">
        <v>14</v>
      </c>
      <c r="BM858" s="2930"/>
      <c r="BN858" s="2931"/>
      <c r="BO858" s="2974" t="s">
        <v>1179</v>
      </c>
      <c r="BP858" s="2978"/>
      <c r="BQ858" s="2978"/>
      <c r="BR858" s="2976"/>
      <c r="BS858" s="2974" t="s">
        <v>1521</v>
      </c>
      <c r="BT858" s="2975"/>
      <c r="BU858" s="2975"/>
      <c r="BV858" s="2976"/>
      <c r="BW858" s="990" t="s">
        <v>1180</v>
      </c>
      <c r="BX858" s="937"/>
    </row>
    <row r="859" spans="8:76" s="920" customFormat="1" ht="18.95" customHeight="1">
      <c r="H859" s="1453"/>
      <c r="I859" s="1315" t="s">
        <v>737</v>
      </c>
      <c r="J859" s="2890" t="s">
        <v>1179</v>
      </c>
      <c r="K859" s="2891"/>
      <c r="L859" s="2891"/>
      <c r="M859" s="2892"/>
      <c r="N859" s="2890" t="s">
        <v>1570</v>
      </c>
      <c r="O859" s="2891"/>
      <c r="P859" s="2891"/>
      <c r="Q859" s="2892"/>
      <c r="R859" s="2944" t="s">
        <v>2299</v>
      </c>
      <c r="S859" s="2945"/>
      <c r="T859" s="2945"/>
      <c r="U859" s="2945"/>
      <c r="V859" s="2945"/>
      <c r="W859" s="2946"/>
      <c r="X859" s="2944" t="s">
        <v>1845</v>
      </c>
      <c r="Y859" s="2945"/>
      <c r="Z859" s="2945"/>
      <c r="AA859" s="2945"/>
      <c r="AB859" s="2945"/>
      <c r="AC859" s="2946"/>
      <c r="AD859" s="2890" t="s">
        <v>2350</v>
      </c>
      <c r="AE859" s="2891"/>
      <c r="AF859" s="2891"/>
      <c r="AG859" s="2891"/>
      <c r="AH859" s="2892"/>
      <c r="AI859" s="2890" t="s">
        <v>2366</v>
      </c>
      <c r="AJ859" s="2891"/>
      <c r="AK859" s="2891"/>
      <c r="AL859" s="2891"/>
      <c r="AM859" s="2892"/>
      <c r="AN859" s="1388" t="s">
        <v>3410</v>
      </c>
      <c r="AO859" s="955"/>
      <c r="AP859" s="955"/>
      <c r="AQ859" s="954" t="s">
        <v>1523</v>
      </c>
      <c r="AR859" s="955"/>
      <c r="AS859" s="955"/>
      <c r="AT859" s="954" t="s">
        <v>1524</v>
      </c>
      <c r="AU859" s="955"/>
      <c r="AV859" s="971"/>
      <c r="AW859" s="2831" t="s">
        <v>1560</v>
      </c>
      <c r="AX859" s="2808"/>
      <c r="AY859" s="2808"/>
      <c r="AZ859" s="2809"/>
      <c r="BA859" s="2831">
        <v>12345</v>
      </c>
      <c r="BB859" s="2808"/>
      <c r="BC859" s="2809"/>
      <c r="BD859" s="2932" t="s">
        <v>1691</v>
      </c>
      <c r="BE859" s="2933"/>
      <c r="BF859" s="2933"/>
      <c r="BG859" s="2933"/>
      <c r="BH859" s="2934"/>
      <c r="BI859" s="2932" t="s">
        <v>1704</v>
      </c>
      <c r="BJ859" s="2933"/>
      <c r="BK859" s="2934"/>
      <c r="BL859" s="2932">
        <v>14</v>
      </c>
      <c r="BM859" s="2933"/>
      <c r="BN859" s="2934"/>
      <c r="BO859" s="2890" t="s">
        <v>1179</v>
      </c>
      <c r="BP859" s="2891"/>
      <c r="BQ859" s="2891"/>
      <c r="BR859" s="2892"/>
      <c r="BS859" s="2890" t="s">
        <v>1521</v>
      </c>
      <c r="BT859" s="2891"/>
      <c r="BU859" s="2891"/>
      <c r="BV859" s="2892"/>
      <c r="BW859" s="991"/>
      <c r="BX859" s="937"/>
    </row>
    <row r="860" spans="8:76" s="920" customFormat="1" ht="5.0999999999999996" customHeight="1">
      <c r="H860" s="1453"/>
      <c r="I860" s="1057"/>
      <c r="J860" s="1057"/>
      <c r="K860" s="1057"/>
      <c r="L860" s="1057"/>
      <c r="M860" s="1057"/>
      <c r="BX860" s="937"/>
    </row>
    <row r="861" spans="8:76" s="920" customFormat="1" ht="5.0999999999999996" customHeight="1">
      <c r="H861" s="1453"/>
      <c r="I861" s="1366"/>
      <c r="J861" s="1366"/>
      <c r="K861" s="1366"/>
      <c r="L861" s="1366"/>
      <c r="M861" s="1366"/>
      <c r="N861" s="1366"/>
      <c r="O861" s="1366"/>
      <c r="P861" s="1366"/>
      <c r="Q861" s="1366"/>
      <c r="R861" s="1366"/>
      <c r="S861" s="1366"/>
      <c r="T861" s="1366"/>
      <c r="U861" s="1366"/>
      <c r="V861" s="1366"/>
      <c r="W861" s="1366"/>
      <c r="X861" s="1366"/>
      <c r="Y861" s="1366"/>
      <c r="Z861" s="1366"/>
      <c r="AA861" s="1366"/>
      <c r="AB861" s="1366"/>
      <c r="AC861" s="1366"/>
      <c r="AD861" s="1366"/>
      <c r="AE861" s="1366"/>
      <c r="AF861" s="1366"/>
      <c r="AG861" s="1366"/>
      <c r="AH861" s="1366"/>
      <c r="AI861" s="1366"/>
      <c r="AJ861" s="1366"/>
      <c r="AK861" s="1366"/>
      <c r="AL861" s="1366"/>
      <c r="AM861" s="1366"/>
      <c r="AN861" s="1366"/>
      <c r="AO861" s="1366"/>
      <c r="AP861" s="1366"/>
      <c r="AQ861" s="1366"/>
      <c r="AR861" s="1366"/>
      <c r="AS861" s="1366"/>
      <c r="AT861" s="1366"/>
      <c r="AU861" s="1366"/>
      <c r="AV861" s="1366"/>
      <c r="AW861" s="1366"/>
      <c r="AX861" s="1366"/>
      <c r="AY861" s="1366"/>
      <c r="AZ861" s="1366"/>
      <c r="BA861" s="1366"/>
      <c r="BB861" s="1366"/>
      <c r="BC861" s="1366"/>
      <c r="BD861" s="1366"/>
      <c r="BE861" s="1366"/>
      <c r="BF861" s="1366"/>
      <c r="BG861" s="1366"/>
      <c r="BH861" s="1366"/>
      <c r="BI861" s="1366"/>
      <c r="BJ861" s="1366"/>
      <c r="BK861" s="1366"/>
      <c r="BL861" s="1366"/>
      <c r="BM861" s="1366"/>
      <c r="BN861" s="1366"/>
      <c r="BO861" s="1443"/>
      <c r="BP861" s="1443"/>
      <c r="BQ861" s="1443"/>
      <c r="BR861" s="1443"/>
      <c r="BS861" s="1443"/>
      <c r="BT861" s="1443"/>
      <c r="BU861" s="1443"/>
      <c r="BV861" s="1443"/>
      <c r="BW861" s="1366"/>
      <c r="BX861" s="937"/>
    </row>
    <row r="862" spans="8:76" s="920" customFormat="1" ht="18.95" customHeight="1">
      <c r="H862" s="1453"/>
      <c r="I862" s="1366"/>
      <c r="J862" s="1366"/>
      <c r="K862" s="1366"/>
      <c r="L862" s="1366"/>
      <c r="M862" s="1366"/>
      <c r="N862" s="1366"/>
      <c r="O862" s="1366"/>
      <c r="P862" s="1366"/>
      <c r="Q862" s="1366"/>
      <c r="R862" s="1366"/>
      <c r="S862" s="1366"/>
      <c r="T862" s="1366"/>
      <c r="U862" s="1366"/>
      <c r="V862" s="1366"/>
      <c r="W862" s="1366"/>
      <c r="X862" s="1366"/>
      <c r="Y862" s="1366"/>
      <c r="Z862" s="1366"/>
      <c r="AA862" s="1366"/>
      <c r="AB862" s="1366"/>
      <c r="AC862" s="1366"/>
      <c r="AD862" s="1366"/>
      <c r="AE862" s="1366"/>
      <c r="AF862" s="1366"/>
      <c r="AG862" s="1366"/>
      <c r="AH862" s="1366"/>
      <c r="AI862" s="1366"/>
      <c r="AJ862" s="1366"/>
      <c r="AK862" s="1366"/>
      <c r="AL862" s="1366"/>
      <c r="AM862" s="1366"/>
      <c r="AN862" s="1366"/>
      <c r="AO862" s="1366"/>
      <c r="AP862" s="1366"/>
      <c r="AQ862" s="1366"/>
      <c r="AR862" s="1366"/>
      <c r="AS862" s="1366"/>
      <c r="AT862" s="1366"/>
      <c r="AU862" s="1366"/>
      <c r="AV862" s="1366"/>
      <c r="AW862" s="1366"/>
      <c r="AX862" s="1366"/>
      <c r="AY862" s="1366"/>
      <c r="AZ862" s="1366"/>
      <c r="BA862" s="1366"/>
      <c r="BB862" s="1366"/>
      <c r="BC862" s="1366"/>
      <c r="BD862" s="1366"/>
      <c r="BE862" s="1366"/>
      <c r="BF862" s="1366"/>
      <c r="BG862" s="1366"/>
      <c r="BH862" s="1366"/>
      <c r="BI862" s="1217" t="s">
        <v>1606</v>
      </c>
      <c r="BJ862" s="1217"/>
      <c r="BK862" s="1366"/>
      <c r="BL862" s="2928">
        <f>BL859+BL858</f>
        <v>28</v>
      </c>
      <c r="BM862" s="2884"/>
      <c r="BN862" s="2885"/>
      <c r="BO862" s="1443"/>
      <c r="BP862" s="1443"/>
      <c r="BQ862" s="1443"/>
      <c r="BR862" s="1443"/>
      <c r="BS862" s="1443"/>
      <c r="BT862" s="1443"/>
      <c r="BU862" s="1443"/>
      <c r="BV862" s="1443"/>
      <c r="BW862" s="1366"/>
      <c r="BX862" s="937"/>
    </row>
    <row r="863" spans="8:76" s="920" customFormat="1" ht="5.0999999999999996" customHeight="1">
      <c r="H863" s="1453"/>
      <c r="I863" s="1366"/>
      <c r="J863" s="1366"/>
      <c r="K863" s="1366"/>
      <c r="L863" s="1366"/>
      <c r="M863" s="1366"/>
      <c r="N863" s="1366"/>
      <c r="O863" s="1366"/>
      <c r="P863" s="1366"/>
      <c r="Q863" s="1366"/>
      <c r="R863" s="1366"/>
      <c r="S863" s="1366"/>
      <c r="T863" s="1366"/>
      <c r="U863" s="1366"/>
      <c r="V863" s="1366"/>
      <c r="W863" s="1366"/>
      <c r="X863" s="1366"/>
      <c r="Y863" s="1366"/>
      <c r="Z863" s="1366"/>
      <c r="AA863" s="1366"/>
      <c r="AB863" s="1366"/>
      <c r="AC863" s="1366"/>
      <c r="AD863" s="1366"/>
      <c r="AE863" s="1366"/>
      <c r="AF863" s="1366"/>
      <c r="AG863" s="1366"/>
      <c r="AH863" s="1366"/>
      <c r="AI863" s="1366"/>
      <c r="AJ863" s="1366"/>
      <c r="AK863" s="1366"/>
      <c r="AL863" s="1366"/>
      <c r="AM863" s="1366"/>
      <c r="AN863" s="1366"/>
      <c r="AO863" s="1366"/>
      <c r="AP863" s="1366"/>
      <c r="AQ863" s="1366"/>
      <c r="AR863" s="1366"/>
      <c r="AS863" s="1366"/>
      <c r="AT863" s="1366"/>
      <c r="AU863" s="1366"/>
      <c r="AV863" s="1366"/>
      <c r="AW863" s="1366"/>
      <c r="AX863" s="1366"/>
      <c r="AY863" s="1366"/>
      <c r="AZ863" s="1366"/>
      <c r="BA863" s="1366"/>
      <c r="BB863" s="1366"/>
      <c r="BC863" s="1366"/>
      <c r="BD863" s="1366"/>
      <c r="BE863" s="1366"/>
      <c r="BF863" s="1366"/>
      <c r="BG863" s="1366"/>
      <c r="BH863" s="1366"/>
      <c r="BI863" s="1366"/>
      <c r="BJ863" s="1366"/>
      <c r="BK863" s="1366"/>
      <c r="BL863" s="1366"/>
      <c r="BM863" s="1366"/>
      <c r="BN863" s="1366"/>
      <c r="BO863" s="1443"/>
      <c r="BP863" s="1443"/>
      <c r="BQ863" s="1443"/>
      <c r="BR863" s="1443"/>
      <c r="BS863" s="1443"/>
      <c r="BT863" s="1443"/>
      <c r="BU863" s="1443"/>
      <c r="BV863" s="1443"/>
      <c r="BW863" s="1366"/>
      <c r="BX863" s="937"/>
    </row>
    <row r="864" spans="8:76" s="920" customFormat="1" ht="18.95" customHeight="1">
      <c r="H864" s="1454"/>
      <c r="I864" s="1416"/>
      <c r="J864" s="939"/>
      <c r="K864" s="939"/>
      <c r="L864" s="939"/>
      <c r="M864" s="939"/>
      <c r="N864" s="939"/>
      <c r="O864" s="939"/>
      <c r="P864" s="939"/>
      <c r="Q864" s="939"/>
      <c r="R864" s="939"/>
      <c r="S864" s="939"/>
      <c r="T864" s="939"/>
      <c r="U864" s="939"/>
      <c r="V864" s="939"/>
      <c r="W864" s="939"/>
      <c r="X864" s="939"/>
      <c r="Y864" s="939"/>
      <c r="Z864" s="939"/>
      <c r="AA864" s="939"/>
      <c r="AB864" s="939"/>
      <c r="AC864" s="939"/>
      <c r="AD864" s="939"/>
      <c r="AE864" s="939"/>
      <c r="AF864" s="939"/>
      <c r="AG864" s="939"/>
      <c r="AH864" s="939"/>
      <c r="AI864" s="939"/>
      <c r="AJ864" s="939"/>
      <c r="AK864" s="939"/>
      <c r="AL864" s="939"/>
      <c r="AM864" s="939"/>
      <c r="AN864" s="939"/>
      <c r="AO864" s="939"/>
      <c r="AP864" s="939"/>
      <c r="AQ864" s="939"/>
      <c r="AR864" s="939"/>
      <c r="AS864" s="939"/>
      <c r="AT864" s="939"/>
      <c r="AU864" s="939"/>
      <c r="AV864" s="939"/>
      <c r="AW864" s="939"/>
      <c r="AX864" s="939"/>
      <c r="AY864" s="939"/>
      <c r="AZ864" s="939"/>
      <c r="BA864" s="939"/>
      <c r="BB864" s="939"/>
      <c r="BC864" s="939"/>
      <c r="BD864" s="939"/>
      <c r="BE864" s="939"/>
      <c r="BF864" s="939"/>
      <c r="BG864" s="939"/>
      <c r="BH864" s="939"/>
      <c r="BI864" s="939"/>
      <c r="BJ864" s="939"/>
      <c r="BK864" s="939"/>
      <c r="BL864" s="939"/>
      <c r="BM864" s="939"/>
      <c r="BN864" s="939"/>
      <c r="BO864" s="939"/>
      <c r="BP864" s="939"/>
      <c r="BQ864" s="939"/>
      <c r="BR864" s="939"/>
      <c r="BS864" s="939"/>
      <c r="BT864" s="939"/>
      <c r="BU864" s="939"/>
      <c r="BV864" s="939"/>
      <c r="BW864" s="939"/>
      <c r="BX864" s="940"/>
    </row>
    <row r="865" spans="7:122" s="920" customFormat="1" ht="18.95" customHeight="1">
      <c r="I865" s="1057"/>
      <c r="BK865" s="1057"/>
    </row>
    <row r="866" spans="7:122" s="920" customFormat="1" ht="18.95" customHeight="1"/>
    <row r="867" spans="7:122" ht="5.0999999999999996" customHeight="1">
      <c r="G867"/>
      <c r="H867" s="2331"/>
      <c r="I867" s="2331"/>
      <c r="J867" s="2331"/>
      <c r="K867" s="2331"/>
      <c r="L867" s="2331"/>
      <c r="M867" s="2331"/>
      <c r="N867" s="2331"/>
      <c r="O867" s="2331"/>
      <c r="P867" s="2331"/>
      <c r="Q867" s="2331"/>
      <c r="R867" s="2331"/>
      <c r="S867" s="2326"/>
      <c r="T867" s="2333"/>
      <c r="U867" s="2333"/>
      <c r="V867" s="2333"/>
      <c r="W867" s="2333"/>
      <c r="X867" s="2328"/>
      <c r="Y867" s="920"/>
      <c r="Z867" s="920"/>
      <c r="AA867" s="920"/>
      <c r="AB867" s="920"/>
      <c r="AC867" s="920"/>
      <c r="AD867" s="920"/>
      <c r="AE867" s="920"/>
      <c r="AF867" s="920"/>
      <c r="AG867" s="920"/>
      <c r="AH867" s="920"/>
      <c r="AI867" s="920"/>
      <c r="AJ867" s="920"/>
      <c r="AK867" s="920"/>
      <c r="AL867" s="920"/>
      <c r="AM867" s="920"/>
      <c r="AN867" s="920"/>
      <c r="AO867" s="920"/>
      <c r="AP867" s="920"/>
      <c r="AQ867" s="920"/>
      <c r="AR867" s="920"/>
      <c r="AS867" s="920"/>
      <c r="AT867" s="920"/>
      <c r="AU867" s="920"/>
      <c r="AV867" s="920"/>
      <c r="AW867" s="920"/>
      <c r="AX867" s="920"/>
      <c r="AY867" s="920"/>
      <c r="AZ867" s="920"/>
      <c r="BA867" s="920"/>
      <c r="BB867" s="920"/>
      <c r="BC867" s="920"/>
      <c r="BD867" s="920"/>
      <c r="BE867" s="920"/>
      <c r="BF867" s="920"/>
      <c r="BG867" s="920"/>
      <c r="BH867" s="920"/>
      <c r="BI867" s="920"/>
      <c r="BJ867" s="920"/>
      <c r="BK867" s="920"/>
      <c r="BL867" s="920"/>
      <c r="BM867" s="920"/>
      <c r="BN867" s="920"/>
      <c r="BO867" s="920"/>
      <c r="BP867" s="920"/>
      <c r="BQ867" s="920"/>
      <c r="BR867" s="920"/>
      <c r="BS867" s="920"/>
      <c r="BT867" s="920"/>
      <c r="CA867" s="920"/>
      <c r="CB867" s="920"/>
      <c r="CC867" s="920"/>
      <c r="CD867" s="920"/>
      <c r="CE867" s="920"/>
      <c r="CF867" s="920"/>
      <c r="CG867" s="920"/>
      <c r="CH867" s="920"/>
      <c r="CI867" s="920"/>
      <c r="CJ867" s="920"/>
      <c r="CK867" s="920"/>
      <c r="CL867" s="920"/>
      <c r="CM867" s="920"/>
      <c r="CN867" s="920"/>
      <c r="CO867" s="920"/>
      <c r="CP867" s="920"/>
      <c r="CQ867" s="920"/>
      <c r="CR867" s="920"/>
      <c r="CS867" s="920"/>
      <c r="CT867" s="920"/>
      <c r="CU867" s="920"/>
      <c r="CV867" s="920"/>
      <c r="CW867" s="920"/>
      <c r="CX867" s="920"/>
      <c r="CY867" s="920"/>
      <c r="CZ867" s="920"/>
      <c r="DA867" s="920"/>
      <c r="DB867" s="920"/>
      <c r="DC867" s="920"/>
      <c r="DD867" s="920"/>
      <c r="DE867" s="920"/>
      <c r="DF867" s="920"/>
      <c r="DG867" s="920"/>
      <c r="DH867" s="920"/>
      <c r="DI867" s="920"/>
      <c r="DJ867" s="920"/>
      <c r="DK867" s="920"/>
      <c r="DL867" s="920"/>
      <c r="DM867" s="920"/>
      <c r="DN867" s="920"/>
      <c r="DO867" s="920"/>
      <c r="DP867" s="920"/>
      <c r="DQ867" s="920"/>
      <c r="DR867" s="920"/>
    </row>
    <row r="868" spans="7:122" ht="18.95" customHeight="1">
      <c r="G868"/>
      <c r="H868" s="2331"/>
      <c r="I868" s="1020" t="s">
        <v>3105</v>
      </c>
      <c r="J868" s="1021"/>
      <c r="K868" s="1021"/>
      <c r="L868" s="1021"/>
      <c r="M868" s="1022"/>
      <c r="N868" s="1023"/>
      <c r="O868" s="1023"/>
      <c r="P868" s="1023"/>
      <c r="Q868" s="1023"/>
      <c r="R868" s="1456"/>
      <c r="S868" s="907" t="s">
        <v>1519</v>
      </c>
      <c r="T868" s="908"/>
      <c r="U868" s="908"/>
      <c r="V868" s="908"/>
      <c r="W868" s="908"/>
      <c r="X868" s="909"/>
      <c r="Y868" s="920"/>
      <c r="Z868" s="920"/>
      <c r="AA868" s="920"/>
      <c r="AB868" s="920"/>
      <c r="AC868" s="920"/>
      <c r="AD868" s="920"/>
      <c r="AE868" s="920"/>
      <c r="AW868" s="920"/>
      <c r="BF868" s="920"/>
      <c r="BG868" s="920"/>
      <c r="BH868" s="920"/>
      <c r="BI868" s="920"/>
      <c r="BJ868" s="920"/>
      <c r="BK868" s="920"/>
      <c r="BL868" s="920"/>
      <c r="BM868" s="920"/>
      <c r="BN868" s="920"/>
      <c r="BO868" s="920"/>
      <c r="BP868" s="920"/>
      <c r="BQ868" s="920"/>
      <c r="BR868" s="920"/>
      <c r="BS868" s="920"/>
      <c r="BT868" s="920"/>
      <c r="BU868" s="920"/>
      <c r="BV868" s="920"/>
      <c r="BW868" s="920"/>
      <c r="BX868" s="920"/>
      <c r="BY868" s="920"/>
      <c r="BZ868" s="920"/>
      <c r="CA868" s="920"/>
      <c r="CB868" s="920"/>
      <c r="CC868" s="920"/>
      <c r="CD868" s="920"/>
      <c r="CE868" s="920"/>
      <c r="CF868" s="920"/>
      <c r="CG868" s="920"/>
      <c r="CH868" s="920"/>
      <c r="CI868" s="920"/>
      <c r="CJ868" s="920"/>
      <c r="CK868" s="920"/>
      <c r="CL868" s="920"/>
      <c r="CM868" s="920"/>
      <c r="CN868" s="920"/>
      <c r="CO868" s="920"/>
      <c r="CP868" s="920"/>
      <c r="CQ868" s="920"/>
      <c r="CR868" s="920"/>
      <c r="CS868" s="920"/>
      <c r="CT868" s="920"/>
      <c r="CU868" s="920"/>
      <c r="CV868" s="920"/>
      <c r="CW868" s="920"/>
      <c r="CX868" s="920"/>
      <c r="CY868" s="920"/>
      <c r="CZ868" s="920"/>
      <c r="DA868" s="920"/>
      <c r="DB868" s="920"/>
      <c r="DC868" s="920"/>
      <c r="DD868" s="920"/>
      <c r="DE868" s="920"/>
      <c r="DF868" s="920"/>
    </row>
    <row r="869" spans="7:122" ht="9.9499999999999993" customHeight="1">
      <c r="G869"/>
      <c r="H869" s="916"/>
      <c r="I869" s="2331"/>
      <c r="J869" s="2331"/>
      <c r="K869" s="2331"/>
      <c r="L869" s="2331"/>
      <c r="M869" s="2331"/>
      <c r="N869" s="2331"/>
      <c r="O869" s="2331"/>
      <c r="P869" s="2331"/>
      <c r="Q869" s="2331"/>
      <c r="R869" s="2331"/>
      <c r="S869" s="2331"/>
      <c r="T869" s="2331"/>
      <c r="U869" s="2331"/>
      <c r="V869" s="2331"/>
      <c r="W869" s="2331"/>
      <c r="X869" s="2331"/>
      <c r="Y869" s="1316"/>
      <c r="Z869" s="1316"/>
      <c r="AA869" s="1316"/>
      <c r="AB869" s="1316"/>
      <c r="AC869" s="1316"/>
      <c r="AD869" s="1316"/>
      <c r="AE869" s="1316"/>
      <c r="AF869" s="1316"/>
      <c r="AG869" s="1316"/>
      <c r="AH869" s="1316"/>
      <c r="AI869" s="1316"/>
      <c r="AJ869" s="1316"/>
      <c r="AK869" s="1316"/>
      <c r="AL869" s="1316"/>
      <c r="AM869" s="1316"/>
      <c r="AN869" s="1316"/>
      <c r="AO869" s="1316"/>
      <c r="AP869" s="1316"/>
      <c r="AQ869" s="1316"/>
      <c r="AR869" s="1316"/>
      <c r="AS869" s="1316"/>
      <c r="AT869" s="1316"/>
      <c r="AU869" s="1316"/>
      <c r="AV869" s="1316"/>
      <c r="AW869" s="1316"/>
      <c r="AX869" s="1316"/>
      <c r="AY869" s="1316"/>
      <c r="AZ869" s="1316"/>
      <c r="BA869" s="1316"/>
      <c r="BB869" s="1316"/>
      <c r="BC869" s="1316"/>
      <c r="BD869" s="1316"/>
      <c r="BE869" s="1316"/>
      <c r="BF869" s="1316"/>
      <c r="BG869" s="1316"/>
      <c r="BH869" s="1316"/>
      <c r="BI869" s="1316"/>
      <c r="BJ869" s="1316"/>
      <c r="BK869" s="1316"/>
      <c r="BL869" s="1316"/>
      <c r="BM869" s="1316"/>
      <c r="BN869" s="1316"/>
      <c r="BO869" s="1316"/>
      <c r="BP869" s="1316"/>
      <c r="BQ869" s="1316"/>
      <c r="BR869" s="1316"/>
      <c r="BS869" s="1316"/>
      <c r="BT869" s="1316"/>
      <c r="BU869" s="1316"/>
      <c r="BV869" s="942"/>
      <c r="BW869" s="920"/>
      <c r="BX869" s="920"/>
      <c r="BY869" s="920"/>
      <c r="BZ869" s="920"/>
      <c r="CA869" s="920"/>
      <c r="CB869" s="920"/>
      <c r="CC869" s="920"/>
      <c r="CD869" s="920"/>
      <c r="CE869" s="920"/>
      <c r="CF869" s="920"/>
      <c r="CG869" s="920"/>
      <c r="CH869" s="920"/>
      <c r="CI869" s="920"/>
      <c r="CJ869" s="920"/>
      <c r="CK869" s="920"/>
      <c r="CL869" s="920"/>
      <c r="CM869" s="920"/>
      <c r="CN869" s="920"/>
      <c r="CO869" s="920"/>
      <c r="CP869" s="920"/>
      <c r="CQ869" s="920"/>
      <c r="CR869" s="920"/>
      <c r="CS869" s="920"/>
      <c r="CT869" s="920"/>
      <c r="CU869" s="920"/>
      <c r="CV869" s="920"/>
      <c r="CW869" s="920"/>
      <c r="CX869" s="920"/>
      <c r="CY869" s="920"/>
      <c r="CZ869" s="920"/>
      <c r="DA869" s="920"/>
      <c r="DB869" s="920"/>
      <c r="DC869" s="920"/>
      <c r="DD869" s="920"/>
      <c r="DE869" s="920"/>
      <c r="DF869" s="920"/>
    </row>
    <row r="870" spans="7:122" s="920" customFormat="1" ht="18.95" customHeight="1">
      <c r="H870" s="1453"/>
      <c r="I870" s="1450" t="s">
        <v>1553</v>
      </c>
      <c r="J870" s="752"/>
      <c r="K870" s="938"/>
      <c r="L870" s="938"/>
      <c r="M870" s="2890" t="s">
        <v>1179</v>
      </c>
      <c r="N870" s="2891"/>
      <c r="O870" s="2891"/>
      <c r="P870" s="2892"/>
      <c r="Q870" s="986" t="s">
        <v>1180</v>
      </c>
      <c r="R870" s="987" t="s">
        <v>1178</v>
      </c>
      <c r="S870" s="2890" t="s">
        <v>1179</v>
      </c>
      <c r="T870" s="2891"/>
      <c r="U870" s="2891"/>
      <c r="V870" s="2892"/>
      <c r="W870" s="986" t="s">
        <v>1180</v>
      </c>
      <c r="Z870" s="2325" t="s">
        <v>1630</v>
      </c>
      <c r="AA870" s="938"/>
      <c r="AB870" s="938"/>
      <c r="AC870" s="1154" t="s">
        <v>1845</v>
      </c>
      <c r="AD870" s="1155"/>
      <c r="AE870" s="1155"/>
      <c r="AF870" s="1155"/>
      <c r="AG870" s="1155"/>
      <c r="AH870" s="1156"/>
      <c r="AI870" s="946" t="s">
        <v>1115</v>
      </c>
      <c r="AK870" s="2325" t="s">
        <v>1769</v>
      </c>
      <c r="AL870" s="938"/>
      <c r="AM870" s="938"/>
      <c r="AN870" s="938"/>
      <c r="AO870" s="917" t="s">
        <v>2299</v>
      </c>
      <c r="AP870" s="918"/>
      <c r="AQ870" s="918"/>
      <c r="AR870" s="918"/>
      <c r="AS870" s="918"/>
      <c r="AT870" s="919"/>
      <c r="AU870" s="986" t="s">
        <v>912</v>
      </c>
      <c r="AV870" s="1049" t="s">
        <v>3752</v>
      </c>
      <c r="BJ870" s="926" t="s">
        <v>1712</v>
      </c>
      <c r="BK870" s="927"/>
      <c r="BL870" s="928"/>
      <c r="BM870" s="926" t="s">
        <v>1719</v>
      </c>
      <c r="BN870" s="927"/>
      <c r="BO870" s="928"/>
      <c r="BV870" s="937"/>
    </row>
    <row r="871" spans="7:122" s="920" customFormat="1" ht="9.9499999999999993" customHeight="1">
      <c r="H871" s="1453"/>
      <c r="I871" s="1451"/>
      <c r="BV871" s="937"/>
    </row>
    <row r="872" spans="7:122" s="920" customFormat="1" ht="18.95" customHeight="1">
      <c r="H872" s="1453"/>
      <c r="I872" s="2442" t="s">
        <v>3451</v>
      </c>
      <c r="J872" s="2443"/>
      <c r="K872" s="2444"/>
      <c r="L872" s="2445"/>
      <c r="M872" s="2965" t="s">
        <v>2388</v>
      </c>
      <c r="N872" s="2966"/>
      <c r="O872" s="2966"/>
      <c r="P872" s="2967"/>
      <c r="Q872" s="2446" t="s">
        <v>1115</v>
      </c>
      <c r="S872" s="949" t="s">
        <v>1522</v>
      </c>
      <c r="V872" s="752"/>
      <c r="W872" s="752"/>
      <c r="X872" s="2868" t="s">
        <v>3410</v>
      </c>
      <c r="Y872" s="2869"/>
      <c r="Z872" s="2870"/>
      <c r="AA872" s="946" t="s">
        <v>1115</v>
      </c>
      <c r="AB872" s="2865" t="s">
        <v>1523</v>
      </c>
      <c r="AC872" s="2866"/>
      <c r="AD872" s="2867"/>
      <c r="AE872" s="946" t="s">
        <v>1115</v>
      </c>
      <c r="AF872" s="2865" t="s">
        <v>1524</v>
      </c>
      <c r="AG872" s="2866"/>
      <c r="AH872" s="2867"/>
      <c r="AI872" s="946" t="s">
        <v>1115</v>
      </c>
      <c r="AK872" s="1056" t="s">
        <v>2379</v>
      </c>
      <c r="AL872" s="1056"/>
      <c r="AM872" s="1056"/>
      <c r="AN872" s="938"/>
      <c r="AO872" s="982" t="s">
        <v>1521</v>
      </c>
      <c r="AP872" s="983"/>
      <c r="AQ872" s="983"/>
      <c r="AR872" s="983"/>
      <c r="AS872" s="984"/>
      <c r="AU872" s="1452" t="s">
        <v>1748</v>
      </c>
      <c r="AV872" s="1056"/>
      <c r="AW872" s="1056"/>
      <c r="AX872" s="982" t="s">
        <v>2281</v>
      </c>
      <c r="AY872" s="983"/>
      <c r="AZ872" s="983"/>
      <c r="BA872" s="983"/>
      <c r="BB872" s="984"/>
      <c r="BV872" s="937"/>
    </row>
    <row r="873" spans="7:122" s="920" customFormat="1" ht="9.9499999999999993" customHeight="1">
      <c r="H873" s="1453"/>
      <c r="I873" s="1451"/>
      <c r="BV873" s="937"/>
    </row>
    <row r="874" spans="7:122" s="920" customFormat="1" ht="18.95" customHeight="1">
      <c r="H874" s="1453"/>
      <c r="I874" s="949" t="s">
        <v>1627</v>
      </c>
      <c r="J874" s="981"/>
      <c r="K874" s="981"/>
      <c r="L874" s="981"/>
      <c r="M874" s="982" t="s">
        <v>1521</v>
      </c>
      <c r="N874" s="983"/>
      <c r="O874" s="983"/>
      <c r="P874" s="983"/>
      <c r="Q874" s="986" t="s">
        <v>912</v>
      </c>
      <c r="R874" s="910" t="s">
        <v>1656</v>
      </c>
      <c r="S874" s="981"/>
      <c r="T874" s="938"/>
      <c r="U874" s="982" t="s">
        <v>1521</v>
      </c>
      <c r="V874" s="983"/>
      <c r="W874" s="983"/>
      <c r="X874" s="983"/>
      <c r="Y874" s="986" t="s">
        <v>912</v>
      </c>
      <c r="Z874" s="910" t="s">
        <v>1789</v>
      </c>
      <c r="AA874" s="981"/>
      <c r="AB874" s="938"/>
      <c r="AC874" s="982" t="s">
        <v>1521</v>
      </c>
      <c r="AD874" s="983"/>
      <c r="AE874" s="983"/>
      <c r="AF874" s="983"/>
      <c r="AG874" s="946" t="s">
        <v>1115</v>
      </c>
      <c r="AK874" s="1452" t="s">
        <v>3091</v>
      </c>
      <c r="AL874" s="1056"/>
      <c r="AM874" s="1056"/>
      <c r="AN874" s="1056"/>
      <c r="AO874" s="982" t="s">
        <v>1848</v>
      </c>
      <c r="AP874" s="983"/>
      <c r="AQ874" s="983"/>
      <c r="AR874" s="983"/>
      <c r="AS874" s="984"/>
      <c r="AU874" s="1452" t="s">
        <v>2364</v>
      </c>
      <c r="AV874" s="1056"/>
      <c r="AW874" s="1056"/>
      <c r="AX874" s="982" t="s">
        <v>1848</v>
      </c>
      <c r="AY874" s="983"/>
      <c r="AZ874" s="983"/>
      <c r="BA874" s="983"/>
      <c r="BB874" s="984"/>
      <c r="BV874" s="937"/>
    </row>
    <row r="875" spans="7:122" s="920" customFormat="1" ht="18.95" customHeight="1">
      <c r="H875" s="1453"/>
      <c r="I875" s="1451"/>
      <c r="BV875" s="937"/>
    </row>
    <row r="876" spans="7:122" s="920" customFormat="1" ht="18.95" customHeight="1">
      <c r="H876" s="1453"/>
      <c r="I876" s="2880" t="s">
        <v>1559</v>
      </c>
      <c r="J876" s="2810" t="s">
        <v>1779</v>
      </c>
      <c r="K876" s="2811"/>
      <c r="L876" s="2811"/>
      <c r="M876" s="2812"/>
      <c r="N876" s="2810" t="s">
        <v>2379</v>
      </c>
      <c r="O876" s="2882"/>
      <c r="P876" s="2882"/>
      <c r="Q876" s="2882"/>
      <c r="R876" s="2812"/>
      <c r="S876" s="2968" t="s">
        <v>3412</v>
      </c>
      <c r="T876" s="2969"/>
      <c r="U876" s="2970"/>
      <c r="V876" s="2810" t="s">
        <v>1647</v>
      </c>
      <c r="W876" s="2882"/>
      <c r="X876" s="2882"/>
      <c r="Y876" s="2882"/>
      <c r="Z876" s="2812"/>
      <c r="AA876" s="2810" t="s">
        <v>1856</v>
      </c>
      <c r="AB876" s="2882"/>
      <c r="AC876" s="2882"/>
      <c r="AD876" s="2882"/>
      <c r="AE876" s="2882"/>
      <c r="AF876" s="2812"/>
      <c r="AG876" s="2810" t="s">
        <v>2373</v>
      </c>
      <c r="AH876" s="2882"/>
      <c r="AI876" s="2882"/>
      <c r="AJ876" s="2882"/>
      <c r="AK876" s="2812"/>
      <c r="AL876" s="2810" t="s">
        <v>2364</v>
      </c>
      <c r="AM876" s="2882"/>
      <c r="AN876" s="2882"/>
      <c r="AO876" s="2882"/>
      <c r="AP876" s="2812"/>
      <c r="AQ876" s="966" t="s">
        <v>2147</v>
      </c>
      <c r="AR876" s="1361"/>
      <c r="AS876" s="930"/>
      <c r="AT876" s="930"/>
      <c r="AU876" s="930"/>
      <c r="AV876" s="930"/>
      <c r="AW876" s="930"/>
      <c r="AX876" s="930"/>
      <c r="AY876" s="931"/>
      <c r="AZ876" s="929" t="s">
        <v>1586</v>
      </c>
      <c r="BA876" s="930"/>
      <c r="BB876" s="930"/>
      <c r="BC876" s="930"/>
      <c r="BD876" s="930"/>
      <c r="BE876" s="930"/>
      <c r="BF876" s="930"/>
      <c r="BG876" s="930"/>
      <c r="BH876" s="930"/>
      <c r="BI876" s="931"/>
      <c r="BJ876" s="930"/>
      <c r="BK876" s="931"/>
      <c r="BL876" s="931"/>
      <c r="BM876" s="931"/>
      <c r="BN876" s="931"/>
      <c r="BO876" s="2810" t="s">
        <v>1872</v>
      </c>
      <c r="BP876" s="2882"/>
      <c r="BQ876" s="2812"/>
      <c r="BR876" s="2810" t="s">
        <v>1748</v>
      </c>
      <c r="BS876" s="2811"/>
      <c r="BT876" s="2811"/>
      <c r="BU876" s="2812"/>
      <c r="BV876" s="937"/>
    </row>
    <row r="877" spans="7:122" s="920" customFormat="1" ht="18.95" customHeight="1">
      <c r="H877" s="1453"/>
      <c r="I877" s="2881"/>
      <c r="J877" s="2813"/>
      <c r="K877" s="2814"/>
      <c r="L877" s="2814"/>
      <c r="M877" s="2815"/>
      <c r="N877" s="2813"/>
      <c r="O877" s="2814"/>
      <c r="P877" s="2814"/>
      <c r="Q877" s="2814"/>
      <c r="R877" s="2815"/>
      <c r="S877" s="2971"/>
      <c r="T877" s="2972"/>
      <c r="U877" s="2973"/>
      <c r="V877" s="2813"/>
      <c r="W877" s="2814"/>
      <c r="X877" s="2814"/>
      <c r="Y877" s="2814"/>
      <c r="Z877" s="2815"/>
      <c r="AA877" s="2813"/>
      <c r="AB877" s="2814"/>
      <c r="AC877" s="2814"/>
      <c r="AD877" s="2814"/>
      <c r="AE877" s="2814"/>
      <c r="AF877" s="2815"/>
      <c r="AG877" s="2813"/>
      <c r="AH877" s="2814"/>
      <c r="AI877" s="2814"/>
      <c r="AJ877" s="2814"/>
      <c r="AK877" s="2815"/>
      <c r="AL877" s="2813"/>
      <c r="AM877" s="2814"/>
      <c r="AN877" s="2814"/>
      <c r="AO877" s="2814"/>
      <c r="AP877" s="2815"/>
      <c r="AQ877" s="929" t="s">
        <v>3412</v>
      </c>
      <c r="AR877" s="930"/>
      <c r="AS877" s="930"/>
      <c r="AT877" s="929" t="s">
        <v>2138</v>
      </c>
      <c r="AU877" s="930"/>
      <c r="AV877" s="930"/>
      <c r="AW877" s="929" t="s">
        <v>2139</v>
      </c>
      <c r="AX877" s="930"/>
      <c r="AY877" s="931"/>
      <c r="AZ877" s="929" t="s">
        <v>699</v>
      </c>
      <c r="BA877" s="930"/>
      <c r="BB877" s="930"/>
      <c r="BC877" s="931"/>
      <c r="BD877" s="929" t="s">
        <v>700</v>
      </c>
      <c r="BE877" s="930"/>
      <c r="BF877" s="931"/>
      <c r="BG877" s="929" t="s">
        <v>1697</v>
      </c>
      <c r="BH877" s="930"/>
      <c r="BI877" s="930"/>
      <c r="BJ877" s="930"/>
      <c r="BK877" s="931"/>
      <c r="BL877" s="1157" t="s">
        <v>2080</v>
      </c>
      <c r="BM877" s="1306"/>
      <c r="BN877" s="1159"/>
      <c r="BO877" s="2813"/>
      <c r="BP877" s="2814"/>
      <c r="BQ877" s="2815"/>
      <c r="BR877" s="2813"/>
      <c r="BS877" s="2814"/>
      <c r="BT877" s="2814"/>
      <c r="BU877" s="2815"/>
      <c r="BV877" s="937"/>
    </row>
    <row r="878" spans="7:122" s="920" customFormat="1" ht="18.95" customHeight="1">
      <c r="H878" s="1453"/>
      <c r="I878" s="2324" t="s">
        <v>737</v>
      </c>
      <c r="J878" s="2890" t="s">
        <v>1179</v>
      </c>
      <c r="K878" s="2891"/>
      <c r="L878" s="2891"/>
      <c r="M878" s="2892"/>
      <c r="N878" s="2890" t="s">
        <v>1570</v>
      </c>
      <c r="O878" s="2891"/>
      <c r="P878" s="2891"/>
      <c r="Q878" s="2891"/>
      <c r="R878" s="2892"/>
      <c r="S878" s="2953" t="s">
        <v>3111</v>
      </c>
      <c r="T878" s="2954"/>
      <c r="U878" s="2955"/>
      <c r="V878" s="2024" t="s">
        <v>1555</v>
      </c>
      <c r="W878" s="1027"/>
      <c r="X878" s="1027"/>
      <c r="Y878" s="1027"/>
      <c r="Z878" s="1028"/>
      <c r="AA878" s="2944" t="s">
        <v>1845</v>
      </c>
      <c r="AB878" s="2945"/>
      <c r="AC878" s="2945"/>
      <c r="AD878" s="2945"/>
      <c r="AE878" s="2945"/>
      <c r="AF878" s="2946"/>
      <c r="AG878" s="2890" t="s">
        <v>2350</v>
      </c>
      <c r="AH878" s="2891"/>
      <c r="AI878" s="2891"/>
      <c r="AJ878" s="2891"/>
      <c r="AK878" s="2892"/>
      <c r="AL878" s="2890" t="s">
        <v>2365</v>
      </c>
      <c r="AM878" s="2891"/>
      <c r="AN878" s="2891"/>
      <c r="AO878" s="2891"/>
      <c r="AP878" s="2892"/>
      <c r="AQ878" s="1388" t="s">
        <v>3410</v>
      </c>
      <c r="AR878" s="955"/>
      <c r="AS878" s="955"/>
      <c r="AT878" s="954" t="s">
        <v>1523</v>
      </c>
      <c r="AU878" s="955"/>
      <c r="AV878" s="955"/>
      <c r="AW878" s="954" t="s">
        <v>1524</v>
      </c>
      <c r="AX878" s="955"/>
      <c r="AY878" s="971"/>
      <c r="AZ878" s="2832" t="s">
        <v>1560</v>
      </c>
      <c r="BA878" s="2806"/>
      <c r="BB878" s="2806"/>
      <c r="BC878" s="2793"/>
      <c r="BD878" s="2832">
        <v>12345</v>
      </c>
      <c r="BE878" s="2806"/>
      <c r="BF878" s="2793"/>
      <c r="BG878" s="2929" t="s">
        <v>1691</v>
      </c>
      <c r="BH878" s="2930"/>
      <c r="BI878" s="2930"/>
      <c r="BJ878" s="2930"/>
      <c r="BK878" s="2931"/>
      <c r="BL878" s="2929" t="s">
        <v>1704</v>
      </c>
      <c r="BM878" s="2930"/>
      <c r="BN878" s="2931"/>
      <c r="BO878" s="2929">
        <v>12</v>
      </c>
      <c r="BP878" s="2930"/>
      <c r="BQ878" s="2931"/>
      <c r="BR878" s="2890" t="s">
        <v>1521</v>
      </c>
      <c r="BS878" s="2891"/>
      <c r="BT878" s="2891"/>
      <c r="BU878" s="2892"/>
      <c r="BV878" s="937"/>
    </row>
    <row r="879" spans="7:122" s="920" customFormat="1" ht="18.95" customHeight="1">
      <c r="H879" s="1453"/>
      <c r="I879" s="1315" t="s">
        <v>737</v>
      </c>
      <c r="J879" s="2890" t="s">
        <v>1179</v>
      </c>
      <c r="K879" s="2891"/>
      <c r="L879" s="2891"/>
      <c r="M879" s="2892"/>
      <c r="N879" s="2890" t="s">
        <v>1570</v>
      </c>
      <c r="O879" s="2891"/>
      <c r="P879" s="2891"/>
      <c r="Q879" s="2891"/>
      <c r="R879" s="2892"/>
      <c r="S879" s="2953" t="s">
        <v>2388</v>
      </c>
      <c r="T879" s="2954"/>
      <c r="U879" s="2955"/>
      <c r="V879" s="2024" t="s">
        <v>1555</v>
      </c>
      <c r="W879" s="1027"/>
      <c r="X879" s="1027"/>
      <c r="Y879" s="1027"/>
      <c r="Z879" s="1028"/>
      <c r="AA879" s="2944" t="s">
        <v>1845</v>
      </c>
      <c r="AB879" s="2945"/>
      <c r="AC879" s="2945"/>
      <c r="AD879" s="2945"/>
      <c r="AE879" s="2945"/>
      <c r="AF879" s="2946"/>
      <c r="AG879" s="2890" t="s">
        <v>2350</v>
      </c>
      <c r="AH879" s="2891"/>
      <c r="AI879" s="2891"/>
      <c r="AJ879" s="2891"/>
      <c r="AK879" s="2892"/>
      <c r="AL879" s="2890" t="s">
        <v>2366</v>
      </c>
      <c r="AM879" s="2891"/>
      <c r="AN879" s="2891"/>
      <c r="AO879" s="2891"/>
      <c r="AP879" s="2892"/>
      <c r="AQ879" s="1388" t="s">
        <v>3410</v>
      </c>
      <c r="AR879" s="955"/>
      <c r="AS879" s="955"/>
      <c r="AT879" s="954" t="s">
        <v>1523</v>
      </c>
      <c r="AU879" s="955"/>
      <c r="AV879" s="955"/>
      <c r="AW879" s="954" t="s">
        <v>1524</v>
      </c>
      <c r="AX879" s="955"/>
      <c r="AY879" s="971"/>
      <c r="AZ879" s="2831" t="s">
        <v>1560</v>
      </c>
      <c r="BA879" s="2808"/>
      <c r="BB879" s="2808"/>
      <c r="BC879" s="2809"/>
      <c r="BD879" s="2831">
        <v>12345</v>
      </c>
      <c r="BE879" s="2808"/>
      <c r="BF879" s="2809"/>
      <c r="BG879" s="2932" t="s">
        <v>1691</v>
      </c>
      <c r="BH879" s="2933"/>
      <c r="BI879" s="2933"/>
      <c r="BJ879" s="2933"/>
      <c r="BK879" s="2934"/>
      <c r="BL879" s="2932" t="s">
        <v>1704</v>
      </c>
      <c r="BM879" s="2933"/>
      <c r="BN879" s="2934"/>
      <c r="BO879" s="2932">
        <v>14</v>
      </c>
      <c r="BP879" s="2933"/>
      <c r="BQ879" s="2934"/>
      <c r="BR879" s="2890" t="s">
        <v>1521</v>
      </c>
      <c r="BS879" s="2891"/>
      <c r="BT879" s="2891"/>
      <c r="BU879" s="2892"/>
      <c r="BV879" s="937"/>
    </row>
    <row r="880" spans="7:122" s="920" customFormat="1" ht="5.0999999999999996" customHeight="1">
      <c r="H880" s="1453"/>
      <c r="I880" s="1057"/>
      <c r="N880" s="1057"/>
      <c r="O880" s="1057"/>
      <c r="P880" s="1057"/>
      <c r="Q880" s="1057"/>
      <c r="R880" s="1057"/>
      <c r="S880" s="1057"/>
      <c r="T880" s="1057"/>
      <c r="U880" s="1057"/>
      <c r="BV880" s="937"/>
    </row>
    <row r="881" spans="7:94" s="920" customFormat="1" ht="5.0999999999999996" customHeight="1">
      <c r="H881" s="1453"/>
      <c r="I881" s="1366"/>
      <c r="J881" s="977"/>
      <c r="K881" s="977"/>
      <c r="L881" s="977"/>
      <c r="M881" s="977"/>
      <c r="N881" s="1366"/>
      <c r="O881" s="1366"/>
      <c r="P881" s="1366"/>
      <c r="Q881" s="1366"/>
      <c r="R881" s="1366"/>
      <c r="S881" s="1366"/>
      <c r="T881" s="1366"/>
      <c r="U881" s="1366"/>
      <c r="V881" s="977"/>
      <c r="W881" s="977"/>
      <c r="X881" s="977"/>
      <c r="Y881" s="977"/>
      <c r="Z881" s="977"/>
      <c r="AA881" s="1366"/>
      <c r="AB881" s="1366"/>
      <c r="AC881" s="1366"/>
      <c r="AD881" s="1366"/>
      <c r="AE881" s="1366"/>
      <c r="AF881" s="1366"/>
      <c r="AG881" s="1366"/>
      <c r="AH881" s="1366"/>
      <c r="AI881" s="1366"/>
      <c r="AJ881" s="1366"/>
      <c r="AK881" s="1366"/>
      <c r="AL881" s="1366"/>
      <c r="AM881" s="1366"/>
      <c r="AN881" s="1366"/>
      <c r="AO881" s="1366"/>
      <c r="AP881" s="1366"/>
      <c r="AQ881" s="1366"/>
      <c r="AR881" s="1366"/>
      <c r="AS881" s="1366"/>
      <c r="AT881" s="1366"/>
      <c r="AU881" s="1366"/>
      <c r="AV881" s="1366"/>
      <c r="AW881" s="1366"/>
      <c r="AX881" s="1366"/>
      <c r="AY881" s="1366"/>
      <c r="AZ881" s="1366"/>
      <c r="BA881" s="1366"/>
      <c r="BB881" s="1366"/>
      <c r="BC881" s="1366"/>
      <c r="BD881" s="1366"/>
      <c r="BE881" s="1366"/>
      <c r="BF881" s="1366"/>
      <c r="BG881" s="1366"/>
      <c r="BH881" s="1366"/>
      <c r="BI881" s="1366"/>
      <c r="BJ881" s="1366"/>
      <c r="BK881" s="1366"/>
      <c r="BL881" s="1366"/>
      <c r="BM881" s="1366"/>
      <c r="BN881" s="1366"/>
      <c r="BO881" s="1366"/>
      <c r="BP881" s="1366"/>
      <c r="BQ881" s="1366"/>
      <c r="BR881" s="1366"/>
      <c r="BS881" s="1366"/>
      <c r="BT881" s="1366"/>
      <c r="BU881" s="1366"/>
      <c r="BV881" s="937"/>
    </row>
    <row r="882" spans="7:94" s="920" customFormat="1" ht="18.95" customHeight="1">
      <c r="H882" s="1453"/>
      <c r="I882" s="1366"/>
      <c r="J882" s="977"/>
      <c r="K882" s="977"/>
      <c r="L882" s="977"/>
      <c r="M882" s="977"/>
      <c r="N882" s="1366"/>
      <c r="O882" s="1366"/>
      <c r="P882" s="1366"/>
      <c r="Q882" s="1366"/>
      <c r="R882" s="1366"/>
      <c r="S882" s="1366"/>
      <c r="T882" s="1366"/>
      <c r="U882" s="1366"/>
      <c r="V882" s="977"/>
      <c r="W882" s="977"/>
      <c r="X882" s="977"/>
      <c r="Y882" s="977"/>
      <c r="Z882" s="977"/>
      <c r="AA882" s="1366"/>
      <c r="AB882" s="1366"/>
      <c r="AC882" s="1366"/>
      <c r="AD882" s="1366"/>
      <c r="AE882" s="1366"/>
      <c r="AF882" s="1366"/>
      <c r="AG882" s="1366"/>
      <c r="AH882" s="1366"/>
      <c r="AI882" s="1366"/>
      <c r="AJ882" s="1366"/>
      <c r="AK882" s="1366"/>
      <c r="AL882" s="1366"/>
      <c r="AM882" s="1366"/>
      <c r="AN882" s="1366"/>
      <c r="AO882" s="1366"/>
      <c r="AP882" s="1366"/>
      <c r="AQ882" s="1366"/>
      <c r="AR882" s="1366"/>
      <c r="AS882" s="1366"/>
      <c r="AT882" s="1366"/>
      <c r="AU882" s="1366"/>
      <c r="AV882" s="1366"/>
      <c r="AW882" s="1366"/>
      <c r="AX882" s="1366"/>
      <c r="AY882" s="1366"/>
      <c r="AZ882" s="1366"/>
      <c r="BA882" s="1366"/>
      <c r="BB882" s="1366"/>
      <c r="BC882" s="1366"/>
      <c r="BD882" s="1366"/>
      <c r="BE882" s="1366"/>
      <c r="BF882" s="1366"/>
      <c r="BG882" s="1366"/>
      <c r="BH882" s="1366"/>
      <c r="BI882" s="1366"/>
      <c r="BJ882" s="1366"/>
      <c r="BK882" s="1366"/>
      <c r="BL882" s="1217" t="s">
        <v>1606</v>
      </c>
      <c r="BM882" s="1217"/>
      <c r="BN882" s="1366"/>
      <c r="BO882" s="2928">
        <f>BO879+BO878</f>
        <v>26</v>
      </c>
      <c r="BP882" s="2884"/>
      <c r="BQ882" s="2885"/>
      <c r="BR882" s="1366"/>
      <c r="BS882" s="1366"/>
      <c r="BT882" s="1366"/>
      <c r="BU882" s="1366"/>
      <c r="BV882" s="937"/>
    </row>
    <row r="883" spans="7:94" s="920" customFormat="1" ht="5.0999999999999996" customHeight="1">
      <c r="H883" s="1453"/>
      <c r="I883" s="1366"/>
      <c r="J883" s="977"/>
      <c r="K883" s="977"/>
      <c r="L883" s="977"/>
      <c r="M883" s="977"/>
      <c r="N883" s="1366"/>
      <c r="O883" s="1366"/>
      <c r="P883" s="1366"/>
      <c r="Q883" s="1366"/>
      <c r="R883" s="1366"/>
      <c r="S883" s="1366"/>
      <c r="T883" s="1366"/>
      <c r="U883" s="1366"/>
      <c r="V883" s="977"/>
      <c r="W883" s="977"/>
      <c r="X883" s="977"/>
      <c r="Y883" s="977"/>
      <c r="Z883" s="977"/>
      <c r="AA883" s="1366"/>
      <c r="AB883" s="1366"/>
      <c r="AC883" s="1366"/>
      <c r="AD883" s="1366"/>
      <c r="AE883" s="1366"/>
      <c r="AF883" s="1366"/>
      <c r="AG883" s="1366"/>
      <c r="AH883" s="1366"/>
      <c r="AI883" s="1366"/>
      <c r="AJ883" s="1366"/>
      <c r="AK883" s="1366"/>
      <c r="AL883" s="1366"/>
      <c r="AM883" s="1366"/>
      <c r="AN883" s="1366"/>
      <c r="AO883" s="1366"/>
      <c r="AP883" s="1366"/>
      <c r="AQ883" s="1366"/>
      <c r="AR883" s="1366"/>
      <c r="AS883" s="1366"/>
      <c r="AT883" s="1366"/>
      <c r="AU883" s="1366"/>
      <c r="AV883" s="1366"/>
      <c r="AW883" s="1366"/>
      <c r="AX883" s="1366"/>
      <c r="AY883" s="1366"/>
      <c r="AZ883" s="1366"/>
      <c r="BA883" s="1366"/>
      <c r="BB883" s="1366"/>
      <c r="BC883" s="1366"/>
      <c r="BD883" s="1366"/>
      <c r="BE883" s="1366"/>
      <c r="BF883" s="1366"/>
      <c r="BG883" s="1366"/>
      <c r="BH883" s="1366"/>
      <c r="BI883" s="1366"/>
      <c r="BJ883" s="1366"/>
      <c r="BK883" s="1366"/>
      <c r="BL883" s="1366"/>
      <c r="BM883" s="1366"/>
      <c r="BN883" s="1366"/>
      <c r="BO883" s="1366"/>
      <c r="BP883" s="1366"/>
      <c r="BQ883" s="1366"/>
      <c r="BR883" s="1366"/>
      <c r="BS883" s="1366"/>
      <c r="BT883" s="1366"/>
      <c r="BU883" s="1366"/>
      <c r="BV883" s="937"/>
    </row>
    <row r="884" spans="7:94" s="920" customFormat="1" ht="9.9499999999999993" customHeight="1">
      <c r="H884" s="1454"/>
      <c r="I884" s="1416"/>
      <c r="J884" s="1416"/>
      <c r="K884" s="1416"/>
      <c r="L884" s="1416"/>
      <c r="M884" s="1416"/>
      <c r="N884" s="939"/>
      <c r="O884" s="939"/>
      <c r="P884" s="939"/>
      <c r="Q884" s="939"/>
      <c r="R884" s="939"/>
      <c r="S884" s="939"/>
      <c r="T884" s="939"/>
      <c r="U884" s="939"/>
      <c r="V884" s="939"/>
      <c r="W884" s="939"/>
      <c r="X884" s="939"/>
      <c r="Y884" s="939"/>
      <c r="Z884" s="939"/>
      <c r="AA884" s="939"/>
      <c r="AB884" s="939"/>
      <c r="AC884" s="939"/>
      <c r="AD884" s="939"/>
      <c r="AE884" s="939"/>
      <c r="AF884" s="939"/>
      <c r="AG884" s="939"/>
      <c r="AH884" s="939"/>
      <c r="AI884" s="939"/>
      <c r="AJ884" s="939"/>
      <c r="AK884" s="939"/>
      <c r="AL884" s="939"/>
      <c r="AM884" s="939"/>
      <c r="AN884" s="939"/>
      <c r="AO884" s="939"/>
      <c r="AP884" s="939"/>
      <c r="AQ884" s="939"/>
      <c r="AR884" s="939"/>
      <c r="AS884" s="939"/>
      <c r="AT884" s="939"/>
      <c r="AU884" s="939"/>
      <c r="AV884" s="939"/>
      <c r="AW884" s="939"/>
      <c r="AX884" s="939"/>
      <c r="AY884" s="939"/>
      <c r="AZ884" s="939"/>
      <c r="BA884" s="939"/>
      <c r="BB884" s="939"/>
      <c r="BC884" s="939"/>
      <c r="BD884" s="939"/>
      <c r="BE884" s="939"/>
      <c r="BF884" s="939"/>
      <c r="BG884" s="939"/>
      <c r="BH884" s="939"/>
      <c r="BI884" s="939"/>
      <c r="BJ884" s="939"/>
      <c r="BK884" s="939"/>
      <c r="BL884" s="939"/>
      <c r="BM884" s="939"/>
      <c r="BN884" s="939"/>
      <c r="BO884" s="939"/>
      <c r="BP884" s="939"/>
      <c r="BQ884" s="939"/>
      <c r="BR884" s="939"/>
      <c r="BS884" s="939"/>
      <c r="BT884" s="939"/>
      <c r="BU884" s="939"/>
      <c r="BV884" s="940"/>
    </row>
    <row r="885" spans="7:94" s="920" customFormat="1" ht="18.95" customHeight="1">
      <c r="H885" s="1426"/>
      <c r="I885" s="1426"/>
      <c r="J885" s="1426"/>
      <c r="K885" s="1426"/>
      <c r="L885" s="1426"/>
      <c r="M885" s="1426"/>
    </row>
    <row r="886" spans="7:94" s="920" customFormat="1" ht="18.95" customHeight="1">
      <c r="J886" s="1057"/>
      <c r="BL886" s="1057"/>
    </row>
    <row r="887" spans="7:94" s="920" customFormat="1" ht="18.95" customHeight="1">
      <c r="G887" s="924" t="s">
        <v>3739</v>
      </c>
      <c r="J887" s="1057"/>
      <c r="R887" s="920" t="s">
        <v>3740</v>
      </c>
      <c r="BL887" s="1057"/>
    </row>
    <row r="888" spans="7:94" s="920" customFormat="1" ht="18.95" customHeight="1">
      <c r="I888" s="1057"/>
      <c r="BK888" s="1057"/>
    </row>
    <row r="889" spans="7:94" ht="5.0999999999999996" customHeight="1">
      <c r="G889"/>
      <c r="H889" s="2331"/>
      <c r="I889" s="2326"/>
      <c r="J889" s="2327"/>
      <c r="K889" s="2327"/>
      <c r="L889" s="2327"/>
      <c r="M889" s="2327"/>
      <c r="N889" s="2327"/>
      <c r="O889" s="2327"/>
      <c r="P889" s="2327"/>
      <c r="Q889" s="2327"/>
      <c r="R889" s="2328"/>
      <c r="S889" s="2331"/>
      <c r="T889" s="2331"/>
      <c r="U889" s="2331"/>
      <c r="V889" s="2331"/>
      <c r="W889" s="2331"/>
      <c r="X889" s="2331"/>
      <c r="Y889" s="2331"/>
      <c r="BH889" s="920"/>
      <c r="BI889" s="920"/>
      <c r="BJ889" s="920"/>
      <c r="BK889" s="920"/>
      <c r="BL889" s="920"/>
      <c r="BM889" s="920"/>
      <c r="BN889" s="920"/>
      <c r="BO889" s="920"/>
      <c r="BP889" s="920"/>
      <c r="BQ889" s="920"/>
      <c r="BR889" s="920"/>
      <c r="BS889" s="920"/>
      <c r="BT889" s="920"/>
      <c r="CA889" s="920"/>
      <c r="CB889" s="920"/>
      <c r="CC889" s="920"/>
      <c r="CD889" s="920"/>
      <c r="CE889" s="920"/>
      <c r="CF889" s="920"/>
      <c r="CG889" s="920"/>
      <c r="CH889" s="920"/>
      <c r="CI889" s="920"/>
      <c r="CJ889" s="920"/>
      <c r="CK889" s="920"/>
      <c r="CL889" s="920"/>
      <c r="CM889" s="920"/>
      <c r="CN889" s="920"/>
      <c r="CO889" s="920"/>
      <c r="CP889" s="920"/>
    </row>
    <row r="890" spans="7:94" ht="18.95" customHeight="1">
      <c r="G890"/>
      <c r="H890" s="2331"/>
      <c r="I890" s="907" t="s">
        <v>3747</v>
      </c>
      <c r="J890" s="908"/>
      <c r="K890" s="908"/>
      <c r="L890" s="908"/>
      <c r="M890" s="908"/>
      <c r="N890" s="908"/>
      <c r="O890" s="908"/>
      <c r="P890" s="908"/>
      <c r="Q890" s="908"/>
      <c r="R890" s="909"/>
      <c r="S890" s="1020" t="s">
        <v>3216</v>
      </c>
      <c r="T890" s="1021"/>
      <c r="U890" s="1021"/>
      <c r="V890" s="1021"/>
      <c r="W890" s="1021"/>
      <c r="X890" s="1021"/>
      <c r="Y890" s="1021"/>
      <c r="Z890" s="1021"/>
      <c r="AA890" s="1022"/>
      <c r="AB890" s="1020" t="s">
        <v>3748</v>
      </c>
      <c r="AC890" s="1021"/>
      <c r="AD890" s="1021"/>
      <c r="AE890" s="1021"/>
      <c r="AF890" s="1021"/>
      <c r="AG890" s="1021"/>
      <c r="AU890" s="920"/>
      <c r="AV890" s="920"/>
      <c r="AW890" s="920"/>
      <c r="BF890" s="920"/>
      <c r="BG890" s="920"/>
      <c r="BH890" s="920"/>
      <c r="BI890" s="920"/>
      <c r="BJ890" s="920"/>
      <c r="BK890" s="920"/>
      <c r="BL890" s="920"/>
      <c r="BM890" s="920"/>
      <c r="BN890" s="920"/>
      <c r="BO890" s="920"/>
      <c r="BP890" s="920"/>
      <c r="BQ890" s="920"/>
      <c r="BR890" s="920"/>
      <c r="BS890" s="920"/>
      <c r="BT890" s="920"/>
      <c r="BU890" s="920"/>
      <c r="BV890" s="920"/>
      <c r="BW890" s="920"/>
      <c r="BX890" s="920"/>
      <c r="BY890" s="920"/>
      <c r="BZ890" s="920"/>
      <c r="CA890" s="920"/>
      <c r="CB890" s="920"/>
      <c r="CC890" s="920"/>
      <c r="CD890" s="920"/>
      <c r="CE890" s="920"/>
      <c r="CF890" s="920"/>
      <c r="CG890" s="920"/>
      <c r="CH890" s="920"/>
      <c r="CI890" s="920"/>
      <c r="CJ890" s="920"/>
      <c r="CK890" s="920"/>
      <c r="CL890" s="920"/>
      <c r="CM890" s="920"/>
      <c r="CN890" s="920"/>
      <c r="CO890" s="920"/>
      <c r="CP890" s="920"/>
    </row>
    <row r="891" spans="7:94" ht="9.9499999999999993" customHeight="1">
      <c r="G891"/>
      <c r="H891" s="916"/>
      <c r="I891" s="2331"/>
      <c r="J891" s="2331"/>
      <c r="K891" s="2331"/>
      <c r="L891" s="2331"/>
      <c r="M891" s="2331"/>
      <c r="N891" s="2331"/>
      <c r="O891" s="2331"/>
      <c r="P891" s="2331"/>
      <c r="Q891" s="2331"/>
      <c r="R891" s="2331"/>
      <c r="S891" s="1317"/>
      <c r="T891" s="1317"/>
      <c r="U891" s="1317"/>
      <c r="V891" s="1317"/>
      <c r="W891" s="1317"/>
      <c r="X891" s="1317"/>
      <c r="Y891" s="1317"/>
      <c r="Z891" s="1317"/>
      <c r="AA891" s="1317"/>
      <c r="AB891" s="1317"/>
      <c r="AC891" s="1317"/>
      <c r="AD891" s="1317"/>
      <c r="AE891" s="1317"/>
      <c r="AF891" s="1317"/>
      <c r="AG891" s="1317"/>
      <c r="AH891" s="1316"/>
      <c r="AI891" s="1316"/>
      <c r="AJ891" s="1316"/>
      <c r="AK891" s="1316"/>
      <c r="AL891" s="1316"/>
      <c r="AM891" s="1316"/>
      <c r="AN891" s="1316"/>
      <c r="AO891" s="1316"/>
      <c r="AP891" s="1316"/>
      <c r="AQ891" s="1316"/>
      <c r="AR891" s="1316"/>
      <c r="AS891" s="1316"/>
      <c r="AT891" s="1316"/>
      <c r="AU891" s="1316"/>
      <c r="AV891" s="1316"/>
      <c r="AW891" s="1316"/>
      <c r="AX891" s="1316"/>
      <c r="AY891" s="1316"/>
      <c r="AZ891" s="1316"/>
      <c r="BA891" s="1316"/>
      <c r="BB891" s="1316"/>
      <c r="BC891" s="1316"/>
      <c r="BD891" s="1316"/>
      <c r="BE891" s="1316"/>
      <c r="BF891" s="1316"/>
      <c r="BG891" s="1316"/>
      <c r="BH891" s="1316"/>
      <c r="BI891" s="1316"/>
      <c r="BJ891" s="1316"/>
      <c r="BK891" s="1316"/>
      <c r="BL891" s="1316"/>
      <c r="BM891" s="1316"/>
      <c r="BN891" s="1316"/>
      <c r="BO891" s="1316"/>
      <c r="BP891" s="1316"/>
      <c r="BQ891" s="1316"/>
      <c r="BR891" s="1316"/>
      <c r="BS891" s="1316"/>
      <c r="BT891" s="1316"/>
      <c r="BU891" s="1316"/>
      <c r="BV891" s="1316"/>
      <c r="BW891" s="1316"/>
      <c r="BX891" s="942"/>
      <c r="BY891" s="920"/>
      <c r="BZ891" s="920"/>
      <c r="CA891" s="920"/>
      <c r="CB891" s="920"/>
      <c r="CC891" s="920"/>
      <c r="CD891" s="920"/>
      <c r="CE891" s="920"/>
      <c r="CF891" s="920"/>
      <c r="CG891" s="920"/>
      <c r="CH891" s="920"/>
      <c r="CI891" s="920"/>
      <c r="CJ891" s="920"/>
      <c r="CK891" s="920"/>
      <c r="CL891" s="920"/>
      <c r="CM891" s="920"/>
      <c r="CN891" s="920"/>
      <c r="CO891" s="920"/>
      <c r="CP891" s="920"/>
    </row>
    <row r="892" spans="7:94" s="920" customFormat="1" ht="18.95" customHeight="1">
      <c r="H892" s="1453"/>
      <c r="I892" s="1450" t="s">
        <v>1553</v>
      </c>
      <c r="J892" s="752"/>
      <c r="K892" s="938"/>
      <c r="L892" s="938"/>
      <c r="M892" s="2890" t="s">
        <v>1179</v>
      </c>
      <c r="N892" s="2891"/>
      <c r="O892" s="2891"/>
      <c r="P892" s="2892"/>
      <c r="Q892" s="986" t="s">
        <v>1180</v>
      </c>
      <c r="R892" s="920" t="s">
        <v>737</v>
      </c>
      <c r="S892" s="951" t="s">
        <v>1539</v>
      </c>
      <c r="T892" s="974"/>
      <c r="Z892" s="1256" t="s">
        <v>1630</v>
      </c>
      <c r="AA892" s="1056"/>
      <c r="AB892" s="1056"/>
      <c r="AD892" s="1154" t="s">
        <v>1845</v>
      </c>
      <c r="AE892" s="1155"/>
      <c r="AF892" s="1156"/>
      <c r="AG892" s="1156"/>
      <c r="AH892" s="1156"/>
      <c r="AI892" s="1156"/>
      <c r="AJ892" s="986" t="s">
        <v>912</v>
      </c>
      <c r="AK892" s="920" t="s">
        <v>737</v>
      </c>
      <c r="AL892" s="951" t="s">
        <v>3088</v>
      </c>
      <c r="AO892" s="974"/>
      <c r="BC892" s="926" t="s">
        <v>1712</v>
      </c>
      <c r="BD892" s="927"/>
      <c r="BE892" s="928"/>
      <c r="BF892" s="926" t="s">
        <v>1537</v>
      </c>
      <c r="BG892" s="927"/>
      <c r="BH892" s="928"/>
      <c r="BI892" s="926" t="s">
        <v>1538</v>
      </c>
      <c r="BJ892" s="927"/>
      <c r="BK892" s="928"/>
      <c r="BX892" s="937"/>
    </row>
    <row r="893" spans="7:94" s="920" customFormat="1" ht="9.9499999999999993" customHeight="1">
      <c r="H893" s="1453"/>
      <c r="I893" s="1451"/>
      <c r="Z893" s="2325"/>
      <c r="BX893" s="937"/>
    </row>
    <row r="894" spans="7:94" s="920" customFormat="1" ht="18.95" customHeight="1">
      <c r="H894" s="1453"/>
      <c r="I894" s="1409" t="s">
        <v>2264</v>
      </c>
      <c r="J894" s="1054"/>
      <c r="K894" s="1055"/>
      <c r="L894" s="1055"/>
      <c r="M894" s="2890" t="s">
        <v>1179</v>
      </c>
      <c r="N894" s="2891"/>
      <c r="O894" s="2891"/>
      <c r="P894" s="2892"/>
      <c r="Q894" s="986" t="s">
        <v>1180</v>
      </c>
      <c r="R894" s="987" t="s">
        <v>1178</v>
      </c>
      <c r="S894" s="2890" t="s">
        <v>1179</v>
      </c>
      <c r="T894" s="2891"/>
      <c r="U894" s="2891"/>
      <c r="V894" s="2892"/>
      <c r="W894" s="986" t="s">
        <v>1180</v>
      </c>
      <c r="Z894" s="1256" t="s">
        <v>1647</v>
      </c>
      <c r="AA894" s="1056"/>
      <c r="AB894" s="1056"/>
      <c r="AC894" s="938"/>
      <c r="AD894" s="1154" t="s">
        <v>2432</v>
      </c>
      <c r="AE894" s="1155"/>
      <c r="AF894" s="1156"/>
      <c r="AG894" s="1156"/>
      <c r="AH894" s="1156"/>
      <c r="AI894" s="1156"/>
      <c r="AJ894" s="986" t="s">
        <v>912</v>
      </c>
      <c r="AK894" s="1049"/>
      <c r="AL894" s="1452" t="s">
        <v>2364</v>
      </c>
      <c r="AM894" s="1056"/>
      <c r="AN894" s="1056"/>
      <c r="AO894" s="2890" t="s">
        <v>2365</v>
      </c>
      <c r="AP894" s="2891"/>
      <c r="AQ894" s="2891"/>
      <c r="AR894" s="2891"/>
      <c r="AS894" s="2892"/>
      <c r="BD894" s="1049"/>
      <c r="BX894" s="937"/>
    </row>
    <row r="895" spans="7:94" s="920" customFormat="1" ht="18.95" customHeight="1">
      <c r="H895" s="1453"/>
      <c r="I895" s="1049"/>
      <c r="AD895" s="1049" t="s">
        <v>3750</v>
      </c>
      <c r="BX895" s="937"/>
    </row>
    <row r="896" spans="7:94" s="920" customFormat="1" ht="18.95" customHeight="1">
      <c r="H896" s="1453"/>
      <c r="I896" s="1365" t="s">
        <v>2166</v>
      </c>
      <c r="BX896" s="937"/>
    </row>
    <row r="897" spans="8:76" s="920" customFormat="1" ht="5.0999999999999996" customHeight="1">
      <c r="H897" s="1453"/>
      <c r="I897" s="1426"/>
      <c r="BX897" s="937"/>
    </row>
    <row r="898" spans="8:76" s="920" customFormat="1" ht="18.95" customHeight="1">
      <c r="H898" s="1453"/>
      <c r="I898" s="2880" t="s">
        <v>1559</v>
      </c>
      <c r="J898" s="2810" t="s">
        <v>2142</v>
      </c>
      <c r="K898" s="2799"/>
      <c r="L898" s="2810" t="s">
        <v>2377</v>
      </c>
      <c r="M898" s="2848"/>
      <c r="N898" s="2848"/>
      <c r="O898" s="2799"/>
      <c r="P898" s="2810" t="s">
        <v>2374</v>
      </c>
      <c r="Q898" s="2848"/>
      <c r="R898" s="2848"/>
      <c r="S898" s="2799"/>
      <c r="T898" s="2810" t="s">
        <v>1647</v>
      </c>
      <c r="U898" s="2882"/>
      <c r="V898" s="2882"/>
      <c r="W898" s="2882"/>
      <c r="X898" s="2882"/>
      <c r="Y898" s="2812"/>
      <c r="Z898" s="2810" t="s">
        <v>3091</v>
      </c>
      <c r="AA898" s="2811"/>
      <c r="AB898" s="2811"/>
      <c r="AC898" s="2811"/>
      <c r="AD898" s="2812"/>
      <c r="AE898" s="2810" t="s">
        <v>2364</v>
      </c>
      <c r="AF898" s="2882"/>
      <c r="AG898" s="2882"/>
      <c r="AH898" s="2882"/>
      <c r="AI898" s="2812"/>
      <c r="AJ898" s="929" t="s">
        <v>1586</v>
      </c>
      <c r="AK898" s="930"/>
      <c r="AL898" s="930"/>
      <c r="AM898" s="930"/>
      <c r="AN898" s="930"/>
      <c r="AO898" s="930"/>
      <c r="AP898" s="930"/>
      <c r="AQ898" s="930"/>
      <c r="AR898" s="930"/>
      <c r="AS898" s="931"/>
      <c r="AT898" s="930"/>
      <c r="AU898" s="931"/>
      <c r="AV898" s="931"/>
      <c r="AW898" s="931"/>
      <c r="AX898" s="931"/>
      <c r="AY898" s="2810" t="s">
        <v>1775</v>
      </c>
      <c r="AZ898" s="2882"/>
      <c r="BA898" s="2812"/>
      <c r="BB898" s="2810" t="s">
        <v>1760</v>
      </c>
      <c r="BC898" s="2848"/>
      <c r="BD898" s="2848"/>
      <c r="BE898" s="2799"/>
      <c r="BF898" s="2810" t="s">
        <v>1748</v>
      </c>
      <c r="BG898" s="2848"/>
      <c r="BH898" s="2848"/>
      <c r="BI898" s="2799"/>
      <c r="BJ898" s="2947"/>
      <c r="BX898" s="937"/>
    </row>
    <row r="899" spans="8:76" s="920" customFormat="1" ht="18.95" customHeight="1">
      <c r="H899" s="1453"/>
      <c r="I899" s="2881"/>
      <c r="J899" s="2800"/>
      <c r="K899" s="2802"/>
      <c r="L899" s="2800"/>
      <c r="M899" s="2801"/>
      <c r="N899" s="2801"/>
      <c r="O899" s="2802"/>
      <c r="P899" s="2800"/>
      <c r="Q899" s="2801"/>
      <c r="R899" s="2801"/>
      <c r="S899" s="2802"/>
      <c r="T899" s="2813"/>
      <c r="U899" s="2814"/>
      <c r="V899" s="2814"/>
      <c r="W899" s="2814"/>
      <c r="X899" s="2814"/>
      <c r="Y899" s="2815"/>
      <c r="Z899" s="2813"/>
      <c r="AA899" s="2814"/>
      <c r="AB899" s="2814"/>
      <c r="AC899" s="2814"/>
      <c r="AD899" s="2815"/>
      <c r="AE899" s="2813"/>
      <c r="AF899" s="2814"/>
      <c r="AG899" s="2814"/>
      <c r="AH899" s="2814"/>
      <c r="AI899" s="2815"/>
      <c r="AJ899" s="929" t="s">
        <v>699</v>
      </c>
      <c r="AK899" s="930"/>
      <c r="AL899" s="930"/>
      <c r="AM899" s="931"/>
      <c r="AN899" s="929" t="s">
        <v>700</v>
      </c>
      <c r="AO899" s="930"/>
      <c r="AP899" s="931"/>
      <c r="AQ899" s="929" t="s">
        <v>1697</v>
      </c>
      <c r="AR899" s="930"/>
      <c r="AS899" s="930"/>
      <c r="AT899" s="930"/>
      <c r="AU899" s="931"/>
      <c r="AV899" s="1157" t="s">
        <v>2080</v>
      </c>
      <c r="AW899" s="1306"/>
      <c r="AX899" s="1159"/>
      <c r="AY899" s="2813"/>
      <c r="AZ899" s="2814"/>
      <c r="BA899" s="2815"/>
      <c r="BB899" s="2800"/>
      <c r="BC899" s="2801"/>
      <c r="BD899" s="2801"/>
      <c r="BE899" s="2802"/>
      <c r="BF899" s="2800"/>
      <c r="BG899" s="2801"/>
      <c r="BH899" s="2801"/>
      <c r="BI899" s="2802"/>
      <c r="BJ899" s="2948"/>
      <c r="BX899" s="937"/>
    </row>
    <row r="900" spans="8:76" s="920" customFormat="1" ht="18.95" customHeight="1">
      <c r="H900" s="1453"/>
      <c r="I900" s="1449" t="s">
        <v>1759</v>
      </c>
      <c r="J900" s="954" t="s">
        <v>1663</v>
      </c>
      <c r="K900" s="971"/>
      <c r="L900" s="2974" t="s">
        <v>1179</v>
      </c>
      <c r="M900" s="2978"/>
      <c r="N900" s="2978"/>
      <c r="O900" s="2976"/>
      <c r="P900" s="2974" t="s">
        <v>1570</v>
      </c>
      <c r="Q900" s="2978"/>
      <c r="R900" s="2978"/>
      <c r="S900" s="2976"/>
      <c r="T900" s="2944" t="s">
        <v>2299</v>
      </c>
      <c r="U900" s="2945"/>
      <c r="V900" s="2945"/>
      <c r="W900" s="2945"/>
      <c r="X900" s="2945"/>
      <c r="Y900" s="2946"/>
      <c r="Z900" s="2890" t="s">
        <v>2350</v>
      </c>
      <c r="AA900" s="2891"/>
      <c r="AB900" s="2891"/>
      <c r="AC900" s="2891"/>
      <c r="AD900" s="2892"/>
      <c r="AE900" s="2890" t="s">
        <v>2365</v>
      </c>
      <c r="AF900" s="2891"/>
      <c r="AG900" s="2891"/>
      <c r="AH900" s="2891"/>
      <c r="AI900" s="2892"/>
      <c r="AJ900" s="2285" t="s">
        <v>1560</v>
      </c>
      <c r="AK900" s="2384"/>
      <c r="AL900" s="2382"/>
      <c r="AM900" s="2383"/>
      <c r="AN900" s="2832">
        <v>12345</v>
      </c>
      <c r="AO900" s="2806"/>
      <c r="AP900" s="2793"/>
      <c r="AQ900" s="2929" t="s">
        <v>1691</v>
      </c>
      <c r="AR900" s="2930"/>
      <c r="AS900" s="2930"/>
      <c r="AT900" s="2930"/>
      <c r="AU900" s="2931"/>
      <c r="AV900" s="2929" t="s">
        <v>1704</v>
      </c>
      <c r="AW900" s="2930"/>
      <c r="AX900" s="2931"/>
      <c r="AY900" s="2929">
        <v>14</v>
      </c>
      <c r="AZ900" s="2930"/>
      <c r="BA900" s="2931"/>
      <c r="BB900" s="2974" t="s">
        <v>1179</v>
      </c>
      <c r="BC900" s="2978"/>
      <c r="BD900" s="2978"/>
      <c r="BE900" s="2976"/>
      <c r="BF900" s="2974" t="s">
        <v>1521</v>
      </c>
      <c r="BG900" s="2978"/>
      <c r="BH900" s="2978"/>
      <c r="BI900" s="2976"/>
      <c r="BJ900" s="990" t="s">
        <v>1180</v>
      </c>
      <c r="BX900" s="937"/>
    </row>
    <row r="901" spans="8:76" s="920" customFormat="1" ht="18.95" customHeight="1">
      <c r="H901" s="1453"/>
      <c r="I901" s="1449" t="s">
        <v>1759</v>
      </c>
      <c r="J901" s="954" t="s">
        <v>1663</v>
      </c>
      <c r="K901" s="971"/>
      <c r="L901" s="2890" t="s">
        <v>1179</v>
      </c>
      <c r="M901" s="2891"/>
      <c r="N901" s="2891"/>
      <c r="O901" s="2892"/>
      <c r="P901" s="2890" t="s">
        <v>1570</v>
      </c>
      <c r="Q901" s="2891"/>
      <c r="R901" s="2891"/>
      <c r="S901" s="2892"/>
      <c r="T901" s="2944" t="s">
        <v>2299</v>
      </c>
      <c r="U901" s="2945"/>
      <c r="V901" s="2945"/>
      <c r="W901" s="2945"/>
      <c r="X901" s="2945"/>
      <c r="Y901" s="2946"/>
      <c r="Z901" s="2890" t="s">
        <v>2350</v>
      </c>
      <c r="AA901" s="2891"/>
      <c r="AB901" s="2891"/>
      <c r="AC901" s="2891"/>
      <c r="AD901" s="2892"/>
      <c r="AE901" s="2890" t="s">
        <v>2366</v>
      </c>
      <c r="AF901" s="2891"/>
      <c r="AG901" s="2891"/>
      <c r="AH901" s="2891"/>
      <c r="AI901" s="2892"/>
      <c r="AJ901" s="932" t="s">
        <v>1560</v>
      </c>
      <c r="AK901" s="933"/>
      <c r="AL901" s="933"/>
      <c r="AM901" s="934"/>
      <c r="AN901" s="2831">
        <v>12345</v>
      </c>
      <c r="AO901" s="2808"/>
      <c r="AP901" s="2809"/>
      <c r="AQ901" s="2932" t="s">
        <v>1691</v>
      </c>
      <c r="AR901" s="2933"/>
      <c r="AS901" s="2933"/>
      <c r="AT901" s="2933"/>
      <c r="AU901" s="2934"/>
      <c r="AV901" s="2932" t="s">
        <v>1704</v>
      </c>
      <c r="AW901" s="2933"/>
      <c r="AX901" s="2934"/>
      <c r="AY901" s="2932">
        <v>14</v>
      </c>
      <c r="AZ901" s="2933"/>
      <c r="BA901" s="2934"/>
      <c r="BB901" s="2890" t="s">
        <v>1179</v>
      </c>
      <c r="BC901" s="2891"/>
      <c r="BD901" s="2891"/>
      <c r="BE901" s="2892"/>
      <c r="BF901" s="2890" t="s">
        <v>1521</v>
      </c>
      <c r="BG901" s="2891"/>
      <c r="BH901" s="2891"/>
      <c r="BI901" s="2892"/>
      <c r="BJ901" s="991"/>
      <c r="BX901" s="937"/>
    </row>
    <row r="902" spans="8:76" s="920" customFormat="1" ht="5.0999999999999996" customHeight="1">
      <c r="H902" s="1453"/>
      <c r="I902" s="1057"/>
      <c r="J902" s="1057"/>
      <c r="P902" s="1057"/>
      <c r="Q902" s="1057"/>
      <c r="R902" s="1057"/>
      <c r="S902" s="1057"/>
      <c r="BX902" s="937"/>
    </row>
    <row r="903" spans="8:76" s="920" customFormat="1" ht="5.0999999999999996" customHeight="1">
      <c r="H903" s="1453"/>
      <c r="I903" s="1366"/>
      <c r="J903" s="1366"/>
      <c r="K903" s="1366"/>
      <c r="L903" s="1366"/>
      <c r="M903" s="1366"/>
      <c r="N903" s="1366"/>
      <c r="O903" s="1366"/>
      <c r="P903" s="1366"/>
      <c r="Q903" s="1366"/>
      <c r="R903" s="1366"/>
      <c r="S903" s="1366"/>
      <c r="T903" s="1366"/>
      <c r="U903" s="1366"/>
      <c r="V903" s="1366"/>
      <c r="W903" s="1366"/>
      <c r="X903" s="1366"/>
      <c r="Y903" s="1366"/>
      <c r="Z903" s="1366"/>
      <c r="AA903" s="1366"/>
      <c r="AB903" s="1366"/>
      <c r="AC903" s="1366"/>
      <c r="AD903" s="1366"/>
      <c r="AE903" s="1366"/>
      <c r="AF903" s="1366"/>
      <c r="AG903" s="1366"/>
      <c r="AH903" s="1366"/>
      <c r="AI903" s="1366"/>
      <c r="AJ903" s="1366"/>
      <c r="AK903" s="1366"/>
      <c r="AL903" s="1366"/>
      <c r="AM903" s="1366"/>
      <c r="AN903" s="1366"/>
      <c r="AO903" s="1366"/>
      <c r="AP903" s="1366"/>
      <c r="AQ903" s="1366"/>
      <c r="AR903" s="1366"/>
      <c r="AS903" s="1366"/>
      <c r="AT903" s="1366"/>
      <c r="AU903" s="1366"/>
      <c r="AV903" s="1366"/>
      <c r="AW903" s="1366"/>
      <c r="AX903" s="1366"/>
      <c r="AY903" s="1366"/>
      <c r="AZ903" s="1366"/>
      <c r="BA903" s="1366"/>
      <c r="BB903" s="1366"/>
      <c r="BC903" s="1366"/>
      <c r="BD903" s="1366"/>
      <c r="BE903" s="1366"/>
      <c r="BF903" s="1366"/>
      <c r="BG903" s="1366"/>
      <c r="BH903" s="1366"/>
      <c r="BI903" s="1366"/>
      <c r="BJ903" s="1366"/>
      <c r="BX903" s="937"/>
    </row>
    <row r="904" spans="8:76" s="920" customFormat="1" ht="18.95" customHeight="1">
      <c r="H904" s="1453"/>
      <c r="I904" s="1366"/>
      <c r="J904" s="1366"/>
      <c r="K904" s="1366"/>
      <c r="L904" s="1366"/>
      <c r="M904" s="1366"/>
      <c r="N904" s="1366"/>
      <c r="O904" s="1366"/>
      <c r="P904" s="1366"/>
      <c r="Q904" s="1366"/>
      <c r="R904" s="1366"/>
      <c r="S904" s="1366"/>
      <c r="T904" s="1366"/>
      <c r="U904" s="1366"/>
      <c r="V904" s="1366"/>
      <c r="W904" s="1366"/>
      <c r="X904" s="1366"/>
      <c r="Y904" s="1366"/>
      <c r="Z904" s="1366"/>
      <c r="AA904" s="1366"/>
      <c r="AB904" s="1366"/>
      <c r="AC904" s="1366"/>
      <c r="AD904" s="1366"/>
      <c r="AE904" s="1366"/>
      <c r="AF904" s="1366"/>
      <c r="AG904" s="1366"/>
      <c r="AH904" s="1366"/>
      <c r="AI904" s="1366"/>
      <c r="AJ904" s="1366"/>
      <c r="AK904" s="1366"/>
      <c r="AL904" s="1366"/>
      <c r="AM904" s="1366"/>
      <c r="AN904" s="1366"/>
      <c r="AO904" s="1366"/>
      <c r="AP904" s="1366"/>
      <c r="AQ904" s="1366"/>
      <c r="AR904" s="1366"/>
      <c r="AS904" s="1366"/>
      <c r="AT904" s="1366"/>
      <c r="AU904" s="1366"/>
      <c r="AV904" s="1217" t="s">
        <v>1606</v>
      </c>
      <c r="AW904" s="1217"/>
      <c r="AX904" s="1366"/>
      <c r="AY904" s="2928">
        <f>AY901+AY900</f>
        <v>28</v>
      </c>
      <c r="AZ904" s="2884"/>
      <c r="BA904" s="2885"/>
      <c r="BB904" s="1366"/>
      <c r="BC904" s="1366"/>
      <c r="BD904" s="1366"/>
      <c r="BE904" s="1366"/>
      <c r="BF904" s="1366"/>
      <c r="BG904" s="1366"/>
      <c r="BH904" s="1366"/>
      <c r="BI904" s="1366"/>
      <c r="BJ904" s="1366"/>
      <c r="BX904" s="937"/>
    </row>
    <row r="905" spans="8:76" s="920" customFormat="1" ht="5.0999999999999996" customHeight="1">
      <c r="H905" s="1453"/>
      <c r="I905" s="1366"/>
      <c r="J905" s="1366"/>
      <c r="K905" s="1366"/>
      <c r="L905" s="1366"/>
      <c r="M905" s="1366"/>
      <c r="N905" s="1366"/>
      <c r="O905" s="1366"/>
      <c r="P905" s="1366"/>
      <c r="Q905" s="1366"/>
      <c r="R905" s="1366"/>
      <c r="S905" s="1366"/>
      <c r="T905" s="1366"/>
      <c r="U905" s="1366"/>
      <c r="V905" s="1366"/>
      <c r="W905" s="1366"/>
      <c r="X905" s="1366"/>
      <c r="Y905" s="1366"/>
      <c r="Z905" s="1366"/>
      <c r="AA905" s="1366"/>
      <c r="AB905" s="1366"/>
      <c r="AC905" s="1366"/>
      <c r="AD905" s="1366"/>
      <c r="AE905" s="1366"/>
      <c r="AF905" s="1366"/>
      <c r="AG905" s="1366"/>
      <c r="AH905" s="1366"/>
      <c r="AI905" s="1366"/>
      <c r="AJ905" s="1366"/>
      <c r="AK905" s="1366"/>
      <c r="AL905" s="1366"/>
      <c r="AM905" s="1366"/>
      <c r="AN905" s="1366"/>
      <c r="AO905" s="1366"/>
      <c r="AP905" s="1366"/>
      <c r="AQ905" s="1366"/>
      <c r="AR905" s="1366"/>
      <c r="AS905" s="1366"/>
      <c r="AT905" s="1366"/>
      <c r="AU905" s="1366"/>
      <c r="AV905" s="1366"/>
      <c r="AW905" s="1366"/>
      <c r="AX905" s="1366"/>
      <c r="AY905" s="1366"/>
      <c r="AZ905" s="1366"/>
      <c r="BA905" s="1366"/>
      <c r="BB905" s="1366"/>
      <c r="BC905" s="1366"/>
      <c r="BD905" s="1366"/>
      <c r="BE905" s="1366"/>
      <c r="BF905" s="1366"/>
      <c r="BG905" s="1366"/>
      <c r="BH905" s="1366"/>
      <c r="BI905" s="1366"/>
      <c r="BJ905" s="1366"/>
      <c r="BX905" s="937"/>
    </row>
    <row r="906" spans="8:76" s="920" customFormat="1" ht="18.95" customHeight="1">
      <c r="H906" s="1453"/>
      <c r="I906" s="1426"/>
      <c r="J906" s="1426"/>
      <c r="K906" s="1426"/>
      <c r="L906" s="1426"/>
      <c r="M906" s="1426"/>
      <c r="BX906" s="937"/>
    </row>
    <row r="907" spans="8:76" s="920" customFormat="1" ht="18.95" customHeight="1">
      <c r="H907" s="1453"/>
      <c r="I907" s="910" t="s">
        <v>1522</v>
      </c>
      <c r="J907" s="752"/>
      <c r="K907" s="752"/>
      <c r="L907" s="752"/>
      <c r="M907" s="2868" t="s">
        <v>3410</v>
      </c>
      <c r="N907" s="2869"/>
      <c r="O907" s="2870"/>
      <c r="P907" s="946" t="s">
        <v>1115</v>
      </c>
      <c r="Q907" s="2865" t="s">
        <v>1523</v>
      </c>
      <c r="R907" s="2866"/>
      <c r="S907" s="2867"/>
      <c r="T907" s="946" t="s">
        <v>1115</v>
      </c>
      <c r="U907" s="2865" t="s">
        <v>1524</v>
      </c>
      <c r="V907" s="2866"/>
      <c r="W907" s="2867"/>
      <c r="X907" s="946" t="s">
        <v>1115</v>
      </c>
      <c r="Y907" s="1046" t="s">
        <v>2116</v>
      </c>
      <c r="Z907" s="1047"/>
      <c r="AA907" s="1048"/>
      <c r="AC907" s="949" t="s">
        <v>3058</v>
      </c>
      <c r="AD907" s="486"/>
      <c r="AE907" s="486"/>
      <c r="AF907" s="2010" t="s">
        <v>3059</v>
      </c>
      <c r="AG907" s="2011"/>
      <c r="AH907" s="2011"/>
      <c r="AI907" s="2011"/>
      <c r="AJ907" s="2011"/>
      <c r="AK907" s="2011"/>
      <c r="AL907" s="1049" t="s">
        <v>3489</v>
      </c>
      <c r="BX907" s="937"/>
    </row>
    <row r="908" spans="8:76" s="920" customFormat="1" ht="18.95" customHeight="1" thickBot="1">
      <c r="H908" s="1453"/>
      <c r="I908" s="1444"/>
      <c r="J908" s="1444"/>
      <c r="K908" s="1444"/>
      <c r="L908" s="1444"/>
      <c r="M908" s="1444"/>
      <c r="N908" s="1444"/>
      <c r="O908" s="1444"/>
      <c r="P908" s="1444"/>
      <c r="Q908" s="1444"/>
      <c r="R908" s="1444"/>
      <c r="S908" s="1444"/>
      <c r="T908" s="1444"/>
      <c r="U908" s="1444"/>
      <c r="V908" s="1444"/>
      <c r="W908" s="1444"/>
      <c r="X908" s="1444"/>
      <c r="Y908" s="1444"/>
      <c r="Z908" s="1444"/>
      <c r="AA908" s="1444"/>
      <c r="AB908" s="1444"/>
      <c r="AC908" s="1444"/>
      <c r="AD908" s="1444"/>
      <c r="AE908" s="1444"/>
      <c r="AF908" s="1444"/>
      <c r="AG908" s="1444"/>
      <c r="AH908" s="1444"/>
      <c r="AI908" s="1444"/>
      <c r="AJ908" s="1444"/>
      <c r="AK908" s="1444"/>
      <c r="AL908" s="1444"/>
      <c r="AM908" s="1444"/>
      <c r="AN908" s="1444"/>
      <c r="AO908" s="1444"/>
      <c r="AP908" s="1444"/>
      <c r="AQ908" s="1444"/>
      <c r="AR908" s="1444"/>
      <c r="AS908" s="1444"/>
      <c r="AT908" s="1444"/>
      <c r="AU908" s="1444"/>
      <c r="AV908" s="1444"/>
      <c r="AW908" s="1444"/>
      <c r="AX908" s="1444"/>
      <c r="AY908" s="1444"/>
      <c r="AZ908" s="1444"/>
      <c r="BA908" s="1444"/>
      <c r="BB908" s="1444"/>
      <c r="BC908" s="1444"/>
      <c r="BD908" s="1444"/>
      <c r="BE908" s="1444"/>
      <c r="BF908" s="1444"/>
      <c r="BG908" s="1444"/>
      <c r="BH908" s="1444"/>
      <c r="BI908" s="1444"/>
      <c r="BJ908" s="1444"/>
      <c r="BK908" s="1444"/>
      <c r="BL908" s="1444"/>
      <c r="BM908" s="1444"/>
      <c r="BN908" s="1444"/>
      <c r="BO908" s="1444"/>
      <c r="BP908" s="1444"/>
      <c r="BQ908" s="1444"/>
      <c r="BR908" s="1444"/>
      <c r="BS908" s="1444"/>
      <c r="BT908" s="1444"/>
      <c r="BU908" s="1444"/>
      <c r="BV908" s="1444"/>
      <c r="BW908" s="1444"/>
      <c r="BX908" s="937"/>
    </row>
    <row r="909" spans="8:76" s="920" customFormat="1" ht="18.95" customHeight="1">
      <c r="H909" s="1453"/>
      <c r="I909" s="1045"/>
      <c r="J909" s="1045"/>
      <c r="K909" s="1045"/>
      <c r="L909" s="1045"/>
      <c r="M909" s="1045"/>
      <c r="N909" s="1045"/>
      <c r="O909" s="1045"/>
      <c r="P909" s="1045"/>
      <c r="Q909" s="1045"/>
      <c r="R909" s="1045"/>
      <c r="S909" s="1045"/>
      <c r="T909" s="1045"/>
      <c r="U909" s="1045"/>
      <c r="V909" s="1045"/>
      <c r="W909" s="1045"/>
      <c r="X909" s="1045"/>
      <c r="Y909" s="1045"/>
      <c r="Z909" s="1045"/>
      <c r="AA909" s="1045"/>
      <c r="AB909" s="1045"/>
      <c r="AC909" s="1045"/>
      <c r="AD909" s="1045"/>
      <c r="AE909" s="1045"/>
      <c r="AF909" s="1045"/>
      <c r="AG909" s="1045"/>
      <c r="AH909" s="1045"/>
      <c r="AI909" s="1045"/>
      <c r="AJ909" s="1045"/>
      <c r="AK909" s="1045"/>
      <c r="AL909" s="1045"/>
      <c r="AM909" s="1045"/>
      <c r="AN909" s="1045"/>
      <c r="AO909" s="1045"/>
      <c r="AP909" s="1045"/>
      <c r="AQ909" s="1045"/>
      <c r="AR909" s="1045"/>
      <c r="AS909" s="1045"/>
      <c r="AT909" s="1045"/>
      <c r="AU909" s="1045"/>
      <c r="AV909" s="1045"/>
      <c r="AW909" s="1045"/>
      <c r="AX909" s="1045"/>
      <c r="AY909" s="1045"/>
      <c r="AZ909" s="1045"/>
      <c r="BA909" s="1045"/>
      <c r="BB909" s="1045"/>
      <c r="BC909" s="1045"/>
      <c r="BD909" s="1045"/>
      <c r="BE909" s="1045"/>
      <c r="BF909" s="1045"/>
      <c r="BG909" s="1045"/>
      <c r="BH909" s="1045"/>
      <c r="BI909" s="1045"/>
      <c r="BJ909" s="1045"/>
      <c r="BK909" s="1045"/>
      <c r="BL909" s="1045"/>
      <c r="BM909" s="1045"/>
      <c r="BN909" s="1045"/>
      <c r="BO909" s="1045"/>
      <c r="BP909" s="1045"/>
      <c r="BQ909" s="1045"/>
      <c r="BR909" s="1045"/>
      <c r="BS909" s="1045"/>
      <c r="BT909" s="1045"/>
      <c r="BU909" s="1045"/>
      <c r="BV909" s="1045"/>
      <c r="BW909" s="1045"/>
      <c r="BX909" s="937"/>
    </row>
    <row r="910" spans="8:76" s="920" customFormat="1" ht="18.95" customHeight="1">
      <c r="H910" s="1453"/>
      <c r="I910" s="1365" t="s">
        <v>3212</v>
      </c>
      <c r="S910" s="948" t="s">
        <v>3110</v>
      </c>
      <c r="T910" s="947"/>
      <c r="U910" s="947"/>
      <c r="AJ910" s="1056" t="s">
        <v>2379</v>
      </c>
      <c r="AK910" s="1056"/>
      <c r="AL910" s="1056"/>
      <c r="AM910" s="938"/>
      <c r="AN910" s="982" t="s">
        <v>1521</v>
      </c>
      <c r="AO910" s="983"/>
      <c r="AP910" s="983"/>
      <c r="AQ910" s="983"/>
      <c r="AR910" s="984"/>
      <c r="BX910" s="937"/>
    </row>
    <row r="911" spans="8:76" s="920" customFormat="1" ht="5.0999999999999996" customHeight="1">
      <c r="H911" s="1453"/>
      <c r="I911" s="1426"/>
      <c r="BX911" s="937"/>
    </row>
    <row r="912" spans="8:76" s="920" customFormat="1" ht="18.95" customHeight="1">
      <c r="H912" s="1453"/>
      <c r="I912" s="2880" t="s">
        <v>1559</v>
      </c>
      <c r="J912" s="2810" t="s">
        <v>2377</v>
      </c>
      <c r="K912" s="2848"/>
      <c r="L912" s="2848"/>
      <c r="M912" s="2799"/>
      <c r="N912" s="2810" t="s">
        <v>3119</v>
      </c>
      <c r="O912" s="2848"/>
      <c r="P912" s="2848"/>
      <c r="Q912" s="2799"/>
      <c r="R912" s="2810" t="s">
        <v>1647</v>
      </c>
      <c r="S912" s="2882"/>
      <c r="T912" s="2882"/>
      <c r="U912" s="2882"/>
      <c r="V912" s="2882"/>
      <c r="W912" s="2812"/>
      <c r="X912" s="2810" t="s">
        <v>1856</v>
      </c>
      <c r="Y912" s="2882"/>
      <c r="Z912" s="2882"/>
      <c r="AA912" s="2882"/>
      <c r="AB912" s="2882"/>
      <c r="AC912" s="2812"/>
      <c r="AD912" s="2810" t="s">
        <v>3091</v>
      </c>
      <c r="AE912" s="2811"/>
      <c r="AF912" s="2811"/>
      <c r="AG912" s="2811"/>
      <c r="AH912" s="2812"/>
      <c r="AI912" s="2810" t="s">
        <v>2364</v>
      </c>
      <c r="AJ912" s="2811"/>
      <c r="AK912" s="2811"/>
      <c r="AL912" s="2811"/>
      <c r="AM912" s="2812"/>
      <c r="AN912" s="1343" t="s">
        <v>2147</v>
      </c>
      <c r="AO912" s="1362"/>
      <c r="AP912" s="1060"/>
      <c r="AQ912" s="1060"/>
      <c r="AR912" s="1060"/>
      <c r="AS912" s="1060"/>
      <c r="AT912" s="1060"/>
      <c r="AU912" s="1060"/>
      <c r="AV912" s="1061"/>
      <c r="AW912" s="929" t="s">
        <v>1586</v>
      </c>
      <c r="AX912" s="930"/>
      <c r="AY912" s="930"/>
      <c r="AZ912" s="930"/>
      <c r="BA912" s="930"/>
      <c r="BB912" s="930"/>
      <c r="BC912" s="930"/>
      <c r="BD912" s="930"/>
      <c r="BE912" s="930"/>
      <c r="BF912" s="931"/>
      <c r="BG912" s="930"/>
      <c r="BH912" s="931"/>
      <c r="BI912" s="931"/>
      <c r="BJ912" s="931"/>
      <c r="BK912" s="931"/>
      <c r="BL912" s="2810" t="s">
        <v>1775</v>
      </c>
      <c r="BM912" s="2882"/>
      <c r="BN912" s="2812"/>
      <c r="BO912" s="2810" t="s">
        <v>1760</v>
      </c>
      <c r="BP912" s="2848"/>
      <c r="BQ912" s="2848"/>
      <c r="BR912" s="2799"/>
      <c r="BS912" s="2810" t="s">
        <v>1748</v>
      </c>
      <c r="BT912" s="2798"/>
      <c r="BU912" s="2798"/>
      <c r="BV912" s="2799"/>
      <c r="BW912" s="2947"/>
      <c r="BX912" s="937"/>
    </row>
    <row r="913" spans="4:76" s="920" customFormat="1" ht="18.95" customHeight="1">
      <c r="H913" s="1453"/>
      <c r="I913" s="2881"/>
      <c r="J913" s="2800"/>
      <c r="K913" s="2801"/>
      <c r="L913" s="2801"/>
      <c r="M913" s="2802"/>
      <c r="N913" s="2800"/>
      <c r="O913" s="2801"/>
      <c r="P913" s="2801"/>
      <c r="Q913" s="2802"/>
      <c r="R913" s="2813"/>
      <c r="S913" s="2814"/>
      <c r="T913" s="2814"/>
      <c r="U913" s="2814"/>
      <c r="V913" s="2814"/>
      <c r="W913" s="2815"/>
      <c r="X913" s="2813"/>
      <c r="Y913" s="2814"/>
      <c r="Z913" s="2814"/>
      <c r="AA913" s="2814"/>
      <c r="AB913" s="2814"/>
      <c r="AC913" s="2815"/>
      <c r="AD913" s="2813"/>
      <c r="AE913" s="2814"/>
      <c r="AF913" s="2814"/>
      <c r="AG913" s="2814"/>
      <c r="AH913" s="2815"/>
      <c r="AI913" s="2813"/>
      <c r="AJ913" s="2814"/>
      <c r="AK913" s="2814"/>
      <c r="AL913" s="2814"/>
      <c r="AM913" s="2815"/>
      <c r="AN913" s="1059" t="s">
        <v>3412</v>
      </c>
      <c r="AO913" s="1060"/>
      <c r="AP913" s="1060"/>
      <c r="AQ913" s="1059" t="s">
        <v>2138</v>
      </c>
      <c r="AR913" s="1060"/>
      <c r="AS913" s="1060"/>
      <c r="AT913" s="1059" t="s">
        <v>2139</v>
      </c>
      <c r="AU913" s="1060"/>
      <c r="AV913" s="1061"/>
      <c r="AW913" s="929" t="s">
        <v>699</v>
      </c>
      <c r="AX913" s="930"/>
      <c r="AY913" s="930"/>
      <c r="AZ913" s="931"/>
      <c r="BA913" s="929" t="s">
        <v>700</v>
      </c>
      <c r="BB913" s="930"/>
      <c r="BC913" s="931"/>
      <c r="BD913" s="929" t="s">
        <v>1697</v>
      </c>
      <c r="BE913" s="930"/>
      <c r="BF913" s="930"/>
      <c r="BG913" s="930"/>
      <c r="BH913" s="931"/>
      <c r="BI913" s="1157" t="s">
        <v>2080</v>
      </c>
      <c r="BJ913" s="1306"/>
      <c r="BK913" s="1159"/>
      <c r="BL913" s="2813"/>
      <c r="BM913" s="2814"/>
      <c r="BN913" s="2815"/>
      <c r="BO913" s="2800"/>
      <c r="BP913" s="2801"/>
      <c r="BQ913" s="2801"/>
      <c r="BR913" s="2802"/>
      <c r="BS913" s="2800"/>
      <c r="BT913" s="2801"/>
      <c r="BU913" s="2801"/>
      <c r="BV913" s="2802"/>
      <c r="BW913" s="2948"/>
      <c r="BX913" s="937"/>
    </row>
    <row r="914" spans="4:76" s="920" customFormat="1" ht="18.95" customHeight="1">
      <c r="H914" s="1453"/>
      <c r="I914" s="2324" t="s">
        <v>737</v>
      </c>
      <c r="J914" s="2974" t="s">
        <v>1179</v>
      </c>
      <c r="K914" s="2978"/>
      <c r="L914" s="2978"/>
      <c r="M914" s="2976"/>
      <c r="N914" s="2974" t="s">
        <v>1570</v>
      </c>
      <c r="O914" s="2978"/>
      <c r="P914" s="2978"/>
      <c r="Q914" s="2976"/>
      <c r="R914" s="2944" t="s">
        <v>2299</v>
      </c>
      <c r="S914" s="2945"/>
      <c r="T914" s="2945"/>
      <c r="U914" s="2945"/>
      <c r="V914" s="2945"/>
      <c r="W914" s="2946"/>
      <c r="X914" s="2944" t="s">
        <v>1845</v>
      </c>
      <c r="Y914" s="2945"/>
      <c r="Z914" s="2945"/>
      <c r="AA914" s="2945"/>
      <c r="AB914" s="2945"/>
      <c r="AC914" s="2946"/>
      <c r="AD914" s="2890" t="s">
        <v>2350</v>
      </c>
      <c r="AE914" s="2891"/>
      <c r="AF914" s="2891"/>
      <c r="AG914" s="2891"/>
      <c r="AH914" s="2892"/>
      <c r="AI914" s="982" t="s">
        <v>2365</v>
      </c>
      <c r="AJ914" s="1152"/>
      <c r="AK914" s="1152"/>
      <c r="AL914" s="1152"/>
      <c r="AM914" s="1153"/>
      <c r="AN914" s="1388" t="s">
        <v>3410</v>
      </c>
      <c r="AO914" s="955"/>
      <c r="AP914" s="955"/>
      <c r="AQ914" s="954" t="s">
        <v>1523</v>
      </c>
      <c r="AR914" s="955"/>
      <c r="AS914" s="955"/>
      <c r="AT914" s="954" t="s">
        <v>1524</v>
      </c>
      <c r="AU914" s="955"/>
      <c r="AV914" s="971"/>
      <c r="AW914" s="2832" t="s">
        <v>1560</v>
      </c>
      <c r="AX914" s="2806"/>
      <c r="AY914" s="2806"/>
      <c r="AZ914" s="2793"/>
      <c r="BA914" s="2832">
        <v>12345</v>
      </c>
      <c r="BB914" s="2806"/>
      <c r="BC914" s="2793"/>
      <c r="BD914" s="2929" t="s">
        <v>1691</v>
      </c>
      <c r="BE914" s="2930"/>
      <c r="BF914" s="2930"/>
      <c r="BG914" s="2930"/>
      <c r="BH914" s="2931"/>
      <c r="BI914" s="2929" t="s">
        <v>1704</v>
      </c>
      <c r="BJ914" s="2930"/>
      <c r="BK914" s="2931"/>
      <c r="BL914" s="2929">
        <v>14</v>
      </c>
      <c r="BM914" s="2930"/>
      <c r="BN914" s="2931"/>
      <c r="BO914" s="2974" t="s">
        <v>1179</v>
      </c>
      <c r="BP914" s="2978"/>
      <c r="BQ914" s="2978"/>
      <c r="BR914" s="2976"/>
      <c r="BS914" s="2974" t="s">
        <v>1521</v>
      </c>
      <c r="BT914" s="2975"/>
      <c r="BU914" s="2975"/>
      <c r="BV914" s="2976"/>
      <c r="BW914" s="990" t="s">
        <v>1180</v>
      </c>
      <c r="BX914" s="937"/>
    </row>
    <row r="915" spans="4:76" s="920" customFormat="1" ht="18.95" customHeight="1">
      <c r="H915" s="1453"/>
      <c r="I915" s="1315" t="s">
        <v>737</v>
      </c>
      <c r="J915" s="2890" t="s">
        <v>1179</v>
      </c>
      <c r="K915" s="2891"/>
      <c r="L915" s="2891"/>
      <c r="M915" s="2892"/>
      <c r="N915" s="2890" t="s">
        <v>1570</v>
      </c>
      <c r="O915" s="2891"/>
      <c r="P915" s="2891"/>
      <c r="Q915" s="2892"/>
      <c r="R915" s="2944" t="s">
        <v>2299</v>
      </c>
      <c r="S915" s="2945"/>
      <c r="T915" s="2945"/>
      <c r="U915" s="2945"/>
      <c r="V915" s="2945"/>
      <c r="W915" s="2946"/>
      <c r="X915" s="2944" t="s">
        <v>1845</v>
      </c>
      <c r="Y915" s="2945"/>
      <c r="Z915" s="2945"/>
      <c r="AA915" s="2945"/>
      <c r="AB915" s="2945"/>
      <c r="AC915" s="2946"/>
      <c r="AD915" s="2890" t="s">
        <v>2350</v>
      </c>
      <c r="AE915" s="2891"/>
      <c r="AF915" s="2891"/>
      <c r="AG915" s="2891"/>
      <c r="AH915" s="2892"/>
      <c r="AI915" s="982" t="s">
        <v>2366</v>
      </c>
      <c r="AJ915" s="1152"/>
      <c r="AK915" s="1152"/>
      <c r="AL915" s="1152"/>
      <c r="AM915" s="1153"/>
      <c r="AN915" s="1388" t="s">
        <v>3410</v>
      </c>
      <c r="AO915" s="955"/>
      <c r="AP915" s="955"/>
      <c r="AQ915" s="954" t="s">
        <v>1523</v>
      </c>
      <c r="AR915" s="955"/>
      <c r="AS915" s="955"/>
      <c r="AT915" s="954" t="s">
        <v>1524</v>
      </c>
      <c r="AU915" s="955"/>
      <c r="AV915" s="971"/>
      <c r="AW915" s="2831" t="s">
        <v>1560</v>
      </c>
      <c r="AX915" s="2808"/>
      <c r="AY915" s="2808"/>
      <c r="AZ915" s="2809"/>
      <c r="BA915" s="2831">
        <v>12345</v>
      </c>
      <c r="BB915" s="2808"/>
      <c r="BC915" s="2809"/>
      <c r="BD915" s="2932" t="s">
        <v>1691</v>
      </c>
      <c r="BE915" s="2933"/>
      <c r="BF915" s="2933"/>
      <c r="BG915" s="2933"/>
      <c r="BH915" s="2934"/>
      <c r="BI915" s="2932" t="s">
        <v>1704</v>
      </c>
      <c r="BJ915" s="2933"/>
      <c r="BK915" s="2934"/>
      <c r="BL915" s="2932">
        <v>14</v>
      </c>
      <c r="BM915" s="2933"/>
      <c r="BN915" s="2934"/>
      <c r="BO915" s="2890" t="s">
        <v>1179</v>
      </c>
      <c r="BP915" s="2891"/>
      <c r="BQ915" s="2891"/>
      <c r="BR915" s="2892"/>
      <c r="BS915" s="2890" t="s">
        <v>1521</v>
      </c>
      <c r="BT915" s="2891"/>
      <c r="BU915" s="2891"/>
      <c r="BV915" s="2892"/>
      <c r="BW915" s="991"/>
      <c r="BX915" s="937"/>
    </row>
    <row r="916" spans="4:76" s="920" customFormat="1" ht="5.0999999999999996" customHeight="1">
      <c r="H916" s="1453"/>
      <c r="I916" s="1057"/>
      <c r="J916" s="1057"/>
      <c r="K916" s="1057"/>
      <c r="L916" s="1057"/>
      <c r="M916" s="1057"/>
      <c r="BX916" s="937"/>
    </row>
    <row r="917" spans="4:76" s="920" customFormat="1" ht="5.0999999999999996" customHeight="1">
      <c r="H917" s="1453"/>
      <c r="I917" s="1366"/>
      <c r="J917" s="1366"/>
      <c r="K917" s="1366"/>
      <c r="L917" s="1366"/>
      <c r="M917" s="1366"/>
      <c r="N917" s="1366"/>
      <c r="O917" s="1366"/>
      <c r="P917" s="1366"/>
      <c r="Q917" s="1366"/>
      <c r="R917" s="1366"/>
      <c r="S917" s="1366"/>
      <c r="T917" s="1366"/>
      <c r="U917" s="1366"/>
      <c r="V917" s="1366"/>
      <c r="W917" s="1366"/>
      <c r="X917" s="1366"/>
      <c r="Y917" s="1366"/>
      <c r="Z917" s="1366"/>
      <c r="AA917" s="1366"/>
      <c r="AB917" s="1366"/>
      <c r="AC917" s="1366"/>
      <c r="AD917" s="1366"/>
      <c r="AE917" s="1366"/>
      <c r="AF917" s="1366"/>
      <c r="AG917" s="1366"/>
      <c r="AH917" s="1366"/>
      <c r="AI917" s="1366"/>
      <c r="AJ917" s="1366"/>
      <c r="AK917" s="1366"/>
      <c r="AL917" s="1366"/>
      <c r="AM917" s="1366"/>
      <c r="AN917" s="1366"/>
      <c r="AO917" s="1366"/>
      <c r="AP917" s="1366"/>
      <c r="AQ917" s="1366"/>
      <c r="AR917" s="1366"/>
      <c r="AS917" s="1366"/>
      <c r="AT917" s="1366"/>
      <c r="AU917" s="1366"/>
      <c r="AV917" s="1366"/>
      <c r="AW917" s="1366"/>
      <c r="AX917" s="1366"/>
      <c r="AY917" s="1366"/>
      <c r="AZ917" s="1366"/>
      <c r="BA917" s="1366"/>
      <c r="BB917" s="1366"/>
      <c r="BC917" s="1366"/>
      <c r="BD917" s="1366"/>
      <c r="BE917" s="1366"/>
      <c r="BF917" s="1366"/>
      <c r="BG917" s="1366"/>
      <c r="BH917" s="1366"/>
      <c r="BI917" s="1366"/>
      <c r="BJ917" s="1366"/>
      <c r="BK917" s="1366"/>
      <c r="BL917" s="1366"/>
      <c r="BM917" s="1366"/>
      <c r="BN917" s="1366"/>
      <c r="BO917" s="1443"/>
      <c r="BP917" s="1443"/>
      <c r="BQ917" s="1443"/>
      <c r="BR917" s="1443"/>
      <c r="BS917" s="1443"/>
      <c r="BT917" s="1443"/>
      <c r="BU917" s="1443"/>
      <c r="BV917" s="1443"/>
      <c r="BW917" s="1366"/>
      <c r="BX917" s="937"/>
    </row>
    <row r="918" spans="4:76" s="920" customFormat="1" ht="18.95" customHeight="1">
      <c r="H918" s="1453"/>
      <c r="I918" s="1366"/>
      <c r="J918" s="1366"/>
      <c r="K918" s="1366"/>
      <c r="L918" s="1366"/>
      <c r="M918" s="1366"/>
      <c r="N918" s="1366"/>
      <c r="O918" s="1366"/>
      <c r="P918" s="1366"/>
      <c r="Q918" s="1366"/>
      <c r="R918" s="1366"/>
      <c r="S918" s="1366"/>
      <c r="T918" s="1366"/>
      <c r="U918" s="1366"/>
      <c r="V918" s="1366"/>
      <c r="W918" s="1366"/>
      <c r="X918" s="1366"/>
      <c r="Y918" s="1366"/>
      <c r="Z918" s="1366"/>
      <c r="AA918" s="1366"/>
      <c r="AB918" s="1366"/>
      <c r="AC918" s="1366"/>
      <c r="AD918" s="1366"/>
      <c r="AE918" s="1366"/>
      <c r="AF918" s="1366"/>
      <c r="AG918" s="1366"/>
      <c r="AH918" s="1366"/>
      <c r="AI918" s="1366"/>
      <c r="AJ918" s="1366"/>
      <c r="AK918" s="1366"/>
      <c r="AL918" s="1366"/>
      <c r="AM918" s="1366"/>
      <c r="AN918" s="1366"/>
      <c r="AO918" s="1366"/>
      <c r="AP918" s="1366"/>
      <c r="AQ918" s="1366"/>
      <c r="AR918" s="1366"/>
      <c r="AS918" s="1366"/>
      <c r="AT918" s="1366"/>
      <c r="AU918" s="1366"/>
      <c r="AV918" s="1366"/>
      <c r="AW918" s="1366"/>
      <c r="AX918" s="1366"/>
      <c r="AY918" s="1366"/>
      <c r="AZ918" s="1366"/>
      <c r="BA918" s="1366"/>
      <c r="BB918" s="1366"/>
      <c r="BC918" s="1366"/>
      <c r="BD918" s="1366"/>
      <c r="BE918" s="1366"/>
      <c r="BF918" s="1366"/>
      <c r="BG918" s="1366"/>
      <c r="BH918" s="1366"/>
      <c r="BI918" s="1217" t="s">
        <v>1606</v>
      </c>
      <c r="BJ918" s="1217"/>
      <c r="BK918" s="1366"/>
      <c r="BL918" s="2928">
        <f>BL915+BL914</f>
        <v>28</v>
      </c>
      <c r="BM918" s="2884"/>
      <c r="BN918" s="2885"/>
      <c r="BO918" s="1443"/>
      <c r="BP918" s="1443"/>
      <c r="BQ918" s="1443"/>
      <c r="BR918" s="1443"/>
      <c r="BS918" s="1443"/>
      <c r="BT918" s="1443"/>
      <c r="BU918" s="1443"/>
      <c r="BV918" s="1443"/>
      <c r="BW918" s="1366"/>
      <c r="BX918" s="937"/>
    </row>
    <row r="919" spans="4:76" s="920" customFormat="1" ht="5.0999999999999996" customHeight="1">
      <c r="H919" s="1453"/>
      <c r="I919" s="1366"/>
      <c r="J919" s="1366"/>
      <c r="K919" s="1366"/>
      <c r="L919" s="1366"/>
      <c r="M919" s="1366"/>
      <c r="N919" s="1366"/>
      <c r="O919" s="1366"/>
      <c r="P919" s="1366"/>
      <c r="Q919" s="1366"/>
      <c r="R919" s="1366"/>
      <c r="S919" s="1366"/>
      <c r="T919" s="1366"/>
      <c r="U919" s="1366"/>
      <c r="V919" s="1366"/>
      <c r="W919" s="1366"/>
      <c r="X919" s="1366"/>
      <c r="Y919" s="1366"/>
      <c r="Z919" s="1366"/>
      <c r="AA919" s="1366"/>
      <c r="AB919" s="1366"/>
      <c r="AC919" s="1366"/>
      <c r="AD919" s="1366"/>
      <c r="AE919" s="1366"/>
      <c r="AF919" s="1366"/>
      <c r="AG919" s="1366"/>
      <c r="AH919" s="1366"/>
      <c r="AI919" s="1366"/>
      <c r="AJ919" s="1366"/>
      <c r="AK919" s="1366"/>
      <c r="AL919" s="1366"/>
      <c r="AM919" s="1366"/>
      <c r="AN919" s="1366"/>
      <c r="AO919" s="1366"/>
      <c r="AP919" s="1366"/>
      <c r="AQ919" s="1366"/>
      <c r="AR919" s="1366"/>
      <c r="AS919" s="1366"/>
      <c r="AT919" s="1366"/>
      <c r="AU919" s="1366"/>
      <c r="AV919" s="1366"/>
      <c r="AW919" s="1366"/>
      <c r="AX919" s="1366"/>
      <c r="AY919" s="1366"/>
      <c r="AZ919" s="1366"/>
      <c r="BA919" s="1366"/>
      <c r="BB919" s="1366"/>
      <c r="BC919" s="1366"/>
      <c r="BD919" s="1366"/>
      <c r="BE919" s="1366"/>
      <c r="BF919" s="1366"/>
      <c r="BG919" s="1366"/>
      <c r="BH919" s="1366"/>
      <c r="BI919" s="1366"/>
      <c r="BJ919" s="1366"/>
      <c r="BK919" s="1366"/>
      <c r="BL919" s="1366"/>
      <c r="BM919" s="1366"/>
      <c r="BN919" s="1366"/>
      <c r="BO919" s="1443"/>
      <c r="BP919" s="1443"/>
      <c r="BQ919" s="1443"/>
      <c r="BR919" s="1443"/>
      <c r="BS919" s="1443"/>
      <c r="BT919" s="1443"/>
      <c r="BU919" s="1443"/>
      <c r="BV919" s="1443"/>
      <c r="BW919" s="1366"/>
      <c r="BX919" s="937"/>
    </row>
    <row r="920" spans="4:76" s="920" customFormat="1" ht="18.95" customHeight="1">
      <c r="H920" s="1454"/>
      <c r="I920" s="1416"/>
      <c r="J920" s="939"/>
      <c r="K920" s="939"/>
      <c r="L920" s="939"/>
      <c r="M920" s="939"/>
      <c r="N920" s="939"/>
      <c r="O920" s="939"/>
      <c r="P920" s="939"/>
      <c r="Q920" s="939"/>
      <c r="R920" s="939"/>
      <c r="S920" s="939"/>
      <c r="T920" s="939"/>
      <c r="U920" s="939"/>
      <c r="V920" s="939"/>
      <c r="W920" s="939"/>
      <c r="X920" s="939"/>
      <c r="Y920" s="939"/>
      <c r="Z920" s="939"/>
      <c r="AA920" s="939"/>
      <c r="AB920" s="939"/>
      <c r="AC920" s="939"/>
      <c r="AD920" s="939"/>
      <c r="AE920" s="939"/>
      <c r="AF920" s="939"/>
      <c r="AG920" s="939"/>
      <c r="AH920" s="939"/>
      <c r="AI920" s="939"/>
      <c r="AJ920" s="939"/>
      <c r="AK920" s="939"/>
      <c r="AL920" s="939"/>
      <c r="AM920" s="939"/>
      <c r="AN920" s="939"/>
      <c r="AO920" s="939"/>
      <c r="AP920" s="939"/>
      <c r="AQ920" s="939"/>
      <c r="AR920" s="939"/>
      <c r="AS920" s="939"/>
      <c r="AT920" s="939"/>
      <c r="AU920" s="939"/>
      <c r="AV920" s="939"/>
      <c r="AW920" s="939"/>
      <c r="AX920" s="939"/>
      <c r="AY920" s="939"/>
      <c r="AZ920" s="939"/>
      <c r="BA920" s="939"/>
      <c r="BB920" s="939"/>
      <c r="BC920" s="939"/>
      <c r="BD920" s="939"/>
      <c r="BE920" s="939"/>
      <c r="BF920" s="939"/>
      <c r="BG920" s="939"/>
      <c r="BH920" s="939"/>
      <c r="BI920" s="939"/>
      <c r="BJ920" s="939"/>
      <c r="BK920" s="939"/>
      <c r="BL920" s="939"/>
      <c r="BM920" s="939"/>
      <c r="BN920" s="939"/>
      <c r="BO920" s="939"/>
      <c r="BP920" s="939"/>
      <c r="BQ920" s="939"/>
      <c r="BR920" s="939"/>
      <c r="BS920" s="939"/>
      <c r="BT920" s="939"/>
      <c r="BU920" s="939"/>
      <c r="BV920" s="939"/>
      <c r="BW920" s="939"/>
      <c r="BX920" s="940"/>
    </row>
    <row r="921" spans="4:76" s="920" customFormat="1" ht="18.95" customHeight="1">
      <c r="H921" s="1426"/>
      <c r="I921" s="1426"/>
    </row>
    <row r="922" spans="4:76" s="920" customFormat="1" ht="18.95" customHeight="1"/>
    <row r="923" spans="4:76" ht="5.0999999999999996" customHeight="1">
      <c r="D923" s="920"/>
      <c r="E923" s="920"/>
      <c r="F923" s="920"/>
      <c r="G923"/>
      <c r="H923" s="2331"/>
      <c r="S923" s="2326"/>
      <c r="T923" s="2327"/>
      <c r="U923" s="2327"/>
      <c r="V923" s="2327"/>
      <c r="W923" s="2327"/>
      <c r="X923" s="2327"/>
      <c r="Y923" s="2327"/>
      <c r="Z923" s="2327"/>
      <c r="AA923" s="2328"/>
    </row>
    <row r="924" spans="4:76" ht="18.95" customHeight="1">
      <c r="D924" s="920"/>
      <c r="E924" s="920"/>
      <c r="F924" s="920"/>
      <c r="G924"/>
      <c r="H924" s="2331"/>
      <c r="I924" s="1020" t="s">
        <v>3105</v>
      </c>
      <c r="J924" s="1021"/>
      <c r="K924" s="1021"/>
      <c r="L924" s="1021"/>
      <c r="M924" s="1022"/>
      <c r="N924" s="1022"/>
      <c r="O924" s="1022"/>
      <c r="P924" s="1022"/>
      <c r="Q924" s="1455"/>
      <c r="R924" s="1455"/>
      <c r="S924" s="1953" t="s">
        <v>3216</v>
      </c>
      <c r="T924" s="908"/>
      <c r="U924" s="908"/>
      <c r="V924" s="908"/>
      <c r="W924" s="908"/>
      <c r="X924" s="908"/>
      <c r="Y924" s="908"/>
      <c r="Z924" s="908"/>
      <c r="AA924" s="909"/>
      <c r="AB924" s="1394" t="s">
        <v>1519</v>
      </c>
      <c r="AC924" s="1021"/>
      <c r="AD924" s="1021"/>
      <c r="AE924" s="1021"/>
      <c r="AF924" s="1021"/>
      <c r="AG924" s="1023"/>
      <c r="AH924" s="920"/>
      <c r="AI924" s="920" t="s">
        <v>3749</v>
      </c>
      <c r="AJ924" s="920"/>
      <c r="AK924" s="920"/>
      <c r="AL924" s="920"/>
      <c r="AM924" s="920"/>
      <c r="AN924" s="920"/>
      <c r="AO924" s="920"/>
      <c r="AP924" s="920"/>
      <c r="AQ924" s="920"/>
      <c r="AR924" s="920"/>
      <c r="AS924" s="920"/>
      <c r="AT924" s="920"/>
      <c r="AU924" s="920"/>
      <c r="AV924" s="920"/>
      <c r="AW924" s="920"/>
      <c r="AX924" s="920"/>
      <c r="AY924" s="920"/>
      <c r="AZ924" s="920"/>
      <c r="BA924" s="920"/>
      <c r="BB924" s="920"/>
      <c r="BC924" s="920"/>
      <c r="BD924" s="920"/>
      <c r="BE924" s="920"/>
      <c r="BF924" s="920"/>
      <c r="BG924" s="920"/>
      <c r="BH924" s="920"/>
      <c r="BI924" s="920"/>
      <c r="BJ924" s="920"/>
    </row>
    <row r="925" spans="4:76" ht="9.9499999999999993" customHeight="1">
      <c r="D925" s="920"/>
      <c r="E925" s="920"/>
      <c r="F925" s="920"/>
      <c r="G925"/>
      <c r="H925" s="916"/>
      <c r="S925" s="2331"/>
      <c r="T925" s="2331"/>
      <c r="U925" s="2331"/>
      <c r="V925" s="2331"/>
      <c r="W925" s="2331"/>
      <c r="X925" s="2331"/>
      <c r="Y925" s="920"/>
      <c r="Z925" s="920"/>
      <c r="AA925" s="920"/>
      <c r="AB925" s="941"/>
      <c r="AC925" s="941"/>
      <c r="AD925" s="941"/>
      <c r="AE925" s="941"/>
      <c r="AF925" s="941"/>
      <c r="AG925" s="941"/>
      <c r="AH925" s="941"/>
      <c r="AI925" s="941"/>
      <c r="AJ925" s="941"/>
      <c r="AK925" s="941"/>
      <c r="AL925" s="941"/>
      <c r="AM925" s="941"/>
      <c r="AN925" s="941"/>
      <c r="AO925" s="941"/>
      <c r="AP925" s="941"/>
      <c r="AQ925" s="941"/>
      <c r="AR925" s="941"/>
      <c r="AS925" s="941"/>
      <c r="AT925" s="1316"/>
      <c r="AU925" s="941"/>
      <c r="AV925" s="941"/>
      <c r="AW925" s="941"/>
      <c r="AX925" s="941"/>
      <c r="AY925" s="941"/>
      <c r="AZ925" s="941"/>
      <c r="BA925" s="941"/>
      <c r="BB925" s="941"/>
      <c r="BC925" s="1316"/>
      <c r="BD925" s="1316"/>
      <c r="BE925" s="941"/>
      <c r="BF925" s="941"/>
      <c r="BG925" s="941"/>
      <c r="BH925" s="941"/>
      <c r="BI925" s="941"/>
      <c r="BJ925" s="941"/>
      <c r="BK925" s="942"/>
    </row>
    <row r="926" spans="4:76" s="920" customFormat="1" ht="18.95" customHeight="1">
      <c r="H926" s="1453"/>
      <c r="I926" s="1450" t="s">
        <v>1553</v>
      </c>
      <c r="J926" s="752"/>
      <c r="K926" s="938"/>
      <c r="L926" s="938"/>
      <c r="N926" s="2890" t="s">
        <v>1179</v>
      </c>
      <c r="O926" s="2891"/>
      <c r="P926" s="2891"/>
      <c r="Q926" s="2892"/>
      <c r="R926" s="986" t="s">
        <v>1180</v>
      </c>
      <c r="S926" s="920" t="s">
        <v>737</v>
      </c>
      <c r="T926" s="951" t="s">
        <v>1539</v>
      </c>
      <c r="U926" s="974"/>
      <c r="X926" s="1256" t="s">
        <v>1864</v>
      </c>
      <c r="Y926" s="1056"/>
      <c r="AA926" s="1154" t="s">
        <v>1845</v>
      </c>
      <c r="AB926" s="1155"/>
      <c r="AC926" s="1155"/>
      <c r="AD926" s="1155"/>
      <c r="AE926" s="1155"/>
      <c r="AF926" s="1156"/>
      <c r="AG926" s="986" t="s">
        <v>912</v>
      </c>
      <c r="AK926" s="926" t="s">
        <v>1537</v>
      </c>
      <c r="AL926" s="927"/>
      <c r="AM926" s="928"/>
      <c r="AN926" s="926" t="s">
        <v>1538</v>
      </c>
      <c r="AO926" s="927"/>
      <c r="AP926" s="928"/>
      <c r="AR926" s="1507" t="s">
        <v>2533</v>
      </c>
      <c r="AS926" s="1508"/>
      <c r="AT926" s="1508"/>
      <c r="AU926" s="1509"/>
      <c r="AV926" s="1049"/>
      <c r="AW926" s="486"/>
      <c r="BK926" s="937"/>
    </row>
    <row r="927" spans="4:76" s="920" customFormat="1" ht="9.9499999999999993" customHeight="1">
      <c r="H927" s="1453"/>
      <c r="I927" s="1451"/>
      <c r="Z927" s="2325"/>
      <c r="BK927" s="937"/>
    </row>
    <row r="928" spans="4:76" s="920" customFormat="1" ht="18.95" customHeight="1">
      <c r="H928" s="1453"/>
      <c r="I928" s="1256" t="s">
        <v>1647</v>
      </c>
      <c r="K928" s="987"/>
      <c r="L928" s="987"/>
      <c r="M928" s="2323"/>
      <c r="N928" s="1154" t="s">
        <v>2432</v>
      </c>
      <c r="O928" s="1155"/>
      <c r="P928" s="1155"/>
      <c r="Q928" s="1155"/>
      <c r="R928" s="1155"/>
      <c r="S928" s="1156"/>
      <c r="T928" s="986" t="s">
        <v>912</v>
      </c>
      <c r="U928" s="1049" t="s">
        <v>3751</v>
      </c>
      <c r="AK928" s="1049" t="s">
        <v>3224</v>
      </c>
      <c r="AL928" s="1049"/>
      <c r="BK928" s="937"/>
    </row>
    <row r="929" spans="8:63" s="920" customFormat="1" ht="9.9499999999999993" customHeight="1">
      <c r="H929" s="1453"/>
      <c r="I929" s="1451"/>
      <c r="N929" s="1049"/>
      <c r="BA929" s="1951"/>
      <c r="BB929" s="1951"/>
      <c r="BC929" s="1951"/>
      <c r="BK929" s="937"/>
    </row>
    <row r="930" spans="8:63" s="920" customFormat="1" ht="18.95" customHeight="1">
      <c r="H930" s="2092"/>
      <c r="I930" s="2025" t="s">
        <v>3091</v>
      </c>
      <c r="J930" s="1056"/>
      <c r="K930" s="938"/>
      <c r="L930" s="938"/>
      <c r="N930" s="2010" t="s">
        <v>3223</v>
      </c>
      <c r="O930" s="2011"/>
      <c r="P930" s="2011"/>
      <c r="Q930" s="2011"/>
      <c r="R930" s="2011"/>
      <c r="S930" s="2012"/>
      <c r="BA930" s="1951"/>
      <c r="BB930" s="1951"/>
      <c r="BC930" s="1951"/>
      <c r="BK930" s="937"/>
    </row>
    <row r="931" spans="8:63" s="920" customFormat="1" ht="18.95" customHeight="1">
      <c r="H931" s="2092"/>
      <c r="I931" s="1451"/>
      <c r="BK931" s="937"/>
    </row>
    <row r="932" spans="8:63" s="920" customFormat="1" ht="18.95" customHeight="1">
      <c r="H932" s="1453"/>
      <c r="I932" s="1365" t="s">
        <v>2146</v>
      </c>
      <c r="J932" s="1045"/>
      <c r="K932" s="1045"/>
      <c r="L932" s="1045"/>
      <c r="M932" s="1045"/>
      <c r="N932" s="1045"/>
      <c r="O932" s="1045"/>
      <c r="P932" s="1045"/>
      <c r="Q932" s="1045"/>
      <c r="R932" s="1045"/>
      <c r="S932" s="1045"/>
      <c r="T932" s="1045"/>
      <c r="U932" s="1045"/>
      <c r="V932" s="1045"/>
      <c r="W932" s="1045"/>
      <c r="X932" s="1045"/>
      <c r="Y932" s="1045"/>
      <c r="Z932" s="1045"/>
      <c r="AA932" s="1045"/>
      <c r="AB932" s="1045"/>
      <c r="AC932" s="1045"/>
      <c r="AD932" s="1045"/>
      <c r="AE932" s="1045"/>
      <c r="AF932" s="1045"/>
      <c r="AG932" s="1045"/>
      <c r="AH932" s="1045"/>
      <c r="AI932" s="1045"/>
      <c r="BK932" s="937"/>
    </row>
    <row r="933" spans="8:63" s="920" customFormat="1" ht="5.0999999999999996" customHeight="1">
      <c r="H933" s="1453"/>
      <c r="I933" s="1365"/>
      <c r="BK933" s="937"/>
    </row>
    <row r="934" spans="8:63" s="920" customFormat="1" ht="18.95" customHeight="1">
      <c r="H934" s="2092"/>
      <c r="I934" s="948" t="s">
        <v>2900</v>
      </c>
      <c r="J934" s="947"/>
      <c r="K934" s="948" t="s">
        <v>3220</v>
      </c>
      <c r="L934" s="947"/>
      <c r="M934" s="947"/>
      <c r="N934" s="947"/>
      <c r="O934" s="948" t="s">
        <v>1919</v>
      </c>
      <c r="P934" s="947"/>
      <c r="Q934" s="486"/>
      <c r="R934" s="486"/>
      <c r="S934" s="486"/>
      <c r="T934" s="486"/>
      <c r="U934" s="1045"/>
      <c r="V934" s="1045"/>
      <c r="W934" s="1045"/>
      <c r="X934" s="1045"/>
      <c r="Y934" s="486"/>
      <c r="Z934" s="486"/>
      <c r="AA934" s="486"/>
      <c r="AB934" s="910" t="s">
        <v>2385</v>
      </c>
      <c r="AC934" s="752"/>
      <c r="AD934" s="752"/>
      <c r="AE934" s="2865" t="s">
        <v>1521</v>
      </c>
      <c r="AF934" s="2866"/>
      <c r="AG934" s="2866"/>
      <c r="AH934" s="2866"/>
      <c r="AI934" s="2867"/>
      <c r="BK934" s="937"/>
    </row>
    <row r="935" spans="8:63" s="920" customFormat="1" ht="9.9499999999999993" customHeight="1">
      <c r="H935" s="2092"/>
      <c r="I935" s="1451"/>
      <c r="BK935" s="937"/>
    </row>
    <row r="936" spans="8:63" s="920" customFormat="1" ht="18.95" customHeight="1">
      <c r="H936" s="2092"/>
      <c r="I936" s="2880" t="s">
        <v>1559</v>
      </c>
      <c r="J936" s="2896" t="s">
        <v>1769</v>
      </c>
      <c r="K936" s="2843"/>
      <c r="L936" s="2843"/>
      <c r="M936" s="2844"/>
      <c r="N936" s="2896" t="s">
        <v>1626</v>
      </c>
      <c r="O936" s="2843"/>
      <c r="P936" s="2843"/>
      <c r="Q936" s="2844"/>
      <c r="R936" s="2896" t="s">
        <v>3091</v>
      </c>
      <c r="S936" s="2897"/>
      <c r="T936" s="2897"/>
      <c r="U936" s="2897"/>
      <c r="V936" s="2898"/>
      <c r="W936" s="2896" t="s">
        <v>2364</v>
      </c>
      <c r="X936" s="2897"/>
      <c r="Y936" s="2897"/>
      <c r="Z936" s="2897"/>
      <c r="AA936" s="2898"/>
      <c r="AB936" s="1343" t="s">
        <v>2147</v>
      </c>
      <c r="AC936" s="1250"/>
      <c r="AD936" s="1060"/>
      <c r="AE936" s="1060"/>
      <c r="AF936" s="1060"/>
      <c r="AG936" s="1060"/>
      <c r="AH936" s="1060"/>
      <c r="AI936" s="1060"/>
      <c r="AJ936" s="1060"/>
      <c r="AK936" s="1060"/>
      <c r="AL936" s="1060"/>
      <c r="AM936" s="1061"/>
      <c r="AN936" s="1059" t="s">
        <v>1586</v>
      </c>
      <c r="AO936" s="1060"/>
      <c r="AP936" s="1060"/>
      <c r="AQ936" s="1060"/>
      <c r="AR936" s="1060"/>
      <c r="AS936" s="1060"/>
      <c r="AT936" s="1060"/>
      <c r="AU936" s="1060"/>
      <c r="AV936" s="1060"/>
      <c r="AW936" s="1060"/>
      <c r="AX936" s="1060"/>
      <c r="AY936" s="1061"/>
      <c r="AZ936" s="1060"/>
      <c r="BA936" s="1060"/>
      <c r="BB936" s="1061"/>
      <c r="BC936" s="1061"/>
      <c r="BD936" s="1061"/>
      <c r="BE936" s="1061"/>
      <c r="BF936" s="1061"/>
      <c r="BG936" s="2896" t="s">
        <v>2395</v>
      </c>
      <c r="BH936" s="2913"/>
      <c r="BI936" s="2898"/>
      <c r="BJ936" s="2947"/>
      <c r="BK936" s="937"/>
    </row>
    <row r="937" spans="8:63" s="920" customFormat="1" ht="18.95" customHeight="1">
      <c r="H937" s="2092"/>
      <c r="I937" s="2881"/>
      <c r="J937" s="2845"/>
      <c r="K937" s="2846"/>
      <c r="L937" s="2846"/>
      <c r="M937" s="2847"/>
      <c r="N937" s="2845"/>
      <c r="O937" s="2846"/>
      <c r="P937" s="2846"/>
      <c r="Q937" s="2847"/>
      <c r="R937" s="2899"/>
      <c r="S937" s="2900"/>
      <c r="T937" s="2900"/>
      <c r="U937" s="2900"/>
      <c r="V937" s="2901"/>
      <c r="W937" s="2899"/>
      <c r="X937" s="2900"/>
      <c r="Y937" s="2900"/>
      <c r="Z937" s="2900"/>
      <c r="AA937" s="2901"/>
      <c r="AB937" s="1059" t="s">
        <v>3412</v>
      </c>
      <c r="AC937" s="1060"/>
      <c r="AD937" s="1060"/>
      <c r="AE937" s="1061"/>
      <c r="AF937" s="1059" t="s">
        <v>2138</v>
      </c>
      <c r="AG937" s="1060"/>
      <c r="AH937" s="1060"/>
      <c r="AI937" s="1061"/>
      <c r="AJ937" s="1059" t="s">
        <v>2139</v>
      </c>
      <c r="AK937" s="1060"/>
      <c r="AL937" s="1060"/>
      <c r="AM937" s="1061"/>
      <c r="AN937" s="1059" t="s">
        <v>699</v>
      </c>
      <c r="AO937" s="1060"/>
      <c r="AP937" s="1060"/>
      <c r="AQ937" s="1061"/>
      <c r="AR937" s="1059" t="s">
        <v>700</v>
      </c>
      <c r="AS937" s="1060"/>
      <c r="AT937" s="1060"/>
      <c r="AU937" s="1060"/>
      <c r="AV937" s="1061"/>
      <c r="AW937" s="1059" t="s">
        <v>1697</v>
      </c>
      <c r="AX937" s="1060"/>
      <c r="AY937" s="1060"/>
      <c r="AZ937" s="1060"/>
      <c r="BA937" s="1060"/>
      <c r="BB937" s="1061"/>
      <c r="BC937" s="2394" t="s">
        <v>2080</v>
      </c>
      <c r="BD937" s="2395"/>
      <c r="BE937" s="2395"/>
      <c r="BF937" s="2396"/>
      <c r="BG937" s="2899"/>
      <c r="BH937" s="2900"/>
      <c r="BI937" s="2901"/>
      <c r="BJ937" s="2948"/>
      <c r="BK937" s="937"/>
    </row>
    <row r="938" spans="8:63" s="920" customFormat="1" ht="18.95" customHeight="1">
      <c r="H938" s="2092"/>
      <c r="I938" s="932" t="s">
        <v>737</v>
      </c>
      <c r="J938" s="2095" t="s">
        <v>2162</v>
      </c>
      <c r="K938" s="1993"/>
      <c r="L938" s="1993"/>
      <c r="M938" s="1994"/>
      <c r="N938" s="1349" t="s">
        <v>1995</v>
      </c>
      <c r="O938" s="1993"/>
      <c r="P938" s="1993"/>
      <c r="Q938" s="1994"/>
      <c r="R938" s="1349" t="s">
        <v>3222</v>
      </c>
      <c r="S938" s="1993"/>
      <c r="T938" s="1350"/>
      <c r="U938" s="1350"/>
      <c r="V938" s="1351"/>
      <c r="W938" s="2956" t="s">
        <v>2365</v>
      </c>
      <c r="X938" s="2957"/>
      <c r="Y938" s="2957"/>
      <c r="Z938" s="2957"/>
      <c r="AA938" s="2958"/>
      <c r="AB938" s="2054" t="s">
        <v>3410</v>
      </c>
      <c r="AC938" s="1011"/>
      <c r="AD938" s="1011"/>
      <c r="AE938" s="946" t="s">
        <v>1115</v>
      </c>
      <c r="AF938" s="1010" t="s">
        <v>1523</v>
      </c>
      <c r="AG938" s="1011"/>
      <c r="AH938" s="1011"/>
      <c r="AI938" s="946" t="s">
        <v>1115</v>
      </c>
      <c r="AJ938" s="1010" t="s">
        <v>1524</v>
      </c>
      <c r="AK938" s="1011"/>
      <c r="AL938" s="1011"/>
      <c r="AM938" s="946" t="s">
        <v>1115</v>
      </c>
      <c r="AN938" s="1010" t="s">
        <v>1560</v>
      </c>
      <c r="AO938" s="1011"/>
      <c r="AP938" s="1011"/>
      <c r="AQ938" s="1012"/>
      <c r="AR938" s="1010">
        <v>12345</v>
      </c>
      <c r="AS938" s="1011"/>
      <c r="AT938" s="1011"/>
      <c r="AU938" s="1011"/>
      <c r="AV938" s="986" t="s">
        <v>912</v>
      </c>
      <c r="AW938" s="2093" t="s">
        <v>1691</v>
      </c>
      <c r="AX938" s="2094"/>
      <c r="AY938" s="2094"/>
      <c r="AZ938" s="2094"/>
      <c r="BA938" s="2094"/>
      <c r="BB938" s="946" t="s">
        <v>1115</v>
      </c>
      <c r="BC938" s="2959" t="s">
        <v>1704</v>
      </c>
      <c r="BD938" s="2960"/>
      <c r="BE938" s="2960"/>
      <c r="BF938" s="946" t="s">
        <v>1115</v>
      </c>
      <c r="BG938" s="2961">
        <v>14</v>
      </c>
      <c r="BH938" s="2962"/>
      <c r="BI938" s="2963"/>
      <c r="BJ938" s="990" t="s">
        <v>1180</v>
      </c>
      <c r="BK938" s="937"/>
    </row>
    <row r="939" spans="8:63" s="920" customFormat="1" ht="18.95" customHeight="1">
      <c r="H939" s="2092"/>
      <c r="I939" s="932" t="s">
        <v>737</v>
      </c>
      <c r="J939" s="2095" t="s">
        <v>2162</v>
      </c>
      <c r="K939" s="1993"/>
      <c r="L939" s="1993"/>
      <c r="M939" s="1994"/>
      <c r="N939" s="1349" t="s">
        <v>1995</v>
      </c>
      <c r="O939" s="1993"/>
      <c r="P939" s="1993"/>
      <c r="Q939" s="1994"/>
      <c r="R939" s="1349" t="s">
        <v>3222</v>
      </c>
      <c r="S939" s="1993"/>
      <c r="T939" s="1350"/>
      <c r="U939" s="1350"/>
      <c r="V939" s="1351"/>
      <c r="W939" s="2956" t="s">
        <v>2366</v>
      </c>
      <c r="X939" s="2957"/>
      <c r="Y939" s="2957"/>
      <c r="Z939" s="2957"/>
      <c r="AA939" s="2958"/>
      <c r="AB939" s="2054" t="s">
        <v>3410</v>
      </c>
      <c r="AC939" s="1011"/>
      <c r="AD939" s="1011"/>
      <c r="AE939" s="946" t="s">
        <v>1115</v>
      </c>
      <c r="AF939" s="1010" t="s">
        <v>1523</v>
      </c>
      <c r="AG939" s="1011"/>
      <c r="AH939" s="1011"/>
      <c r="AI939" s="946" t="s">
        <v>1115</v>
      </c>
      <c r="AJ939" s="1010" t="s">
        <v>1524</v>
      </c>
      <c r="AK939" s="1011"/>
      <c r="AL939" s="1011"/>
      <c r="AM939" s="946" t="s">
        <v>1115</v>
      </c>
      <c r="AN939" s="1010" t="s">
        <v>1560</v>
      </c>
      <c r="AO939" s="1011"/>
      <c r="AP939" s="1011"/>
      <c r="AQ939" s="1012"/>
      <c r="AR939" s="1010">
        <v>12345</v>
      </c>
      <c r="AS939" s="1011"/>
      <c r="AT939" s="1011"/>
      <c r="AU939" s="1011"/>
      <c r="AV939" s="986" t="s">
        <v>912</v>
      </c>
      <c r="AW939" s="1144" t="s">
        <v>1691</v>
      </c>
      <c r="AX939" s="1969"/>
      <c r="AY939" s="1969"/>
      <c r="AZ939" s="1969"/>
      <c r="BA939" s="1969"/>
      <c r="BB939" s="946" t="s">
        <v>1115</v>
      </c>
      <c r="BC939" s="2959" t="s">
        <v>1704</v>
      </c>
      <c r="BD939" s="2960"/>
      <c r="BE939" s="2960"/>
      <c r="BF939" s="946" t="s">
        <v>1115</v>
      </c>
      <c r="BG939" s="2959">
        <v>14</v>
      </c>
      <c r="BH939" s="2960"/>
      <c r="BI939" s="2964"/>
      <c r="BJ939" s="991"/>
      <c r="BK939" s="937"/>
    </row>
    <row r="940" spans="8:63" s="920" customFormat="1" ht="5.0999999999999996" customHeight="1">
      <c r="H940" s="2092"/>
      <c r="I940" s="1451"/>
      <c r="AB940" s="486"/>
      <c r="AC940" s="486"/>
      <c r="AD940" s="486"/>
      <c r="AE940" s="486"/>
      <c r="BK940" s="937"/>
    </row>
    <row r="941" spans="8:63" s="920" customFormat="1" ht="5.0999999999999996" customHeight="1">
      <c r="H941" s="2092"/>
      <c r="I941" s="1366"/>
      <c r="J941" s="1366"/>
      <c r="K941" s="1366"/>
      <c r="L941" s="1366"/>
      <c r="M941" s="1366"/>
      <c r="N941" s="1366"/>
      <c r="O941" s="1366"/>
      <c r="P941" s="1366"/>
      <c r="Q941" s="1366"/>
      <c r="R941" s="977"/>
      <c r="S941" s="977"/>
      <c r="T941" s="977"/>
      <c r="U941" s="977"/>
      <c r="V941" s="977"/>
      <c r="W941" s="977"/>
      <c r="X941" s="977"/>
      <c r="Y941" s="977"/>
      <c r="Z941" s="977"/>
      <c r="AA941" s="977"/>
      <c r="AB941" s="977"/>
      <c r="AC941" s="977"/>
      <c r="AD941" s="977"/>
      <c r="AE941" s="977"/>
      <c r="AF941" s="977"/>
      <c r="AG941" s="977"/>
      <c r="AH941" s="977"/>
      <c r="AI941" s="977"/>
      <c r="AJ941" s="977"/>
      <c r="AK941" s="977"/>
      <c r="AL941" s="977"/>
      <c r="AM941" s="977"/>
      <c r="AN941" s="977"/>
      <c r="AO941" s="977"/>
      <c r="AP941" s="977"/>
      <c r="AQ941" s="977"/>
      <c r="AR941" s="977"/>
      <c r="AS941" s="977"/>
      <c r="AT941" s="977"/>
      <c r="AU941" s="977"/>
      <c r="AV941" s="977"/>
      <c r="AW941" s="1366"/>
      <c r="AX941" s="1366"/>
      <c r="AY941" s="1366"/>
      <c r="AZ941" s="1366"/>
      <c r="BA941" s="1366"/>
      <c r="BB941" s="1366"/>
      <c r="BC941" s="1366"/>
      <c r="BD941" s="1366"/>
      <c r="BE941" s="1366"/>
      <c r="BF941" s="1366"/>
      <c r="BG941" s="1366"/>
      <c r="BH941" s="1366"/>
      <c r="BI941" s="1366"/>
      <c r="BJ941" s="1366"/>
      <c r="BK941" s="937"/>
    </row>
    <row r="942" spans="8:63" s="920" customFormat="1" ht="18.95" customHeight="1">
      <c r="H942" s="2092"/>
      <c r="I942" s="1366"/>
      <c r="J942" s="1366"/>
      <c r="K942" s="1366"/>
      <c r="L942" s="1366"/>
      <c r="M942" s="1366"/>
      <c r="N942" s="1366"/>
      <c r="O942" s="1366"/>
      <c r="P942" s="1366"/>
      <c r="Q942" s="1366"/>
      <c r="R942" s="977"/>
      <c r="S942" s="977"/>
      <c r="T942" s="977"/>
      <c r="U942" s="977"/>
      <c r="V942" s="977"/>
      <c r="W942" s="977"/>
      <c r="X942" s="977"/>
      <c r="Y942" s="977"/>
      <c r="Z942" s="977"/>
      <c r="AA942" s="977"/>
      <c r="AB942" s="1372"/>
      <c r="AC942" s="1372"/>
      <c r="AD942" s="1372"/>
      <c r="AE942" s="1372"/>
      <c r="AF942" s="1372"/>
      <c r="AG942" s="1372"/>
      <c r="AH942" s="1372"/>
      <c r="AI942" s="1372"/>
      <c r="AJ942" s="1372"/>
      <c r="AK942" s="1372"/>
      <c r="AL942" s="1372"/>
      <c r="AM942" s="1372"/>
      <c r="AN942" s="1372"/>
      <c r="AO942" s="1372"/>
      <c r="AP942" s="1372"/>
      <c r="AQ942" s="1372"/>
      <c r="AR942" s="1372"/>
      <c r="AS942" s="1372"/>
      <c r="AT942" s="1372"/>
      <c r="AU942" s="1372"/>
      <c r="AV942" s="1372"/>
      <c r="AW942" s="1366"/>
      <c r="AX942" s="1366"/>
      <c r="AY942" s="1366"/>
      <c r="AZ942" s="1366"/>
      <c r="BA942" s="1366"/>
      <c r="BB942" s="1366"/>
      <c r="BC942" s="1366"/>
      <c r="BD942" s="1217" t="s">
        <v>1606</v>
      </c>
      <c r="BE942" s="1366"/>
      <c r="BF942" s="1366"/>
      <c r="BG942" s="2928">
        <f>BG939+BG938</f>
        <v>28</v>
      </c>
      <c r="BH942" s="2884"/>
      <c r="BI942" s="2885"/>
      <c r="BJ942" s="1366"/>
      <c r="BK942" s="937"/>
    </row>
    <row r="943" spans="8:63" s="920" customFormat="1" ht="5.0999999999999996" customHeight="1">
      <c r="H943" s="2092"/>
      <c r="I943" s="1366"/>
      <c r="J943" s="1366"/>
      <c r="K943" s="1366"/>
      <c r="L943" s="1366"/>
      <c r="M943" s="1366"/>
      <c r="N943" s="1366"/>
      <c r="O943" s="1366"/>
      <c r="P943" s="1366"/>
      <c r="Q943" s="1366"/>
      <c r="R943" s="977"/>
      <c r="S943" s="977"/>
      <c r="T943" s="977"/>
      <c r="U943" s="977"/>
      <c r="V943" s="977"/>
      <c r="W943" s="977"/>
      <c r="X943" s="977"/>
      <c r="Y943" s="977"/>
      <c r="Z943" s="977"/>
      <c r="AA943" s="977"/>
      <c r="AB943" s="977"/>
      <c r="AC943" s="977"/>
      <c r="AD943" s="977"/>
      <c r="AE943" s="977"/>
      <c r="AF943" s="977"/>
      <c r="AG943" s="977"/>
      <c r="AH943" s="977"/>
      <c r="AI943" s="977"/>
      <c r="AJ943" s="977"/>
      <c r="AK943" s="977"/>
      <c r="AL943" s="977"/>
      <c r="AM943" s="977"/>
      <c r="AN943" s="977"/>
      <c r="AO943" s="977"/>
      <c r="AP943" s="977"/>
      <c r="AQ943" s="977"/>
      <c r="AR943" s="977"/>
      <c r="AS943" s="977"/>
      <c r="AT943" s="977"/>
      <c r="AU943" s="977"/>
      <c r="AV943" s="977"/>
      <c r="AW943" s="1366"/>
      <c r="AX943" s="1366"/>
      <c r="AY943" s="1366"/>
      <c r="AZ943" s="1366"/>
      <c r="BA943" s="1366"/>
      <c r="BB943" s="1366"/>
      <c r="BC943" s="1366"/>
      <c r="BD943" s="1366"/>
      <c r="BE943" s="1366"/>
      <c r="BF943" s="1366"/>
      <c r="BG943" s="1366"/>
      <c r="BH943" s="1366"/>
      <c r="BI943" s="1366"/>
      <c r="BJ943" s="1366"/>
      <c r="BK943" s="937"/>
    </row>
    <row r="944" spans="8:63" s="920" customFormat="1" ht="18.95" customHeight="1">
      <c r="H944" s="1454"/>
      <c r="I944" s="1416"/>
      <c r="J944" s="939"/>
      <c r="K944" s="939"/>
      <c r="L944" s="939"/>
      <c r="M944" s="939"/>
      <c r="N944" s="939"/>
      <c r="O944" s="939"/>
      <c r="P944" s="939"/>
      <c r="Q944" s="939"/>
      <c r="R944" s="939"/>
      <c r="S944" s="939"/>
      <c r="T944" s="939"/>
      <c r="U944" s="939"/>
      <c r="V944" s="939"/>
      <c r="W944" s="939"/>
      <c r="X944" s="939"/>
      <c r="Y944" s="939"/>
      <c r="Z944" s="939"/>
      <c r="AA944" s="939"/>
      <c r="AB944" s="939"/>
      <c r="AC944" s="939"/>
      <c r="AD944" s="939"/>
      <c r="AE944" s="939"/>
      <c r="AF944" s="939"/>
      <c r="AG944" s="939"/>
      <c r="AH944" s="939"/>
      <c r="AI944" s="939"/>
      <c r="AJ944" s="939"/>
      <c r="AK944" s="939"/>
      <c r="AL944" s="939"/>
      <c r="AM944" s="939"/>
      <c r="AN944" s="939"/>
      <c r="AO944" s="939"/>
      <c r="AP944" s="939"/>
      <c r="AQ944" s="939"/>
      <c r="AR944" s="939"/>
      <c r="AS944" s="939"/>
      <c r="AT944" s="939"/>
      <c r="AU944" s="939"/>
      <c r="AV944" s="939"/>
      <c r="AW944" s="939"/>
      <c r="AX944" s="939"/>
      <c r="AY944" s="939"/>
      <c r="AZ944" s="939"/>
      <c r="BA944" s="939"/>
      <c r="BB944" s="939"/>
      <c r="BC944" s="939"/>
      <c r="BD944" s="939"/>
      <c r="BE944" s="939"/>
      <c r="BF944" s="939"/>
      <c r="BG944" s="939"/>
      <c r="BH944" s="939"/>
      <c r="BI944" s="939"/>
      <c r="BJ944" s="939"/>
      <c r="BK944" s="940"/>
    </row>
    <row r="945" spans="7:122" s="920" customFormat="1" ht="18.95" customHeight="1">
      <c r="I945" s="1050"/>
    </row>
    <row r="946" spans="7:122" s="920" customFormat="1" ht="18.95" customHeight="1"/>
    <row r="947" spans="7:122" ht="5.0999999999999996" customHeight="1">
      <c r="G947"/>
      <c r="H947" s="2331"/>
      <c r="I947" s="2331"/>
      <c r="J947" s="2331"/>
      <c r="K947" s="2331"/>
      <c r="L947" s="2331"/>
      <c r="M947" s="2331"/>
      <c r="N947" s="2331"/>
      <c r="O947" s="2331"/>
      <c r="P947" s="2331"/>
      <c r="Q947" s="2331"/>
      <c r="R947" s="2331"/>
      <c r="Z947" s="920"/>
      <c r="AA947" s="920"/>
      <c r="AB947" s="2326"/>
      <c r="AC947" s="2333"/>
      <c r="AD947" s="2333"/>
      <c r="AE947" s="2333"/>
      <c r="AF947" s="2333"/>
      <c r="AG947" s="2328"/>
      <c r="AH947" s="920"/>
      <c r="AI947" s="920"/>
      <c r="AJ947" s="920"/>
      <c r="AK947" s="920"/>
      <c r="AL947" s="920"/>
      <c r="AM947" s="920"/>
      <c r="AN947" s="920"/>
      <c r="AO947" s="920"/>
      <c r="AP947" s="920"/>
      <c r="AQ947" s="920"/>
      <c r="AR947" s="920"/>
      <c r="AS947" s="920"/>
      <c r="AT947" s="920"/>
      <c r="AU947" s="920"/>
      <c r="AV947" s="920"/>
      <c r="AW947" s="920"/>
      <c r="AX947" s="920"/>
      <c r="AY947" s="920"/>
      <c r="AZ947" s="920"/>
      <c r="BA947" s="920"/>
      <c r="BB947" s="920"/>
      <c r="BC947" s="920"/>
      <c r="BD947" s="920"/>
      <c r="BE947" s="920"/>
      <c r="BF947" s="920"/>
      <c r="BG947" s="920"/>
      <c r="BH947" s="920"/>
      <c r="BI947" s="920"/>
      <c r="BJ947" s="920"/>
      <c r="BK947" s="920"/>
      <c r="BL947" s="920"/>
      <c r="BM947" s="920"/>
      <c r="BN947" s="920"/>
      <c r="BO947" s="920"/>
      <c r="BP947" s="920"/>
      <c r="BQ947" s="920"/>
      <c r="BR947" s="920"/>
      <c r="BS947" s="920"/>
      <c r="BT947" s="920"/>
      <c r="CA947" s="920"/>
      <c r="CB947" s="920"/>
      <c r="CC947" s="920"/>
      <c r="CD947" s="920"/>
      <c r="CE947" s="920"/>
      <c r="CF947" s="920"/>
      <c r="CG947" s="920"/>
      <c r="CH947" s="920"/>
      <c r="CI947" s="920"/>
      <c r="CJ947" s="920"/>
      <c r="CK947" s="920"/>
      <c r="CL947" s="920"/>
      <c r="CM947" s="920"/>
      <c r="CN947" s="920"/>
      <c r="CO947" s="920"/>
      <c r="CP947" s="920"/>
      <c r="CQ947" s="920"/>
      <c r="CR947" s="920"/>
      <c r="CS947" s="920"/>
      <c r="CT947" s="920"/>
      <c r="CU947" s="920"/>
      <c r="CV947" s="920"/>
      <c r="CW947" s="920"/>
      <c r="CX947" s="920"/>
      <c r="CY947" s="920"/>
      <c r="CZ947" s="920"/>
      <c r="DA947" s="920"/>
      <c r="DB947" s="920"/>
      <c r="DC947" s="920"/>
      <c r="DD947" s="920"/>
      <c r="DE947" s="920"/>
      <c r="DF947" s="920"/>
      <c r="DG947" s="920"/>
      <c r="DH947" s="920"/>
      <c r="DI947" s="920"/>
      <c r="DJ947" s="920"/>
      <c r="DK947" s="920"/>
      <c r="DL947" s="920"/>
      <c r="DM947" s="920"/>
      <c r="DN947" s="920"/>
      <c r="DO947" s="920"/>
      <c r="DP947" s="920"/>
      <c r="DQ947" s="920"/>
      <c r="DR947" s="920"/>
    </row>
    <row r="948" spans="7:122" ht="18.95" customHeight="1">
      <c r="G948"/>
      <c r="H948" s="2331"/>
      <c r="I948" s="1020" t="s">
        <v>3105</v>
      </c>
      <c r="J948" s="1021"/>
      <c r="K948" s="1021"/>
      <c r="L948" s="1021"/>
      <c r="M948" s="1022"/>
      <c r="N948" s="1023"/>
      <c r="O948" s="1023"/>
      <c r="P948" s="1023"/>
      <c r="Q948" s="1023"/>
      <c r="R948" s="1456"/>
      <c r="S948" s="1394" t="s">
        <v>3216</v>
      </c>
      <c r="T948" s="1021"/>
      <c r="U948" s="1021"/>
      <c r="V948" s="1021"/>
      <c r="W948" s="1022"/>
      <c r="X948" s="1022"/>
      <c r="Y948" s="1022"/>
      <c r="Z948" s="1022"/>
      <c r="AA948" s="1455"/>
      <c r="AB948" s="907" t="s">
        <v>1519</v>
      </c>
      <c r="AC948" s="908"/>
      <c r="AD948" s="908"/>
      <c r="AE948" s="908"/>
      <c r="AF948" s="908"/>
      <c r="AG948" s="909"/>
      <c r="AH948" s="920"/>
      <c r="AI948" s="920"/>
      <c r="AJ948" s="920"/>
      <c r="AK948" s="920"/>
      <c r="AL948" s="920"/>
      <c r="AM948" s="920"/>
      <c r="AN948" s="920"/>
      <c r="AU948" s="920"/>
      <c r="AV948" s="920"/>
      <c r="AW948" s="920"/>
      <c r="BF948" s="920"/>
      <c r="BG948" s="920"/>
      <c r="BH948" s="920"/>
      <c r="BI948" s="920"/>
      <c r="BJ948" s="920"/>
      <c r="BK948" s="920"/>
      <c r="BL948" s="920"/>
      <c r="BM948" s="920"/>
      <c r="BN948" s="920"/>
      <c r="BO948" s="920"/>
      <c r="BP948" s="920"/>
      <c r="BQ948" s="920"/>
      <c r="BR948" s="920"/>
      <c r="BS948" s="920"/>
      <c r="BT948" s="920"/>
      <c r="BU948" s="920"/>
      <c r="BV948" s="920"/>
      <c r="BW948" s="920"/>
      <c r="BX948" s="920"/>
      <c r="BY948" s="920"/>
      <c r="BZ948" s="920"/>
      <c r="CA948" s="920"/>
      <c r="CB948" s="920"/>
      <c r="CC948" s="920"/>
      <c r="CD948" s="920"/>
      <c r="CE948" s="920"/>
      <c r="CF948" s="920"/>
      <c r="CG948" s="920"/>
      <c r="CH948" s="920"/>
      <c r="CI948" s="920"/>
      <c r="CJ948" s="920"/>
      <c r="CK948" s="920"/>
      <c r="CL948" s="920"/>
      <c r="CM948" s="920"/>
      <c r="CN948" s="920"/>
      <c r="CO948" s="920"/>
      <c r="CP948" s="920"/>
      <c r="CQ948" s="920"/>
      <c r="CR948" s="920"/>
      <c r="CS948" s="920"/>
      <c r="CT948" s="920"/>
      <c r="CU948" s="920"/>
      <c r="CV948" s="920"/>
      <c r="CW948" s="920"/>
      <c r="CX948" s="920"/>
      <c r="CY948" s="920"/>
      <c r="CZ948" s="920"/>
      <c r="DA948" s="920"/>
      <c r="DB948" s="920"/>
      <c r="DC948" s="920"/>
      <c r="DD948" s="920"/>
      <c r="DE948" s="920"/>
      <c r="DF948" s="920"/>
    </row>
    <row r="949" spans="7:122" ht="9.9499999999999993" customHeight="1">
      <c r="G949"/>
      <c r="H949" s="916"/>
      <c r="I949" s="2331"/>
      <c r="J949" s="2331"/>
      <c r="K949" s="2331"/>
      <c r="L949" s="2331"/>
      <c r="M949" s="2331"/>
      <c r="N949" s="2331"/>
      <c r="O949" s="2331"/>
      <c r="P949" s="2331"/>
      <c r="Q949" s="2331"/>
      <c r="R949" s="2331"/>
      <c r="Z949" s="1317"/>
      <c r="AA949" s="1316"/>
      <c r="AB949" s="2331"/>
      <c r="AC949" s="2331"/>
      <c r="AD949" s="2331"/>
      <c r="AE949" s="2331"/>
      <c r="AF949" s="2331"/>
      <c r="AG949" s="2331"/>
      <c r="AH949" s="1316"/>
      <c r="AI949" s="1316"/>
      <c r="AJ949" s="1316"/>
      <c r="AK949" s="1316"/>
      <c r="AL949" s="1316"/>
      <c r="AM949" s="1316"/>
      <c r="AN949" s="1316"/>
      <c r="AO949" s="1316"/>
      <c r="AP949" s="1316"/>
      <c r="AQ949" s="1316"/>
      <c r="AR949" s="1316"/>
      <c r="AS949" s="1316"/>
      <c r="AT949" s="1316"/>
      <c r="AU949" s="1316"/>
      <c r="AV949" s="1316"/>
      <c r="AW949" s="1316"/>
      <c r="AX949" s="1316"/>
      <c r="AY949" s="1316"/>
      <c r="AZ949" s="1316"/>
      <c r="BA949" s="1316"/>
      <c r="BB949" s="1316"/>
      <c r="BC949" s="1316"/>
      <c r="BD949" s="1316"/>
      <c r="BE949" s="1316"/>
      <c r="BF949" s="1316"/>
      <c r="BG949" s="1316"/>
      <c r="BH949" s="1316"/>
      <c r="BI949" s="1316"/>
      <c r="BJ949" s="1316"/>
      <c r="BK949" s="1316"/>
      <c r="BL949" s="1316"/>
      <c r="BM949" s="1316"/>
      <c r="BN949" s="1316"/>
      <c r="BO949" s="1316"/>
      <c r="BP949" s="1316"/>
      <c r="BQ949" s="1316"/>
      <c r="BR949" s="1316"/>
      <c r="BS949" s="1316"/>
      <c r="BT949" s="1316"/>
      <c r="BU949" s="1316"/>
      <c r="BV949" s="942"/>
      <c r="BW949" s="920"/>
      <c r="BX949" s="920"/>
      <c r="BY949" s="920"/>
      <c r="BZ949" s="920"/>
      <c r="CA949" s="920"/>
      <c r="CB949" s="920"/>
      <c r="CC949" s="920"/>
      <c r="CD949" s="920"/>
      <c r="CE949" s="920"/>
      <c r="CF949" s="920"/>
      <c r="CG949" s="920"/>
      <c r="CH949" s="920"/>
      <c r="CI949" s="920"/>
      <c r="CJ949" s="920"/>
      <c r="CK949" s="920"/>
      <c r="CL949" s="920"/>
      <c r="CM949" s="920"/>
      <c r="CN949" s="920"/>
      <c r="CO949" s="920"/>
      <c r="CP949" s="920"/>
      <c r="CQ949" s="920"/>
      <c r="CR949" s="920"/>
      <c r="CS949" s="920"/>
      <c r="CT949" s="920"/>
      <c r="CU949" s="920"/>
      <c r="CV949" s="920"/>
      <c r="CW949" s="920"/>
      <c r="CX949" s="920"/>
      <c r="CY949" s="920"/>
      <c r="CZ949" s="920"/>
      <c r="DA949" s="920"/>
      <c r="DB949" s="920"/>
      <c r="DC949" s="920"/>
      <c r="DD949" s="920"/>
      <c r="DE949" s="920"/>
      <c r="DF949" s="920"/>
    </row>
    <row r="950" spans="7:122" s="920" customFormat="1" ht="18.95" customHeight="1">
      <c r="H950" s="1453"/>
      <c r="I950" s="1450" t="s">
        <v>1553</v>
      </c>
      <c r="J950" s="752"/>
      <c r="K950" s="938"/>
      <c r="L950" s="938"/>
      <c r="M950" s="2890" t="s">
        <v>1179</v>
      </c>
      <c r="N950" s="2891"/>
      <c r="O950" s="2891"/>
      <c r="P950" s="2892"/>
      <c r="Q950" s="986" t="s">
        <v>1180</v>
      </c>
      <c r="R950" s="987" t="s">
        <v>1178</v>
      </c>
      <c r="S950" s="2890" t="s">
        <v>1179</v>
      </c>
      <c r="T950" s="2891"/>
      <c r="U950" s="2891"/>
      <c r="V950" s="2892"/>
      <c r="W950" s="986" t="s">
        <v>1180</v>
      </c>
      <c r="Z950" s="2325" t="s">
        <v>1630</v>
      </c>
      <c r="AA950" s="938"/>
      <c r="AB950" s="938"/>
      <c r="AC950" s="1154" t="s">
        <v>1845</v>
      </c>
      <c r="AD950" s="1155"/>
      <c r="AE950" s="1155"/>
      <c r="AF950" s="1155"/>
      <c r="AG950" s="1155"/>
      <c r="AH950" s="1156"/>
      <c r="AI950" s="946" t="s">
        <v>1115</v>
      </c>
      <c r="AK950" s="2325" t="s">
        <v>1769</v>
      </c>
      <c r="AL950" s="938"/>
      <c r="AM950" s="938"/>
      <c r="AN950" s="938"/>
      <c r="AO950" s="917" t="s">
        <v>2432</v>
      </c>
      <c r="AP950" s="918"/>
      <c r="AQ950" s="918"/>
      <c r="AR950" s="918"/>
      <c r="AS950" s="918"/>
      <c r="AT950" s="919"/>
      <c r="AU950" s="986" t="s">
        <v>912</v>
      </c>
      <c r="AV950" s="1049" t="s">
        <v>3751</v>
      </c>
      <c r="BJ950" s="926" t="s">
        <v>1712</v>
      </c>
      <c r="BK950" s="927"/>
      <c r="BL950" s="928"/>
      <c r="BM950" s="926" t="s">
        <v>1719</v>
      </c>
      <c r="BN950" s="927"/>
      <c r="BO950" s="928"/>
      <c r="BV950" s="937"/>
    </row>
    <row r="951" spans="7:122" s="920" customFormat="1" ht="9.9499999999999993" customHeight="1">
      <c r="H951" s="1453"/>
      <c r="I951" s="1451"/>
      <c r="BV951" s="937"/>
    </row>
    <row r="952" spans="7:122" s="920" customFormat="1" ht="18.95" customHeight="1">
      <c r="H952" s="1453"/>
      <c r="I952" s="2442" t="s">
        <v>3451</v>
      </c>
      <c r="J952" s="2443"/>
      <c r="K952" s="2444"/>
      <c r="L952" s="2445"/>
      <c r="M952" s="2965" t="s">
        <v>2388</v>
      </c>
      <c r="N952" s="2966"/>
      <c r="O952" s="2966"/>
      <c r="P952" s="2967"/>
      <c r="Q952" s="2446" t="s">
        <v>1115</v>
      </c>
      <c r="S952" s="949" t="s">
        <v>1522</v>
      </c>
      <c r="V952" s="752"/>
      <c r="W952" s="752"/>
      <c r="X952" s="2868" t="s">
        <v>3410</v>
      </c>
      <c r="Y952" s="2869"/>
      <c r="Z952" s="2870"/>
      <c r="AA952" s="946" t="s">
        <v>1115</v>
      </c>
      <c r="AB952" s="2865" t="s">
        <v>1523</v>
      </c>
      <c r="AC952" s="2866"/>
      <c r="AD952" s="2867"/>
      <c r="AE952" s="946" t="s">
        <v>1115</v>
      </c>
      <c r="AF952" s="2865" t="s">
        <v>1524</v>
      </c>
      <c r="AG952" s="2866"/>
      <c r="AH952" s="2867"/>
      <c r="AI952" s="946" t="s">
        <v>1115</v>
      </c>
      <c r="AK952" s="1056" t="s">
        <v>2379</v>
      </c>
      <c r="AL952" s="1056"/>
      <c r="AM952" s="1056"/>
      <c r="AN952" s="938"/>
      <c r="AO952" s="982" t="s">
        <v>1521</v>
      </c>
      <c r="AP952" s="983"/>
      <c r="AQ952" s="983"/>
      <c r="AR952" s="983"/>
      <c r="AS952" s="984"/>
      <c r="AU952" s="1452" t="s">
        <v>1748</v>
      </c>
      <c r="AV952" s="1056"/>
      <c r="AW952" s="1056"/>
      <c r="AX952" s="982" t="s">
        <v>2281</v>
      </c>
      <c r="AY952" s="983"/>
      <c r="AZ952" s="983"/>
      <c r="BA952" s="983"/>
      <c r="BB952" s="984"/>
      <c r="BV952" s="937"/>
    </row>
    <row r="953" spans="7:122" s="920" customFormat="1" ht="9.9499999999999993" customHeight="1">
      <c r="H953" s="1453"/>
      <c r="I953" s="1451"/>
      <c r="BV953" s="937"/>
    </row>
    <row r="954" spans="7:122" s="920" customFormat="1" ht="18.95" customHeight="1">
      <c r="H954" s="1453"/>
      <c r="I954" s="949" t="s">
        <v>1627</v>
      </c>
      <c r="J954" s="981"/>
      <c r="K954" s="981"/>
      <c r="L954" s="981"/>
      <c r="M954" s="982" t="s">
        <v>1521</v>
      </c>
      <c r="N954" s="983"/>
      <c r="O954" s="983"/>
      <c r="P954" s="983"/>
      <c r="Q954" s="986" t="s">
        <v>912</v>
      </c>
      <c r="R954" s="910" t="s">
        <v>1656</v>
      </c>
      <c r="S954" s="981"/>
      <c r="T954" s="938"/>
      <c r="U954" s="982" t="s">
        <v>1521</v>
      </c>
      <c r="V954" s="983"/>
      <c r="W954" s="983"/>
      <c r="X954" s="983"/>
      <c r="Y954" s="986" t="s">
        <v>912</v>
      </c>
      <c r="Z954" s="910" t="s">
        <v>1789</v>
      </c>
      <c r="AA954" s="981"/>
      <c r="AB954" s="938"/>
      <c r="AC954" s="982" t="s">
        <v>1521</v>
      </c>
      <c r="AD954" s="983"/>
      <c r="AE954" s="983"/>
      <c r="AF954" s="983"/>
      <c r="AG954" s="946" t="s">
        <v>1115</v>
      </c>
      <c r="AK954" s="1452" t="s">
        <v>3091</v>
      </c>
      <c r="AL954" s="1056"/>
      <c r="AM954" s="1056"/>
      <c r="AN954" s="1056"/>
      <c r="AO954" s="982" t="s">
        <v>1848</v>
      </c>
      <c r="AP954" s="983"/>
      <c r="AQ954" s="983"/>
      <c r="AR954" s="983"/>
      <c r="AS954" s="984"/>
      <c r="AU954" s="1452" t="s">
        <v>2364</v>
      </c>
      <c r="AV954" s="1056"/>
      <c r="AW954" s="1056"/>
      <c r="AX954" s="982" t="s">
        <v>1848</v>
      </c>
      <c r="AY954" s="983"/>
      <c r="AZ954" s="983"/>
      <c r="BA954" s="983"/>
      <c r="BB954" s="984"/>
      <c r="BV954" s="937"/>
    </row>
    <row r="955" spans="7:122" s="920" customFormat="1" ht="18.95" customHeight="1">
      <c r="H955" s="1453"/>
      <c r="I955" s="1451"/>
      <c r="BV955" s="937"/>
    </row>
    <row r="956" spans="7:122" s="920" customFormat="1" ht="18.95" customHeight="1">
      <c r="H956" s="1453"/>
      <c r="I956" s="2880" t="s">
        <v>1559</v>
      </c>
      <c r="J956" s="2810" t="s">
        <v>1779</v>
      </c>
      <c r="K956" s="2811"/>
      <c r="L956" s="2811"/>
      <c r="M956" s="2812"/>
      <c r="N956" s="2810" t="s">
        <v>2379</v>
      </c>
      <c r="O956" s="2882"/>
      <c r="P956" s="2882"/>
      <c r="Q956" s="2882"/>
      <c r="R956" s="2812"/>
      <c r="S956" s="2968" t="s">
        <v>3412</v>
      </c>
      <c r="T956" s="2969"/>
      <c r="U956" s="2970"/>
      <c r="V956" s="2810" t="s">
        <v>1647</v>
      </c>
      <c r="W956" s="2882"/>
      <c r="X956" s="2882"/>
      <c r="Y956" s="2882"/>
      <c r="Z956" s="2812"/>
      <c r="AA956" s="2810" t="s">
        <v>1856</v>
      </c>
      <c r="AB956" s="2882"/>
      <c r="AC956" s="2882"/>
      <c r="AD956" s="2882"/>
      <c r="AE956" s="2882"/>
      <c r="AF956" s="2812"/>
      <c r="AG956" s="2810" t="s">
        <v>2373</v>
      </c>
      <c r="AH956" s="2811"/>
      <c r="AI956" s="2811"/>
      <c r="AJ956" s="2811"/>
      <c r="AK956" s="2812"/>
      <c r="AL956" s="2810" t="s">
        <v>2364</v>
      </c>
      <c r="AM956" s="2882"/>
      <c r="AN956" s="2882"/>
      <c r="AO956" s="2882"/>
      <c r="AP956" s="2812"/>
      <c r="AQ956" s="966" t="s">
        <v>2147</v>
      </c>
      <c r="AR956" s="1361"/>
      <c r="AS956" s="930"/>
      <c r="AT956" s="930"/>
      <c r="AU956" s="930"/>
      <c r="AV956" s="930"/>
      <c r="AW956" s="930"/>
      <c r="AX956" s="930"/>
      <c r="AY956" s="931"/>
      <c r="AZ956" s="929" t="s">
        <v>1586</v>
      </c>
      <c r="BA956" s="930"/>
      <c r="BB956" s="930"/>
      <c r="BC956" s="930"/>
      <c r="BD956" s="930"/>
      <c r="BE956" s="930"/>
      <c r="BF956" s="930"/>
      <c r="BG956" s="930"/>
      <c r="BH956" s="930"/>
      <c r="BI956" s="931"/>
      <c r="BJ956" s="930"/>
      <c r="BK956" s="931"/>
      <c r="BL956" s="931"/>
      <c r="BM956" s="931"/>
      <c r="BN956" s="931"/>
      <c r="BO956" s="2810" t="s">
        <v>1872</v>
      </c>
      <c r="BP956" s="2882"/>
      <c r="BQ956" s="2812"/>
      <c r="BR956" s="2810" t="s">
        <v>1748</v>
      </c>
      <c r="BS956" s="2811"/>
      <c r="BT956" s="2811"/>
      <c r="BU956" s="2812"/>
      <c r="BV956" s="937"/>
    </row>
    <row r="957" spans="7:122" s="920" customFormat="1" ht="18.95" customHeight="1">
      <c r="H957" s="1453"/>
      <c r="I957" s="2881"/>
      <c r="J957" s="2813"/>
      <c r="K957" s="2814"/>
      <c r="L957" s="2814"/>
      <c r="M957" s="2815"/>
      <c r="N957" s="2813"/>
      <c r="O957" s="2814"/>
      <c r="P957" s="2814"/>
      <c r="Q957" s="2814"/>
      <c r="R957" s="2815"/>
      <c r="S957" s="2971"/>
      <c r="T957" s="2972"/>
      <c r="U957" s="2973"/>
      <c r="V957" s="2813"/>
      <c r="W957" s="2814"/>
      <c r="X957" s="2814"/>
      <c r="Y957" s="2814"/>
      <c r="Z957" s="2815"/>
      <c r="AA957" s="2813"/>
      <c r="AB957" s="2814"/>
      <c r="AC957" s="2814"/>
      <c r="AD957" s="2814"/>
      <c r="AE957" s="2814"/>
      <c r="AF957" s="2815"/>
      <c r="AG957" s="2813"/>
      <c r="AH957" s="2814"/>
      <c r="AI957" s="2814"/>
      <c r="AJ957" s="2814"/>
      <c r="AK957" s="2815"/>
      <c r="AL957" s="2813"/>
      <c r="AM957" s="2814"/>
      <c r="AN957" s="2814"/>
      <c r="AO957" s="2814"/>
      <c r="AP957" s="2815"/>
      <c r="AQ957" s="929" t="s">
        <v>3412</v>
      </c>
      <c r="AR957" s="930"/>
      <c r="AS957" s="930"/>
      <c r="AT957" s="929" t="s">
        <v>2138</v>
      </c>
      <c r="AU957" s="930"/>
      <c r="AV957" s="930"/>
      <c r="AW957" s="929" t="s">
        <v>2139</v>
      </c>
      <c r="AX957" s="930"/>
      <c r="AY957" s="931"/>
      <c r="AZ957" s="929" t="s">
        <v>699</v>
      </c>
      <c r="BA957" s="930"/>
      <c r="BB957" s="930"/>
      <c r="BC957" s="931"/>
      <c r="BD957" s="929" t="s">
        <v>700</v>
      </c>
      <c r="BE957" s="930"/>
      <c r="BF957" s="931"/>
      <c r="BG957" s="929" t="s">
        <v>1697</v>
      </c>
      <c r="BH957" s="930"/>
      <c r="BI957" s="930"/>
      <c r="BJ957" s="930"/>
      <c r="BK957" s="931"/>
      <c r="BL957" s="1157" t="s">
        <v>2080</v>
      </c>
      <c r="BM957" s="1306"/>
      <c r="BN957" s="1159"/>
      <c r="BO957" s="2813"/>
      <c r="BP957" s="2814"/>
      <c r="BQ957" s="2815"/>
      <c r="BR957" s="2813"/>
      <c r="BS957" s="2814"/>
      <c r="BT957" s="2814"/>
      <c r="BU957" s="2815"/>
      <c r="BV957" s="937"/>
    </row>
    <row r="958" spans="7:122" s="920" customFormat="1" ht="18.95" customHeight="1">
      <c r="H958" s="1453"/>
      <c r="I958" s="2324" t="s">
        <v>737</v>
      </c>
      <c r="J958" s="2890" t="s">
        <v>1179</v>
      </c>
      <c r="K958" s="2891"/>
      <c r="L958" s="2891"/>
      <c r="M958" s="2892"/>
      <c r="N958" s="2890" t="s">
        <v>1570</v>
      </c>
      <c r="O958" s="2891"/>
      <c r="P958" s="2891"/>
      <c r="Q958" s="2891"/>
      <c r="R958" s="2892"/>
      <c r="S958" s="2953" t="s">
        <v>3111</v>
      </c>
      <c r="T958" s="2954"/>
      <c r="U958" s="2955"/>
      <c r="V958" s="992" t="s">
        <v>2432</v>
      </c>
      <c r="W958" s="1027"/>
      <c r="X958" s="1027"/>
      <c r="Y958" s="1027"/>
      <c r="Z958" s="1028"/>
      <c r="AA958" s="2944" t="s">
        <v>1845</v>
      </c>
      <c r="AB958" s="2945"/>
      <c r="AC958" s="2945"/>
      <c r="AD958" s="2945"/>
      <c r="AE958" s="2945"/>
      <c r="AF958" s="2946"/>
      <c r="AG958" s="982" t="s">
        <v>2350</v>
      </c>
      <c r="AH958" s="1152"/>
      <c r="AI958" s="1152"/>
      <c r="AJ958" s="1152"/>
      <c r="AK958" s="1153"/>
      <c r="AL958" s="2890" t="s">
        <v>2365</v>
      </c>
      <c r="AM958" s="2891"/>
      <c r="AN958" s="2891"/>
      <c r="AO958" s="2891"/>
      <c r="AP958" s="2892"/>
      <c r="AQ958" s="1388" t="s">
        <v>3410</v>
      </c>
      <c r="AR958" s="955"/>
      <c r="AS958" s="955"/>
      <c r="AT958" s="954" t="s">
        <v>1523</v>
      </c>
      <c r="AU958" s="955"/>
      <c r="AV958" s="955"/>
      <c r="AW958" s="954" t="s">
        <v>1524</v>
      </c>
      <c r="AX958" s="955"/>
      <c r="AY958" s="971"/>
      <c r="AZ958" s="2832" t="s">
        <v>1560</v>
      </c>
      <c r="BA958" s="2806"/>
      <c r="BB958" s="2806"/>
      <c r="BC958" s="2793"/>
      <c r="BD958" s="2832">
        <v>12345</v>
      </c>
      <c r="BE958" s="2806"/>
      <c r="BF958" s="2793"/>
      <c r="BG958" s="2929" t="s">
        <v>1691</v>
      </c>
      <c r="BH958" s="2930"/>
      <c r="BI958" s="2930"/>
      <c r="BJ958" s="2930"/>
      <c r="BK958" s="2931"/>
      <c r="BL958" s="2929" t="s">
        <v>1704</v>
      </c>
      <c r="BM958" s="2930"/>
      <c r="BN958" s="2931"/>
      <c r="BO958" s="2929">
        <v>12</v>
      </c>
      <c r="BP958" s="2930"/>
      <c r="BQ958" s="2931"/>
      <c r="BR958" s="2890" t="s">
        <v>1521</v>
      </c>
      <c r="BS958" s="2891"/>
      <c r="BT958" s="2891"/>
      <c r="BU958" s="2892"/>
      <c r="BV958" s="937"/>
    </row>
    <row r="959" spans="7:122" s="920" customFormat="1" ht="18.95" customHeight="1">
      <c r="H959" s="1453"/>
      <c r="I959" s="1315" t="s">
        <v>737</v>
      </c>
      <c r="J959" s="2890" t="s">
        <v>1179</v>
      </c>
      <c r="K959" s="2891"/>
      <c r="L959" s="2891"/>
      <c r="M959" s="2892"/>
      <c r="N959" s="2890" t="s">
        <v>1570</v>
      </c>
      <c r="O959" s="2891"/>
      <c r="P959" s="2891"/>
      <c r="Q959" s="2891"/>
      <c r="R959" s="2892"/>
      <c r="S959" s="2953" t="s">
        <v>2388</v>
      </c>
      <c r="T959" s="2954"/>
      <c r="U959" s="2955"/>
      <c r="V959" s="992" t="s">
        <v>2432</v>
      </c>
      <c r="W959" s="1027"/>
      <c r="X959" s="1027"/>
      <c r="Y959" s="1027"/>
      <c r="Z959" s="1028"/>
      <c r="AA959" s="2944" t="s">
        <v>1845</v>
      </c>
      <c r="AB959" s="2945"/>
      <c r="AC959" s="2945"/>
      <c r="AD959" s="2945"/>
      <c r="AE959" s="2945"/>
      <c r="AF959" s="2946"/>
      <c r="AG959" s="982" t="s">
        <v>2350</v>
      </c>
      <c r="AH959" s="1152"/>
      <c r="AI959" s="1152"/>
      <c r="AJ959" s="1152"/>
      <c r="AK959" s="1153"/>
      <c r="AL959" s="2890" t="s">
        <v>2366</v>
      </c>
      <c r="AM959" s="2891"/>
      <c r="AN959" s="2891"/>
      <c r="AO959" s="2891"/>
      <c r="AP959" s="2892"/>
      <c r="AQ959" s="1388" t="s">
        <v>3410</v>
      </c>
      <c r="AR959" s="955"/>
      <c r="AS959" s="955"/>
      <c r="AT959" s="954" t="s">
        <v>1523</v>
      </c>
      <c r="AU959" s="955"/>
      <c r="AV959" s="955"/>
      <c r="AW959" s="954" t="s">
        <v>1524</v>
      </c>
      <c r="AX959" s="955"/>
      <c r="AY959" s="971"/>
      <c r="AZ959" s="2831" t="s">
        <v>1560</v>
      </c>
      <c r="BA959" s="2808"/>
      <c r="BB959" s="2808"/>
      <c r="BC959" s="2809"/>
      <c r="BD959" s="2831">
        <v>12345</v>
      </c>
      <c r="BE959" s="2808"/>
      <c r="BF959" s="2809"/>
      <c r="BG959" s="2932" t="s">
        <v>1691</v>
      </c>
      <c r="BH959" s="2933"/>
      <c r="BI959" s="2933"/>
      <c r="BJ959" s="2933"/>
      <c r="BK959" s="2934"/>
      <c r="BL959" s="2932" t="s">
        <v>1704</v>
      </c>
      <c r="BM959" s="2933"/>
      <c r="BN959" s="2934"/>
      <c r="BO959" s="2932">
        <v>14</v>
      </c>
      <c r="BP959" s="2933"/>
      <c r="BQ959" s="2934"/>
      <c r="BR959" s="2890" t="s">
        <v>1521</v>
      </c>
      <c r="BS959" s="2891"/>
      <c r="BT959" s="2891"/>
      <c r="BU959" s="2892"/>
      <c r="BV959" s="937"/>
    </row>
    <row r="960" spans="7:122" s="920" customFormat="1" ht="5.0999999999999996" customHeight="1">
      <c r="H960" s="1453"/>
      <c r="I960" s="1057"/>
      <c r="N960" s="1057"/>
      <c r="O960" s="1057"/>
      <c r="P960" s="1057"/>
      <c r="Q960" s="1057"/>
      <c r="R960" s="1057"/>
      <c r="S960" s="1057"/>
      <c r="T960" s="1057"/>
      <c r="U960" s="1057"/>
      <c r="BV960" s="937"/>
    </row>
    <row r="961" spans="7:105" s="920" customFormat="1" ht="5.0999999999999996" customHeight="1">
      <c r="H961" s="1453"/>
      <c r="I961" s="1366"/>
      <c r="J961" s="977"/>
      <c r="K961" s="977"/>
      <c r="L961" s="977"/>
      <c r="M961" s="977"/>
      <c r="N961" s="1366"/>
      <c r="O961" s="1366"/>
      <c r="P961" s="1366"/>
      <c r="Q961" s="1366"/>
      <c r="R961" s="1366"/>
      <c r="S961" s="1366"/>
      <c r="T961" s="1366"/>
      <c r="U961" s="1366"/>
      <c r="V961" s="977"/>
      <c r="W961" s="977"/>
      <c r="X961" s="977"/>
      <c r="Y961" s="977"/>
      <c r="Z961" s="977"/>
      <c r="AA961" s="1366"/>
      <c r="AB961" s="1366"/>
      <c r="AC961" s="1366"/>
      <c r="AD961" s="1366"/>
      <c r="AE961" s="1366"/>
      <c r="AF961" s="1366"/>
      <c r="AG961" s="1366"/>
      <c r="AH961" s="1366"/>
      <c r="AI961" s="1366"/>
      <c r="AJ961" s="1366"/>
      <c r="AK961" s="1366"/>
      <c r="AL961" s="1366"/>
      <c r="AM961" s="1366"/>
      <c r="AN961" s="1366"/>
      <c r="AO961" s="1366"/>
      <c r="AP961" s="1366"/>
      <c r="AQ961" s="1366"/>
      <c r="AR961" s="1366"/>
      <c r="AS961" s="1366"/>
      <c r="AT961" s="1366"/>
      <c r="AU961" s="1366"/>
      <c r="AV961" s="1366"/>
      <c r="AW961" s="1366"/>
      <c r="AX961" s="1366"/>
      <c r="AY961" s="1366"/>
      <c r="AZ961" s="1366"/>
      <c r="BA961" s="1366"/>
      <c r="BB961" s="1366"/>
      <c r="BC961" s="1366"/>
      <c r="BD961" s="1366"/>
      <c r="BE961" s="1366"/>
      <c r="BF961" s="1366"/>
      <c r="BG961" s="1366"/>
      <c r="BH961" s="1366"/>
      <c r="BI961" s="1366"/>
      <c r="BJ961" s="1366"/>
      <c r="BK961" s="1366"/>
      <c r="BL961" s="1366"/>
      <c r="BM961" s="1366"/>
      <c r="BN961" s="1366"/>
      <c r="BO961" s="1366"/>
      <c r="BP961" s="1366"/>
      <c r="BQ961" s="1366"/>
      <c r="BR961" s="1366"/>
      <c r="BS961" s="1366"/>
      <c r="BT961" s="1366"/>
      <c r="BU961" s="1366"/>
      <c r="BV961" s="937"/>
    </row>
    <row r="962" spans="7:105" s="920" customFormat="1" ht="18.95" customHeight="1">
      <c r="H962" s="1453"/>
      <c r="I962" s="1366"/>
      <c r="J962" s="977"/>
      <c r="K962" s="977"/>
      <c r="L962" s="977"/>
      <c r="M962" s="977"/>
      <c r="N962" s="1366"/>
      <c r="O962" s="1366"/>
      <c r="P962" s="1366"/>
      <c r="Q962" s="1366"/>
      <c r="R962" s="1366"/>
      <c r="S962" s="1366"/>
      <c r="T962" s="1366"/>
      <c r="U962" s="1366"/>
      <c r="V962" s="977"/>
      <c r="W962" s="977"/>
      <c r="X962" s="977"/>
      <c r="Y962" s="977"/>
      <c r="Z962" s="977"/>
      <c r="AA962" s="1366"/>
      <c r="AB962" s="1366"/>
      <c r="AC962" s="1366"/>
      <c r="AD962" s="1366"/>
      <c r="AE962" s="1366"/>
      <c r="AF962" s="1366"/>
      <c r="AG962" s="1366"/>
      <c r="AH962" s="1366"/>
      <c r="AI962" s="1366"/>
      <c r="AJ962" s="1366"/>
      <c r="AK962" s="1366"/>
      <c r="AL962" s="1366"/>
      <c r="AM962" s="1366"/>
      <c r="AN962" s="1366"/>
      <c r="AO962" s="1366"/>
      <c r="AP962" s="1366"/>
      <c r="AQ962" s="1366"/>
      <c r="AR962" s="1366"/>
      <c r="AS962" s="1366"/>
      <c r="AT962" s="1366"/>
      <c r="AU962" s="1366"/>
      <c r="AV962" s="1366"/>
      <c r="AW962" s="1366"/>
      <c r="AX962" s="1366"/>
      <c r="AY962" s="1366"/>
      <c r="AZ962" s="1366"/>
      <c r="BA962" s="1366"/>
      <c r="BB962" s="1366"/>
      <c r="BC962" s="1366"/>
      <c r="BD962" s="1366"/>
      <c r="BE962" s="1366"/>
      <c r="BF962" s="1366"/>
      <c r="BG962" s="1366"/>
      <c r="BH962" s="1366"/>
      <c r="BI962" s="1366"/>
      <c r="BJ962" s="1366"/>
      <c r="BK962" s="1366"/>
      <c r="BL962" s="1217" t="s">
        <v>1606</v>
      </c>
      <c r="BM962" s="1217"/>
      <c r="BN962" s="1366"/>
      <c r="BO962" s="2928">
        <f>BO959+BO958</f>
        <v>26</v>
      </c>
      <c r="BP962" s="2884"/>
      <c r="BQ962" s="2885"/>
      <c r="BR962" s="1366"/>
      <c r="BS962" s="1366"/>
      <c r="BT962" s="1366"/>
      <c r="BU962" s="1366"/>
      <c r="BV962" s="937"/>
    </row>
    <row r="963" spans="7:105" s="920" customFormat="1" ht="5.0999999999999996" customHeight="1">
      <c r="H963" s="1453"/>
      <c r="I963" s="1366"/>
      <c r="J963" s="977"/>
      <c r="K963" s="977"/>
      <c r="L963" s="977"/>
      <c r="M963" s="977"/>
      <c r="N963" s="1366"/>
      <c r="O963" s="1366"/>
      <c r="P963" s="1366"/>
      <c r="Q963" s="1366"/>
      <c r="R963" s="1366"/>
      <c r="S963" s="1366"/>
      <c r="T963" s="1366"/>
      <c r="U963" s="1366"/>
      <c r="V963" s="977"/>
      <c r="W963" s="977"/>
      <c r="X963" s="977"/>
      <c r="Y963" s="977"/>
      <c r="Z963" s="977"/>
      <c r="AA963" s="1366"/>
      <c r="AB963" s="1366"/>
      <c r="AC963" s="1366"/>
      <c r="AD963" s="1366"/>
      <c r="AE963" s="1366"/>
      <c r="AF963" s="1366"/>
      <c r="AG963" s="1366"/>
      <c r="AH963" s="1366"/>
      <c r="AI963" s="1366"/>
      <c r="AJ963" s="1366"/>
      <c r="AK963" s="1366"/>
      <c r="AL963" s="1366"/>
      <c r="AM963" s="1366"/>
      <c r="AN963" s="1366"/>
      <c r="AO963" s="1366"/>
      <c r="AP963" s="1366"/>
      <c r="AQ963" s="1366"/>
      <c r="AR963" s="1366"/>
      <c r="AS963" s="1366"/>
      <c r="AT963" s="1366"/>
      <c r="AU963" s="1366"/>
      <c r="AV963" s="1366"/>
      <c r="AW963" s="1366"/>
      <c r="AX963" s="1366"/>
      <c r="AY963" s="1366"/>
      <c r="AZ963" s="1366"/>
      <c r="BA963" s="1366"/>
      <c r="BB963" s="1366"/>
      <c r="BC963" s="1366"/>
      <c r="BD963" s="1366"/>
      <c r="BE963" s="1366"/>
      <c r="BF963" s="1366"/>
      <c r="BG963" s="1366"/>
      <c r="BH963" s="1366"/>
      <c r="BI963" s="1366"/>
      <c r="BJ963" s="1366"/>
      <c r="BK963" s="1366"/>
      <c r="BL963" s="1366"/>
      <c r="BM963" s="1366"/>
      <c r="BN963" s="1366"/>
      <c r="BO963" s="1366"/>
      <c r="BP963" s="1366"/>
      <c r="BQ963" s="1366"/>
      <c r="BR963" s="1366"/>
      <c r="BS963" s="1366"/>
      <c r="BT963" s="1366"/>
      <c r="BU963" s="1366"/>
      <c r="BV963" s="937"/>
    </row>
    <row r="964" spans="7:105" s="920" customFormat="1" ht="9.9499999999999993" customHeight="1">
      <c r="H964" s="1454"/>
      <c r="I964" s="1416"/>
      <c r="J964" s="1416"/>
      <c r="K964" s="1416"/>
      <c r="L964" s="1416"/>
      <c r="M964" s="1416"/>
      <c r="N964" s="939"/>
      <c r="O964" s="939"/>
      <c r="P964" s="939"/>
      <c r="Q964" s="939"/>
      <c r="R964" s="939"/>
      <c r="S964" s="939"/>
      <c r="T964" s="939"/>
      <c r="U964" s="939"/>
      <c r="V964" s="939"/>
      <c r="W964" s="939"/>
      <c r="X964" s="939"/>
      <c r="Y964" s="939"/>
      <c r="Z964" s="939"/>
      <c r="AA964" s="939"/>
      <c r="AB964" s="939"/>
      <c r="AC964" s="939"/>
      <c r="AD964" s="939"/>
      <c r="AE964" s="939"/>
      <c r="AF964" s="939"/>
      <c r="AG964" s="939"/>
      <c r="AH964" s="939"/>
      <c r="AI964" s="939"/>
      <c r="AJ964" s="939"/>
      <c r="AK964" s="939"/>
      <c r="AL964" s="939"/>
      <c r="AM964" s="939"/>
      <c r="AN964" s="939"/>
      <c r="AO964" s="939"/>
      <c r="AP964" s="939"/>
      <c r="AQ964" s="939"/>
      <c r="AR964" s="939"/>
      <c r="AS964" s="939"/>
      <c r="AT964" s="939"/>
      <c r="AU964" s="939"/>
      <c r="AV964" s="939"/>
      <c r="AW964" s="939"/>
      <c r="AX964" s="939"/>
      <c r="AY964" s="939"/>
      <c r="AZ964" s="939"/>
      <c r="BA964" s="939"/>
      <c r="BB964" s="939"/>
      <c r="BC964" s="939"/>
      <c r="BD964" s="939"/>
      <c r="BE964" s="939"/>
      <c r="BF964" s="939"/>
      <c r="BG964" s="939"/>
      <c r="BH964" s="939"/>
      <c r="BI964" s="939"/>
      <c r="BJ964" s="939"/>
      <c r="BK964" s="939"/>
      <c r="BL964" s="939"/>
      <c r="BM964" s="939"/>
      <c r="BN964" s="939"/>
      <c r="BO964" s="939"/>
      <c r="BP964" s="939"/>
      <c r="BQ964" s="939"/>
      <c r="BR964" s="939"/>
      <c r="BS964" s="939"/>
      <c r="BT964" s="939"/>
      <c r="BU964" s="939"/>
      <c r="BV964" s="940"/>
    </row>
    <row r="965" spans="7:105" s="920" customFormat="1" ht="18.95" customHeight="1">
      <c r="H965" s="1426"/>
      <c r="I965" s="1426"/>
      <c r="J965" s="1426"/>
      <c r="K965" s="1426"/>
      <c r="L965" s="1426"/>
      <c r="M965" s="1426"/>
    </row>
    <row r="966" spans="7:105" s="920" customFormat="1" ht="18.95" customHeight="1">
      <c r="J966" s="1057"/>
      <c r="BO966" s="1057"/>
    </row>
    <row r="967" spans="7:105" s="920" customFormat="1" ht="18.95" customHeight="1">
      <c r="G967" s="924" t="s">
        <v>3753</v>
      </c>
      <c r="H967" s="1084"/>
      <c r="I967" s="1426"/>
      <c r="J967" s="1426"/>
    </row>
    <row r="968" spans="7:105" s="920" customFormat="1" ht="18.95" customHeight="1"/>
    <row r="969" spans="7:105" customFormat="1" ht="5.0999999999999996" customHeight="1">
      <c r="H969" s="536"/>
      <c r="I969" s="921"/>
      <c r="J969" s="922"/>
      <c r="K969" s="922"/>
      <c r="L969" s="922"/>
      <c r="M969" s="922"/>
      <c r="N969" s="922"/>
      <c r="O969" s="922"/>
      <c r="P969" s="922"/>
      <c r="Q969" s="923"/>
      <c r="R969" s="536"/>
      <c r="S969" s="536"/>
      <c r="T969" s="536"/>
      <c r="U969" s="536"/>
      <c r="V969" s="536"/>
      <c r="W969" s="536"/>
      <c r="X969" s="536"/>
      <c r="Y969" s="536"/>
      <c r="Z969" s="920"/>
      <c r="AA969" s="536"/>
      <c r="AB969" s="920"/>
      <c r="AC969" s="920"/>
      <c r="AD969" s="920"/>
      <c r="AE969" s="920"/>
      <c r="AF969" s="920"/>
      <c r="AG969" s="920"/>
      <c r="AH969" s="920"/>
      <c r="AI969" s="920"/>
      <c r="AJ969" s="920"/>
      <c r="AK969" s="920"/>
      <c r="AL969" s="920"/>
      <c r="AM969" s="920"/>
      <c r="AN969" s="920"/>
      <c r="AO969" s="920"/>
      <c r="AP969" s="920"/>
      <c r="AQ969" s="920"/>
      <c r="AR969" s="920"/>
      <c r="AS969" s="920"/>
      <c r="AT969" s="486"/>
      <c r="AU969" s="486"/>
      <c r="AV969" s="486"/>
      <c r="AW969" s="486"/>
      <c r="AX969" s="486"/>
      <c r="AY969" s="486"/>
      <c r="AZ969" s="486"/>
      <c r="BA969" s="486"/>
      <c r="BB969" s="486"/>
      <c r="BC969" s="486"/>
      <c r="BD969" s="486"/>
      <c r="BE969" s="486"/>
      <c r="BF969" s="486"/>
      <c r="BG969" s="920"/>
      <c r="BH969" s="920"/>
      <c r="BI969" s="920"/>
      <c r="BJ969" s="920"/>
      <c r="BK969" s="920"/>
      <c r="BL969" s="920"/>
      <c r="BM969" s="920"/>
      <c r="BN969" s="920"/>
      <c r="BO969" s="486"/>
      <c r="BP969" s="486"/>
      <c r="BQ969" s="486"/>
      <c r="BR969" s="486"/>
      <c r="BS969" s="486"/>
      <c r="BT969" s="920"/>
      <c r="BU969" s="920"/>
      <c r="BV969" s="920"/>
      <c r="BW969" s="920"/>
      <c r="BX969" s="920"/>
      <c r="BY969" s="920"/>
      <c r="BZ969" s="486"/>
      <c r="CA969" s="486"/>
      <c r="CB969" s="486"/>
      <c r="CC969" s="486"/>
      <c r="CD969" s="486"/>
      <c r="CE969" s="486"/>
      <c r="CF969" s="486"/>
      <c r="CG969" s="486"/>
      <c r="CH969" s="486"/>
      <c r="CI969" s="486"/>
      <c r="CJ969" s="486"/>
      <c r="CK969" s="486"/>
      <c r="CL969" s="486"/>
      <c r="CM969" s="486"/>
      <c r="CN969" s="486"/>
      <c r="CO969" s="486"/>
      <c r="CP969" s="486"/>
      <c r="CQ969" s="486"/>
      <c r="CR969" s="486"/>
      <c r="CS969" s="486"/>
      <c r="CT969" s="486"/>
      <c r="CU969" s="486"/>
      <c r="CV969" s="486"/>
      <c r="CW969" s="486"/>
      <c r="CX969" s="486"/>
      <c r="CY969" s="486"/>
      <c r="CZ969" s="486"/>
      <c r="DA969" s="486"/>
    </row>
    <row r="970" spans="7:105" customFormat="1" ht="20.100000000000001" customHeight="1">
      <c r="H970" s="536"/>
      <c r="I970" s="907" t="s">
        <v>2393</v>
      </c>
      <c r="J970" s="908"/>
      <c r="K970" s="908"/>
      <c r="L970" s="908"/>
      <c r="M970" s="908"/>
      <c r="N970" s="908"/>
      <c r="O970" s="908"/>
      <c r="P970" s="908"/>
      <c r="Q970" s="909"/>
      <c r="R970" s="1394" t="s">
        <v>1652</v>
      </c>
      <c r="S970" s="1021"/>
      <c r="T970" s="1021"/>
      <c r="U970" s="1021"/>
      <c r="V970" s="1021"/>
      <c r="W970" s="1023"/>
      <c r="X970" s="920"/>
      <c r="Y970" s="920"/>
      <c r="Z970" s="920"/>
      <c r="AA970" s="920"/>
      <c r="AB970" s="920"/>
      <c r="AC970" s="920"/>
      <c r="AD970" s="920"/>
      <c r="AE970" s="920"/>
      <c r="AF970" s="920"/>
      <c r="AG970" s="920"/>
      <c r="AH970" s="920"/>
      <c r="AI970" s="920"/>
      <c r="AJ970" s="920"/>
      <c r="AK970" s="920"/>
      <c r="AL970" s="920"/>
      <c r="AM970" s="920"/>
      <c r="AN970" s="920"/>
      <c r="AO970" s="920"/>
      <c r="AP970" s="920"/>
      <c r="AQ970" s="920"/>
      <c r="AR970" s="920"/>
      <c r="AS970" s="920"/>
      <c r="AT970" s="920"/>
      <c r="AU970" s="920"/>
      <c r="AV970" s="920"/>
      <c r="AW970" s="920"/>
      <c r="AX970" s="920"/>
      <c r="AY970" s="920"/>
      <c r="AZ970" s="920"/>
      <c r="BA970" s="920"/>
      <c r="BB970" s="920"/>
      <c r="BC970" s="1045"/>
      <c r="BD970" s="1045"/>
      <c r="BE970" s="1045"/>
      <c r="BF970" s="1045"/>
      <c r="BG970" s="1045"/>
      <c r="BH970" s="1045"/>
      <c r="BI970" s="1045"/>
      <c r="BJ970" s="1045"/>
      <c r="BK970" s="1045"/>
      <c r="BL970" s="486"/>
      <c r="BM970" s="486"/>
      <c r="BN970" s="486"/>
      <c r="BO970" s="486"/>
      <c r="BP970" s="486"/>
    </row>
    <row r="971" spans="7:105" customFormat="1" ht="9.9499999999999993" customHeight="1">
      <c r="H971" s="916"/>
      <c r="I971" s="536"/>
      <c r="J971" s="536"/>
      <c r="K971" s="536"/>
      <c r="L971" s="536"/>
      <c r="M971" s="536"/>
      <c r="N971" s="536"/>
      <c r="O971" s="536"/>
      <c r="P971" s="536"/>
      <c r="Q971" s="536"/>
      <c r="R971" s="536"/>
      <c r="S971" s="536"/>
      <c r="T971" s="536"/>
      <c r="U971" s="536"/>
      <c r="V971" s="941"/>
      <c r="W971" s="941"/>
      <c r="X971" s="941"/>
      <c r="Y971" s="941"/>
      <c r="Z971" s="941"/>
      <c r="AA971" s="941"/>
      <c r="AB971" s="941"/>
      <c r="AC971" s="941"/>
      <c r="AD971" s="941"/>
      <c r="AE971" s="941"/>
      <c r="AF971" s="941"/>
      <c r="AG971" s="941"/>
      <c r="AH971" s="941"/>
      <c r="AI971" s="941"/>
      <c r="AJ971" s="941"/>
      <c r="AK971" s="941"/>
      <c r="AL971" s="941"/>
      <c r="AM971" s="941"/>
      <c r="AN971" s="941"/>
      <c r="AO971" s="941"/>
      <c r="AP971" s="941"/>
      <c r="AQ971" s="941"/>
      <c r="AR971" s="941"/>
      <c r="AS971" s="941"/>
      <c r="AT971" s="941"/>
      <c r="AU971" s="941"/>
      <c r="AV971" s="941"/>
      <c r="AW971" s="941"/>
      <c r="AX971" s="941"/>
      <c r="AY971" s="941"/>
      <c r="AZ971" s="941"/>
      <c r="BA971" s="941"/>
      <c r="BB971" s="942"/>
      <c r="BC971" s="1045"/>
      <c r="BD971" s="1045"/>
      <c r="BE971" s="1045"/>
      <c r="BF971" s="1045"/>
      <c r="BG971" s="1045"/>
      <c r="BH971" s="1045"/>
      <c r="BI971" s="1045"/>
      <c r="BJ971" s="1045"/>
      <c r="BK971" s="1045"/>
      <c r="BL971" s="486"/>
      <c r="BM971" s="486"/>
      <c r="BN971" s="486"/>
      <c r="BO971" s="486"/>
      <c r="BP971" s="486"/>
    </row>
    <row r="972" spans="7:105" ht="20.100000000000001" customHeight="1">
      <c r="H972" s="935"/>
      <c r="I972" s="949" t="s">
        <v>2024</v>
      </c>
      <c r="J972" s="752"/>
      <c r="K972" s="752"/>
      <c r="L972" s="752"/>
      <c r="M972" s="2865" t="s">
        <v>1179</v>
      </c>
      <c r="N972" s="2866"/>
      <c r="O972" s="2866"/>
      <c r="P972" s="2866"/>
      <c r="Q972" s="2867"/>
      <c r="R972" s="915" t="s">
        <v>1180</v>
      </c>
      <c r="S972" s="920" t="s">
        <v>737</v>
      </c>
      <c r="T972" s="951" t="s">
        <v>1539</v>
      </c>
      <c r="U972" s="920"/>
      <c r="V972" s="920"/>
      <c r="W972" s="1056" t="s">
        <v>1630</v>
      </c>
      <c r="X972" s="1056"/>
      <c r="Y972" s="1056"/>
      <c r="Z972" s="938"/>
      <c r="AA972" s="1154" t="s">
        <v>2394</v>
      </c>
      <c r="AB972" s="1155"/>
      <c r="AC972" s="1155"/>
      <c r="AD972" s="1155"/>
      <c r="AE972" s="1155"/>
      <c r="AF972" s="1156"/>
      <c r="AG972" s="986" t="s">
        <v>912</v>
      </c>
      <c r="AS972" s="926" t="s">
        <v>1544</v>
      </c>
      <c r="AT972" s="927"/>
      <c r="AU972" s="928"/>
      <c r="AV972" s="926" t="s">
        <v>2119</v>
      </c>
      <c r="AW972" s="927"/>
      <c r="AX972" s="928"/>
      <c r="AY972" s="926" t="s">
        <v>1538</v>
      </c>
      <c r="AZ972" s="927"/>
      <c r="BA972" s="928"/>
      <c r="BB972" s="937"/>
      <c r="BC972" s="1045"/>
      <c r="BD972" s="1045"/>
      <c r="BE972" s="1045"/>
      <c r="BF972" s="1045"/>
      <c r="BG972" s="1045"/>
      <c r="BH972" s="1045"/>
      <c r="BI972" s="1045"/>
      <c r="BJ972" s="1045"/>
      <c r="BK972" s="1045"/>
    </row>
    <row r="973" spans="7:105" ht="9.9499999999999993" customHeight="1">
      <c r="H973" s="935"/>
      <c r="I973" s="920"/>
      <c r="J973" s="1045"/>
      <c r="K973" s="1045"/>
      <c r="L973" s="1045"/>
      <c r="M973" s="1045"/>
      <c r="N973" s="1045"/>
      <c r="O973" s="1045"/>
      <c r="P973" s="1045"/>
      <c r="Q973" s="1045"/>
      <c r="R973" s="1045"/>
      <c r="S973" s="1045"/>
      <c r="T973" s="1045"/>
      <c r="U973" s="1045"/>
      <c r="V973" s="1045"/>
      <c r="W973" s="1045"/>
      <c r="X973" s="1045"/>
      <c r="Y973" s="1045"/>
      <c r="Z973" s="1045"/>
      <c r="AA973" s="1045"/>
      <c r="AB973" s="1045"/>
      <c r="AC973" s="1045"/>
      <c r="AD973" s="1045"/>
      <c r="AE973" s="1045"/>
      <c r="AF973" s="1045"/>
      <c r="AG973" s="1045"/>
      <c r="AH973" s="1045"/>
      <c r="BB973" s="937"/>
      <c r="BC973" s="1045"/>
      <c r="BD973" s="1045"/>
      <c r="BE973" s="1045"/>
      <c r="BF973" s="1045"/>
      <c r="BG973" s="1045"/>
      <c r="BH973" s="1045"/>
      <c r="BI973" s="1045"/>
      <c r="BJ973" s="1045"/>
      <c r="BK973" s="1045"/>
    </row>
    <row r="974" spans="7:105" ht="18.95" customHeight="1">
      <c r="H974" s="935"/>
      <c r="I974" s="949" t="s">
        <v>1522</v>
      </c>
      <c r="J974" s="752"/>
      <c r="K974" s="752"/>
      <c r="L974" s="752"/>
      <c r="M974" s="2868" t="s">
        <v>3410</v>
      </c>
      <c r="N974" s="2869"/>
      <c r="O974" s="2870"/>
      <c r="P974" s="946" t="s">
        <v>1115</v>
      </c>
      <c r="Q974" s="2865" t="s">
        <v>1523</v>
      </c>
      <c r="R974" s="2866"/>
      <c r="S974" s="2867"/>
      <c r="T974" s="946" t="s">
        <v>1115</v>
      </c>
      <c r="U974" s="2865" t="s">
        <v>1524</v>
      </c>
      <c r="V974" s="2866"/>
      <c r="W974" s="2867"/>
      <c r="X974" s="946" t="s">
        <v>1115</v>
      </c>
      <c r="Y974" s="1045"/>
      <c r="Z974" s="949" t="s">
        <v>1573</v>
      </c>
      <c r="AA974" s="910"/>
      <c r="AB974" s="910"/>
      <c r="AC974" s="981"/>
      <c r="AD974" s="982" t="s">
        <v>1521</v>
      </c>
      <c r="AE974" s="983"/>
      <c r="AF974" s="983"/>
      <c r="AG974" s="983"/>
      <c r="AH974" s="983"/>
      <c r="AI974" s="986" t="s">
        <v>912</v>
      </c>
      <c r="AJ974" s="910" t="s">
        <v>1682</v>
      </c>
      <c r="AK974" s="910"/>
      <c r="AL974" s="981"/>
      <c r="AM974" s="982" t="s">
        <v>1521</v>
      </c>
      <c r="AN974" s="983"/>
      <c r="AO974" s="983"/>
      <c r="AP974" s="983"/>
      <c r="AQ974" s="984"/>
      <c r="AR974" s="986" t="s">
        <v>912</v>
      </c>
      <c r="AS974" s="910" t="s">
        <v>1789</v>
      </c>
      <c r="AT974" s="981"/>
      <c r="AU974" s="938"/>
      <c r="AV974" s="982" t="s">
        <v>1521</v>
      </c>
      <c r="AW974" s="983"/>
      <c r="AX974" s="983"/>
      <c r="AY974" s="983"/>
      <c r="AZ974" s="946" t="s">
        <v>1115</v>
      </c>
      <c r="BB974" s="1393"/>
      <c r="BC974" s="1045"/>
      <c r="BD974" s="1045"/>
      <c r="BE974" s="1045"/>
      <c r="BF974" s="1045"/>
      <c r="BG974" s="1045"/>
      <c r="BH974" s="1045"/>
      <c r="BI974" s="1045"/>
      <c r="BJ974" s="1045"/>
      <c r="BK974" s="1045"/>
    </row>
    <row r="975" spans="7:105" ht="9.9499999999999993" customHeight="1">
      <c r="H975" s="935"/>
      <c r="I975" s="920"/>
      <c r="J975" s="1045"/>
      <c r="K975" s="1045"/>
      <c r="L975" s="1045"/>
      <c r="M975" s="1045"/>
      <c r="N975" s="1045"/>
      <c r="O975" s="1045"/>
      <c r="P975" s="1045"/>
      <c r="Q975" s="1045"/>
      <c r="R975" s="1045"/>
      <c r="S975" s="1045"/>
      <c r="T975" s="1045"/>
      <c r="U975" s="1045"/>
      <c r="V975" s="1045"/>
      <c r="W975" s="1045"/>
      <c r="X975" s="1045"/>
      <c r="Y975" s="1045"/>
      <c r="Z975" s="1045"/>
      <c r="AA975" s="1045"/>
      <c r="AB975" s="1045"/>
      <c r="AC975" s="1045"/>
      <c r="AD975" s="1045"/>
      <c r="AE975" s="1045"/>
      <c r="AF975" s="1045"/>
      <c r="AG975" s="1045"/>
      <c r="AH975" s="1045"/>
      <c r="BB975" s="937"/>
      <c r="BC975" s="1045"/>
      <c r="BD975" s="1045"/>
      <c r="BE975" s="1045"/>
      <c r="BF975" s="1045"/>
      <c r="BG975" s="1045"/>
      <c r="BH975" s="1045"/>
      <c r="BI975" s="1045"/>
      <c r="BJ975" s="1045"/>
      <c r="BK975" s="1045"/>
    </row>
    <row r="976" spans="7:105" ht="18.95" customHeight="1">
      <c r="H976" s="935"/>
      <c r="I976" s="1452" t="s">
        <v>3113</v>
      </c>
      <c r="J976" s="1056"/>
      <c r="K976" s="1056"/>
      <c r="L976" s="1056"/>
      <c r="M976" s="982" t="s">
        <v>2375</v>
      </c>
      <c r="N976" s="983"/>
      <c r="O976" s="983"/>
      <c r="P976" s="983"/>
      <c r="Q976" s="984"/>
      <c r="R976" s="920"/>
      <c r="S976" s="1452" t="s">
        <v>2378</v>
      </c>
      <c r="T976" s="1056"/>
      <c r="U976" s="1056"/>
      <c r="V976" s="982" t="s">
        <v>2375</v>
      </c>
      <c r="W976" s="983"/>
      <c r="X976" s="983"/>
      <c r="Y976" s="983"/>
      <c r="Z976" s="984"/>
      <c r="BB976" s="937"/>
      <c r="BC976" s="920"/>
      <c r="BD976" s="1045"/>
      <c r="BE976" s="1045"/>
      <c r="BF976" s="1045"/>
      <c r="BG976" s="1045"/>
      <c r="BH976" s="1045"/>
      <c r="BI976" s="1045"/>
      <c r="BJ976" s="1045"/>
      <c r="BK976" s="1045"/>
    </row>
    <row r="977" spans="8:60" ht="18.95" customHeight="1">
      <c r="H977" s="935"/>
      <c r="I977" s="920"/>
      <c r="J977" s="1045"/>
      <c r="K977" s="1045"/>
      <c r="L977" s="1045"/>
      <c r="M977" s="1045"/>
      <c r="N977" s="1045"/>
      <c r="O977" s="1045"/>
      <c r="P977" s="1045"/>
      <c r="Q977" s="1045"/>
      <c r="R977" s="1045"/>
      <c r="S977" s="1045"/>
      <c r="T977" s="1045"/>
      <c r="U977" s="1045"/>
      <c r="V977" s="1045"/>
      <c r="W977" s="1045"/>
      <c r="X977" s="1045"/>
      <c r="Y977" s="1045"/>
      <c r="Z977" s="1045"/>
      <c r="AA977" s="1045"/>
      <c r="AB977" s="1045"/>
      <c r="AC977" s="1045"/>
      <c r="AD977" s="1045"/>
      <c r="AE977" s="1045"/>
      <c r="AF977" s="1045"/>
      <c r="AG977" s="1045"/>
      <c r="BB977" s="1393"/>
      <c r="BC977" s="1045"/>
      <c r="BD977" s="1045"/>
      <c r="BE977" s="1045"/>
      <c r="BF977" s="1045"/>
      <c r="BG977" s="1045"/>
      <c r="BH977" s="920"/>
    </row>
    <row r="978" spans="8:60" ht="18.95" customHeight="1">
      <c r="H978" s="935"/>
      <c r="I978" s="1365" t="s">
        <v>2166</v>
      </c>
      <c r="J978" s="1045"/>
      <c r="K978" s="1045"/>
      <c r="L978" s="1045"/>
      <c r="M978" s="1045"/>
      <c r="N978" s="1045"/>
      <c r="O978" s="1045"/>
      <c r="P978" s="1045"/>
      <c r="Q978" s="1045"/>
      <c r="R978" s="1045"/>
      <c r="S978" s="1045"/>
      <c r="T978" s="1045"/>
      <c r="U978" s="1045"/>
      <c r="V978" s="1045"/>
      <c r="W978" s="1045"/>
      <c r="X978" s="1045"/>
      <c r="Y978" s="1045"/>
      <c r="Z978" s="1045"/>
      <c r="AA978" s="1045"/>
      <c r="AB978" s="1045"/>
      <c r="AC978" s="1045"/>
      <c r="AD978" s="1045"/>
      <c r="AE978" s="1045"/>
      <c r="AF978" s="1045"/>
      <c r="AG978" s="1045"/>
      <c r="AH978" s="1050"/>
      <c r="AI978" s="1045"/>
      <c r="AJ978" s="1045"/>
      <c r="AK978" s="1045"/>
      <c r="AL978" s="1050"/>
      <c r="AM978" s="1045"/>
      <c r="AN978" s="1045"/>
      <c r="AO978" s="1045"/>
      <c r="AW978" s="1045"/>
      <c r="AX978" s="1045"/>
      <c r="AY978" s="1045"/>
      <c r="AZ978" s="1045"/>
      <c r="BA978" s="1045"/>
      <c r="BB978" s="1393"/>
      <c r="BC978" s="1045"/>
      <c r="BD978" s="1045"/>
      <c r="BE978" s="920"/>
    </row>
    <row r="979" spans="8:60" ht="5.0999999999999996" customHeight="1">
      <c r="H979" s="935"/>
      <c r="I979" s="920"/>
      <c r="J979" s="1045"/>
      <c r="K979" s="1045"/>
      <c r="L979" s="1045"/>
      <c r="M979" s="1045"/>
      <c r="N979" s="1045"/>
      <c r="O979" s="1045"/>
      <c r="P979" s="1045"/>
      <c r="Q979" s="1045"/>
      <c r="R979" s="1045"/>
      <c r="S979" s="1045"/>
      <c r="T979" s="1045"/>
      <c r="U979" s="1045"/>
      <c r="V979" s="1045"/>
      <c r="W979" s="1045"/>
      <c r="X979" s="1045"/>
      <c r="Y979" s="1045"/>
      <c r="Z979" s="1045"/>
      <c r="AA979" s="1045"/>
      <c r="AB979" s="1045"/>
      <c r="AC979" s="1045"/>
      <c r="AD979" s="1045"/>
      <c r="AE979" s="1045"/>
      <c r="AF979" s="1045"/>
      <c r="AG979" s="1045"/>
      <c r="AH979" s="1050"/>
      <c r="AI979" s="1045"/>
      <c r="AJ979" s="1045"/>
      <c r="AK979" s="1045"/>
      <c r="AL979" s="1050"/>
      <c r="AM979" s="1045"/>
      <c r="AN979" s="1045"/>
      <c r="AO979" s="1045"/>
      <c r="AU979" s="1045"/>
      <c r="AV979" s="1045"/>
      <c r="AW979" s="1045"/>
      <c r="AX979" s="1045"/>
      <c r="AY979" s="1045"/>
      <c r="AZ979" s="1045"/>
      <c r="BA979" s="1045"/>
      <c r="BB979" s="937"/>
    </row>
    <row r="980" spans="8:60" ht="18.95" customHeight="1">
      <c r="H980" s="935"/>
      <c r="I980" s="2880" t="s">
        <v>1559</v>
      </c>
      <c r="J980" s="2810" t="s">
        <v>3112</v>
      </c>
      <c r="K980" s="2882"/>
      <c r="L980" s="2882"/>
      <c r="M980" s="2882"/>
      <c r="N980" s="2812"/>
      <c r="O980" s="2810" t="s">
        <v>2364</v>
      </c>
      <c r="P980" s="2882"/>
      <c r="Q980" s="2882"/>
      <c r="R980" s="2882"/>
      <c r="S980" s="2812"/>
      <c r="T980" s="2810" t="s">
        <v>2397</v>
      </c>
      <c r="U980" s="2882"/>
      <c r="V980" s="2882"/>
      <c r="W980" s="2882"/>
      <c r="X980" s="2882"/>
      <c r="Y980" s="2812"/>
      <c r="Z980" s="966" t="s">
        <v>2147</v>
      </c>
      <c r="AA980" s="1361"/>
      <c r="AB980" s="930"/>
      <c r="AC980" s="930"/>
      <c r="AD980" s="930"/>
      <c r="AE980" s="930"/>
      <c r="AF980" s="930"/>
      <c r="AG980" s="930"/>
      <c r="AH980" s="931"/>
      <c r="AI980" s="929" t="s">
        <v>1586</v>
      </c>
      <c r="AJ980" s="930"/>
      <c r="AK980" s="930"/>
      <c r="AL980" s="930"/>
      <c r="AM980" s="930"/>
      <c r="AN980" s="930"/>
      <c r="AO980" s="930"/>
      <c r="AP980" s="930"/>
      <c r="AQ980" s="930"/>
      <c r="AR980" s="931"/>
      <c r="AS980" s="930"/>
      <c r="AT980" s="931"/>
      <c r="AU980" s="931"/>
      <c r="AV980" s="931"/>
      <c r="AW980" s="931"/>
      <c r="AX980" s="2810" t="s">
        <v>2395</v>
      </c>
      <c r="AY980" s="2882"/>
      <c r="AZ980" s="2812"/>
      <c r="BA980" s="1400"/>
      <c r="BB980" s="937"/>
    </row>
    <row r="981" spans="8:60" ht="18.95" customHeight="1">
      <c r="H981" s="935"/>
      <c r="I981" s="2881"/>
      <c r="J981" s="2813"/>
      <c r="K981" s="2814"/>
      <c r="L981" s="2814"/>
      <c r="M981" s="2814"/>
      <c r="N981" s="2815"/>
      <c r="O981" s="2813"/>
      <c r="P981" s="2814"/>
      <c r="Q981" s="2814"/>
      <c r="R981" s="2814"/>
      <c r="S981" s="2815"/>
      <c r="T981" s="2813"/>
      <c r="U981" s="2814"/>
      <c r="V981" s="2814"/>
      <c r="W981" s="2814"/>
      <c r="X981" s="2814"/>
      <c r="Y981" s="2815"/>
      <c r="Z981" s="929" t="s">
        <v>3412</v>
      </c>
      <c r="AA981" s="930"/>
      <c r="AB981" s="930"/>
      <c r="AC981" s="929" t="s">
        <v>2138</v>
      </c>
      <c r="AD981" s="930"/>
      <c r="AE981" s="930"/>
      <c r="AF981" s="929" t="s">
        <v>2139</v>
      </c>
      <c r="AG981" s="930"/>
      <c r="AH981" s="931"/>
      <c r="AI981" s="929" t="s">
        <v>699</v>
      </c>
      <c r="AJ981" s="930"/>
      <c r="AK981" s="930"/>
      <c r="AL981" s="931"/>
      <c r="AM981" s="929" t="s">
        <v>700</v>
      </c>
      <c r="AN981" s="930"/>
      <c r="AO981" s="931"/>
      <c r="AP981" s="929" t="s">
        <v>1697</v>
      </c>
      <c r="AQ981" s="930"/>
      <c r="AR981" s="930"/>
      <c r="AS981" s="930"/>
      <c r="AT981" s="931"/>
      <c r="AU981" s="1157" t="s">
        <v>2080</v>
      </c>
      <c r="AV981" s="1306"/>
      <c r="AW981" s="1159"/>
      <c r="AX981" s="2813"/>
      <c r="AY981" s="2814"/>
      <c r="AZ981" s="2815"/>
      <c r="BA981" s="1401"/>
      <c r="BB981" s="937"/>
    </row>
    <row r="982" spans="8:60" ht="18.95" customHeight="1">
      <c r="H982" s="935"/>
      <c r="I982" s="1387" t="s">
        <v>1759</v>
      </c>
      <c r="J982" s="2890" t="s">
        <v>2350</v>
      </c>
      <c r="K982" s="2891"/>
      <c r="L982" s="2891"/>
      <c r="M982" s="2891"/>
      <c r="N982" s="2892"/>
      <c r="O982" s="2890" t="s">
        <v>2365</v>
      </c>
      <c r="P982" s="2891"/>
      <c r="Q982" s="2891"/>
      <c r="R982" s="2891"/>
      <c r="S982" s="2892"/>
      <c r="T982" s="2944" t="s">
        <v>2398</v>
      </c>
      <c r="U982" s="2945"/>
      <c r="V982" s="2945"/>
      <c r="W982" s="2945"/>
      <c r="X982" s="2945"/>
      <c r="Y982" s="2946"/>
      <c r="Z982" s="1388" t="s">
        <v>3410</v>
      </c>
      <c r="AA982" s="955"/>
      <c r="AB982" s="955"/>
      <c r="AC982" s="954" t="s">
        <v>1523</v>
      </c>
      <c r="AD982" s="955"/>
      <c r="AE982" s="955"/>
      <c r="AF982" s="954" t="s">
        <v>1524</v>
      </c>
      <c r="AG982" s="955"/>
      <c r="AH982" s="971"/>
      <c r="AI982" s="2285" t="s">
        <v>1560</v>
      </c>
      <c r="AJ982" s="2382"/>
      <c r="AK982" s="2382"/>
      <c r="AL982" s="2383"/>
      <c r="AM982" s="2832">
        <v>12345</v>
      </c>
      <c r="AN982" s="2806"/>
      <c r="AO982" s="2793"/>
      <c r="AP982" s="2929" t="s">
        <v>1691</v>
      </c>
      <c r="AQ982" s="2930"/>
      <c r="AR982" s="2930"/>
      <c r="AS982" s="2930"/>
      <c r="AT982" s="2931"/>
      <c r="AU982" s="2929" t="s">
        <v>2361</v>
      </c>
      <c r="AV982" s="2930"/>
      <c r="AW982" s="2931"/>
      <c r="AX982" s="2929">
        <v>12</v>
      </c>
      <c r="AY982" s="2930"/>
      <c r="AZ982" s="2931"/>
      <c r="BA982" s="990" t="s">
        <v>1180</v>
      </c>
      <c r="BB982" s="937"/>
    </row>
    <row r="983" spans="8:60" ht="18.95" customHeight="1">
      <c r="H983" s="935"/>
      <c r="I983" s="1387" t="s">
        <v>1759</v>
      </c>
      <c r="J983" s="2890" t="s">
        <v>2387</v>
      </c>
      <c r="K983" s="2891"/>
      <c r="L983" s="2891"/>
      <c r="M983" s="2891"/>
      <c r="N983" s="2892"/>
      <c r="O983" s="2890" t="s">
        <v>2366</v>
      </c>
      <c r="P983" s="2891"/>
      <c r="Q983" s="2891"/>
      <c r="R983" s="2891"/>
      <c r="S983" s="2892"/>
      <c r="T983" s="2944" t="s">
        <v>2398</v>
      </c>
      <c r="U983" s="2945"/>
      <c r="V983" s="2945"/>
      <c r="W983" s="2945"/>
      <c r="X983" s="2945"/>
      <c r="Y983" s="2946"/>
      <c r="Z983" s="1388" t="s">
        <v>3410</v>
      </c>
      <c r="AA983" s="955"/>
      <c r="AB983" s="955"/>
      <c r="AC983" s="954" t="s">
        <v>1523</v>
      </c>
      <c r="AD983" s="955"/>
      <c r="AE983" s="955"/>
      <c r="AF983" s="954" t="s">
        <v>1524</v>
      </c>
      <c r="AG983" s="955"/>
      <c r="AH983" s="971"/>
      <c r="AI983" s="932" t="s">
        <v>1560</v>
      </c>
      <c r="AJ983" s="933"/>
      <c r="AK983" s="933"/>
      <c r="AL983" s="934"/>
      <c r="AM983" s="2831">
        <v>12345</v>
      </c>
      <c r="AN983" s="2808"/>
      <c r="AO983" s="2809"/>
      <c r="AP983" s="2932" t="s">
        <v>1691</v>
      </c>
      <c r="AQ983" s="2933"/>
      <c r="AR983" s="2933"/>
      <c r="AS983" s="2933"/>
      <c r="AT983" s="2934"/>
      <c r="AU983" s="2932" t="s">
        <v>2361</v>
      </c>
      <c r="AV983" s="2933"/>
      <c r="AW983" s="2934"/>
      <c r="AX983" s="2932">
        <v>14</v>
      </c>
      <c r="AY983" s="2933"/>
      <c r="AZ983" s="2934"/>
      <c r="BA983" s="989"/>
      <c r="BB983" s="937"/>
    </row>
    <row r="984" spans="8:60" ht="18.95" customHeight="1">
      <c r="H984" s="935"/>
      <c r="I984" s="1002" t="s">
        <v>737</v>
      </c>
      <c r="J984" s="2890" t="s">
        <v>2387</v>
      </c>
      <c r="K984" s="2891"/>
      <c r="L984" s="2891"/>
      <c r="M984" s="2891"/>
      <c r="N984" s="2892"/>
      <c r="O984" s="2890" t="s">
        <v>2366</v>
      </c>
      <c r="P984" s="2891"/>
      <c r="Q984" s="2891"/>
      <c r="R984" s="2891"/>
      <c r="S984" s="2892"/>
      <c r="T984" s="2944" t="s">
        <v>2398</v>
      </c>
      <c r="U984" s="2945"/>
      <c r="V984" s="2945"/>
      <c r="W984" s="2945"/>
      <c r="X984" s="2945"/>
      <c r="Y984" s="2946"/>
      <c r="Z984" s="1388" t="s">
        <v>3410</v>
      </c>
      <c r="AA984" s="955"/>
      <c r="AB984" s="955"/>
      <c r="AC984" s="954" t="s">
        <v>1523</v>
      </c>
      <c r="AD984" s="955"/>
      <c r="AE984" s="955"/>
      <c r="AF984" s="954" t="s">
        <v>1524</v>
      </c>
      <c r="AG984" s="955"/>
      <c r="AH984" s="971"/>
      <c r="AI984" s="932" t="s">
        <v>1560</v>
      </c>
      <c r="AJ984" s="933"/>
      <c r="AK984" s="933"/>
      <c r="AL984" s="934"/>
      <c r="AM984" s="2831">
        <v>12345</v>
      </c>
      <c r="AN984" s="2808"/>
      <c r="AO984" s="2809"/>
      <c r="AP984" s="2932" t="s">
        <v>1691</v>
      </c>
      <c r="AQ984" s="2933"/>
      <c r="AR984" s="2933"/>
      <c r="AS984" s="2933"/>
      <c r="AT984" s="2934"/>
      <c r="AU984" s="2932" t="s">
        <v>2396</v>
      </c>
      <c r="AV984" s="2933"/>
      <c r="AW984" s="2934"/>
      <c r="AX984" s="2932">
        <v>20</v>
      </c>
      <c r="AY984" s="2933"/>
      <c r="AZ984" s="2934"/>
      <c r="BA984" s="986"/>
      <c r="BB984" s="937"/>
      <c r="BC984" s="920"/>
      <c r="BD984" s="920"/>
      <c r="BE984" s="920"/>
    </row>
    <row r="985" spans="8:60" ht="5.0999999999999996" customHeight="1">
      <c r="H985" s="935"/>
      <c r="I985" s="974"/>
      <c r="BA985" s="920"/>
      <c r="BB985" s="937"/>
      <c r="BC985" s="920"/>
      <c r="BD985" s="920"/>
      <c r="BE985" s="920"/>
    </row>
    <row r="986" spans="8:60" ht="5.0999999999999996" customHeight="1">
      <c r="H986" s="935"/>
      <c r="I986" s="977"/>
      <c r="J986" s="977"/>
      <c r="K986" s="977"/>
      <c r="L986" s="977"/>
      <c r="M986" s="977"/>
      <c r="N986" s="977"/>
      <c r="O986" s="977"/>
      <c r="P986" s="977"/>
      <c r="Q986" s="977"/>
      <c r="R986" s="977"/>
      <c r="S986" s="977"/>
      <c r="T986" s="977"/>
      <c r="U986" s="977"/>
      <c r="V986" s="977"/>
      <c r="W986" s="977"/>
      <c r="X986" s="977"/>
      <c r="Y986" s="977"/>
      <c r="Z986" s="977"/>
      <c r="AA986" s="977"/>
      <c r="AB986" s="977"/>
      <c r="AC986" s="977"/>
      <c r="AD986" s="977"/>
      <c r="AE986" s="977"/>
      <c r="AF986" s="977"/>
      <c r="AG986" s="977"/>
      <c r="AH986" s="977"/>
      <c r="AI986" s="977"/>
      <c r="AJ986" s="977"/>
      <c r="AK986" s="977"/>
      <c r="AL986" s="977"/>
      <c r="AM986" s="977"/>
      <c r="AN986" s="977"/>
      <c r="AO986" s="977"/>
      <c r="AP986" s="977"/>
      <c r="AQ986" s="977"/>
      <c r="AR986" s="977"/>
      <c r="AS986" s="977"/>
      <c r="AT986" s="977"/>
      <c r="AU986" s="977"/>
      <c r="AV986" s="977"/>
      <c r="AW986" s="977"/>
      <c r="AX986" s="977"/>
      <c r="AY986" s="977"/>
      <c r="AZ986" s="977"/>
      <c r="BA986" s="977"/>
      <c r="BB986" s="937"/>
      <c r="BC986" s="920"/>
      <c r="BD986" s="920"/>
      <c r="BE986" s="920"/>
    </row>
    <row r="987" spans="8:60" ht="18.95" customHeight="1">
      <c r="H987" s="935"/>
      <c r="I987" s="1372"/>
      <c r="J987" s="1372"/>
      <c r="K987" s="1372"/>
      <c r="L987" s="1372"/>
      <c r="M987" s="1372"/>
      <c r="N987" s="1372"/>
      <c r="O987" s="1372"/>
      <c r="P987" s="1372"/>
      <c r="Q987" s="1372"/>
      <c r="R987" s="1372"/>
      <c r="S987" s="1372"/>
      <c r="T987" s="1372"/>
      <c r="U987" s="1372"/>
      <c r="V987" s="1372"/>
      <c r="W987" s="1372"/>
      <c r="X987" s="1372"/>
      <c r="Y987" s="1372"/>
      <c r="Z987" s="1372"/>
      <c r="AA987" s="1372"/>
      <c r="AB987" s="1372"/>
      <c r="AC987" s="1372"/>
      <c r="AD987" s="1372"/>
      <c r="AE987" s="1372"/>
      <c r="AF987" s="1372"/>
      <c r="AG987" s="1372"/>
      <c r="AH987" s="1372"/>
      <c r="AI987" s="1372"/>
      <c r="AJ987" s="1372"/>
      <c r="AK987" s="1372"/>
      <c r="AL987" s="1372"/>
      <c r="AM987" s="1372"/>
      <c r="AN987" s="1372"/>
      <c r="AO987" s="1372"/>
      <c r="AP987" s="1372"/>
      <c r="AQ987" s="1372"/>
      <c r="AR987" s="1372"/>
      <c r="AS987" s="1372"/>
      <c r="AT987" s="1372"/>
      <c r="AU987" s="978" t="s">
        <v>1557</v>
      </c>
      <c r="AV987" s="978"/>
      <c r="AW987" s="978"/>
      <c r="AX987" s="2883">
        <f>AX983+AX984+AX982</f>
        <v>46</v>
      </c>
      <c r="AY987" s="2884"/>
      <c r="AZ987" s="2885"/>
      <c r="BA987" s="1372"/>
      <c r="BB987" s="937"/>
      <c r="BC987" s="920"/>
      <c r="BD987" s="920"/>
      <c r="BE987" s="920"/>
    </row>
    <row r="988" spans="8:60" ht="5.0999999999999996" customHeight="1">
      <c r="H988" s="935"/>
      <c r="I988" s="977"/>
      <c r="J988" s="977"/>
      <c r="K988" s="977"/>
      <c r="L988" s="977"/>
      <c r="M988" s="977"/>
      <c r="N988" s="977"/>
      <c r="O988" s="977"/>
      <c r="P988" s="977"/>
      <c r="Q988" s="977"/>
      <c r="R988" s="977"/>
      <c r="S988" s="977"/>
      <c r="T988" s="977"/>
      <c r="U988" s="977"/>
      <c r="V988" s="977"/>
      <c r="W988" s="977"/>
      <c r="X988" s="977"/>
      <c r="Y988" s="977"/>
      <c r="Z988" s="977"/>
      <c r="AA988" s="977"/>
      <c r="AB988" s="977"/>
      <c r="AC988" s="977"/>
      <c r="AD988" s="977"/>
      <c r="AE988" s="977"/>
      <c r="AF988" s="977"/>
      <c r="AG988" s="977"/>
      <c r="AH988" s="977"/>
      <c r="AI988" s="977"/>
      <c r="AJ988" s="977"/>
      <c r="AK988" s="977"/>
      <c r="AL988" s="977"/>
      <c r="AM988" s="977"/>
      <c r="AN988" s="977"/>
      <c r="AO988" s="977"/>
      <c r="AP988" s="977"/>
      <c r="AQ988" s="977"/>
      <c r="AR988" s="977"/>
      <c r="AS988" s="977"/>
      <c r="AT988" s="977"/>
      <c r="AU988" s="977"/>
      <c r="AV988" s="977"/>
      <c r="AW988" s="977"/>
      <c r="AX988" s="977"/>
      <c r="AY988" s="977"/>
      <c r="AZ988" s="977"/>
      <c r="BA988" s="977"/>
      <c r="BB988" s="937"/>
      <c r="BC988" s="920"/>
      <c r="BD988" s="920"/>
      <c r="BE988" s="920"/>
    </row>
    <row r="989" spans="8:60" ht="18.95" customHeight="1">
      <c r="H989" s="935"/>
      <c r="I989" s="920"/>
      <c r="J989" s="920"/>
      <c r="K989" s="920"/>
      <c r="L989" s="920"/>
      <c r="M989" s="920"/>
      <c r="N989" s="920"/>
      <c r="O989" s="920"/>
      <c r="P989" s="920"/>
      <c r="Q989" s="920"/>
      <c r="R989" s="920"/>
      <c r="S989" s="920"/>
      <c r="T989" s="920"/>
      <c r="U989" s="920"/>
      <c r="V989" s="920"/>
      <c r="W989" s="920"/>
      <c r="X989" s="920"/>
      <c r="Y989" s="920"/>
      <c r="Z989" s="920"/>
      <c r="AA989" s="920"/>
      <c r="AB989" s="920"/>
      <c r="AC989" s="920"/>
      <c r="AD989" s="920"/>
      <c r="AE989" s="920"/>
      <c r="AF989" s="920"/>
      <c r="AG989" s="920"/>
      <c r="AH989" s="920"/>
      <c r="AI989" s="920"/>
      <c r="AJ989" s="920"/>
      <c r="AK989" s="920"/>
      <c r="AL989" s="920"/>
      <c r="AM989" s="920"/>
      <c r="AN989" s="920"/>
      <c r="AO989" s="920"/>
      <c r="AP989" s="920"/>
      <c r="AQ989" s="920"/>
      <c r="AR989" s="920"/>
      <c r="AS989" s="920"/>
      <c r="AT989" s="920"/>
      <c r="AU989" s="920"/>
      <c r="AV989" s="920"/>
      <c r="AW989" s="920"/>
      <c r="AX989" s="920"/>
      <c r="AY989" s="920"/>
      <c r="AZ989" s="920"/>
      <c r="BA989" s="974"/>
      <c r="BB989" s="937"/>
    </row>
    <row r="990" spans="8:60" ht="5.0999999999999996" customHeight="1">
      <c r="H990" s="935"/>
      <c r="I990" s="974"/>
      <c r="J990" s="1074"/>
      <c r="K990" s="1075"/>
      <c r="L990" s="1075"/>
      <c r="M990" s="1075"/>
      <c r="N990" s="1074"/>
      <c r="O990" s="1075"/>
      <c r="P990" s="1075"/>
      <c r="Q990" s="1075"/>
      <c r="R990" s="1074"/>
      <c r="S990" s="1075"/>
      <c r="T990" s="1075"/>
      <c r="U990" s="1074"/>
      <c r="V990" s="1075"/>
      <c r="W990" s="1075"/>
      <c r="X990" s="1074"/>
      <c r="Y990" s="1075"/>
      <c r="Z990" s="1075"/>
      <c r="AA990" s="1075"/>
      <c r="AB990" s="1075"/>
      <c r="AC990" s="1074"/>
      <c r="AD990" s="1075"/>
      <c r="AE990" s="1075"/>
      <c r="AF990" s="1075"/>
      <c r="AG990" s="1075"/>
      <c r="AH990" s="1075"/>
      <c r="AI990" s="1075"/>
      <c r="AJ990" s="920"/>
      <c r="AK990" s="920"/>
      <c r="AL990" s="920"/>
      <c r="AM990" s="920"/>
      <c r="AN990" s="920"/>
      <c r="AO990" s="920"/>
      <c r="AP990" s="920"/>
      <c r="AQ990" s="920"/>
      <c r="AR990" s="920"/>
      <c r="AS990" s="920"/>
      <c r="AT990" s="920"/>
      <c r="AU990" s="920"/>
      <c r="AV990" s="920"/>
      <c r="AW990" s="920"/>
      <c r="AX990" s="920"/>
      <c r="AY990" s="920"/>
      <c r="AZ990" s="920"/>
      <c r="BA990" s="920"/>
      <c r="BB990" s="937"/>
      <c r="BC990" s="1071"/>
      <c r="BD990" s="1072"/>
      <c r="BE990" s="920"/>
    </row>
    <row r="991" spans="8:60" ht="18.95" customHeight="1">
      <c r="H991" s="935"/>
      <c r="I991" s="910" t="s">
        <v>2167</v>
      </c>
      <c r="J991" s="752"/>
      <c r="K991" s="752"/>
      <c r="L991" s="752"/>
      <c r="M991" s="2868" t="s">
        <v>3410</v>
      </c>
      <c r="N991" s="2869"/>
      <c r="O991" s="2870"/>
      <c r="P991" s="946" t="s">
        <v>1115</v>
      </c>
      <c r="Q991" s="2865" t="s">
        <v>1523</v>
      </c>
      <c r="R991" s="2866"/>
      <c r="S991" s="2867"/>
      <c r="T991" s="946" t="s">
        <v>1115</v>
      </c>
      <c r="U991" s="2865" t="s">
        <v>1620</v>
      </c>
      <c r="V991" s="2866"/>
      <c r="W991" s="2867"/>
      <c r="X991" s="946" t="s">
        <v>1115</v>
      </c>
      <c r="Y991" s="1046" t="s">
        <v>3491</v>
      </c>
      <c r="Z991" s="1047"/>
      <c r="AA991" s="1048"/>
      <c r="AC991" s="949" t="s">
        <v>3058</v>
      </c>
      <c r="AF991" s="2010" t="s">
        <v>3059</v>
      </c>
      <c r="AG991" s="2011"/>
      <c r="AH991" s="2011"/>
      <c r="AI991" s="2011"/>
      <c r="AJ991" s="2011"/>
      <c r="AK991" s="2012"/>
      <c r="AL991" s="1049" t="s">
        <v>3492</v>
      </c>
      <c r="AM991" s="920"/>
      <c r="AN991" s="920"/>
      <c r="AO991" s="920"/>
      <c r="AP991" s="920"/>
      <c r="AQ991" s="920"/>
      <c r="AR991" s="920"/>
      <c r="AS991" s="920"/>
      <c r="AT991" s="920"/>
      <c r="AU991" s="920"/>
      <c r="AV991" s="920"/>
      <c r="AW991" s="920"/>
      <c r="AX991" s="920"/>
      <c r="AY991" s="920"/>
      <c r="AZ991" s="920"/>
      <c r="BA991" s="920"/>
      <c r="BB991" s="937"/>
      <c r="BD991" s="920"/>
      <c r="BE991" s="920"/>
    </row>
    <row r="992" spans="8:60" s="920" customFormat="1" ht="18.95" customHeight="1" thickBot="1">
      <c r="H992" s="935"/>
      <c r="I992" s="1386"/>
      <c r="J992" s="1070"/>
      <c r="K992" s="1070"/>
      <c r="L992" s="1070"/>
      <c r="M992" s="1070"/>
      <c r="N992" s="1070"/>
      <c r="O992" s="1070"/>
      <c r="P992" s="1070"/>
      <c r="Q992" s="1070"/>
      <c r="R992" s="1070"/>
      <c r="S992" s="1070"/>
      <c r="T992" s="1070"/>
      <c r="U992" s="1070"/>
      <c r="V992" s="1070"/>
      <c r="W992" s="1070"/>
      <c r="X992" s="1070"/>
      <c r="Y992" s="1070"/>
      <c r="Z992" s="1070"/>
      <c r="AA992" s="1070"/>
      <c r="AB992" s="1070"/>
      <c r="AC992" s="1070"/>
      <c r="AD992" s="1070"/>
      <c r="AE992" s="1070"/>
      <c r="AF992" s="1070"/>
      <c r="AG992" s="1070"/>
      <c r="AH992" s="1070"/>
      <c r="AI992" s="1070"/>
      <c r="AJ992" s="1070"/>
      <c r="AK992" s="1070"/>
      <c r="AL992" s="1070"/>
      <c r="AM992" s="1070"/>
      <c r="AN992" s="1070"/>
      <c r="AO992" s="1070"/>
      <c r="AP992" s="1070"/>
      <c r="AQ992" s="1070"/>
      <c r="AR992" s="1070"/>
      <c r="AS992" s="1070"/>
      <c r="AT992" s="1070"/>
      <c r="AU992" s="1070"/>
      <c r="AV992" s="1070"/>
      <c r="AW992" s="1070"/>
      <c r="AX992" s="1070"/>
      <c r="AY992" s="1070"/>
      <c r="AZ992" s="1070"/>
      <c r="BA992" s="1399"/>
      <c r="BB992" s="937"/>
    </row>
    <row r="993" spans="8:90" ht="18.95" customHeight="1">
      <c r="H993" s="935"/>
      <c r="I993" s="1045"/>
      <c r="J993" s="920"/>
      <c r="K993" s="920"/>
      <c r="L993" s="920"/>
      <c r="M993" s="920"/>
      <c r="N993" s="920"/>
      <c r="O993" s="920"/>
      <c r="P993" s="920"/>
      <c r="Q993" s="920"/>
      <c r="R993" s="920"/>
      <c r="S993" s="920"/>
      <c r="T993" s="920"/>
      <c r="U993" s="920"/>
      <c r="V993" s="920"/>
      <c r="W993" s="920"/>
      <c r="X993" s="920"/>
      <c r="Y993" s="920"/>
      <c r="Z993" s="920"/>
      <c r="AA993" s="920"/>
      <c r="AB993" s="920"/>
      <c r="AC993" s="920"/>
      <c r="AD993" s="920"/>
      <c r="AE993" s="920"/>
      <c r="AF993" s="920"/>
      <c r="AG993" s="920"/>
      <c r="AH993" s="920"/>
      <c r="AI993" s="920"/>
      <c r="AJ993" s="920"/>
      <c r="AK993" s="920"/>
      <c r="AL993" s="920"/>
      <c r="AM993" s="920"/>
      <c r="AN993" s="920"/>
      <c r="AO993" s="920"/>
      <c r="AP993" s="920"/>
      <c r="AQ993" s="920"/>
      <c r="AR993" s="920"/>
      <c r="AS993" s="920"/>
      <c r="AT993" s="920"/>
      <c r="AU993" s="920"/>
      <c r="AV993" s="920"/>
      <c r="AW993" s="920"/>
      <c r="AX993" s="920"/>
      <c r="AY993" s="920"/>
      <c r="AZ993" s="920"/>
      <c r="BA993" s="920"/>
      <c r="BB993" s="937"/>
    </row>
    <row r="994" spans="8:90" ht="18.95" customHeight="1">
      <c r="H994" s="935"/>
      <c r="I994" s="1365" t="s">
        <v>2175</v>
      </c>
      <c r="J994" s="920"/>
      <c r="K994" s="920"/>
      <c r="L994" s="920"/>
      <c r="M994" s="920"/>
      <c r="N994" s="920"/>
      <c r="O994" s="948" t="s">
        <v>3110</v>
      </c>
      <c r="P994" s="947"/>
      <c r="Q994" s="947"/>
      <c r="AG994" s="910" t="s">
        <v>2205</v>
      </c>
      <c r="AH994" s="752"/>
      <c r="AI994" s="752"/>
      <c r="AJ994" s="917" t="s">
        <v>1521</v>
      </c>
      <c r="AK994" s="918"/>
      <c r="AL994" s="918"/>
      <c r="AM994" s="918"/>
      <c r="AN994" s="919"/>
      <c r="AP994" s="920"/>
      <c r="AQ994" s="920"/>
      <c r="AR994" s="920"/>
      <c r="AS994" s="920"/>
      <c r="AT994" s="920"/>
      <c r="AU994" s="920"/>
      <c r="AV994" s="920"/>
      <c r="AW994" s="920"/>
      <c r="AX994" s="920"/>
      <c r="AY994" s="920"/>
      <c r="AZ994" s="920"/>
      <c r="BA994" s="920"/>
      <c r="BB994" s="937"/>
    </row>
    <row r="995" spans="8:90" ht="9.9499999999999993" customHeight="1">
      <c r="H995" s="935"/>
      <c r="I995" s="961"/>
      <c r="J995" s="920"/>
      <c r="K995" s="920"/>
      <c r="L995" s="920"/>
      <c r="M995" s="920"/>
      <c r="N995" s="920"/>
      <c r="O995" s="920"/>
      <c r="P995" s="920"/>
      <c r="Q995" s="920"/>
      <c r="R995" s="920"/>
      <c r="S995" s="920"/>
      <c r="T995" s="920"/>
      <c r="U995" s="920"/>
      <c r="V995" s="920"/>
      <c r="W995" s="920"/>
      <c r="X995" s="920"/>
      <c r="Y995" s="920"/>
      <c r="Z995" s="920"/>
      <c r="AA995" s="920"/>
      <c r="AB995" s="920"/>
      <c r="AC995" s="920"/>
      <c r="AD995" s="920"/>
      <c r="AE995" s="920"/>
      <c r="AF995" s="920"/>
      <c r="AG995" s="920"/>
      <c r="AH995" s="920"/>
      <c r="AI995" s="920"/>
      <c r="AJ995" s="920"/>
      <c r="AK995" s="920"/>
      <c r="AL995" s="920"/>
      <c r="AM995" s="920"/>
      <c r="AN995" s="920"/>
      <c r="AO995" s="920"/>
      <c r="AP995" s="920"/>
      <c r="AQ995" s="920"/>
      <c r="AR995" s="920"/>
      <c r="AS995" s="920"/>
      <c r="AT995" s="920"/>
      <c r="AU995" s="920"/>
      <c r="AV995" s="920"/>
      <c r="AW995" s="920"/>
      <c r="AX995" s="920"/>
      <c r="AY995" s="920"/>
      <c r="AZ995" s="920"/>
      <c r="BA995" s="920"/>
      <c r="BB995" s="937"/>
      <c r="BC995" s="920"/>
      <c r="BD995" s="920"/>
      <c r="BE995" s="920"/>
      <c r="BF995" s="920"/>
      <c r="BG995" s="920"/>
    </row>
    <row r="996" spans="8:90" ht="18.95" customHeight="1">
      <c r="H996" s="935"/>
      <c r="I996" s="2880" t="s">
        <v>1559</v>
      </c>
      <c r="J996" s="2810" t="s">
        <v>3112</v>
      </c>
      <c r="K996" s="2882"/>
      <c r="L996" s="2882"/>
      <c r="M996" s="2882"/>
      <c r="N996" s="2812"/>
      <c r="O996" s="2810" t="s">
        <v>2364</v>
      </c>
      <c r="P996" s="2882"/>
      <c r="Q996" s="2882"/>
      <c r="R996" s="2882"/>
      <c r="S996" s="2812"/>
      <c r="T996" s="2810" t="s">
        <v>1630</v>
      </c>
      <c r="U996" s="2882"/>
      <c r="V996" s="2882"/>
      <c r="W996" s="2882"/>
      <c r="X996" s="2812"/>
      <c r="Y996" s="1343" t="s">
        <v>2147</v>
      </c>
      <c r="Z996" s="1250"/>
      <c r="AA996" s="1060"/>
      <c r="AB996" s="1060"/>
      <c r="AC996" s="1060"/>
      <c r="AD996" s="1060"/>
      <c r="AE996" s="1060"/>
      <c r="AF996" s="1060"/>
      <c r="AG996" s="1060"/>
      <c r="AH996" s="1061"/>
      <c r="AI996" s="929" t="s">
        <v>1586</v>
      </c>
      <c r="AJ996" s="930"/>
      <c r="AK996" s="930"/>
      <c r="AL996" s="930"/>
      <c r="AM996" s="930"/>
      <c r="AN996" s="930"/>
      <c r="AO996" s="930"/>
      <c r="AP996" s="930"/>
      <c r="AQ996" s="930"/>
      <c r="AR996" s="931"/>
      <c r="AS996" s="930"/>
      <c r="AT996" s="931"/>
      <c r="AU996" s="931"/>
      <c r="AV996" s="931"/>
      <c r="AW996" s="931"/>
      <c r="AX996" s="2810" t="s">
        <v>2395</v>
      </c>
      <c r="AY996" s="2882"/>
      <c r="AZ996" s="2812"/>
      <c r="BA996" s="1400"/>
      <c r="BB996" s="937"/>
    </row>
    <row r="997" spans="8:90" ht="18.95" customHeight="1">
      <c r="H997" s="935"/>
      <c r="I997" s="2881"/>
      <c r="J997" s="2813"/>
      <c r="K997" s="2814"/>
      <c r="L997" s="2814"/>
      <c r="M997" s="2814"/>
      <c r="N997" s="2815"/>
      <c r="O997" s="2813"/>
      <c r="P997" s="2814"/>
      <c r="Q997" s="2814"/>
      <c r="R997" s="2814"/>
      <c r="S997" s="2815"/>
      <c r="T997" s="2813"/>
      <c r="U997" s="2814"/>
      <c r="V997" s="2814"/>
      <c r="W997" s="2814"/>
      <c r="X997" s="2815"/>
      <c r="Y997" s="1059" t="s">
        <v>3412</v>
      </c>
      <c r="Z997" s="1060"/>
      <c r="AA997" s="1061"/>
      <c r="AB997" s="1059" t="s">
        <v>2138</v>
      </c>
      <c r="AC997" s="1060"/>
      <c r="AD997" s="1061"/>
      <c r="AE997" s="1059" t="s">
        <v>2139</v>
      </c>
      <c r="AF997" s="1060"/>
      <c r="AG997" s="1060"/>
      <c r="AH997" s="1061"/>
      <c r="AI997" s="929" t="s">
        <v>699</v>
      </c>
      <c r="AJ997" s="930"/>
      <c r="AK997" s="930"/>
      <c r="AL997" s="931"/>
      <c r="AM997" s="929" t="s">
        <v>700</v>
      </c>
      <c r="AN997" s="930"/>
      <c r="AO997" s="931"/>
      <c r="AP997" s="929" t="s">
        <v>1697</v>
      </c>
      <c r="AQ997" s="930"/>
      <c r="AR997" s="930"/>
      <c r="AS997" s="930"/>
      <c r="AT997" s="931"/>
      <c r="AU997" s="1157" t="s">
        <v>2080</v>
      </c>
      <c r="AV997" s="1306"/>
      <c r="AW997" s="1159"/>
      <c r="AX997" s="2813"/>
      <c r="AY997" s="2814"/>
      <c r="AZ997" s="2815"/>
      <c r="BA997" s="1401"/>
      <c r="BB997" s="937"/>
    </row>
    <row r="998" spans="8:90" ht="18.95" customHeight="1">
      <c r="H998" s="935"/>
      <c r="I998" s="932" t="s">
        <v>737</v>
      </c>
      <c r="J998" s="2890" t="s">
        <v>2350</v>
      </c>
      <c r="K998" s="2891"/>
      <c r="L998" s="2891"/>
      <c r="M998" s="2891"/>
      <c r="N998" s="2892"/>
      <c r="O998" s="2890" t="s">
        <v>2365</v>
      </c>
      <c r="P998" s="2891"/>
      <c r="Q998" s="2891"/>
      <c r="R998" s="2891"/>
      <c r="S998" s="2892"/>
      <c r="T998" s="917" t="s">
        <v>1844</v>
      </c>
      <c r="U998" s="918"/>
      <c r="V998" s="918"/>
      <c r="W998" s="918"/>
      <c r="X998" s="919"/>
      <c r="Y998" s="1388" t="s">
        <v>3410</v>
      </c>
      <c r="Z998" s="955"/>
      <c r="AA998" s="955"/>
      <c r="AB998" s="954" t="s">
        <v>1523</v>
      </c>
      <c r="AC998" s="955"/>
      <c r="AD998" s="955"/>
      <c r="AE998" s="954" t="s">
        <v>1620</v>
      </c>
      <c r="AF998" s="955"/>
      <c r="AG998" s="955"/>
      <c r="AH998" s="955"/>
      <c r="AI998" s="2285" t="s">
        <v>1560</v>
      </c>
      <c r="AJ998" s="2382"/>
      <c r="AK998" s="2382"/>
      <c r="AL998" s="2383"/>
      <c r="AM998" s="2832">
        <v>12345</v>
      </c>
      <c r="AN998" s="2806"/>
      <c r="AO998" s="2793"/>
      <c r="AP998" s="2929" t="s">
        <v>1691</v>
      </c>
      <c r="AQ998" s="2930"/>
      <c r="AR998" s="2930"/>
      <c r="AS998" s="2930"/>
      <c r="AT998" s="2931"/>
      <c r="AU998" s="2929" t="s">
        <v>2361</v>
      </c>
      <c r="AV998" s="2930"/>
      <c r="AW998" s="2931"/>
      <c r="AX998" s="2929">
        <v>12</v>
      </c>
      <c r="AY998" s="2930"/>
      <c r="AZ998" s="2931"/>
      <c r="BA998" s="990" t="s">
        <v>1180</v>
      </c>
      <c r="BB998" s="937"/>
    </row>
    <row r="999" spans="8:90" ht="18.95" customHeight="1">
      <c r="H999" s="935"/>
      <c r="I999" s="932" t="s">
        <v>737</v>
      </c>
      <c r="J999" s="2890" t="s">
        <v>2387</v>
      </c>
      <c r="K999" s="2891"/>
      <c r="L999" s="2891"/>
      <c r="M999" s="2891"/>
      <c r="N999" s="2892"/>
      <c r="O999" s="2890" t="s">
        <v>2366</v>
      </c>
      <c r="P999" s="2891"/>
      <c r="Q999" s="2891"/>
      <c r="R999" s="2891"/>
      <c r="S999" s="2892"/>
      <c r="T999" s="917" t="s">
        <v>1844</v>
      </c>
      <c r="U999" s="918"/>
      <c r="V999" s="918"/>
      <c r="W999" s="918"/>
      <c r="X999" s="919"/>
      <c r="Y999" s="1388" t="s">
        <v>3410</v>
      </c>
      <c r="Z999" s="955"/>
      <c r="AA999" s="955"/>
      <c r="AB999" s="954" t="s">
        <v>1523</v>
      </c>
      <c r="AC999" s="955"/>
      <c r="AD999" s="955"/>
      <c r="AE999" s="954" t="s">
        <v>1620</v>
      </c>
      <c r="AF999" s="955"/>
      <c r="AG999" s="955"/>
      <c r="AH999" s="955"/>
      <c r="AI999" s="932" t="s">
        <v>1560</v>
      </c>
      <c r="AJ999" s="933"/>
      <c r="AK999" s="933"/>
      <c r="AL999" s="934"/>
      <c r="AM999" s="2831">
        <v>12345</v>
      </c>
      <c r="AN999" s="2808"/>
      <c r="AO999" s="2809"/>
      <c r="AP999" s="2932" t="s">
        <v>1691</v>
      </c>
      <c r="AQ999" s="2933"/>
      <c r="AR999" s="2933"/>
      <c r="AS999" s="2933"/>
      <c r="AT999" s="2934"/>
      <c r="AU999" s="2932" t="s">
        <v>2361</v>
      </c>
      <c r="AV999" s="2933"/>
      <c r="AW999" s="2934"/>
      <c r="AX999" s="2932">
        <v>14</v>
      </c>
      <c r="AY999" s="2933"/>
      <c r="AZ999" s="2934"/>
      <c r="BA999" s="986"/>
      <c r="BB999" s="937"/>
    </row>
    <row r="1000" spans="8:90" ht="5.0999999999999996" customHeight="1">
      <c r="H1000" s="935"/>
      <c r="I1000" s="1050"/>
      <c r="S1000" s="920"/>
      <c r="T1000" s="920"/>
      <c r="U1000" s="920"/>
      <c r="V1000" s="920"/>
      <c r="W1000" s="920"/>
      <c r="X1000" s="920"/>
      <c r="Y1000" s="920"/>
      <c r="Z1000" s="920"/>
      <c r="AA1000"/>
      <c r="AB1000"/>
      <c r="AC1000"/>
      <c r="AD1000"/>
      <c r="AE1000"/>
      <c r="AF1000"/>
      <c r="AG1000"/>
      <c r="AH1000"/>
      <c r="AI1000"/>
      <c r="AJ1000"/>
      <c r="AK1000"/>
      <c r="AL1000"/>
      <c r="AM1000"/>
      <c r="AN1000"/>
      <c r="AO1000"/>
      <c r="AP1000"/>
      <c r="AQ1000"/>
      <c r="AR1000"/>
      <c r="AS1000"/>
      <c r="AT1000"/>
      <c r="AU1000"/>
      <c r="AV1000"/>
      <c r="AW1000"/>
      <c r="AX1000"/>
      <c r="AY1000"/>
      <c r="AZ1000"/>
      <c r="BA1000" s="536"/>
      <c r="BB1000" s="937"/>
    </row>
    <row r="1001" spans="8:90" ht="5.0999999999999996" customHeight="1">
      <c r="H1001" s="935"/>
      <c r="I1001" s="977"/>
      <c r="J1001" s="977"/>
      <c r="K1001" s="977"/>
      <c r="L1001" s="977"/>
      <c r="M1001" s="977"/>
      <c r="N1001" s="977"/>
      <c r="O1001" s="977"/>
      <c r="P1001" s="977"/>
      <c r="Q1001" s="977"/>
      <c r="R1001" s="977"/>
      <c r="S1001" s="977"/>
      <c r="T1001" s="977"/>
      <c r="U1001" s="977"/>
      <c r="V1001" s="977"/>
      <c r="W1001" s="977"/>
      <c r="X1001" s="977"/>
      <c r="Y1001" s="977"/>
      <c r="Z1001" s="977"/>
      <c r="AA1001" s="977"/>
      <c r="AB1001" s="977"/>
      <c r="AC1001" s="977"/>
      <c r="AD1001" s="977"/>
      <c r="AE1001" s="977"/>
      <c r="AF1001" s="977"/>
      <c r="AG1001" s="977"/>
      <c r="AH1001" s="977"/>
      <c r="AI1001" s="977"/>
      <c r="AJ1001" s="977"/>
      <c r="AK1001" s="977"/>
      <c r="AL1001" s="977"/>
      <c r="AM1001" s="977"/>
      <c r="AN1001" s="977"/>
      <c r="AO1001" s="977"/>
      <c r="AP1001" s="977"/>
      <c r="AQ1001" s="977"/>
      <c r="AR1001" s="977"/>
      <c r="AS1001" s="977"/>
      <c r="AT1001" s="977"/>
      <c r="AU1001" s="977"/>
      <c r="AV1001" s="977"/>
      <c r="AW1001" s="977"/>
      <c r="AX1001" s="977"/>
      <c r="AY1001" s="977"/>
      <c r="AZ1001" s="977"/>
      <c r="BA1001" s="977"/>
      <c r="BB1001" s="937"/>
    </row>
    <row r="1002" spans="8:90" ht="18.95" customHeight="1">
      <c r="H1002" s="935"/>
      <c r="I1002" s="1372"/>
      <c r="J1002" s="1372"/>
      <c r="K1002" s="1372"/>
      <c r="L1002" s="1372"/>
      <c r="M1002" s="1372"/>
      <c r="N1002" s="1372"/>
      <c r="O1002" s="1372"/>
      <c r="P1002" s="1372"/>
      <c r="Q1002" s="1372"/>
      <c r="R1002" s="1372"/>
      <c r="S1002" s="1372"/>
      <c r="T1002" s="1372"/>
      <c r="U1002" s="1372"/>
      <c r="V1002" s="1372"/>
      <c r="W1002" s="1372"/>
      <c r="X1002" s="1372"/>
      <c r="Y1002" s="1372"/>
      <c r="Z1002" s="1372"/>
      <c r="AA1002" s="1372"/>
      <c r="AB1002" s="1372"/>
      <c r="AC1002" s="1372"/>
      <c r="AD1002" s="1372"/>
      <c r="AE1002" s="1372"/>
      <c r="AF1002" s="1372"/>
      <c r="AG1002" s="1372"/>
      <c r="AH1002" s="1372"/>
      <c r="AI1002" s="1372"/>
      <c r="AJ1002" s="1372"/>
      <c r="AK1002" s="1372"/>
      <c r="AL1002" s="1372"/>
      <c r="AM1002" s="1372"/>
      <c r="AN1002" s="1372"/>
      <c r="AO1002" s="1372"/>
      <c r="AP1002" s="1372"/>
      <c r="AQ1002" s="1372"/>
      <c r="AR1002" s="1372"/>
      <c r="AS1002" s="1372"/>
      <c r="AT1002" s="1372"/>
      <c r="AU1002" s="978" t="s">
        <v>1557</v>
      </c>
      <c r="AV1002" s="978"/>
      <c r="AW1002" s="978"/>
      <c r="AX1002" s="2883">
        <f>AX998+AX999</f>
        <v>26</v>
      </c>
      <c r="AY1002" s="2884"/>
      <c r="AZ1002" s="2885"/>
      <c r="BA1002" s="1372"/>
      <c r="BB1002" s="937"/>
    </row>
    <row r="1003" spans="8:90" ht="5.0999999999999996" customHeight="1">
      <c r="H1003" s="935"/>
      <c r="I1003" s="977"/>
      <c r="J1003" s="977"/>
      <c r="K1003" s="977"/>
      <c r="L1003" s="977"/>
      <c r="M1003" s="977"/>
      <c r="N1003" s="977"/>
      <c r="O1003" s="977"/>
      <c r="P1003" s="977"/>
      <c r="Q1003" s="977"/>
      <c r="R1003" s="977"/>
      <c r="S1003" s="977"/>
      <c r="T1003" s="977"/>
      <c r="U1003" s="977"/>
      <c r="V1003" s="977"/>
      <c r="W1003" s="977"/>
      <c r="X1003" s="977"/>
      <c r="Y1003" s="977"/>
      <c r="Z1003" s="977"/>
      <c r="AA1003" s="977"/>
      <c r="AB1003" s="977"/>
      <c r="AC1003" s="977"/>
      <c r="AD1003" s="977"/>
      <c r="AE1003" s="977"/>
      <c r="AF1003" s="977"/>
      <c r="AG1003" s="977"/>
      <c r="AH1003" s="977"/>
      <c r="AI1003" s="977"/>
      <c r="AJ1003" s="977"/>
      <c r="AK1003" s="977"/>
      <c r="AL1003" s="977"/>
      <c r="AM1003" s="977"/>
      <c r="AN1003" s="977"/>
      <c r="AO1003" s="977"/>
      <c r="AP1003" s="977"/>
      <c r="AQ1003" s="977"/>
      <c r="AR1003" s="977"/>
      <c r="AS1003" s="977"/>
      <c r="AT1003" s="977"/>
      <c r="AU1003" s="977"/>
      <c r="AV1003" s="977"/>
      <c r="AW1003" s="977"/>
      <c r="AX1003" s="977"/>
      <c r="AY1003" s="977"/>
      <c r="AZ1003" s="977"/>
      <c r="BA1003" s="977"/>
      <c r="BB1003" s="937"/>
    </row>
    <row r="1004" spans="8:90" ht="9.9499999999999993" customHeight="1">
      <c r="H1004" s="936"/>
      <c r="I1004" s="1389"/>
      <c r="J1004" s="939"/>
      <c r="K1004" s="939"/>
      <c r="L1004" s="939"/>
      <c r="M1004" s="939"/>
      <c r="N1004" s="939"/>
      <c r="O1004" s="939"/>
      <c r="P1004" s="939"/>
      <c r="Q1004" s="939"/>
      <c r="R1004" s="939"/>
      <c r="S1004" s="939"/>
      <c r="T1004" s="939"/>
      <c r="U1004" s="939"/>
      <c r="V1004" s="939"/>
      <c r="W1004" s="939"/>
      <c r="X1004" s="939"/>
      <c r="Y1004" s="939"/>
      <c r="Z1004" s="939"/>
      <c r="AA1004" s="521"/>
      <c r="AB1004" s="521"/>
      <c r="AC1004" s="521"/>
      <c r="AD1004" s="521"/>
      <c r="AE1004" s="521"/>
      <c r="AF1004" s="521"/>
      <c r="AG1004" s="939"/>
      <c r="AH1004" s="939"/>
      <c r="AI1004" s="939"/>
      <c r="AJ1004" s="939"/>
      <c r="AK1004" s="939"/>
      <c r="AL1004" s="939"/>
      <c r="AM1004" s="939"/>
      <c r="AN1004" s="939"/>
      <c r="AO1004" s="939"/>
      <c r="AP1004" s="939"/>
      <c r="AQ1004" s="939"/>
      <c r="AR1004" s="939"/>
      <c r="AS1004" s="521"/>
      <c r="AT1004" s="521"/>
      <c r="AU1004" s="521"/>
      <c r="AV1004" s="521"/>
      <c r="AW1004" s="521"/>
      <c r="AX1004" s="521"/>
      <c r="AY1004" s="521"/>
      <c r="AZ1004" s="521"/>
      <c r="BA1004" s="521"/>
      <c r="BB1004" s="940"/>
    </row>
    <row r="1005" spans="8:90" ht="18.95" customHeight="1">
      <c r="I1005" s="956"/>
      <c r="AA1005"/>
      <c r="AB1005"/>
      <c r="AC1005"/>
      <c r="AD1005"/>
      <c r="AE1005"/>
      <c r="AF1005"/>
      <c r="AG1005"/>
      <c r="AH1005"/>
      <c r="AU1005"/>
      <c r="AV1005"/>
      <c r="AW1005"/>
      <c r="AX1005"/>
      <c r="AY1005"/>
      <c r="AZ1005"/>
      <c r="BA1005"/>
    </row>
    <row r="1006" spans="8:90" ht="18.95" customHeight="1">
      <c r="AH1006" s="1052"/>
      <c r="CI1006"/>
    </row>
    <row r="1007" spans="8:90" customFormat="1" ht="5.0999999999999996" customHeight="1">
      <c r="H1007" s="536"/>
      <c r="I1007" s="536"/>
      <c r="J1007" s="536"/>
      <c r="K1007" s="536"/>
      <c r="L1007" s="536"/>
      <c r="M1007" s="536"/>
      <c r="N1007" s="536"/>
      <c r="O1007" s="536"/>
      <c r="P1007" s="536"/>
      <c r="Q1007" s="536"/>
      <c r="R1007" s="921"/>
      <c r="S1007" s="922"/>
      <c r="T1007" s="922"/>
      <c r="U1007" s="922"/>
      <c r="V1007" s="922"/>
      <c r="W1007" s="923"/>
      <c r="X1007" s="920"/>
      <c r="Y1007" s="920"/>
      <c r="Z1007" s="920"/>
      <c r="AA1007" s="920"/>
      <c r="AB1007" s="920"/>
      <c r="AC1007" s="920"/>
      <c r="AD1007" s="920"/>
      <c r="AE1007" s="920"/>
      <c r="AF1007" s="920"/>
      <c r="AG1007" s="920"/>
      <c r="AH1007" s="920"/>
      <c r="AI1007" s="920"/>
      <c r="AJ1007" s="920"/>
      <c r="AK1007" s="920"/>
      <c r="AL1007" s="920"/>
      <c r="AM1007" s="920"/>
      <c r="AN1007" s="920"/>
      <c r="AO1007" s="920"/>
      <c r="AP1007" s="920"/>
      <c r="AQ1007" s="920"/>
      <c r="AR1007" s="920"/>
      <c r="AS1007" s="920"/>
      <c r="AT1007" s="920"/>
      <c r="AU1007" s="920"/>
      <c r="AV1007" s="920"/>
      <c r="AW1007" s="920"/>
      <c r="AX1007" s="920"/>
      <c r="AY1007" s="920"/>
      <c r="AZ1007" s="920"/>
      <c r="BA1007" s="920"/>
      <c r="BB1007" s="920"/>
      <c r="BC1007" s="920"/>
      <c r="BD1007" s="920"/>
      <c r="BE1007" s="920"/>
      <c r="BF1007" s="920"/>
      <c r="BG1007" s="920"/>
      <c r="BH1007" s="486"/>
      <c r="BI1007" s="486"/>
      <c r="BJ1007" s="486"/>
      <c r="BK1007" s="486"/>
      <c r="BL1007" s="486"/>
      <c r="BM1007" s="486"/>
      <c r="BN1007" s="486"/>
      <c r="BO1007" s="486"/>
      <c r="BP1007" s="920"/>
      <c r="BQ1007" s="920"/>
      <c r="BR1007" s="920"/>
      <c r="BS1007" s="920"/>
      <c r="BT1007" s="920"/>
      <c r="BU1007" s="920"/>
      <c r="BV1007" s="486"/>
      <c r="BW1007" s="486"/>
      <c r="BX1007" s="486"/>
      <c r="BY1007" s="486"/>
      <c r="BZ1007" s="486"/>
      <c r="CA1007" s="486"/>
      <c r="CB1007" s="486"/>
      <c r="CC1007" s="486"/>
      <c r="CD1007" s="486"/>
      <c r="CE1007" s="486"/>
      <c r="CF1007" s="486"/>
      <c r="CG1007" s="486"/>
      <c r="CL1007" s="486"/>
    </row>
    <row r="1008" spans="8:90" customFormat="1" ht="20.100000000000001" customHeight="1">
      <c r="H1008" s="536"/>
      <c r="I1008" s="943" t="s">
        <v>2392</v>
      </c>
      <c r="J1008" s="944"/>
      <c r="K1008" s="944"/>
      <c r="L1008" s="944"/>
      <c r="M1008" s="944"/>
      <c r="N1008" s="944"/>
      <c r="O1008" s="944"/>
      <c r="P1008" s="944"/>
      <c r="Q1008" s="1396"/>
      <c r="R1008" s="907" t="s">
        <v>1519</v>
      </c>
      <c r="S1008" s="908"/>
      <c r="T1008" s="908"/>
      <c r="U1008" s="908"/>
      <c r="V1008" s="908"/>
      <c r="W1008" s="909"/>
      <c r="X1008" s="486"/>
      <c r="Y1008" s="486"/>
      <c r="Z1008" s="486"/>
      <c r="AA1008" s="486"/>
      <c r="AB1008" s="486"/>
      <c r="AC1008" s="486"/>
      <c r="AD1008" s="486"/>
      <c r="AE1008" s="486"/>
      <c r="AF1008" s="486"/>
      <c r="AG1008" s="486"/>
      <c r="AH1008" s="486"/>
      <c r="AI1008" s="486"/>
      <c r="AJ1008" s="486"/>
      <c r="AK1008" s="486"/>
      <c r="AL1008" s="486"/>
      <c r="AM1008" s="486"/>
      <c r="AN1008" s="486"/>
      <c r="AO1008" s="486"/>
      <c r="AP1008" s="486"/>
      <c r="AQ1008" s="486"/>
      <c r="AR1008" s="486"/>
      <c r="AS1008" s="486"/>
      <c r="AT1008" s="486"/>
      <c r="AU1008" s="486"/>
      <c r="AV1008" s="486"/>
      <c r="AW1008" s="486"/>
      <c r="AX1008" s="486"/>
      <c r="AY1008" s="486"/>
      <c r="AZ1008" s="920"/>
      <c r="BA1008" s="920"/>
      <c r="BB1008" s="920"/>
      <c r="BC1008" s="920"/>
      <c r="BD1008" s="920"/>
      <c r="BE1008" s="920"/>
      <c r="BF1008" s="920"/>
      <c r="BG1008" s="920"/>
      <c r="BH1008" s="486"/>
      <c r="BI1008" s="486"/>
      <c r="BJ1008" s="486"/>
      <c r="BK1008" s="486"/>
      <c r="BL1008" s="486"/>
      <c r="BM1008" s="486"/>
      <c r="BN1008" s="486"/>
      <c r="BO1008" s="920"/>
      <c r="BP1008" s="920"/>
      <c r="BQ1008" s="920"/>
      <c r="BR1008" s="920"/>
      <c r="BS1008" s="920"/>
      <c r="BT1008" s="920"/>
      <c r="BU1008" s="920"/>
    </row>
    <row r="1009" spans="8:114" customFormat="1" ht="9.9499999999999993" customHeight="1">
      <c r="H1009" s="916"/>
      <c r="I1009" s="536"/>
      <c r="J1009" s="536"/>
      <c r="K1009" s="536"/>
      <c r="L1009" s="536"/>
      <c r="M1009" s="536"/>
      <c r="N1009" s="536"/>
      <c r="O1009" s="536"/>
      <c r="P1009" s="536"/>
      <c r="Q1009" s="536"/>
      <c r="R1009" s="536"/>
      <c r="S1009" s="536"/>
      <c r="T1009" s="536"/>
      <c r="U1009" s="536"/>
      <c r="V1009" s="536"/>
      <c r="W1009" s="536"/>
      <c r="X1009" s="941"/>
      <c r="Y1009" s="941"/>
      <c r="Z1009" s="941"/>
      <c r="AA1009" s="941"/>
      <c r="AB1009" s="941"/>
      <c r="AC1009" s="941"/>
      <c r="AD1009" s="941"/>
      <c r="AE1009" s="941"/>
      <c r="AF1009" s="941"/>
      <c r="AG1009" s="941"/>
      <c r="AH1009" s="941"/>
      <c r="AI1009" s="941"/>
      <c r="AJ1009" s="941"/>
      <c r="AK1009" s="941"/>
      <c r="AL1009" s="941"/>
      <c r="AM1009" s="941"/>
      <c r="AN1009" s="941"/>
      <c r="AO1009" s="941"/>
      <c r="AP1009" s="941"/>
      <c r="AQ1009" s="941"/>
      <c r="AR1009" s="941"/>
      <c r="AS1009" s="941"/>
      <c r="AT1009" s="941"/>
      <c r="AU1009" s="941"/>
      <c r="AV1009" s="941"/>
      <c r="AW1009" s="941"/>
      <c r="AX1009" s="941"/>
      <c r="AY1009" s="941"/>
      <c r="AZ1009" s="941"/>
      <c r="BA1009" s="941"/>
      <c r="BB1009" s="941"/>
      <c r="BC1009" s="941"/>
      <c r="BD1009" s="941"/>
      <c r="BE1009" s="941"/>
      <c r="BF1009" s="941"/>
      <c r="BG1009" s="941"/>
      <c r="BH1009" s="1316"/>
      <c r="BI1009" s="1316"/>
      <c r="BJ1009" s="1316"/>
      <c r="BK1009" s="1316"/>
      <c r="BL1009" s="1316"/>
      <c r="BM1009" s="1316"/>
      <c r="BN1009" s="942"/>
      <c r="BO1009" s="920"/>
      <c r="BP1009" s="920"/>
      <c r="BQ1009" s="920"/>
      <c r="BR1009" s="920"/>
      <c r="BS1009" s="920"/>
      <c r="BT1009" s="920"/>
      <c r="BU1009" s="920"/>
    </row>
    <row r="1010" spans="8:114" ht="18.95" customHeight="1">
      <c r="H1010" s="935"/>
      <c r="I1010" s="949" t="s">
        <v>2024</v>
      </c>
      <c r="J1010" s="752"/>
      <c r="K1010" s="938"/>
      <c r="L1010" s="2890" t="s">
        <v>1179</v>
      </c>
      <c r="M1010" s="2891"/>
      <c r="N1010" s="2891"/>
      <c r="O1010" s="2892"/>
      <c r="P1010" s="986" t="s">
        <v>1180</v>
      </c>
      <c r="Q1010" s="987" t="s">
        <v>1178</v>
      </c>
      <c r="R1010" s="2890" t="s">
        <v>1179</v>
      </c>
      <c r="S1010" s="2891"/>
      <c r="T1010" s="2891"/>
      <c r="U1010" s="2892"/>
      <c r="V1010" s="986" t="s">
        <v>1180</v>
      </c>
      <c r="X1010" s="938" t="s">
        <v>1630</v>
      </c>
      <c r="Y1010" s="938"/>
      <c r="Z1010" s="958"/>
      <c r="AA1010" s="1154" t="s">
        <v>1844</v>
      </c>
      <c r="AB1010" s="1155"/>
      <c r="AC1010" s="1155"/>
      <c r="AD1010" s="1155"/>
      <c r="AE1010" s="1155"/>
      <c r="AF1010" s="1156"/>
      <c r="AG1010" s="986" t="s">
        <v>912</v>
      </c>
      <c r="AI1010" s="910" t="s">
        <v>1522</v>
      </c>
      <c r="AJ1010" s="752"/>
      <c r="AK1010" s="752"/>
      <c r="AL1010" s="752"/>
      <c r="AM1010" s="2868" t="s">
        <v>3410</v>
      </c>
      <c r="AN1010" s="2869"/>
      <c r="AO1010" s="2870"/>
      <c r="AP1010" s="946" t="s">
        <v>1115</v>
      </c>
      <c r="AQ1010" s="2865" t="s">
        <v>1523</v>
      </c>
      <c r="AR1010" s="2866"/>
      <c r="AS1010" s="2867"/>
      <c r="AT1010" s="946" t="s">
        <v>1115</v>
      </c>
      <c r="AU1010" s="2865" t="s">
        <v>1524</v>
      </c>
      <c r="AV1010" s="2866"/>
      <c r="AW1010" s="2867"/>
      <c r="AX1010" s="946" t="s">
        <v>1115</v>
      </c>
      <c r="BH1010" s="926" t="s">
        <v>1544</v>
      </c>
      <c r="BI1010" s="927"/>
      <c r="BJ1010" s="928"/>
      <c r="BK1010" s="926" t="s">
        <v>1623</v>
      </c>
      <c r="BL1010" s="927"/>
      <c r="BM1010" s="928"/>
      <c r="BN1010" s="937"/>
      <c r="BO1010" s="920"/>
      <c r="BP1010" s="920"/>
      <c r="BQ1010" s="920"/>
      <c r="BR1010" s="920"/>
      <c r="BS1010" s="920"/>
      <c r="BT1010" s="920"/>
      <c r="BU1010" s="920"/>
    </row>
    <row r="1011" spans="8:114" ht="9.9499999999999993" customHeight="1">
      <c r="H1011" s="935"/>
      <c r="I1011" s="961"/>
      <c r="J1011" s="920"/>
      <c r="K1011" s="920"/>
      <c r="L1011" s="920"/>
      <c r="M1011" s="920"/>
      <c r="BH1011" s="920"/>
      <c r="BI1011" s="920"/>
      <c r="BJ1011" s="920"/>
      <c r="BK1011" s="920"/>
      <c r="BL1011" s="920"/>
      <c r="BM1011" s="920"/>
      <c r="BN1011" s="937"/>
      <c r="BO1011" s="920"/>
      <c r="BP1011" s="920"/>
      <c r="BQ1011" s="920"/>
      <c r="BR1011" s="920"/>
      <c r="BS1011" s="920"/>
      <c r="BT1011" s="920"/>
      <c r="BU1011" s="920"/>
      <c r="BV1011" s="920"/>
      <c r="BW1011" s="920"/>
      <c r="BX1011" s="920"/>
      <c r="BY1011" s="920"/>
      <c r="BZ1011" s="920"/>
      <c r="CA1011" s="920"/>
      <c r="CB1011" s="920"/>
      <c r="CC1011" s="920"/>
      <c r="CD1011" s="920"/>
      <c r="CE1011" s="920"/>
      <c r="CF1011" s="920"/>
      <c r="CG1011" s="920"/>
      <c r="CH1011" s="920"/>
      <c r="CI1011" s="920"/>
      <c r="CJ1011" s="920"/>
      <c r="CK1011" s="920"/>
      <c r="CL1011" s="920"/>
      <c r="CM1011" s="920"/>
      <c r="CN1011" s="920"/>
      <c r="CO1011" s="920"/>
      <c r="CP1011" s="920"/>
      <c r="CQ1011" s="920"/>
      <c r="CR1011" s="920"/>
      <c r="CS1011" s="920"/>
      <c r="CT1011" s="920"/>
      <c r="CU1011" s="920"/>
    </row>
    <row r="1012" spans="8:114" ht="20.100000000000001" customHeight="1">
      <c r="H1012" s="935"/>
      <c r="I1012" s="949" t="s">
        <v>1542</v>
      </c>
      <c r="J1012" s="981"/>
      <c r="L1012" s="982" t="s">
        <v>1521</v>
      </c>
      <c r="M1012" s="983"/>
      <c r="N1012" s="983"/>
      <c r="O1012" s="983"/>
      <c r="P1012" s="984"/>
      <c r="R1012" s="949" t="s">
        <v>1573</v>
      </c>
      <c r="S1012" s="910"/>
      <c r="T1012" s="910"/>
      <c r="U1012" s="982" t="s">
        <v>1521</v>
      </c>
      <c r="V1012" s="983"/>
      <c r="W1012" s="983"/>
      <c r="X1012" s="983"/>
      <c r="Y1012" s="983"/>
      <c r="Z1012" s="986" t="s">
        <v>912</v>
      </c>
      <c r="AA1012" s="910" t="s">
        <v>1682</v>
      </c>
      <c r="AB1012" s="910"/>
      <c r="AC1012" s="981"/>
      <c r="AD1012" s="982" t="s">
        <v>1521</v>
      </c>
      <c r="AE1012" s="983"/>
      <c r="AF1012" s="983"/>
      <c r="AG1012" s="983"/>
      <c r="AH1012" s="984"/>
      <c r="AI1012" s="986" t="s">
        <v>912</v>
      </c>
      <c r="AJ1012" s="910" t="s">
        <v>1789</v>
      </c>
      <c r="AK1012" s="981"/>
      <c r="AL1012" s="938"/>
      <c r="AM1012" s="982" t="s">
        <v>1521</v>
      </c>
      <c r="AN1012" s="983"/>
      <c r="AO1012" s="983"/>
      <c r="AP1012" s="983"/>
      <c r="AQ1012" s="946" t="s">
        <v>1115</v>
      </c>
      <c r="AT1012" s="1452" t="s">
        <v>3113</v>
      </c>
      <c r="AU1012" s="1056"/>
      <c r="AV1012" s="1056"/>
      <c r="AW1012" s="1056"/>
      <c r="AX1012" s="982" t="s">
        <v>2375</v>
      </c>
      <c r="AY1012" s="983"/>
      <c r="AZ1012" s="983"/>
      <c r="BA1012" s="983"/>
      <c r="BB1012" s="984"/>
      <c r="BC1012" s="920"/>
      <c r="BD1012" s="1452" t="s">
        <v>2378</v>
      </c>
      <c r="BE1012" s="1056"/>
      <c r="BF1012" s="1056"/>
      <c r="BG1012" s="982" t="s">
        <v>2375</v>
      </c>
      <c r="BH1012" s="983"/>
      <c r="BI1012" s="983"/>
      <c r="BJ1012" s="983"/>
      <c r="BK1012" s="984"/>
      <c r="BL1012" s="920"/>
      <c r="BM1012" s="920"/>
      <c r="BN1012" s="937"/>
      <c r="BO1012" s="920"/>
      <c r="BP1012" s="920"/>
      <c r="BQ1012" s="920"/>
      <c r="BR1012" s="920"/>
      <c r="BS1012" s="920"/>
      <c r="BT1012" s="920"/>
      <c r="BU1012" s="920"/>
      <c r="BV1012" s="920"/>
      <c r="BW1012" s="920"/>
      <c r="BX1012" s="920"/>
      <c r="BY1012" s="920"/>
      <c r="BZ1012" s="920"/>
      <c r="CA1012" s="920"/>
      <c r="CB1012" s="920"/>
      <c r="CC1012" s="920"/>
      <c r="CD1012" s="920"/>
      <c r="CE1012" s="920"/>
      <c r="CF1012" s="920"/>
      <c r="CG1012" s="920"/>
      <c r="CH1012" s="920"/>
      <c r="CI1012" s="920"/>
      <c r="CJ1012" s="920"/>
      <c r="CK1012" s="920"/>
      <c r="CL1012" s="920"/>
      <c r="CM1012" s="920"/>
      <c r="CN1012" s="920"/>
      <c r="CO1012" s="920"/>
      <c r="CP1012" s="920"/>
      <c r="CQ1012" s="920"/>
      <c r="CR1012" s="920"/>
      <c r="CS1012" s="920"/>
      <c r="CT1012" s="920"/>
      <c r="CU1012" s="920"/>
    </row>
    <row r="1013" spans="8:114" ht="9.9499999999999993" customHeight="1">
      <c r="H1013" s="935"/>
      <c r="I1013" s="961"/>
      <c r="J1013" s="920"/>
      <c r="K1013" s="920"/>
      <c r="L1013" s="920"/>
      <c r="M1013" s="920"/>
      <c r="BH1013" s="920"/>
      <c r="BI1013" s="920"/>
      <c r="BJ1013" s="920"/>
      <c r="BK1013" s="920"/>
      <c r="BL1013" s="920"/>
      <c r="BM1013" s="920"/>
      <c r="BN1013" s="937"/>
      <c r="BO1013" s="920"/>
      <c r="BP1013" s="920"/>
      <c r="BQ1013" s="920"/>
      <c r="BR1013" s="920"/>
      <c r="BS1013" s="920"/>
      <c r="BT1013" s="920"/>
      <c r="BU1013" s="920"/>
      <c r="BV1013" s="920"/>
      <c r="BW1013" s="920"/>
      <c r="BX1013" s="920"/>
      <c r="BY1013" s="920"/>
      <c r="BZ1013" s="920"/>
      <c r="CA1013" s="920"/>
      <c r="CB1013" s="920"/>
      <c r="CC1013" s="920"/>
      <c r="CD1013" s="920"/>
      <c r="CE1013" s="920"/>
      <c r="CF1013" s="920"/>
      <c r="CG1013" s="920"/>
      <c r="CH1013" s="920"/>
      <c r="CI1013" s="920"/>
      <c r="CJ1013" s="920"/>
      <c r="CK1013" s="920"/>
      <c r="CL1013" s="920"/>
      <c r="CM1013" s="920"/>
      <c r="CN1013" s="920"/>
      <c r="CO1013" s="920"/>
      <c r="CP1013" s="920"/>
      <c r="CQ1013" s="920"/>
      <c r="CR1013" s="920"/>
      <c r="CS1013" s="920"/>
      <c r="CT1013" s="920"/>
      <c r="CU1013" s="920"/>
      <c r="CV1013" s="920"/>
      <c r="CW1013" s="920"/>
      <c r="CX1013" s="920"/>
      <c r="CY1013" s="920"/>
      <c r="CZ1013" s="920"/>
      <c r="DA1013" s="920"/>
      <c r="DB1013" s="920"/>
    </row>
    <row r="1014" spans="8:114" ht="18.95" customHeight="1">
      <c r="H1014" s="935"/>
      <c r="I1014" s="2880" t="s">
        <v>1559</v>
      </c>
      <c r="J1014" s="2797" t="s">
        <v>2282</v>
      </c>
      <c r="K1014" s="2798"/>
      <c r="L1014" s="2798"/>
      <c r="M1014" s="2799"/>
      <c r="N1014" s="2810" t="s">
        <v>3112</v>
      </c>
      <c r="O1014" s="2882"/>
      <c r="P1014" s="2882"/>
      <c r="Q1014" s="2882"/>
      <c r="R1014" s="2812"/>
      <c r="S1014" s="2810" t="s">
        <v>2364</v>
      </c>
      <c r="T1014" s="2882"/>
      <c r="U1014" s="2882"/>
      <c r="V1014" s="2882"/>
      <c r="W1014" s="2812"/>
      <c r="X1014" s="2810" t="s">
        <v>1630</v>
      </c>
      <c r="Y1014" s="2882"/>
      <c r="Z1014" s="2882"/>
      <c r="AA1014" s="2882"/>
      <c r="AB1014" s="2812"/>
      <c r="AC1014" s="966" t="s">
        <v>2178</v>
      </c>
      <c r="AD1014" s="1361"/>
      <c r="AE1014" s="930"/>
      <c r="AF1014" s="930"/>
      <c r="AG1014" s="930"/>
      <c r="AH1014" s="930"/>
      <c r="AI1014" s="930"/>
      <c r="AJ1014" s="930"/>
      <c r="AK1014" s="931"/>
      <c r="AL1014" s="966" t="s">
        <v>2179</v>
      </c>
      <c r="AM1014" s="1361"/>
      <c r="AN1014" s="930"/>
      <c r="AO1014" s="930"/>
      <c r="AP1014" s="930"/>
      <c r="AQ1014" s="930"/>
      <c r="AR1014" s="930"/>
      <c r="AS1014" s="930"/>
      <c r="AT1014" s="931"/>
      <c r="AU1014" s="929" t="s">
        <v>1586</v>
      </c>
      <c r="AV1014" s="930"/>
      <c r="AW1014" s="930"/>
      <c r="AX1014" s="930"/>
      <c r="AY1014" s="930"/>
      <c r="AZ1014" s="930"/>
      <c r="BA1014" s="930"/>
      <c r="BB1014" s="930"/>
      <c r="BC1014" s="930"/>
      <c r="BD1014" s="931"/>
      <c r="BE1014" s="930"/>
      <c r="BF1014" s="931"/>
      <c r="BG1014" s="931"/>
      <c r="BH1014" s="931"/>
      <c r="BI1014" s="931"/>
      <c r="BJ1014" s="2810" t="s">
        <v>2395</v>
      </c>
      <c r="BK1014" s="2882"/>
      <c r="BL1014" s="2812"/>
      <c r="BM1014" s="1400"/>
      <c r="BN1014" s="937"/>
      <c r="BO1014" s="920"/>
      <c r="BP1014" s="920"/>
      <c r="BQ1014" s="920"/>
      <c r="BR1014" s="920"/>
      <c r="BS1014" s="920"/>
      <c r="BT1014" s="920"/>
      <c r="BU1014" s="920"/>
    </row>
    <row r="1015" spans="8:114" ht="18.95" customHeight="1">
      <c r="H1015" s="935"/>
      <c r="I1015" s="2881"/>
      <c r="J1015" s="2800"/>
      <c r="K1015" s="2801"/>
      <c r="L1015" s="2801"/>
      <c r="M1015" s="2802"/>
      <c r="N1015" s="2813"/>
      <c r="O1015" s="2814"/>
      <c r="P1015" s="2814"/>
      <c r="Q1015" s="2814"/>
      <c r="R1015" s="2815"/>
      <c r="S1015" s="2813"/>
      <c r="T1015" s="2814"/>
      <c r="U1015" s="2814"/>
      <c r="V1015" s="2814"/>
      <c r="W1015" s="2815"/>
      <c r="X1015" s="2813"/>
      <c r="Y1015" s="2814"/>
      <c r="Z1015" s="2814"/>
      <c r="AA1015" s="2814"/>
      <c r="AB1015" s="2815"/>
      <c r="AC1015" s="929" t="s">
        <v>3412</v>
      </c>
      <c r="AD1015" s="930"/>
      <c r="AE1015" s="930"/>
      <c r="AF1015" s="929" t="s">
        <v>2138</v>
      </c>
      <c r="AG1015" s="930"/>
      <c r="AH1015" s="930"/>
      <c r="AI1015" s="929" t="s">
        <v>2139</v>
      </c>
      <c r="AJ1015" s="930"/>
      <c r="AK1015" s="931"/>
      <c r="AL1015" s="929" t="s">
        <v>3412</v>
      </c>
      <c r="AM1015" s="930"/>
      <c r="AN1015" s="930"/>
      <c r="AO1015" s="929" t="s">
        <v>2138</v>
      </c>
      <c r="AP1015" s="930"/>
      <c r="AQ1015" s="930"/>
      <c r="AR1015" s="929" t="s">
        <v>2139</v>
      </c>
      <c r="AS1015" s="930"/>
      <c r="AT1015" s="931"/>
      <c r="AU1015" s="929" t="s">
        <v>699</v>
      </c>
      <c r="AV1015" s="930"/>
      <c r="AW1015" s="930"/>
      <c r="AX1015" s="931"/>
      <c r="AY1015" s="929" t="s">
        <v>700</v>
      </c>
      <c r="AZ1015" s="930"/>
      <c r="BA1015" s="931"/>
      <c r="BB1015" s="929" t="s">
        <v>1697</v>
      </c>
      <c r="BC1015" s="930"/>
      <c r="BD1015" s="930"/>
      <c r="BE1015" s="930"/>
      <c r="BF1015" s="931"/>
      <c r="BG1015" s="1157" t="s">
        <v>2080</v>
      </c>
      <c r="BH1015" s="1306"/>
      <c r="BI1015" s="1159"/>
      <c r="BJ1015" s="2813"/>
      <c r="BK1015" s="2814"/>
      <c r="BL1015" s="2815"/>
      <c r="BM1015" s="1401"/>
      <c r="BN1015" s="937"/>
    </row>
    <row r="1016" spans="8:114" ht="18.95" customHeight="1">
      <c r="H1016" s="935"/>
      <c r="I1016" s="932" t="s">
        <v>737</v>
      </c>
      <c r="J1016" s="2865" t="s">
        <v>2284</v>
      </c>
      <c r="K1016" s="2866"/>
      <c r="L1016" s="2866"/>
      <c r="M1016" s="2867"/>
      <c r="N1016" s="2890" t="s">
        <v>2403</v>
      </c>
      <c r="O1016" s="2891"/>
      <c r="P1016" s="2891"/>
      <c r="Q1016" s="2891"/>
      <c r="R1016" s="2892"/>
      <c r="S1016" s="2890" t="s">
        <v>2365</v>
      </c>
      <c r="T1016" s="2891"/>
      <c r="U1016" s="2891"/>
      <c r="V1016" s="2891"/>
      <c r="W1016" s="2892"/>
      <c r="X1016" s="917" t="s">
        <v>1844</v>
      </c>
      <c r="Y1016" s="918"/>
      <c r="Z1016" s="918"/>
      <c r="AA1016" s="918"/>
      <c r="AB1016" s="919"/>
      <c r="AC1016" s="1388" t="s">
        <v>3410</v>
      </c>
      <c r="AD1016" s="955"/>
      <c r="AE1016" s="955"/>
      <c r="AF1016" s="954" t="s">
        <v>1523</v>
      </c>
      <c r="AG1016" s="955"/>
      <c r="AH1016" s="955"/>
      <c r="AI1016" s="954" t="s">
        <v>1524</v>
      </c>
      <c r="AJ1016" s="955"/>
      <c r="AK1016" s="971"/>
      <c r="AL1016" s="1388" t="s">
        <v>3410</v>
      </c>
      <c r="AM1016" s="955"/>
      <c r="AN1016" s="955"/>
      <c r="AO1016" s="954" t="s">
        <v>1523</v>
      </c>
      <c r="AP1016" s="955"/>
      <c r="AQ1016" s="955"/>
      <c r="AR1016" s="954" t="s">
        <v>1620</v>
      </c>
      <c r="AS1016" s="955"/>
      <c r="AT1016" s="971"/>
      <c r="AU1016" s="2832" t="s">
        <v>1560</v>
      </c>
      <c r="AV1016" s="2806"/>
      <c r="AW1016" s="2806"/>
      <c r="AX1016" s="2793"/>
      <c r="AY1016" s="2832">
        <v>12345</v>
      </c>
      <c r="AZ1016" s="2806"/>
      <c r="BA1016" s="2793"/>
      <c r="BB1016" s="2929" t="s">
        <v>1691</v>
      </c>
      <c r="BC1016" s="2930"/>
      <c r="BD1016" s="2930"/>
      <c r="BE1016" s="2930"/>
      <c r="BF1016" s="2931"/>
      <c r="BG1016" s="2929" t="s">
        <v>2361</v>
      </c>
      <c r="BH1016" s="2930"/>
      <c r="BI1016" s="2931"/>
      <c r="BJ1016" s="2929">
        <v>12</v>
      </c>
      <c r="BK1016" s="2930"/>
      <c r="BL1016" s="2931"/>
      <c r="BM1016" s="990" t="s">
        <v>1180</v>
      </c>
      <c r="BN1016" s="937"/>
    </row>
    <row r="1017" spans="8:114" ht="18.95" customHeight="1">
      <c r="H1017" s="935"/>
      <c r="I1017" s="932" t="s">
        <v>737</v>
      </c>
      <c r="J1017" s="2865" t="s">
        <v>2284</v>
      </c>
      <c r="K1017" s="2866"/>
      <c r="L1017" s="2866"/>
      <c r="M1017" s="2867"/>
      <c r="N1017" s="2890" t="s">
        <v>2404</v>
      </c>
      <c r="O1017" s="2891"/>
      <c r="P1017" s="2891"/>
      <c r="Q1017" s="2891"/>
      <c r="R1017" s="2892"/>
      <c r="S1017" s="2890" t="s">
        <v>2366</v>
      </c>
      <c r="T1017" s="2891"/>
      <c r="U1017" s="2891"/>
      <c r="V1017" s="2891"/>
      <c r="W1017" s="2892"/>
      <c r="X1017" s="917" t="s">
        <v>1844</v>
      </c>
      <c r="Y1017" s="918"/>
      <c r="Z1017" s="918"/>
      <c r="AA1017" s="918"/>
      <c r="AB1017" s="919"/>
      <c r="AC1017" s="1388" t="s">
        <v>3410</v>
      </c>
      <c r="AD1017" s="955"/>
      <c r="AE1017" s="955"/>
      <c r="AF1017" s="954" t="s">
        <v>1523</v>
      </c>
      <c r="AG1017" s="955"/>
      <c r="AH1017" s="955"/>
      <c r="AI1017" s="954" t="s">
        <v>1524</v>
      </c>
      <c r="AJ1017" s="955"/>
      <c r="AK1017" s="971"/>
      <c r="AL1017" s="1388" t="s">
        <v>3410</v>
      </c>
      <c r="AM1017" s="955"/>
      <c r="AN1017" s="955"/>
      <c r="AO1017" s="954" t="s">
        <v>1523</v>
      </c>
      <c r="AP1017" s="955"/>
      <c r="AQ1017" s="955"/>
      <c r="AR1017" s="954" t="s">
        <v>1620</v>
      </c>
      <c r="AS1017" s="955"/>
      <c r="AT1017" s="971"/>
      <c r="AU1017" s="2831" t="s">
        <v>1560</v>
      </c>
      <c r="AV1017" s="2808"/>
      <c r="AW1017" s="2808"/>
      <c r="AX1017" s="2809"/>
      <c r="AY1017" s="2831">
        <v>12345</v>
      </c>
      <c r="AZ1017" s="2808"/>
      <c r="BA1017" s="2809"/>
      <c r="BB1017" s="2932" t="s">
        <v>1691</v>
      </c>
      <c r="BC1017" s="2933"/>
      <c r="BD1017" s="2933"/>
      <c r="BE1017" s="2933"/>
      <c r="BF1017" s="2934"/>
      <c r="BG1017" s="2932" t="s">
        <v>2361</v>
      </c>
      <c r="BH1017" s="2933"/>
      <c r="BI1017" s="2934"/>
      <c r="BJ1017" s="2932">
        <v>14</v>
      </c>
      <c r="BK1017" s="2933"/>
      <c r="BL1017" s="2934"/>
      <c r="BM1017" s="986"/>
      <c r="BN1017" s="1041"/>
    </row>
    <row r="1018" spans="8:114" ht="5.0999999999999996" customHeight="1">
      <c r="H1018" s="935"/>
      <c r="I1018" s="1230"/>
      <c r="J1018" s="1419"/>
      <c r="K1018" s="1419"/>
      <c r="L1018" s="1419"/>
      <c r="M1018" s="1419"/>
      <c r="N1018" s="1419"/>
      <c r="O1018" s="1419"/>
      <c r="P1018" s="1419"/>
      <c r="Q1018" s="1419"/>
      <c r="R1018" s="1419"/>
      <c r="W1018" s="920"/>
      <c r="X1018" s="920"/>
      <c r="Y1018" s="920"/>
      <c r="Z1018" s="920"/>
      <c r="AA1018" s="920"/>
      <c r="AB1018" s="920"/>
      <c r="AC1018" s="1421"/>
      <c r="AD1018" s="911"/>
      <c r="AE1018" s="911"/>
      <c r="AF1018" s="911"/>
      <c r="AG1018" s="911"/>
      <c r="AH1018" s="911"/>
      <c r="AI1018" s="911"/>
      <c r="AJ1018" s="911"/>
      <c r="AK1018" s="911"/>
      <c r="AL1018" s="1421"/>
      <c r="AM1018" s="911"/>
      <c r="AN1018" s="911"/>
      <c r="AO1018" s="911"/>
      <c r="AP1018" s="911"/>
      <c r="AQ1018" s="911"/>
      <c r="AR1018" s="911"/>
      <c r="AS1018" s="911"/>
      <c r="AT1018" s="911"/>
      <c r="AU1018" s="1230"/>
      <c r="AV1018" s="1230"/>
      <c r="AW1018" s="1230"/>
      <c r="AX1018" s="1230"/>
      <c r="AY1018" s="1230"/>
      <c r="AZ1018" s="1230"/>
      <c r="BA1018" s="1230"/>
      <c r="BB1018" s="1230"/>
      <c r="BC1018" s="1230"/>
      <c r="BD1018" s="1230"/>
      <c r="BE1018" s="1230"/>
      <c r="BF1018" s="1230"/>
      <c r="BG1018" s="1230"/>
      <c r="BH1018" s="1230"/>
      <c r="BI1018" s="1230"/>
      <c r="BJ1018" s="1230"/>
      <c r="BK1018" s="1230"/>
      <c r="BL1018" s="1230"/>
      <c r="BM1018" s="536"/>
      <c r="BN1018" s="1041"/>
    </row>
    <row r="1019" spans="8:114" ht="5.0999999999999996" customHeight="1">
      <c r="H1019" s="935"/>
      <c r="I1019" s="977"/>
      <c r="J1019" s="977"/>
      <c r="K1019" s="977"/>
      <c r="L1019" s="977"/>
      <c r="M1019" s="977"/>
      <c r="N1019" s="977"/>
      <c r="O1019" s="977"/>
      <c r="P1019" s="977"/>
      <c r="Q1019" s="977"/>
      <c r="R1019" s="977"/>
      <c r="S1019" s="977"/>
      <c r="T1019" s="977"/>
      <c r="U1019" s="977"/>
      <c r="V1019" s="977"/>
      <c r="W1019" s="977"/>
      <c r="X1019" s="977"/>
      <c r="Y1019" s="977"/>
      <c r="Z1019" s="977"/>
      <c r="AA1019" s="977"/>
      <c r="AB1019" s="977"/>
      <c r="AC1019" s="977"/>
      <c r="AD1019" s="977"/>
      <c r="AE1019" s="977"/>
      <c r="AF1019" s="977"/>
      <c r="AG1019" s="977"/>
      <c r="AH1019" s="977"/>
      <c r="AI1019" s="977"/>
      <c r="AJ1019" s="977"/>
      <c r="AK1019" s="977"/>
      <c r="AL1019" s="977"/>
      <c r="AM1019" s="977"/>
      <c r="AN1019" s="977"/>
      <c r="AO1019" s="977"/>
      <c r="AP1019" s="977"/>
      <c r="AQ1019" s="977"/>
      <c r="AR1019" s="977"/>
      <c r="AS1019" s="977"/>
      <c r="AT1019" s="977"/>
      <c r="AU1019" s="977"/>
      <c r="AV1019" s="977"/>
      <c r="AW1019" s="977"/>
      <c r="AX1019" s="977"/>
      <c r="AY1019" s="977"/>
      <c r="AZ1019" s="977"/>
      <c r="BA1019" s="977"/>
      <c r="BB1019" s="977"/>
      <c r="BC1019" s="977"/>
      <c r="BD1019" s="977"/>
      <c r="BE1019" s="977"/>
      <c r="BF1019" s="977"/>
      <c r="BG1019" s="977"/>
      <c r="BH1019" s="977"/>
      <c r="BI1019" s="977"/>
      <c r="BJ1019" s="977"/>
      <c r="BK1019" s="977"/>
      <c r="BL1019" s="977"/>
      <c r="BM1019" s="977"/>
      <c r="BN1019" s="1041"/>
    </row>
    <row r="1020" spans="8:114" ht="18.95" customHeight="1">
      <c r="H1020" s="935"/>
      <c r="I1020" s="1372"/>
      <c r="J1020" s="1372"/>
      <c r="K1020" s="1372"/>
      <c r="L1020" s="1372"/>
      <c r="M1020" s="1372"/>
      <c r="N1020" s="1372"/>
      <c r="O1020" s="1372"/>
      <c r="P1020" s="1372"/>
      <c r="Q1020" s="1372"/>
      <c r="R1020" s="1372"/>
      <c r="S1020" s="1372"/>
      <c r="T1020" s="1372"/>
      <c r="U1020" s="1372"/>
      <c r="V1020" s="1372"/>
      <c r="W1020" s="1372"/>
      <c r="X1020" s="1372"/>
      <c r="Y1020" s="1372"/>
      <c r="Z1020" s="1372"/>
      <c r="AA1020" s="1372"/>
      <c r="AB1020" s="1372"/>
      <c r="AC1020" s="1372"/>
      <c r="AD1020" s="1372"/>
      <c r="AE1020" s="1372"/>
      <c r="AF1020" s="1372"/>
      <c r="AG1020" s="1372"/>
      <c r="AH1020" s="1372"/>
      <c r="AI1020" s="1372"/>
      <c r="AJ1020" s="1372"/>
      <c r="AK1020" s="1372"/>
      <c r="AL1020" s="1372"/>
      <c r="AM1020" s="1372"/>
      <c r="AN1020" s="1372"/>
      <c r="AO1020" s="1372"/>
      <c r="AP1020" s="1372"/>
      <c r="AQ1020" s="1372"/>
      <c r="AR1020" s="1372"/>
      <c r="AS1020" s="1372"/>
      <c r="AT1020" s="1372"/>
      <c r="AU1020" s="1372"/>
      <c r="AV1020" s="1372"/>
      <c r="AW1020" s="1372"/>
      <c r="AX1020" s="1372"/>
      <c r="AY1020" s="1372"/>
      <c r="AZ1020" s="1372"/>
      <c r="BA1020" s="1372"/>
      <c r="BB1020" s="1372"/>
      <c r="BC1020" s="1372"/>
      <c r="BD1020" s="1372"/>
      <c r="BE1020" s="1372"/>
      <c r="BF1020" s="1372"/>
      <c r="BG1020" s="978" t="s">
        <v>1557</v>
      </c>
      <c r="BH1020" s="978"/>
      <c r="BI1020" s="978"/>
      <c r="BJ1020" s="2883">
        <f>BJ1016+BJ1017</f>
        <v>26</v>
      </c>
      <c r="BK1020" s="2884"/>
      <c r="BL1020" s="2885"/>
      <c r="BM1020" s="1372"/>
      <c r="BN1020" s="1041"/>
    </row>
    <row r="1021" spans="8:114" ht="5.0999999999999996" customHeight="1">
      <c r="H1021" s="935"/>
      <c r="I1021" s="977"/>
      <c r="J1021" s="977"/>
      <c r="K1021" s="977"/>
      <c r="L1021" s="977"/>
      <c r="M1021" s="977"/>
      <c r="N1021" s="977"/>
      <c r="O1021" s="977"/>
      <c r="P1021" s="977"/>
      <c r="Q1021" s="977"/>
      <c r="R1021" s="977"/>
      <c r="S1021" s="977"/>
      <c r="T1021" s="977"/>
      <c r="U1021" s="977"/>
      <c r="V1021" s="977"/>
      <c r="W1021" s="977"/>
      <c r="X1021" s="977"/>
      <c r="Y1021" s="977"/>
      <c r="Z1021" s="977"/>
      <c r="AA1021" s="977"/>
      <c r="AB1021" s="977"/>
      <c r="AC1021" s="977"/>
      <c r="AD1021" s="977"/>
      <c r="AE1021" s="977"/>
      <c r="AF1021" s="977"/>
      <c r="AG1021" s="977"/>
      <c r="AH1021" s="977"/>
      <c r="AI1021" s="977"/>
      <c r="AJ1021" s="977"/>
      <c r="AK1021" s="977"/>
      <c r="AL1021" s="977"/>
      <c r="AM1021" s="977"/>
      <c r="AN1021" s="977"/>
      <c r="AO1021" s="977"/>
      <c r="AP1021" s="977"/>
      <c r="AQ1021" s="977"/>
      <c r="AR1021" s="977"/>
      <c r="AS1021" s="977"/>
      <c r="AT1021" s="977"/>
      <c r="AU1021" s="977"/>
      <c r="AV1021" s="977"/>
      <c r="AW1021" s="977"/>
      <c r="AX1021" s="977"/>
      <c r="AY1021" s="977"/>
      <c r="AZ1021" s="977"/>
      <c r="BA1021" s="977"/>
      <c r="BB1021" s="977"/>
      <c r="BC1021" s="977"/>
      <c r="BD1021" s="977"/>
      <c r="BE1021" s="977"/>
      <c r="BF1021" s="977"/>
      <c r="BG1021" s="977"/>
      <c r="BH1021" s="977"/>
      <c r="BI1021" s="977"/>
      <c r="BJ1021" s="977"/>
      <c r="BK1021" s="977"/>
      <c r="BL1021" s="977"/>
      <c r="BM1021" s="977"/>
      <c r="BN1021" s="1041"/>
    </row>
    <row r="1022" spans="8:114" ht="9.9499999999999993" customHeight="1">
      <c r="H1022" s="936"/>
      <c r="I1022" s="939"/>
      <c r="J1022" s="939"/>
      <c r="K1022" s="939"/>
      <c r="L1022" s="939"/>
      <c r="M1022" s="939"/>
      <c r="N1022" s="939"/>
      <c r="O1022" s="939"/>
      <c r="P1022" s="939"/>
      <c r="Q1022" s="939"/>
      <c r="R1022" s="939"/>
      <c r="S1022" s="939"/>
      <c r="T1022" s="939"/>
      <c r="U1022" s="939"/>
      <c r="V1022" s="939"/>
      <c r="W1022" s="939"/>
      <c r="X1022" s="939"/>
      <c r="Y1022" s="939"/>
      <c r="Z1022" s="939"/>
      <c r="AA1022" s="939"/>
      <c r="AB1022" s="939"/>
      <c r="AC1022" s="939"/>
      <c r="AD1022" s="939"/>
      <c r="AE1022" s="939"/>
      <c r="AF1022" s="939"/>
      <c r="AG1022" s="939"/>
      <c r="AH1022" s="939"/>
      <c r="AI1022" s="939"/>
      <c r="AJ1022" s="939"/>
      <c r="AK1022" s="939"/>
      <c r="AL1022" s="939"/>
      <c r="AM1022" s="939"/>
      <c r="AN1022" s="939"/>
      <c r="AO1022" s="939"/>
      <c r="AP1022" s="939"/>
      <c r="AQ1022" s="939"/>
      <c r="AR1022" s="939"/>
      <c r="AS1022" s="939"/>
      <c r="AT1022" s="939"/>
      <c r="AU1022" s="939"/>
      <c r="AV1022" s="939"/>
      <c r="AW1022" s="939"/>
      <c r="AX1022" s="939"/>
      <c r="AY1022" s="939"/>
      <c r="AZ1022" s="939"/>
      <c r="BA1022" s="939"/>
      <c r="BB1022" s="939"/>
      <c r="BC1022" s="939"/>
      <c r="BD1022" s="939"/>
      <c r="BE1022" s="939"/>
      <c r="BF1022" s="939"/>
      <c r="BG1022" s="939"/>
      <c r="BH1022" s="939"/>
      <c r="BI1022" s="939"/>
      <c r="BJ1022" s="939"/>
      <c r="BK1022" s="939"/>
      <c r="BL1022" s="939"/>
      <c r="BM1022" s="521"/>
      <c r="BN1022" s="1390"/>
      <c r="BO1022"/>
      <c r="BP1022"/>
      <c r="BQ1022"/>
      <c r="BR1022"/>
      <c r="BS1022"/>
      <c r="BT1022"/>
      <c r="BU1022"/>
      <c r="BV1022"/>
      <c r="BW1022"/>
      <c r="BX1022"/>
      <c r="BY1022"/>
      <c r="BZ1022"/>
      <c r="CA1022"/>
      <c r="CB1022"/>
      <c r="CC1022"/>
    </row>
    <row r="1023" spans="8:114" ht="18.95" customHeight="1">
      <c r="I1023" s="1050" t="s">
        <v>2184</v>
      </c>
      <c r="N1023" s="920"/>
      <c r="O1023" s="920"/>
      <c r="P1023" s="920"/>
      <c r="Q1023" s="920"/>
      <c r="R1023" s="920"/>
      <c r="S1023" s="920"/>
      <c r="T1023" s="920"/>
      <c r="U1023" s="920"/>
      <c r="V1023" s="920"/>
      <c r="W1023" s="920"/>
      <c r="X1023" s="920"/>
      <c r="Y1023" s="920"/>
      <c r="Z1023" s="920"/>
      <c r="AA1023" s="920"/>
      <c r="AB1023" s="920"/>
      <c r="AC1023" s="920"/>
      <c r="AD1023" s="920"/>
      <c r="AE1023" s="920"/>
      <c r="AF1023" s="920"/>
      <c r="AG1023" s="920"/>
      <c r="AH1023" s="920"/>
      <c r="AI1023" s="920"/>
      <c r="BH1023"/>
      <c r="BI1023"/>
      <c r="BJ1023"/>
      <c r="BK1023"/>
      <c r="BL1023"/>
      <c r="BM1023"/>
      <c r="BN1023"/>
      <c r="BO1023"/>
    </row>
    <row r="1024" spans="8:114" ht="18.95" customHeight="1">
      <c r="N1024" s="920"/>
      <c r="O1024" s="920"/>
      <c r="P1024" s="920"/>
      <c r="Q1024" s="920"/>
      <c r="R1024" s="920"/>
      <c r="S1024" s="920"/>
      <c r="T1024" s="920"/>
      <c r="U1024" s="920"/>
      <c r="V1024" s="920"/>
      <c r="W1024" s="920"/>
      <c r="X1024" s="920"/>
      <c r="Y1024" s="920"/>
      <c r="Z1024" s="920"/>
      <c r="CD1024" s="974"/>
      <c r="CE1024" s="974"/>
      <c r="CF1024" s="974"/>
      <c r="CG1024" s="974"/>
      <c r="CH1024" s="974"/>
      <c r="CI1024" s="974"/>
      <c r="CJ1024" s="974"/>
      <c r="CK1024" s="974"/>
      <c r="CL1024" s="974"/>
      <c r="CM1024" s="974"/>
      <c r="CN1024" s="920"/>
      <c r="CO1024" s="920"/>
      <c r="CP1024" s="920"/>
      <c r="CQ1024" s="920"/>
      <c r="CR1024" s="920"/>
      <c r="CS1024" s="920"/>
      <c r="CT1024" s="920"/>
      <c r="CU1024" s="920"/>
      <c r="CV1024"/>
      <c r="CW1024"/>
      <c r="CX1024"/>
      <c r="CY1024"/>
      <c r="CZ1024"/>
      <c r="DA1024"/>
      <c r="DB1024"/>
      <c r="DC1024"/>
      <c r="DD1024"/>
      <c r="DE1024"/>
      <c r="DF1024"/>
      <c r="DG1024"/>
      <c r="DH1024"/>
      <c r="DI1024"/>
      <c r="DJ1024"/>
    </row>
    <row r="1025" spans="1:105" s="920" customFormat="1" ht="18.95" customHeight="1"/>
    <row r="1026" spans="1:105" s="920" customFormat="1" ht="18.95" customHeight="1">
      <c r="A1026" s="974"/>
      <c r="B1026" s="974"/>
      <c r="G1026" s="924" t="s">
        <v>3754</v>
      </c>
      <c r="H1026" s="1084"/>
      <c r="I1026" s="1426"/>
      <c r="J1026" s="1426"/>
      <c r="T1026" s="920" t="s">
        <v>3517</v>
      </c>
      <c r="U1026" s="1049"/>
    </row>
    <row r="1027" spans="1:105" s="920" customFormat="1" ht="18.95" customHeight="1">
      <c r="A1027" s="974"/>
      <c r="B1027" s="974"/>
    </row>
    <row r="1028" spans="1:105" customFormat="1" ht="5.0999999999999996" customHeight="1">
      <c r="A1028" s="2007"/>
      <c r="B1028" s="2007"/>
      <c r="C1028" s="920"/>
      <c r="D1028" s="920"/>
      <c r="E1028" s="920"/>
      <c r="H1028" s="2239"/>
      <c r="I1028" s="2236"/>
      <c r="J1028" s="2237"/>
      <c r="K1028" s="2237"/>
      <c r="L1028" s="2237"/>
      <c r="M1028" s="2237"/>
      <c r="N1028" s="2237"/>
      <c r="O1028" s="2237"/>
      <c r="P1028" s="2237"/>
      <c r="Q1028" s="2237"/>
      <c r="R1028" s="2238"/>
      <c r="S1028" s="2239"/>
      <c r="T1028" s="2239"/>
      <c r="U1028" s="2239"/>
      <c r="V1028" s="2239"/>
      <c r="W1028" s="2239"/>
      <c r="X1028" s="2239"/>
      <c r="Y1028" s="2239"/>
      <c r="Z1028" s="920"/>
      <c r="AA1028" s="2239"/>
      <c r="AB1028" s="920"/>
      <c r="AC1028" s="920"/>
      <c r="AD1028" s="920"/>
      <c r="AE1028" s="920"/>
      <c r="AF1028" s="920"/>
      <c r="AG1028" s="920"/>
      <c r="AH1028" s="920"/>
      <c r="AI1028" s="920"/>
      <c r="AJ1028" s="920"/>
      <c r="AK1028" s="920"/>
      <c r="AL1028" s="920"/>
      <c r="AM1028" s="920"/>
      <c r="AN1028" s="920"/>
      <c r="AO1028" s="920"/>
      <c r="AP1028" s="920"/>
      <c r="AQ1028" s="920"/>
      <c r="AR1028" s="920"/>
      <c r="AS1028" s="920"/>
      <c r="AT1028" s="486"/>
      <c r="AU1028" s="486"/>
      <c r="AV1028" s="486"/>
      <c r="AW1028" s="486"/>
      <c r="AX1028" s="486"/>
      <c r="AY1028" s="486"/>
      <c r="AZ1028" s="486"/>
      <c r="BA1028" s="486"/>
      <c r="BB1028" s="486"/>
      <c r="BC1028" s="486"/>
      <c r="BD1028" s="486"/>
      <c r="BE1028" s="486"/>
      <c r="BF1028" s="486"/>
      <c r="BG1028" s="920"/>
      <c r="BH1028" s="920"/>
      <c r="BI1028" s="920"/>
      <c r="BJ1028" s="920"/>
      <c r="BK1028" s="920"/>
      <c r="BL1028" s="920"/>
      <c r="BM1028" s="920"/>
      <c r="BN1028" s="920"/>
      <c r="BO1028" s="486"/>
      <c r="BP1028" s="486"/>
      <c r="BQ1028" s="486"/>
      <c r="BR1028" s="486"/>
      <c r="BS1028" s="486"/>
      <c r="BT1028" s="920"/>
      <c r="BU1028" s="920"/>
      <c r="BV1028" s="920"/>
      <c r="BW1028" s="920"/>
      <c r="BX1028" s="920"/>
      <c r="BY1028" s="920"/>
      <c r="BZ1028" s="486"/>
      <c r="CA1028" s="486"/>
      <c r="CB1028" s="486"/>
      <c r="CC1028" s="486"/>
      <c r="CD1028" s="486"/>
      <c r="CE1028" s="486"/>
      <c r="CF1028" s="486"/>
      <c r="CG1028" s="486"/>
      <c r="CH1028" s="486"/>
      <c r="CI1028" s="486"/>
      <c r="CJ1028" s="486"/>
      <c r="CK1028" s="486"/>
      <c r="CL1028" s="486"/>
      <c r="CM1028" s="486"/>
      <c r="CN1028" s="486"/>
      <c r="CO1028" s="486"/>
      <c r="CP1028" s="486"/>
      <c r="CQ1028" s="486"/>
      <c r="CR1028" s="486"/>
      <c r="CS1028" s="486"/>
      <c r="CT1028" s="486"/>
      <c r="CU1028" s="486"/>
      <c r="CV1028" s="486"/>
      <c r="CW1028" s="486"/>
      <c r="CX1028" s="486"/>
      <c r="CY1028" s="486"/>
      <c r="CZ1028" s="486"/>
      <c r="DA1028" s="486"/>
    </row>
    <row r="1029" spans="1:105" customFormat="1" ht="20.100000000000001" customHeight="1">
      <c r="A1029" s="2007"/>
      <c r="B1029" s="2007"/>
      <c r="C1029" s="920"/>
      <c r="D1029" s="920"/>
      <c r="E1029" s="920"/>
      <c r="H1029" s="2239"/>
      <c r="I1029" s="907" t="s">
        <v>3494</v>
      </c>
      <c r="J1029" s="908"/>
      <c r="K1029" s="908"/>
      <c r="L1029" s="908"/>
      <c r="M1029" s="908"/>
      <c r="N1029" s="908"/>
      <c r="O1029" s="908"/>
      <c r="P1029" s="908"/>
      <c r="Q1029" s="908"/>
      <c r="R1029" s="909"/>
      <c r="S1029" s="1394" t="s">
        <v>1652</v>
      </c>
      <c r="T1029" s="1021"/>
      <c r="U1029" s="1021"/>
      <c r="V1029" s="1021"/>
      <c r="W1029" s="1021"/>
      <c r="X1029" s="1021"/>
      <c r="Y1029" s="1023"/>
      <c r="Z1029" s="920"/>
      <c r="AA1029" s="920"/>
      <c r="AB1029" s="920"/>
      <c r="AC1029" s="920"/>
      <c r="AD1029" s="920"/>
      <c r="AE1029" s="920"/>
      <c r="AF1029" s="920"/>
      <c r="AG1029" s="920"/>
      <c r="AH1029" s="920"/>
      <c r="AI1029" s="920"/>
      <c r="AJ1029" s="920"/>
      <c r="AK1029" s="920"/>
      <c r="AL1029" s="920"/>
      <c r="AM1029" s="920"/>
      <c r="AN1029" s="920"/>
      <c r="AO1029" s="920"/>
      <c r="AP1029" s="920"/>
      <c r="AQ1029" s="920"/>
      <c r="AR1029" s="920"/>
      <c r="AS1029" s="920"/>
      <c r="AT1029" s="920"/>
      <c r="AU1029" s="920"/>
      <c r="AV1029" s="920"/>
      <c r="AW1029" s="920"/>
      <c r="AX1029" s="920"/>
      <c r="AY1029" s="920"/>
      <c r="AZ1029" s="920"/>
      <c r="BA1029" s="920"/>
      <c r="BB1029" s="486"/>
      <c r="BC1029" s="486"/>
      <c r="BD1029" s="486"/>
      <c r="BE1029" s="486"/>
      <c r="BF1029" s="486"/>
      <c r="BG1029" s="486"/>
      <c r="BH1029" s="486"/>
      <c r="BI1029" s="486"/>
      <c r="BJ1029" s="486"/>
      <c r="BK1029" s="486"/>
      <c r="BL1029" s="486"/>
      <c r="BM1029" s="486"/>
      <c r="BN1029" s="486"/>
      <c r="BO1029" s="486"/>
      <c r="BP1029" s="486"/>
      <c r="BQ1029" s="486"/>
      <c r="BR1029" s="486"/>
      <c r="BS1029" s="486"/>
      <c r="BT1029" s="486"/>
      <c r="BU1029" s="486"/>
      <c r="BV1029" s="486"/>
      <c r="BW1029" s="486"/>
      <c r="BX1029" s="486"/>
      <c r="BY1029" s="486"/>
    </row>
    <row r="1030" spans="1:105" customFormat="1" ht="9.9499999999999993" customHeight="1">
      <c r="A1030" s="2007"/>
      <c r="B1030" s="2007"/>
      <c r="C1030" s="920"/>
      <c r="D1030" s="920"/>
      <c r="E1030" s="920"/>
      <c r="H1030" s="916"/>
      <c r="I1030" s="2239"/>
      <c r="J1030" s="2239"/>
      <c r="K1030" s="2239"/>
      <c r="L1030" s="2239"/>
      <c r="M1030" s="2239"/>
      <c r="N1030" s="2239"/>
      <c r="O1030" s="2239"/>
      <c r="P1030" s="2239"/>
      <c r="Q1030" s="2239"/>
      <c r="R1030" s="2239"/>
      <c r="S1030" s="2239"/>
      <c r="T1030" s="2239"/>
      <c r="U1030" s="2239"/>
      <c r="V1030" s="2239"/>
      <c r="W1030" s="941"/>
      <c r="X1030" s="941"/>
      <c r="Y1030" s="941"/>
      <c r="Z1030" s="941"/>
      <c r="AA1030" s="941"/>
      <c r="AB1030" s="941"/>
      <c r="AC1030" s="941"/>
      <c r="AD1030" s="941"/>
      <c r="AE1030" s="941"/>
      <c r="AF1030" s="941"/>
      <c r="AG1030" s="941"/>
      <c r="AH1030" s="941"/>
      <c r="AI1030" s="941"/>
      <c r="AJ1030" s="941"/>
      <c r="AK1030" s="941"/>
      <c r="AL1030" s="941"/>
      <c r="AM1030" s="941"/>
      <c r="AN1030" s="941"/>
      <c r="AO1030" s="941"/>
      <c r="AP1030" s="941"/>
      <c r="AQ1030" s="941"/>
      <c r="AR1030" s="941"/>
      <c r="AS1030" s="941"/>
      <c r="AT1030" s="941"/>
      <c r="AU1030" s="941"/>
      <c r="AV1030" s="941"/>
      <c r="AW1030" s="941"/>
      <c r="AX1030" s="941"/>
      <c r="AY1030" s="941"/>
      <c r="AZ1030" s="941"/>
      <c r="BA1030" s="942"/>
      <c r="BB1030" s="486"/>
      <c r="BC1030" s="486"/>
      <c r="BD1030" s="486"/>
      <c r="BE1030" s="486"/>
      <c r="BF1030" s="486"/>
      <c r="BG1030" s="486"/>
      <c r="BH1030" s="486"/>
      <c r="BI1030" s="920"/>
      <c r="BJ1030" s="920"/>
      <c r="BK1030" s="920"/>
      <c r="BL1030" s="920"/>
      <c r="BM1030" s="920"/>
      <c r="BN1030" s="920"/>
      <c r="BO1030" s="920"/>
      <c r="BP1030" s="920"/>
      <c r="BQ1030" s="486"/>
      <c r="BR1030" s="486"/>
      <c r="BS1030" s="486"/>
      <c r="BT1030" s="486"/>
      <c r="BU1030" s="486"/>
      <c r="BV1030" s="486"/>
      <c r="BW1030" s="486"/>
      <c r="BX1030" s="486"/>
      <c r="BY1030" s="486"/>
    </row>
    <row r="1031" spans="1:105" ht="20.100000000000001" customHeight="1">
      <c r="A1031" s="962"/>
      <c r="B1031" s="962"/>
      <c r="C1031" s="920"/>
      <c r="D1031" s="920"/>
      <c r="E1031" s="920"/>
      <c r="H1031" s="935"/>
      <c r="I1031" s="949" t="s">
        <v>2024</v>
      </c>
      <c r="J1031" s="752"/>
      <c r="K1031" s="752"/>
      <c r="L1031" s="752"/>
      <c r="M1031" s="2865" t="s">
        <v>1179</v>
      </c>
      <c r="N1031" s="2866"/>
      <c r="O1031" s="2866"/>
      <c r="P1031" s="2866"/>
      <c r="Q1031" s="2867"/>
      <c r="R1031" s="915" t="s">
        <v>1180</v>
      </c>
      <c r="S1031" s="920" t="s">
        <v>737</v>
      </c>
      <c r="T1031" s="951" t="s">
        <v>1539</v>
      </c>
      <c r="U1031" s="920"/>
      <c r="V1031" s="920"/>
      <c r="X1031" s="949" t="s">
        <v>1629</v>
      </c>
      <c r="AA1031" s="2010" t="s">
        <v>3059</v>
      </c>
      <c r="AB1031" s="2011"/>
      <c r="AC1031" s="2011"/>
      <c r="AD1031" s="2011"/>
      <c r="AE1031" s="2011"/>
      <c r="AF1031" s="2012"/>
      <c r="AJ1031" s="926" t="s">
        <v>1544</v>
      </c>
      <c r="AK1031" s="927"/>
      <c r="AL1031" s="928"/>
      <c r="AM1031" s="926" t="s">
        <v>2119</v>
      </c>
      <c r="AN1031" s="927"/>
      <c r="AO1031" s="928"/>
      <c r="AP1031" s="926" t="s">
        <v>1538</v>
      </c>
      <c r="AQ1031" s="927"/>
      <c r="AR1031" s="928"/>
      <c r="AS1031" s="920"/>
      <c r="AT1031" s="1507" t="s">
        <v>3187</v>
      </c>
      <c r="AU1031" s="1508"/>
      <c r="AV1031" s="1508"/>
      <c r="AW1031" s="1508"/>
      <c r="AX1031" s="1508"/>
      <c r="AY1031" s="1509"/>
      <c r="BA1031" s="937"/>
      <c r="BI1031" s="920"/>
      <c r="BJ1031" s="920"/>
      <c r="BK1031" s="920"/>
      <c r="BL1031" s="920"/>
      <c r="BM1031" s="920"/>
      <c r="BN1031" s="920"/>
      <c r="BO1031" s="920"/>
      <c r="BP1031" s="920"/>
    </row>
    <row r="1032" spans="1:105" ht="9.9499999999999993" customHeight="1">
      <c r="A1032" s="962"/>
      <c r="B1032" s="962"/>
      <c r="C1032" s="920"/>
      <c r="D1032" s="920"/>
      <c r="E1032" s="920"/>
      <c r="H1032" s="935"/>
      <c r="I1032" s="920"/>
      <c r="J1032" s="1045"/>
      <c r="K1032" s="1045"/>
      <c r="L1032" s="1045"/>
      <c r="M1032" s="1045"/>
      <c r="N1032" s="1045"/>
      <c r="O1032" s="1045"/>
      <c r="P1032" s="1045"/>
      <c r="Q1032" s="1045"/>
      <c r="R1032" s="1045"/>
      <c r="S1032" s="1045"/>
      <c r="T1032" s="1045"/>
      <c r="U1032" s="1045"/>
      <c r="V1032" s="1045"/>
      <c r="W1032" s="1045"/>
      <c r="X1032" s="1045"/>
      <c r="Y1032" s="1045"/>
      <c r="Z1032" s="1045"/>
      <c r="AA1032" s="1045"/>
      <c r="AB1032" s="1045"/>
      <c r="AC1032" s="1045"/>
      <c r="AD1032" s="1045"/>
      <c r="AE1032" s="1045"/>
      <c r="AF1032" s="1045"/>
      <c r="AG1032" s="1045"/>
      <c r="AH1032" s="1045"/>
      <c r="AW1032" s="1045"/>
      <c r="AX1032" s="1045"/>
      <c r="AY1032" s="1045"/>
      <c r="BA1032" s="937"/>
      <c r="BI1032" s="920"/>
      <c r="BJ1032" s="920"/>
      <c r="BK1032" s="920"/>
      <c r="BL1032" s="920"/>
      <c r="BM1032" s="920"/>
      <c r="BN1032" s="920"/>
      <c r="BO1032" s="920"/>
      <c r="BP1032" s="920"/>
    </row>
    <row r="1033" spans="1:105" ht="18.95" customHeight="1">
      <c r="A1033" s="962"/>
      <c r="B1033" s="962"/>
      <c r="C1033" s="920"/>
      <c r="D1033" s="920"/>
      <c r="E1033" s="920"/>
      <c r="H1033" s="1847"/>
      <c r="I1033" s="1256" t="s">
        <v>1630</v>
      </c>
      <c r="J1033" s="1056"/>
      <c r="K1033" s="1056"/>
      <c r="L1033" s="938"/>
      <c r="M1033" s="1154" t="s">
        <v>1845</v>
      </c>
      <c r="N1033" s="1155"/>
      <c r="O1033" s="1155"/>
      <c r="P1033" s="1155"/>
      <c r="Q1033" s="1156"/>
      <c r="R1033" s="986" t="s">
        <v>912</v>
      </c>
      <c r="S1033" s="910" t="s">
        <v>1522</v>
      </c>
      <c r="T1033" s="752"/>
      <c r="U1033" s="752"/>
      <c r="V1033" s="752"/>
      <c r="W1033" s="2868" t="s">
        <v>3410</v>
      </c>
      <c r="X1033" s="2869"/>
      <c r="Y1033" s="2870"/>
      <c r="Z1033" s="946" t="s">
        <v>1115</v>
      </c>
      <c r="AA1033" s="2865" t="s">
        <v>1523</v>
      </c>
      <c r="AB1033" s="2866"/>
      <c r="AC1033" s="2867"/>
      <c r="AD1033" s="946" t="s">
        <v>1115</v>
      </c>
      <c r="AE1033" s="2865" t="s">
        <v>1524</v>
      </c>
      <c r="AF1033" s="2866"/>
      <c r="AG1033" s="2867"/>
      <c r="AH1033" s="946" t="s">
        <v>1115</v>
      </c>
      <c r="AM1033" s="1049" t="s">
        <v>3502</v>
      </c>
      <c r="AT1033" s="2061"/>
      <c r="AW1033" s="1045"/>
      <c r="AX1033" s="1045"/>
      <c r="AY1033" s="1045"/>
      <c r="BA1033" s="937"/>
      <c r="BF1033" s="1045"/>
      <c r="BG1033" s="1045"/>
      <c r="BH1033" s="920"/>
      <c r="BI1033" s="920"/>
      <c r="BJ1033" s="920"/>
      <c r="BK1033" s="920"/>
      <c r="BL1033" s="920"/>
      <c r="BM1033" s="920"/>
      <c r="BN1033" s="920"/>
      <c r="BO1033" s="920"/>
      <c r="BP1033" s="920"/>
    </row>
    <row r="1034" spans="1:105" ht="9.9499999999999993" customHeight="1">
      <c r="A1034" s="962"/>
      <c r="B1034" s="962"/>
      <c r="C1034" s="920"/>
      <c r="D1034" s="920"/>
      <c r="E1034" s="920"/>
      <c r="H1034" s="1847"/>
      <c r="I1034" s="920"/>
      <c r="J1034" s="1045"/>
      <c r="K1034" s="1045"/>
      <c r="L1034" s="1045"/>
      <c r="M1034" s="1045"/>
      <c r="N1034" s="1045"/>
      <c r="O1034" s="1045"/>
      <c r="P1034" s="1045"/>
      <c r="Q1034" s="1045"/>
      <c r="R1034" s="1045"/>
      <c r="S1034" s="2110"/>
      <c r="T1034" s="2110"/>
      <c r="U1034" s="2110"/>
      <c r="V1034" s="2110"/>
      <c r="W1034" s="1045"/>
      <c r="X1034" s="1045"/>
      <c r="Y1034" s="1045"/>
      <c r="Z1034" s="1045"/>
      <c r="AA1034" s="1045"/>
      <c r="AB1034" s="1045"/>
      <c r="AC1034" s="1045"/>
      <c r="AD1034" s="1045"/>
      <c r="AE1034" s="1045"/>
      <c r="AF1034" s="1045"/>
      <c r="AG1034" s="1045"/>
      <c r="AH1034" s="1045"/>
      <c r="BA1034" s="937"/>
      <c r="BC1034" s="1045"/>
      <c r="BD1034" s="1045"/>
      <c r="BE1034" s="1045"/>
      <c r="BF1034" s="1045"/>
      <c r="BG1034" s="1045"/>
      <c r="BH1034" s="920"/>
      <c r="BI1034" s="920"/>
      <c r="BJ1034" s="920"/>
      <c r="BK1034" s="920"/>
      <c r="BL1034" s="920"/>
      <c r="BM1034" s="920"/>
      <c r="BN1034" s="920"/>
      <c r="BO1034" s="920"/>
      <c r="BP1034" s="920"/>
    </row>
    <row r="1035" spans="1:105" ht="18.95" customHeight="1">
      <c r="A1035" s="962"/>
      <c r="B1035" s="962"/>
      <c r="C1035" s="920"/>
      <c r="D1035" s="920"/>
      <c r="E1035" s="920"/>
      <c r="H1035" s="935"/>
      <c r="I1035" s="949" t="s">
        <v>1573</v>
      </c>
      <c r="J1035" s="910"/>
      <c r="K1035" s="910"/>
      <c r="L1035" s="981"/>
      <c r="M1035" s="982" t="s">
        <v>1521</v>
      </c>
      <c r="N1035" s="983"/>
      <c r="O1035" s="983"/>
      <c r="P1035" s="983"/>
      <c r="Q1035" s="983"/>
      <c r="R1035" s="986" t="s">
        <v>912</v>
      </c>
      <c r="S1035" s="1450" t="s">
        <v>3269</v>
      </c>
      <c r="T1035" s="910"/>
      <c r="U1035" s="981"/>
      <c r="V1035" s="958"/>
      <c r="W1035" s="982" t="s">
        <v>1521</v>
      </c>
      <c r="X1035" s="983"/>
      <c r="Y1035" s="983"/>
      <c r="Z1035" s="984"/>
      <c r="AA1035" s="986" t="s">
        <v>912</v>
      </c>
      <c r="AB1035" s="910" t="s">
        <v>1789</v>
      </c>
      <c r="AC1035" s="981"/>
      <c r="AD1035" s="938"/>
      <c r="AE1035" s="982" t="s">
        <v>1521</v>
      </c>
      <c r="AF1035" s="983"/>
      <c r="AG1035" s="983"/>
      <c r="AH1035" s="983"/>
      <c r="AI1035" s="946" t="s">
        <v>1115</v>
      </c>
      <c r="BA1035" s="937"/>
      <c r="BD1035" s="1045"/>
      <c r="BE1035" s="1045"/>
      <c r="BF1035" s="1045"/>
      <c r="BG1035" s="1045"/>
      <c r="BH1035" s="920"/>
      <c r="BI1035" s="920"/>
      <c r="BJ1035" s="920"/>
      <c r="BK1035" s="920"/>
      <c r="BL1035" s="920"/>
      <c r="BM1035" s="920"/>
      <c r="BN1035" s="920"/>
      <c r="BO1035" s="920"/>
      <c r="BP1035" s="920"/>
      <c r="BQ1035" s="920"/>
      <c r="BR1035" s="920"/>
      <c r="BS1035" s="920"/>
    </row>
    <row r="1036" spans="1:105" ht="9.9499999999999993" customHeight="1">
      <c r="A1036" s="962"/>
      <c r="B1036" s="962"/>
      <c r="C1036" s="920"/>
      <c r="D1036" s="920"/>
      <c r="E1036" s="920"/>
      <c r="H1036" s="935"/>
      <c r="I1036" s="920"/>
      <c r="J1036" s="1045"/>
      <c r="K1036" s="1045"/>
      <c r="L1036" s="1045"/>
      <c r="M1036" s="1045"/>
      <c r="N1036" s="1045"/>
      <c r="O1036" s="1045"/>
      <c r="P1036" s="1045"/>
      <c r="Q1036" s="1045"/>
      <c r="R1036" s="1045"/>
      <c r="S1036" s="1045"/>
      <c r="T1036" s="1045"/>
      <c r="U1036" s="1045"/>
      <c r="V1036" s="1045"/>
      <c r="W1036" s="1045"/>
      <c r="X1036" s="1045"/>
      <c r="Y1036" s="1045"/>
      <c r="Z1036" s="1045"/>
      <c r="AA1036" s="1045"/>
      <c r="AB1036" s="1045"/>
      <c r="AC1036" s="1045"/>
      <c r="AD1036" s="1045"/>
      <c r="AE1036" s="1045"/>
      <c r="AF1036" s="1045"/>
      <c r="AG1036" s="1045"/>
      <c r="AH1036" s="1045"/>
      <c r="BA1036" s="937"/>
      <c r="BC1036" s="1045"/>
      <c r="BD1036" s="1045"/>
      <c r="BE1036" s="1045"/>
      <c r="BF1036" s="1045"/>
      <c r="BG1036" s="1045"/>
      <c r="BH1036" s="920"/>
      <c r="BI1036" s="920"/>
      <c r="BJ1036" s="920"/>
      <c r="BK1036" s="920"/>
      <c r="BL1036" s="920"/>
      <c r="BM1036" s="920"/>
      <c r="BN1036" s="920"/>
      <c r="BO1036" s="920"/>
      <c r="BP1036" s="920"/>
      <c r="BQ1036" s="920"/>
      <c r="BR1036" s="920"/>
      <c r="BS1036" s="920"/>
    </row>
    <row r="1037" spans="1:105" ht="18.95" customHeight="1">
      <c r="A1037" s="962"/>
      <c r="B1037" s="962"/>
      <c r="C1037" s="920"/>
      <c r="D1037" s="920"/>
      <c r="E1037" s="920"/>
      <c r="H1037" s="935"/>
      <c r="I1037" s="1452" t="s">
        <v>3091</v>
      </c>
      <c r="J1037" s="1056"/>
      <c r="K1037" s="1056"/>
      <c r="L1037" s="1056"/>
      <c r="M1037" s="982" t="s">
        <v>1848</v>
      </c>
      <c r="N1037" s="983"/>
      <c r="O1037" s="983"/>
      <c r="P1037" s="983"/>
      <c r="Q1037" s="983"/>
      <c r="R1037" s="984"/>
      <c r="S1037" s="1452" t="s">
        <v>3270</v>
      </c>
      <c r="T1037" s="1056"/>
      <c r="U1037" s="1056"/>
      <c r="W1037" s="982" t="s">
        <v>1848</v>
      </c>
      <c r="X1037" s="983"/>
      <c r="Y1037" s="983"/>
      <c r="Z1037" s="983"/>
      <c r="AA1037" s="984"/>
      <c r="BA1037" s="937"/>
      <c r="BC1037" s="920"/>
      <c r="BD1037" s="1045"/>
      <c r="BE1037" s="1045"/>
      <c r="BF1037" s="1045"/>
      <c r="BG1037" s="1045"/>
      <c r="BH1037" s="920"/>
      <c r="BI1037" s="920"/>
      <c r="BJ1037" s="920"/>
      <c r="BK1037" s="920"/>
      <c r="BL1037" s="920"/>
      <c r="BM1037" s="920"/>
      <c r="BN1037" s="920"/>
      <c r="BO1037" s="920"/>
      <c r="BP1037" s="920"/>
      <c r="BQ1037" s="920"/>
      <c r="BR1037" s="920"/>
      <c r="BS1037" s="920"/>
    </row>
    <row r="1038" spans="1:105" ht="18.95" customHeight="1">
      <c r="A1038" s="962"/>
      <c r="B1038" s="962"/>
      <c r="C1038" s="920"/>
      <c r="D1038" s="920"/>
      <c r="E1038" s="920"/>
      <c r="H1038" s="935"/>
      <c r="I1038" s="920"/>
      <c r="J1038" s="1045"/>
      <c r="K1038" s="1045"/>
      <c r="L1038" s="1045"/>
      <c r="M1038" s="1045"/>
      <c r="N1038" s="1045"/>
      <c r="O1038" s="1045"/>
      <c r="P1038" s="1045"/>
      <c r="Q1038" s="1045"/>
      <c r="R1038" s="1045"/>
      <c r="BA1038" s="937"/>
      <c r="BB1038" s="1045"/>
      <c r="BC1038" s="1045"/>
      <c r="BD1038" s="1045"/>
      <c r="BE1038" s="1045"/>
      <c r="BF1038" s="1045"/>
      <c r="BG1038" s="1045"/>
      <c r="BH1038" s="920"/>
      <c r="BI1038" s="920"/>
      <c r="BJ1038" s="920"/>
      <c r="BK1038" s="920"/>
      <c r="BL1038" s="920"/>
      <c r="BM1038" s="920"/>
      <c r="BN1038" s="920"/>
      <c r="BO1038" s="920"/>
      <c r="BP1038" s="920"/>
      <c r="BQ1038" s="920"/>
      <c r="BR1038" s="920"/>
      <c r="BS1038" s="920"/>
    </row>
    <row r="1039" spans="1:105" ht="18.95" customHeight="1">
      <c r="A1039" s="962"/>
      <c r="B1039" s="962"/>
      <c r="C1039" s="920"/>
      <c r="D1039" s="920"/>
      <c r="E1039" s="920"/>
      <c r="H1039" s="935"/>
      <c r="I1039" s="1365" t="s">
        <v>2166</v>
      </c>
      <c r="J1039" s="1045"/>
      <c r="K1039" s="1045"/>
      <c r="L1039" s="1045"/>
      <c r="M1039" s="2096" t="s">
        <v>3495</v>
      </c>
      <c r="N1039" s="1045"/>
      <c r="O1039" s="1045"/>
      <c r="P1039" s="1045"/>
      <c r="Q1039" s="1045"/>
      <c r="R1039" s="1045"/>
      <c r="S1039" s="1045"/>
      <c r="T1039" s="1045"/>
      <c r="U1039" s="1045"/>
      <c r="V1039" s="1045"/>
      <c r="W1039" s="1045"/>
      <c r="X1039" s="1045"/>
      <c r="Y1039" s="1045"/>
      <c r="Z1039" s="1045"/>
      <c r="AA1039" s="1045"/>
      <c r="AB1039" s="1045"/>
      <c r="AC1039" s="1050"/>
      <c r="AD1039" s="1045"/>
      <c r="AE1039" s="1045"/>
      <c r="AF1039" s="1045"/>
      <c r="AG1039" s="1050"/>
      <c r="AH1039" s="1045"/>
      <c r="AI1039" s="1045"/>
      <c r="AJ1039" s="1045"/>
      <c r="AK1039" s="1045"/>
      <c r="AL1039" s="1045"/>
      <c r="AR1039" s="1045"/>
      <c r="AS1039" s="1045"/>
      <c r="AT1039" s="1045"/>
      <c r="AU1039" s="1045"/>
      <c r="AV1039" s="1045"/>
      <c r="AW1039" s="920"/>
      <c r="AX1039" s="920"/>
      <c r="AY1039" s="920"/>
      <c r="AZ1039" s="920"/>
      <c r="BA1039" s="937"/>
      <c r="BB1039" s="920"/>
      <c r="BC1039" s="920"/>
      <c r="BD1039" s="920"/>
      <c r="BE1039" s="920"/>
      <c r="BF1039" s="920"/>
      <c r="BG1039" s="920"/>
      <c r="BH1039" s="920"/>
    </row>
    <row r="1040" spans="1:105" ht="5.0999999999999996" customHeight="1">
      <c r="A1040" s="962"/>
      <c r="B1040" s="962"/>
      <c r="C1040" s="920"/>
      <c r="D1040" s="920"/>
      <c r="E1040" s="920"/>
      <c r="H1040" s="935"/>
      <c r="I1040" s="920"/>
      <c r="J1040" s="1045"/>
      <c r="K1040" s="1045"/>
      <c r="L1040" s="1045"/>
      <c r="M1040" s="1045"/>
      <c r="N1040" s="1045"/>
      <c r="O1040" s="1045"/>
      <c r="P1040" s="1045"/>
      <c r="Q1040" s="1045"/>
      <c r="R1040" s="1045"/>
      <c r="S1040" s="1045"/>
      <c r="T1040" s="1045"/>
      <c r="U1040" s="1045"/>
      <c r="V1040" s="1045"/>
      <c r="W1040" s="1045"/>
      <c r="X1040" s="1045"/>
      <c r="Y1040" s="1045"/>
      <c r="Z1040" s="1045"/>
      <c r="AA1040" s="1045"/>
      <c r="AB1040" s="1045"/>
      <c r="AC1040" s="1050"/>
      <c r="AD1040" s="1045"/>
      <c r="AE1040" s="1045"/>
      <c r="AF1040" s="1045"/>
      <c r="AG1040" s="1050"/>
      <c r="AH1040" s="1045"/>
      <c r="AI1040" s="1045"/>
      <c r="AJ1040" s="1045"/>
      <c r="AK1040" s="1045"/>
      <c r="AL1040" s="1045"/>
      <c r="AR1040" s="1045"/>
      <c r="AS1040" s="1045"/>
      <c r="AT1040" s="1045"/>
      <c r="AU1040" s="1045"/>
      <c r="AV1040" s="1045"/>
      <c r="AW1040" s="920"/>
      <c r="AX1040" s="920"/>
      <c r="AY1040" s="920"/>
      <c r="AZ1040" s="920"/>
      <c r="BA1040" s="937"/>
      <c r="BB1040" s="920"/>
      <c r="BC1040" s="920"/>
      <c r="BD1040" s="920"/>
      <c r="BE1040" s="920"/>
      <c r="BF1040" s="920"/>
      <c r="BG1040" s="920"/>
      <c r="BH1040" s="920"/>
    </row>
    <row r="1041" spans="1:71" ht="18.95" customHeight="1">
      <c r="A1041" s="962"/>
      <c r="B1041" s="962"/>
      <c r="C1041" s="920"/>
      <c r="D1041" s="920"/>
      <c r="E1041" s="920"/>
      <c r="H1041" s="935"/>
      <c r="I1041" s="2880" t="s">
        <v>1559</v>
      </c>
      <c r="J1041" s="2810" t="s">
        <v>1630</v>
      </c>
      <c r="K1041" s="2882"/>
      <c r="L1041" s="2882"/>
      <c r="M1041" s="2882"/>
      <c r="N1041" s="2812"/>
      <c r="O1041" s="2810" t="s">
        <v>3091</v>
      </c>
      <c r="P1041" s="2882"/>
      <c r="Q1041" s="2882"/>
      <c r="R1041" s="2882"/>
      <c r="S1041" s="2812"/>
      <c r="T1041" s="2810" t="s">
        <v>2364</v>
      </c>
      <c r="U1041" s="2882"/>
      <c r="V1041" s="2882"/>
      <c r="W1041" s="2882"/>
      <c r="X1041" s="2812"/>
      <c r="Y1041" s="966" t="s">
        <v>2147</v>
      </c>
      <c r="Z1041" s="1361"/>
      <c r="AA1041" s="930"/>
      <c r="AB1041" s="930"/>
      <c r="AC1041" s="930"/>
      <c r="AD1041" s="930"/>
      <c r="AE1041" s="930"/>
      <c r="AF1041" s="930"/>
      <c r="AG1041" s="931"/>
      <c r="AH1041" s="929" t="s">
        <v>1586</v>
      </c>
      <c r="AI1041" s="930"/>
      <c r="AJ1041" s="930"/>
      <c r="AK1041" s="930"/>
      <c r="AL1041" s="930"/>
      <c r="AM1041" s="930"/>
      <c r="AN1041" s="930"/>
      <c r="AO1041" s="930"/>
      <c r="AP1041" s="930"/>
      <c r="AQ1041" s="931"/>
      <c r="AR1041" s="930"/>
      <c r="AS1041" s="931"/>
      <c r="AT1041" s="1026"/>
      <c r="AU1041" s="1026"/>
      <c r="AV1041" s="1182"/>
      <c r="AW1041" s="2810" t="s">
        <v>2395</v>
      </c>
      <c r="AX1041" s="2811"/>
      <c r="AY1041" s="2812"/>
      <c r="AZ1041" s="2232"/>
      <c r="BA1041" s="937"/>
      <c r="BB1041" s="920"/>
      <c r="BC1041" s="920"/>
      <c r="BD1041" s="920"/>
      <c r="BE1041" s="920"/>
      <c r="BG1041" s="920"/>
      <c r="BH1041" s="920"/>
    </row>
    <row r="1042" spans="1:71" ht="18.95" customHeight="1">
      <c r="A1042" s="962"/>
      <c r="B1042" s="962"/>
      <c r="C1042" s="920"/>
      <c r="D1042" s="920"/>
      <c r="E1042" s="920"/>
      <c r="H1042" s="935"/>
      <c r="I1042" s="2881"/>
      <c r="J1042" s="2813"/>
      <c r="K1042" s="2814"/>
      <c r="L1042" s="2814"/>
      <c r="M1042" s="2814"/>
      <c r="N1042" s="2815"/>
      <c r="O1042" s="2813"/>
      <c r="P1042" s="2814"/>
      <c r="Q1042" s="2814"/>
      <c r="R1042" s="2814"/>
      <c r="S1042" s="2815"/>
      <c r="T1042" s="2813"/>
      <c r="U1042" s="2814"/>
      <c r="V1042" s="2814"/>
      <c r="W1042" s="2814"/>
      <c r="X1042" s="2815"/>
      <c r="Y1042" s="929" t="s">
        <v>3412</v>
      </c>
      <c r="Z1042" s="930"/>
      <c r="AA1042" s="930"/>
      <c r="AB1042" s="929" t="s">
        <v>2138</v>
      </c>
      <c r="AC1042" s="930"/>
      <c r="AD1042" s="930"/>
      <c r="AE1042" s="929" t="s">
        <v>2139</v>
      </c>
      <c r="AF1042" s="930"/>
      <c r="AG1042" s="931"/>
      <c r="AH1042" s="929" t="s">
        <v>699</v>
      </c>
      <c r="AI1042" s="930"/>
      <c r="AJ1042" s="930"/>
      <c r="AK1042" s="931"/>
      <c r="AL1042" s="929" t="s">
        <v>700</v>
      </c>
      <c r="AM1042" s="930"/>
      <c r="AN1042" s="931"/>
      <c r="AO1042" s="929" t="s">
        <v>1697</v>
      </c>
      <c r="AP1042" s="930"/>
      <c r="AQ1042" s="930"/>
      <c r="AR1042" s="930"/>
      <c r="AS1042" s="931"/>
      <c r="AT1042" s="929" t="s">
        <v>3499</v>
      </c>
      <c r="AU1042" s="930"/>
      <c r="AV1042" s="931"/>
      <c r="AW1042" s="2813"/>
      <c r="AX1042" s="2814"/>
      <c r="AY1042" s="2815"/>
      <c r="AZ1042" s="2233"/>
      <c r="BA1042" s="937"/>
      <c r="BB1042" s="920"/>
      <c r="BC1042" s="920"/>
      <c r="BD1042" s="920"/>
      <c r="BE1042" s="920"/>
      <c r="BG1042" s="920"/>
      <c r="BH1042" s="920"/>
    </row>
    <row r="1043" spans="1:71" ht="18.95" customHeight="1">
      <c r="A1043" s="962"/>
      <c r="B1043" s="962"/>
      <c r="C1043" s="920"/>
      <c r="D1043" s="920"/>
      <c r="E1043" s="920"/>
      <c r="H1043" s="935"/>
      <c r="I1043" s="1387" t="s">
        <v>1759</v>
      </c>
      <c r="J1043" s="982" t="s">
        <v>1844</v>
      </c>
      <c r="K1043" s="1152"/>
      <c r="L1043" s="1152"/>
      <c r="M1043" s="1152"/>
      <c r="N1043" s="1153"/>
      <c r="O1043" s="2890" t="s">
        <v>2350</v>
      </c>
      <c r="P1043" s="2891"/>
      <c r="Q1043" s="2891"/>
      <c r="R1043" s="2891"/>
      <c r="S1043" s="2892"/>
      <c r="T1043" s="2890" t="s">
        <v>2365</v>
      </c>
      <c r="U1043" s="2891"/>
      <c r="V1043" s="2891"/>
      <c r="W1043" s="2891"/>
      <c r="X1043" s="2892"/>
      <c r="Y1043" s="1388" t="s">
        <v>3410</v>
      </c>
      <c r="Z1043" s="955"/>
      <c r="AA1043" s="955"/>
      <c r="AB1043" s="954" t="s">
        <v>1523</v>
      </c>
      <c r="AC1043" s="955"/>
      <c r="AD1043" s="955"/>
      <c r="AE1043" s="954" t="s">
        <v>1524</v>
      </c>
      <c r="AF1043" s="955"/>
      <c r="AG1043" s="971"/>
      <c r="AH1043" s="2832" t="s">
        <v>1560</v>
      </c>
      <c r="AI1043" s="2806"/>
      <c r="AJ1043" s="2806"/>
      <c r="AK1043" s="2793"/>
      <c r="AL1043" s="2832">
        <v>12345</v>
      </c>
      <c r="AM1043" s="2806"/>
      <c r="AN1043" s="2793"/>
      <c r="AO1043" s="2929" t="s">
        <v>1691</v>
      </c>
      <c r="AP1043" s="2930"/>
      <c r="AQ1043" s="2930"/>
      <c r="AR1043" s="2930"/>
      <c r="AS1043" s="2931"/>
      <c r="AT1043" s="2929" t="s">
        <v>1704</v>
      </c>
      <c r="AU1043" s="2930"/>
      <c r="AV1043" s="2931"/>
      <c r="AW1043" s="2929">
        <v>12</v>
      </c>
      <c r="AX1043" s="2952"/>
      <c r="AY1043" s="2931"/>
      <c r="AZ1043" s="990" t="s">
        <v>1180</v>
      </c>
      <c r="BA1043" s="937"/>
      <c r="BB1043" s="920"/>
      <c r="BC1043" s="920"/>
      <c r="BD1043" s="920"/>
      <c r="BE1043" s="920"/>
      <c r="BG1043" s="920"/>
      <c r="BH1043" s="920"/>
    </row>
    <row r="1044" spans="1:71" ht="18.95" customHeight="1">
      <c r="A1044" s="962"/>
      <c r="B1044" s="962"/>
      <c r="C1044" s="920"/>
      <c r="D1044" s="920"/>
      <c r="E1044" s="920"/>
      <c r="H1044" s="935"/>
      <c r="I1044" s="1387" t="s">
        <v>1759</v>
      </c>
      <c r="J1044" s="917" t="s">
        <v>1844</v>
      </c>
      <c r="K1044" s="918"/>
      <c r="L1044" s="918"/>
      <c r="M1044" s="918"/>
      <c r="N1044" s="919"/>
      <c r="O1044" s="2890" t="s">
        <v>2350</v>
      </c>
      <c r="P1044" s="2891"/>
      <c r="Q1044" s="2891"/>
      <c r="R1044" s="2891"/>
      <c r="S1044" s="2892"/>
      <c r="T1044" s="2890" t="s">
        <v>2366</v>
      </c>
      <c r="U1044" s="2891"/>
      <c r="V1044" s="2891"/>
      <c r="W1044" s="2891"/>
      <c r="X1044" s="2892"/>
      <c r="Y1044" s="1388" t="s">
        <v>3410</v>
      </c>
      <c r="Z1044" s="955"/>
      <c r="AA1044" s="955"/>
      <c r="AB1044" s="954" t="s">
        <v>1523</v>
      </c>
      <c r="AC1044" s="955"/>
      <c r="AD1044" s="955"/>
      <c r="AE1044" s="954" t="s">
        <v>1524</v>
      </c>
      <c r="AF1044" s="955"/>
      <c r="AG1044" s="971"/>
      <c r="AH1044" s="2831" t="s">
        <v>1560</v>
      </c>
      <c r="AI1044" s="2808"/>
      <c r="AJ1044" s="2808"/>
      <c r="AK1044" s="2809"/>
      <c r="AL1044" s="2831">
        <v>12345</v>
      </c>
      <c r="AM1044" s="2808"/>
      <c r="AN1044" s="2809"/>
      <c r="AO1044" s="2932" t="s">
        <v>1691</v>
      </c>
      <c r="AP1044" s="2933"/>
      <c r="AQ1044" s="2933"/>
      <c r="AR1044" s="2933"/>
      <c r="AS1044" s="2934"/>
      <c r="AT1044" s="2932" t="s">
        <v>1704</v>
      </c>
      <c r="AU1044" s="2933"/>
      <c r="AV1044" s="2934"/>
      <c r="AW1044" s="2932">
        <v>14</v>
      </c>
      <c r="AX1044" s="2933"/>
      <c r="AY1044" s="2934"/>
      <c r="AZ1044" s="989"/>
      <c r="BA1044" s="937"/>
      <c r="BB1044" s="920"/>
      <c r="BC1044" s="920"/>
      <c r="BD1044" s="920"/>
      <c r="BE1044" s="920"/>
      <c r="BG1044" s="920"/>
      <c r="BH1044" s="920"/>
    </row>
    <row r="1045" spans="1:71" ht="18.95" customHeight="1">
      <c r="A1045" s="962"/>
      <c r="B1045" s="962"/>
      <c r="C1045" s="920"/>
      <c r="D1045" s="920"/>
      <c r="E1045" s="920"/>
      <c r="H1045" s="935"/>
      <c r="I1045" s="1002" t="s">
        <v>737</v>
      </c>
      <c r="J1045" s="917" t="s">
        <v>1844</v>
      </c>
      <c r="K1045" s="918"/>
      <c r="L1045" s="918"/>
      <c r="M1045" s="918"/>
      <c r="N1045" s="919"/>
      <c r="O1045" s="2890" t="s">
        <v>2350</v>
      </c>
      <c r="P1045" s="2891"/>
      <c r="Q1045" s="2891"/>
      <c r="R1045" s="2891"/>
      <c r="S1045" s="2892"/>
      <c r="T1045" s="2890" t="s">
        <v>2366</v>
      </c>
      <c r="U1045" s="2891"/>
      <c r="V1045" s="2891"/>
      <c r="W1045" s="2891"/>
      <c r="X1045" s="2892"/>
      <c r="Y1045" s="1388" t="s">
        <v>3410</v>
      </c>
      <c r="Z1045" s="955"/>
      <c r="AA1045" s="955"/>
      <c r="AB1045" s="954" t="s">
        <v>1523</v>
      </c>
      <c r="AC1045" s="955"/>
      <c r="AD1045" s="955"/>
      <c r="AE1045" s="954" t="s">
        <v>1524</v>
      </c>
      <c r="AF1045" s="955"/>
      <c r="AG1045" s="971"/>
      <c r="AH1045" s="2831" t="s">
        <v>1560</v>
      </c>
      <c r="AI1045" s="2808"/>
      <c r="AJ1045" s="2808"/>
      <c r="AK1045" s="2809"/>
      <c r="AL1045" s="2831">
        <v>12345</v>
      </c>
      <c r="AM1045" s="2808"/>
      <c r="AN1045" s="2809"/>
      <c r="AO1045" s="2932" t="s">
        <v>1691</v>
      </c>
      <c r="AP1045" s="2933"/>
      <c r="AQ1045" s="2933"/>
      <c r="AR1045" s="2933"/>
      <c r="AS1045" s="2934"/>
      <c r="AT1045" s="2932" t="s">
        <v>1701</v>
      </c>
      <c r="AU1045" s="2933"/>
      <c r="AV1045" s="2934"/>
      <c r="AW1045" s="2932">
        <v>20</v>
      </c>
      <c r="AX1045" s="2933"/>
      <c r="AY1045" s="2934"/>
      <c r="AZ1045" s="986"/>
      <c r="BA1045" s="937"/>
      <c r="BB1045" s="920"/>
      <c r="BC1045" s="920"/>
      <c r="BD1045" s="920"/>
      <c r="BE1045" s="920"/>
      <c r="BG1045" s="920"/>
      <c r="BH1045" s="920"/>
    </row>
    <row r="1046" spans="1:71" ht="5.0999999999999996" customHeight="1">
      <c r="A1046" s="962"/>
      <c r="B1046" s="962"/>
      <c r="C1046" s="920"/>
      <c r="D1046" s="920"/>
      <c r="E1046" s="920"/>
      <c r="H1046" s="935"/>
      <c r="I1046" s="974"/>
      <c r="J1046" s="920"/>
      <c r="K1046" s="920"/>
      <c r="L1046" s="920"/>
      <c r="M1046" s="920"/>
      <c r="N1046" s="920"/>
      <c r="AW1046" s="920"/>
      <c r="AX1046" s="920"/>
      <c r="AY1046" s="920"/>
      <c r="AZ1046" s="920"/>
      <c r="BA1046" s="937"/>
      <c r="BB1046" s="920"/>
      <c r="BC1046" s="920"/>
      <c r="BD1046" s="920"/>
      <c r="BE1046" s="920"/>
      <c r="BG1046" s="920"/>
      <c r="BH1046" s="920"/>
    </row>
    <row r="1047" spans="1:71" ht="5.0999999999999996" customHeight="1">
      <c r="A1047" s="962"/>
      <c r="B1047" s="962"/>
      <c r="C1047" s="920"/>
      <c r="D1047" s="920"/>
      <c r="E1047" s="920"/>
      <c r="H1047" s="935"/>
      <c r="I1047" s="977"/>
      <c r="J1047" s="977"/>
      <c r="K1047" s="977"/>
      <c r="L1047" s="977"/>
      <c r="M1047" s="977"/>
      <c r="N1047" s="977"/>
      <c r="O1047" s="977"/>
      <c r="P1047" s="977"/>
      <c r="Q1047" s="977"/>
      <c r="R1047" s="977"/>
      <c r="S1047" s="977"/>
      <c r="T1047" s="977"/>
      <c r="U1047" s="977"/>
      <c r="V1047" s="977"/>
      <c r="W1047" s="977"/>
      <c r="X1047" s="977"/>
      <c r="Y1047" s="977"/>
      <c r="Z1047" s="977"/>
      <c r="AA1047" s="977"/>
      <c r="AB1047" s="977"/>
      <c r="AC1047" s="977"/>
      <c r="AD1047" s="977"/>
      <c r="AE1047" s="977"/>
      <c r="AF1047" s="977"/>
      <c r="AG1047" s="977"/>
      <c r="AH1047" s="977"/>
      <c r="AI1047" s="977"/>
      <c r="AJ1047" s="977"/>
      <c r="AK1047" s="977"/>
      <c r="AL1047" s="977"/>
      <c r="AM1047" s="977"/>
      <c r="AN1047" s="977"/>
      <c r="AO1047" s="977"/>
      <c r="AP1047" s="977"/>
      <c r="AQ1047" s="977"/>
      <c r="AR1047" s="977"/>
      <c r="AS1047" s="977"/>
      <c r="AT1047" s="977"/>
      <c r="AU1047" s="977"/>
      <c r="AV1047" s="977"/>
      <c r="AW1047" s="977"/>
      <c r="AX1047" s="977"/>
      <c r="AY1047" s="977"/>
      <c r="AZ1047" s="977"/>
      <c r="BA1047" s="937"/>
      <c r="BB1047" s="920"/>
      <c r="BC1047" s="920"/>
      <c r="BD1047" s="920"/>
      <c r="BE1047" s="920"/>
      <c r="BG1047" s="920"/>
      <c r="BH1047" s="920"/>
    </row>
    <row r="1048" spans="1:71" ht="18.95" customHeight="1">
      <c r="A1048" s="962"/>
      <c r="B1048" s="962"/>
      <c r="C1048" s="920"/>
      <c r="D1048" s="920"/>
      <c r="E1048" s="920"/>
      <c r="H1048" s="935"/>
      <c r="I1048" s="1372"/>
      <c r="J1048" s="1372"/>
      <c r="K1048" s="1372"/>
      <c r="L1048" s="1372"/>
      <c r="M1048" s="1372"/>
      <c r="N1048" s="1372"/>
      <c r="O1048" s="1372"/>
      <c r="P1048" s="1372"/>
      <c r="Q1048" s="1372"/>
      <c r="R1048" s="1372"/>
      <c r="S1048" s="1372"/>
      <c r="T1048" s="1372"/>
      <c r="U1048" s="1372"/>
      <c r="V1048" s="1372"/>
      <c r="W1048" s="1372"/>
      <c r="X1048" s="1372"/>
      <c r="Y1048" s="1372"/>
      <c r="Z1048" s="1372"/>
      <c r="AA1048" s="1372"/>
      <c r="AB1048" s="1372"/>
      <c r="AC1048" s="1372"/>
      <c r="AD1048" s="1372"/>
      <c r="AE1048" s="1372"/>
      <c r="AF1048" s="1372"/>
      <c r="AG1048" s="1372"/>
      <c r="AH1048" s="1372"/>
      <c r="AI1048" s="1372"/>
      <c r="AJ1048" s="1372"/>
      <c r="AK1048" s="1372"/>
      <c r="AL1048" s="1372"/>
      <c r="AM1048" s="1372"/>
      <c r="AN1048" s="1372"/>
      <c r="AO1048" s="1372"/>
      <c r="AP1048" s="1372"/>
      <c r="AQ1048" s="1372"/>
      <c r="AR1048" s="1372"/>
      <c r="AS1048" s="1372"/>
      <c r="AT1048" s="978" t="s">
        <v>1557</v>
      </c>
      <c r="AU1048" s="978"/>
      <c r="AV1048" s="978"/>
      <c r="AW1048" s="2883">
        <f>AW1043+AW1044+AW1045</f>
        <v>46</v>
      </c>
      <c r="AX1048" s="2884"/>
      <c r="AY1048" s="2885"/>
      <c r="AZ1048" s="1372"/>
      <c r="BA1048" s="937"/>
      <c r="BB1048" s="920"/>
      <c r="BC1048" s="920"/>
      <c r="BD1048" s="920"/>
      <c r="BE1048" s="920"/>
      <c r="BG1048" s="920"/>
      <c r="BH1048" s="920"/>
    </row>
    <row r="1049" spans="1:71" ht="5.0999999999999996" customHeight="1">
      <c r="A1049" s="962"/>
      <c r="B1049" s="962"/>
      <c r="C1049" s="920"/>
      <c r="D1049" s="920"/>
      <c r="E1049" s="920"/>
      <c r="H1049" s="935"/>
      <c r="I1049" s="977"/>
      <c r="J1049" s="977"/>
      <c r="K1049" s="977"/>
      <c r="L1049" s="977"/>
      <c r="M1049" s="977"/>
      <c r="N1049" s="977"/>
      <c r="O1049" s="977"/>
      <c r="P1049" s="977"/>
      <c r="Q1049" s="977"/>
      <c r="R1049" s="977"/>
      <c r="S1049" s="977"/>
      <c r="T1049" s="977"/>
      <c r="U1049" s="977"/>
      <c r="V1049" s="977"/>
      <c r="W1049" s="977"/>
      <c r="X1049" s="977"/>
      <c r="Y1049" s="977"/>
      <c r="Z1049" s="977"/>
      <c r="AA1049" s="977"/>
      <c r="AB1049" s="977"/>
      <c r="AC1049" s="977"/>
      <c r="AD1049" s="977"/>
      <c r="AE1049" s="977"/>
      <c r="AF1049" s="977"/>
      <c r="AG1049" s="977"/>
      <c r="AH1049" s="977"/>
      <c r="AI1049" s="977"/>
      <c r="AJ1049" s="977"/>
      <c r="AK1049" s="977"/>
      <c r="AL1049" s="977"/>
      <c r="AM1049" s="977"/>
      <c r="AN1049" s="977"/>
      <c r="AO1049" s="977"/>
      <c r="AP1049" s="977"/>
      <c r="AQ1049" s="977"/>
      <c r="AR1049" s="977"/>
      <c r="AS1049" s="977"/>
      <c r="AT1049" s="977"/>
      <c r="AU1049" s="977"/>
      <c r="AV1049" s="977"/>
      <c r="AW1049" s="977"/>
      <c r="AX1049" s="977"/>
      <c r="AY1049" s="977"/>
      <c r="AZ1049" s="977"/>
      <c r="BA1049" s="937"/>
      <c r="BB1049" s="920"/>
      <c r="BC1049" s="920"/>
      <c r="BD1049" s="920"/>
      <c r="BE1049" s="920"/>
      <c r="BG1049" s="920"/>
      <c r="BH1049" s="920"/>
    </row>
    <row r="1050" spans="1:71" ht="18.95" customHeight="1">
      <c r="A1050" s="962"/>
      <c r="B1050" s="962"/>
      <c r="C1050" s="920"/>
      <c r="D1050" s="920"/>
      <c r="E1050" s="920"/>
      <c r="H1050" s="935"/>
      <c r="I1050" s="920"/>
      <c r="J1050" s="920"/>
      <c r="K1050" s="920"/>
      <c r="L1050" s="920"/>
      <c r="M1050" s="920"/>
      <c r="N1050" s="920"/>
      <c r="O1050" s="920"/>
      <c r="P1050" s="920"/>
      <c r="Q1050" s="920"/>
      <c r="R1050" s="920"/>
      <c r="S1050" s="920"/>
      <c r="T1050" s="920"/>
      <c r="U1050" s="920"/>
      <c r="V1050" s="920"/>
      <c r="W1050" s="920"/>
      <c r="X1050" s="920"/>
      <c r="Y1050" s="920"/>
      <c r="Z1050" s="920"/>
      <c r="AA1050" s="920"/>
      <c r="AB1050" s="920"/>
      <c r="AC1050" s="920"/>
      <c r="AD1050" s="920"/>
      <c r="AE1050" s="920"/>
      <c r="AF1050" s="920"/>
      <c r="AG1050" s="920"/>
      <c r="AH1050" s="920"/>
      <c r="AI1050" s="920"/>
      <c r="AJ1050" s="920"/>
      <c r="AK1050" s="920"/>
      <c r="AL1050" s="920"/>
      <c r="AM1050" s="920"/>
      <c r="AN1050" s="920"/>
      <c r="AO1050" s="920"/>
      <c r="AP1050" s="920"/>
      <c r="AQ1050" s="920"/>
      <c r="AR1050" s="920"/>
      <c r="AS1050" s="920"/>
      <c r="AT1050" s="920"/>
      <c r="AU1050" s="920"/>
      <c r="AV1050" s="920"/>
      <c r="AW1050" s="920"/>
      <c r="AX1050" s="920"/>
      <c r="AY1050" s="974"/>
      <c r="AZ1050" s="920"/>
      <c r="BA1050" s="937"/>
      <c r="BB1050" s="920"/>
      <c r="BC1050" s="920"/>
      <c r="BD1050" s="920"/>
      <c r="BE1050" s="920"/>
      <c r="BF1050" s="920"/>
      <c r="BG1050" s="920"/>
      <c r="BH1050" s="920"/>
      <c r="BI1050" s="920"/>
      <c r="BJ1050" s="920"/>
      <c r="BK1050" s="920"/>
    </row>
    <row r="1051" spans="1:71" ht="5.0999999999999996" customHeight="1">
      <c r="A1051" s="962"/>
      <c r="B1051" s="962"/>
      <c r="C1051" s="920"/>
      <c r="D1051" s="920"/>
      <c r="E1051" s="920"/>
      <c r="H1051" s="935"/>
      <c r="I1051" s="974"/>
      <c r="J1051" s="1074"/>
      <c r="K1051" s="1075"/>
      <c r="L1051" s="1075"/>
      <c r="M1051" s="1075"/>
      <c r="N1051" s="1074"/>
      <c r="O1051" s="1075"/>
      <c r="P1051" s="1075"/>
      <c r="Q1051" s="1075"/>
      <c r="R1051" s="1074"/>
      <c r="S1051" s="1075"/>
      <c r="T1051" s="1075"/>
      <c r="U1051" s="1074"/>
      <c r="V1051" s="1075"/>
      <c r="W1051" s="1075"/>
      <c r="X1051" s="1074"/>
      <c r="Y1051" s="1075"/>
      <c r="Z1051" s="1075"/>
      <c r="AA1051" s="1075"/>
      <c r="AB1051" s="1075"/>
      <c r="AC1051" s="1074"/>
      <c r="AD1051" s="1075"/>
      <c r="AE1051" s="1075"/>
      <c r="AF1051" s="1075"/>
      <c r="AG1051" s="1075"/>
      <c r="AH1051" s="1075"/>
      <c r="AI1051" s="1075"/>
      <c r="AJ1051" s="920"/>
      <c r="AK1051" s="920"/>
      <c r="AL1051" s="920"/>
      <c r="AM1051" s="920"/>
      <c r="AN1051" s="920"/>
      <c r="AO1051" s="920"/>
      <c r="AP1051" s="920"/>
      <c r="AQ1051" s="920"/>
      <c r="AR1051" s="920"/>
      <c r="AS1051" s="920"/>
      <c r="AT1051" s="920"/>
      <c r="AU1051" s="920"/>
      <c r="AV1051" s="920"/>
      <c r="AW1051" s="920"/>
      <c r="AX1051" s="920"/>
      <c r="AY1051" s="920"/>
      <c r="AZ1051" s="920"/>
      <c r="BA1051" s="937"/>
      <c r="BB1051" s="920"/>
      <c r="BC1051" s="1071"/>
      <c r="BD1051" s="1072"/>
      <c r="BE1051" s="920"/>
      <c r="BF1051" s="920"/>
      <c r="BG1051" s="920"/>
      <c r="BH1051" s="920"/>
      <c r="BI1051" s="920"/>
      <c r="BJ1051" s="920"/>
      <c r="BK1051" s="920"/>
      <c r="BL1051" s="920"/>
      <c r="BM1051" s="920"/>
      <c r="BN1051" s="920"/>
      <c r="BO1051" s="920"/>
      <c r="BP1051" s="920"/>
    </row>
    <row r="1052" spans="1:71" ht="18.95" customHeight="1">
      <c r="A1052" s="962"/>
      <c r="B1052" s="962"/>
      <c r="C1052" s="920"/>
      <c r="D1052" s="920"/>
      <c r="E1052" s="920"/>
      <c r="H1052" s="935"/>
      <c r="I1052" s="1683" t="s">
        <v>2198</v>
      </c>
      <c r="J1052" s="752"/>
      <c r="K1052" s="752"/>
      <c r="L1052" s="752"/>
      <c r="M1052" s="917" t="s">
        <v>2200</v>
      </c>
      <c r="N1052" s="918"/>
      <c r="O1052" s="918"/>
      <c r="P1052" s="919"/>
      <c r="Q1052" s="1040" t="s">
        <v>2199</v>
      </c>
      <c r="R1052" s="918"/>
      <c r="S1052" s="918"/>
      <c r="T1052" s="919"/>
      <c r="U1052" s="1040" t="s">
        <v>3176</v>
      </c>
      <c r="V1052" s="918"/>
      <c r="W1052" s="918"/>
      <c r="X1052" s="918"/>
      <c r="Y1052" s="919"/>
      <c r="Z1052" s="986" t="s">
        <v>912</v>
      </c>
      <c r="AA1052" s="938" t="s">
        <v>2080</v>
      </c>
      <c r="AB1052" s="938"/>
      <c r="AC1052" s="1040" t="s">
        <v>3150</v>
      </c>
      <c r="AD1052" s="918"/>
      <c r="AE1052" s="919"/>
      <c r="AF1052" s="946" t="s">
        <v>1115</v>
      </c>
      <c r="AH1052" s="949" t="s">
        <v>3186</v>
      </c>
      <c r="AI1052" s="752"/>
      <c r="AJ1052" s="752"/>
      <c r="AK1052" s="752"/>
      <c r="AL1052" s="2010" t="s">
        <v>3496</v>
      </c>
      <c r="AM1052" s="2011"/>
      <c r="AN1052" s="2011"/>
      <c r="AO1052" s="2011"/>
      <c r="AP1052" s="2011"/>
      <c r="AQ1052" s="2012"/>
      <c r="AS1052" s="1046" t="s">
        <v>2116</v>
      </c>
      <c r="AT1052" s="1047"/>
      <c r="AU1052" s="1048"/>
      <c r="AY1052" s="920"/>
      <c r="AZ1052" s="920"/>
      <c r="BA1052" s="937"/>
      <c r="BB1052" s="920"/>
      <c r="BC1052" s="920"/>
      <c r="BD1052" s="920"/>
      <c r="BE1052" s="920"/>
      <c r="BF1052" s="920"/>
      <c r="BG1052" s="920"/>
      <c r="BH1052" s="920"/>
      <c r="BI1052" s="920"/>
      <c r="BJ1052" s="920"/>
      <c r="BK1052" s="920"/>
      <c r="BL1052" s="920"/>
      <c r="BM1052" s="920"/>
      <c r="BN1052" s="920"/>
      <c r="BO1052" s="920"/>
      <c r="BP1052" s="920"/>
      <c r="BQ1052" s="920"/>
      <c r="BR1052" s="920"/>
      <c r="BS1052" s="920"/>
    </row>
    <row r="1053" spans="1:71" s="920" customFormat="1" ht="18.95" customHeight="1" thickBot="1">
      <c r="A1053" s="974"/>
      <c r="B1053" s="974"/>
      <c r="H1053" s="1847"/>
      <c r="I1053" s="1386"/>
      <c r="J1053" s="1070"/>
      <c r="K1053" s="1070"/>
      <c r="L1053" s="1070"/>
      <c r="M1053" s="2268" t="s">
        <v>3519</v>
      </c>
      <c r="N1053" s="1070"/>
      <c r="O1053" s="1070"/>
      <c r="P1053" s="1070"/>
      <c r="Q1053" s="1070"/>
      <c r="R1053" s="1070"/>
      <c r="S1053" s="1070"/>
      <c r="T1053" s="1070"/>
      <c r="U1053" s="1070"/>
      <c r="V1053" s="1070"/>
      <c r="W1053" s="1070"/>
      <c r="X1053" s="1070"/>
      <c r="Y1053" s="1070"/>
      <c r="Z1053" s="1070"/>
      <c r="AA1053" s="1070"/>
      <c r="AB1053" s="1070"/>
      <c r="AC1053" s="1070"/>
      <c r="AD1053" s="1070"/>
      <c r="AE1053" s="1070"/>
      <c r="AF1053" s="1070"/>
      <c r="AG1053" s="2268" t="s">
        <v>3498</v>
      </c>
      <c r="AH1053" s="1070"/>
      <c r="AI1053" s="1070"/>
      <c r="AJ1053" s="1070"/>
      <c r="AK1053" s="1070"/>
      <c r="AL1053" s="1070"/>
      <c r="AM1053" s="1070"/>
      <c r="AN1053" s="1070"/>
      <c r="AO1053" s="1070"/>
      <c r="AP1053" s="1070"/>
      <c r="AQ1053" s="1070"/>
      <c r="AR1053" s="1070"/>
      <c r="AS1053" s="1070"/>
      <c r="AT1053" s="1070"/>
      <c r="AU1053" s="1070"/>
      <c r="AV1053" s="1070"/>
      <c r="AW1053" s="1070"/>
      <c r="AX1053" s="1070"/>
      <c r="AY1053" s="1399"/>
      <c r="AZ1053" s="1399"/>
      <c r="BA1053" s="937"/>
    </row>
    <row r="1054" spans="1:71" ht="18.95" customHeight="1">
      <c r="A1054" s="962"/>
      <c r="B1054" s="962"/>
      <c r="C1054" s="920"/>
      <c r="D1054" s="920"/>
      <c r="E1054" s="920"/>
      <c r="H1054" s="935"/>
      <c r="I1054" s="1050"/>
      <c r="J1054" s="920"/>
      <c r="K1054" s="920"/>
      <c r="L1054" s="920"/>
      <c r="M1054" s="920"/>
      <c r="N1054" s="920"/>
      <c r="O1054" s="920"/>
      <c r="P1054" s="920"/>
      <c r="Q1054" s="920"/>
      <c r="R1054" s="920"/>
      <c r="S1054" s="920"/>
      <c r="T1054" s="920"/>
      <c r="U1054" s="920"/>
      <c r="V1054" s="920"/>
      <c r="W1054" s="920"/>
      <c r="X1054" s="920"/>
      <c r="Y1054" s="920"/>
      <c r="Z1054" s="920"/>
      <c r="AA1054" s="920"/>
      <c r="AB1054" s="920"/>
      <c r="AC1054" s="920"/>
      <c r="AD1054" s="920"/>
      <c r="AE1054" s="920"/>
      <c r="AF1054" s="920"/>
      <c r="AG1054" s="920"/>
      <c r="AH1054" s="920"/>
      <c r="AI1054" s="920"/>
      <c r="AJ1054" s="920"/>
      <c r="AK1054" s="920"/>
      <c r="AL1054" s="920"/>
      <c r="AM1054" s="920"/>
      <c r="AN1054" s="920"/>
      <c r="AO1054" s="920"/>
      <c r="AP1054" s="920"/>
      <c r="AQ1054" s="920"/>
      <c r="AR1054" s="920"/>
      <c r="AS1054" s="920"/>
      <c r="AT1054" s="920"/>
      <c r="AU1054" s="920"/>
      <c r="AV1054" s="920"/>
      <c r="AW1054" s="920"/>
      <c r="AX1054" s="920"/>
      <c r="AY1054" s="920"/>
      <c r="AZ1054" s="920"/>
      <c r="BA1054" s="937"/>
      <c r="BB1054" s="920"/>
      <c r="BC1054" s="920"/>
      <c r="BD1054" s="920"/>
      <c r="BE1054" s="920"/>
    </row>
    <row r="1055" spans="1:71" ht="18.95" customHeight="1">
      <c r="A1055" s="962"/>
      <c r="B1055" s="962"/>
      <c r="C1055" s="920"/>
      <c r="D1055" s="920"/>
      <c r="E1055" s="920"/>
      <c r="H1055" s="935"/>
      <c r="I1055" s="1365" t="s">
        <v>2203</v>
      </c>
      <c r="J1055" s="920"/>
      <c r="K1055" s="920"/>
      <c r="L1055" s="920"/>
      <c r="M1055" s="920"/>
      <c r="N1055" s="920"/>
      <c r="O1055" s="948" t="s">
        <v>1628</v>
      </c>
      <c r="P1055" s="947"/>
      <c r="Q1055" s="947"/>
      <c r="T1055" s="1049" t="s">
        <v>3518</v>
      </c>
      <c r="U1055" s="920"/>
      <c r="V1055" s="920"/>
      <c r="W1055" s="920"/>
      <c r="AB1055" s="910" t="s">
        <v>2205</v>
      </c>
      <c r="AC1055" s="752"/>
      <c r="AD1055" s="752"/>
      <c r="AE1055" s="2865" t="s">
        <v>1521</v>
      </c>
      <c r="AF1055" s="2866"/>
      <c r="AG1055" s="2866"/>
      <c r="AH1055" s="2866"/>
      <c r="AI1055" s="2867"/>
      <c r="AK1055" s="920"/>
      <c r="AL1055" s="920"/>
      <c r="AM1055" s="920"/>
      <c r="AN1055" s="920"/>
      <c r="AO1055" s="920"/>
      <c r="AP1055" s="920"/>
      <c r="AQ1055" s="920"/>
      <c r="AR1055" s="920"/>
      <c r="AS1055" s="920"/>
      <c r="AT1055" s="920"/>
      <c r="AU1055" s="920"/>
      <c r="AV1055" s="920"/>
      <c r="AW1055" s="920"/>
      <c r="AX1055" s="920"/>
      <c r="AY1055" s="920"/>
      <c r="AZ1055" s="920"/>
      <c r="BA1055" s="937"/>
      <c r="BB1055" s="920"/>
      <c r="BC1055" s="920"/>
      <c r="BD1055" s="920"/>
      <c r="BE1055" s="920"/>
      <c r="BF1055" s="920"/>
      <c r="BG1055" s="920"/>
      <c r="BH1055" s="920"/>
    </row>
    <row r="1056" spans="1:71" ht="9.9499999999999993" customHeight="1">
      <c r="A1056" s="962"/>
      <c r="B1056" s="962"/>
      <c r="C1056" s="920"/>
      <c r="D1056" s="920"/>
      <c r="E1056" s="920"/>
      <c r="H1056" s="935"/>
      <c r="I1056" s="2242"/>
      <c r="J1056" s="920"/>
      <c r="K1056" s="920"/>
      <c r="L1056" s="920"/>
      <c r="M1056" s="920"/>
      <c r="N1056" s="920"/>
      <c r="O1056" s="920"/>
      <c r="P1056" s="920"/>
      <c r="Q1056" s="920"/>
      <c r="R1056" s="920"/>
      <c r="S1056" s="920"/>
      <c r="T1056" s="920"/>
      <c r="U1056" s="920"/>
      <c r="V1056" s="920"/>
      <c r="W1056" s="920"/>
      <c r="X1056" s="920"/>
      <c r="Y1056" s="920"/>
      <c r="Z1056" s="920"/>
      <c r="AA1056" s="920"/>
      <c r="AB1056" s="920"/>
      <c r="AC1056" s="920"/>
      <c r="AD1056" s="920"/>
      <c r="AE1056" s="920"/>
      <c r="AF1056" s="920"/>
      <c r="AG1056" s="920"/>
      <c r="AH1056" s="920"/>
      <c r="AI1056" s="920"/>
      <c r="AJ1056" s="920"/>
      <c r="AK1056" s="920"/>
      <c r="AL1056" s="920"/>
      <c r="AM1056" s="920"/>
      <c r="AN1056" s="920"/>
      <c r="AO1056" s="920"/>
      <c r="AP1056" s="920"/>
      <c r="AQ1056" s="920"/>
      <c r="AR1056" s="920"/>
      <c r="AS1056" s="920"/>
      <c r="AT1056" s="920"/>
      <c r="AU1056" s="920"/>
      <c r="AV1056" s="920"/>
      <c r="AW1056" s="920"/>
      <c r="AX1056" s="920"/>
      <c r="AY1056" s="920"/>
      <c r="AZ1056" s="920"/>
      <c r="BA1056" s="937"/>
      <c r="BB1056" s="920"/>
      <c r="BC1056" s="920"/>
      <c r="BD1056" s="920"/>
      <c r="BE1056" s="920"/>
      <c r="BF1056" s="920"/>
    </row>
    <row r="1057" spans="1:90" ht="18.95" customHeight="1">
      <c r="A1057" s="962"/>
      <c r="B1057" s="962"/>
      <c r="C1057" s="920"/>
      <c r="D1057" s="920"/>
      <c r="E1057" s="920"/>
      <c r="H1057" s="935"/>
      <c r="I1057" s="2880" t="s">
        <v>1559</v>
      </c>
      <c r="J1057" s="2810" t="s">
        <v>1630</v>
      </c>
      <c r="K1057" s="2882"/>
      <c r="L1057" s="2882"/>
      <c r="M1057" s="2882"/>
      <c r="N1057" s="2812"/>
      <c r="O1057" s="2810" t="s">
        <v>3091</v>
      </c>
      <c r="P1057" s="2882"/>
      <c r="Q1057" s="2882"/>
      <c r="R1057" s="2882"/>
      <c r="S1057" s="2812"/>
      <c r="T1057" s="2810" t="s">
        <v>2364</v>
      </c>
      <c r="U1057" s="2882"/>
      <c r="V1057" s="2882"/>
      <c r="W1057" s="2882"/>
      <c r="X1057" s="2812"/>
      <c r="Y1057" s="966" t="s">
        <v>2147</v>
      </c>
      <c r="Z1057" s="1361"/>
      <c r="AA1057" s="930"/>
      <c r="AB1057" s="930"/>
      <c r="AC1057" s="930"/>
      <c r="AD1057" s="930"/>
      <c r="AE1057" s="930"/>
      <c r="AF1057" s="930"/>
      <c r="AG1057" s="931"/>
      <c r="AH1057" s="1059" t="s">
        <v>1586</v>
      </c>
      <c r="AI1057" s="1060"/>
      <c r="AJ1057" s="1060"/>
      <c r="AK1057" s="1060"/>
      <c r="AL1057" s="1060"/>
      <c r="AM1057" s="1060"/>
      <c r="AN1057" s="1060"/>
      <c r="AO1057" s="1060"/>
      <c r="AP1057" s="1060"/>
      <c r="AQ1057" s="1061"/>
      <c r="AR1057" s="1060"/>
      <c r="AS1057" s="1061"/>
      <c r="AT1057" s="1067"/>
      <c r="AU1057" s="1067"/>
      <c r="AV1057" s="2269"/>
      <c r="AW1057" s="2810" t="s">
        <v>2395</v>
      </c>
      <c r="AX1057" s="2811"/>
      <c r="AY1057" s="2812"/>
      <c r="AZ1057" s="2232"/>
      <c r="BA1057" s="937"/>
    </row>
    <row r="1058" spans="1:90" ht="18.95" customHeight="1">
      <c r="A1058" s="962"/>
      <c r="B1058" s="962"/>
      <c r="C1058" s="920"/>
      <c r="D1058" s="920"/>
      <c r="E1058" s="920"/>
      <c r="H1058" s="935"/>
      <c r="I1058" s="2881"/>
      <c r="J1058" s="2813"/>
      <c r="K1058" s="2814"/>
      <c r="L1058" s="2814"/>
      <c r="M1058" s="2814"/>
      <c r="N1058" s="2815"/>
      <c r="O1058" s="2813"/>
      <c r="P1058" s="2814"/>
      <c r="Q1058" s="2814"/>
      <c r="R1058" s="2814"/>
      <c r="S1058" s="2815"/>
      <c r="T1058" s="2813"/>
      <c r="U1058" s="2814"/>
      <c r="V1058" s="2814"/>
      <c r="W1058" s="2814"/>
      <c r="X1058" s="2815"/>
      <c r="Y1058" s="929" t="s">
        <v>3412</v>
      </c>
      <c r="Z1058" s="930"/>
      <c r="AA1058" s="930"/>
      <c r="AB1058" s="929" t="s">
        <v>2138</v>
      </c>
      <c r="AC1058" s="930"/>
      <c r="AD1058" s="930"/>
      <c r="AE1058" s="929" t="s">
        <v>2139</v>
      </c>
      <c r="AF1058" s="930"/>
      <c r="AG1058" s="931"/>
      <c r="AH1058" s="1059" t="s">
        <v>699</v>
      </c>
      <c r="AI1058" s="1060"/>
      <c r="AJ1058" s="1060"/>
      <c r="AK1058" s="1061"/>
      <c r="AL1058" s="1059" t="s">
        <v>700</v>
      </c>
      <c r="AM1058" s="1060"/>
      <c r="AN1058" s="1061"/>
      <c r="AO1058" s="1059" t="s">
        <v>1697</v>
      </c>
      <c r="AP1058" s="1060"/>
      <c r="AQ1058" s="1060"/>
      <c r="AR1058" s="1060"/>
      <c r="AS1058" s="1061"/>
      <c r="AT1058" s="1059" t="s">
        <v>3499</v>
      </c>
      <c r="AU1058" s="1060"/>
      <c r="AV1058" s="1061"/>
      <c r="AW1058" s="2813"/>
      <c r="AX1058" s="2814"/>
      <c r="AY1058" s="2815"/>
      <c r="AZ1058" s="2233"/>
      <c r="BA1058" s="937"/>
    </row>
    <row r="1059" spans="1:90" ht="18.95" customHeight="1">
      <c r="A1059" s="962"/>
      <c r="B1059" s="962"/>
      <c r="C1059" s="920"/>
      <c r="D1059" s="920"/>
      <c r="E1059" s="920"/>
      <c r="H1059" s="935"/>
      <c r="I1059" s="932" t="s">
        <v>737</v>
      </c>
      <c r="J1059" s="917" t="s">
        <v>1844</v>
      </c>
      <c r="K1059" s="918"/>
      <c r="L1059" s="918"/>
      <c r="M1059" s="918"/>
      <c r="N1059" s="919"/>
      <c r="O1059" s="2986" t="s">
        <v>2351</v>
      </c>
      <c r="P1059" s="2987"/>
      <c r="Q1059" s="2987"/>
      <c r="R1059" s="2987"/>
      <c r="S1059" s="2988"/>
      <c r="T1059" s="2267" t="s">
        <v>3497</v>
      </c>
      <c r="U1059" s="2265"/>
      <c r="V1059" s="2265"/>
      <c r="W1059" s="2265"/>
      <c r="X1059" s="2266"/>
      <c r="Y1059" s="1388" t="s">
        <v>3410</v>
      </c>
      <c r="Z1059" s="955"/>
      <c r="AA1059" s="955"/>
      <c r="AB1059" s="954" t="s">
        <v>3155</v>
      </c>
      <c r="AC1059" s="955"/>
      <c r="AD1059" s="955"/>
      <c r="AE1059" s="954" t="s">
        <v>1524</v>
      </c>
      <c r="AF1059" s="955"/>
      <c r="AG1059" s="955"/>
      <c r="AH1059" s="2979" t="s">
        <v>2200</v>
      </c>
      <c r="AI1059" s="2980"/>
      <c r="AJ1059" s="2980"/>
      <c r="AK1059" s="2981"/>
      <c r="AL1059" s="2979">
        <v>12345</v>
      </c>
      <c r="AM1059" s="2980"/>
      <c r="AN1059" s="2981"/>
      <c r="AO1059" s="2982" t="s">
        <v>3176</v>
      </c>
      <c r="AP1059" s="2983"/>
      <c r="AQ1059" s="2983"/>
      <c r="AR1059" s="2983"/>
      <c r="AS1059" s="2984"/>
      <c r="AT1059" s="2985" t="s">
        <v>3150</v>
      </c>
      <c r="AU1059" s="2983"/>
      <c r="AV1059" s="2984"/>
      <c r="AW1059" s="2932">
        <v>12</v>
      </c>
      <c r="AX1059" s="2933"/>
      <c r="AY1059" s="2934"/>
      <c r="AZ1059" s="990" t="s">
        <v>1180</v>
      </c>
      <c r="BA1059" s="937"/>
    </row>
    <row r="1060" spans="1:90" ht="18.95" customHeight="1">
      <c r="A1060" s="962"/>
      <c r="B1060" s="962"/>
      <c r="C1060" s="920"/>
      <c r="D1060" s="920"/>
      <c r="E1060" s="920"/>
      <c r="H1060" s="935"/>
      <c r="I1060" s="932" t="s">
        <v>737</v>
      </c>
      <c r="J1060" s="917" t="s">
        <v>1844</v>
      </c>
      <c r="K1060" s="918"/>
      <c r="L1060" s="918"/>
      <c r="M1060" s="918"/>
      <c r="N1060" s="919"/>
      <c r="O1060" s="2986" t="s">
        <v>2351</v>
      </c>
      <c r="P1060" s="2987"/>
      <c r="Q1060" s="2987"/>
      <c r="R1060" s="2987"/>
      <c r="S1060" s="2988"/>
      <c r="T1060" s="2267" t="s">
        <v>3497</v>
      </c>
      <c r="U1060" s="2265"/>
      <c r="V1060" s="2265"/>
      <c r="W1060" s="2265"/>
      <c r="X1060" s="2266"/>
      <c r="Y1060" s="1388" t="s">
        <v>3410</v>
      </c>
      <c r="Z1060" s="955"/>
      <c r="AA1060" s="955"/>
      <c r="AB1060" s="954" t="s">
        <v>3156</v>
      </c>
      <c r="AC1060" s="955"/>
      <c r="AD1060" s="955"/>
      <c r="AE1060" s="954" t="s">
        <v>1524</v>
      </c>
      <c r="AF1060" s="955"/>
      <c r="AG1060" s="955"/>
      <c r="AH1060" s="2979" t="s">
        <v>2200</v>
      </c>
      <c r="AI1060" s="2980"/>
      <c r="AJ1060" s="2980"/>
      <c r="AK1060" s="2981"/>
      <c r="AL1060" s="2979">
        <v>12345</v>
      </c>
      <c r="AM1060" s="2980"/>
      <c r="AN1060" s="2981"/>
      <c r="AO1060" s="2982" t="s">
        <v>3176</v>
      </c>
      <c r="AP1060" s="2983"/>
      <c r="AQ1060" s="2983"/>
      <c r="AR1060" s="2983"/>
      <c r="AS1060" s="2984"/>
      <c r="AT1060" s="2985" t="s">
        <v>3150</v>
      </c>
      <c r="AU1060" s="2983"/>
      <c r="AV1060" s="2984"/>
      <c r="AW1060" s="2932">
        <v>14</v>
      </c>
      <c r="AX1060" s="2933"/>
      <c r="AY1060" s="2934"/>
      <c r="AZ1060" s="986"/>
      <c r="BA1060" s="937"/>
    </row>
    <row r="1061" spans="1:90" ht="5.0999999999999996" customHeight="1">
      <c r="A1061" s="962"/>
      <c r="B1061" s="962"/>
      <c r="C1061" s="920"/>
      <c r="D1061" s="920"/>
      <c r="E1061" s="920"/>
      <c r="H1061" s="935"/>
      <c r="I1061" s="1050"/>
      <c r="J1061" s="920"/>
      <c r="K1061" s="920"/>
      <c r="L1061" s="920"/>
      <c r="M1061" s="920"/>
      <c r="N1061" s="920"/>
      <c r="X1061" s="920"/>
      <c r="Y1061" s="962"/>
      <c r="Z1061" s="962"/>
      <c r="AA1061" s="962"/>
      <c r="AB1061" s="974"/>
      <c r="AC1061" s="974"/>
      <c r="AD1061" s="974"/>
      <c r="AE1061" s="974"/>
      <c r="AF1061" s="974"/>
      <c r="AG1061" s="974"/>
      <c r="AT1061" s="2239"/>
      <c r="AU1061" s="2239"/>
      <c r="AV1061" s="2239"/>
      <c r="AW1061" s="2239"/>
      <c r="AX1061" s="2239"/>
      <c r="AY1061" s="2239"/>
      <c r="AZ1061" s="2239"/>
      <c r="BA1061" s="937"/>
    </row>
    <row r="1062" spans="1:90" ht="5.0999999999999996" customHeight="1">
      <c r="A1062" s="962"/>
      <c r="B1062" s="962"/>
      <c r="C1062" s="920"/>
      <c r="D1062" s="920"/>
      <c r="E1062" s="920"/>
      <c r="H1062" s="935"/>
      <c r="I1062" s="977"/>
      <c r="J1062" s="977"/>
      <c r="K1062" s="977"/>
      <c r="L1062" s="977"/>
      <c r="M1062" s="977"/>
      <c r="N1062" s="977"/>
      <c r="O1062" s="977"/>
      <c r="P1062" s="977"/>
      <c r="Q1062" s="977"/>
      <c r="R1062" s="977"/>
      <c r="S1062" s="977"/>
      <c r="T1062" s="977"/>
      <c r="U1062" s="977"/>
      <c r="V1062" s="977"/>
      <c r="W1062" s="977"/>
      <c r="X1062" s="977"/>
      <c r="Y1062" s="977"/>
      <c r="Z1062" s="977"/>
      <c r="AA1062" s="977"/>
      <c r="AB1062" s="977"/>
      <c r="AC1062" s="977"/>
      <c r="AD1062" s="977"/>
      <c r="AE1062" s="977"/>
      <c r="AF1062" s="977"/>
      <c r="AG1062" s="977"/>
      <c r="AH1062" s="977"/>
      <c r="AI1062" s="977"/>
      <c r="AJ1062" s="977"/>
      <c r="AK1062" s="977"/>
      <c r="AL1062" s="977"/>
      <c r="AM1062" s="977"/>
      <c r="AN1062" s="977"/>
      <c r="AO1062" s="977"/>
      <c r="AP1062" s="977"/>
      <c r="AQ1062" s="977"/>
      <c r="AR1062" s="977"/>
      <c r="AS1062" s="977"/>
      <c r="AT1062" s="977"/>
      <c r="AU1062" s="977"/>
      <c r="AV1062" s="977"/>
      <c r="AW1062" s="977"/>
      <c r="AX1062" s="977"/>
      <c r="AY1062" s="977"/>
      <c r="AZ1062" s="977"/>
      <c r="BA1062" s="937"/>
    </row>
    <row r="1063" spans="1:90" ht="18.95" customHeight="1">
      <c r="A1063" s="962"/>
      <c r="B1063" s="962"/>
      <c r="C1063" s="920"/>
      <c r="D1063" s="920"/>
      <c r="E1063" s="920"/>
      <c r="H1063" s="935"/>
      <c r="I1063" s="1372"/>
      <c r="J1063" s="1372"/>
      <c r="K1063" s="1372"/>
      <c r="L1063" s="1372"/>
      <c r="M1063" s="1372"/>
      <c r="N1063" s="1372"/>
      <c r="O1063" s="1372"/>
      <c r="P1063" s="1372"/>
      <c r="Q1063" s="1372"/>
      <c r="R1063" s="1372"/>
      <c r="S1063" s="1372"/>
      <c r="T1063" s="1372"/>
      <c r="U1063" s="1372"/>
      <c r="V1063" s="1372"/>
      <c r="W1063" s="1372"/>
      <c r="X1063" s="1372"/>
      <c r="Y1063" s="1372"/>
      <c r="Z1063" s="1372"/>
      <c r="AA1063" s="1372"/>
      <c r="AB1063" s="1372"/>
      <c r="AC1063" s="1372"/>
      <c r="AD1063" s="1372"/>
      <c r="AE1063" s="1372"/>
      <c r="AF1063" s="1372"/>
      <c r="AG1063" s="1372"/>
      <c r="AH1063" s="1372"/>
      <c r="AI1063" s="1372"/>
      <c r="AJ1063" s="1372"/>
      <c r="AK1063" s="1372"/>
      <c r="AL1063" s="1372"/>
      <c r="AM1063" s="1372"/>
      <c r="AN1063" s="1372"/>
      <c r="AO1063" s="1372"/>
      <c r="AP1063" s="1372"/>
      <c r="AQ1063" s="1372"/>
      <c r="AR1063" s="1372"/>
      <c r="AS1063" s="1372"/>
      <c r="AT1063" s="978" t="s">
        <v>1557</v>
      </c>
      <c r="AU1063" s="978"/>
      <c r="AV1063" s="978"/>
      <c r="AW1063" s="2883">
        <f>AW1059+AW1060</f>
        <v>26</v>
      </c>
      <c r="AX1063" s="2884"/>
      <c r="AY1063" s="2885"/>
      <c r="AZ1063" s="1372"/>
      <c r="BA1063" s="937"/>
    </row>
    <row r="1064" spans="1:90" ht="5.0999999999999996" customHeight="1">
      <c r="A1064" s="962"/>
      <c r="B1064" s="962"/>
      <c r="C1064" s="920"/>
      <c r="D1064" s="920"/>
      <c r="E1064" s="920"/>
      <c r="H1064" s="935"/>
      <c r="I1064" s="977"/>
      <c r="J1064" s="977"/>
      <c r="K1064" s="977"/>
      <c r="L1064" s="977"/>
      <c r="M1064" s="977"/>
      <c r="N1064" s="977"/>
      <c r="O1064" s="977"/>
      <c r="P1064" s="977"/>
      <c r="Q1064" s="977"/>
      <c r="R1064" s="977"/>
      <c r="S1064" s="977"/>
      <c r="T1064" s="977"/>
      <c r="U1064" s="977"/>
      <c r="V1064" s="977"/>
      <c r="W1064" s="977"/>
      <c r="X1064" s="977"/>
      <c r="Y1064" s="977"/>
      <c r="Z1064" s="977"/>
      <c r="AA1064" s="977"/>
      <c r="AB1064" s="977"/>
      <c r="AC1064" s="977"/>
      <c r="AD1064" s="977"/>
      <c r="AE1064" s="977"/>
      <c r="AF1064" s="977"/>
      <c r="AG1064" s="977"/>
      <c r="AH1064" s="977"/>
      <c r="AI1064" s="977"/>
      <c r="AJ1064" s="977"/>
      <c r="AK1064" s="977"/>
      <c r="AL1064" s="977"/>
      <c r="AM1064" s="977"/>
      <c r="AN1064" s="977"/>
      <c r="AO1064" s="977"/>
      <c r="AP1064" s="977"/>
      <c r="AQ1064" s="977"/>
      <c r="AR1064" s="977"/>
      <c r="AS1064" s="977"/>
      <c r="AT1064" s="977"/>
      <c r="AU1064" s="977"/>
      <c r="AV1064" s="977"/>
      <c r="AW1064" s="977"/>
      <c r="AX1064" s="977"/>
      <c r="AY1064" s="977"/>
      <c r="AZ1064" s="977"/>
      <c r="BA1064" s="937"/>
    </row>
    <row r="1065" spans="1:90" ht="9.9499999999999993" customHeight="1">
      <c r="A1065" s="962"/>
      <c r="B1065" s="962"/>
      <c r="C1065" s="920"/>
      <c r="D1065" s="920"/>
      <c r="E1065" s="920"/>
      <c r="H1065" s="936"/>
      <c r="I1065" s="1389"/>
      <c r="J1065" s="939"/>
      <c r="K1065" s="939"/>
      <c r="L1065" s="939"/>
      <c r="M1065" s="939"/>
      <c r="N1065" s="939"/>
      <c r="O1065" s="939"/>
      <c r="P1065" s="939"/>
      <c r="Q1065" s="939"/>
      <c r="R1065" s="939"/>
      <c r="S1065" s="939"/>
      <c r="T1065" s="939"/>
      <c r="U1065" s="939"/>
      <c r="V1065" s="939"/>
      <c r="W1065" s="521"/>
      <c r="X1065" s="521"/>
      <c r="Y1065" s="939"/>
      <c r="Z1065" s="939"/>
      <c r="AA1065" s="939"/>
      <c r="AB1065" s="939"/>
      <c r="AC1065" s="939"/>
      <c r="AD1065" s="939"/>
      <c r="AE1065" s="939"/>
      <c r="AF1065" s="939"/>
      <c r="AG1065" s="939"/>
      <c r="AH1065" s="939"/>
      <c r="AI1065" s="939"/>
      <c r="AJ1065" s="521"/>
      <c r="AK1065" s="521"/>
      <c r="AL1065" s="521"/>
      <c r="AM1065" s="521"/>
      <c r="AN1065" s="521"/>
      <c r="AO1065" s="521"/>
      <c r="AP1065" s="521"/>
      <c r="AQ1065" s="521"/>
      <c r="AR1065" s="521"/>
      <c r="AS1065" s="939"/>
      <c r="AT1065" s="939"/>
      <c r="AU1065" s="939"/>
      <c r="AV1065" s="939"/>
      <c r="AW1065" s="939"/>
      <c r="AX1065" s="939"/>
      <c r="AY1065" s="939"/>
      <c r="AZ1065" s="939"/>
      <c r="BA1065" s="940"/>
    </row>
    <row r="1066" spans="1:90" ht="18.95" customHeight="1">
      <c r="A1066" s="962"/>
      <c r="B1066" s="962"/>
      <c r="C1066" s="920"/>
      <c r="D1066" s="920"/>
      <c r="E1066" s="920"/>
      <c r="I1066" s="1050" t="s">
        <v>3636</v>
      </c>
      <c r="AA1066"/>
      <c r="AB1066"/>
      <c r="AC1066"/>
      <c r="AD1066"/>
      <c r="AE1066"/>
      <c r="AF1066"/>
      <c r="AG1066"/>
      <c r="AH1066"/>
      <c r="AX1066"/>
      <c r="AY1066"/>
      <c r="AZ1066"/>
      <c r="BA1066"/>
      <c r="BB1066"/>
      <c r="BC1066"/>
      <c r="BD1066"/>
    </row>
    <row r="1067" spans="1:90" ht="18.95" customHeight="1">
      <c r="A1067" s="962"/>
      <c r="B1067" s="962"/>
      <c r="C1067" s="920"/>
      <c r="D1067" s="920"/>
      <c r="E1067" s="920"/>
      <c r="I1067" s="1050"/>
      <c r="AA1067"/>
      <c r="AB1067"/>
      <c r="AC1067"/>
      <c r="AD1067"/>
      <c r="AE1067"/>
      <c r="AF1067"/>
      <c r="AG1067"/>
      <c r="AH1067"/>
      <c r="BA1067"/>
      <c r="BB1067"/>
      <c r="BC1067"/>
      <c r="BD1067"/>
      <c r="BE1067"/>
      <c r="BF1067"/>
      <c r="BG1067"/>
    </row>
    <row r="1068" spans="1:90" ht="18.95" customHeight="1">
      <c r="A1068" s="962"/>
      <c r="B1068" s="962"/>
      <c r="C1068" s="920"/>
      <c r="D1068" s="920"/>
      <c r="E1068" s="920"/>
      <c r="I1068" s="956"/>
      <c r="AA1068"/>
      <c r="AB1068"/>
      <c r="AC1068"/>
      <c r="AD1068"/>
      <c r="AE1068"/>
      <c r="AF1068"/>
      <c r="AG1068"/>
      <c r="AH1068"/>
    </row>
    <row r="1069" spans="1:90" customFormat="1" ht="5.0999999999999996" customHeight="1">
      <c r="A1069" s="486"/>
      <c r="B1069" s="486"/>
      <c r="C1069" s="920"/>
      <c r="D1069" s="920"/>
      <c r="E1069" s="920"/>
      <c r="H1069" s="2239"/>
      <c r="I1069" s="2239"/>
      <c r="J1069" s="2239"/>
      <c r="K1069" s="2239"/>
      <c r="L1069" s="2239"/>
      <c r="M1069" s="2239"/>
      <c r="N1069" s="2239"/>
      <c r="O1069" s="2239"/>
      <c r="P1069" s="2239"/>
      <c r="Q1069" s="2239"/>
      <c r="R1069" s="2239"/>
      <c r="S1069" s="2236"/>
      <c r="T1069" s="2237"/>
      <c r="U1069" s="2237"/>
      <c r="V1069" s="2237"/>
      <c r="W1069" s="2237"/>
      <c r="X1069" s="2238"/>
      <c r="Y1069" s="920"/>
      <c r="Z1069" s="920"/>
      <c r="AA1069" s="920"/>
      <c r="AB1069" s="920"/>
      <c r="AC1069" s="920"/>
      <c r="AD1069" s="920"/>
      <c r="AE1069" s="920"/>
      <c r="AF1069" s="920"/>
      <c r="AG1069" s="920"/>
      <c r="AH1069" s="920"/>
      <c r="AI1069" s="920"/>
      <c r="AJ1069" s="486"/>
      <c r="AK1069" s="486"/>
      <c r="AL1069" s="486"/>
      <c r="AM1069" s="486"/>
      <c r="AN1069" s="486"/>
      <c r="AO1069" s="486"/>
      <c r="AP1069" s="486"/>
      <c r="AQ1069" s="486"/>
      <c r="AR1069" s="486"/>
      <c r="AS1069" s="486"/>
      <c r="AT1069" s="486"/>
      <c r="AU1069" s="486"/>
      <c r="AV1069" s="486"/>
      <c r="AW1069" s="486"/>
      <c r="AX1069" s="486"/>
      <c r="AY1069" s="486"/>
      <c r="AZ1069" s="920"/>
      <c r="BA1069" s="486"/>
      <c r="BB1069" s="486"/>
      <c r="BC1069" s="486"/>
      <c r="BD1069" s="486"/>
      <c r="BE1069" s="486"/>
      <c r="BF1069" s="486"/>
      <c r="BG1069" s="486"/>
      <c r="BH1069" s="486"/>
      <c r="BI1069" s="920"/>
      <c r="BJ1069" s="920"/>
      <c r="BK1069" s="486"/>
      <c r="BL1069" s="486"/>
      <c r="BM1069" s="486"/>
      <c r="BN1069" s="486"/>
      <c r="BO1069" s="486"/>
      <c r="BP1069" s="920"/>
      <c r="BQ1069" s="920"/>
      <c r="BR1069" s="920"/>
      <c r="BS1069" s="920"/>
      <c r="BT1069" s="920"/>
      <c r="BU1069" s="920"/>
      <c r="BV1069" s="486"/>
      <c r="BW1069" s="486"/>
      <c r="BX1069" s="486"/>
      <c r="BY1069" s="486"/>
      <c r="BZ1069" s="486"/>
      <c r="CA1069" s="486"/>
      <c r="CB1069" s="486"/>
      <c r="CC1069" s="486"/>
      <c r="CD1069" s="486"/>
      <c r="CE1069" s="486"/>
      <c r="CF1069" s="486"/>
      <c r="CG1069" s="486"/>
      <c r="CL1069" s="486"/>
    </row>
    <row r="1070" spans="1:90" customFormat="1" ht="20.100000000000001" customHeight="1">
      <c r="A1070" s="486"/>
      <c r="B1070" s="486"/>
      <c r="C1070" s="920"/>
      <c r="D1070" s="920"/>
      <c r="E1070" s="920"/>
      <c r="H1070" s="2239"/>
      <c r="I1070" s="943" t="s">
        <v>3493</v>
      </c>
      <c r="J1070" s="944"/>
      <c r="K1070" s="944"/>
      <c r="L1070" s="944"/>
      <c r="M1070" s="944"/>
      <c r="N1070" s="944"/>
      <c r="O1070" s="944"/>
      <c r="P1070" s="944"/>
      <c r="Q1070" s="944"/>
      <c r="R1070" s="1396"/>
      <c r="S1070" s="907" t="s">
        <v>1519</v>
      </c>
      <c r="T1070" s="908"/>
      <c r="U1070" s="908"/>
      <c r="V1070" s="908"/>
      <c r="W1070" s="908"/>
      <c r="X1070" s="909"/>
      <c r="Y1070" s="486"/>
      <c r="Z1070" s="486"/>
      <c r="AA1070" s="486"/>
      <c r="AB1070" s="486"/>
      <c r="AC1070" s="486"/>
      <c r="AD1070" s="486"/>
      <c r="AE1070" s="486"/>
      <c r="AF1070" s="486"/>
      <c r="AG1070" s="486"/>
      <c r="AH1070" s="486"/>
      <c r="AI1070" s="486"/>
      <c r="AJ1070" s="486"/>
      <c r="AK1070" s="486"/>
      <c r="AL1070" s="486"/>
      <c r="AM1070" s="486"/>
      <c r="AN1070" s="486"/>
      <c r="AO1070" s="486"/>
      <c r="AP1070" s="486"/>
      <c r="AQ1070" s="486"/>
      <c r="AR1070" s="486"/>
      <c r="AS1070" s="486"/>
      <c r="AT1070" s="486"/>
      <c r="AU1070" s="486"/>
      <c r="AV1070" s="486"/>
      <c r="AW1070" s="486"/>
      <c r="AX1070" s="486"/>
      <c r="AY1070" s="486"/>
      <c r="AZ1070" s="920"/>
      <c r="BA1070" s="486"/>
      <c r="BB1070" s="486"/>
      <c r="BC1070" s="486"/>
      <c r="BD1070" s="486"/>
      <c r="BE1070" s="486"/>
      <c r="BF1070" s="486"/>
      <c r="BG1070" s="486"/>
      <c r="BH1070" s="486"/>
      <c r="BI1070" s="486"/>
      <c r="BJ1070" s="486"/>
      <c r="BK1070" s="486"/>
      <c r="BL1070" s="486"/>
      <c r="BM1070" s="486"/>
      <c r="BN1070" s="486"/>
      <c r="BS1070" s="920"/>
      <c r="BT1070" s="920"/>
      <c r="BU1070" s="920"/>
      <c r="BV1070" s="920"/>
      <c r="BY1070" s="920"/>
      <c r="BZ1070" s="920"/>
      <c r="CA1070" s="920"/>
      <c r="CB1070" s="920"/>
      <c r="CC1070" s="920"/>
    </row>
    <row r="1071" spans="1:90" customFormat="1" ht="9.9499999999999993" customHeight="1">
      <c r="A1071" s="486"/>
      <c r="B1071" s="486"/>
      <c r="C1071" s="920"/>
      <c r="D1071" s="920"/>
      <c r="E1071" s="920"/>
      <c r="H1071" s="916"/>
      <c r="I1071" s="2239"/>
      <c r="J1071" s="2239"/>
      <c r="K1071" s="2239"/>
      <c r="L1071" s="2239"/>
      <c r="M1071" s="2239"/>
      <c r="N1071" s="2239"/>
      <c r="O1071" s="2239"/>
      <c r="P1071" s="2239"/>
      <c r="Q1071" s="2239"/>
      <c r="R1071" s="2239"/>
      <c r="S1071" s="2239"/>
      <c r="T1071" s="2239"/>
      <c r="U1071" s="2239"/>
      <c r="V1071" s="2239"/>
      <c r="W1071" s="2239"/>
      <c r="X1071" s="2239"/>
      <c r="Y1071" s="941"/>
      <c r="Z1071" s="941"/>
      <c r="AA1071" s="941"/>
      <c r="AB1071" s="941"/>
      <c r="AC1071" s="941"/>
      <c r="AD1071" s="941"/>
      <c r="AE1071" s="941"/>
      <c r="AF1071" s="941"/>
      <c r="AG1071" s="941"/>
      <c r="AH1071" s="941"/>
      <c r="AI1071" s="941"/>
      <c r="AJ1071" s="941"/>
      <c r="AK1071" s="941"/>
      <c r="AL1071" s="941"/>
      <c r="AM1071" s="941"/>
      <c r="AN1071" s="941"/>
      <c r="AO1071" s="941"/>
      <c r="AP1071" s="941"/>
      <c r="AQ1071" s="941"/>
      <c r="AR1071" s="941"/>
      <c r="AS1071" s="941"/>
      <c r="AT1071" s="941"/>
      <c r="AU1071" s="941"/>
      <c r="AV1071" s="941"/>
      <c r="AW1071" s="941"/>
      <c r="AX1071" s="941"/>
      <c r="AY1071" s="941"/>
      <c r="AZ1071" s="941"/>
      <c r="BA1071" s="941"/>
      <c r="BB1071" s="941"/>
      <c r="BC1071" s="941"/>
      <c r="BD1071" s="941"/>
      <c r="BE1071" s="941"/>
      <c r="BF1071" s="941"/>
      <c r="BG1071" s="941"/>
      <c r="BH1071" s="1316"/>
      <c r="BI1071" s="1316"/>
      <c r="BJ1071" s="1316"/>
      <c r="BK1071" s="1316"/>
      <c r="BL1071" s="1316"/>
      <c r="BM1071" s="1316"/>
      <c r="BN1071" s="941"/>
      <c r="BO1071" s="914"/>
      <c r="BP1071" s="914"/>
      <c r="BQ1071" s="914"/>
      <c r="BR1071" s="914"/>
      <c r="BS1071" s="941"/>
      <c r="BT1071" s="941"/>
      <c r="BU1071" s="941"/>
      <c r="BV1071" s="941"/>
      <c r="BW1071" s="914"/>
      <c r="BX1071" s="1424"/>
      <c r="BY1071" s="920"/>
      <c r="BZ1071" s="920"/>
      <c r="CA1071" s="920"/>
      <c r="CB1071" s="920"/>
      <c r="CC1071" s="920"/>
    </row>
    <row r="1072" spans="1:90" ht="18.95" customHeight="1">
      <c r="C1072" s="920"/>
      <c r="D1072" s="920"/>
      <c r="E1072" s="920"/>
      <c r="H1072" s="935"/>
      <c r="I1072" s="949" t="s">
        <v>2024</v>
      </c>
      <c r="J1072" s="752"/>
      <c r="K1072" s="938"/>
      <c r="L1072" s="2890" t="s">
        <v>1179</v>
      </c>
      <c r="M1072" s="2891"/>
      <c r="N1072" s="2891"/>
      <c r="O1072" s="2892"/>
      <c r="P1072" s="986" t="s">
        <v>1180</v>
      </c>
      <c r="Q1072" s="987" t="s">
        <v>1178</v>
      </c>
      <c r="R1072" s="2890" t="s">
        <v>1179</v>
      </c>
      <c r="S1072" s="2891"/>
      <c r="T1072" s="2891"/>
      <c r="U1072" s="2892"/>
      <c r="V1072" s="986" t="s">
        <v>1180</v>
      </c>
      <c r="X1072" s="2235" t="s">
        <v>1630</v>
      </c>
      <c r="Y1072" s="938"/>
      <c r="Z1072" s="958"/>
      <c r="AA1072" s="1154" t="s">
        <v>1844</v>
      </c>
      <c r="AB1072" s="1155"/>
      <c r="AC1072" s="1155"/>
      <c r="AD1072" s="1155"/>
      <c r="AE1072" s="1155"/>
      <c r="AF1072" s="1156"/>
      <c r="AG1072" s="986" t="s">
        <v>912</v>
      </c>
      <c r="AJ1072" s="910" t="s">
        <v>1522</v>
      </c>
      <c r="AK1072" s="752"/>
      <c r="AL1072" s="752"/>
      <c r="AM1072" s="752"/>
      <c r="AN1072" s="2868" t="s">
        <v>3410</v>
      </c>
      <c r="AO1072" s="2869"/>
      <c r="AP1072" s="2870"/>
      <c r="AQ1072" s="946" t="s">
        <v>1115</v>
      </c>
      <c r="AR1072" s="2865" t="s">
        <v>1523</v>
      </c>
      <c r="AS1072" s="2866"/>
      <c r="AT1072" s="2867"/>
      <c r="AU1072" s="946" t="s">
        <v>1115</v>
      </c>
      <c r="AV1072" s="2865" t="s">
        <v>1524</v>
      </c>
      <c r="AW1072" s="2866"/>
      <c r="AX1072" s="2867"/>
      <c r="AY1072" s="946" t="s">
        <v>1115</v>
      </c>
      <c r="BA1072" s="949" t="s">
        <v>2204</v>
      </c>
      <c r="BB1072" s="752"/>
      <c r="BC1072" s="752"/>
      <c r="BD1072" s="2865" t="s">
        <v>1521</v>
      </c>
      <c r="BE1072" s="2866"/>
      <c r="BF1072" s="2866"/>
      <c r="BG1072" s="2866"/>
      <c r="BH1072" s="2867"/>
      <c r="BK1072" s="920"/>
      <c r="BL1072" s="926" t="s">
        <v>1544</v>
      </c>
      <c r="BM1072" s="927"/>
      <c r="BN1072" s="928"/>
      <c r="BO1072" s="926" t="s">
        <v>1623</v>
      </c>
      <c r="BP1072" s="927"/>
      <c r="BQ1072" s="928"/>
      <c r="BR1072" s="920"/>
      <c r="BS1072" s="920"/>
      <c r="BT1072" s="920"/>
      <c r="BU1072" s="920"/>
      <c r="BV1072" s="920"/>
      <c r="BW1072" s="920"/>
      <c r="BX1072" s="937"/>
      <c r="BY1072" s="920"/>
      <c r="BZ1072" s="920"/>
      <c r="CA1072" s="920"/>
      <c r="CB1072" s="920"/>
      <c r="CC1072" s="920"/>
    </row>
    <row r="1073" spans="1:96" ht="9.9499999999999993" customHeight="1">
      <c r="C1073" s="920"/>
      <c r="D1073" s="920"/>
      <c r="E1073" s="920"/>
      <c r="H1073" s="935"/>
      <c r="I1073" s="2242"/>
      <c r="J1073" s="920"/>
      <c r="K1073" s="920"/>
      <c r="L1073" s="920"/>
      <c r="M1073" s="920"/>
      <c r="BG1073" s="920"/>
      <c r="BH1073" s="920"/>
      <c r="BI1073" s="920"/>
      <c r="BK1073" s="920"/>
      <c r="BL1073" s="920"/>
      <c r="BM1073" s="920"/>
      <c r="BN1073" s="920"/>
      <c r="BO1073" s="920"/>
      <c r="BP1073" s="920"/>
      <c r="BQ1073" s="920"/>
      <c r="BR1073" s="920"/>
      <c r="BS1073" s="920"/>
      <c r="BT1073" s="920"/>
      <c r="BU1073" s="920"/>
      <c r="BV1073" s="920"/>
      <c r="BW1073" s="920"/>
      <c r="BX1073" s="937"/>
      <c r="BY1073" s="920"/>
      <c r="BZ1073" s="920"/>
      <c r="CA1073" s="920"/>
      <c r="CB1073" s="920"/>
      <c r="CC1073" s="920"/>
      <c r="CD1073" s="920"/>
      <c r="CE1073" s="920"/>
      <c r="CF1073" s="920"/>
      <c r="CG1073" s="920"/>
      <c r="CH1073" s="920"/>
      <c r="CI1073" s="920"/>
      <c r="CJ1073" s="920"/>
      <c r="CK1073" s="920"/>
      <c r="CL1073" s="920"/>
      <c r="CM1073" s="920"/>
      <c r="CN1073" s="920"/>
      <c r="CO1073" s="920"/>
      <c r="CP1073" s="920"/>
      <c r="CQ1073" s="920"/>
      <c r="CR1073" s="920"/>
    </row>
    <row r="1074" spans="1:96" ht="20.100000000000001" customHeight="1">
      <c r="C1074" s="920"/>
      <c r="D1074" s="920"/>
      <c r="E1074" s="920"/>
      <c r="H1074" s="935"/>
      <c r="I1074" s="949" t="s">
        <v>1542</v>
      </c>
      <c r="J1074" s="981"/>
      <c r="L1074" s="982" t="s">
        <v>1521</v>
      </c>
      <c r="M1074" s="983"/>
      <c r="N1074" s="983"/>
      <c r="O1074" s="983"/>
      <c r="P1074" s="986" t="s">
        <v>3506</v>
      </c>
      <c r="R1074" s="486" t="s">
        <v>3503</v>
      </c>
      <c r="S1074" s="486" t="s">
        <v>3504</v>
      </c>
      <c r="U1074" s="486" t="s">
        <v>3503</v>
      </c>
      <c r="V1074" s="486" t="s">
        <v>3505</v>
      </c>
      <c r="X1074" s="949" t="s">
        <v>1573</v>
      </c>
      <c r="Y1074" s="910"/>
      <c r="Z1074" s="910"/>
      <c r="AA1074" s="982" t="s">
        <v>1521</v>
      </c>
      <c r="AB1074" s="983"/>
      <c r="AC1074" s="983"/>
      <c r="AD1074" s="983"/>
      <c r="AE1074" s="983"/>
      <c r="AF1074" s="986" t="s">
        <v>912</v>
      </c>
      <c r="AG1074" s="910" t="s">
        <v>1682</v>
      </c>
      <c r="AH1074" s="910"/>
      <c r="AI1074" s="981"/>
      <c r="AJ1074" s="982" t="s">
        <v>1521</v>
      </c>
      <c r="AK1074" s="983"/>
      <c r="AL1074" s="983"/>
      <c r="AM1074" s="983"/>
      <c r="AN1074" s="984"/>
      <c r="AO1074" s="986" t="s">
        <v>912</v>
      </c>
      <c r="AP1074" s="920"/>
      <c r="AQ1074" s="949" t="s">
        <v>3192</v>
      </c>
      <c r="AR1074" s="981"/>
      <c r="AS1074" s="938"/>
      <c r="AU1074" s="982" t="s">
        <v>1521</v>
      </c>
      <c r="AV1074" s="983"/>
      <c r="AW1074" s="983"/>
      <c r="AX1074" s="983"/>
      <c r="AY1074" s="984"/>
      <c r="BA1074" s="949" t="s">
        <v>2384</v>
      </c>
      <c r="BB1074" s="938"/>
      <c r="BD1074" s="982" t="s">
        <v>1521</v>
      </c>
      <c r="BE1074" s="983"/>
      <c r="BF1074" s="983"/>
      <c r="BG1074" s="983"/>
      <c r="BH1074" s="984"/>
      <c r="BN1074" s="920"/>
      <c r="BO1074" s="920"/>
      <c r="BP1074" s="920"/>
      <c r="BQ1074" s="920"/>
      <c r="BR1074" s="920"/>
      <c r="BS1074" s="920"/>
      <c r="BT1074" s="920"/>
      <c r="BU1074" s="920"/>
      <c r="BV1074" s="920"/>
      <c r="BW1074" s="920"/>
      <c r="BX1074" s="937"/>
      <c r="BY1074" s="920"/>
      <c r="BZ1074" s="920"/>
      <c r="CA1074" s="920"/>
      <c r="CB1074" s="920"/>
      <c r="CC1074" s="920"/>
      <c r="CD1074" s="920"/>
      <c r="CE1074" s="920"/>
      <c r="CF1074" s="920"/>
      <c r="CG1074" s="920"/>
      <c r="CH1074" s="920"/>
      <c r="CI1074" s="920"/>
      <c r="CJ1074" s="920"/>
      <c r="CK1074" s="920"/>
      <c r="CL1074" s="920"/>
      <c r="CM1074" s="920"/>
      <c r="CN1074" s="920"/>
      <c r="CO1074" s="920"/>
      <c r="CP1074" s="920"/>
      <c r="CQ1074" s="920"/>
      <c r="CR1074" s="920"/>
    </row>
    <row r="1075" spans="1:96" ht="9.9499999999999993" customHeight="1">
      <c r="C1075" s="920"/>
      <c r="D1075" s="920"/>
      <c r="E1075" s="920"/>
      <c r="H1075" s="935"/>
      <c r="I1075" s="2242"/>
      <c r="J1075" s="920"/>
      <c r="K1075" s="920"/>
      <c r="L1075" s="920"/>
      <c r="M1075" s="920"/>
      <c r="BA1075" s="920"/>
      <c r="BB1075" s="920"/>
      <c r="BC1075" s="920"/>
      <c r="BD1075" s="920"/>
      <c r="BE1075" s="920"/>
      <c r="BF1075" s="920"/>
      <c r="BG1075" s="920"/>
      <c r="BH1075" s="920"/>
      <c r="BI1075" s="920"/>
      <c r="BJ1075" s="920"/>
      <c r="BK1075" s="920"/>
      <c r="BL1075" s="920"/>
      <c r="BM1075" s="920"/>
      <c r="BN1075" s="920"/>
      <c r="BO1075" s="920"/>
      <c r="BP1075" s="920"/>
      <c r="BQ1075" s="920"/>
      <c r="BR1075" s="920"/>
      <c r="BS1075" s="920"/>
      <c r="BT1075" s="920"/>
      <c r="BU1075" s="920"/>
      <c r="BV1075" s="920"/>
      <c r="BW1075" s="920"/>
      <c r="BX1075" s="937"/>
      <c r="BY1075" s="920"/>
      <c r="BZ1075" s="920"/>
      <c r="CA1075" s="920"/>
      <c r="CB1075" s="920"/>
      <c r="CC1075" s="920"/>
      <c r="CD1075" s="920"/>
      <c r="CE1075" s="920"/>
      <c r="CF1075" s="920"/>
      <c r="CG1075" s="920"/>
      <c r="CH1075" s="920"/>
      <c r="CI1075" s="920"/>
      <c r="CJ1075" s="920"/>
      <c r="CK1075" s="920"/>
      <c r="CL1075" s="920"/>
      <c r="CM1075" s="920"/>
      <c r="CN1075" s="920"/>
      <c r="CO1075" s="920"/>
      <c r="CP1075" s="920"/>
      <c r="CQ1075" s="920"/>
    </row>
    <row r="1076" spans="1:96" ht="18.95" customHeight="1">
      <c r="C1076" s="920"/>
      <c r="D1076" s="920"/>
      <c r="E1076" s="920"/>
      <c r="H1076" s="935"/>
      <c r="I1076" s="2880" t="s">
        <v>1559</v>
      </c>
      <c r="J1076" s="2797" t="s">
        <v>2282</v>
      </c>
      <c r="K1076" s="2798"/>
      <c r="L1076" s="2798"/>
      <c r="M1076" s="2799"/>
      <c r="N1076" s="2797" t="s">
        <v>2062</v>
      </c>
      <c r="O1076" s="2798"/>
      <c r="P1076" s="2798"/>
      <c r="Q1076" s="2799"/>
      <c r="R1076" s="2810" t="s">
        <v>1630</v>
      </c>
      <c r="S1076" s="2882"/>
      <c r="T1076" s="2882"/>
      <c r="U1076" s="2882"/>
      <c r="V1076" s="2812"/>
      <c r="W1076" s="2810" t="s">
        <v>3091</v>
      </c>
      <c r="X1076" s="2882"/>
      <c r="Y1076" s="2882"/>
      <c r="Z1076" s="2882"/>
      <c r="AA1076" s="2812"/>
      <c r="AB1076" s="2810" t="s">
        <v>2364</v>
      </c>
      <c r="AC1076" s="2882"/>
      <c r="AD1076" s="2882"/>
      <c r="AE1076" s="2882"/>
      <c r="AF1076" s="2812"/>
      <c r="AG1076" s="966" t="s">
        <v>2147</v>
      </c>
      <c r="AH1076" s="1361"/>
      <c r="AI1076" s="930"/>
      <c r="AJ1076" s="930"/>
      <c r="AK1076" s="930"/>
      <c r="AL1076" s="930"/>
      <c r="AM1076" s="930"/>
      <c r="AN1076" s="930"/>
      <c r="AO1076" s="931"/>
      <c r="AP1076" s="929" t="s">
        <v>3500</v>
      </c>
      <c r="AQ1076" s="930"/>
      <c r="AR1076" s="930"/>
      <c r="AS1076" s="930"/>
      <c r="AT1076" s="930"/>
      <c r="AU1076" s="930"/>
      <c r="AV1076" s="930"/>
      <c r="AW1076" s="930"/>
      <c r="AX1076" s="930"/>
      <c r="AY1076" s="931"/>
      <c r="AZ1076" s="930"/>
      <c r="BA1076" s="931"/>
      <c r="BB1076" s="1026"/>
      <c r="BC1076" s="1026"/>
      <c r="BD1076" s="1182"/>
      <c r="BE1076" s="929" t="s">
        <v>3501</v>
      </c>
      <c r="BF1076" s="930"/>
      <c r="BG1076" s="930"/>
      <c r="BH1076" s="930"/>
      <c r="BI1076" s="930"/>
      <c r="BJ1076" s="930"/>
      <c r="BK1076" s="930"/>
      <c r="BL1076" s="930"/>
      <c r="BM1076" s="930"/>
      <c r="BN1076" s="930"/>
      <c r="BO1076" s="930"/>
      <c r="BP1076" s="930"/>
      <c r="BQ1076" s="1026"/>
      <c r="BR1076" s="1026"/>
      <c r="BS1076" s="1182"/>
      <c r="BT1076" s="2810" t="s">
        <v>2395</v>
      </c>
      <c r="BU1076" s="2811"/>
      <c r="BV1076" s="2812"/>
      <c r="BW1076" s="2232"/>
      <c r="BX1076" s="937"/>
      <c r="BY1076" s="920"/>
      <c r="BZ1076" s="920"/>
      <c r="CA1076" s="920"/>
      <c r="CB1076" s="920"/>
      <c r="CC1076" s="920"/>
    </row>
    <row r="1077" spans="1:96" ht="18.95" customHeight="1">
      <c r="C1077" s="920"/>
      <c r="D1077" s="920"/>
      <c r="E1077" s="920"/>
      <c r="H1077" s="935"/>
      <c r="I1077" s="2881"/>
      <c r="J1077" s="2800"/>
      <c r="K1077" s="2801"/>
      <c r="L1077" s="2801"/>
      <c r="M1077" s="2802"/>
      <c r="N1077" s="2800"/>
      <c r="O1077" s="2801"/>
      <c r="P1077" s="2801"/>
      <c r="Q1077" s="2802"/>
      <c r="R1077" s="2813"/>
      <c r="S1077" s="2814"/>
      <c r="T1077" s="2814"/>
      <c r="U1077" s="2814"/>
      <c r="V1077" s="2815"/>
      <c r="W1077" s="2813"/>
      <c r="X1077" s="2814"/>
      <c r="Y1077" s="2814"/>
      <c r="Z1077" s="2814"/>
      <c r="AA1077" s="2815"/>
      <c r="AB1077" s="2813"/>
      <c r="AC1077" s="2814"/>
      <c r="AD1077" s="2814"/>
      <c r="AE1077" s="2814"/>
      <c r="AF1077" s="2815"/>
      <c r="AG1077" s="929" t="s">
        <v>3412</v>
      </c>
      <c r="AH1077" s="930"/>
      <c r="AI1077" s="930"/>
      <c r="AJ1077" s="929" t="s">
        <v>2138</v>
      </c>
      <c r="AK1077" s="930"/>
      <c r="AL1077" s="930"/>
      <c r="AM1077" s="929" t="s">
        <v>2139</v>
      </c>
      <c r="AN1077" s="930"/>
      <c r="AO1077" s="931"/>
      <c r="AP1077" s="929" t="s">
        <v>699</v>
      </c>
      <c r="AQ1077" s="930"/>
      <c r="AR1077" s="930"/>
      <c r="AS1077" s="931"/>
      <c r="AT1077" s="929" t="s">
        <v>700</v>
      </c>
      <c r="AU1077" s="930"/>
      <c r="AV1077" s="931"/>
      <c r="AW1077" s="929" t="s">
        <v>1697</v>
      </c>
      <c r="AX1077" s="930"/>
      <c r="AY1077" s="930"/>
      <c r="AZ1077" s="930"/>
      <c r="BA1077" s="931"/>
      <c r="BB1077" s="929" t="s">
        <v>3499</v>
      </c>
      <c r="BC1077" s="930"/>
      <c r="BD1077" s="931"/>
      <c r="BE1077" s="929" t="s">
        <v>699</v>
      </c>
      <c r="BF1077" s="930"/>
      <c r="BG1077" s="930"/>
      <c r="BH1077" s="931"/>
      <c r="BI1077" s="929" t="s">
        <v>700</v>
      </c>
      <c r="BJ1077" s="930"/>
      <c r="BK1077" s="931"/>
      <c r="BL1077" s="929" t="s">
        <v>1697</v>
      </c>
      <c r="BM1077" s="930"/>
      <c r="BN1077" s="930"/>
      <c r="BO1077" s="930"/>
      <c r="BP1077" s="931"/>
      <c r="BQ1077" s="929" t="s">
        <v>3499</v>
      </c>
      <c r="BR1077" s="930"/>
      <c r="BS1077" s="931"/>
      <c r="BT1077" s="2813"/>
      <c r="BU1077" s="2814"/>
      <c r="BV1077" s="2815"/>
      <c r="BW1077" s="2233"/>
      <c r="BX1077" s="937"/>
    </row>
    <row r="1078" spans="1:96" ht="18.95" customHeight="1">
      <c r="C1078" s="920"/>
      <c r="D1078" s="920"/>
      <c r="E1078" s="920"/>
      <c r="H1078" s="935"/>
      <c r="I1078" s="932" t="s">
        <v>737</v>
      </c>
      <c r="J1078" s="2865" t="s">
        <v>1526</v>
      </c>
      <c r="K1078" s="2866"/>
      <c r="L1078" s="2866"/>
      <c r="M1078" s="2867"/>
      <c r="N1078" s="2865" t="s">
        <v>1179</v>
      </c>
      <c r="O1078" s="2866"/>
      <c r="P1078" s="2866"/>
      <c r="Q1078" s="2867"/>
      <c r="R1078" s="917" t="s">
        <v>1844</v>
      </c>
      <c r="S1078" s="918"/>
      <c r="T1078" s="918"/>
      <c r="U1078" s="918"/>
      <c r="V1078" s="919"/>
      <c r="W1078" s="2890" t="s">
        <v>2351</v>
      </c>
      <c r="X1078" s="2891"/>
      <c r="Y1078" s="2891"/>
      <c r="Z1078" s="2891"/>
      <c r="AA1078" s="2892"/>
      <c r="AB1078" s="2890" t="s">
        <v>3184</v>
      </c>
      <c r="AC1078" s="2891"/>
      <c r="AD1078" s="2891"/>
      <c r="AE1078" s="2891"/>
      <c r="AF1078" s="2892"/>
      <c r="AG1078" s="1388" t="s">
        <v>3410</v>
      </c>
      <c r="AH1078" s="955"/>
      <c r="AI1078" s="955"/>
      <c r="AJ1078" s="954" t="s">
        <v>1523</v>
      </c>
      <c r="AK1078" s="955"/>
      <c r="AL1078" s="955"/>
      <c r="AM1078" s="954" t="s">
        <v>1524</v>
      </c>
      <c r="AN1078" s="955"/>
      <c r="AO1078" s="971"/>
      <c r="AP1078" s="2832" t="s">
        <v>1560</v>
      </c>
      <c r="AQ1078" s="2806"/>
      <c r="AR1078" s="2806"/>
      <c r="AS1078" s="2793"/>
      <c r="AT1078" s="2832">
        <v>12345</v>
      </c>
      <c r="AU1078" s="2806"/>
      <c r="AV1078" s="2793"/>
      <c r="AW1078" s="2929" t="s">
        <v>1691</v>
      </c>
      <c r="AX1078" s="2930"/>
      <c r="AY1078" s="2930"/>
      <c r="AZ1078" s="2930"/>
      <c r="BA1078" s="2931"/>
      <c r="BB1078" s="2929" t="s">
        <v>1704</v>
      </c>
      <c r="BC1078" s="2930"/>
      <c r="BD1078" s="2931"/>
      <c r="BE1078" s="2831" t="s">
        <v>2200</v>
      </c>
      <c r="BF1078" s="2808"/>
      <c r="BG1078" s="2808"/>
      <c r="BH1078" s="2809"/>
      <c r="BI1078" s="2831">
        <v>12345</v>
      </c>
      <c r="BJ1078" s="2808"/>
      <c r="BK1078" s="2809"/>
      <c r="BL1078" s="2932" t="s">
        <v>3176</v>
      </c>
      <c r="BM1078" s="2933"/>
      <c r="BN1078" s="2933"/>
      <c r="BO1078" s="2933"/>
      <c r="BP1078" s="2934"/>
      <c r="BQ1078" s="2932" t="s">
        <v>3150</v>
      </c>
      <c r="BR1078" s="2933"/>
      <c r="BS1078" s="2934"/>
      <c r="BT1078" s="2932">
        <v>12</v>
      </c>
      <c r="BU1078" s="2933"/>
      <c r="BV1078" s="2934"/>
      <c r="BW1078" s="986"/>
      <c r="BX1078" s="937"/>
    </row>
    <row r="1079" spans="1:96" ht="18.95" customHeight="1">
      <c r="C1079" s="920"/>
      <c r="D1079" s="920"/>
      <c r="E1079" s="920"/>
      <c r="H1079" s="935"/>
      <c r="I1079" s="932" t="s">
        <v>737</v>
      </c>
      <c r="J1079" s="2865" t="s">
        <v>1526</v>
      </c>
      <c r="K1079" s="2866"/>
      <c r="L1079" s="2866"/>
      <c r="M1079" s="2867"/>
      <c r="N1079" s="2865" t="s">
        <v>1179</v>
      </c>
      <c r="O1079" s="2866"/>
      <c r="P1079" s="2866"/>
      <c r="Q1079" s="2867"/>
      <c r="R1079" s="917" t="s">
        <v>1844</v>
      </c>
      <c r="S1079" s="918"/>
      <c r="T1079" s="918"/>
      <c r="U1079" s="918"/>
      <c r="V1079" s="919"/>
      <c r="W1079" s="2890" t="s">
        <v>2351</v>
      </c>
      <c r="X1079" s="2891"/>
      <c r="Y1079" s="2891"/>
      <c r="Z1079" s="2891"/>
      <c r="AA1079" s="2892"/>
      <c r="AB1079" s="2890" t="s">
        <v>3184</v>
      </c>
      <c r="AC1079" s="2891"/>
      <c r="AD1079" s="2891"/>
      <c r="AE1079" s="2891"/>
      <c r="AF1079" s="2892"/>
      <c r="AG1079" s="1388" t="s">
        <v>3410</v>
      </c>
      <c r="AH1079" s="955"/>
      <c r="AI1079" s="955"/>
      <c r="AJ1079" s="954" t="s">
        <v>1523</v>
      </c>
      <c r="AK1079" s="955"/>
      <c r="AL1079" s="955"/>
      <c r="AM1079" s="954" t="s">
        <v>1524</v>
      </c>
      <c r="AN1079" s="955"/>
      <c r="AO1079" s="971"/>
      <c r="AP1079" s="2831" t="s">
        <v>1560</v>
      </c>
      <c r="AQ1079" s="2808"/>
      <c r="AR1079" s="2808"/>
      <c r="AS1079" s="2809"/>
      <c r="AT1079" s="2831">
        <v>12345</v>
      </c>
      <c r="AU1079" s="2808"/>
      <c r="AV1079" s="2809"/>
      <c r="AW1079" s="2932" t="s">
        <v>1691</v>
      </c>
      <c r="AX1079" s="2933"/>
      <c r="AY1079" s="2933"/>
      <c r="AZ1079" s="2933"/>
      <c r="BA1079" s="2934"/>
      <c r="BB1079" s="2932" t="s">
        <v>1704</v>
      </c>
      <c r="BC1079" s="2933"/>
      <c r="BD1079" s="2934"/>
      <c r="BE1079" s="2831" t="s">
        <v>2200</v>
      </c>
      <c r="BF1079" s="2808"/>
      <c r="BG1079" s="2808"/>
      <c r="BH1079" s="2809"/>
      <c r="BI1079" s="2831">
        <v>12345</v>
      </c>
      <c r="BJ1079" s="2808"/>
      <c r="BK1079" s="2809"/>
      <c r="BL1079" s="2932" t="s">
        <v>3176</v>
      </c>
      <c r="BM1079" s="2933"/>
      <c r="BN1079" s="2933"/>
      <c r="BO1079" s="2933"/>
      <c r="BP1079" s="2934"/>
      <c r="BQ1079" s="2932" t="s">
        <v>3150</v>
      </c>
      <c r="BR1079" s="2933"/>
      <c r="BS1079" s="2934"/>
      <c r="BT1079" s="2932">
        <v>14</v>
      </c>
      <c r="BU1079" s="2933"/>
      <c r="BV1079" s="2934"/>
      <c r="BW1079" s="986"/>
      <c r="BX1079" s="937"/>
    </row>
    <row r="1080" spans="1:96" ht="5.0999999999999996" customHeight="1">
      <c r="C1080" s="920"/>
      <c r="D1080" s="920"/>
      <c r="E1080" s="920"/>
      <c r="H1080" s="935"/>
      <c r="I1080" s="1230"/>
      <c r="J1080" s="1419"/>
      <c r="K1080" s="1419"/>
      <c r="L1080" s="1419"/>
      <c r="M1080" s="1419"/>
      <c r="N1080" s="920"/>
      <c r="O1080" s="920"/>
      <c r="P1080" s="920"/>
      <c r="Q1080" s="920"/>
      <c r="R1080" s="920"/>
      <c r="S1080" s="920"/>
      <c r="T1080" s="920"/>
      <c r="U1080" s="920"/>
      <c r="V1080" s="920"/>
      <c r="W1080"/>
      <c r="X1080"/>
      <c r="Y1080"/>
      <c r="AK1080" s="920"/>
      <c r="AP1080" s="920"/>
      <c r="AV1080" s="1421"/>
      <c r="AW1080" s="911"/>
      <c r="AX1080" s="911"/>
      <c r="AY1080" s="911"/>
      <c r="AZ1080" s="911"/>
      <c r="BA1080" s="911"/>
      <c r="BB1080" s="911"/>
      <c r="BC1080" s="911"/>
      <c r="BD1080" s="911"/>
      <c r="BE1080" s="1230"/>
      <c r="BF1080" s="1230"/>
      <c r="BG1080" s="1230"/>
      <c r="BH1080" s="1230"/>
      <c r="BI1080" s="1230"/>
      <c r="BJ1080" s="1230"/>
      <c r="BK1080" s="1230"/>
      <c r="BL1080" s="1230"/>
      <c r="BM1080" s="1230"/>
      <c r="BN1080" s="1230"/>
      <c r="BO1080" s="1230"/>
      <c r="BP1080" s="1230"/>
      <c r="BQ1080" s="1230"/>
      <c r="BR1080" s="1230"/>
      <c r="BS1080" s="1230"/>
      <c r="BT1080" s="1230"/>
      <c r="BU1080" s="1230"/>
      <c r="BV1080" s="1230"/>
      <c r="BW1080" s="2239"/>
      <c r="BX1080" s="937"/>
    </row>
    <row r="1081" spans="1:96" ht="5.0999999999999996" customHeight="1">
      <c r="C1081" s="920"/>
      <c r="D1081" s="920"/>
      <c r="E1081" s="920"/>
      <c r="H1081" s="935"/>
      <c r="I1081" s="977"/>
      <c r="J1081" s="977"/>
      <c r="K1081" s="977"/>
      <c r="L1081" s="977"/>
      <c r="M1081" s="977"/>
      <c r="N1081" s="977"/>
      <c r="O1081" s="977"/>
      <c r="P1081" s="977"/>
      <c r="Q1081" s="977"/>
      <c r="R1081" s="977"/>
      <c r="S1081" s="977"/>
      <c r="T1081" s="977"/>
      <c r="U1081" s="977"/>
      <c r="V1081" s="977"/>
      <c r="W1081" s="977"/>
      <c r="X1081" s="977"/>
      <c r="Y1081" s="977"/>
      <c r="Z1081" s="977"/>
      <c r="AA1081" s="977"/>
      <c r="AB1081" s="977"/>
      <c r="AC1081" s="977"/>
      <c r="AD1081" s="977"/>
      <c r="AE1081" s="977"/>
      <c r="AF1081" s="977"/>
      <c r="AG1081" s="977"/>
      <c r="AH1081" s="977"/>
      <c r="AI1081" s="977"/>
      <c r="AJ1081" s="977"/>
      <c r="AK1081" s="977"/>
      <c r="AL1081" s="977"/>
      <c r="AM1081" s="977"/>
      <c r="AN1081" s="977"/>
      <c r="AO1081" s="977"/>
      <c r="AP1081" s="977"/>
      <c r="AQ1081" s="977"/>
      <c r="AR1081" s="977"/>
      <c r="AS1081" s="977"/>
      <c r="AT1081" s="977"/>
      <c r="AU1081" s="977"/>
      <c r="AV1081" s="977"/>
      <c r="AW1081" s="977"/>
      <c r="AX1081" s="977"/>
      <c r="AY1081" s="977"/>
      <c r="AZ1081" s="977"/>
      <c r="BA1081" s="977"/>
      <c r="BB1081" s="977"/>
      <c r="BC1081" s="977"/>
      <c r="BD1081" s="977"/>
      <c r="BE1081" s="977"/>
      <c r="BF1081" s="977"/>
      <c r="BG1081" s="977"/>
      <c r="BH1081" s="977"/>
      <c r="BI1081" s="977"/>
      <c r="BJ1081" s="977"/>
      <c r="BK1081" s="977"/>
      <c r="BL1081" s="977"/>
      <c r="BM1081" s="977"/>
      <c r="BN1081" s="977"/>
      <c r="BO1081" s="977"/>
      <c r="BP1081" s="977"/>
      <c r="BQ1081" s="977"/>
      <c r="BR1081" s="977"/>
      <c r="BS1081" s="977"/>
      <c r="BT1081" s="977"/>
      <c r="BU1081" s="977"/>
      <c r="BV1081" s="977"/>
      <c r="BW1081" s="977"/>
      <c r="BX1081" s="937"/>
    </row>
    <row r="1082" spans="1:96" ht="18.95" customHeight="1">
      <c r="C1082" s="920"/>
      <c r="D1082" s="920"/>
      <c r="E1082" s="920"/>
      <c r="H1082" s="935"/>
      <c r="I1082" s="1372"/>
      <c r="J1082" s="1372"/>
      <c r="K1082" s="1372"/>
      <c r="L1082" s="1372"/>
      <c r="M1082" s="1372"/>
      <c r="N1082" s="1372"/>
      <c r="O1082" s="1372"/>
      <c r="P1082" s="1372"/>
      <c r="Q1082" s="1372"/>
      <c r="R1082" s="1372"/>
      <c r="S1082" s="1372"/>
      <c r="T1082" s="1372"/>
      <c r="U1082" s="1372"/>
      <c r="V1082" s="1372"/>
      <c r="W1082" s="1372"/>
      <c r="X1082" s="1372"/>
      <c r="Y1082" s="1372"/>
      <c r="Z1082" s="1372"/>
      <c r="AA1082" s="1372"/>
      <c r="AB1082" s="1372"/>
      <c r="AC1082" s="1372"/>
      <c r="AD1082" s="1372"/>
      <c r="AE1082" s="1372"/>
      <c r="AF1082" s="1372"/>
      <c r="AG1082" s="1372"/>
      <c r="AH1082" s="1372"/>
      <c r="AI1082" s="1372"/>
      <c r="AJ1082" s="1372"/>
      <c r="AK1082" s="1372"/>
      <c r="AL1082" s="1372"/>
      <c r="AM1082" s="1372"/>
      <c r="AN1082" s="1372"/>
      <c r="AO1082" s="1372"/>
      <c r="AP1082" s="1372"/>
      <c r="AQ1082" s="1372"/>
      <c r="AR1082" s="1372"/>
      <c r="AS1082" s="1372"/>
      <c r="AT1082" s="1372"/>
      <c r="AU1082" s="1372"/>
      <c r="AV1082" s="1372"/>
      <c r="AW1082" s="1372"/>
      <c r="AX1082" s="1372"/>
      <c r="AY1082" s="1372"/>
      <c r="AZ1082" s="1372"/>
      <c r="BA1082" s="1372"/>
      <c r="BB1082" s="1372"/>
      <c r="BC1082" s="1372"/>
      <c r="BD1082" s="1372"/>
      <c r="BE1082" s="1372"/>
      <c r="BF1082" s="1372"/>
      <c r="BG1082" s="1372"/>
      <c r="BH1082" s="1372"/>
      <c r="BI1082" s="1372"/>
      <c r="BJ1082" s="1372"/>
      <c r="BK1082" s="1372"/>
      <c r="BL1082" s="1372"/>
      <c r="BM1082" s="1372"/>
      <c r="BN1082" s="1372"/>
      <c r="BO1082" s="1372"/>
      <c r="BP1082" s="1372"/>
      <c r="BQ1082" s="978" t="s">
        <v>1557</v>
      </c>
      <c r="BR1082" s="978"/>
      <c r="BS1082" s="978"/>
      <c r="BT1082" s="2883">
        <f>BT1078+BT1079</f>
        <v>26</v>
      </c>
      <c r="BU1082" s="2884"/>
      <c r="BV1082" s="2885"/>
      <c r="BW1082" s="1372"/>
      <c r="BX1082" s="937"/>
    </row>
    <row r="1083" spans="1:96" ht="5.0999999999999996" customHeight="1">
      <c r="C1083" s="920"/>
      <c r="D1083" s="920"/>
      <c r="E1083" s="920"/>
      <c r="H1083" s="935"/>
      <c r="I1083" s="977"/>
      <c r="J1083" s="977"/>
      <c r="K1083" s="977"/>
      <c r="L1083" s="977"/>
      <c r="M1083" s="977"/>
      <c r="N1083" s="977"/>
      <c r="O1083" s="977"/>
      <c r="P1083" s="977"/>
      <c r="Q1083" s="977"/>
      <c r="R1083" s="977"/>
      <c r="S1083" s="977"/>
      <c r="T1083" s="977"/>
      <c r="U1083" s="977"/>
      <c r="V1083" s="977"/>
      <c r="W1083" s="977"/>
      <c r="X1083" s="977"/>
      <c r="Y1083" s="977"/>
      <c r="Z1083" s="977"/>
      <c r="AA1083" s="977"/>
      <c r="AB1083" s="977"/>
      <c r="AC1083" s="977"/>
      <c r="AD1083" s="977"/>
      <c r="AE1083" s="977"/>
      <c r="AF1083" s="977"/>
      <c r="AG1083" s="977"/>
      <c r="AH1083" s="977"/>
      <c r="AI1083" s="977"/>
      <c r="AJ1083" s="977"/>
      <c r="AK1083" s="977"/>
      <c r="AL1083" s="977"/>
      <c r="AM1083" s="977"/>
      <c r="AN1083" s="977"/>
      <c r="AO1083" s="977"/>
      <c r="AP1083" s="977"/>
      <c r="AQ1083" s="977"/>
      <c r="AR1083" s="977"/>
      <c r="AS1083" s="977"/>
      <c r="AT1083" s="977"/>
      <c r="AU1083" s="977"/>
      <c r="AV1083" s="977"/>
      <c r="AW1083" s="977"/>
      <c r="AX1083" s="977"/>
      <c r="AY1083" s="977"/>
      <c r="AZ1083" s="977"/>
      <c r="BA1083" s="977"/>
      <c r="BB1083" s="977"/>
      <c r="BC1083" s="977"/>
      <c r="BD1083" s="977"/>
      <c r="BE1083" s="977"/>
      <c r="BF1083" s="977"/>
      <c r="BG1083" s="977"/>
      <c r="BH1083" s="977"/>
      <c r="BI1083" s="977"/>
      <c r="BJ1083" s="977"/>
      <c r="BK1083" s="977"/>
      <c r="BL1083" s="977"/>
      <c r="BM1083" s="977"/>
      <c r="BN1083" s="977"/>
      <c r="BO1083" s="977"/>
      <c r="BP1083" s="977"/>
      <c r="BQ1083" s="977"/>
      <c r="BR1083" s="977"/>
      <c r="BS1083" s="977"/>
      <c r="BT1083" s="977"/>
      <c r="BU1083" s="977"/>
      <c r="BV1083" s="977"/>
      <c r="BW1083" s="977"/>
      <c r="BX1083" s="937"/>
    </row>
    <row r="1084" spans="1:96" ht="9.9499999999999993" customHeight="1">
      <c r="C1084" s="920"/>
      <c r="D1084" s="920"/>
      <c r="E1084" s="920"/>
      <c r="H1084" s="936"/>
      <c r="I1084" s="939"/>
      <c r="J1084" s="939"/>
      <c r="K1084" s="939"/>
      <c r="L1084" s="939"/>
      <c r="M1084" s="939"/>
      <c r="N1084" s="939"/>
      <c r="O1084" s="939"/>
      <c r="P1084" s="939"/>
      <c r="Q1084" s="939"/>
      <c r="R1084" s="939"/>
      <c r="S1084" s="939"/>
      <c r="T1084" s="939"/>
      <c r="U1084" s="939"/>
      <c r="V1084" s="939"/>
      <c r="W1084" s="939"/>
      <c r="X1084" s="939"/>
      <c r="Y1084" s="939"/>
      <c r="Z1084" s="939"/>
      <c r="AA1084" s="939"/>
      <c r="AB1084" s="939"/>
      <c r="AC1084" s="939"/>
      <c r="AD1084" s="939"/>
      <c r="AE1084" s="939"/>
      <c r="AF1084" s="939"/>
      <c r="AG1084" s="939"/>
      <c r="AH1084" s="939"/>
      <c r="AI1084" s="939"/>
      <c r="AJ1084" s="939"/>
      <c r="AK1084" s="939"/>
      <c r="AL1084" s="939"/>
      <c r="AM1084" s="939"/>
      <c r="AN1084" s="939"/>
      <c r="AO1084" s="939"/>
      <c r="AP1084" s="939"/>
      <c r="AQ1084" s="939"/>
      <c r="AR1084" s="939"/>
      <c r="AS1084" s="939"/>
      <c r="AT1084" s="939"/>
      <c r="AU1084" s="939"/>
      <c r="AV1084" s="939"/>
      <c r="AW1084" s="939"/>
      <c r="AX1084" s="939"/>
      <c r="AY1084" s="939"/>
      <c r="AZ1084" s="939"/>
      <c r="BA1084" s="939"/>
      <c r="BB1084" s="521"/>
      <c r="BC1084" s="521"/>
      <c r="BD1084" s="521"/>
      <c r="BE1084" s="521"/>
      <c r="BF1084" s="521"/>
      <c r="BG1084" s="521"/>
      <c r="BH1084" s="521"/>
      <c r="BI1084" s="521"/>
      <c r="BJ1084" s="521"/>
      <c r="BK1084" s="521"/>
      <c r="BL1084" s="521"/>
      <c r="BM1084" s="521"/>
      <c r="BN1084" s="521"/>
      <c r="BO1084" s="521"/>
      <c r="BP1084" s="521"/>
      <c r="BQ1084" s="521"/>
      <c r="BR1084" s="521"/>
      <c r="BS1084" s="939"/>
      <c r="BT1084" s="939"/>
      <c r="BU1084" s="939"/>
      <c r="BV1084" s="939"/>
      <c r="BW1084" s="939"/>
      <c r="BX1084" s="940"/>
    </row>
    <row r="1085" spans="1:96" ht="18.95" customHeight="1">
      <c r="C1085" s="920"/>
      <c r="D1085" s="920"/>
      <c r="E1085" s="920"/>
      <c r="I1085" s="1050" t="s">
        <v>3429</v>
      </c>
      <c r="N1085" s="920"/>
      <c r="O1085" s="920"/>
      <c r="P1085" s="920"/>
      <c r="Q1085" s="920"/>
      <c r="R1085" s="920"/>
      <c r="S1085" s="920"/>
      <c r="T1085" s="920"/>
      <c r="U1085" s="920"/>
      <c r="V1085" s="920"/>
      <c r="W1085" s="920"/>
      <c r="X1085" s="920"/>
      <c r="Y1085" s="920"/>
      <c r="Z1085" s="920"/>
      <c r="AA1085" s="920"/>
      <c r="AB1085" s="920"/>
      <c r="AC1085" s="920"/>
      <c r="AD1085" s="920"/>
      <c r="AE1085" s="920"/>
      <c r="AF1085" s="920"/>
      <c r="AG1085" s="920"/>
      <c r="AH1085" s="920"/>
      <c r="AI1085" s="920"/>
      <c r="AJ1085" s="920"/>
      <c r="BF1085"/>
      <c r="BG1085"/>
      <c r="BH1085"/>
      <c r="BI1085"/>
      <c r="BJ1085"/>
      <c r="BK1085"/>
      <c r="BL1085"/>
      <c r="BM1085"/>
    </row>
    <row r="1086" spans="1:96" ht="18.75" customHeight="1">
      <c r="C1086" s="920"/>
      <c r="D1086" s="920"/>
      <c r="E1086" s="920"/>
      <c r="I1086" s="1050"/>
      <c r="N1086" s="920"/>
      <c r="O1086" s="920"/>
      <c r="P1086" s="920"/>
      <c r="Q1086" s="920"/>
      <c r="R1086" s="920"/>
      <c r="S1086" s="920"/>
      <c r="T1086" s="920"/>
      <c r="U1086" s="920"/>
      <c r="V1086" s="920"/>
      <c r="W1086" s="920"/>
      <c r="X1086" s="920"/>
      <c r="BP1086"/>
    </row>
    <row r="1087" spans="1:96" ht="18.75" customHeight="1">
      <c r="C1087" s="920"/>
      <c r="D1087" s="920"/>
      <c r="E1087" s="920"/>
      <c r="I1087" s="1050"/>
      <c r="N1087" s="920"/>
      <c r="O1087" s="920"/>
      <c r="P1087" s="920"/>
      <c r="Q1087" s="920"/>
      <c r="R1087" s="920"/>
      <c r="S1087" s="920"/>
      <c r="T1087" s="920"/>
      <c r="U1087" s="920"/>
      <c r="V1087" s="920"/>
      <c r="W1087" s="920"/>
      <c r="X1087" s="920"/>
      <c r="BU1087"/>
    </row>
    <row r="1088" spans="1:96" s="920" customFormat="1" ht="18.95" customHeight="1">
      <c r="A1088" s="974"/>
      <c r="B1088" s="974"/>
      <c r="G1088" s="924" t="s">
        <v>3755</v>
      </c>
      <c r="H1088" s="1084"/>
      <c r="I1088" s="1426"/>
      <c r="J1088" s="1426"/>
    </row>
    <row r="1089" spans="1:108" s="920" customFormat="1" ht="18.95" customHeight="1">
      <c r="A1089" s="974"/>
      <c r="B1089" s="974"/>
    </row>
    <row r="1090" spans="1:108" customFormat="1" ht="5.0999999999999996" customHeight="1">
      <c r="A1090" s="2007"/>
      <c r="B1090" s="2007"/>
      <c r="C1090" s="920"/>
      <c r="D1090" s="920"/>
      <c r="E1090" s="920"/>
      <c r="H1090" s="536"/>
      <c r="I1090" s="921"/>
      <c r="J1090" s="922"/>
      <c r="K1090" s="922"/>
      <c r="L1090" s="922"/>
      <c r="M1090" s="922"/>
      <c r="N1090" s="922"/>
      <c r="O1090" s="922"/>
      <c r="P1090" s="2005"/>
      <c r="Q1090" s="2005"/>
      <c r="R1090" s="2006"/>
      <c r="S1090" s="2002"/>
      <c r="T1090" s="2002"/>
      <c r="U1090" s="2002"/>
      <c r="V1090" s="2002"/>
      <c r="W1090" s="2002"/>
      <c r="X1090" s="2002"/>
      <c r="Y1090" s="2002"/>
      <c r="Z1090" s="920"/>
      <c r="AA1090" s="536"/>
      <c r="AB1090" s="920"/>
      <c r="AC1090" s="920"/>
      <c r="AD1090" s="920"/>
      <c r="AE1090" s="920"/>
      <c r="AF1090" s="920"/>
      <c r="AG1090" s="920"/>
      <c r="AH1090" s="920"/>
      <c r="AI1090" s="920"/>
      <c r="AJ1090" s="920"/>
      <c r="AK1090" s="920"/>
      <c r="AL1090" s="920"/>
      <c r="AM1090" s="920"/>
      <c r="AN1090" s="920"/>
      <c r="AO1090" s="920"/>
      <c r="AP1090" s="920"/>
      <c r="AQ1090" s="920"/>
      <c r="AR1090" s="920"/>
      <c r="AS1090" s="920"/>
      <c r="AT1090" s="920"/>
      <c r="AU1090" s="920"/>
      <c r="AV1090" s="920"/>
      <c r="AW1090" s="486"/>
      <c r="AX1090" s="486"/>
      <c r="AY1090" s="486"/>
      <c r="AZ1090" s="486"/>
      <c r="BA1090" s="486"/>
      <c r="BB1090" s="486"/>
      <c r="BC1090" s="486"/>
      <c r="BD1090" s="486"/>
      <c r="BE1090" s="486"/>
      <c r="BF1090" s="486"/>
      <c r="BG1090" s="486"/>
      <c r="BH1090" s="486"/>
      <c r="BI1090" s="486"/>
      <c r="BJ1090" s="920"/>
      <c r="BK1090" s="920"/>
      <c r="BL1090" s="920"/>
      <c r="BM1090" s="920"/>
      <c r="BN1090" s="920"/>
      <c r="BO1090" s="920"/>
      <c r="BP1090" s="920"/>
      <c r="BQ1090" s="920"/>
      <c r="BR1090" s="486"/>
      <c r="BS1090" s="486"/>
      <c r="BT1090" s="486"/>
      <c r="BU1090" s="486"/>
      <c r="BV1090" s="486"/>
      <c r="BW1090" s="920"/>
      <c r="BX1090" s="920"/>
      <c r="BY1090" s="920"/>
      <c r="BZ1090" s="920"/>
      <c r="CA1090" s="920"/>
      <c r="CB1090" s="920"/>
      <c r="CC1090" s="486"/>
      <c r="CD1090" s="486"/>
      <c r="CE1090" s="486"/>
      <c r="CF1090" s="486"/>
      <c r="CG1090" s="486"/>
      <c r="CH1090" s="486"/>
      <c r="CI1090" s="486"/>
      <c r="CJ1090" s="486"/>
      <c r="CK1090" s="486"/>
      <c r="CL1090" s="486"/>
      <c r="CM1090" s="486"/>
      <c r="CN1090" s="486"/>
      <c r="CO1090" s="486"/>
      <c r="CP1090" s="486"/>
      <c r="CQ1090" s="486"/>
      <c r="CR1090" s="486"/>
      <c r="CS1090" s="486"/>
      <c r="CT1090" s="486"/>
      <c r="CU1090" s="486"/>
      <c r="CV1090" s="486"/>
      <c r="CW1090" s="486"/>
      <c r="CX1090" s="486"/>
      <c r="CY1090" s="486"/>
      <c r="CZ1090" s="486"/>
      <c r="DA1090" s="486"/>
      <c r="DB1090" s="486"/>
      <c r="DC1090" s="486"/>
      <c r="DD1090" s="486"/>
    </row>
    <row r="1091" spans="1:108" customFormat="1" ht="20.100000000000001" customHeight="1">
      <c r="A1091" s="2007"/>
      <c r="B1091" s="2007"/>
      <c r="C1091" s="920"/>
      <c r="D1091" s="920"/>
      <c r="E1091" s="920"/>
      <c r="H1091" s="536"/>
      <c r="I1091" s="907" t="s">
        <v>3510</v>
      </c>
      <c r="J1091" s="908"/>
      <c r="K1091" s="908"/>
      <c r="L1091" s="908"/>
      <c r="M1091" s="908"/>
      <c r="N1091" s="908"/>
      <c r="O1091" s="908"/>
      <c r="P1091" s="908"/>
      <c r="Q1091" s="908"/>
      <c r="R1091" s="909"/>
      <c r="S1091" s="1394" t="s">
        <v>1652</v>
      </c>
      <c r="T1091" s="1021"/>
      <c r="U1091" s="1021"/>
      <c r="V1091" s="1021"/>
      <c r="W1091" s="1021"/>
      <c r="X1091" s="1021"/>
      <c r="Y1091" s="1023"/>
      <c r="Z1091" s="920"/>
      <c r="AA1091" s="920"/>
      <c r="AB1091" s="920"/>
      <c r="AC1091" s="920"/>
      <c r="AD1091" s="920"/>
      <c r="AE1091" s="920"/>
      <c r="AF1091" s="920"/>
      <c r="AG1091" s="920"/>
      <c r="AH1091" s="920"/>
      <c r="AI1091" s="920"/>
      <c r="AJ1091" s="920"/>
      <c r="AK1091" s="920"/>
      <c r="AL1091" s="920"/>
      <c r="AM1091" s="920"/>
      <c r="AN1091" s="920"/>
      <c r="AO1091" s="920"/>
      <c r="AP1091" s="920"/>
      <c r="AQ1091" s="920"/>
      <c r="AR1091" s="920"/>
      <c r="AS1091" s="920"/>
      <c r="AT1091" s="920"/>
      <c r="AU1091" s="920"/>
      <c r="AV1091" s="920"/>
      <c r="AW1091" s="920"/>
      <c r="AX1091" s="920"/>
      <c r="AY1091" s="920"/>
      <c r="AZ1091" s="920"/>
      <c r="BA1091" s="920"/>
      <c r="BB1091" s="920"/>
      <c r="BC1091" s="2060"/>
      <c r="BD1091" s="920"/>
      <c r="BE1091" s="920"/>
      <c r="BF1091" s="920"/>
      <c r="BG1091" s="920"/>
      <c r="BH1091" s="920"/>
      <c r="BI1091" s="920"/>
      <c r="BJ1091" s="920"/>
      <c r="BK1091" s="920"/>
      <c r="BL1091" s="920"/>
      <c r="BM1091" s="920"/>
      <c r="BN1091" s="920"/>
      <c r="BO1091" s="486"/>
      <c r="BP1091" s="486"/>
      <c r="BQ1091" s="486"/>
      <c r="BR1091" s="486"/>
      <c r="BS1091" s="486"/>
      <c r="BT1091" s="486"/>
      <c r="BU1091" s="486"/>
      <c r="BV1091" s="486"/>
      <c r="BW1091" s="486"/>
      <c r="BX1091" s="486"/>
      <c r="BY1091" s="486"/>
    </row>
    <row r="1092" spans="1:108" customFormat="1" ht="9.9499999999999993" customHeight="1">
      <c r="A1092" s="2007"/>
      <c r="B1092" s="2007"/>
      <c r="C1092" s="920"/>
      <c r="D1092" s="920"/>
      <c r="E1092" s="920"/>
      <c r="H1092" s="916"/>
      <c r="I1092" s="536"/>
      <c r="J1092" s="536"/>
      <c r="K1092" s="536"/>
      <c r="L1092" s="536"/>
      <c r="M1092" s="536"/>
      <c r="N1092" s="536"/>
      <c r="O1092" s="536"/>
      <c r="P1092" s="2002"/>
      <c r="Q1092" s="2002"/>
      <c r="R1092" s="2002"/>
      <c r="S1092" s="2002"/>
      <c r="T1092" s="2002"/>
      <c r="U1092" s="2002"/>
      <c r="V1092" s="2002"/>
      <c r="W1092" s="941"/>
      <c r="X1092" s="941"/>
      <c r="Y1092" s="941"/>
      <c r="Z1092" s="941"/>
      <c r="AA1092" s="941"/>
      <c r="AB1092" s="941"/>
      <c r="AC1092" s="941"/>
      <c r="AD1092" s="941"/>
      <c r="AE1092" s="941"/>
      <c r="AF1092" s="941"/>
      <c r="AG1092" s="941"/>
      <c r="AH1092" s="941"/>
      <c r="AI1092" s="941"/>
      <c r="AJ1092" s="941"/>
      <c r="AK1092" s="941"/>
      <c r="AL1092" s="941"/>
      <c r="AM1092" s="941"/>
      <c r="AN1092" s="941"/>
      <c r="AO1092" s="941"/>
      <c r="AP1092" s="941"/>
      <c r="AQ1092" s="941"/>
      <c r="AR1092" s="941"/>
      <c r="AS1092" s="941"/>
      <c r="AT1092" s="941"/>
      <c r="AU1092" s="941"/>
      <c r="AV1092" s="941"/>
      <c r="AW1092" s="941"/>
      <c r="AX1092" s="941"/>
      <c r="AY1092" s="941"/>
      <c r="AZ1092" s="941"/>
      <c r="BA1092" s="941"/>
      <c r="BB1092" s="941"/>
      <c r="BC1092" s="941"/>
      <c r="BD1092" s="941"/>
      <c r="BE1092" s="942"/>
      <c r="BF1092" s="920"/>
      <c r="BG1092" s="920"/>
      <c r="BH1092" s="920"/>
      <c r="BI1092" s="920"/>
      <c r="BJ1092" s="920"/>
      <c r="BK1092" s="920"/>
      <c r="BL1092" s="920"/>
      <c r="BM1092" s="920"/>
      <c r="BN1092" s="920"/>
      <c r="BO1092" s="486"/>
      <c r="BP1092" s="486"/>
      <c r="BQ1092" s="486"/>
      <c r="BR1092" s="486"/>
      <c r="BS1092" s="486"/>
      <c r="BT1092" s="486"/>
      <c r="BU1092" s="486"/>
      <c r="BV1092" s="486"/>
      <c r="BW1092" s="486"/>
      <c r="BX1092" s="486"/>
      <c r="BY1092" s="486"/>
    </row>
    <row r="1093" spans="1:108" ht="20.100000000000001" customHeight="1">
      <c r="A1093" s="962"/>
      <c r="B1093" s="962"/>
      <c r="C1093" s="920"/>
      <c r="D1093" s="920"/>
      <c r="E1093" s="920"/>
      <c r="H1093" s="935"/>
      <c r="I1093" s="949" t="s">
        <v>2024</v>
      </c>
      <c r="J1093" s="752"/>
      <c r="K1093" s="752"/>
      <c r="L1093" s="752"/>
      <c r="M1093" s="2865" t="s">
        <v>1179</v>
      </c>
      <c r="N1093" s="2866"/>
      <c r="O1093" s="2866"/>
      <c r="P1093" s="2866"/>
      <c r="Q1093" s="2867"/>
      <c r="R1093" s="915" t="s">
        <v>1180</v>
      </c>
      <c r="S1093" s="920" t="s">
        <v>737</v>
      </c>
      <c r="T1093" s="951" t="s">
        <v>1539</v>
      </c>
      <c r="U1093" s="920"/>
      <c r="V1093" s="920"/>
      <c r="X1093" s="949" t="s">
        <v>3058</v>
      </c>
      <c r="AA1093" s="2010" t="s">
        <v>3059</v>
      </c>
      <c r="AB1093" s="2011"/>
      <c r="AC1093" s="2011"/>
      <c r="AD1093" s="2011"/>
      <c r="AE1093" s="2011"/>
      <c r="AF1093" s="2012"/>
      <c r="AK1093" s="926" t="s">
        <v>1544</v>
      </c>
      <c r="AL1093" s="927"/>
      <c r="AM1093" s="928"/>
      <c r="AN1093" s="926" t="s">
        <v>2119</v>
      </c>
      <c r="AO1093" s="927"/>
      <c r="AP1093" s="928"/>
      <c r="AQ1093" s="926" t="s">
        <v>1538</v>
      </c>
      <c r="AR1093" s="927"/>
      <c r="AS1093" s="928"/>
      <c r="AT1093" s="920"/>
      <c r="AU1093" s="1507" t="s">
        <v>3187</v>
      </c>
      <c r="AV1093" s="1508"/>
      <c r="AW1093" s="1508"/>
      <c r="AX1093" s="1508"/>
      <c r="AY1093" s="1508"/>
      <c r="AZ1093" s="1509"/>
      <c r="BE1093" s="937"/>
      <c r="BF1093" s="920"/>
      <c r="BG1093" s="920"/>
      <c r="BH1093" s="920"/>
      <c r="BI1093" s="920"/>
      <c r="BJ1093" s="920"/>
      <c r="BK1093" s="920"/>
      <c r="BL1093" s="920"/>
      <c r="BM1093" s="920"/>
      <c r="BN1093" s="920"/>
    </row>
    <row r="1094" spans="1:108" ht="9.9499999999999993" customHeight="1">
      <c r="A1094" s="962"/>
      <c r="B1094" s="962"/>
      <c r="C1094" s="920"/>
      <c r="D1094" s="920"/>
      <c r="E1094" s="920"/>
      <c r="H1094" s="935"/>
      <c r="I1094" s="920"/>
      <c r="J1094" s="1045"/>
      <c r="K1094" s="1045"/>
      <c r="L1094" s="1045"/>
      <c r="M1094" s="1045"/>
      <c r="N1094" s="1045"/>
      <c r="O1094" s="1045"/>
      <c r="P1094" s="1045"/>
      <c r="Q1094" s="1045"/>
      <c r="R1094" s="1045"/>
      <c r="S1094" s="1045"/>
      <c r="T1094" s="1045"/>
      <c r="U1094" s="1045"/>
      <c r="V1094" s="1045"/>
      <c r="W1094" s="1045"/>
      <c r="X1094" s="1045"/>
      <c r="Y1094" s="1045"/>
      <c r="Z1094" s="1045"/>
      <c r="AA1094" s="1045"/>
      <c r="AB1094" s="1045"/>
      <c r="AC1094" s="1045"/>
      <c r="AD1094" s="1045"/>
      <c r="AE1094" s="1045"/>
      <c r="AF1094" s="1045"/>
      <c r="AG1094" s="1045"/>
      <c r="AH1094" s="1045"/>
      <c r="AX1094" s="1045"/>
      <c r="AY1094" s="1045"/>
      <c r="AZ1094" s="1045"/>
      <c r="BA1094" s="1045"/>
      <c r="BB1094" s="1045"/>
      <c r="BE1094" s="937"/>
      <c r="BF1094" s="920"/>
      <c r="BG1094" s="920"/>
      <c r="BH1094" s="920"/>
      <c r="BI1094" s="920"/>
      <c r="BJ1094" s="920"/>
      <c r="BK1094" s="920"/>
      <c r="BL1094" s="920"/>
      <c r="BM1094" s="920"/>
      <c r="BN1094" s="920"/>
    </row>
    <row r="1095" spans="1:108" ht="18.95" customHeight="1">
      <c r="A1095" s="962"/>
      <c r="B1095" s="962"/>
      <c r="C1095" s="920"/>
      <c r="D1095" s="920"/>
      <c r="E1095" s="920"/>
      <c r="H1095" s="1847"/>
      <c r="I1095" s="1256" t="s">
        <v>1630</v>
      </c>
      <c r="J1095" s="1056"/>
      <c r="K1095" s="1056"/>
      <c r="L1095" s="938"/>
      <c r="M1095" s="1154" t="s">
        <v>2394</v>
      </c>
      <c r="N1095" s="1155"/>
      <c r="O1095" s="1155"/>
      <c r="P1095" s="1155"/>
      <c r="Q1095" s="1156"/>
      <c r="R1095" s="986" t="s">
        <v>912</v>
      </c>
      <c r="S1095" s="910" t="s">
        <v>1522</v>
      </c>
      <c r="T1095" s="752"/>
      <c r="U1095" s="752"/>
      <c r="V1095" s="752"/>
      <c r="W1095" s="2868" t="s">
        <v>3410</v>
      </c>
      <c r="X1095" s="2869"/>
      <c r="Y1095" s="2870"/>
      <c r="Z1095" s="946" t="s">
        <v>1115</v>
      </c>
      <c r="AA1095" s="2865" t="s">
        <v>1523</v>
      </c>
      <c r="AB1095" s="2866"/>
      <c r="AC1095" s="2867"/>
      <c r="AD1095" s="946" t="s">
        <v>1115</v>
      </c>
      <c r="AE1095" s="2865" t="s">
        <v>1524</v>
      </c>
      <c r="AF1095" s="2866"/>
      <c r="AG1095" s="2867"/>
      <c r="AH1095" s="946" t="s">
        <v>1115</v>
      </c>
      <c r="AN1095" s="2211" t="s">
        <v>3525</v>
      </c>
      <c r="AX1095" s="1045"/>
      <c r="AY1095" s="1045"/>
      <c r="BA1095" s="1045"/>
      <c r="BB1095" s="1045"/>
      <c r="BE1095" s="937"/>
      <c r="BF1095" s="920"/>
      <c r="BG1095" s="920"/>
      <c r="BH1095" s="920"/>
      <c r="BI1095" s="920"/>
      <c r="BJ1095" s="920"/>
      <c r="BK1095" s="920"/>
      <c r="BL1095" s="920"/>
      <c r="BM1095" s="920"/>
      <c r="BN1095" s="920"/>
    </row>
    <row r="1096" spans="1:108" ht="9.9499999999999993" customHeight="1">
      <c r="A1096" s="962"/>
      <c r="B1096" s="962"/>
      <c r="C1096" s="920"/>
      <c r="D1096" s="920"/>
      <c r="E1096" s="920"/>
      <c r="H1096" s="1847"/>
      <c r="I1096" s="920"/>
      <c r="J1096" s="1045"/>
      <c r="K1096" s="1045"/>
      <c r="L1096" s="1045"/>
      <c r="M1096" s="1045"/>
      <c r="N1096" s="1045"/>
      <c r="O1096" s="1045"/>
      <c r="P1096" s="1045"/>
      <c r="Q1096" s="1045"/>
      <c r="R1096" s="1045"/>
      <c r="S1096" s="2110"/>
      <c r="T1096" s="2110"/>
      <c r="U1096" s="2110"/>
      <c r="V1096" s="2110"/>
      <c r="W1096" s="1045"/>
      <c r="X1096" s="1045"/>
      <c r="Y1096" s="1045"/>
      <c r="Z1096" s="1045"/>
      <c r="AA1096" s="1045"/>
      <c r="AB1096" s="1045"/>
      <c r="AC1096" s="1045"/>
      <c r="AD1096" s="1045"/>
      <c r="AE1096" s="1045"/>
      <c r="AF1096" s="1045"/>
      <c r="AG1096" s="1045"/>
      <c r="AH1096" s="1045"/>
      <c r="AN1096" s="2211"/>
      <c r="AX1096" s="1045"/>
      <c r="AY1096" s="1045"/>
      <c r="AZ1096" s="1045"/>
      <c r="BA1096" s="1045"/>
      <c r="BB1096" s="1045"/>
      <c r="BE1096" s="937"/>
      <c r="BF1096" s="920"/>
      <c r="BG1096" s="920"/>
      <c r="BH1096" s="920"/>
      <c r="BI1096" s="920"/>
      <c r="BJ1096" s="920"/>
      <c r="BK1096" s="920"/>
      <c r="BL1096" s="920"/>
      <c r="BM1096" s="920"/>
      <c r="BN1096" s="920"/>
    </row>
    <row r="1097" spans="1:108" ht="18.95" customHeight="1">
      <c r="A1097" s="962"/>
      <c r="B1097" s="962"/>
      <c r="C1097" s="920"/>
      <c r="D1097" s="920"/>
      <c r="E1097" s="920"/>
      <c r="H1097" s="935"/>
      <c r="I1097" s="949" t="s">
        <v>1573</v>
      </c>
      <c r="J1097" s="910"/>
      <c r="K1097" s="910"/>
      <c r="L1097" s="981"/>
      <c r="M1097" s="982" t="s">
        <v>1521</v>
      </c>
      <c r="N1097" s="983"/>
      <c r="O1097" s="983"/>
      <c r="P1097" s="983"/>
      <c r="Q1097" s="983"/>
      <c r="R1097" s="986" t="s">
        <v>912</v>
      </c>
      <c r="S1097" s="1450" t="s">
        <v>3269</v>
      </c>
      <c r="T1097" s="910"/>
      <c r="U1097" s="981"/>
      <c r="V1097" s="958"/>
      <c r="W1097" s="982" t="s">
        <v>1521</v>
      </c>
      <c r="X1097" s="983"/>
      <c r="Y1097" s="983"/>
      <c r="Z1097" s="984"/>
      <c r="AA1097" s="986" t="s">
        <v>912</v>
      </c>
      <c r="AB1097" s="910" t="s">
        <v>1789</v>
      </c>
      <c r="AC1097" s="981"/>
      <c r="AD1097" s="938"/>
      <c r="AE1097" s="982" t="s">
        <v>1521</v>
      </c>
      <c r="AF1097" s="983"/>
      <c r="AG1097" s="983"/>
      <c r="AH1097" s="983"/>
      <c r="AI1097" s="946" t="s">
        <v>1115</v>
      </c>
      <c r="AN1097" s="2211" t="s">
        <v>3524</v>
      </c>
      <c r="AU1097" s="2061"/>
      <c r="AY1097" s="1045"/>
      <c r="AZ1097" s="1045"/>
      <c r="BA1097" s="1045"/>
      <c r="BB1097" s="1045"/>
      <c r="BE1097" s="937"/>
      <c r="BF1097" s="920"/>
      <c r="BG1097" s="920"/>
      <c r="BH1097" s="920"/>
      <c r="BI1097" s="920"/>
      <c r="BJ1097" s="920"/>
      <c r="BK1097" s="920"/>
      <c r="BL1097" s="920"/>
      <c r="BM1097" s="920"/>
      <c r="BN1097" s="920"/>
      <c r="BO1097" s="920"/>
      <c r="BP1097" s="920"/>
      <c r="BQ1097" s="920"/>
      <c r="BR1097" s="920"/>
      <c r="BS1097" s="920"/>
    </row>
    <row r="1098" spans="1:108" ht="9.9499999999999993" customHeight="1">
      <c r="A1098" s="962"/>
      <c r="B1098" s="962"/>
      <c r="C1098" s="920"/>
      <c r="D1098" s="920"/>
      <c r="E1098" s="920"/>
      <c r="H1098" s="935"/>
      <c r="I1098" s="920"/>
      <c r="J1098" s="1045"/>
      <c r="K1098" s="1045"/>
      <c r="L1098" s="1045"/>
      <c r="M1098" s="1045"/>
      <c r="N1098" s="1045"/>
      <c r="O1098" s="1045"/>
      <c r="P1098" s="1045"/>
      <c r="Q1098" s="1045"/>
      <c r="R1098" s="1045"/>
      <c r="S1098" s="1045"/>
      <c r="T1098" s="1045"/>
      <c r="U1098" s="1045"/>
      <c r="V1098" s="1045"/>
      <c r="W1098" s="1045"/>
      <c r="X1098" s="1045"/>
      <c r="Y1098" s="1045"/>
      <c r="Z1098" s="1045"/>
      <c r="AA1098" s="1045"/>
      <c r="AB1098" s="1045"/>
      <c r="AC1098" s="1045"/>
      <c r="AD1098" s="1045"/>
      <c r="AE1098" s="1045"/>
      <c r="AF1098" s="1045"/>
      <c r="AG1098" s="1045"/>
      <c r="AH1098" s="1045"/>
      <c r="AX1098" s="1045"/>
      <c r="AY1098" s="1045"/>
      <c r="AZ1098" s="1045"/>
      <c r="BA1098" s="1045"/>
      <c r="BB1098" s="1045"/>
      <c r="BE1098" s="937"/>
      <c r="BF1098" s="920"/>
      <c r="BG1098" s="920"/>
      <c r="BH1098" s="920"/>
      <c r="BI1098" s="920"/>
      <c r="BJ1098" s="920"/>
      <c r="BK1098" s="920"/>
      <c r="BL1098" s="920"/>
      <c r="BM1098" s="920"/>
      <c r="BN1098" s="920"/>
      <c r="BO1098" s="920"/>
      <c r="BP1098" s="920"/>
      <c r="BQ1098" s="920"/>
      <c r="BR1098" s="920"/>
      <c r="BS1098" s="920"/>
    </row>
    <row r="1099" spans="1:108" ht="18.95" customHeight="1">
      <c r="A1099" s="962"/>
      <c r="B1099" s="962"/>
      <c r="C1099" s="920"/>
      <c r="D1099" s="920"/>
      <c r="E1099" s="920"/>
      <c r="H1099" s="935"/>
      <c r="I1099" s="1452" t="s">
        <v>3113</v>
      </c>
      <c r="J1099" s="1056"/>
      <c r="K1099" s="1056"/>
      <c r="L1099" s="1056"/>
      <c r="M1099" s="982" t="s">
        <v>2375</v>
      </c>
      <c r="N1099" s="983"/>
      <c r="O1099" s="983"/>
      <c r="P1099" s="983"/>
      <c r="Q1099" s="983"/>
      <c r="R1099" s="984"/>
      <c r="S1099" s="1452" t="s">
        <v>3270</v>
      </c>
      <c r="T1099" s="1056"/>
      <c r="U1099" s="1056"/>
      <c r="W1099" s="982" t="s">
        <v>2375</v>
      </c>
      <c r="X1099" s="983"/>
      <c r="Y1099" s="983"/>
      <c r="Z1099" s="983"/>
      <c r="AA1099" s="984"/>
      <c r="AX1099" s="920"/>
      <c r="AY1099" s="1045"/>
      <c r="AZ1099" s="1045"/>
      <c r="BA1099" s="1045"/>
      <c r="BB1099" s="1045"/>
      <c r="BE1099" s="937"/>
      <c r="BF1099" s="920"/>
      <c r="BG1099" s="920"/>
      <c r="BH1099" s="920"/>
      <c r="BI1099" s="920"/>
      <c r="BJ1099" s="920"/>
      <c r="BK1099" s="920"/>
      <c r="BL1099" s="920"/>
      <c r="BM1099" s="920"/>
      <c r="BN1099" s="920"/>
      <c r="BO1099" s="920"/>
      <c r="BP1099" s="920"/>
      <c r="BQ1099" s="920"/>
      <c r="BR1099" s="920"/>
      <c r="BS1099" s="920"/>
    </row>
    <row r="1100" spans="1:108" ht="18.95" customHeight="1">
      <c r="A1100" s="962"/>
      <c r="B1100" s="962"/>
      <c r="C1100" s="920"/>
      <c r="D1100" s="920"/>
      <c r="E1100" s="920"/>
      <c r="H1100" s="935"/>
      <c r="I1100" s="920"/>
      <c r="J1100" s="1045"/>
      <c r="K1100" s="1045"/>
      <c r="L1100" s="1045"/>
      <c r="M1100" s="1045"/>
      <c r="N1100" s="1045"/>
      <c r="O1100" s="1045"/>
      <c r="P1100" s="1045"/>
      <c r="Q1100" s="1045"/>
      <c r="R1100" s="1045"/>
      <c r="BB1100" s="1045"/>
      <c r="BC1100" s="1045"/>
      <c r="BD1100" s="1045"/>
      <c r="BE1100" s="1393"/>
      <c r="BF1100" s="920"/>
      <c r="BG1100" s="920"/>
      <c r="BH1100" s="920"/>
      <c r="BI1100" s="920"/>
      <c r="BJ1100" s="920"/>
      <c r="BK1100" s="920"/>
      <c r="BL1100" s="920"/>
      <c r="BM1100" s="920"/>
      <c r="BN1100" s="920"/>
      <c r="BO1100" s="920"/>
      <c r="BP1100" s="920"/>
      <c r="BQ1100" s="920"/>
      <c r="BR1100" s="920"/>
      <c r="BS1100" s="920"/>
    </row>
    <row r="1101" spans="1:108" ht="18.95" customHeight="1">
      <c r="A1101" s="962"/>
      <c r="B1101" s="962"/>
      <c r="C1101" s="920"/>
      <c r="D1101" s="920"/>
      <c r="E1101" s="920"/>
      <c r="H1101" s="935"/>
      <c r="I1101" s="1365" t="s">
        <v>2166</v>
      </c>
      <c r="J1101" s="1045"/>
      <c r="K1101" s="1045"/>
      <c r="L1101" s="1045"/>
      <c r="M1101" s="1045"/>
      <c r="N1101" s="1046" t="s">
        <v>2116</v>
      </c>
      <c r="O1101" s="1047"/>
      <c r="P1101" s="1048"/>
      <c r="Q1101" s="2211" t="s">
        <v>3445</v>
      </c>
      <c r="R1101" s="1045"/>
      <c r="S1101" s="1045"/>
      <c r="T1101" s="1045"/>
      <c r="U1101" s="1045"/>
      <c r="V1101" s="1045"/>
      <c r="W1101" s="1045"/>
      <c r="X1101" s="1045"/>
      <c r="Y1101" s="1045"/>
      <c r="Z1101" s="1045"/>
      <c r="AA1101" s="1045"/>
      <c r="AB1101" s="1045"/>
      <c r="AC1101" s="1050"/>
      <c r="AD1101" s="1045"/>
      <c r="AE1101" s="1045"/>
      <c r="AF1101" s="1045"/>
      <c r="AG1101" s="1050"/>
      <c r="AH1101" s="1045"/>
      <c r="AI1101" s="1045"/>
      <c r="AJ1101" s="1045"/>
      <c r="AK1101" s="1045"/>
      <c r="AL1101" s="1045"/>
      <c r="AR1101" s="1045"/>
      <c r="AS1101" s="1045"/>
      <c r="AT1101" s="1045"/>
      <c r="AU1101" s="1045"/>
      <c r="AV1101" s="1045"/>
      <c r="AW1101" s="920"/>
      <c r="AX1101" s="920"/>
      <c r="AY1101" s="920"/>
      <c r="AZ1101" s="920"/>
      <c r="BA1101" s="920"/>
      <c r="BB1101" s="920"/>
      <c r="BC1101" s="920"/>
      <c r="BD1101" s="920"/>
      <c r="BE1101" s="937"/>
      <c r="BF1101" s="920"/>
      <c r="BG1101" s="920"/>
      <c r="BH1101" s="920"/>
      <c r="BI1101" s="920"/>
      <c r="BJ1101" s="920"/>
      <c r="BK1101" s="920"/>
      <c r="BL1101" s="920"/>
      <c r="BM1101" s="920"/>
      <c r="BN1101" s="920"/>
    </row>
    <row r="1102" spans="1:108" ht="5.0999999999999996" customHeight="1">
      <c r="A1102" s="962"/>
      <c r="B1102" s="962"/>
      <c r="C1102" s="920"/>
      <c r="D1102" s="920"/>
      <c r="E1102" s="920"/>
      <c r="H1102" s="935"/>
      <c r="I1102" s="920"/>
      <c r="J1102" s="1045"/>
      <c r="K1102" s="1045"/>
      <c r="L1102" s="1045"/>
      <c r="M1102" s="1045"/>
      <c r="N1102" s="1045"/>
      <c r="O1102" s="1045"/>
      <c r="P1102" s="1045"/>
      <c r="Q1102" s="1045"/>
      <c r="R1102" s="1045"/>
      <c r="S1102" s="1045"/>
      <c r="T1102" s="1045"/>
      <c r="U1102" s="1045"/>
      <c r="V1102" s="1045"/>
      <c r="W1102" s="1045"/>
      <c r="X1102" s="1045"/>
      <c r="Y1102" s="1045"/>
      <c r="Z1102" s="1045"/>
      <c r="AA1102" s="1045"/>
      <c r="AB1102" s="1045"/>
      <c r="AC1102" s="1050"/>
      <c r="AD1102" s="1045"/>
      <c r="AE1102" s="1045"/>
      <c r="AF1102" s="1045"/>
      <c r="AG1102" s="1050"/>
      <c r="AH1102" s="1045"/>
      <c r="AI1102" s="1045"/>
      <c r="AJ1102" s="1045"/>
      <c r="AK1102" s="1045"/>
      <c r="AL1102" s="1045"/>
      <c r="AR1102" s="1045"/>
      <c r="AS1102" s="1045"/>
      <c r="AT1102" s="1045"/>
      <c r="AU1102" s="1045"/>
      <c r="AV1102" s="1045"/>
      <c r="AW1102" s="920"/>
      <c r="AX1102" s="920"/>
      <c r="AY1102" s="920"/>
      <c r="AZ1102" s="920"/>
      <c r="BA1102" s="920"/>
      <c r="BB1102" s="920"/>
      <c r="BC1102" s="920"/>
      <c r="BD1102" s="920"/>
      <c r="BE1102" s="937"/>
      <c r="BF1102" s="920"/>
      <c r="BG1102" s="920"/>
      <c r="BH1102" s="920"/>
      <c r="BI1102" s="920"/>
      <c r="BJ1102" s="920"/>
      <c r="BK1102" s="920"/>
      <c r="BL1102" s="920"/>
      <c r="BM1102" s="920"/>
      <c r="BN1102" s="920"/>
    </row>
    <row r="1103" spans="1:108" ht="18.95" customHeight="1">
      <c r="A1103" s="962"/>
      <c r="B1103" s="962"/>
      <c r="C1103" s="920"/>
      <c r="D1103" s="920"/>
      <c r="E1103" s="920"/>
      <c r="H1103" s="935"/>
      <c r="I1103" s="2880" t="s">
        <v>1559</v>
      </c>
      <c r="J1103" s="2810" t="s">
        <v>1630</v>
      </c>
      <c r="K1103" s="2882"/>
      <c r="L1103" s="2882"/>
      <c r="M1103" s="2882"/>
      <c r="N1103" s="2812"/>
      <c r="O1103" s="2810" t="s">
        <v>3112</v>
      </c>
      <c r="P1103" s="2882"/>
      <c r="Q1103" s="2882"/>
      <c r="R1103" s="2882"/>
      <c r="S1103" s="2812"/>
      <c r="T1103" s="2810" t="s">
        <v>2364</v>
      </c>
      <c r="U1103" s="2882"/>
      <c r="V1103" s="2882"/>
      <c r="W1103" s="2882"/>
      <c r="X1103" s="2812"/>
      <c r="Y1103" s="966" t="s">
        <v>2147</v>
      </c>
      <c r="Z1103" s="1361"/>
      <c r="AA1103" s="930"/>
      <c r="AB1103" s="930"/>
      <c r="AC1103" s="930"/>
      <c r="AD1103" s="930"/>
      <c r="AE1103" s="930"/>
      <c r="AF1103" s="930"/>
      <c r="AG1103" s="931"/>
      <c r="AH1103" s="929" t="s">
        <v>1586</v>
      </c>
      <c r="AI1103" s="930"/>
      <c r="AJ1103" s="930"/>
      <c r="AK1103" s="930"/>
      <c r="AL1103" s="930"/>
      <c r="AM1103" s="930"/>
      <c r="AN1103" s="930"/>
      <c r="AO1103" s="930"/>
      <c r="AP1103" s="930"/>
      <c r="AQ1103" s="931"/>
      <c r="AR1103" s="930"/>
      <c r="AS1103" s="931"/>
      <c r="AT1103" s="2810" t="s">
        <v>2360</v>
      </c>
      <c r="AU1103" s="2882"/>
      <c r="AV1103" s="2812"/>
      <c r="AW1103" s="2810" t="s">
        <v>2395</v>
      </c>
      <c r="AX1103" s="2811"/>
      <c r="AY1103" s="2812"/>
      <c r="AZ1103" s="2021"/>
      <c r="BE1103" s="937"/>
      <c r="BF1103" s="920"/>
      <c r="BG1103" s="920"/>
      <c r="BH1103" s="920"/>
      <c r="BI1103" s="920"/>
      <c r="BJ1103" s="920"/>
      <c r="BK1103" s="920"/>
      <c r="BL1103" s="920"/>
      <c r="BM1103" s="920"/>
      <c r="BN1103" s="920"/>
    </row>
    <row r="1104" spans="1:108" ht="18.95" customHeight="1">
      <c r="A1104" s="962"/>
      <c r="B1104" s="962"/>
      <c r="C1104" s="920"/>
      <c r="D1104" s="920"/>
      <c r="E1104" s="920"/>
      <c r="H1104" s="935"/>
      <c r="I1104" s="2881"/>
      <c r="J1104" s="2813"/>
      <c r="K1104" s="2814"/>
      <c r="L1104" s="2814"/>
      <c r="M1104" s="2814"/>
      <c r="N1104" s="2815"/>
      <c r="O1104" s="2813"/>
      <c r="P1104" s="2814"/>
      <c r="Q1104" s="2814"/>
      <c r="R1104" s="2814"/>
      <c r="S1104" s="2815"/>
      <c r="T1104" s="2813"/>
      <c r="U1104" s="2814"/>
      <c r="V1104" s="2814"/>
      <c r="W1104" s="2814"/>
      <c r="X1104" s="2815"/>
      <c r="Y1104" s="929" t="s">
        <v>3412</v>
      </c>
      <c r="Z1104" s="930"/>
      <c r="AA1104" s="930"/>
      <c r="AB1104" s="929" t="s">
        <v>2138</v>
      </c>
      <c r="AC1104" s="930"/>
      <c r="AD1104" s="930"/>
      <c r="AE1104" s="929" t="s">
        <v>2139</v>
      </c>
      <c r="AF1104" s="930"/>
      <c r="AG1104" s="931"/>
      <c r="AH1104" s="929" t="s">
        <v>699</v>
      </c>
      <c r="AI1104" s="930"/>
      <c r="AJ1104" s="930"/>
      <c r="AK1104" s="931"/>
      <c r="AL1104" s="929" t="s">
        <v>700</v>
      </c>
      <c r="AM1104" s="930"/>
      <c r="AN1104" s="931"/>
      <c r="AO1104" s="929" t="s">
        <v>1697</v>
      </c>
      <c r="AP1104" s="930"/>
      <c r="AQ1104" s="930"/>
      <c r="AR1104" s="930"/>
      <c r="AS1104" s="931"/>
      <c r="AT1104" s="2813"/>
      <c r="AU1104" s="2814"/>
      <c r="AV1104" s="2815"/>
      <c r="AW1104" s="2813"/>
      <c r="AX1104" s="2814"/>
      <c r="AY1104" s="2815"/>
      <c r="AZ1104" s="2022"/>
      <c r="BE1104" s="937"/>
      <c r="BG1104" s="920"/>
      <c r="BH1104" s="920"/>
    </row>
    <row r="1105" spans="1:63" ht="18.95" customHeight="1">
      <c r="A1105" s="962"/>
      <c r="B1105" s="962"/>
      <c r="C1105" s="920"/>
      <c r="D1105" s="920"/>
      <c r="E1105" s="920"/>
      <c r="H1105" s="935"/>
      <c r="I1105" s="1387" t="s">
        <v>1759</v>
      </c>
      <c r="J1105" s="982" t="s">
        <v>1844</v>
      </c>
      <c r="K1105" s="1152"/>
      <c r="L1105" s="1152"/>
      <c r="M1105" s="1152"/>
      <c r="N1105" s="1153"/>
      <c r="O1105" s="2890" t="s">
        <v>2350</v>
      </c>
      <c r="P1105" s="2891"/>
      <c r="Q1105" s="2891"/>
      <c r="R1105" s="2891"/>
      <c r="S1105" s="2892"/>
      <c r="T1105" s="2890" t="s">
        <v>2365</v>
      </c>
      <c r="U1105" s="2891"/>
      <c r="V1105" s="2891"/>
      <c r="W1105" s="2891"/>
      <c r="X1105" s="2892"/>
      <c r="Y1105" s="1388" t="s">
        <v>3410</v>
      </c>
      <c r="Z1105" s="955"/>
      <c r="AA1105" s="955"/>
      <c r="AB1105" s="954" t="s">
        <v>1523</v>
      </c>
      <c r="AC1105" s="955"/>
      <c r="AD1105" s="955"/>
      <c r="AE1105" s="954" t="s">
        <v>1524</v>
      </c>
      <c r="AF1105" s="955"/>
      <c r="AG1105" s="971"/>
      <c r="AH1105" s="2832" t="s">
        <v>1560</v>
      </c>
      <c r="AI1105" s="2806"/>
      <c r="AJ1105" s="2806"/>
      <c r="AK1105" s="2793"/>
      <c r="AL1105" s="2832">
        <v>12345</v>
      </c>
      <c r="AM1105" s="2806"/>
      <c r="AN1105" s="2793"/>
      <c r="AO1105" s="2929" t="s">
        <v>1691</v>
      </c>
      <c r="AP1105" s="2930"/>
      <c r="AQ1105" s="2930"/>
      <c r="AR1105" s="2930"/>
      <c r="AS1105" s="2931"/>
      <c r="AT1105" s="2929" t="s">
        <v>2361</v>
      </c>
      <c r="AU1105" s="2930"/>
      <c r="AV1105" s="2931"/>
      <c r="AW1105" s="2929">
        <v>12</v>
      </c>
      <c r="AX1105" s="2952"/>
      <c r="AY1105" s="2931"/>
      <c r="AZ1105" s="990" t="s">
        <v>1180</v>
      </c>
      <c r="BE1105" s="937"/>
      <c r="BG1105" s="920"/>
      <c r="BH1105" s="920"/>
    </row>
    <row r="1106" spans="1:63" ht="18.95" customHeight="1">
      <c r="A1106" s="962"/>
      <c r="B1106" s="962"/>
      <c r="C1106" s="920"/>
      <c r="D1106" s="920"/>
      <c r="E1106" s="920"/>
      <c r="H1106" s="935"/>
      <c r="I1106" s="1002" t="s">
        <v>737</v>
      </c>
      <c r="J1106" s="917" t="s">
        <v>1844</v>
      </c>
      <c r="K1106" s="918"/>
      <c r="L1106" s="918"/>
      <c r="M1106" s="918"/>
      <c r="N1106" s="919"/>
      <c r="O1106" s="2890" t="s">
        <v>2387</v>
      </c>
      <c r="P1106" s="2891"/>
      <c r="Q1106" s="2891"/>
      <c r="R1106" s="2891"/>
      <c r="S1106" s="2892"/>
      <c r="T1106" s="2890" t="s">
        <v>2366</v>
      </c>
      <c r="U1106" s="2891"/>
      <c r="V1106" s="2891"/>
      <c r="W1106" s="2891"/>
      <c r="X1106" s="2892"/>
      <c r="Y1106" s="1388" t="s">
        <v>3410</v>
      </c>
      <c r="Z1106" s="955"/>
      <c r="AA1106" s="955"/>
      <c r="AB1106" s="954" t="s">
        <v>1523</v>
      </c>
      <c r="AC1106" s="955"/>
      <c r="AD1106" s="955"/>
      <c r="AE1106" s="954" t="s">
        <v>1524</v>
      </c>
      <c r="AF1106" s="955"/>
      <c r="AG1106" s="971"/>
      <c r="AH1106" s="2831" t="s">
        <v>1560</v>
      </c>
      <c r="AI1106" s="2808"/>
      <c r="AJ1106" s="2808"/>
      <c r="AK1106" s="2809"/>
      <c r="AL1106" s="2831">
        <v>12345</v>
      </c>
      <c r="AM1106" s="2808"/>
      <c r="AN1106" s="2809"/>
      <c r="AO1106" s="2932" t="s">
        <v>1691</v>
      </c>
      <c r="AP1106" s="2933"/>
      <c r="AQ1106" s="2933"/>
      <c r="AR1106" s="2933"/>
      <c r="AS1106" s="2934"/>
      <c r="AT1106" s="2932" t="s">
        <v>2361</v>
      </c>
      <c r="AU1106" s="2933"/>
      <c r="AV1106" s="2934"/>
      <c r="AW1106" s="2932">
        <v>14</v>
      </c>
      <c r="AX1106" s="2933"/>
      <c r="AY1106" s="2934"/>
      <c r="AZ1106" s="989"/>
      <c r="BE1106" s="937"/>
      <c r="BG1106" s="920"/>
      <c r="BH1106" s="920"/>
    </row>
    <row r="1107" spans="1:63" ht="18.95" customHeight="1">
      <c r="A1107" s="962"/>
      <c r="B1107" s="962"/>
      <c r="C1107" s="920"/>
      <c r="D1107" s="920"/>
      <c r="E1107" s="920"/>
      <c r="H1107" s="935"/>
      <c r="I1107" s="1002" t="s">
        <v>737</v>
      </c>
      <c r="J1107" s="917" t="s">
        <v>1844</v>
      </c>
      <c r="K1107" s="918"/>
      <c r="L1107" s="918"/>
      <c r="M1107" s="918"/>
      <c r="N1107" s="919"/>
      <c r="O1107" s="2890" t="s">
        <v>2387</v>
      </c>
      <c r="P1107" s="2891"/>
      <c r="Q1107" s="2891"/>
      <c r="R1107" s="2891"/>
      <c r="S1107" s="2892"/>
      <c r="T1107" s="2890" t="s">
        <v>2366</v>
      </c>
      <c r="U1107" s="2891"/>
      <c r="V1107" s="2891"/>
      <c r="W1107" s="2891"/>
      <c r="X1107" s="2892"/>
      <c r="Y1107" s="1388" t="s">
        <v>3410</v>
      </c>
      <c r="Z1107" s="955"/>
      <c r="AA1107" s="955"/>
      <c r="AB1107" s="954" t="s">
        <v>1523</v>
      </c>
      <c r="AC1107" s="955"/>
      <c r="AD1107" s="955"/>
      <c r="AE1107" s="954" t="s">
        <v>1524</v>
      </c>
      <c r="AF1107" s="955"/>
      <c r="AG1107" s="971"/>
      <c r="AH1107" s="2831" t="s">
        <v>1560</v>
      </c>
      <c r="AI1107" s="2808"/>
      <c r="AJ1107" s="2808"/>
      <c r="AK1107" s="2809"/>
      <c r="AL1107" s="2831">
        <v>12345</v>
      </c>
      <c r="AM1107" s="2808"/>
      <c r="AN1107" s="2809"/>
      <c r="AO1107" s="2932" t="s">
        <v>1691</v>
      </c>
      <c r="AP1107" s="2933"/>
      <c r="AQ1107" s="2933"/>
      <c r="AR1107" s="2933"/>
      <c r="AS1107" s="2934"/>
      <c r="AT1107" s="2932" t="s">
        <v>2396</v>
      </c>
      <c r="AU1107" s="2933"/>
      <c r="AV1107" s="2934"/>
      <c r="AW1107" s="2932">
        <v>20</v>
      </c>
      <c r="AX1107" s="2933"/>
      <c r="AY1107" s="2934"/>
      <c r="AZ1107" s="986"/>
      <c r="BE1107" s="937"/>
      <c r="BG1107" s="920"/>
      <c r="BH1107" s="920"/>
    </row>
    <row r="1108" spans="1:63" ht="5.0999999999999996" customHeight="1">
      <c r="A1108" s="962"/>
      <c r="B1108" s="962"/>
      <c r="C1108" s="920"/>
      <c r="D1108" s="920"/>
      <c r="E1108" s="920"/>
      <c r="H1108" s="935"/>
      <c r="I1108" s="974"/>
      <c r="J1108" s="920"/>
      <c r="K1108" s="920"/>
      <c r="L1108" s="920"/>
      <c r="M1108" s="920"/>
      <c r="N1108" s="920"/>
      <c r="AW1108" s="920"/>
      <c r="AX1108" s="920"/>
      <c r="AY1108" s="920"/>
      <c r="AZ1108" s="920"/>
      <c r="BE1108" s="937"/>
      <c r="BG1108" s="920"/>
      <c r="BH1108" s="920"/>
    </row>
    <row r="1109" spans="1:63" ht="5.0999999999999996" customHeight="1">
      <c r="A1109" s="962"/>
      <c r="B1109" s="962"/>
      <c r="C1109" s="920"/>
      <c r="D1109" s="920"/>
      <c r="E1109" s="920"/>
      <c r="H1109" s="935"/>
      <c r="I1109" s="977"/>
      <c r="J1109" s="977"/>
      <c r="K1109" s="977"/>
      <c r="L1109" s="977"/>
      <c r="M1109" s="977"/>
      <c r="N1109" s="977"/>
      <c r="O1109" s="977"/>
      <c r="P1109" s="977"/>
      <c r="Q1109" s="977"/>
      <c r="R1109" s="977"/>
      <c r="S1109" s="977"/>
      <c r="T1109" s="977"/>
      <c r="U1109" s="977"/>
      <c r="V1109" s="977"/>
      <c r="W1109" s="977"/>
      <c r="X1109" s="977"/>
      <c r="Y1109" s="977"/>
      <c r="Z1109" s="977"/>
      <c r="AA1109" s="977"/>
      <c r="AB1109" s="977"/>
      <c r="AC1109" s="977"/>
      <c r="AD1109" s="977"/>
      <c r="AE1109" s="977"/>
      <c r="AF1109" s="977"/>
      <c r="AG1109" s="977"/>
      <c r="AH1109" s="977"/>
      <c r="AI1109" s="977"/>
      <c r="AJ1109" s="977"/>
      <c r="AK1109" s="977"/>
      <c r="AL1109" s="977"/>
      <c r="AM1109" s="977"/>
      <c r="AN1109" s="977"/>
      <c r="AO1109" s="977"/>
      <c r="AP1109" s="977"/>
      <c r="AQ1109" s="977"/>
      <c r="AR1109" s="977"/>
      <c r="AS1109" s="977"/>
      <c r="AT1109" s="977"/>
      <c r="AU1109" s="977"/>
      <c r="AV1109" s="977"/>
      <c r="AW1109" s="977"/>
      <c r="AX1109" s="977"/>
      <c r="AY1109" s="977"/>
      <c r="AZ1109" s="977"/>
      <c r="BE1109" s="937"/>
      <c r="BG1109" s="920"/>
      <c r="BH1109" s="920"/>
    </row>
    <row r="1110" spans="1:63" ht="18.95" customHeight="1">
      <c r="A1110" s="962"/>
      <c r="B1110" s="962"/>
      <c r="C1110" s="920"/>
      <c r="D1110" s="920"/>
      <c r="E1110" s="920"/>
      <c r="H1110" s="935"/>
      <c r="I1110" s="1372"/>
      <c r="J1110" s="1372"/>
      <c r="K1110" s="1372"/>
      <c r="L1110" s="1372"/>
      <c r="M1110" s="1372"/>
      <c r="N1110" s="1372"/>
      <c r="O1110" s="1372"/>
      <c r="P1110" s="1372"/>
      <c r="Q1110" s="1372"/>
      <c r="R1110" s="1372"/>
      <c r="S1110" s="1372"/>
      <c r="T1110" s="1372"/>
      <c r="U1110" s="1372"/>
      <c r="V1110" s="1372"/>
      <c r="W1110" s="1372"/>
      <c r="X1110" s="1372"/>
      <c r="Y1110" s="1372"/>
      <c r="Z1110" s="1372"/>
      <c r="AA1110" s="1372"/>
      <c r="AB1110" s="1372"/>
      <c r="AC1110" s="1372"/>
      <c r="AD1110" s="1372"/>
      <c r="AE1110" s="1372"/>
      <c r="AF1110" s="1372"/>
      <c r="AG1110" s="1372"/>
      <c r="AH1110" s="1372"/>
      <c r="AI1110" s="1372"/>
      <c r="AJ1110" s="1372"/>
      <c r="AK1110" s="1372"/>
      <c r="AL1110" s="1372"/>
      <c r="AM1110" s="1372"/>
      <c r="AN1110" s="1372"/>
      <c r="AO1110" s="1372"/>
      <c r="AP1110" s="1372"/>
      <c r="AQ1110" s="1372"/>
      <c r="AR1110" s="1372"/>
      <c r="AS1110" s="1372"/>
      <c r="AT1110" s="978" t="s">
        <v>1557</v>
      </c>
      <c r="AU1110" s="978"/>
      <c r="AV1110" s="978"/>
      <c r="AW1110" s="2883">
        <f>AW1105+AW1106+AW1107</f>
        <v>46</v>
      </c>
      <c r="AX1110" s="2884"/>
      <c r="AY1110" s="2885"/>
      <c r="AZ1110" s="1372"/>
      <c r="BE1110" s="937"/>
      <c r="BG1110" s="920"/>
      <c r="BH1110" s="920"/>
    </row>
    <row r="1111" spans="1:63" ht="5.0999999999999996" customHeight="1">
      <c r="A1111" s="962"/>
      <c r="B1111" s="962"/>
      <c r="C1111" s="920"/>
      <c r="D1111" s="920"/>
      <c r="E1111" s="920"/>
      <c r="H1111" s="935"/>
      <c r="I1111" s="977"/>
      <c r="J1111" s="977"/>
      <c r="K1111" s="977"/>
      <c r="L1111" s="977"/>
      <c r="M1111" s="977"/>
      <c r="N1111" s="977"/>
      <c r="O1111" s="977"/>
      <c r="P1111" s="977"/>
      <c r="Q1111" s="977"/>
      <c r="R1111" s="977"/>
      <c r="S1111" s="977"/>
      <c r="T1111" s="977"/>
      <c r="U1111" s="977"/>
      <c r="V1111" s="977"/>
      <c r="W1111" s="977"/>
      <c r="X1111" s="977"/>
      <c r="Y1111" s="977"/>
      <c r="Z1111" s="977"/>
      <c r="AA1111" s="977"/>
      <c r="AB1111" s="977"/>
      <c r="AC1111" s="977"/>
      <c r="AD1111" s="977"/>
      <c r="AE1111" s="977"/>
      <c r="AF1111" s="977"/>
      <c r="AG1111" s="977"/>
      <c r="AH1111" s="977"/>
      <c r="AI1111" s="977"/>
      <c r="AJ1111" s="977"/>
      <c r="AK1111" s="977"/>
      <c r="AL1111" s="977"/>
      <c r="AM1111" s="977"/>
      <c r="AN1111" s="977"/>
      <c r="AO1111" s="977"/>
      <c r="AP1111" s="977"/>
      <c r="AQ1111" s="977"/>
      <c r="AR1111" s="977"/>
      <c r="AS1111" s="977"/>
      <c r="AT1111" s="977"/>
      <c r="AU1111" s="977"/>
      <c r="AV1111" s="977"/>
      <c r="AW1111" s="977"/>
      <c r="AX1111" s="977"/>
      <c r="AY1111" s="977"/>
      <c r="AZ1111" s="977"/>
      <c r="BE1111" s="937"/>
      <c r="BG1111" s="920"/>
      <c r="BH1111" s="920"/>
    </row>
    <row r="1112" spans="1:63" ht="18.95" customHeight="1" thickBot="1">
      <c r="A1112" s="962"/>
      <c r="B1112" s="962"/>
      <c r="C1112" s="920"/>
      <c r="D1112" s="920"/>
      <c r="E1112" s="920"/>
      <c r="H1112" s="935"/>
      <c r="I1112" s="2270" t="s">
        <v>3521</v>
      </c>
      <c r="J1112" s="1399"/>
      <c r="K1112" s="1399"/>
      <c r="L1112" s="1399"/>
      <c r="M1112" s="1399"/>
      <c r="N1112" s="1399"/>
      <c r="O1112" s="1399"/>
      <c r="P1112" s="1399"/>
      <c r="Q1112" s="1399"/>
      <c r="R1112" s="1399"/>
      <c r="S1112" s="1399"/>
      <c r="T1112" s="1399"/>
      <c r="U1112" s="1399"/>
      <c r="V1112" s="1399"/>
      <c r="W1112" s="1399"/>
      <c r="X1112" s="1399"/>
      <c r="Y1112" s="1399"/>
      <c r="Z1112" s="1399"/>
      <c r="AA1112" s="1399"/>
      <c r="AB1112" s="1399"/>
      <c r="AC1112" s="1399"/>
      <c r="AD1112" s="1399"/>
      <c r="AE1112" s="1399"/>
      <c r="AF1112" s="1399"/>
      <c r="AG1112" s="1399"/>
      <c r="AH1112" s="1399"/>
      <c r="AI1112" s="1399"/>
      <c r="AJ1112" s="1399"/>
      <c r="AK1112" s="1399"/>
      <c r="AL1112" s="1399"/>
      <c r="AM1112" s="1399"/>
      <c r="AN1112" s="1399"/>
      <c r="AO1112" s="1399"/>
      <c r="AP1112" s="1399"/>
      <c r="AQ1112" s="1399"/>
      <c r="AR1112" s="1399"/>
      <c r="AS1112" s="1399"/>
      <c r="AT1112" s="1399"/>
      <c r="AU1112" s="1399"/>
      <c r="AV1112" s="1399"/>
      <c r="AW1112" s="1399"/>
      <c r="AX1112" s="1399"/>
      <c r="AY1112" s="2271"/>
      <c r="AZ1112" s="1399"/>
      <c r="BA1112" s="920"/>
      <c r="BB1112" s="920"/>
      <c r="BC1112" s="920"/>
      <c r="BD1112" s="920"/>
      <c r="BE1112" s="937"/>
      <c r="BF1112" s="920"/>
      <c r="BG1112" s="920"/>
      <c r="BH1112" s="920"/>
      <c r="BI1112" s="920"/>
      <c r="BJ1112" s="920"/>
      <c r="BK1112" s="920"/>
    </row>
    <row r="1113" spans="1:63" ht="18.95" customHeight="1">
      <c r="A1113" s="962"/>
      <c r="B1113" s="962"/>
      <c r="C1113" s="920"/>
      <c r="D1113" s="920"/>
      <c r="E1113" s="920"/>
      <c r="H1113" s="935"/>
      <c r="I1113" s="1050"/>
      <c r="J1113" s="920"/>
      <c r="K1113" s="920"/>
      <c r="L1113" s="920"/>
      <c r="M1113" s="920"/>
      <c r="N1113" s="920"/>
      <c r="O1113" s="920"/>
      <c r="P1113" s="920"/>
      <c r="Q1113" s="920"/>
      <c r="R1113" s="920"/>
      <c r="S1113" s="920"/>
      <c r="T1113" s="920"/>
      <c r="U1113" s="920"/>
      <c r="V1113" s="920"/>
      <c r="W1113" s="920"/>
      <c r="X1113" s="920"/>
      <c r="Y1113" s="920"/>
      <c r="Z1113" s="920"/>
      <c r="AA1113" s="920"/>
      <c r="AB1113" s="920"/>
      <c r="AC1113" s="920"/>
      <c r="AD1113" s="920"/>
      <c r="AE1113" s="920"/>
      <c r="AF1113" s="920"/>
      <c r="AG1113" s="920"/>
      <c r="AH1113" s="920"/>
      <c r="AI1113" s="920"/>
      <c r="AJ1113" s="920"/>
      <c r="AK1113" s="920"/>
      <c r="AL1113" s="920"/>
      <c r="AM1113" s="920"/>
      <c r="AN1113" s="920"/>
      <c r="AO1113" s="920"/>
      <c r="AP1113" s="920"/>
      <c r="AQ1113" s="920"/>
      <c r="AR1113" s="920"/>
      <c r="AS1113" s="920"/>
      <c r="AT1113" s="920"/>
      <c r="AU1113" s="920"/>
      <c r="AV1113" s="920"/>
      <c r="AW1113" s="920"/>
      <c r="AX1113" s="920"/>
      <c r="AY1113" s="920"/>
      <c r="AZ1113" s="920"/>
      <c r="BA1113" s="920"/>
      <c r="BB1113" s="920"/>
      <c r="BC1113" s="920"/>
      <c r="BE1113" s="937"/>
    </row>
    <row r="1114" spans="1:63" ht="18.95" customHeight="1">
      <c r="A1114" s="962"/>
      <c r="B1114" s="962"/>
      <c r="C1114" s="920"/>
      <c r="D1114" s="920"/>
      <c r="E1114" s="920"/>
      <c r="H1114" s="935"/>
      <c r="I1114" s="1365" t="s">
        <v>3520</v>
      </c>
      <c r="J1114" s="920"/>
      <c r="K1114" s="920"/>
      <c r="L1114" s="920"/>
      <c r="M1114" s="920"/>
      <c r="N1114" s="920"/>
      <c r="O1114" s="948" t="s">
        <v>3422</v>
      </c>
      <c r="P1114" s="947"/>
      <c r="Q1114" s="947"/>
      <c r="R1114" s="948" t="s">
        <v>1628</v>
      </c>
      <c r="S1114" s="947"/>
      <c r="T1114" s="947"/>
      <c r="U1114" s="920"/>
      <c r="V1114" s="920"/>
      <c r="W1114" s="920"/>
      <c r="AB1114" s="910" t="s">
        <v>2205</v>
      </c>
      <c r="AC1114" s="752"/>
      <c r="AD1114" s="752"/>
      <c r="AE1114" s="2865" t="s">
        <v>1521</v>
      </c>
      <c r="AF1114" s="2866"/>
      <c r="AG1114" s="2866"/>
      <c r="AH1114" s="2866"/>
      <c r="AI1114" s="2867"/>
      <c r="AK1114" s="920"/>
      <c r="AL1114" s="920"/>
      <c r="AM1114" s="920"/>
      <c r="AN1114" s="920"/>
      <c r="AO1114" s="920"/>
      <c r="AP1114" s="920"/>
      <c r="AQ1114" s="920"/>
      <c r="AR1114" s="920"/>
      <c r="AS1114" s="920"/>
      <c r="AT1114" s="920"/>
      <c r="AU1114" s="920"/>
      <c r="AV1114" s="920"/>
      <c r="AW1114" s="920"/>
      <c r="AX1114" s="920"/>
      <c r="AY1114" s="920"/>
      <c r="AZ1114" s="920"/>
      <c r="BA1114" s="920"/>
      <c r="BB1114" s="920"/>
      <c r="BC1114" s="920"/>
      <c r="BD1114" s="920"/>
      <c r="BE1114" s="937"/>
      <c r="BF1114" s="920"/>
      <c r="BG1114" s="920"/>
      <c r="BH1114" s="920"/>
    </row>
    <row r="1115" spans="1:63" ht="9.9499999999999993" customHeight="1">
      <c r="A1115" s="962"/>
      <c r="B1115" s="962"/>
      <c r="C1115" s="920"/>
      <c r="D1115" s="920"/>
      <c r="E1115" s="920"/>
      <c r="H1115" s="935"/>
      <c r="I1115" s="961"/>
      <c r="J1115" s="920"/>
      <c r="K1115" s="920"/>
      <c r="L1115" s="920"/>
      <c r="M1115" s="920"/>
      <c r="N1115" s="920"/>
      <c r="O1115" s="920"/>
      <c r="P1115" s="920"/>
      <c r="Q1115" s="920"/>
      <c r="R1115" s="920"/>
      <c r="S1115" s="920"/>
      <c r="T1115" s="920"/>
      <c r="U1115" s="920"/>
      <c r="V1115" s="920"/>
      <c r="W1115" s="920"/>
      <c r="X1115" s="920"/>
      <c r="Y1115" s="920"/>
      <c r="Z1115" s="920"/>
      <c r="AA1115" s="920"/>
      <c r="AB1115" s="920"/>
      <c r="AC1115" s="920"/>
      <c r="AD1115" s="920"/>
      <c r="AE1115" s="920"/>
      <c r="AF1115" s="920"/>
      <c r="AG1115" s="920"/>
      <c r="AH1115" s="920"/>
      <c r="AI1115" s="920"/>
      <c r="AJ1115" s="920"/>
      <c r="AK1115" s="920"/>
      <c r="AL1115" s="920"/>
      <c r="AM1115" s="920"/>
      <c r="AN1115" s="920"/>
      <c r="AO1115" s="920"/>
      <c r="AP1115" s="920"/>
      <c r="AQ1115" s="920"/>
      <c r="AR1115" s="920"/>
      <c r="AS1115" s="920"/>
      <c r="AT1115" s="920"/>
      <c r="AU1115" s="920"/>
      <c r="AV1115" s="920"/>
      <c r="AW1115" s="920"/>
      <c r="AX1115" s="920"/>
      <c r="AY1115" s="920"/>
      <c r="AZ1115" s="920"/>
      <c r="BA1115" s="920"/>
      <c r="BB1115" s="920"/>
      <c r="BC1115" s="920"/>
      <c r="BD1115" s="920"/>
      <c r="BE1115" s="937"/>
      <c r="BF1115" s="920"/>
      <c r="BG1115" s="920"/>
      <c r="BH1115" s="920"/>
    </row>
    <row r="1116" spans="1:63" ht="18.95" customHeight="1">
      <c r="A1116" s="962"/>
      <c r="B1116" s="962"/>
      <c r="C1116" s="920"/>
      <c r="D1116" s="920"/>
      <c r="E1116" s="920"/>
      <c r="H1116" s="935"/>
      <c r="I1116" s="2880" t="s">
        <v>1559</v>
      </c>
      <c r="J1116" s="2880" t="s">
        <v>3420</v>
      </c>
      <c r="K1116" s="2810" t="s">
        <v>1630</v>
      </c>
      <c r="L1116" s="2882"/>
      <c r="M1116" s="2882"/>
      <c r="N1116" s="2882"/>
      <c r="O1116" s="2812"/>
      <c r="P1116" s="2810" t="s">
        <v>3112</v>
      </c>
      <c r="Q1116" s="2882"/>
      <c r="R1116" s="2882"/>
      <c r="S1116" s="2882"/>
      <c r="T1116" s="2812"/>
      <c r="U1116" s="2810" t="s">
        <v>2364</v>
      </c>
      <c r="V1116" s="2882"/>
      <c r="W1116" s="2882"/>
      <c r="X1116" s="2882"/>
      <c r="Y1116" s="2812"/>
      <c r="Z1116" s="966" t="s">
        <v>2147</v>
      </c>
      <c r="AA1116" s="967"/>
      <c r="AB1116" s="930"/>
      <c r="AC1116" s="930"/>
      <c r="AD1116" s="930"/>
      <c r="AE1116" s="930"/>
      <c r="AF1116" s="930"/>
      <c r="AG1116" s="930"/>
      <c r="AH1116" s="930"/>
      <c r="AI1116" s="930"/>
      <c r="AJ1116" s="930"/>
      <c r="AK1116" s="931"/>
      <c r="AL1116" s="929" t="s">
        <v>1586</v>
      </c>
      <c r="AM1116" s="930"/>
      <c r="AN1116" s="930"/>
      <c r="AO1116" s="930"/>
      <c r="AP1116" s="930"/>
      <c r="AQ1116" s="930"/>
      <c r="AR1116" s="930"/>
      <c r="AS1116" s="930"/>
      <c r="AT1116" s="930"/>
      <c r="AU1116" s="931"/>
      <c r="AV1116" s="930"/>
      <c r="AW1116" s="931"/>
      <c r="AX1116" s="1026"/>
      <c r="AY1116" s="1026"/>
      <c r="AZ1116" s="1182"/>
      <c r="BA1116" s="2896" t="s">
        <v>2395</v>
      </c>
      <c r="BB1116" s="2913"/>
      <c r="BC1116" s="2898"/>
      <c r="BD1116" s="2021"/>
      <c r="BE1116" s="937"/>
    </row>
    <row r="1117" spans="1:63" ht="18.95" customHeight="1">
      <c r="A1117" s="962"/>
      <c r="B1117" s="962"/>
      <c r="C1117" s="920"/>
      <c r="D1117" s="920"/>
      <c r="E1117" s="920"/>
      <c r="H1117" s="935"/>
      <c r="I1117" s="2881"/>
      <c r="J1117" s="2881"/>
      <c r="K1117" s="2813"/>
      <c r="L1117" s="2814"/>
      <c r="M1117" s="2814"/>
      <c r="N1117" s="2814"/>
      <c r="O1117" s="2815"/>
      <c r="P1117" s="2813"/>
      <c r="Q1117" s="2814"/>
      <c r="R1117" s="2814"/>
      <c r="S1117" s="2814"/>
      <c r="T1117" s="2815"/>
      <c r="U1117" s="2813"/>
      <c r="V1117" s="2814"/>
      <c r="W1117" s="2814"/>
      <c r="X1117" s="2814"/>
      <c r="Y1117" s="2815"/>
      <c r="Z1117" s="929" t="s">
        <v>3413</v>
      </c>
      <c r="AA1117" s="930"/>
      <c r="AB1117" s="930"/>
      <c r="AC1117" s="931"/>
      <c r="AD1117" s="929" t="s">
        <v>2138</v>
      </c>
      <c r="AE1117" s="930"/>
      <c r="AF1117" s="930"/>
      <c r="AG1117" s="931"/>
      <c r="AH1117" s="929" t="s">
        <v>2139</v>
      </c>
      <c r="AI1117" s="930"/>
      <c r="AJ1117" s="930"/>
      <c r="AK1117" s="931"/>
      <c r="AL1117" s="929" t="s">
        <v>699</v>
      </c>
      <c r="AM1117" s="930"/>
      <c r="AN1117" s="930"/>
      <c r="AO1117" s="931"/>
      <c r="AP1117" s="929" t="s">
        <v>700</v>
      </c>
      <c r="AQ1117" s="930"/>
      <c r="AR1117" s="931"/>
      <c r="AS1117" s="929" t="s">
        <v>1697</v>
      </c>
      <c r="AT1117" s="930"/>
      <c r="AU1117" s="930"/>
      <c r="AV1117" s="930"/>
      <c r="AW1117" s="931"/>
      <c r="AX1117" s="929" t="s">
        <v>3499</v>
      </c>
      <c r="AY1117" s="930"/>
      <c r="AZ1117" s="931"/>
      <c r="BA1117" s="2899"/>
      <c r="BB1117" s="2900"/>
      <c r="BC1117" s="2901"/>
      <c r="BD1117" s="2022"/>
      <c r="BE1117" s="937"/>
    </row>
    <row r="1118" spans="1:63" ht="18.95" customHeight="1">
      <c r="A1118" s="962"/>
      <c r="B1118" s="962"/>
      <c r="C1118" s="920"/>
      <c r="D1118" s="920"/>
      <c r="E1118" s="920"/>
      <c r="H1118" s="935"/>
      <c r="I1118" s="932" t="s">
        <v>737</v>
      </c>
      <c r="J1118" s="932">
        <v>1</v>
      </c>
      <c r="K1118" s="917" t="s">
        <v>1844</v>
      </c>
      <c r="L1118" s="918"/>
      <c r="M1118" s="918"/>
      <c r="N1118" s="918"/>
      <c r="O1118" s="919"/>
      <c r="P1118" s="2890" t="s">
        <v>2350</v>
      </c>
      <c r="Q1118" s="2891"/>
      <c r="R1118" s="2891"/>
      <c r="S1118" s="2891"/>
      <c r="T1118" s="2892"/>
      <c r="U1118" s="3052" t="s">
        <v>3523</v>
      </c>
      <c r="V1118" s="3053"/>
      <c r="W1118" s="3053"/>
      <c r="X1118" s="3053"/>
      <c r="Y1118" s="3054"/>
      <c r="Z1118" s="1388" t="s">
        <v>3410</v>
      </c>
      <c r="AA1118" s="955"/>
      <c r="AB1118" s="955"/>
      <c r="AC1118" s="955"/>
      <c r="AD1118" s="954" t="s">
        <v>1523</v>
      </c>
      <c r="AE1118" s="955"/>
      <c r="AF1118" s="955"/>
      <c r="AG1118" s="955"/>
      <c r="AH1118" s="954" t="s">
        <v>1524</v>
      </c>
      <c r="AI1118" s="955"/>
      <c r="AJ1118" s="955"/>
      <c r="AK1118" s="955"/>
      <c r="AL1118" s="2832" t="s">
        <v>1560</v>
      </c>
      <c r="AM1118" s="2792"/>
      <c r="AN1118" s="2792"/>
      <c r="AO1118" s="2793"/>
      <c r="AP1118" s="2832">
        <v>12345</v>
      </c>
      <c r="AQ1118" s="2792"/>
      <c r="AR1118" s="2793"/>
      <c r="AS1118" s="2929" t="s">
        <v>1691</v>
      </c>
      <c r="AT1118" s="2952"/>
      <c r="AU1118" s="2952"/>
      <c r="AV1118" s="2952"/>
      <c r="AW1118" s="2931"/>
      <c r="AX1118" s="2929" t="s">
        <v>1704</v>
      </c>
      <c r="AY1118" s="2952"/>
      <c r="AZ1118" s="2931"/>
      <c r="BA1118" s="2959">
        <v>10</v>
      </c>
      <c r="BB1118" s="2960"/>
      <c r="BC1118" s="2964"/>
      <c r="BD1118" s="990" t="s">
        <v>1180</v>
      </c>
      <c r="BE1118" s="937"/>
    </row>
    <row r="1119" spans="1:63" ht="18.95" customHeight="1">
      <c r="A1119" s="962"/>
      <c r="B1119" s="962"/>
      <c r="C1119" s="920"/>
      <c r="D1119" s="920"/>
      <c r="E1119" s="920"/>
      <c r="H1119" s="935"/>
      <c r="I1119" s="932" t="s">
        <v>737</v>
      </c>
      <c r="J1119" s="932">
        <v>2</v>
      </c>
      <c r="K1119" s="917" t="s">
        <v>1844</v>
      </c>
      <c r="L1119" s="918"/>
      <c r="M1119" s="918"/>
      <c r="N1119" s="918"/>
      <c r="O1119" s="919"/>
      <c r="P1119" s="2890" t="s">
        <v>2350</v>
      </c>
      <c r="Q1119" s="2891"/>
      <c r="R1119" s="2891"/>
      <c r="S1119" s="2891"/>
      <c r="T1119" s="2892"/>
      <c r="U1119" s="3052" t="s">
        <v>3523</v>
      </c>
      <c r="V1119" s="3053"/>
      <c r="W1119" s="3053"/>
      <c r="X1119" s="3053"/>
      <c r="Y1119" s="3054"/>
      <c r="Z1119" s="1388" t="s">
        <v>3410</v>
      </c>
      <c r="AA1119" s="955"/>
      <c r="AB1119" s="955"/>
      <c r="AC1119" s="955"/>
      <c r="AD1119" s="954" t="s">
        <v>1523</v>
      </c>
      <c r="AE1119" s="955"/>
      <c r="AF1119" s="955"/>
      <c r="AG1119" s="955"/>
      <c r="AH1119" s="954" t="s">
        <v>1524</v>
      </c>
      <c r="AI1119" s="955"/>
      <c r="AJ1119" s="955"/>
      <c r="AK1119" s="955"/>
      <c r="AL1119" s="2831" t="s">
        <v>1560</v>
      </c>
      <c r="AM1119" s="2808"/>
      <c r="AN1119" s="2808"/>
      <c r="AO1119" s="2809"/>
      <c r="AP1119" s="2831">
        <v>12345</v>
      </c>
      <c r="AQ1119" s="2808"/>
      <c r="AR1119" s="2809"/>
      <c r="AS1119" s="2932" t="s">
        <v>1691</v>
      </c>
      <c r="AT1119" s="2933"/>
      <c r="AU1119" s="2933"/>
      <c r="AV1119" s="2933"/>
      <c r="AW1119" s="2934"/>
      <c r="AX1119" s="2932" t="s">
        <v>1704</v>
      </c>
      <c r="AY1119" s="2933"/>
      <c r="AZ1119" s="2934"/>
      <c r="BA1119" s="2959">
        <v>2</v>
      </c>
      <c r="BB1119" s="2960"/>
      <c r="BC1119" s="2964"/>
      <c r="BD1119" s="986"/>
      <c r="BE1119" s="937"/>
    </row>
    <row r="1120" spans="1:63" ht="5.0999999999999996" customHeight="1">
      <c r="A1120" s="962"/>
      <c r="B1120" s="962"/>
      <c r="C1120" s="920"/>
      <c r="D1120" s="920"/>
      <c r="E1120" s="920"/>
      <c r="H1120" s="935"/>
      <c r="I1120" s="1050"/>
      <c r="K1120" s="920"/>
      <c r="L1120" s="920"/>
      <c r="M1120" s="920"/>
      <c r="N1120" s="920"/>
      <c r="O1120" s="920"/>
      <c r="Y1120" s="920"/>
      <c r="AD1120" s="920"/>
      <c r="AE1120" s="920"/>
      <c r="AF1120" s="920"/>
      <c r="AG1120" s="920"/>
      <c r="AH1120" s="920"/>
      <c r="AI1120" s="920"/>
      <c r="AJ1120" s="920"/>
      <c r="AK1120" s="920"/>
      <c r="AX1120" s="2002"/>
      <c r="AY1120" s="2002"/>
      <c r="AZ1120" s="2002"/>
      <c r="BA1120" s="2002"/>
      <c r="BB1120" s="2002"/>
      <c r="BC1120" s="2002"/>
      <c r="BD1120" s="2002"/>
      <c r="BE1120" s="937"/>
    </row>
    <row r="1121" spans="1:100" ht="5.0999999999999996" customHeight="1">
      <c r="A1121" s="962"/>
      <c r="B1121" s="962"/>
      <c r="C1121" s="920"/>
      <c r="D1121" s="920"/>
      <c r="E1121" s="920"/>
      <c r="H1121" s="935"/>
      <c r="I1121" s="977"/>
      <c r="J1121" s="977"/>
      <c r="K1121" s="977"/>
      <c r="L1121" s="977"/>
      <c r="M1121" s="977"/>
      <c r="N1121" s="977"/>
      <c r="O1121" s="977"/>
      <c r="P1121" s="977"/>
      <c r="Q1121" s="977"/>
      <c r="R1121" s="977"/>
      <c r="S1121" s="977"/>
      <c r="T1121" s="977"/>
      <c r="U1121" s="977"/>
      <c r="V1121" s="977"/>
      <c r="W1121" s="977"/>
      <c r="X1121" s="977"/>
      <c r="Y1121" s="977"/>
      <c r="Z1121" s="977"/>
      <c r="AA1121" s="977"/>
      <c r="AB1121" s="977"/>
      <c r="AC1121" s="977"/>
      <c r="AD1121" s="977"/>
      <c r="AE1121" s="977"/>
      <c r="AF1121" s="977"/>
      <c r="AG1121" s="977"/>
      <c r="AH1121" s="977"/>
      <c r="AI1121" s="977"/>
      <c r="AJ1121" s="977"/>
      <c r="AK1121" s="977"/>
      <c r="AL1121" s="977"/>
      <c r="AM1121" s="977"/>
      <c r="AN1121" s="977"/>
      <c r="AO1121" s="977"/>
      <c r="AP1121" s="977"/>
      <c r="AQ1121" s="977"/>
      <c r="AR1121" s="977"/>
      <c r="AS1121" s="977"/>
      <c r="AT1121" s="977"/>
      <c r="AU1121" s="977"/>
      <c r="AV1121" s="977"/>
      <c r="AW1121" s="977"/>
      <c r="AX1121" s="977"/>
      <c r="AY1121" s="977"/>
      <c r="AZ1121" s="977"/>
      <c r="BA1121" s="977"/>
      <c r="BB1121" s="977"/>
      <c r="BC1121" s="977"/>
      <c r="BD1121" s="977"/>
      <c r="BE1121" s="937"/>
    </row>
    <row r="1122" spans="1:100" ht="18.95" customHeight="1">
      <c r="A1122" s="962"/>
      <c r="B1122" s="962"/>
      <c r="C1122" s="920"/>
      <c r="D1122" s="920"/>
      <c r="E1122" s="920"/>
      <c r="H1122" s="935"/>
      <c r="I1122" s="1372"/>
      <c r="J1122" s="1372"/>
      <c r="K1122" s="1372"/>
      <c r="L1122" s="1372"/>
      <c r="M1122" s="1372"/>
      <c r="N1122" s="1372"/>
      <c r="O1122" s="1372"/>
      <c r="P1122" s="1372"/>
      <c r="Q1122" s="1372"/>
      <c r="R1122" s="1372"/>
      <c r="S1122" s="1372"/>
      <c r="T1122" s="1372"/>
      <c r="U1122" s="1372"/>
      <c r="V1122" s="1372"/>
      <c r="W1122" s="1372"/>
      <c r="X1122" s="1372"/>
      <c r="Y1122" s="1372"/>
      <c r="Z1122" s="1372"/>
      <c r="AA1122" s="1372"/>
      <c r="AB1122" s="1372"/>
      <c r="AC1122" s="1372"/>
      <c r="AD1122" s="1372"/>
      <c r="AE1122" s="1372"/>
      <c r="AF1122" s="1372"/>
      <c r="AG1122" s="1372"/>
      <c r="AH1122" s="1372"/>
      <c r="AI1122" s="1372"/>
      <c r="AJ1122" s="1372"/>
      <c r="AK1122" s="1372"/>
      <c r="AL1122" s="1372"/>
      <c r="AM1122" s="1372"/>
      <c r="AN1122" s="1372"/>
      <c r="AO1122" s="1372"/>
      <c r="AP1122" s="1372"/>
      <c r="AQ1122" s="1372"/>
      <c r="AR1122" s="1372"/>
      <c r="AS1122" s="1372"/>
      <c r="AT1122" s="1372"/>
      <c r="AU1122" s="1372"/>
      <c r="AV1122" s="1372"/>
      <c r="AW1122" s="1372"/>
      <c r="AX1122" s="978" t="s">
        <v>1557</v>
      </c>
      <c r="AY1122" s="978"/>
      <c r="AZ1122" s="978"/>
      <c r="BA1122" s="2883">
        <f>BA1118+BA1119</f>
        <v>12</v>
      </c>
      <c r="BB1122" s="2884"/>
      <c r="BC1122" s="2885"/>
      <c r="BD1122" s="1372"/>
      <c r="BE1122" s="937"/>
    </row>
    <row r="1123" spans="1:100" ht="5.0999999999999996" customHeight="1">
      <c r="A1123" s="962"/>
      <c r="B1123" s="962"/>
      <c r="C1123" s="920"/>
      <c r="D1123" s="920"/>
      <c r="E1123" s="920"/>
      <c r="H1123" s="935"/>
      <c r="I1123" s="977"/>
      <c r="J1123" s="977"/>
      <c r="K1123" s="977"/>
      <c r="L1123" s="977"/>
      <c r="M1123" s="977"/>
      <c r="N1123" s="977"/>
      <c r="O1123" s="977"/>
      <c r="P1123" s="977"/>
      <c r="Q1123" s="977"/>
      <c r="R1123" s="977"/>
      <c r="S1123" s="977"/>
      <c r="T1123" s="977"/>
      <c r="U1123" s="977"/>
      <c r="V1123" s="977"/>
      <c r="W1123" s="977"/>
      <c r="X1123" s="977"/>
      <c r="Y1123" s="977"/>
      <c r="Z1123" s="977"/>
      <c r="AA1123" s="977"/>
      <c r="AB1123" s="977"/>
      <c r="AC1123" s="977"/>
      <c r="AD1123" s="977"/>
      <c r="AE1123" s="977"/>
      <c r="AF1123" s="977"/>
      <c r="AG1123" s="977"/>
      <c r="AH1123" s="977"/>
      <c r="AI1123" s="977"/>
      <c r="AJ1123" s="977"/>
      <c r="AK1123" s="977"/>
      <c r="AL1123" s="977"/>
      <c r="AM1123" s="977"/>
      <c r="AN1123" s="977"/>
      <c r="AO1123" s="977"/>
      <c r="AP1123" s="977"/>
      <c r="AQ1123" s="977"/>
      <c r="AR1123" s="977"/>
      <c r="AS1123" s="977"/>
      <c r="AT1123" s="977"/>
      <c r="AU1123" s="977"/>
      <c r="AV1123" s="977"/>
      <c r="AW1123" s="977"/>
      <c r="AX1123" s="977"/>
      <c r="AY1123" s="977"/>
      <c r="AZ1123" s="977"/>
      <c r="BA1123" s="977"/>
      <c r="BB1123" s="977"/>
      <c r="BC1123" s="977"/>
      <c r="BD1123" s="977"/>
      <c r="BE1123" s="937"/>
    </row>
    <row r="1124" spans="1:100" ht="9.9499999999999993" customHeight="1">
      <c r="A1124" s="962"/>
      <c r="B1124" s="962"/>
      <c r="C1124" s="920"/>
      <c r="D1124" s="920"/>
      <c r="E1124" s="920"/>
      <c r="H1124" s="936"/>
      <c r="I1124" s="1389"/>
      <c r="J1124" s="939"/>
      <c r="K1124" s="939"/>
      <c r="L1124" s="939"/>
      <c r="M1124" s="939"/>
      <c r="N1124" s="939"/>
      <c r="O1124" s="939"/>
      <c r="P1124" s="939"/>
      <c r="Q1124" s="939"/>
      <c r="R1124" s="939"/>
      <c r="S1124" s="939"/>
      <c r="T1124" s="939"/>
      <c r="U1124" s="939"/>
      <c r="V1124" s="939"/>
      <c r="W1124" s="939"/>
      <c r="X1124" s="521"/>
      <c r="Y1124" s="521"/>
      <c r="Z1124" s="939"/>
      <c r="AA1124" s="939"/>
      <c r="AB1124" s="939"/>
      <c r="AC1124" s="939"/>
      <c r="AD1124" s="939"/>
      <c r="AE1124" s="939"/>
      <c r="AF1124" s="939"/>
      <c r="AG1124" s="939"/>
      <c r="AH1124" s="939"/>
      <c r="AI1124" s="939"/>
      <c r="AJ1124" s="939"/>
      <c r="AK1124" s="939"/>
      <c r="AL1124" s="939"/>
      <c r="AM1124" s="939"/>
      <c r="AN1124" s="521"/>
      <c r="AO1124" s="521"/>
      <c r="AP1124" s="521"/>
      <c r="AQ1124" s="521"/>
      <c r="AR1124" s="521"/>
      <c r="AS1124" s="521"/>
      <c r="AT1124" s="521"/>
      <c r="AU1124" s="521"/>
      <c r="AV1124" s="521"/>
      <c r="AW1124" s="939"/>
      <c r="AX1124" s="939"/>
      <c r="AY1124" s="939"/>
      <c r="AZ1124" s="939"/>
      <c r="BA1124" s="939"/>
      <c r="BB1124" s="939"/>
      <c r="BC1124" s="939"/>
      <c r="BD1124" s="939"/>
      <c r="BE1124" s="940"/>
    </row>
    <row r="1125" spans="1:100" ht="18.95" customHeight="1">
      <c r="A1125" s="962"/>
      <c r="B1125" s="962"/>
      <c r="C1125" s="920"/>
      <c r="D1125" s="920"/>
      <c r="E1125" s="920"/>
      <c r="I1125" s="1050" t="s">
        <v>3637</v>
      </c>
      <c r="X1125"/>
      <c r="Y1125"/>
      <c r="Z1125"/>
      <c r="AP1125"/>
      <c r="AQ1125"/>
      <c r="AR1125"/>
      <c r="AS1125"/>
      <c r="AT1125"/>
      <c r="AU1125"/>
      <c r="AV1125"/>
    </row>
    <row r="1126" spans="1:100" ht="18.95" customHeight="1">
      <c r="A1126" s="962"/>
      <c r="B1126" s="962"/>
      <c r="C1126" s="920"/>
      <c r="D1126" s="920"/>
      <c r="E1126" s="920"/>
      <c r="I1126" s="956"/>
      <c r="AA1126"/>
      <c r="AB1126"/>
      <c r="AC1126"/>
      <c r="AD1126"/>
      <c r="AE1126"/>
      <c r="AF1126"/>
      <c r="AG1126"/>
      <c r="AH1126"/>
    </row>
    <row r="1127" spans="1:100" customFormat="1" ht="5.0999999999999996" customHeight="1">
      <c r="A1127" s="486"/>
      <c r="B1127" s="486"/>
      <c r="C1127" s="920"/>
      <c r="D1127" s="920"/>
      <c r="E1127" s="920"/>
      <c r="H1127" s="536"/>
      <c r="I1127" s="536"/>
      <c r="J1127" s="536"/>
      <c r="K1127" s="536"/>
      <c r="L1127" s="536"/>
      <c r="M1127" s="536"/>
      <c r="N1127" s="536"/>
      <c r="O1127" s="536"/>
      <c r="P1127" s="536"/>
      <c r="Q1127" s="2002"/>
      <c r="R1127" s="2002"/>
      <c r="S1127" s="2004"/>
      <c r="T1127" s="2005"/>
      <c r="U1127" s="2005"/>
      <c r="V1127" s="2005"/>
      <c r="W1127" s="2005"/>
      <c r="X1127" s="2006"/>
      <c r="Y1127" s="920"/>
      <c r="Z1127" s="920"/>
      <c r="AA1127" s="920"/>
      <c r="AB1127" s="920"/>
      <c r="AC1127" s="920"/>
      <c r="AD1127" s="920"/>
      <c r="AE1127" s="920"/>
      <c r="AF1127" s="920"/>
      <c r="AG1127" s="920"/>
      <c r="AH1127" s="920"/>
      <c r="AI1127" s="920"/>
      <c r="AJ1127" s="920"/>
      <c r="AK1127" s="920"/>
      <c r="AL1127" s="920"/>
      <c r="AM1127" s="920"/>
      <c r="AN1127" s="920"/>
      <c r="AO1127" s="920"/>
      <c r="AP1127" s="920"/>
      <c r="AQ1127" s="486"/>
      <c r="AR1127" s="486"/>
      <c r="AS1127" s="486"/>
      <c r="AT1127" s="486"/>
      <c r="AU1127" s="486"/>
      <c r="AV1127" s="486"/>
      <c r="AW1127" s="486"/>
      <c r="AX1127" s="486"/>
      <c r="AY1127" s="486"/>
      <c r="AZ1127" s="920"/>
      <c r="BA1127" s="486"/>
      <c r="BB1127" s="486"/>
      <c r="BC1127" s="486"/>
      <c r="BD1127" s="486"/>
      <c r="BE1127" s="486"/>
      <c r="BF1127" s="486"/>
      <c r="BG1127" s="486"/>
      <c r="BH1127" s="486"/>
      <c r="BI1127" s="920"/>
      <c r="BJ1127" s="920"/>
      <c r="BK1127" s="486"/>
      <c r="BL1127" s="486"/>
      <c r="BM1127" s="486"/>
      <c r="BN1127" s="486"/>
      <c r="BO1127" s="486"/>
      <c r="BP1127" s="920"/>
      <c r="BQ1127" s="920"/>
      <c r="BR1127" s="920"/>
      <c r="BS1127" s="920"/>
      <c r="BT1127" s="920"/>
      <c r="BU1127" s="920"/>
      <c r="BV1127" s="486"/>
      <c r="BW1127" s="486"/>
      <c r="BX1127" s="486"/>
      <c r="BY1127" s="486"/>
      <c r="BZ1127" s="486"/>
      <c r="CA1127" s="486"/>
      <c r="CB1127" s="486"/>
      <c r="CC1127" s="486"/>
      <c r="CD1127" s="486"/>
      <c r="CE1127" s="486"/>
      <c r="CF1127" s="486"/>
      <c r="CG1127" s="486"/>
      <c r="CL1127" s="486"/>
    </row>
    <row r="1128" spans="1:100" customFormat="1" ht="20.100000000000001" customHeight="1">
      <c r="A1128" s="486"/>
      <c r="B1128" s="486"/>
      <c r="C1128" s="920"/>
      <c r="D1128" s="920"/>
      <c r="E1128" s="920"/>
      <c r="H1128" s="536"/>
      <c r="I1128" s="943" t="s">
        <v>3509</v>
      </c>
      <c r="J1128" s="944"/>
      <c r="K1128" s="944"/>
      <c r="L1128" s="944"/>
      <c r="M1128" s="944"/>
      <c r="N1128" s="944"/>
      <c r="O1128" s="944"/>
      <c r="P1128" s="944"/>
      <c r="Q1128" s="944"/>
      <c r="R1128" s="1396"/>
      <c r="S1128" s="907" t="s">
        <v>1519</v>
      </c>
      <c r="T1128" s="908"/>
      <c r="U1128" s="908"/>
      <c r="V1128" s="908"/>
      <c r="W1128" s="908"/>
      <c r="X1128" s="909"/>
      <c r="Y1128" s="486"/>
      <c r="Z1128" s="486"/>
      <c r="AA1128" s="486"/>
      <c r="AB1128" s="486"/>
      <c r="AC1128" s="486"/>
      <c r="AD1128" s="486"/>
      <c r="AE1128" s="486"/>
      <c r="AF1128" s="486"/>
      <c r="AG1128" s="486"/>
      <c r="AH1128" s="486"/>
      <c r="AI1128" s="486"/>
      <c r="AJ1128" s="486"/>
      <c r="AK1128" s="486"/>
      <c r="AL1128" s="486"/>
      <c r="AM1128" s="486"/>
      <c r="AN1128" s="486"/>
      <c r="AO1128" s="486"/>
      <c r="AP1128" s="486"/>
      <c r="AQ1128" s="486"/>
      <c r="AR1128" s="486"/>
      <c r="AS1128" s="486"/>
      <c r="AT1128" s="486"/>
      <c r="AU1128" s="486"/>
      <c r="AV1128" s="486"/>
      <c r="AW1128" s="486"/>
      <c r="AX1128" s="486"/>
      <c r="AY1128" s="486"/>
      <c r="AZ1128" s="920"/>
      <c r="BA1128" s="486"/>
      <c r="BB1128" s="486"/>
      <c r="BC1128" s="486"/>
      <c r="BD1128" s="486"/>
      <c r="BE1128" s="486"/>
      <c r="BF1128" s="486"/>
      <c r="BG1128" s="486"/>
      <c r="BH1128" s="486"/>
      <c r="BI1128" s="486"/>
      <c r="BJ1128" s="486"/>
      <c r="BK1128" s="920"/>
      <c r="BL1128" s="920"/>
      <c r="BM1128" s="920"/>
      <c r="BN1128" s="920"/>
      <c r="BO1128" s="920"/>
      <c r="BP1128" s="920"/>
      <c r="BQ1128" s="920"/>
      <c r="BR1128" s="920"/>
      <c r="BS1128" s="920"/>
      <c r="BT1128" s="920"/>
      <c r="BU1128" s="920"/>
      <c r="BV1128" s="920"/>
    </row>
    <row r="1129" spans="1:100" customFormat="1" ht="9.9499999999999993" customHeight="1">
      <c r="A1129" s="486"/>
      <c r="B1129" s="486"/>
      <c r="C1129" s="920"/>
      <c r="D1129" s="920"/>
      <c r="E1129" s="920"/>
      <c r="H1129" s="916"/>
      <c r="I1129" s="536"/>
      <c r="J1129" s="536"/>
      <c r="K1129" s="536"/>
      <c r="L1129" s="536"/>
      <c r="M1129" s="536"/>
      <c r="N1129" s="536"/>
      <c r="O1129" s="536"/>
      <c r="P1129" s="536"/>
      <c r="Q1129" s="2002"/>
      <c r="R1129" s="2002"/>
      <c r="S1129" s="2002"/>
      <c r="T1129" s="2002"/>
      <c r="U1129" s="2002"/>
      <c r="V1129" s="2002"/>
      <c r="W1129" s="2002"/>
      <c r="X1129" s="2002"/>
      <c r="Y1129" s="941"/>
      <c r="Z1129" s="941"/>
      <c r="AA1129" s="941"/>
      <c r="AB1129" s="941"/>
      <c r="AC1129" s="941"/>
      <c r="AD1129" s="941"/>
      <c r="AE1129" s="941"/>
      <c r="AF1129" s="941"/>
      <c r="AG1129" s="941"/>
      <c r="AH1129" s="941"/>
      <c r="AI1129" s="941"/>
      <c r="AJ1129" s="941"/>
      <c r="AK1129" s="941"/>
      <c r="AL1129" s="941"/>
      <c r="AM1129" s="941"/>
      <c r="AN1129" s="941"/>
      <c r="AO1129" s="941"/>
      <c r="AP1129" s="941"/>
      <c r="AQ1129" s="941"/>
      <c r="AR1129" s="941"/>
      <c r="AS1129" s="941"/>
      <c r="AT1129" s="941"/>
      <c r="AU1129" s="941"/>
      <c r="AV1129" s="941"/>
      <c r="AW1129" s="941"/>
      <c r="AX1129" s="941"/>
      <c r="AY1129" s="941"/>
      <c r="AZ1129" s="941"/>
      <c r="BA1129" s="941"/>
      <c r="BB1129" s="941"/>
      <c r="BC1129" s="941"/>
      <c r="BD1129" s="941"/>
      <c r="BE1129" s="941"/>
      <c r="BF1129" s="941"/>
      <c r="BG1129" s="941"/>
      <c r="BH1129" s="1316"/>
      <c r="BI1129" s="1316"/>
      <c r="BJ1129" s="942"/>
      <c r="BK1129" s="920"/>
      <c r="BL1129" s="920"/>
      <c r="BM1129" s="920"/>
      <c r="BN1129" s="920"/>
      <c r="BO1129" s="920"/>
      <c r="BP1129" s="920"/>
      <c r="BQ1129" s="920"/>
      <c r="BR1129" s="920"/>
      <c r="BS1129" s="920"/>
      <c r="BT1129" s="920"/>
      <c r="BU1129" s="920"/>
      <c r="BV1129" s="920"/>
    </row>
    <row r="1130" spans="1:100" ht="18.95" customHeight="1">
      <c r="C1130" s="920"/>
      <c r="D1130" s="920"/>
      <c r="E1130" s="920"/>
      <c r="H1130" s="935"/>
      <c r="I1130" s="949" t="s">
        <v>2024</v>
      </c>
      <c r="J1130" s="752"/>
      <c r="K1130" s="938"/>
      <c r="L1130" s="2890" t="s">
        <v>1179</v>
      </c>
      <c r="M1130" s="2891"/>
      <c r="N1130" s="2891"/>
      <c r="O1130" s="2892"/>
      <c r="P1130" s="986" t="s">
        <v>1180</v>
      </c>
      <c r="Q1130" s="987" t="s">
        <v>1178</v>
      </c>
      <c r="R1130" s="2890" t="s">
        <v>1179</v>
      </c>
      <c r="S1130" s="2891"/>
      <c r="T1130" s="2891"/>
      <c r="U1130" s="2892"/>
      <c r="V1130" s="986" t="s">
        <v>1180</v>
      </c>
      <c r="X1130" s="938" t="s">
        <v>1630</v>
      </c>
      <c r="Y1130" s="938"/>
      <c r="Z1130" s="958"/>
      <c r="AA1130" s="1154" t="s">
        <v>1844</v>
      </c>
      <c r="AB1130" s="1155"/>
      <c r="AC1130" s="1155"/>
      <c r="AD1130" s="1155"/>
      <c r="AE1130" s="1155"/>
      <c r="AF1130" s="1156"/>
      <c r="AG1130" s="986" t="s">
        <v>912</v>
      </c>
      <c r="AK1130" s="949" t="s">
        <v>3192</v>
      </c>
      <c r="AL1130" s="981"/>
      <c r="AM1130" s="938"/>
      <c r="AO1130" s="982" t="s">
        <v>1521</v>
      </c>
      <c r="AP1130" s="983"/>
      <c r="AQ1130" s="983"/>
      <c r="AR1130" s="983"/>
      <c r="AS1130" s="984"/>
      <c r="AU1130" s="949" t="s">
        <v>3193</v>
      </c>
      <c r="AV1130" s="938"/>
      <c r="AX1130" s="982" t="s">
        <v>1521</v>
      </c>
      <c r="AY1130" s="983"/>
      <c r="AZ1130" s="983"/>
      <c r="BA1130" s="983"/>
      <c r="BB1130" s="984"/>
      <c r="BD1130" s="926" t="s">
        <v>1544</v>
      </c>
      <c r="BE1130" s="927"/>
      <c r="BF1130" s="928"/>
      <c r="BG1130" s="926" t="s">
        <v>1623</v>
      </c>
      <c r="BH1130" s="927"/>
      <c r="BI1130" s="928"/>
      <c r="BJ1130" s="937"/>
      <c r="BK1130" s="920"/>
      <c r="BL1130" s="920"/>
      <c r="BM1130" s="920"/>
      <c r="BN1130" s="920"/>
      <c r="BO1130" s="920"/>
      <c r="BP1130" s="920"/>
      <c r="BQ1130" s="920"/>
      <c r="BR1130" s="920"/>
      <c r="BS1130" s="920"/>
      <c r="BT1130" s="920"/>
      <c r="BU1130" s="920"/>
      <c r="BV1130" s="920"/>
    </row>
    <row r="1131" spans="1:100" ht="9.9499999999999993" customHeight="1">
      <c r="C1131" s="920"/>
      <c r="D1131" s="920"/>
      <c r="E1131" s="920"/>
      <c r="H1131" s="935"/>
      <c r="I1131" s="961"/>
      <c r="J1131" s="920"/>
      <c r="K1131" s="920"/>
      <c r="L1131" s="920"/>
      <c r="M1131" s="920"/>
      <c r="BG1131" s="920"/>
      <c r="BH1131" s="920"/>
      <c r="BI1131" s="920"/>
      <c r="BJ1131" s="937"/>
      <c r="BK1131" s="920"/>
      <c r="BL1131" s="920"/>
      <c r="BM1131" s="920"/>
      <c r="BN1131" s="920"/>
      <c r="BO1131" s="920"/>
      <c r="BP1131" s="920"/>
      <c r="BQ1131" s="920"/>
      <c r="BR1131" s="920"/>
      <c r="BS1131" s="920"/>
      <c r="BT1131" s="920"/>
      <c r="BU1131" s="920"/>
      <c r="BV1131" s="920"/>
      <c r="BW1131" s="920"/>
      <c r="BX1131" s="920"/>
      <c r="BY1131" s="920"/>
      <c r="BZ1131" s="920"/>
      <c r="CA1131" s="920"/>
      <c r="CB1131" s="920"/>
      <c r="CC1131" s="920"/>
      <c r="CD1131" s="920"/>
      <c r="CE1131" s="920"/>
      <c r="CF1131" s="920"/>
      <c r="CG1131" s="920"/>
      <c r="CH1131" s="920"/>
      <c r="CI1131" s="920"/>
      <c r="CJ1131" s="920"/>
      <c r="CK1131" s="920"/>
      <c r="CL1131" s="920"/>
      <c r="CM1131" s="920"/>
      <c r="CN1131" s="920"/>
      <c r="CO1131" s="920"/>
      <c r="CP1131" s="920"/>
      <c r="CQ1131" s="920"/>
      <c r="CR1131" s="920"/>
    </row>
    <row r="1132" spans="1:100" ht="20.100000000000001" customHeight="1">
      <c r="C1132" s="920"/>
      <c r="D1132" s="920"/>
      <c r="E1132" s="920"/>
      <c r="H1132" s="935"/>
      <c r="I1132" s="949" t="s">
        <v>1542</v>
      </c>
      <c r="J1132" s="981"/>
      <c r="L1132" s="982" t="s">
        <v>1521</v>
      </c>
      <c r="M1132" s="983"/>
      <c r="N1132" s="983"/>
      <c r="O1132" s="983"/>
      <c r="P1132" s="984"/>
      <c r="R1132" s="949" t="s">
        <v>1573</v>
      </c>
      <c r="S1132" s="910"/>
      <c r="T1132" s="910"/>
      <c r="U1132" s="982" t="s">
        <v>1521</v>
      </c>
      <c r="V1132" s="983"/>
      <c r="W1132" s="983"/>
      <c r="X1132" s="983"/>
      <c r="Y1132" s="983"/>
      <c r="Z1132" s="986" t="s">
        <v>912</v>
      </c>
      <c r="AA1132" s="910" t="s">
        <v>1682</v>
      </c>
      <c r="AB1132" s="910"/>
      <c r="AC1132" s="981"/>
      <c r="AD1132" s="982" t="s">
        <v>1521</v>
      </c>
      <c r="AE1132" s="983"/>
      <c r="AF1132" s="983"/>
      <c r="AG1132" s="983"/>
      <c r="AH1132" s="984"/>
      <c r="AI1132" s="986" t="s">
        <v>912</v>
      </c>
      <c r="AJ1132" s="920"/>
      <c r="AK1132" s="910" t="s">
        <v>1522</v>
      </c>
      <c r="AL1132" s="752"/>
      <c r="AM1132" s="752"/>
      <c r="AN1132" s="752"/>
      <c r="AO1132" s="2868" t="s">
        <v>3410</v>
      </c>
      <c r="AP1132" s="2869"/>
      <c r="AQ1132" s="2870"/>
      <c r="AR1132" s="946" t="s">
        <v>1115</v>
      </c>
      <c r="AS1132" s="2865" t="s">
        <v>1523</v>
      </c>
      <c r="AT1132" s="2866"/>
      <c r="AU1132" s="2867"/>
      <c r="AV1132" s="946" t="s">
        <v>1115</v>
      </c>
      <c r="AW1132" s="2865" t="s">
        <v>1524</v>
      </c>
      <c r="AX1132" s="2866"/>
      <c r="AY1132" s="2867"/>
      <c r="AZ1132" s="946" t="s">
        <v>1115</v>
      </c>
      <c r="BB1132" s="910" t="s">
        <v>2204</v>
      </c>
      <c r="BC1132" s="752"/>
      <c r="BD1132" s="752"/>
      <c r="BE1132" s="2865" t="s">
        <v>1521</v>
      </c>
      <c r="BF1132" s="2866"/>
      <c r="BG1132" s="2866"/>
      <c r="BH1132" s="2866"/>
      <c r="BI1132" s="2867"/>
      <c r="BJ1132" s="937"/>
      <c r="BK1132" s="920"/>
      <c r="BL1132" s="920"/>
      <c r="BM1132" s="920"/>
      <c r="BN1132" s="920"/>
      <c r="BO1132" s="920"/>
      <c r="BP1132" s="920"/>
      <c r="BQ1132" s="920"/>
      <c r="BR1132" s="920"/>
      <c r="BS1132" s="920"/>
      <c r="BT1132" s="920"/>
      <c r="BU1132" s="920"/>
      <c r="BV1132" s="920"/>
      <c r="BW1132" s="920"/>
      <c r="BX1132" s="920"/>
      <c r="BY1132" s="920"/>
      <c r="BZ1132" s="920"/>
      <c r="CA1132" s="920"/>
      <c r="CB1132" s="920"/>
      <c r="CC1132" s="920"/>
      <c r="CD1132" s="920"/>
      <c r="CE1132" s="920"/>
      <c r="CF1132" s="920"/>
      <c r="CG1132" s="920"/>
      <c r="CH1132" s="920"/>
      <c r="CI1132" s="920"/>
      <c r="CJ1132" s="920"/>
      <c r="CK1132" s="920"/>
      <c r="CL1132" s="920"/>
      <c r="CM1132" s="920"/>
      <c r="CN1132" s="920"/>
      <c r="CO1132" s="920"/>
      <c r="CP1132" s="920"/>
      <c r="CQ1132" s="920"/>
      <c r="CR1132" s="920"/>
    </row>
    <row r="1133" spans="1:100" ht="9.9499999999999993" customHeight="1">
      <c r="C1133" s="920"/>
      <c r="D1133" s="920"/>
      <c r="E1133" s="920"/>
      <c r="H1133" s="935"/>
      <c r="I1133" s="961"/>
      <c r="J1133" s="920"/>
      <c r="K1133" s="920"/>
      <c r="L1133" s="920"/>
      <c r="M1133" s="920"/>
      <c r="BF1133" s="920"/>
      <c r="BG1133" s="920"/>
      <c r="BH1133" s="920"/>
      <c r="BI1133" s="920"/>
      <c r="BJ1133" s="937"/>
      <c r="BK1133" s="920"/>
      <c r="BL1133" s="920"/>
      <c r="BM1133" s="920"/>
      <c r="BN1133" s="920"/>
      <c r="BO1133" s="920"/>
      <c r="BP1133" s="920"/>
      <c r="BQ1133" s="920"/>
      <c r="BR1133" s="920"/>
      <c r="BS1133" s="920"/>
      <c r="BT1133" s="920"/>
      <c r="BU1133" s="920"/>
      <c r="BV1133" s="920"/>
      <c r="BW1133" s="920"/>
      <c r="BX1133" s="920"/>
      <c r="BY1133" s="920"/>
      <c r="BZ1133" s="920"/>
      <c r="CA1133" s="920"/>
      <c r="CB1133" s="920"/>
      <c r="CC1133" s="920"/>
      <c r="CD1133" s="920"/>
      <c r="CE1133" s="920"/>
      <c r="CF1133" s="920"/>
      <c r="CG1133" s="920"/>
      <c r="CH1133" s="920"/>
      <c r="CI1133" s="920"/>
      <c r="CJ1133" s="920"/>
      <c r="CK1133" s="920"/>
      <c r="CL1133" s="920"/>
      <c r="CM1133" s="920"/>
      <c r="CN1133" s="920"/>
      <c r="CO1133" s="920"/>
      <c r="CP1133" s="920"/>
      <c r="CQ1133" s="920"/>
      <c r="CR1133" s="920"/>
      <c r="CS1133" s="920"/>
      <c r="CT1133" s="920"/>
      <c r="CU1133" s="920"/>
      <c r="CV1133" s="920"/>
    </row>
    <row r="1134" spans="1:100" ht="18.95" customHeight="1">
      <c r="C1134" s="920"/>
      <c r="D1134" s="920"/>
      <c r="E1134" s="920"/>
      <c r="H1134" s="935"/>
      <c r="I1134" s="2880" t="s">
        <v>1559</v>
      </c>
      <c r="J1134" s="2797" t="s">
        <v>2282</v>
      </c>
      <c r="K1134" s="2798"/>
      <c r="L1134" s="2798"/>
      <c r="M1134" s="2799"/>
      <c r="N1134" s="2797" t="s">
        <v>2062</v>
      </c>
      <c r="O1134" s="2798"/>
      <c r="P1134" s="2798"/>
      <c r="Q1134" s="2799"/>
      <c r="R1134" s="2880" t="s">
        <v>3420</v>
      </c>
      <c r="S1134" s="2810" t="s">
        <v>1630</v>
      </c>
      <c r="T1134" s="2882"/>
      <c r="U1134" s="2882"/>
      <c r="V1134" s="2882"/>
      <c r="W1134" s="2812"/>
      <c r="X1134" s="2810" t="s">
        <v>3112</v>
      </c>
      <c r="Y1134" s="2882"/>
      <c r="Z1134" s="2882"/>
      <c r="AA1134" s="2882"/>
      <c r="AB1134" s="2812"/>
      <c r="AC1134" s="2810" t="s">
        <v>2364</v>
      </c>
      <c r="AD1134" s="2882"/>
      <c r="AE1134" s="2882"/>
      <c r="AF1134" s="2882"/>
      <c r="AG1134" s="2812"/>
      <c r="AH1134" s="966" t="s">
        <v>2147</v>
      </c>
      <c r="AI1134" s="1361"/>
      <c r="AJ1134" s="930"/>
      <c r="AK1134" s="930"/>
      <c r="AL1134" s="930"/>
      <c r="AM1134" s="930"/>
      <c r="AN1134" s="930"/>
      <c r="AO1134" s="930"/>
      <c r="AP1134" s="931"/>
      <c r="AQ1134" s="929" t="s">
        <v>1586</v>
      </c>
      <c r="AR1134" s="930"/>
      <c r="AS1134" s="930"/>
      <c r="AT1134" s="930"/>
      <c r="AU1134" s="930"/>
      <c r="AV1134" s="930"/>
      <c r="AW1134" s="930"/>
      <c r="AX1134" s="930"/>
      <c r="AY1134" s="930"/>
      <c r="AZ1134" s="931"/>
      <c r="BA1134" s="930"/>
      <c r="BB1134" s="931"/>
      <c r="BC1134" s="1026"/>
      <c r="BD1134" s="1026"/>
      <c r="BE1134" s="1182"/>
      <c r="BF1134" s="2810" t="s">
        <v>2395</v>
      </c>
      <c r="BG1134" s="2811"/>
      <c r="BH1134" s="2812"/>
      <c r="BI1134" s="2021"/>
      <c r="BJ1134" s="937"/>
    </row>
    <row r="1135" spans="1:100" ht="18.95" customHeight="1">
      <c r="C1135" s="920"/>
      <c r="D1135" s="920"/>
      <c r="E1135" s="920"/>
      <c r="H1135" s="935"/>
      <c r="I1135" s="2881"/>
      <c r="J1135" s="2800"/>
      <c r="K1135" s="2801"/>
      <c r="L1135" s="2801"/>
      <c r="M1135" s="2802"/>
      <c r="N1135" s="2800"/>
      <c r="O1135" s="2801"/>
      <c r="P1135" s="2801"/>
      <c r="Q1135" s="2802"/>
      <c r="R1135" s="2881"/>
      <c r="S1135" s="2813"/>
      <c r="T1135" s="2814"/>
      <c r="U1135" s="2814"/>
      <c r="V1135" s="2814"/>
      <c r="W1135" s="2815"/>
      <c r="X1135" s="2813"/>
      <c r="Y1135" s="2814"/>
      <c r="Z1135" s="2814"/>
      <c r="AA1135" s="2814"/>
      <c r="AB1135" s="2815"/>
      <c r="AC1135" s="2813"/>
      <c r="AD1135" s="2814"/>
      <c r="AE1135" s="2814"/>
      <c r="AF1135" s="2814"/>
      <c r="AG1135" s="2815"/>
      <c r="AH1135" s="929" t="s">
        <v>3412</v>
      </c>
      <c r="AI1135" s="930"/>
      <c r="AJ1135" s="930"/>
      <c r="AK1135" s="929" t="s">
        <v>2138</v>
      </c>
      <c r="AL1135" s="930"/>
      <c r="AM1135" s="930"/>
      <c r="AN1135" s="929" t="s">
        <v>2139</v>
      </c>
      <c r="AO1135" s="930"/>
      <c r="AP1135" s="931"/>
      <c r="AQ1135" s="929" t="s">
        <v>699</v>
      </c>
      <c r="AR1135" s="930"/>
      <c r="AS1135" s="930"/>
      <c r="AT1135" s="931"/>
      <c r="AU1135" s="929" t="s">
        <v>700</v>
      </c>
      <c r="AV1135" s="930"/>
      <c r="AW1135" s="931"/>
      <c r="AX1135" s="929" t="s">
        <v>1697</v>
      </c>
      <c r="AY1135" s="930"/>
      <c r="AZ1135" s="930"/>
      <c r="BA1135" s="930"/>
      <c r="BB1135" s="931"/>
      <c r="BC1135" s="929" t="s">
        <v>3499</v>
      </c>
      <c r="BD1135" s="930"/>
      <c r="BE1135" s="931"/>
      <c r="BF1135" s="2813"/>
      <c r="BG1135" s="2814"/>
      <c r="BH1135" s="2815"/>
      <c r="BI1135" s="2022"/>
      <c r="BJ1135" s="937"/>
    </row>
    <row r="1136" spans="1:100" ht="18.95" customHeight="1">
      <c r="C1136" s="920"/>
      <c r="D1136" s="920"/>
      <c r="E1136" s="920"/>
      <c r="H1136" s="935"/>
      <c r="I1136" s="932" t="s">
        <v>737</v>
      </c>
      <c r="J1136" s="2865" t="s">
        <v>2284</v>
      </c>
      <c r="K1136" s="2866"/>
      <c r="L1136" s="2866"/>
      <c r="M1136" s="2867"/>
      <c r="N1136" s="2865" t="s">
        <v>1179</v>
      </c>
      <c r="O1136" s="2866"/>
      <c r="P1136" s="2866"/>
      <c r="Q1136" s="2867"/>
      <c r="R1136" s="932">
        <v>1</v>
      </c>
      <c r="S1136" s="917" t="s">
        <v>1844</v>
      </c>
      <c r="T1136" s="918"/>
      <c r="U1136" s="918"/>
      <c r="V1136" s="918"/>
      <c r="W1136" s="919"/>
      <c r="X1136" s="2890" t="s">
        <v>3185</v>
      </c>
      <c r="Y1136" s="2891"/>
      <c r="Z1136" s="2891"/>
      <c r="AA1136" s="2891"/>
      <c r="AB1136" s="2892"/>
      <c r="AC1136" s="2890" t="s">
        <v>3184</v>
      </c>
      <c r="AD1136" s="2891"/>
      <c r="AE1136" s="2891"/>
      <c r="AF1136" s="2891"/>
      <c r="AG1136" s="2892"/>
      <c r="AH1136" s="1388" t="s">
        <v>3410</v>
      </c>
      <c r="AI1136" s="955"/>
      <c r="AJ1136" s="955"/>
      <c r="AK1136" s="954" t="s">
        <v>1523</v>
      </c>
      <c r="AL1136" s="955"/>
      <c r="AM1136" s="955"/>
      <c r="AN1136" s="954" t="s">
        <v>1524</v>
      </c>
      <c r="AO1136" s="955"/>
      <c r="AP1136" s="971"/>
      <c r="AQ1136" s="2831" t="s">
        <v>3177</v>
      </c>
      <c r="AR1136" s="2808"/>
      <c r="AS1136" s="2808"/>
      <c r="AT1136" s="2809"/>
      <c r="AU1136" s="2831">
        <v>12345</v>
      </c>
      <c r="AV1136" s="2808"/>
      <c r="AW1136" s="2809"/>
      <c r="AX1136" s="2932" t="s">
        <v>3178</v>
      </c>
      <c r="AY1136" s="2933"/>
      <c r="AZ1136" s="2933"/>
      <c r="BA1136" s="2933"/>
      <c r="BB1136" s="2934"/>
      <c r="BC1136" s="2932" t="s">
        <v>3150</v>
      </c>
      <c r="BD1136" s="2933"/>
      <c r="BE1136" s="2934"/>
      <c r="BF1136" s="2932">
        <v>10</v>
      </c>
      <c r="BG1136" s="2933"/>
      <c r="BH1136" s="2934"/>
      <c r="BI1136" s="990" t="s">
        <v>1180</v>
      </c>
      <c r="BJ1136" s="937"/>
    </row>
    <row r="1137" spans="3:80" ht="18.95" customHeight="1">
      <c r="C1137" s="920"/>
      <c r="D1137" s="920"/>
      <c r="E1137" s="920"/>
      <c r="H1137" s="935"/>
      <c r="I1137" s="932" t="s">
        <v>737</v>
      </c>
      <c r="J1137" s="2865" t="s">
        <v>1526</v>
      </c>
      <c r="K1137" s="2866"/>
      <c r="L1137" s="2866"/>
      <c r="M1137" s="2867"/>
      <c r="N1137" s="2865" t="s">
        <v>1179</v>
      </c>
      <c r="O1137" s="2866"/>
      <c r="P1137" s="2866"/>
      <c r="Q1137" s="2867"/>
      <c r="R1137" s="932">
        <v>2</v>
      </c>
      <c r="S1137" s="917" t="s">
        <v>1844</v>
      </c>
      <c r="T1137" s="918"/>
      <c r="U1137" s="918"/>
      <c r="V1137" s="918"/>
      <c r="W1137" s="919"/>
      <c r="X1137" s="2890" t="s">
        <v>3185</v>
      </c>
      <c r="Y1137" s="2891"/>
      <c r="Z1137" s="2891"/>
      <c r="AA1137" s="2891"/>
      <c r="AB1137" s="2892"/>
      <c r="AC1137" s="2890" t="s">
        <v>3184</v>
      </c>
      <c r="AD1137" s="2891"/>
      <c r="AE1137" s="2891"/>
      <c r="AF1137" s="2891"/>
      <c r="AG1137" s="2892"/>
      <c r="AH1137" s="1388" t="s">
        <v>3410</v>
      </c>
      <c r="AI1137" s="955"/>
      <c r="AJ1137" s="955"/>
      <c r="AK1137" s="954" t="s">
        <v>1523</v>
      </c>
      <c r="AL1137" s="955"/>
      <c r="AM1137" s="955"/>
      <c r="AN1137" s="954" t="s">
        <v>1524</v>
      </c>
      <c r="AO1137" s="955"/>
      <c r="AP1137" s="971"/>
      <c r="AQ1137" s="2831" t="s">
        <v>3177</v>
      </c>
      <c r="AR1137" s="2808"/>
      <c r="AS1137" s="2808"/>
      <c r="AT1137" s="2809"/>
      <c r="AU1137" s="2831">
        <v>12345</v>
      </c>
      <c r="AV1137" s="2808"/>
      <c r="AW1137" s="2809"/>
      <c r="AX1137" s="2932" t="s">
        <v>3178</v>
      </c>
      <c r="AY1137" s="2933"/>
      <c r="AZ1137" s="2933"/>
      <c r="BA1137" s="2933"/>
      <c r="BB1137" s="2934"/>
      <c r="BC1137" s="2932" t="s">
        <v>3150</v>
      </c>
      <c r="BD1137" s="2933"/>
      <c r="BE1137" s="2934"/>
      <c r="BF1137" s="2932">
        <v>2</v>
      </c>
      <c r="BG1137" s="2933"/>
      <c r="BH1137" s="2934"/>
      <c r="BI1137" s="986"/>
      <c r="BJ1137" s="937"/>
    </row>
    <row r="1138" spans="3:80" ht="5.0999999999999996" customHeight="1">
      <c r="C1138" s="920"/>
      <c r="D1138" s="920"/>
      <c r="E1138" s="920"/>
      <c r="H1138" s="935"/>
      <c r="I1138" s="1230"/>
      <c r="J1138" s="1419"/>
      <c r="K1138" s="1419"/>
      <c r="L1138" s="1419"/>
      <c r="M1138" s="1419"/>
      <c r="N1138" s="920"/>
      <c r="O1138" s="920"/>
      <c r="P1138" s="920"/>
      <c r="Q1138" s="920"/>
      <c r="S1138" s="920"/>
      <c r="T1138" s="920"/>
      <c r="U1138" s="920"/>
      <c r="V1138" s="920"/>
      <c r="W1138" s="920"/>
      <c r="AB1138" s="920"/>
      <c r="AG1138" s="920"/>
      <c r="AH1138" s="1421"/>
      <c r="AI1138" s="911"/>
      <c r="AJ1138" s="911"/>
      <c r="AK1138" s="911"/>
      <c r="AL1138" s="911"/>
      <c r="AM1138" s="911"/>
      <c r="AN1138" s="911"/>
      <c r="AO1138" s="911"/>
      <c r="AP1138" s="911"/>
      <c r="AQ1138" s="1230"/>
      <c r="AR1138" s="1230"/>
      <c r="AS1138" s="1230"/>
      <c r="AT1138" s="1230"/>
      <c r="AU1138" s="1230"/>
      <c r="AV1138" s="1230"/>
      <c r="AW1138" s="1230"/>
      <c r="AX1138" s="1230"/>
      <c r="AY1138" s="1230"/>
      <c r="AZ1138" s="1230"/>
      <c r="BA1138" s="1230"/>
      <c r="BB1138" s="1230"/>
      <c r="BC1138" s="1230"/>
      <c r="BD1138" s="1230"/>
      <c r="BE1138" s="1230"/>
      <c r="BF1138" s="1230"/>
      <c r="BG1138" s="1230"/>
      <c r="BH1138" s="1230"/>
      <c r="BI1138" s="2002"/>
      <c r="BJ1138" s="937"/>
    </row>
    <row r="1139" spans="3:80" ht="5.0999999999999996" customHeight="1">
      <c r="C1139" s="920"/>
      <c r="D1139" s="920"/>
      <c r="E1139" s="920"/>
      <c r="H1139" s="935"/>
      <c r="I1139" s="977"/>
      <c r="J1139" s="977"/>
      <c r="K1139" s="977"/>
      <c r="L1139" s="977"/>
      <c r="M1139" s="977"/>
      <c r="N1139" s="977"/>
      <c r="O1139" s="977"/>
      <c r="P1139" s="977"/>
      <c r="Q1139" s="977"/>
      <c r="R1139" s="977"/>
      <c r="S1139" s="977"/>
      <c r="T1139" s="977"/>
      <c r="U1139" s="977"/>
      <c r="V1139" s="977"/>
      <c r="W1139" s="977"/>
      <c r="X1139" s="977"/>
      <c r="Y1139" s="977"/>
      <c r="Z1139" s="977"/>
      <c r="AA1139" s="977"/>
      <c r="AB1139" s="977"/>
      <c r="AC1139" s="977"/>
      <c r="AD1139" s="977"/>
      <c r="AE1139" s="977"/>
      <c r="AF1139" s="977"/>
      <c r="AG1139" s="977"/>
      <c r="AH1139" s="977"/>
      <c r="AI1139" s="977"/>
      <c r="AJ1139" s="977"/>
      <c r="AK1139" s="977"/>
      <c r="AL1139" s="977"/>
      <c r="AM1139" s="977"/>
      <c r="AN1139" s="977"/>
      <c r="AO1139" s="977"/>
      <c r="AP1139" s="977"/>
      <c r="AQ1139" s="977"/>
      <c r="AR1139" s="977"/>
      <c r="AS1139" s="977"/>
      <c r="AT1139" s="977"/>
      <c r="AU1139" s="977"/>
      <c r="AV1139" s="977"/>
      <c r="AW1139" s="977"/>
      <c r="AX1139" s="977"/>
      <c r="AY1139" s="977"/>
      <c r="AZ1139" s="977"/>
      <c r="BA1139" s="977"/>
      <c r="BB1139" s="977"/>
      <c r="BC1139" s="977"/>
      <c r="BD1139" s="977"/>
      <c r="BE1139" s="977"/>
      <c r="BF1139" s="977"/>
      <c r="BG1139" s="977"/>
      <c r="BH1139" s="977"/>
      <c r="BI1139" s="977"/>
      <c r="BJ1139" s="937"/>
    </row>
    <row r="1140" spans="3:80" ht="18.95" customHeight="1">
      <c r="C1140" s="920"/>
      <c r="D1140" s="920"/>
      <c r="E1140" s="920"/>
      <c r="H1140" s="935"/>
      <c r="I1140" s="1372"/>
      <c r="J1140" s="1372"/>
      <c r="K1140" s="1372"/>
      <c r="L1140" s="1372"/>
      <c r="M1140" s="1372"/>
      <c r="N1140" s="1372"/>
      <c r="O1140" s="1372"/>
      <c r="P1140" s="1372"/>
      <c r="Q1140" s="1372"/>
      <c r="R1140" s="1372"/>
      <c r="S1140" s="1372"/>
      <c r="T1140" s="1372"/>
      <c r="U1140" s="1372"/>
      <c r="V1140" s="1372"/>
      <c r="W1140" s="1372"/>
      <c r="X1140" s="1372"/>
      <c r="Y1140" s="1372"/>
      <c r="Z1140" s="1372"/>
      <c r="AA1140" s="1372"/>
      <c r="AB1140" s="1372"/>
      <c r="AC1140" s="1372"/>
      <c r="AD1140" s="1372"/>
      <c r="AE1140" s="1372"/>
      <c r="AF1140" s="1372"/>
      <c r="AG1140" s="1372"/>
      <c r="AH1140" s="1372"/>
      <c r="AI1140" s="1372"/>
      <c r="AJ1140" s="1372"/>
      <c r="AK1140" s="1372"/>
      <c r="AL1140" s="1372"/>
      <c r="AM1140" s="1372"/>
      <c r="AN1140" s="1372"/>
      <c r="AO1140" s="1372"/>
      <c r="AP1140" s="1372"/>
      <c r="AQ1140" s="1372"/>
      <c r="AR1140" s="1372"/>
      <c r="AS1140" s="1372"/>
      <c r="AT1140" s="1372"/>
      <c r="AU1140" s="1372"/>
      <c r="AV1140" s="1372"/>
      <c r="AW1140" s="1372"/>
      <c r="AX1140" s="1372"/>
      <c r="AY1140" s="1372"/>
      <c r="AZ1140" s="1372"/>
      <c r="BA1140" s="1372"/>
      <c r="BB1140" s="1372"/>
      <c r="BC1140" s="978" t="s">
        <v>1557</v>
      </c>
      <c r="BD1140" s="978"/>
      <c r="BE1140" s="978"/>
      <c r="BF1140" s="2883">
        <f>BF1136+BF1137</f>
        <v>12</v>
      </c>
      <c r="BG1140" s="2884"/>
      <c r="BH1140" s="2885"/>
      <c r="BI1140" s="1372"/>
      <c r="BJ1140" s="937"/>
    </row>
    <row r="1141" spans="3:80" ht="5.0999999999999996" customHeight="1">
      <c r="C1141" s="920"/>
      <c r="D1141" s="920"/>
      <c r="E1141" s="920"/>
      <c r="H1141" s="935"/>
      <c r="I1141" s="977"/>
      <c r="J1141" s="977"/>
      <c r="K1141" s="977"/>
      <c r="L1141" s="977"/>
      <c r="M1141" s="977"/>
      <c r="N1141" s="977"/>
      <c r="O1141" s="977"/>
      <c r="P1141" s="977"/>
      <c r="Q1141" s="977"/>
      <c r="R1141" s="977"/>
      <c r="S1141" s="977"/>
      <c r="T1141" s="977"/>
      <c r="U1141" s="977"/>
      <c r="V1141" s="977"/>
      <c r="W1141" s="977"/>
      <c r="X1141" s="977"/>
      <c r="Y1141" s="977"/>
      <c r="Z1141" s="977"/>
      <c r="AA1141" s="977"/>
      <c r="AB1141" s="977"/>
      <c r="AC1141" s="977"/>
      <c r="AD1141" s="977"/>
      <c r="AE1141" s="977"/>
      <c r="AF1141" s="977"/>
      <c r="AG1141" s="977"/>
      <c r="AH1141" s="977"/>
      <c r="AI1141" s="977"/>
      <c r="AJ1141" s="977"/>
      <c r="AK1141" s="977"/>
      <c r="AL1141" s="977"/>
      <c r="AM1141" s="977"/>
      <c r="AN1141" s="977"/>
      <c r="AO1141" s="977"/>
      <c r="AP1141" s="977"/>
      <c r="AQ1141" s="977"/>
      <c r="AR1141" s="977"/>
      <c r="AS1141" s="977"/>
      <c r="AT1141" s="977"/>
      <c r="AU1141" s="977"/>
      <c r="AV1141" s="977"/>
      <c r="AW1141" s="977"/>
      <c r="AX1141" s="977"/>
      <c r="AY1141" s="977"/>
      <c r="AZ1141" s="977"/>
      <c r="BA1141" s="977"/>
      <c r="BB1141" s="977"/>
      <c r="BC1141" s="977"/>
      <c r="BD1141" s="977"/>
      <c r="BE1141" s="977"/>
      <c r="BF1141" s="977"/>
      <c r="BG1141" s="977"/>
      <c r="BH1141" s="977"/>
      <c r="BI1141" s="977"/>
      <c r="BJ1141" s="937"/>
    </row>
    <row r="1142" spans="3:80" ht="9.9499999999999993" customHeight="1">
      <c r="C1142" s="920"/>
      <c r="D1142" s="920"/>
      <c r="E1142" s="920"/>
      <c r="H1142" s="936"/>
      <c r="I1142" s="939"/>
      <c r="J1142" s="939"/>
      <c r="K1142" s="939"/>
      <c r="L1142" s="939"/>
      <c r="M1142" s="939"/>
      <c r="N1142" s="939"/>
      <c r="O1142" s="939"/>
      <c r="P1142" s="939"/>
      <c r="Q1142" s="939"/>
      <c r="R1142" s="939"/>
      <c r="S1142" s="939"/>
      <c r="T1142" s="939"/>
      <c r="U1142" s="939"/>
      <c r="V1142" s="939"/>
      <c r="W1142" s="939"/>
      <c r="X1142" s="939"/>
      <c r="Y1142" s="939"/>
      <c r="Z1142" s="939"/>
      <c r="AA1142" s="939"/>
      <c r="AB1142" s="939"/>
      <c r="AC1142" s="939"/>
      <c r="AD1142" s="939"/>
      <c r="AE1142" s="939"/>
      <c r="AF1142" s="939"/>
      <c r="AG1142" s="939"/>
      <c r="AH1142" s="939"/>
      <c r="AI1142" s="939"/>
      <c r="AJ1142" s="939"/>
      <c r="AK1142" s="939"/>
      <c r="AL1142" s="939"/>
      <c r="AM1142" s="939"/>
      <c r="AN1142" s="939"/>
      <c r="AO1142" s="939"/>
      <c r="AP1142" s="939"/>
      <c r="AQ1142" s="939"/>
      <c r="AR1142" s="939"/>
      <c r="AS1142" s="939"/>
      <c r="AT1142" s="939"/>
      <c r="AU1142" s="939"/>
      <c r="AV1142" s="939"/>
      <c r="AW1142" s="939"/>
      <c r="AX1142" s="939"/>
      <c r="AY1142" s="939"/>
      <c r="AZ1142" s="939"/>
      <c r="BA1142" s="939"/>
      <c r="BB1142" s="521"/>
      <c r="BC1142" s="521"/>
      <c r="BD1142" s="521"/>
      <c r="BE1142" s="521"/>
      <c r="BF1142" s="521"/>
      <c r="BG1142" s="521"/>
      <c r="BH1142" s="521"/>
      <c r="BI1142" s="521"/>
      <c r="BJ1142" s="1390"/>
      <c r="BK1142"/>
      <c r="BL1142"/>
      <c r="BM1142"/>
      <c r="BN1142"/>
      <c r="BO1142"/>
      <c r="BP1142"/>
      <c r="BQ1142"/>
      <c r="BR1142"/>
    </row>
    <row r="1143" spans="3:80" ht="18.95" customHeight="1">
      <c r="I1143" s="1050"/>
      <c r="J1143" s="920"/>
      <c r="K1143" s="920"/>
      <c r="L1143" s="920"/>
      <c r="M1143" s="920"/>
      <c r="N1143" s="920"/>
      <c r="O1143" s="920"/>
      <c r="P1143" s="920"/>
      <c r="Q1143" s="920"/>
      <c r="R1143" s="920"/>
      <c r="S1143" s="920"/>
      <c r="T1143" s="920"/>
      <c r="U1143" s="920"/>
      <c r="V1143" s="920"/>
      <c r="W1143" s="920"/>
      <c r="X1143" s="920"/>
      <c r="Y1143" s="920"/>
      <c r="Z1143" s="920"/>
      <c r="AA1143" s="920"/>
      <c r="AB1143" s="920"/>
      <c r="AC1143" s="920"/>
      <c r="AD1143" s="920"/>
      <c r="AE1143" s="920"/>
      <c r="AF1143" s="920"/>
      <c r="AG1143" s="920"/>
      <c r="BB1143"/>
      <c r="BC1143"/>
      <c r="BD1143"/>
      <c r="BE1143"/>
      <c r="BF1143"/>
      <c r="BG1143"/>
      <c r="BH1143"/>
      <c r="BI1143"/>
    </row>
    <row r="1144" spans="3:80" ht="18.95" customHeight="1">
      <c r="I1144" s="956"/>
      <c r="BW1144" s="920"/>
    </row>
    <row r="1145" spans="3:80" ht="18.95" customHeight="1">
      <c r="G1145" s="924" t="s">
        <v>3756</v>
      </c>
      <c r="J1145" s="488"/>
      <c r="R1145" s="1052" t="s">
        <v>3526</v>
      </c>
      <c r="S1145" s="488"/>
    </row>
    <row r="1147" spans="3:80" ht="5.0999999999999996" customHeight="1">
      <c r="G1147"/>
      <c r="H1147" s="536"/>
      <c r="I1147" s="921"/>
      <c r="J1147" s="922"/>
      <c r="K1147" s="922"/>
      <c r="L1147" s="922"/>
      <c r="M1147" s="922"/>
      <c r="N1147" s="922"/>
      <c r="O1147" s="922"/>
      <c r="P1147" s="923"/>
      <c r="Q1147" s="536"/>
      <c r="R1147" s="536"/>
      <c r="S1147" s="536"/>
      <c r="T1147" s="536"/>
      <c r="U1147" s="536"/>
      <c r="V1147" s="536"/>
      <c r="W1147" s="536"/>
      <c r="X1147" s="920"/>
      <c r="Y1147" s="920"/>
      <c r="AD1147" s="920"/>
      <c r="AN1147" s="920"/>
      <c r="AO1147" s="920"/>
      <c r="AP1147" s="920"/>
    </row>
    <row r="1148" spans="3:80" ht="18.95" customHeight="1">
      <c r="G1148"/>
      <c r="H1148" s="536"/>
      <c r="I1148" s="907" t="s">
        <v>1843</v>
      </c>
      <c r="J1148" s="908"/>
      <c r="K1148" s="908"/>
      <c r="L1148" s="908"/>
      <c r="M1148" s="908"/>
      <c r="N1148" s="908"/>
      <c r="O1148" s="908"/>
      <c r="P1148" s="909"/>
      <c r="Q1148" s="1020" t="s">
        <v>3757</v>
      </c>
      <c r="R1148" s="1021"/>
      <c r="S1148" s="1021"/>
      <c r="T1148" s="1021"/>
      <c r="U1148" s="1022"/>
      <c r="V1148" s="1021"/>
      <c r="W1148" s="920"/>
      <c r="X1148" s="920"/>
      <c r="Y1148" s="920"/>
      <c r="Z1148" s="920"/>
      <c r="AA1148" s="920"/>
      <c r="AB1148" s="920"/>
      <c r="AC1148" s="920"/>
      <c r="AD1148" s="920"/>
      <c r="AE1148" s="920"/>
      <c r="AF1148" s="920"/>
      <c r="AG1148" s="920"/>
      <c r="AH1148" s="920"/>
      <c r="AI1148" s="920"/>
      <c r="AJ1148" s="920"/>
      <c r="AK1148" s="920"/>
      <c r="AL1148" s="920"/>
      <c r="AM1148" s="920"/>
      <c r="AQ1148" s="920"/>
      <c r="AR1148" s="920"/>
      <c r="AS1148" s="920"/>
      <c r="AT1148" s="920"/>
      <c r="AU1148" s="920"/>
      <c r="AV1148" s="920"/>
      <c r="AW1148" s="920"/>
      <c r="AX1148" s="920"/>
      <c r="AY1148" s="920"/>
      <c r="AZ1148" s="920"/>
      <c r="BA1148" s="920"/>
      <c r="BB1148" s="920"/>
      <c r="BC1148" s="920"/>
      <c r="BD1148" s="920"/>
      <c r="BE1148" s="920"/>
      <c r="BF1148" s="920"/>
      <c r="BG1148" s="920"/>
      <c r="BH1148" s="920"/>
      <c r="BI1148" s="920"/>
      <c r="BJ1148" s="920"/>
      <c r="BK1148" s="920"/>
      <c r="BL1148" s="920"/>
      <c r="BM1148" s="920"/>
      <c r="BN1148" s="920"/>
      <c r="BO1148" s="920"/>
      <c r="BP1148" s="920"/>
      <c r="BQ1148" s="920"/>
      <c r="BR1148" s="920"/>
      <c r="BS1148" s="920"/>
      <c r="BT1148" s="920"/>
      <c r="BU1148" s="920"/>
      <c r="BV1148" s="920"/>
      <c r="BW1148" s="920"/>
      <c r="BX1148" s="920"/>
      <c r="BY1148" s="920"/>
      <c r="BZ1148" s="920"/>
      <c r="CA1148" s="920"/>
      <c r="CB1148" s="920"/>
    </row>
    <row r="1149" spans="3:80" ht="9.9499999999999993" customHeight="1">
      <c r="G1149"/>
      <c r="H1149" s="916"/>
      <c r="I1149" s="536"/>
      <c r="J1149" s="536"/>
      <c r="K1149" s="536"/>
      <c r="L1149" s="536"/>
      <c r="M1149" s="536"/>
      <c r="N1149" s="536"/>
      <c r="O1149" s="536"/>
      <c r="P1149" s="536"/>
      <c r="Q1149" s="914"/>
      <c r="R1149" s="914"/>
      <c r="S1149" s="914"/>
      <c r="T1149" s="914"/>
      <c r="U1149" s="914"/>
      <c r="V1149" s="914"/>
      <c r="W1149" s="941"/>
      <c r="X1149" s="941"/>
      <c r="Y1149" s="941"/>
      <c r="Z1149" s="941"/>
      <c r="AA1149" s="941"/>
      <c r="AB1149" s="941"/>
      <c r="AC1149" s="941"/>
      <c r="AD1149" s="941"/>
      <c r="AE1149" s="941"/>
      <c r="AF1149" s="941"/>
      <c r="AG1149" s="941"/>
      <c r="AH1149" s="941"/>
      <c r="AI1149" s="941"/>
      <c r="AJ1149" s="941"/>
      <c r="AK1149" s="941"/>
      <c r="AL1149" s="941"/>
      <c r="AM1149" s="941"/>
      <c r="AN1149" s="941"/>
      <c r="AO1149" s="941"/>
      <c r="AP1149" s="941"/>
      <c r="AQ1149" s="941"/>
      <c r="AR1149" s="941"/>
      <c r="AS1149" s="941"/>
      <c r="AT1149" s="941"/>
      <c r="AU1149" s="941"/>
      <c r="AV1149" s="941"/>
      <c r="AW1149" s="941"/>
      <c r="AX1149" s="941"/>
      <c r="AY1149" s="941"/>
      <c r="AZ1149" s="941"/>
      <c r="BA1149" s="941"/>
      <c r="BB1149" s="942"/>
      <c r="BC1149" s="920"/>
      <c r="BD1149" s="920"/>
      <c r="BE1149" s="920"/>
      <c r="BF1149" s="920"/>
      <c r="BG1149" s="920"/>
      <c r="BH1149" s="920"/>
      <c r="BI1149" s="920"/>
      <c r="BJ1149" s="920"/>
      <c r="BK1149" s="920"/>
      <c r="BL1149" s="920"/>
      <c r="BM1149" s="920"/>
      <c r="BN1149" s="920"/>
      <c r="BO1149" s="920"/>
      <c r="BP1149" s="920"/>
      <c r="BQ1149" s="920"/>
      <c r="BR1149" s="920"/>
      <c r="BS1149" s="920"/>
      <c r="BT1149" s="920"/>
      <c r="BU1149" s="920"/>
      <c r="BV1149" s="920"/>
      <c r="BW1149" s="920"/>
      <c r="BX1149" s="920"/>
      <c r="BY1149" s="920"/>
      <c r="BZ1149" s="920"/>
      <c r="CA1149" s="920"/>
      <c r="CB1149" s="920"/>
    </row>
    <row r="1150" spans="3:80" s="920" customFormat="1" ht="18.95" customHeight="1">
      <c r="H1150" s="935"/>
      <c r="I1150" s="910" t="s">
        <v>1788</v>
      </c>
      <c r="J1150" s="752"/>
      <c r="K1150" s="938"/>
      <c r="L1150" s="938"/>
      <c r="M1150" s="2890" t="s">
        <v>1179</v>
      </c>
      <c r="N1150" s="2891"/>
      <c r="O1150" s="2891"/>
      <c r="P1150" s="2892"/>
      <c r="Q1150" s="986" t="s">
        <v>1180</v>
      </c>
      <c r="R1150" s="920" t="s">
        <v>737</v>
      </c>
      <c r="S1150" s="951" t="s">
        <v>1539</v>
      </c>
      <c r="W1150" s="1056" t="s">
        <v>1864</v>
      </c>
      <c r="X1150" s="1056"/>
      <c r="Y1150" s="938"/>
      <c r="Z1150" s="1154" t="s">
        <v>1845</v>
      </c>
      <c r="AA1150" s="1155"/>
      <c r="AB1150" s="1155"/>
      <c r="AC1150" s="1155"/>
      <c r="AD1150" s="1155"/>
      <c r="AE1150" s="1156"/>
      <c r="AF1150" s="986" t="s">
        <v>1770</v>
      </c>
      <c r="AP1150" s="926" t="s">
        <v>1712</v>
      </c>
      <c r="AQ1150" s="927"/>
      <c r="AR1150" s="928"/>
      <c r="AS1150" s="926" t="s">
        <v>1711</v>
      </c>
      <c r="AT1150" s="927"/>
      <c r="AU1150" s="928"/>
      <c r="AV1150" s="926" t="s">
        <v>1778</v>
      </c>
      <c r="AW1150" s="927"/>
      <c r="AX1150" s="928"/>
      <c r="AY1150" s="926" t="s">
        <v>3047</v>
      </c>
      <c r="AZ1150" s="927"/>
      <c r="BA1150" s="928"/>
      <c r="BB1150" s="937"/>
    </row>
    <row r="1151" spans="3:80" s="920" customFormat="1" ht="18.95" customHeight="1">
      <c r="H1151" s="935"/>
      <c r="I1151" s="1057"/>
      <c r="BB1151" s="937"/>
    </row>
    <row r="1152" spans="3:80" s="920" customFormat="1" ht="18.95" customHeight="1">
      <c r="H1152" s="935"/>
      <c r="I1152" s="988" t="s">
        <v>1674</v>
      </c>
      <c r="BB1152" s="937"/>
    </row>
    <row r="1153" spans="8:54" s="920" customFormat="1" ht="9.9499999999999993" customHeight="1">
      <c r="H1153" s="935"/>
      <c r="I1153" s="1057"/>
      <c r="BB1153" s="937"/>
    </row>
    <row r="1154" spans="8:54" s="920" customFormat="1" ht="18.95" customHeight="1">
      <c r="H1154" s="935"/>
      <c r="I1154" s="949" t="s">
        <v>1791</v>
      </c>
      <c r="J1154" s="981"/>
      <c r="K1154" s="981"/>
      <c r="L1154" s="938"/>
      <c r="M1154" s="982" t="s">
        <v>1521</v>
      </c>
      <c r="N1154" s="983"/>
      <c r="O1154" s="983"/>
      <c r="P1154" s="983"/>
      <c r="Q1154" s="986" t="s">
        <v>912</v>
      </c>
      <c r="R1154" s="910" t="s">
        <v>1682</v>
      </c>
      <c r="S1154" s="910"/>
      <c r="T1154" s="981"/>
      <c r="U1154" s="982" t="s">
        <v>1521</v>
      </c>
      <c r="V1154" s="983"/>
      <c r="W1154" s="983"/>
      <c r="X1154" s="983"/>
      <c r="Y1154" s="984"/>
      <c r="Z1154" s="986" t="s">
        <v>912</v>
      </c>
      <c r="AA1154" s="910" t="s">
        <v>1789</v>
      </c>
      <c r="AB1154" s="981"/>
      <c r="AC1154" s="938"/>
      <c r="AD1154" s="982" t="s">
        <v>1521</v>
      </c>
      <c r="AE1154" s="983"/>
      <c r="AF1154" s="983"/>
      <c r="AG1154" s="983"/>
      <c r="AH1154" s="946" t="s">
        <v>1115</v>
      </c>
      <c r="BB1154" s="937"/>
    </row>
    <row r="1155" spans="8:54" s="920" customFormat="1" ht="9.9499999999999993" customHeight="1">
      <c r="H1155" s="935"/>
      <c r="I1155" s="988"/>
      <c r="BB1155" s="937"/>
    </row>
    <row r="1156" spans="8:54" s="920" customFormat="1" ht="18.95" customHeight="1">
      <c r="H1156" s="935"/>
      <c r="I1156" s="949" t="s">
        <v>1865</v>
      </c>
      <c r="J1156" s="910"/>
      <c r="K1156" s="910"/>
      <c r="L1156" s="752"/>
      <c r="M1156" s="2868" t="s">
        <v>3410</v>
      </c>
      <c r="N1156" s="2869"/>
      <c r="O1156" s="2870"/>
      <c r="P1156" s="946" t="s">
        <v>1115</v>
      </c>
      <c r="Q1156" s="2865" t="s">
        <v>1523</v>
      </c>
      <c r="R1156" s="2866"/>
      <c r="S1156" s="2867"/>
      <c r="T1156" s="946" t="s">
        <v>1115</v>
      </c>
      <c r="U1156" s="2865" t="s">
        <v>1524</v>
      </c>
      <c r="V1156" s="2866"/>
      <c r="W1156" s="2867"/>
      <c r="X1156" s="946" t="s">
        <v>1115</v>
      </c>
      <c r="AA1156" s="1452" t="s">
        <v>3113</v>
      </c>
      <c r="AB1156" s="1056"/>
      <c r="AC1156" s="1056"/>
      <c r="AD1156" s="1056"/>
      <c r="AE1156" s="982" t="s">
        <v>1848</v>
      </c>
      <c r="AF1156" s="983"/>
      <c r="AG1156" s="983"/>
      <c r="AH1156" s="983"/>
      <c r="AI1156" s="984"/>
      <c r="AK1156" s="1452" t="s">
        <v>2364</v>
      </c>
      <c r="AL1156" s="1056"/>
      <c r="AM1156" s="1056"/>
      <c r="AN1156" s="982" t="s">
        <v>1848</v>
      </c>
      <c r="AO1156" s="983"/>
      <c r="AP1156" s="983"/>
      <c r="AQ1156" s="983"/>
      <c r="AR1156" s="984"/>
      <c r="AW1156" s="1237"/>
      <c r="BB1156" s="937"/>
    </row>
    <row r="1157" spans="8:54" s="920" customFormat="1" ht="9.9499999999999993" customHeight="1">
      <c r="H1157" s="935"/>
      <c r="I1157" s="1986"/>
      <c r="BB1157" s="937"/>
    </row>
    <row r="1158" spans="8:54" s="920" customFormat="1" ht="18.95" customHeight="1">
      <c r="H1158" s="935"/>
      <c r="I1158" s="2880" t="s">
        <v>1559</v>
      </c>
      <c r="J1158" s="2810" t="s">
        <v>3090</v>
      </c>
      <c r="K1158" s="2811"/>
      <c r="L1158" s="2811"/>
      <c r="M1158" s="2812"/>
      <c r="N1158" s="2810" t="s">
        <v>2405</v>
      </c>
      <c r="O1158" s="2811"/>
      <c r="P1158" s="2811"/>
      <c r="Q1158" s="2812"/>
      <c r="R1158" s="2810" t="s">
        <v>3205</v>
      </c>
      <c r="S1158" s="2811"/>
      <c r="T1158" s="2811"/>
      <c r="U1158" s="2812"/>
      <c r="V1158" s="2797" t="s">
        <v>1864</v>
      </c>
      <c r="W1158" s="2798"/>
      <c r="X1158" s="2798"/>
      <c r="Y1158" s="2798"/>
      <c r="Z1158" s="2799"/>
      <c r="AA1158" s="966" t="s">
        <v>2147</v>
      </c>
      <c r="AB1158" s="1361"/>
      <c r="AC1158" s="930"/>
      <c r="AD1158" s="930"/>
      <c r="AE1158" s="930"/>
      <c r="AF1158" s="930"/>
      <c r="AG1158" s="930"/>
      <c r="AH1158" s="930"/>
      <c r="AI1158" s="931"/>
      <c r="AJ1158" s="929" t="s">
        <v>1586</v>
      </c>
      <c r="AK1158" s="930"/>
      <c r="AL1158" s="930"/>
      <c r="AM1158" s="930"/>
      <c r="AN1158" s="930"/>
      <c r="AO1158" s="930"/>
      <c r="AP1158" s="930"/>
      <c r="AQ1158" s="930"/>
      <c r="AR1158" s="930"/>
      <c r="AS1158" s="931"/>
      <c r="AT1158" s="930"/>
      <c r="AU1158" s="931"/>
      <c r="AV1158" s="1026"/>
      <c r="AW1158" s="1026"/>
      <c r="AX1158" s="1157" t="s">
        <v>1846</v>
      </c>
      <c r="AY1158" s="1158"/>
      <c r="AZ1158" s="1159"/>
      <c r="BA1158" s="2314"/>
      <c r="BB1158" s="937"/>
    </row>
    <row r="1159" spans="8:54" s="920" customFormat="1" ht="18.95" customHeight="1">
      <c r="H1159" s="935"/>
      <c r="I1159" s="2881"/>
      <c r="J1159" s="2813"/>
      <c r="K1159" s="2814"/>
      <c r="L1159" s="2814"/>
      <c r="M1159" s="2815"/>
      <c r="N1159" s="2813"/>
      <c r="O1159" s="2814"/>
      <c r="P1159" s="2814"/>
      <c r="Q1159" s="2815"/>
      <c r="R1159" s="2813"/>
      <c r="S1159" s="2814"/>
      <c r="T1159" s="2814"/>
      <c r="U1159" s="2815"/>
      <c r="V1159" s="2800"/>
      <c r="W1159" s="2801"/>
      <c r="X1159" s="2801"/>
      <c r="Y1159" s="2801"/>
      <c r="Z1159" s="2802"/>
      <c r="AA1159" s="929" t="s">
        <v>3412</v>
      </c>
      <c r="AB1159" s="930"/>
      <c r="AC1159" s="930"/>
      <c r="AD1159" s="929" t="s">
        <v>2138</v>
      </c>
      <c r="AE1159" s="930"/>
      <c r="AF1159" s="930"/>
      <c r="AG1159" s="929" t="s">
        <v>2139</v>
      </c>
      <c r="AH1159" s="930"/>
      <c r="AI1159" s="931"/>
      <c r="AJ1159" s="929" t="s">
        <v>699</v>
      </c>
      <c r="AK1159" s="930"/>
      <c r="AL1159" s="930"/>
      <c r="AM1159" s="931"/>
      <c r="AN1159" s="929" t="s">
        <v>700</v>
      </c>
      <c r="AO1159" s="930"/>
      <c r="AP1159" s="931"/>
      <c r="AQ1159" s="929" t="s">
        <v>1697</v>
      </c>
      <c r="AR1159" s="930"/>
      <c r="AS1159" s="930"/>
      <c r="AT1159" s="930"/>
      <c r="AU1159" s="931"/>
      <c r="AV1159" s="929" t="s">
        <v>2080</v>
      </c>
      <c r="AW1159" s="930"/>
      <c r="AX1159" s="1227" t="s">
        <v>1847</v>
      </c>
      <c r="AY1159" s="1160"/>
      <c r="AZ1159" s="1161"/>
      <c r="BA1159" s="2315"/>
      <c r="BB1159" s="937"/>
    </row>
    <row r="1160" spans="8:54" s="920" customFormat="1" ht="18.95" customHeight="1">
      <c r="H1160" s="935"/>
      <c r="I1160" s="1387" t="s">
        <v>1759</v>
      </c>
      <c r="J1160" s="982" t="s">
        <v>1867</v>
      </c>
      <c r="K1160" s="983"/>
      <c r="L1160" s="983"/>
      <c r="M1160" s="984"/>
      <c r="N1160" s="982" t="s">
        <v>1848</v>
      </c>
      <c r="O1160" s="983"/>
      <c r="P1160" s="983"/>
      <c r="Q1160" s="984"/>
      <c r="R1160" s="982" t="s">
        <v>3206</v>
      </c>
      <c r="S1160" s="983"/>
      <c r="T1160" s="983"/>
      <c r="U1160" s="984"/>
      <c r="V1160" s="1029" t="s">
        <v>1844</v>
      </c>
      <c r="W1160" s="1027"/>
      <c r="X1160" s="1027"/>
      <c r="Y1160" s="1027"/>
      <c r="Z1160" s="1028"/>
      <c r="AA1160" s="1388" t="s">
        <v>3410</v>
      </c>
      <c r="AB1160" s="955"/>
      <c r="AC1160" s="955"/>
      <c r="AD1160" s="954" t="s">
        <v>1523</v>
      </c>
      <c r="AE1160" s="955"/>
      <c r="AF1160" s="955"/>
      <c r="AG1160" s="954" t="s">
        <v>1524</v>
      </c>
      <c r="AH1160" s="955"/>
      <c r="AI1160" s="971"/>
      <c r="AJ1160" s="982" t="s">
        <v>1689</v>
      </c>
      <c r="AK1160" s="983"/>
      <c r="AL1160" s="983"/>
      <c r="AM1160" s="983"/>
      <c r="AN1160" s="1080">
        <v>241657</v>
      </c>
      <c r="AO1160" s="983"/>
      <c r="AP1160" s="984"/>
      <c r="AQ1160" s="1080" t="s">
        <v>1691</v>
      </c>
      <c r="AR1160" s="983"/>
      <c r="AS1160" s="983"/>
      <c r="AT1160" s="983"/>
      <c r="AU1160" s="984"/>
      <c r="AV1160" s="982" t="s">
        <v>1772</v>
      </c>
      <c r="AW1160" s="984"/>
      <c r="AX1160" s="1029">
        <v>14</v>
      </c>
      <c r="AY1160" s="1027"/>
      <c r="AZ1160" s="1028"/>
      <c r="BA1160" s="990" t="s">
        <v>1180</v>
      </c>
      <c r="BB1160" s="937"/>
    </row>
    <row r="1161" spans="8:54" s="920" customFormat="1" ht="18.95" customHeight="1">
      <c r="H1161" s="935"/>
      <c r="I1161" s="1387" t="s">
        <v>1759</v>
      </c>
      <c r="J1161" s="982" t="s">
        <v>1867</v>
      </c>
      <c r="K1161" s="983"/>
      <c r="L1161" s="983"/>
      <c r="M1161" s="984"/>
      <c r="N1161" s="982" t="s">
        <v>1866</v>
      </c>
      <c r="O1161" s="983"/>
      <c r="P1161" s="983"/>
      <c r="Q1161" s="984"/>
      <c r="R1161" s="982" t="s">
        <v>3206</v>
      </c>
      <c r="S1161" s="983"/>
      <c r="T1161" s="983"/>
      <c r="U1161" s="984"/>
      <c r="V1161" s="1029" t="s">
        <v>1844</v>
      </c>
      <c r="W1161" s="1027"/>
      <c r="X1161" s="1027"/>
      <c r="Y1161" s="1027"/>
      <c r="Z1161" s="1028"/>
      <c r="AA1161" s="1388" t="s">
        <v>3410</v>
      </c>
      <c r="AB1161" s="955"/>
      <c r="AC1161" s="955"/>
      <c r="AD1161" s="954" t="s">
        <v>1523</v>
      </c>
      <c r="AE1161" s="955"/>
      <c r="AF1161" s="955"/>
      <c r="AG1161" s="954" t="s">
        <v>1524</v>
      </c>
      <c r="AH1161" s="955"/>
      <c r="AI1161" s="971"/>
      <c r="AJ1161" s="982" t="s">
        <v>1689</v>
      </c>
      <c r="AK1161" s="983"/>
      <c r="AL1161" s="983"/>
      <c r="AM1161" s="983"/>
      <c r="AN1161" s="1080">
        <v>241657</v>
      </c>
      <c r="AO1161" s="983"/>
      <c r="AP1161" s="984"/>
      <c r="AQ1161" s="1080" t="s">
        <v>1691</v>
      </c>
      <c r="AR1161" s="983"/>
      <c r="AS1161" s="983"/>
      <c r="AT1161" s="983"/>
      <c r="AU1161" s="984"/>
      <c r="AV1161" s="982" t="s">
        <v>1773</v>
      </c>
      <c r="AW1161" s="984"/>
      <c r="AX1161" s="1029">
        <v>14</v>
      </c>
      <c r="AY1161" s="1027"/>
      <c r="AZ1161" s="1028"/>
      <c r="BA1161" s="1002"/>
      <c r="BB1161" s="937"/>
    </row>
    <row r="1162" spans="8:54" s="920" customFormat="1" ht="5.0999999999999996" customHeight="1">
      <c r="H1162" s="935"/>
      <c r="I1162" s="988"/>
      <c r="BB1162" s="937"/>
    </row>
    <row r="1163" spans="8:54" s="920" customFormat="1" ht="5.0999999999999996" customHeight="1">
      <c r="H1163" s="935"/>
      <c r="I1163" s="1238"/>
      <c r="J1163" s="977"/>
      <c r="K1163" s="977"/>
      <c r="L1163" s="977"/>
      <c r="M1163" s="977"/>
      <c r="N1163" s="977"/>
      <c r="O1163" s="977"/>
      <c r="P1163" s="977"/>
      <c r="Q1163" s="977"/>
      <c r="R1163" s="977"/>
      <c r="S1163" s="977"/>
      <c r="T1163" s="977"/>
      <c r="U1163" s="977"/>
      <c r="V1163" s="977"/>
      <c r="W1163" s="977"/>
      <c r="X1163" s="977"/>
      <c r="Y1163" s="977"/>
      <c r="Z1163" s="977"/>
      <c r="AA1163" s="977"/>
      <c r="AB1163" s="977"/>
      <c r="AC1163" s="977"/>
      <c r="AD1163" s="977"/>
      <c r="AE1163" s="977"/>
      <c r="AF1163" s="977"/>
      <c r="AG1163" s="977"/>
      <c r="AH1163" s="977"/>
      <c r="AI1163" s="977"/>
      <c r="AJ1163" s="977"/>
      <c r="AK1163" s="977"/>
      <c r="AL1163" s="977"/>
      <c r="AM1163" s="977"/>
      <c r="AN1163" s="977"/>
      <c r="AO1163" s="977"/>
      <c r="AP1163" s="977"/>
      <c r="AQ1163" s="977"/>
      <c r="AR1163" s="977"/>
      <c r="AS1163" s="977"/>
      <c r="AT1163" s="977"/>
      <c r="AU1163" s="977"/>
      <c r="AV1163" s="977"/>
      <c r="AW1163" s="977"/>
      <c r="AX1163" s="977"/>
      <c r="AY1163" s="977"/>
      <c r="AZ1163" s="977"/>
      <c r="BA1163" s="977"/>
      <c r="BB1163" s="937"/>
    </row>
    <row r="1164" spans="8:54" s="920" customFormat="1" ht="18.95" customHeight="1">
      <c r="H1164" s="935"/>
      <c r="I1164" s="977"/>
      <c r="J1164" s="977"/>
      <c r="K1164" s="977"/>
      <c r="L1164" s="977"/>
      <c r="M1164" s="977"/>
      <c r="N1164" s="977"/>
      <c r="O1164" s="977"/>
      <c r="P1164" s="977"/>
      <c r="Q1164" s="977"/>
      <c r="R1164" s="977"/>
      <c r="S1164" s="977"/>
      <c r="T1164" s="977"/>
      <c r="U1164" s="977"/>
      <c r="V1164" s="977"/>
      <c r="W1164" s="977"/>
      <c r="X1164" s="977"/>
      <c r="Y1164" s="977"/>
      <c r="Z1164" s="977"/>
      <c r="AA1164" s="977"/>
      <c r="AB1164" s="977"/>
      <c r="AC1164" s="977"/>
      <c r="AD1164" s="977"/>
      <c r="AE1164" s="977"/>
      <c r="AF1164" s="977"/>
      <c r="AG1164" s="977"/>
      <c r="AH1164" s="977"/>
      <c r="AI1164" s="977"/>
      <c r="AJ1164" s="977"/>
      <c r="AK1164" s="977"/>
      <c r="AL1164" s="977"/>
      <c r="AM1164" s="977"/>
      <c r="AN1164" s="977"/>
      <c r="AO1164" s="977"/>
      <c r="AP1164" s="977"/>
      <c r="AQ1164" s="977"/>
      <c r="AR1164" s="977"/>
      <c r="AS1164" s="977"/>
      <c r="AT1164" s="980"/>
      <c r="AU1164" s="980" t="s">
        <v>3114</v>
      </c>
      <c r="AV1164" s="979"/>
      <c r="AW1164" s="979"/>
      <c r="AX1164" s="1239">
        <f>AX1161+AX1160</f>
        <v>28</v>
      </c>
      <c r="AY1164" s="1240"/>
      <c r="AZ1164" s="1241"/>
      <c r="BA1164" s="1372"/>
      <c r="BB1164" s="937"/>
    </row>
    <row r="1165" spans="8:54" s="920" customFormat="1" ht="5.0999999999999996" customHeight="1">
      <c r="H1165" s="935"/>
      <c r="I1165" s="977"/>
      <c r="J1165" s="977"/>
      <c r="K1165" s="977"/>
      <c r="L1165" s="977"/>
      <c r="M1165" s="977"/>
      <c r="N1165" s="977"/>
      <c r="O1165" s="977"/>
      <c r="P1165" s="977"/>
      <c r="Q1165" s="977"/>
      <c r="R1165" s="977"/>
      <c r="S1165" s="977"/>
      <c r="T1165" s="977"/>
      <c r="U1165" s="977"/>
      <c r="V1165" s="977"/>
      <c r="W1165" s="977"/>
      <c r="X1165" s="977"/>
      <c r="Y1165" s="977"/>
      <c r="Z1165" s="977"/>
      <c r="AA1165" s="977"/>
      <c r="AB1165" s="977"/>
      <c r="AC1165" s="977"/>
      <c r="AD1165" s="977"/>
      <c r="AE1165" s="977"/>
      <c r="AF1165" s="977"/>
      <c r="AG1165" s="977"/>
      <c r="AH1165" s="977"/>
      <c r="AI1165" s="977"/>
      <c r="AJ1165" s="977"/>
      <c r="AK1165" s="977"/>
      <c r="AL1165" s="977"/>
      <c r="AM1165" s="977"/>
      <c r="AN1165" s="977"/>
      <c r="AO1165" s="977"/>
      <c r="AP1165" s="977"/>
      <c r="AQ1165" s="977"/>
      <c r="AR1165" s="977"/>
      <c r="AS1165" s="977"/>
      <c r="AT1165" s="977"/>
      <c r="AU1165" s="977"/>
      <c r="AV1165" s="977"/>
      <c r="AW1165" s="977"/>
      <c r="AX1165" s="1217"/>
      <c r="AY1165" s="1217"/>
      <c r="AZ1165" s="1217"/>
      <c r="BA1165" s="977"/>
      <c r="BB1165" s="937"/>
    </row>
    <row r="1166" spans="8:54" s="920" customFormat="1" ht="9.9499999999999993" customHeight="1">
      <c r="H1166" s="935"/>
      <c r="I1166" s="1057"/>
      <c r="BB1166" s="937"/>
    </row>
    <row r="1167" spans="8:54" s="920" customFormat="1" ht="18.95" customHeight="1">
      <c r="H1167" s="935"/>
      <c r="I1167" s="1986" t="s">
        <v>3045</v>
      </c>
      <c r="J1167" s="938"/>
      <c r="K1167" s="938"/>
      <c r="L1167" s="938"/>
      <c r="M1167" s="1142" t="s">
        <v>2432</v>
      </c>
      <c r="N1167" s="1155"/>
      <c r="O1167" s="1155"/>
      <c r="P1167" s="1155"/>
      <c r="Q1167" s="1155"/>
      <c r="R1167" s="1156"/>
      <c r="S1167" s="946" t="s">
        <v>1115</v>
      </c>
      <c r="U1167" s="949" t="s">
        <v>1629</v>
      </c>
      <c r="V1167" s="486"/>
      <c r="W1167" s="486"/>
      <c r="X1167" s="486"/>
      <c r="Y1167" s="2010" t="s">
        <v>3059</v>
      </c>
      <c r="Z1167" s="2011"/>
      <c r="AA1167" s="2011"/>
      <c r="AB1167" s="2011"/>
      <c r="AC1167" s="2011"/>
      <c r="AD1167" s="2012"/>
      <c r="AE1167" s="1049" t="s">
        <v>3527</v>
      </c>
      <c r="BB1167" s="937"/>
    </row>
    <row r="1168" spans="8:54" s="920" customFormat="1" ht="20.100000000000001" customHeight="1" thickBot="1">
      <c r="H1168" s="935"/>
      <c r="M1168" s="1049" t="s">
        <v>3758</v>
      </c>
      <c r="Y1168" s="1049" t="s">
        <v>3529</v>
      </c>
      <c r="AE1168" s="1050" t="s">
        <v>3528</v>
      </c>
      <c r="AF1168" s="1050"/>
      <c r="BB1168" s="937"/>
    </row>
    <row r="1169" spans="6:85" s="920" customFormat="1" ht="18.95" customHeight="1">
      <c r="H1169" s="935"/>
      <c r="I1169" s="1000"/>
      <c r="J1169" s="1000"/>
      <c r="K1169" s="1000"/>
      <c r="L1169" s="1000"/>
      <c r="M1169" s="1000"/>
      <c r="N1169" s="1000"/>
      <c r="O1169" s="1000"/>
      <c r="P1169" s="1000"/>
      <c r="Q1169" s="1000"/>
      <c r="R1169" s="1000"/>
      <c r="S1169" s="1000"/>
      <c r="T1169" s="1000"/>
      <c r="U1169" s="1000"/>
      <c r="V1169" s="1000"/>
      <c r="W1169" s="1000"/>
      <c r="X1169" s="1000"/>
      <c r="Y1169" s="1000"/>
      <c r="Z1169" s="1000"/>
      <c r="AA1169" s="1000"/>
      <c r="AB1169" s="1000"/>
      <c r="AC1169" s="1000"/>
      <c r="AD1169" s="1000"/>
      <c r="AE1169" s="1000"/>
      <c r="AF1169" s="1000"/>
      <c r="AG1169" s="1000"/>
      <c r="AH1169" s="1000"/>
      <c r="AI1169" s="1000"/>
      <c r="AJ1169" s="1000"/>
      <c r="AK1169" s="1000"/>
      <c r="AL1169" s="1000"/>
      <c r="AM1169" s="1000"/>
      <c r="AN1169" s="1000"/>
      <c r="AO1169" s="1000"/>
      <c r="AP1169" s="1000"/>
      <c r="AQ1169" s="2272"/>
      <c r="AR1169" s="1000"/>
      <c r="AS1169" s="2026"/>
      <c r="BB1169" s="937"/>
    </row>
    <row r="1170" spans="6:85" s="920" customFormat="1" ht="18.95" customHeight="1">
      <c r="H1170" s="935"/>
      <c r="I1170" s="988" t="s">
        <v>1855</v>
      </c>
      <c r="Q1170" s="948" t="s">
        <v>3639</v>
      </c>
      <c r="R1170" s="947"/>
      <c r="S1170" s="947"/>
      <c r="T1170" s="948" t="s">
        <v>1628</v>
      </c>
      <c r="U1170" s="947"/>
      <c r="V1170" s="947"/>
      <c r="X1170" s="1056" t="s">
        <v>1655</v>
      </c>
      <c r="Y1170" s="1056"/>
      <c r="Z1170" s="1056"/>
      <c r="AA1170" s="1056"/>
      <c r="AB1170" s="982" t="s">
        <v>1521</v>
      </c>
      <c r="AC1170" s="983"/>
      <c r="AD1170" s="983"/>
      <c r="AE1170" s="983"/>
      <c r="AF1170" s="984"/>
      <c r="BB1170" s="937"/>
    </row>
    <row r="1171" spans="6:85" s="920" customFormat="1" ht="5.0999999999999996" customHeight="1">
      <c r="H1171" s="935"/>
      <c r="BB1171" s="937"/>
    </row>
    <row r="1172" spans="6:85" s="920" customFormat="1" ht="18.95" customHeight="1">
      <c r="H1172" s="935"/>
      <c r="I1172" s="2880" t="s">
        <v>1559</v>
      </c>
      <c r="J1172" s="2797" t="s">
        <v>3207</v>
      </c>
      <c r="K1172" s="2798"/>
      <c r="L1172" s="2798"/>
      <c r="M1172" s="2798"/>
      <c r="N1172" s="2799"/>
      <c r="O1172" s="2842" t="s">
        <v>1856</v>
      </c>
      <c r="P1172" s="2843"/>
      <c r="Q1172" s="2843"/>
      <c r="R1172" s="2843"/>
      <c r="S1172" s="2844"/>
      <c r="T1172" s="2810" t="s">
        <v>3090</v>
      </c>
      <c r="U1172" s="2811"/>
      <c r="V1172" s="2811"/>
      <c r="W1172" s="2812"/>
      <c r="X1172" s="2810" t="s">
        <v>2405</v>
      </c>
      <c r="Y1172" s="2811"/>
      <c r="Z1172" s="2811"/>
      <c r="AA1172" s="2812"/>
      <c r="AB1172" s="929" t="s">
        <v>1586</v>
      </c>
      <c r="AC1172" s="930"/>
      <c r="AD1172" s="930"/>
      <c r="AE1172" s="930"/>
      <c r="AF1172" s="930"/>
      <c r="AG1172" s="930"/>
      <c r="AH1172" s="930"/>
      <c r="AI1172" s="930"/>
      <c r="AJ1172" s="930"/>
      <c r="AK1172" s="931"/>
      <c r="AL1172" s="930"/>
      <c r="AM1172" s="931"/>
      <c r="AN1172" s="1026"/>
      <c r="AO1172" s="1026"/>
      <c r="AP1172" s="1157" t="s">
        <v>3151</v>
      </c>
      <c r="AQ1172" s="1158"/>
      <c r="AR1172" s="1159"/>
      <c r="AS1172" s="2314"/>
      <c r="BB1172" s="937"/>
    </row>
    <row r="1173" spans="6:85" s="920" customFormat="1" ht="18.95" customHeight="1">
      <c r="H1173" s="935"/>
      <c r="I1173" s="2881"/>
      <c r="J1173" s="2800"/>
      <c r="K1173" s="2801"/>
      <c r="L1173" s="2801"/>
      <c r="M1173" s="2801"/>
      <c r="N1173" s="2802"/>
      <c r="O1173" s="2845"/>
      <c r="P1173" s="2846"/>
      <c r="Q1173" s="2846"/>
      <c r="R1173" s="2846"/>
      <c r="S1173" s="2847"/>
      <c r="T1173" s="2813"/>
      <c r="U1173" s="2814"/>
      <c r="V1173" s="2814"/>
      <c r="W1173" s="2815"/>
      <c r="X1173" s="2813"/>
      <c r="Y1173" s="2814"/>
      <c r="Z1173" s="2814"/>
      <c r="AA1173" s="2815"/>
      <c r="AB1173" s="929" t="s">
        <v>699</v>
      </c>
      <c r="AC1173" s="930"/>
      <c r="AD1173" s="930"/>
      <c r="AE1173" s="931"/>
      <c r="AF1173" s="929" t="s">
        <v>700</v>
      </c>
      <c r="AG1173" s="930"/>
      <c r="AH1173" s="931"/>
      <c r="AI1173" s="929" t="s">
        <v>1697</v>
      </c>
      <c r="AJ1173" s="930"/>
      <c r="AK1173" s="930"/>
      <c r="AL1173" s="930"/>
      <c r="AM1173" s="931"/>
      <c r="AN1173" s="929" t="s">
        <v>3499</v>
      </c>
      <c r="AO1173" s="930"/>
      <c r="AP1173" s="1227" t="s">
        <v>1847</v>
      </c>
      <c r="AQ1173" s="1160"/>
      <c r="AR1173" s="1161"/>
      <c r="AS1173" s="2315"/>
      <c r="BB1173" s="937"/>
    </row>
    <row r="1174" spans="6:85" s="920" customFormat="1" ht="18.95" customHeight="1">
      <c r="H1174" s="935"/>
      <c r="I1174" s="1163" t="s">
        <v>737</v>
      </c>
      <c r="J1174" s="1029" t="s">
        <v>1844</v>
      </c>
      <c r="K1174" s="1027"/>
      <c r="L1174" s="1027"/>
      <c r="M1174" s="1027"/>
      <c r="N1174" s="1028"/>
      <c r="O1174" s="917" t="s">
        <v>2432</v>
      </c>
      <c r="P1174" s="1027"/>
      <c r="Q1174" s="1027"/>
      <c r="R1174" s="1027"/>
      <c r="S1174" s="1028"/>
      <c r="T1174" s="982" t="s">
        <v>1867</v>
      </c>
      <c r="U1174" s="983"/>
      <c r="V1174" s="983"/>
      <c r="W1174" s="984"/>
      <c r="X1174" s="982" t="s">
        <v>1848</v>
      </c>
      <c r="Y1174" s="983"/>
      <c r="Z1174" s="983"/>
      <c r="AA1174" s="984"/>
      <c r="AB1174" s="982" t="s">
        <v>1689</v>
      </c>
      <c r="AC1174" s="983"/>
      <c r="AD1174" s="983"/>
      <c r="AE1174" s="983"/>
      <c r="AF1174" s="1080">
        <v>241657</v>
      </c>
      <c r="AG1174" s="983"/>
      <c r="AH1174" s="984"/>
      <c r="AI1174" s="1080" t="s">
        <v>1691</v>
      </c>
      <c r="AJ1174" s="983"/>
      <c r="AK1174" s="983"/>
      <c r="AL1174" s="983"/>
      <c r="AM1174" s="984"/>
      <c r="AN1174" s="982" t="s">
        <v>1772</v>
      </c>
      <c r="AO1174" s="984"/>
      <c r="AP1174" s="1029">
        <v>14</v>
      </c>
      <c r="AQ1174" s="1027"/>
      <c r="AR1174" s="1028"/>
      <c r="AS1174" s="990" t="s">
        <v>1180</v>
      </c>
      <c r="BB1174" s="937"/>
    </row>
    <row r="1175" spans="6:85" s="920" customFormat="1" ht="18.95" customHeight="1">
      <c r="H1175" s="935"/>
      <c r="I1175" s="1163" t="s">
        <v>737</v>
      </c>
      <c r="J1175" s="1029" t="s">
        <v>1844</v>
      </c>
      <c r="K1175" s="1027"/>
      <c r="L1175" s="1027"/>
      <c r="M1175" s="1027"/>
      <c r="N1175" s="1028"/>
      <c r="O1175" s="917" t="s">
        <v>2432</v>
      </c>
      <c r="P1175" s="1027"/>
      <c r="Q1175" s="1027"/>
      <c r="R1175" s="1027"/>
      <c r="S1175" s="1028"/>
      <c r="T1175" s="982" t="s">
        <v>1867</v>
      </c>
      <c r="U1175" s="983"/>
      <c r="V1175" s="983"/>
      <c r="W1175" s="984"/>
      <c r="X1175" s="982" t="s">
        <v>1866</v>
      </c>
      <c r="Y1175" s="983"/>
      <c r="Z1175" s="983"/>
      <c r="AA1175" s="984"/>
      <c r="AB1175" s="982" t="s">
        <v>1689</v>
      </c>
      <c r="AC1175" s="983"/>
      <c r="AD1175" s="983"/>
      <c r="AE1175" s="983"/>
      <c r="AF1175" s="1080">
        <v>241657</v>
      </c>
      <c r="AG1175" s="983"/>
      <c r="AH1175" s="984"/>
      <c r="AI1175" s="1080" t="s">
        <v>1691</v>
      </c>
      <c r="AJ1175" s="983"/>
      <c r="AK1175" s="983"/>
      <c r="AL1175" s="983"/>
      <c r="AM1175" s="984"/>
      <c r="AN1175" s="982" t="s">
        <v>1773</v>
      </c>
      <c r="AO1175" s="984"/>
      <c r="AP1175" s="1029">
        <v>14</v>
      </c>
      <c r="AQ1175" s="1027"/>
      <c r="AR1175" s="1028"/>
      <c r="AS1175" s="1002"/>
      <c r="BB1175" s="937"/>
    </row>
    <row r="1176" spans="6:85" s="920" customFormat="1" ht="5.0999999999999996" customHeight="1">
      <c r="H1176" s="935"/>
      <c r="I1176" s="988"/>
      <c r="BB1176" s="937"/>
    </row>
    <row r="1177" spans="6:85" s="920" customFormat="1" ht="5.0999999999999996" customHeight="1">
      <c r="H1177" s="935"/>
      <c r="I1177" s="1238"/>
      <c r="J1177" s="1238"/>
      <c r="K1177" s="1238"/>
      <c r="L1177" s="1238"/>
      <c r="M1177" s="1238"/>
      <c r="N1177" s="1238"/>
      <c r="O1177" s="977"/>
      <c r="P1177" s="977"/>
      <c r="Q1177" s="977"/>
      <c r="R1177" s="977"/>
      <c r="S1177" s="977"/>
      <c r="T1177" s="977"/>
      <c r="U1177" s="977"/>
      <c r="V1177" s="977"/>
      <c r="W1177" s="977"/>
      <c r="X1177" s="977"/>
      <c r="Y1177" s="977"/>
      <c r="Z1177" s="977"/>
      <c r="AA1177" s="977"/>
      <c r="AB1177" s="977"/>
      <c r="AC1177" s="977"/>
      <c r="AD1177" s="977"/>
      <c r="AE1177" s="977"/>
      <c r="AF1177" s="977"/>
      <c r="AG1177" s="977"/>
      <c r="AH1177" s="977"/>
      <c r="AI1177" s="977"/>
      <c r="AJ1177" s="977"/>
      <c r="AK1177" s="977"/>
      <c r="AL1177" s="977"/>
      <c r="AM1177" s="977"/>
      <c r="AN1177" s="977"/>
      <c r="AO1177" s="977"/>
      <c r="AP1177" s="977"/>
      <c r="AQ1177" s="977"/>
      <c r="AR1177" s="977"/>
      <c r="AS1177" s="977"/>
      <c r="BB1177" s="937"/>
    </row>
    <row r="1178" spans="6:85" s="920" customFormat="1" ht="18.95" customHeight="1">
      <c r="H1178" s="935"/>
      <c r="I1178" s="977"/>
      <c r="J1178" s="977"/>
      <c r="K1178" s="977"/>
      <c r="L1178" s="977"/>
      <c r="M1178" s="977"/>
      <c r="N1178" s="977"/>
      <c r="O1178" s="977"/>
      <c r="P1178" s="977"/>
      <c r="Q1178" s="980"/>
      <c r="R1178" s="980" t="s">
        <v>2445</v>
      </c>
      <c r="S1178" s="977"/>
      <c r="T1178" s="2949">
        <v>1</v>
      </c>
      <c r="U1178" s="2950"/>
      <c r="V1178" s="2950"/>
      <c r="W1178" s="2951"/>
      <c r="X1178" s="2949">
        <f>COUNTA(X1174:X1175)</f>
        <v>2</v>
      </c>
      <c r="Y1178" s="2950"/>
      <c r="Z1178" s="2950"/>
      <c r="AA1178" s="2951"/>
      <c r="AB1178" s="977"/>
      <c r="AC1178" s="977"/>
      <c r="AD1178" s="977"/>
      <c r="AE1178" s="977"/>
      <c r="AF1178" s="977"/>
      <c r="AG1178" s="977"/>
      <c r="AH1178" s="977"/>
      <c r="AI1178" s="977"/>
      <c r="AJ1178" s="977"/>
      <c r="AK1178" s="977"/>
      <c r="AL1178" s="977"/>
      <c r="AM1178" s="977"/>
      <c r="AN1178" s="980" t="s">
        <v>1606</v>
      </c>
      <c r="AO1178" s="979"/>
      <c r="AP1178" s="1239">
        <f>AP1175+AP1174</f>
        <v>28</v>
      </c>
      <c r="AQ1178" s="1240"/>
      <c r="AR1178" s="1241"/>
      <c r="AS1178" s="1372"/>
      <c r="BB1178" s="937"/>
    </row>
    <row r="1179" spans="6:85" s="920" customFormat="1" ht="5.0999999999999996" customHeight="1">
      <c r="H1179" s="935"/>
      <c r="I1179" s="977"/>
      <c r="J1179" s="977"/>
      <c r="K1179" s="977"/>
      <c r="L1179" s="977"/>
      <c r="M1179" s="977"/>
      <c r="N1179" s="977"/>
      <c r="O1179" s="977"/>
      <c r="P1179" s="977"/>
      <c r="Q1179" s="977"/>
      <c r="R1179" s="977"/>
      <c r="S1179" s="977"/>
      <c r="T1179" s="977"/>
      <c r="U1179" s="977"/>
      <c r="V1179" s="977"/>
      <c r="W1179" s="977"/>
      <c r="X1179" s="977"/>
      <c r="Y1179" s="977"/>
      <c r="Z1179" s="977"/>
      <c r="AA1179" s="977"/>
      <c r="AB1179" s="977"/>
      <c r="AC1179" s="977"/>
      <c r="AD1179" s="977"/>
      <c r="AE1179" s="977"/>
      <c r="AF1179" s="977"/>
      <c r="AG1179" s="977"/>
      <c r="AH1179" s="977"/>
      <c r="AI1179" s="977"/>
      <c r="AJ1179" s="977"/>
      <c r="AK1179" s="1217"/>
      <c r="AL1179" s="1217"/>
      <c r="AM1179" s="1217"/>
      <c r="AN1179" s="977"/>
      <c r="AO1179" s="977"/>
      <c r="AP1179" s="977"/>
      <c r="AQ1179" s="977"/>
      <c r="AR1179" s="977"/>
      <c r="AS1179" s="977"/>
      <c r="BB1179" s="937"/>
    </row>
    <row r="1180" spans="6:85" s="920" customFormat="1" ht="9.9499999999999993" customHeight="1">
      <c r="H1180" s="936"/>
      <c r="I1180" s="945"/>
      <c r="J1180" s="939"/>
      <c r="K1180" s="939"/>
      <c r="L1180" s="939"/>
      <c r="M1180" s="939"/>
      <c r="N1180" s="939"/>
      <c r="O1180" s="939"/>
      <c r="P1180" s="939"/>
      <c r="Q1180" s="939"/>
      <c r="R1180" s="939"/>
      <c r="S1180" s="939"/>
      <c r="T1180" s="939"/>
      <c r="U1180" s="939"/>
      <c r="V1180" s="939"/>
      <c r="W1180" s="939"/>
      <c r="X1180" s="939"/>
      <c r="Y1180" s="939"/>
      <c r="Z1180" s="939"/>
      <c r="AA1180" s="939"/>
      <c r="AB1180" s="939"/>
      <c r="AC1180" s="939"/>
      <c r="AD1180" s="939"/>
      <c r="AE1180" s="939"/>
      <c r="AF1180" s="939"/>
      <c r="AG1180" s="939"/>
      <c r="AH1180" s="939"/>
      <c r="AI1180" s="939"/>
      <c r="AJ1180" s="939"/>
      <c r="AK1180" s="939"/>
      <c r="AL1180" s="939"/>
      <c r="AM1180" s="939"/>
      <c r="AN1180" s="939"/>
      <c r="AO1180" s="939"/>
      <c r="AP1180" s="939"/>
      <c r="AQ1180" s="939"/>
      <c r="AR1180" s="939"/>
      <c r="AS1180" s="939"/>
      <c r="AT1180" s="939"/>
      <c r="AU1180" s="939"/>
      <c r="AV1180" s="939"/>
      <c r="AW1180" s="939"/>
      <c r="AX1180" s="939"/>
      <c r="AY1180" s="939"/>
      <c r="AZ1180" s="939"/>
      <c r="BA1180" s="939"/>
      <c r="BB1180" s="940"/>
    </row>
    <row r="1181" spans="6:85" s="920" customFormat="1" ht="18.95" customHeight="1">
      <c r="H1181" s="1052"/>
      <c r="I1181" s="1049"/>
    </row>
    <row r="1182" spans="6:85" ht="18.95" customHeight="1">
      <c r="I1182" s="488"/>
      <c r="J1182" s="488"/>
      <c r="K1182" s="488"/>
      <c r="L1182" s="488"/>
      <c r="M1182" s="488"/>
      <c r="N1182" s="488"/>
      <c r="O1182" s="488"/>
      <c r="P1182" s="488"/>
    </row>
    <row r="1183" spans="6:85" ht="5.0999999999999996" customHeight="1">
      <c r="F1183"/>
      <c r="G1183"/>
      <c r="H1183" s="536"/>
      <c r="I1183" s="536"/>
      <c r="J1183" s="536"/>
      <c r="K1183" s="536"/>
      <c r="L1183" s="536"/>
      <c r="M1183" s="536"/>
      <c r="N1183" s="536"/>
      <c r="O1183" s="536"/>
      <c r="Q1183" s="2004"/>
      <c r="R1183" s="2005"/>
      <c r="S1183" s="2005"/>
      <c r="T1183" s="2005"/>
      <c r="U1183" s="2005"/>
      <c r="V1183" s="2005"/>
      <c r="W1183" s="2006"/>
      <c r="X1183" s="920"/>
      <c r="Y1183" s="920"/>
      <c r="Z1183" s="920"/>
      <c r="AA1183" s="920"/>
      <c r="AB1183" s="920"/>
      <c r="AC1183" s="920"/>
      <c r="AD1183" s="920"/>
      <c r="AE1183" s="920"/>
      <c r="AF1183" s="920"/>
      <c r="AG1183" s="920"/>
      <c r="AH1183" s="920"/>
      <c r="AI1183" s="920"/>
      <c r="AJ1183" s="920"/>
      <c r="AK1183" s="920"/>
      <c r="AL1183" s="920"/>
      <c r="AM1183" s="920"/>
      <c r="AN1183" s="920"/>
      <c r="AO1183" s="920"/>
      <c r="AP1183" s="920"/>
      <c r="AQ1183" s="920"/>
      <c r="AR1183" s="920"/>
      <c r="AS1183" s="920"/>
      <c r="AT1183" s="920"/>
      <c r="AU1183" s="920"/>
      <c r="AV1183" s="920"/>
      <c r="AW1183" s="920"/>
      <c r="AX1183" s="920"/>
      <c r="AY1183" s="920"/>
      <c r="AZ1183" s="920"/>
      <c r="BA1183" s="920"/>
      <c r="BB1183" s="920"/>
      <c r="BC1183" s="920"/>
      <c r="BD1183" s="920"/>
      <c r="BE1183" s="920"/>
      <c r="BF1183" s="920"/>
      <c r="BG1183" s="920"/>
      <c r="BZ1183" s="920"/>
      <c r="CA1183" s="920"/>
      <c r="CB1183" s="920"/>
      <c r="CC1183" s="920"/>
      <c r="CD1183" s="920"/>
      <c r="CE1183" s="920"/>
      <c r="CF1183" s="920"/>
      <c r="CG1183" s="920"/>
    </row>
    <row r="1184" spans="6:85" ht="18.95" customHeight="1">
      <c r="F1184"/>
      <c r="G1184" t="s">
        <v>2409</v>
      </c>
      <c r="H1184" s="536"/>
      <c r="I1184" s="1020" t="s">
        <v>2408</v>
      </c>
      <c r="J1184" s="1021"/>
      <c r="K1184" s="1021"/>
      <c r="L1184" s="1021"/>
      <c r="M1184" s="1022"/>
      <c r="N1184" s="1023"/>
      <c r="O1184" s="1023"/>
      <c r="P1184" s="1021"/>
      <c r="Q1184" s="907" t="s">
        <v>3161</v>
      </c>
      <c r="R1184" s="908"/>
      <c r="S1184" s="908"/>
      <c r="T1184" s="908"/>
      <c r="U1184" s="908"/>
      <c r="V1184" s="908"/>
      <c r="W1184" s="909"/>
      <c r="X1184" s="939"/>
      <c r="Y1184" s="939"/>
      <c r="Z1184" s="939"/>
      <c r="AA1184" s="939"/>
      <c r="AB1184" s="939"/>
      <c r="AC1184" s="939"/>
      <c r="AD1184" s="939"/>
      <c r="AE1184" s="939"/>
      <c r="AF1184" s="939"/>
      <c r="AG1184" s="939"/>
      <c r="AH1184" s="939"/>
      <c r="AI1184" s="939"/>
      <c r="AJ1184" s="939"/>
      <c r="AK1184" s="939"/>
      <c r="AL1184" s="939"/>
      <c r="AM1184" s="939"/>
      <c r="AN1184" s="939"/>
      <c r="AO1184" s="939"/>
      <c r="AP1184" s="939"/>
      <c r="AQ1184" s="939"/>
      <c r="AR1184" s="1052"/>
      <c r="AS1184" s="939"/>
      <c r="AT1184" s="939"/>
      <c r="AU1184" s="939"/>
      <c r="AV1184" s="939"/>
      <c r="AW1184" s="939"/>
      <c r="AX1184" s="939"/>
      <c r="AY1184" s="920"/>
      <c r="AZ1184" s="920"/>
      <c r="BA1184" s="920"/>
      <c r="BD1184" s="920"/>
      <c r="BE1184" s="920"/>
      <c r="BF1184" s="920"/>
      <c r="BG1184" s="920"/>
      <c r="BH1184" s="920"/>
      <c r="BI1184" s="920"/>
      <c r="BJ1184" s="920"/>
      <c r="BK1184" s="920"/>
      <c r="BL1184" s="920"/>
      <c r="BM1184" s="920"/>
      <c r="BN1184" s="920"/>
      <c r="BO1184" s="920"/>
      <c r="BP1184" s="920"/>
      <c r="BQ1184" s="920"/>
      <c r="BR1184" s="920"/>
      <c r="BS1184" s="920"/>
      <c r="BT1184" s="920"/>
    </row>
    <row r="1185" spans="6:72" ht="9.9499999999999993" customHeight="1">
      <c r="F1185"/>
      <c r="G1185"/>
      <c r="H1185" s="916"/>
      <c r="I1185" s="536"/>
      <c r="J1185" s="536"/>
      <c r="K1185" s="536"/>
      <c r="L1185" s="536"/>
      <c r="M1185" s="536"/>
      <c r="N1185" s="536"/>
      <c r="O1185" s="536"/>
      <c r="P1185" s="536"/>
      <c r="Q1185" s="2002"/>
      <c r="R1185" s="2002"/>
      <c r="S1185" s="2002"/>
      <c r="T1185" s="2002"/>
      <c r="U1185" s="2002"/>
      <c r="V1185" s="2002"/>
      <c r="W1185" s="2002"/>
      <c r="X1185" s="2002"/>
      <c r="Y1185" s="2002"/>
      <c r="Z1185" s="2002"/>
      <c r="AA1185" s="2002"/>
      <c r="AB1185" s="2002"/>
      <c r="AC1185" s="2002"/>
      <c r="AD1185" s="2002"/>
      <c r="AE1185" s="2002"/>
      <c r="AF1185" s="536"/>
      <c r="AG1185" s="536"/>
      <c r="AH1185" s="536"/>
      <c r="AI1185" s="536"/>
      <c r="AJ1185" s="536"/>
      <c r="AK1185" s="536"/>
      <c r="AL1185" s="536"/>
      <c r="AM1185" s="536"/>
      <c r="AN1185" s="536"/>
      <c r="AO1185" s="536"/>
      <c r="AP1185" s="536"/>
      <c r="AQ1185" s="536"/>
      <c r="AR1185" s="1317"/>
      <c r="AS1185" s="536"/>
      <c r="AT1185" s="536"/>
      <c r="AU1185" s="536"/>
      <c r="AV1185" s="536"/>
      <c r="AW1185" s="920"/>
      <c r="AX1185" s="920"/>
      <c r="AY1185" s="941"/>
      <c r="AZ1185" s="941"/>
      <c r="BA1185" s="941"/>
      <c r="BB1185" s="941"/>
      <c r="BC1185" s="942"/>
      <c r="BD1185" s="920"/>
      <c r="BE1185" s="920"/>
      <c r="BF1185" s="920"/>
      <c r="BG1185" s="920"/>
      <c r="BH1185" s="920"/>
      <c r="BI1185" s="920"/>
      <c r="BJ1185" s="920"/>
      <c r="BK1185" s="920"/>
      <c r="BL1185" s="920"/>
      <c r="BM1185" s="920"/>
      <c r="BN1185" s="920"/>
      <c r="BO1185" s="920"/>
      <c r="BP1185" s="920"/>
      <c r="BQ1185" s="920"/>
      <c r="BR1185" s="920"/>
      <c r="BS1185" s="920"/>
      <c r="BT1185" s="920"/>
    </row>
    <row r="1186" spans="6:72" s="920" customFormat="1" ht="18.95" customHeight="1">
      <c r="F1186" s="536"/>
      <c r="G1186" s="536"/>
      <c r="H1186" s="1064"/>
      <c r="I1186" s="949" t="s">
        <v>1646</v>
      </c>
      <c r="J1186" s="752"/>
      <c r="K1186" s="938"/>
      <c r="L1186" s="486"/>
      <c r="M1186" s="2890" t="s">
        <v>1179</v>
      </c>
      <c r="N1186" s="2891"/>
      <c r="O1186" s="2891"/>
      <c r="P1186" s="2892"/>
      <c r="Q1186" s="986" t="s">
        <v>1180</v>
      </c>
      <c r="R1186" s="987" t="s">
        <v>1178</v>
      </c>
      <c r="S1186" s="2890" t="s">
        <v>1179</v>
      </c>
      <c r="T1186" s="2891"/>
      <c r="U1186" s="2891"/>
      <c r="V1186" s="2892"/>
      <c r="W1186" s="986" t="s">
        <v>1180</v>
      </c>
      <c r="Y1186" s="950" t="s">
        <v>1630</v>
      </c>
      <c r="Z1186" s="938"/>
      <c r="AA1186" s="1154" t="s">
        <v>2407</v>
      </c>
      <c r="AB1186" s="1155"/>
      <c r="AC1186" s="1155"/>
      <c r="AD1186" s="1155"/>
      <c r="AE1186" s="1156"/>
      <c r="AF1186" s="946" t="s">
        <v>1115</v>
      </c>
      <c r="AG1186" s="486"/>
      <c r="AH1186" s="1442" t="s">
        <v>1650</v>
      </c>
      <c r="AI1186" s="950" t="s">
        <v>1649</v>
      </c>
      <c r="AJ1186" s="1442" t="s">
        <v>1651</v>
      </c>
      <c r="AK1186" s="950" t="s">
        <v>2248</v>
      </c>
      <c r="AL1186" s="486"/>
      <c r="AN1186" s="1442" t="s">
        <v>1651</v>
      </c>
      <c r="AO1186" s="950" t="s">
        <v>2252</v>
      </c>
      <c r="AP1186" s="486"/>
      <c r="AQ1186" s="486"/>
      <c r="AT1186" s="926" t="s">
        <v>1544</v>
      </c>
      <c r="AU1186" s="927"/>
      <c r="AV1186" s="928"/>
      <c r="AW1186" s="926" t="s">
        <v>1623</v>
      </c>
      <c r="AX1186" s="927"/>
      <c r="AY1186" s="928"/>
      <c r="AZ1186" s="926" t="s">
        <v>3047</v>
      </c>
      <c r="BA1186" s="927"/>
      <c r="BB1186" s="928"/>
      <c r="BC1186" s="937"/>
    </row>
    <row r="1187" spans="6:72" s="920" customFormat="1" ht="9.9499999999999993" customHeight="1">
      <c r="F1187" s="536"/>
      <c r="G1187" s="536"/>
      <c r="H1187" s="1064"/>
      <c r="I1187" s="1057"/>
      <c r="BC1187" s="937"/>
      <c r="BE1187" s="1065"/>
      <c r="BF1187" s="1065"/>
      <c r="BG1187" s="1065"/>
      <c r="BH1187" s="1065"/>
      <c r="BI1187" s="1065"/>
      <c r="BJ1187" s="1065"/>
    </row>
    <row r="1188" spans="6:72" s="920" customFormat="1" ht="18.95" customHeight="1">
      <c r="F1188" s="536"/>
      <c r="G1188" s="536"/>
      <c r="H1188" s="1064"/>
      <c r="I1188" s="950" t="s">
        <v>3045</v>
      </c>
      <c r="M1188" s="2027" t="s">
        <v>2218</v>
      </c>
      <c r="N1188" s="918"/>
      <c r="O1188" s="918"/>
      <c r="P1188" s="918"/>
      <c r="Q1188" s="918"/>
      <c r="R1188" s="919"/>
      <c r="S1188" s="946" t="s">
        <v>1115</v>
      </c>
      <c r="T1188" s="1052" t="s">
        <v>3759</v>
      </c>
      <c r="U1188" s="486"/>
      <c r="V1188" s="486"/>
      <c r="X1188" s="486"/>
      <c r="Y1188" s="486"/>
      <c r="Z1188" s="486"/>
      <c r="AA1188" s="486"/>
      <c r="BC1188" s="937"/>
    </row>
    <row r="1189" spans="6:72" s="920" customFormat="1" ht="9.9499999999999993" customHeight="1">
      <c r="F1189" s="536"/>
      <c r="G1189" s="536"/>
      <c r="H1189" s="1064"/>
      <c r="I1189" s="1057"/>
      <c r="BC1189" s="937"/>
      <c r="BE1189" s="1065"/>
      <c r="BF1189" s="1065"/>
      <c r="BG1189" s="1065"/>
      <c r="BH1189" s="1065"/>
      <c r="BI1189" s="1065"/>
      <c r="BJ1189" s="1065"/>
    </row>
    <row r="1190" spans="6:72" s="920" customFormat="1" ht="18.95" customHeight="1">
      <c r="G1190" s="536"/>
      <c r="H1190" s="1064"/>
      <c r="I1190" s="949" t="s">
        <v>1542</v>
      </c>
      <c r="M1190" s="982" t="s">
        <v>1521</v>
      </c>
      <c r="N1190" s="983"/>
      <c r="O1190" s="983"/>
      <c r="P1190" s="983"/>
      <c r="Q1190" s="984"/>
      <c r="S1190" s="910" t="s">
        <v>1627</v>
      </c>
      <c r="T1190" s="981"/>
      <c r="U1190" s="958"/>
      <c r="V1190" s="982" t="s">
        <v>1521</v>
      </c>
      <c r="W1190" s="983"/>
      <c r="X1190" s="983"/>
      <c r="Y1190" s="983"/>
      <c r="Z1190" s="984"/>
      <c r="AA1190" s="986" t="s">
        <v>912</v>
      </c>
      <c r="AB1190" s="910" t="s">
        <v>1682</v>
      </c>
      <c r="AC1190" s="981"/>
      <c r="AD1190" s="938"/>
      <c r="AE1190" s="982" t="s">
        <v>1521</v>
      </c>
      <c r="AF1190" s="983"/>
      <c r="AG1190" s="983"/>
      <c r="AH1190" s="983"/>
      <c r="AI1190" s="986" t="s">
        <v>912</v>
      </c>
      <c r="AJ1190" s="1073"/>
      <c r="AK1190" s="910" t="s">
        <v>1789</v>
      </c>
      <c r="AL1190" s="981"/>
      <c r="AM1190" s="938"/>
      <c r="AN1190" s="982" t="s">
        <v>1521</v>
      </c>
      <c r="AO1190" s="983"/>
      <c r="AP1190" s="983"/>
      <c r="AQ1190" s="983"/>
      <c r="AR1190" s="946" t="s">
        <v>1115</v>
      </c>
      <c r="BC1190" s="937"/>
    </row>
    <row r="1191" spans="6:72" s="920" customFormat="1" ht="9.9499999999999993" customHeight="1">
      <c r="G1191" s="536"/>
      <c r="H1191" s="1064"/>
      <c r="I1191" s="1057"/>
      <c r="BC1191" s="937"/>
    </row>
    <row r="1192" spans="6:72" s="920" customFormat="1" ht="18.95" customHeight="1">
      <c r="G1192" s="536"/>
      <c r="H1192" s="1064"/>
      <c r="I1192" s="949" t="s">
        <v>1522</v>
      </c>
      <c r="J1192" s="752"/>
      <c r="K1192" s="752"/>
      <c r="L1192" s="752"/>
      <c r="M1192" s="2868" t="s">
        <v>3410</v>
      </c>
      <c r="N1192" s="2869"/>
      <c r="O1192" s="2870"/>
      <c r="P1192" s="946" t="s">
        <v>1115</v>
      </c>
      <c r="Q1192" s="2865" t="s">
        <v>1523</v>
      </c>
      <c r="R1192" s="2866"/>
      <c r="S1192" s="2867"/>
      <c r="T1192" s="946" t="s">
        <v>1115</v>
      </c>
      <c r="U1192" s="2865" t="s">
        <v>1524</v>
      </c>
      <c r="V1192" s="2866"/>
      <c r="W1192" s="2867"/>
      <c r="X1192" s="946" t="s">
        <v>1115</v>
      </c>
      <c r="Z1192" s="1452" t="s">
        <v>3113</v>
      </c>
      <c r="AA1192" s="1056"/>
      <c r="AB1192" s="1056"/>
      <c r="AC1192" s="1056"/>
      <c r="AD1192" s="982" t="s">
        <v>1521</v>
      </c>
      <c r="AE1192" s="983"/>
      <c r="AF1192" s="983"/>
      <c r="AG1192" s="983"/>
      <c r="AH1192" s="984"/>
      <c r="AI1192" s="910" t="s">
        <v>2402</v>
      </c>
      <c r="AJ1192" s="910" t="s">
        <v>2401</v>
      </c>
      <c r="AK1192" s="981"/>
      <c r="AL1192" s="938"/>
      <c r="AM1192" s="982" t="s">
        <v>1521</v>
      </c>
      <c r="AN1192" s="983"/>
      <c r="AO1192" s="983"/>
      <c r="AP1192" s="983"/>
      <c r="AQ1192" s="984"/>
      <c r="AT1192" s="1056" t="s">
        <v>1655</v>
      </c>
      <c r="AU1192" s="1056"/>
      <c r="AV1192" s="1056"/>
      <c r="AW1192" s="1056"/>
      <c r="AX1192" s="982" t="s">
        <v>1521</v>
      </c>
      <c r="AY1192" s="983"/>
      <c r="AZ1192" s="983"/>
      <c r="BA1192" s="983"/>
      <c r="BB1192" s="984"/>
      <c r="BC1192" s="937"/>
    </row>
    <row r="1193" spans="6:72" s="920" customFormat="1" ht="18.95" customHeight="1">
      <c r="G1193" s="536"/>
      <c r="H1193" s="1064"/>
      <c r="I1193" s="1057"/>
      <c r="BC1193" s="937"/>
    </row>
    <row r="1194" spans="6:72" s="920" customFormat="1" ht="18.95" customHeight="1">
      <c r="G1194" s="536"/>
      <c r="H1194" s="1064"/>
      <c r="I1194" s="2880" t="s">
        <v>1559</v>
      </c>
      <c r="J1194" s="2880" t="s">
        <v>1766</v>
      </c>
      <c r="K1194" s="2797" t="s">
        <v>1792</v>
      </c>
      <c r="L1194" s="2848"/>
      <c r="M1194" s="2848"/>
      <c r="N1194" s="2799"/>
      <c r="O1194" s="2797" t="s">
        <v>2280</v>
      </c>
      <c r="P1194" s="2848"/>
      <c r="Q1194" s="2848"/>
      <c r="R1194" s="2799"/>
      <c r="S1194" s="2797" t="s">
        <v>3207</v>
      </c>
      <c r="T1194" s="2798"/>
      <c r="U1194" s="2798"/>
      <c r="V1194" s="2798"/>
      <c r="W1194" s="2799"/>
      <c r="X1194" s="2797" t="s">
        <v>1626</v>
      </c>
      <c r="Y1194" s="2798"/>
      <c r="Z1194" s="2798"/>
      <c r="AA1194" s="2798"/>
      <c r="AB1194" s="2799"/>
      <c r="AC1194" s="2810" t="s">
        <v>3090</v>
      </c>
      <c r="AD1194" s="2811"/>
      <c r="AE1194" s="2811"/>
      <c r="AF1194" s="2812"/>
      <c r="AG1194" s="2810" t="s">
        <v>2405</v>
      </c>
      <c r="AH1194" s="2811"/>
      <c r="AI1194" s="2811"/>
      <c r="AJ1194" s="2812"/>
      <c r="AK1194" s="929" t="s">
        <v>1586</v>
      </c>
      <c r="AL1194" s="930"/>
      <c r="AM1194" s="930"/>
      <c r="AN1194" s="930"/>
      <c r="AO1194" s="930"/>
      <c r="AP1194" s="930"/>
      <c r="AQ1194" s="930"/>
      <c r="AR1194" s="930"/>
      <c r="AS1194" s="930"/>
      <c r="AT1194" s="931"/>
      <c r="AU1194" s="930"/>
      <c r="AV1194" s="931"/>
      <c r="AW1194" s="930"/>
      <c r="AX1194" s="931"/>
      <c r="AY1194" s="1157" t="s">
        <v>3208</v>
      </c>
      <c r="AZ1194" s="1158"/>
      <c r="BA1194" s="1159"/>
      <c r="BB1194" s="2038"/>
      <c r="BC1194" s="937"/>
    </row>
    <row r="1195" spans="6:72" s="920" customFormat="1" ht="18.95" customHeight="1">
      <c r="G1195" s="536"/>
      <c r="H1195" s="1064"/>
      <c r="I1195" s="2881"/>
      <c r="J1195" s="2881"/>
      <c r="K1195" s="2800"/>
      <c r="L1195" s="2801"/>
      <c r="M1195" s="2801"/>
      <c r="N1195" s="2802"/>
      <c r="O1195" s="2800"/>
      <c r="P1195" s="2801"/>
      <c r="Q1195" s="2801"/>
      <c r="R1195" s="2802"/>
      <c r="S1195" s="2800"/>
      <c r="T1195" s="2801"/>
      <c r="U1195" s="2801"/>
      <c r="V1195" s="2801"/>
      <c r="W1195" s="2802"/>
      <c r="X1195" s="2800"/>
      <c r="Y1195" s="2801"/>
      <c r="Z1195" s="2801"/>
      <c r="AA1195" s="2801"/>
      <c r="AB1195" s="2802"/>
      <c r="AC1195" s="2813"/>
      <c r="AD1195" s="2814"/>
      <c r="AE1195" s="2814"/>
      <c r="AF1195" s="2815"/>
      <c r="AG1195" s="2813"/>
      <c r="AH1195" s="2814"/>
      <c r="AI1195" s="2814"/>
      <c r="AJ1195" s="2815"/>
      <c r="AK1195" s="929" t="s">
        <v>699</v>
      </c>
      <c r="AL1195" s="930"/>
      <c r="AM1195" s="930"/>
      <c r="AN1195" s="931"/>
      <c r="AO1195" s="929" t="s">
        <v>700</v>
      </c>
      <c r="AP1195" s="930"/>
      <c r="AQ1195" s="931"/>
      <c r="AR1195" s="929" t="s">
        <v>1697</v>
      </c>
      <c r="AS1195" s="930"/>
      <c r="AT1195" s="930"/>
      <c r="AU1195" s="930"/>
      <c r="AV1195" s="931"/>
      <c r="AW1195" s="966" t="s">
        <v>1771</v>
      </c>
      <c r="AX1195" s="968"/>
      <c r="AY1195" s="1227" t="s">
        <v>1847</v>
      </c>
      <c r="AZ1195" s="1160"/>
      <c r="BA1195" s="1161"/>
      <c r="BB1195" s="2039"/>
      <c r="BC1195" s="937"/>
    </row>
    <row r="1196" spans="6:72" s="920" customFormat="1" ht="18.95" customHeight="1">
      <c r="G1196" s="536"/>
      <c r="H1196" s="1064"/>
      <c r="I1196" s="932" t="s">
        <v>737</v>
      </c>
      <c r="J1196" s="932" t="s">
        <v>1781</v>
      </c>
      <c r="K1196" s="917" t="s">
        <v>1179</v>
      </c>
      <c r="L1196" s="918"/>
      <c r="M1196" s="918"/>
      <c r="N1196" s="919"/>
      <c r="O1196" s="917" t="s">
        <v>2284</v>
      </c>
      <c r="P1196" s="918"/>
      <c r="Q1196" s="918"/>
      <c r="R1196" s="919"/>
      <c r="S1196" s="1029" t="s">
        <v>1844</v>
      </c>
      <c r="T1196" s="1027"/>
      <c r="U1196" s="1027"/>
      <c r="V1196" s="1027"/>
      <c r="W1196" s="1028"/>
      <c r="X1196" s="917" t="s">
        <v>2432</v>
      </c>
      <c r="Y1196" s="1027"/>
      <c r="Z1196" s="1027"/>
      <c r="AA1196" s="1027"/>
      <c r="AB1196" s="1028"/>
      <c r="AC1196" s="982" t="s">
        <v>1867</v>
      </c>
      <c r="AD1196" s="983"/>
      <c r="AE1196" s="983"/>
      <c r="AF1196" s="984"/>
      <c r="AG1196" s="982" t="s">
        <v>1848</v>
      </c>
      <c r="AH1196" s="983"/>
      <c r="AI1196" s="983"/>
      <c r="AJ1196" s="984"/>
      <c r="AK1196" s="982" t="s">
        <v>1689</v>
      </c>
      <c r="AL1196" s="983"/>
      <c r="AM1196" s="983"/>
      <c r="AN1196" s="983"/>
      <c r="AO1196" s="1080">
        <v>241657</v>
      </c>
      <c r="AP1196" s="983"/>
      <c r="AQ1196" s="984"/>
      <c r="AR1196" s="1080" t="s">
        <v>1691</v>
      </c>
      <c r="AS1196" s="983"/>
      <c r="AT1196" s="983"/>
      <c r="AU1196" s="983"/>
      <c r="AV1196" s="984"/>
      <c r="AW1196" s="982" t="s">
        <v>1772</v>
      </c>
      <c r="AX1196" s="984"/>
      <c r="AY1196" s="1029">
        <v>10</v>
      </c>
      <c r="AZ1196" s="1027"/>
      <c r="BA1196" s="1028"/>
      <c r="BB1196" s="990" t="s">
        <v>1180</v>
      </c>
      <c r="BC1196" s="937"/>
    </row>
    <row r="1197" spans="6:72" s="920" customFormat="1" ht="18.95" customHeight="1">
      <c r="G1197" s="536"/>
      <c r="H1197" s="1064"/>
      <c r="I1197" s="932" t="s">
        <v>737</v>
      </c>
      <c r="J1197" s="932" t="s">
        <v>1781</v>
      </c>
      <c r="K1197" s="917" t="s">
        <v>1179</v>
      </c>
      <c r="L1197" s="918"/>
      <c r="M1197" s="918"/>
      <c r="N1197" s="919"/>
      <c r="O1197" s="917" t="s">
        <v>2284</v>
      </c>
      <c r="P1197" s="918"/>
      <c r="Q1197" s="918"/>
      <c r="R1197" s="919"/>
      <c r="S1197" s="1029" t="s">
        <v>1844</v>
      </c>
      <c r="T1197" s="1027"/>
      <c r="U1197" s="1027"/>
      <c r="V1197" s="1027"/>
      <c r="W1197" s="1028"/>
      <c r="X1197" s="917" t="s">
        <v>2432</v>
      </c>
      <c r="Y1197" s="1027"/>
      <c r="Z1197" s="1027"/>
      <c r="AA1197" s="1027"/>
      <c r="AB1197" s="1028"/>
      <c r="AC1197" s="982" t="s">
        <v>1867</v>
      </c>
      <c r="AD1197" s="983"/>
      <c r="AE1197" s="983"/>
      <c r="AF1197" s="984"/>
      <c r="AG1197" s="982" t="s">
        <v>1849</v>
      </c>
      <c r="AH1197" s="983"/>
      <c r="AI1197" s="983"/>
      <c r="AJ1197" s="984"/>
      <c r="AK1197" s="982" t="s">
        <v>1689</v>
      </c>
      <c r="AL1197" s="983"/>
      <c r="AM1197" s="983"/>
      <c r="AN1197" s="983"/>
      <c r="AO1197" s="1080">
        <v>241657</v>
      </c>
      <c r="AP1197" s="983"/>
      <c r="AQ1197" s="984"/>
      <c r="AR1197" s="1080" t="s">
        <v>1691</v>
      </c>
      <c r="AS1197" s="983"/>
      <c r="AT1197" s="983"/>
      <c r="AU1197" s="983"/>
      <c r="AV1197" s="984"/>
      <c r="AW1197" s="982" t="s">
        <v>1773</v>
      </c>
      <c r="AX1197" s="984"/>
      <c r="AY1197" s="1029">
        <v>10</v>
      </c>
      <c r="AZ1197" s="1027"/>
      <c r="BA1197" s="1028"/>
      <c r="BB1197" s="1002"/>
      <c r="BC1197" s="937"/>
    </row>
    <row r="1198" spans="6:72" s="920" customFormat="1" ht="18.95" customHeight="1">
      <c r="G1198" s="2259"/>
      <c r="H1198" s="1064"/>
      <c r="I1198" s="932" t="s">
        <v>737</v>
      </c>
      <c r="J1198" s="932" t="s">
        <v>1781</v>
      </c>
      <c r="K1198" s="917" t="s">
        <v>1179</v>
      </c>
      <c r="L1198" s="918"/>
      <c r="M1198" s="918"/>
      <c r="N1198" s="919"/>
      <c r="O1198" s="917" t="s">
        <v>1526</v>
      </c>
      <c r="P1198" s="918"/>
      <c r="Q1198" s="918"/>
      <c r="R1198" s="919"/>
      <c r="S1198" s="1029" t="s">
        <v>1844</v>
      </c>
      <c r="T1198" s="1027"/>
      <c r="U1198" s="1027"/>
      <c r="V1198" s="1027"/>
      <c r="W1198" s="1028"/>
      <c r="X1198" s="917" t="s">
        <v>2432</v>
      </c>
      <c r="Y1198" s="1027"/>
      <c r="Z1198" s="1027"/>
      <c r="AA1198" s="1027"/>
      <c r="AB1198" s="1028"/>
      <c r="AC1198" s="982" t="s">
        <v>1867</v>
      </c>
      <c r="AD1198" s="983"/>
      <c r="AE1198" s="983"/>
      <c r="AF1198" s="984"/>
      <c r="AG1198" s="982" t="s">
        <v>1849</v>
      </c>
      <c r="AH1198" s="983"/>
      <c r="AI1198" s="983"/>
      <c r="AJ1198" s="984"/>
      <c r="AK1198" s="982" t="s">
        <v>1689</v>
      </c>
      <c r="AL1198" s="983"/>
      <c r="AM1198" s="983"/>
      <c r="AN1198" s="983"/>
      <c r="AO1198" s="1080">
        <v>241657</v>
      </c>
      <c r="AP1198" s="983"/>
      <c r="AQ1198" s="984"/>
      <c r="AR1198" s="1080" t="s">
        <v>1691</v>
      </c>
      <c r="AS1198" s="983"/>
      <c r="AT1198" s="983"/>
      <c r="AU1198" s="983"/>
      <c r="AV1198" s="984"/>
      <c r="AW1198" s="982" t="s">
        <v>1773</v>
      </c>
      <c r="AX1198" s="984"/>
      <c r="AY1198" s="1029">
        <v>10</v>
      </c>
      <c r="AZ1198" s="1027"/>
      <c r="BA1198" s="1028"/>
      <c r="BB1198" s="1002"/>
      <c r="BC1198" s="937"/>
    </row>
    <row r="1199" spans="6:72" s="920" customFormat="1" ht="5.0999999999999996" customHeight="1">
      <c r="G1199" s="536"/>
      <c r="H1199" s="1064"/>
      <c r="I1199" s="1057"/>
      <c r="J1199" s="1057"/>
      <c r="K1199" s="1057"/>
      <c r="L1199" s="1057"/>
      <c r="M1199" s="1057"/>
      <c r="N1199" s="1057"/>
      <c r="O1199" s="1057"/>
      <c r="P1199" s="1057"/>
      <c r="Q1199" s="1057"/>
      <c r="R1199" s="1057"/>
      <c r="BC1199" s="937"/>
    </row>
    <row r="1200" spans="6:72" s="920" customFormat="1" ht="5.0999999999999996" customHeight="1">
      <c r="G1200" s="536"/>
      <c r="H1200" s="1064"/>
      <c r="I1200" s="1242"/>
      <c r="J1200" s="1242"/>
      <c r="K1200" s="1242"/>
      <c r="L1200" s="1242"/>
      <c r="M1200" s="1242"/>
      <c r="N1200" s="1242"/>
      <c r="O1200" s="1242"/>
      <c r="P1200" s="1242"/>
      <c r="Q1200" s="1242"/>
      <c r="R1200" s="1242"/>
      <c r="S1200" s="1238"/>
      <c r="T1200" s="1238"/>
      <c r="U1200" s="1238"/>
      <c r="V1200" s="1238"/>
      <c r="W1200" s="1238"/>
      <c r="X1200" s="977"/>
      <c r="Y1200" s="977"/>
      <c r="Z1200" s="977"/>
      <c r="AA1200" s="977"/>
      <c r="AB1200" s="977"/>
      <c r="AC1200" s="977"/>
      <c r="AD1200" s="977"/>
      <c r="AE1200" s="977"/>
      <c r="AF1200" s="977"/>
      <c r="AG1200" s="977"/>
      <c r="AH1200" s="977"/>
      <c r="AI1200" s="977"/>
      <c r="AJ1200" s="977"/>
      <c r="AK1200" s="977"/>
      <c r="AL1200" s="977"/>
      <c r="AM1200" s="977"/>
      <c r="AN1200" s="977"/>
      <c r="AO1200" s="977"/>
      <c r="AP1200" s="977"/>
      <c r="AQ1200" s="977"/>
      <c r="AR1200" s="977"/>
      <c r="AS1200" s="977"/>
      <c r="AT1200" s="977"/>
      <c r="AU1200" s="977"/>
      <c r="AV1200" s="977"/>
      <c r="AW1200" s="977"/>
      <c r="AX1200" s="977"/>
      <c r="AY1200" s="977"/>
      <c r="AZ1200" s="977"/>
      <c r="BA1200" s="977"/>
      <c r="BB1200" s="977"/>
      <c r="BC1200" s="937"/>
    </row>
    <row r="1201" spans="2:156" s="920" customFormat="1" ht="18.95" customHeight="1">
      <c r="G1201" s="536"/>
      <c r="H1201" s="1064"/>
      <c r="I1201" s="1242"/>
      <c r="J1201" s="1372" t="s">
        <v>2285</v>
      </c>
      <c r="K1201" s="1242"/>
      <c r="L1201" s="1242"/>
      <c r="M1201" s="1242"/>
      <c r="N1201" s="1242"/>
      <c r="O1201" s="1242"/>
      <c r="P1201" s="1242"/>
      <c r="Q1201" s="1242"/>
      <c r="R1201" s="1242"/>
      <c r="S1201" s="977"/>
      <c r="T1201" s="977"/>
      <c r="U1201" s="977"/>
      <c r="V1201" s="977"/>
      <c r="W1201" s="977"/>
      <c r="X1201" s="977"/>
      <c r="Y1201" s="977"/>
      <c r="Z1201" s="1467"/>
      <c r="AA1201" s="1467" t="s">
        <v>2445</v>
      </c>
      <c r="AB1201" s="977"/>
      <c r="AC1201" s="2949">
        <v>1</v>
      </c>
      <c r="AD1201" s="2950"/>
      <c r="AE1201" s="2950"/>
      <c r="AF1201" s="2951"/>
      <c r="AG1201" s="2949">
        <f>COUNTA(AG1196:AG1197)</f>
        <v>2</v>
      </c>
      <c r="AH1201" s="2950"/>
      <c r="AI1201" s="2950"/>
      <c r="AJ1201" s="2951"/>
      <c r="AK1201" s="977"/>
      <c r="AL1201" s="977"/>
      <c r="AM1201" s="977"/>
      <c r="AN1201" s="977"/>
      <c r="AO1201" s="977"/>
      <c r="AP1201" s="977"/>
      <c r="AQ1201" s="977"/>
      <c r="AR1201" s="977"/>
      <c r="AS1201" s="977"/>
      <c r="AT1201" s="977"/>
      <c r="AU1201" s="977"/>
      <c r="AV1201" s="980"/>
      <c r="AW1201" s="978" t="s">
        <v>1606</v>
      </c>
      <c r="AX1201" s="979"/>
      <c r="AY1201" s="1239">
        <f>AY1197+AY1196+AY1198</f>
        <v>30</v>
      </c>
      <c r="AZ1201" s="1240"/>
      <c r="BA1201" s="1241"/>
      <c r="BB1201" s="1372"/>
      <c r="BC1201" s="937"/>
    </row>
    <row r="1202" spans="2:156" s="920" customFormat="1" ht="5.0999999999999996" customHeight="1">
      <c r="G1202" s="536"/>
      <c r="H1202" s="1064"/>
      <c r="I1202" s="1242"/>
      <c r="J1202" s="1242"/>
      <c r="K1202" s="1242"/>
      <c r="L1202" s="1242"/>
      <c r="M1202" s="1242"/>
      <c r="N1202" s="1242"/>
      <c r="O1202" s="1242"/>
      <c r="P1202" s="1242"/>
      <c r="Q1202" s="1242"/>
      <c r="R1202" s="1242"/>
      <c r="S1202" s="977"/>
      <c r="T1202" s="977"/>
      <c r="U1202" s="977"/>
      <c r="V1202" s="977"/>
      <c r="W1202" s="977"/>
      <c r="X1202" s="977"/>
      <c r="Y1202" s="977"/>
      <c r="Z1202" s="977"/>
      <c r="AA1202" s="977"/>
      <c r="AB1202" s="977"/>
      <c r="AC1202" s="977"/>
      <c r="AD1202" s="977"/>
      <c r="AE1202" s="977"/>
      <c r="AF1202" s="977"/>
      <c r="AG1202" s="977"/>
      <c r="AH1202" s="977"/>
      <c r="AI1202" s="977"/>
      <c r="AJ1202" s="977"/>
      <c r="AK1202" s="977"/>
      <c r="AL1202" s="977"/>
      <c r="AM1202" s="977"/>
      <c r="AN1202" s="977"/>
      <c r="AO1202" s="977"/>
      <c r="AP1202" s="977"/>
      <c r="AQ1202" s="977"/>
      <c r="AR1202" s="977"/>
      <c r="AS1202" s="977"/>
      <c r="AT1202" s="1217"/>
      <c r="AU1202" s="1217"/>
      <c r="AV1202" s="1217"/>
      <c r="AW1202" s="977"/>
      <c r="AX1202" s="977"/>
      <c r="AY1202" s="977"/>
      <c r="AZ1202" s="977"/>
      <c r="BA1202" s="977"/>
      <c r="BB1202" s="977"/>
      <c r="BC1202" s="937"/>
    </row>
    <row r="1203" spans="2:156" s="920" customFormat="1" ht="9.9499999999999993" customHeight="1">
      <c r="G1203" s="536"/>
      <c r="H1203" s="525"/>
      <c r="I1203" s="945"/>
      <c r="J1203" s="945"/>
      <c r="K1203" s="945"/>
      <c r="L1203" s="945"/>
      <c r="M1203" s="945"/>
      <c r="N1203" s="945"/>
      <c r="O1203" s="945"/>
      <c r="P1203" s="945"/>
      <c r="Q1203" s="945"/>
      <c r="R1203" s="945"/>
      <c r="S1203" s="945"/>
      <c r="T1203" s="945"/>
      <c r="U1203" s="945"/>
      <c r="V1203" s="945"/>
      <c r="W1203" s="945"/>
      <c r="X1203" s="945"/>
      <c r="Y1203" s="945"/>
      <c r="Z1203" s="945"/>
      <c r="AA1203" s="945"/>
      <c r="AB1203" s="945"/>
      <c r="AC1203" s="945"/>
      <c r="AD1203" s="945"/>
      <c r="AE1203" s="945"/>
      <c r="AF1203" s="945"/>
      <c r="AG1203" s="945"/>
      <c r="AH1203" s="945"/>
      <c r="AI1203" s="945"/>
      <c r="AJ1203" s="945"/>
      <c r="AK1203" s="945"/>
      <c r="AL1203" s="939"/>
      <c r="AM1203" s="939"/>
      <c r="AN1203" s="939"/>
      <c r="AO1203" s="939"/>
      <c r="AP1203" s="939"/>
      <c r="AQ1203" s="939"/>
      <c r="AR1203" s="939"/>
      <c r="AS1203" s="939"/>
      <c r="AT1203" s="939"/>
      <c r="AU1203" s="939"/>
      <c r="AV1203" s="939"/>
      <c r="AW1203" s="939"/>
      <c r="AX1203" s="939"/>
      <c r="AY1203" s="939"/>
      <c r="AZ1203" s="939"/>
      <c r="BA1203" s="939"/>
      <c r="BB1203" s="939"/>
      <c r="BC1203" s="940"/>
    </row>
    <row r="1204" spans="2:156" s="920" customFormat="1" ht="18.95" customHeight="1">
      <c r="G1204" s="536"/>
      <c r="H1204" s="914"/>
      <c r="I1204" s="956" t="s">
        <v>3634</v>
      </c>
      <c r="J1204" s="1425"/>
      <c r="K1204" s="1425"/>
      <c r="L1204" s="1425"/>
      <c r="M1204" s="1425"/>
      <c r="N1204" s="1425"/>
      <c r="O1204" s="1425"/>
      <c r="P1204" s="1425"/>
      <c r="Q1204" s="1425"/>
      <c r="R1204" s="1425"/>
      <c r="S1204" s="1425"/>
      <c r="T1204" s="1425"/>
      <c r="U1204" s="1425"/>
      <c r="V1204" s="1425"/>
      <c r="W1204" s="1425"/>
      <c r="X1204" s="1425"/>
      <c r="Y1204" s="1425"/>
      <c r="Z1204" s="1425"/>
      <c r="AA1204" s="1425"/>
      <c r="AB1204" s="1425"/>
      <c r="AC1204" s="1425"/>
      <c r="AD1204" s="1425"/>
      <c r="AE1204" s="1425"/>
      <c r="AF1204" s="1425"/>
      <c r="AG1204" s="1425"/>
      <c r="AH1204" s="1425"/>
      <c r="AI1204" s="1425"/>
      <c r="AJ1204" s="1425"/>
      <c r="AK1204" s="1425"/>
      <c r="AL1204" s="941"/>
      <c r="AM1204" s="941"/>
    </row>
    <row r="1205" spans="2:156" ht="18.95" customHeight="1">
      <c r="CA1205" s="920"/>
      <c r="CB1205" s="920"/>
      <c r="CC1205" s="920"/>
      <c r="CD1205" s="920"/>
      <c r="CE1205" s="920"/>
      <c r="CF1205" s="920"/>
      <c r="CG1205" s="920"/>
      <c r="CH1205" s="920"/>
    </row>
    <row r="1206" spans="2:156" s="920" customFormat="1" ht="18.95" customHeight="1"/>
    <row r="1207" spans="2:156" s="920" customFormat="1" ht="18.95" customHeight="1">
      <c r="G1207" s="924" t="s">
        <v>3791</v>
      </c>
      <c r="R1207" s="2096"/>
    </row>
    <row r="1208" spans="2:156" s="920" customFormat="1" ht="18.95" customHeight="1"/>
    <row r="1209" spans="2:156" s="920" customFormat="1" ht="18.95" customHeight="1">
      <c r="I1209" s="924" t="s">
        <v>3823</v>
      </c>
      <c r="AF1209" s="2372"/>
    </row>
    <row r="1210" spans="2:156" s="920" customFormat="1" ht="18.95" customHeight="1"/>
    <row r="1211" spans="2:156" s="920" customFormat="1" ht="18.95" customHeight="1">
      <c r="K1211" s="2339" t="s">
        <v>3785</v>
      </c>
      <c r="L1211" s="2339"/>
      <c r="M1211" s="2339"/>
      <c r="N1211" s="2339"/>
      <c r="O1211" s="2339"/>
      <c r="P1211" s="2339"/>
      <c r="Q1211" s="2339"/>
      <c r="R1211" s="2339"/>
      <c r="S1211" s="2339"/>
      <c r="T1211" s="2339"/>
      <c r="U1211" s="2339"/>
      <c r="V1211" s="2339"/>
      <c r="W1211" s="2339"/>
      <c r="X1211" s="2339"/>
      <c r="Y1211" s="2339"/>
      <c r="Z1211" s="2339"/>
      <c r="AA1211" s="2339"/>
      <c r="AB1211" s="2339"/>
      <c r="AC1211" s="2339"/>
      <c r="AD1211" s="2339"/>
      <c r="AE1211" s="2339"/>
      <c r="AF1211" s="2339"/>
      <c r="AG1211" s="2339"/>
      <c r="AH1211" s="2339"/>
      <c r="AI1211" s="2339"/>
      <c r="AJ1211" s="2339"/>
      <c r="AK1211" s="2339"/>
      <c r="AL1211" s="2339"/>
      <c r="AM1211" s="2339"/>
      <c r="AN1211" s="2339"/>
      <c r="AO1211" s="2339"/>
      <c r="AP1211" s="2339"/>
      <c r="AQ1211" s="2339"/>
      <c r="AR1211" s="2339"/>
      <c r="AS1211" s="2339"/>
      <c r="AT1211" s="2339"/>
      <c r="AU1211" s="2339"/>
      <c r="AV1211" s="2339"/>
      <c r="AW1211" s="2339"/>
    </row>
    <row r="1212" spans="2:156" s="920" customFormat="1" ht="18.95" customHeight="1"/>
    <row r="1213" spans="2:156" ht="5.0999999999999996" customHeight="1">
      <c r="B1213" s="920"/>
      <c r="C1213" s="920"/>
      <c r="D1213" s="920"/>
      <c r="E1213" s="920"/>
      <c r="H1213"/>
      <c r="I1213"/>
      <c r="J1213" s="536"/>
      <c r="K1213" s="921"/>
      <c r="L1213" s="922"/>
      <c r="M1213" s="922"/>
      <c r="N1213" s="922"/>
      <c r="O1213" s="922"/>
      <c r="P1213" s="922"/>
      <c r="Q1213" s="922"/>
      <c r="R1213" s="922"/>
      <c r="S1213" s="923"/>
      <c r="U1213" s="536"/>
      <c r="V1213" s="536"/>
      <c r="W1213" s="536"/>
      <c r="X1213" s="536"/>
      <c r="Y1213" s="536"/>
      <c r="Z1213" s="920"/>
      <c r="AA1213" s="920"/>
      <c r="AB1213" s="920"/>
      <c r="AC1213" s="920"/>
      <c r="AD1213" s="920"/>
      <c r="AE1213" s="920"/>
      <c r="AF1213" s="920"/>
      <c r="AG1213" s="920"/>
      <c r="AH1213" s="920"/>
      <c r="AI1213" s="920"/>
      <c r="AJ1213" s="920"/>
      <c r="AK1213" s="920"/>
      <c r="AL1213" s="920"/>
      <c r="AM1213" s="920"/>
      <c r="AN1213" s="920"/>
      <c r="AO1213" s="920"/>
      <c r="AP1213" s="920"/>
      <c r="AQ1213" s="920"/>
      <c r="AR1213" s="920"/>
      <c r="AS1213" s="920"/>
      <c r="AT1213" s="920"/>
      <c r="AU1213" s="920"/>
      <c r="AV1213" s="920"/>
      <c r="AW1213" s="920"/>
      <c r="AX1213" s="920"/>
      <c r="AY1213" s="920"/>
      <c r="AZ1213" s="920"/>
      <c r="BA1213" s="920"/>
      <c r="BB1213" s="920"/>
      <c r="BC1213" s="920"/>
      <c r="BD1213" s="920"/>
      <c r="BE1213" s="920"/>
      <c r="BF1213" s="920"/>
      <c r="BG1213" s="920"/>
      <c r="BH1213" s="920"/>
      <c r="BI1213" s="920"/>
    </row>
    <row r="1214" spans="2:156" ht="18.95" customHeight="1">
      <c r="B1214" s="920"/>
      <c r="C1214" s="920"/>
      <c r="D1214" s="920"/>
      <c r="E1214" s="920"/>
      <c r="H1214"/>
      <c r="I1214"/>
      <c r="J1214" s="536"/>
      <c r="K1214" s="907" t="s">
        <v>2412</v>
      </c>
      <c r="L1214" s="908"/>
      <c r="M1214" s="908"/>
      <c r="N1214" s="908"/>
      <c r="O1214" s="908"/>
      <c r="P1214" s="908"/>
      <c r="Q1214" s="908"/>
      <c r="R1214" s="908"/>
      <c r="S1214" s="909"/>
      <c r="T1214" s="920"/>
      <c r="AD1214" s="920"/>
      <c r="AE1214" s="920"/>
      <c r="AF1214" s="920"/>
      <c r="AG1214" s="920"/>
      <c r="AH1214" s="920"/>
      <c r="AI1214" s="920"/>
      <c r="AJ1214" s="920"/>
      <c r="AK1214" s="920"/>
      <c r="AL1214" s="920"/>
      <c r="AM1214" s="920"/>
      <c r="AN1214" s="920"/>
      <c r="AO1214" s="920"/>
      <c r="AS1214" s="920"/>
      <c r="AT1214" s="920"/>
      <c r="AU1214" s="920"/>
      <c r="AV1214" s="920"/>
      <c r="AW1214" s="920"/>
      <c r="AX1214" s="920"/>
      <c r="AY1214" s="920"/>
      <c r="AZ1214" s="920"/>
      <c r="BA1214" s="920"/>
      <c r="BB1214" s="920"/>
      <c r="BC1214" s="920"/>
      <c r="BD1214" s="920"/>
      <c r="BE1214" s="920"/>
      <c r="BF1214" s="920"/>
      <c r="BG1214" s="920"/>
      <c r="BH1214" s="920"/>
      <c r="BI1214" s="920"/>
      <c r="BJ1214" s="920"/>
      <c r="EM1214" s="920"/>
      <c r="EN1214" s="920"/>
      <c r="EO1214" s="920"/>
      <c r="EP1214" s="920"/>
      <c r="EQ1214" s="920"/>
      <c r="ER1214" s="920"/>
      <c r="ES1214" s="920"/>
      <c r="ET1214" s="920"/>
      <c r="EU1214" s="920"/>
      <c r="EV1214" s="920"/>
      <c r="EW1214" s="920"/>
      <c r="EX1214" s="920"/>
      <c r="EY1214" s="920"/>
      <c r="EZ1214" s="920"/>
    </row>
    <row r="1215" spans="2:156" ht="9.9499999999999993" customHeight="1">
      <c r="B1215" s="920"/>
      <c r="C1215" s="920"/>
      <c r="D1215" s="920"/>
      <c r="E1215" s="920"/>
      <c r="H1215"/>
      <c r="I1215"/>
      <c r="J1215" s="916"/>
      <c r="K1215" s="536"/>
      <c r="L1215" s="536"/>
      <c r="M1215" s="536"/>
      <c r="N1215" s="536"/>
      <c r="O1215" s="536"/>
      <c r="P1215" s="536"/>
      <c r="Q1215" s="536"/>
      <c r="R1215" s="536"/>
      <c r="S1215" s="536"/>
      <c r="T1215" s="1316"/>
      <c r="U1215" s="1317"/>
      <c r="V1215" s="1317"/>
      <c r="W1215" s="1317"/>
      <c r="X1215" s="1317"/>
      <c r="Y1215" s="1317"/>
      <c r="Z1215" s="1316"/>
      <c r="AA1215" s="1316"/>
      <c r="AB1215" s="1316"/>
      <c r="AC1215" s="1316"/>
      <c r="AD1215" s="1316"/>
      <c r="AE1215" s="1316"/>
      <c r="AF1215" s="1316"/>
      <c r="AG1215" s="1316"/>
      <c r="AH1215" s="1316"/>
      <c r="AI1215" s="1316"/>
      <c r="AJ1215" s="1316"/>
      <c r="AK1215" s="1316"/>
      <c r="AL1215" s="1316"/>
      <c r="AM1215" s="1316"/>
      <c r="AN1215" s="1316"/>
      <c r="AO1215" s="1316"/>
      <c r="AP1215" s="1316"/>
      <c r="AQ1215" s="1316"/>
      <c r="AR1215" s="1316"/>
      <c r="AS1215" s="1316"/>
      <c r="AT1215" s="1316"/>
      <c r="AU1215" s="1316"/>
      <c r="AV1215" s="1316"/>
      <c r="AW1215" s="1316"/>
      <c r="AX1215" s="1316"/>
      <c r="AY1215" s="1316"/>
      <c r="AZ1215" s="1316"/>
      <c r="BA1215" s="1316"/>
      <c r="BB1215" s="1316"/>
      <c r="BC1215" s="1316"/>
      <c r="BD1215" s="1316"/>
      <c r="BE1215" s="1316"/>
      <c r="BF1215" s="1316"/>
      <c r="BG1215" s="1316"/>
      <c r="BH1215" s="1316"/>
      <c r="BI1215" s="1316"/>
      <c r="BJ1215" s="1316"/>
      <c r="BK1215" s="1316"/>
      <c r="BL1215" s="1316"/>
      <c r="BM1215" s="1316"/>
      <c r="BN1215" s="1316"/>
      <c r="BO1215" s="1316"/>
      <c r="BP1215" s="1316"/>
      <c r="BQ1215" s="1316"/>
      <c r="BR1215" s="1316"/>
      <c r="BS1215" s="1316"/>
      <c r="BT1215" s="1316"/>
      <c r="BU1215" s="1316"/>
      <c r="BV1215" s="1316"/>
      <c r="BW1215" s="1316"/>
      <c r="BX1215" s="1316"/>
      <c r="BY1215" s="1316"/>
      <c r="BZ1215" s="1316"/>
      <c r="CA1215" s="1316"/>
      <c r="CB1215" s="1316"/>
      <c r="CC1215" s="1316"/>
      <c r="CD1215" s="1316"/>
      <c r="CE1215" s="1316"/>
      <c r="CF1215" s="1316"/>
      <c r="CG1215" s="1316"/>
      <c r="CH1215" s="1316"/>
      <c r="CI1215" s="1316"/>
      <c r="CJ1215" s="1316"/>
      <c r="CK1215" s="1316"/>
      <c r="CL1215" s="1316"/>
      <c r="CM1215" s="1316"/>
      <c r="CN1215" s="1316"/>
      <c r="CO1215" s="1316"/>
      <c r="CP1215" s="1316"/>
      <c r="CQ1215" s="1316"/>
      <c r="CR1215" s="1316"/>
      <c r="CS1215" s="1316"/>
      <c r="CT1215" s="1316"/>
      <c r="CU1215" s="1316"/>
      <c r="CV1215" s="1316"/>
      <c r="CW1215" s="1316"/>
      <c r="CX1215" s="1316"/>
      <c r="CY1215" s="1316"/>
      <c r="CZ1215" s="1316"/>
      <c r="DA1215" s="1316"/>
      <c r="DB1215" s="1316"/>
      <c r="DC1215" s="1316"/>
      <c r="DD1215" s="1316"/>
      <c r="DE1215" s="1316"/>
      <c r="DF1215" s="1316"/>
      <c r="DG1215" s="1316"/>
      <c r="DH1215" s="1316"/>
      <c r="DI1215" s="1316"/>
      <c r="DJ1215" s="1316"/>
      <c r="DK1215" s="1316"/>
      <c r="DL1215" s="1316"/>
      <c r="DM1215" s="1316"/>
      <c r="DN1215" s="1316"/>
      <c r="DO1215" s="1316"/>
      <c r="DP1215" s="1316"/>
      <c r="DQ1215" s="1316"/>
      <c r="DR1215" s="1316"/>
      <c r="DS1215" s="1316"/>
      <c r="DT1215" s="1316"/>
      <c r="DU1215" s="1316"/>
      <c r="DV1215" s="1316"/>
      <c r="DW1215" s="1316"/>
      <c r="DX1215" s="1316"/>
      <c r="DY1215" s="1316"/>
      <c r="DZ1215" s="1316"/>
      <c r="EA1215" s="1316"/>
      <c r="EB1215" s="1316"/>
      <c r="EC1215" s="1316"/>
      <c r="ED1215" s="1316"/>
      <c r="EE1215" s="1316"/>
      <c r="EF1215" s="941"/>
      <c r="EG1215" s="941"/>
      <c r="EH1215" s="941"/>
      <c r="EI1215" s="941"/>
      <c r="EJ1215" s="941"/>
      <c r="EK1215" s="942"/>
      <c r="EM1215" s="920"/>
      <c r="EN1215" s="920"/>
      <c r="EO1215" s="920"/>
      <c r="EP1215" s="920"/>
      <c r="EQ1215" s="920"/>
      <c r="ER1215" s="920"/>
      <c r="ES1215" s="920"/>
      <c r="ET1215" s="920"/>
      <c r="EU1215" s="920"/>
      <c r="EV1215" s="920"/>
      <c r="EW1215" s="920"/>
      <c r="EX1215" s="920"/>
      <c r="EY1215" s="920"/>
      <c r="EZ1215" s="920"/>
    </row>
    <row r="1216" spans="2:156" ht="18.95" customHeight="1">
      <c r="B1216" s="920"/>
      <c r="C1216" s="920"/>
      <c r="D1216" s="920"/>
      <c r="E1216" s="920"/>
      <c r="J1216" s="935"/>
      <c r="K1216" s="910" t="s">
        <v>1643</v>
      </c>
      <c r="L1216" s="752"/>
      <c r="M1216" s="938"/>
      <c r="N1216" s="2890" t="s">
        <v>2219</v>
      </c>
      <c r="O1216" s="2891"/>
      <c r="P1216" s="2891"/>
      <c r="Q1216" s="2892"/>
      <c r="R1216" s="986" t="s">
        <v>1180</v>
      </c>
      <c r="S1216" s="920"/>
      <c r="T1216" s="2235" t="s">
        <v>1630</v>
      </c>
      <c r="U1216" s="938"/>
      <c r="V1216" s="938"/>
      <c r="W1216" s="1154" t="s">
        <v>2414</v>
      </c>
      <c r="X1216" s="1155"/>
      <c r="Y1216" s="1155"/>
      <c r="Z1216" s="1155"/>
      <c r="AA1216" s="1155"/>
      <c r="AB1216" s="1156"/>
      <c r="AC1216" s="946" t="s">
        <v>1115</v>
      </c>
      <c r="AD1216" s="920"/>
      <c r="AE1216" s="920" t="s">
        <v>3787</v>
      </c>
      <c r="AF1216" s="920" t="s">
        <v>3786</v>
      </c>
      <c r="AG1216" s="920"/>
      <c r="AH1216" s="920"/>
      <c r="AI1216" s="920" t="s">
        <v>3789</v>
      </c>
      <c r="AJ1216" s="920" t="s">
        <v>3788</v>
      </c>
      <c r="AK1216" s="920"/>
      <c r="AL1216" s="920"/>
      <c r="AM1216" s="486" t="s">
        <v>737</v>
      </c>
      <c r="AN1216" s="486" t="s">
        <v>2318</v>
      </c>
      <c r="AQ1216" s="920"/>
      <c r="AR1216" s="920"/>
      <c r="AS1216" s="920"/>
      <c r="AT1216" s="920"/>
      <c r="AU1216" s="920"/>
      <c r="AV1216" s="920"/>
      <c r="AW1216" s="920"/>
      <c r="AX1216" s="920"/>
      <c r="AY1216" s="920"/>
      <c r="AZ1216" s="926" t="s">
        <v>1544</v>
      </c>
      <c r="BA1216" s="927"/>
      <c r="BB1216" s="928"/>
      <c r="BC1216" s="926" t="s">
        <v>1623</v>
      </c>
      <c r="BD1216" s="927"/>
      <c r="BE1216" s="928"/>
      <c r="BF1216" s="920"/>
      <c r="BG1216" s="920"/>
      <c r="BH1216" s="920"/>
      <c r="BI1216" s="920"/>
      <c r="BJ1216" s="920"/>
      <c r="BK1216" s="920"/>
      <c r="BL1216" s="920"/>
      <c r="BM1216" s="920"/>
      <c r="BN1216" s="920"/>
      <c r="BO1216" s="920"/>
      <c r="BP1216" s="920"/>
      <c r="BQ1216" s="920"/>
      <c r="BR1216" s="920"/>
      <c r="BS1216" s="920"/>
      <c r="BT1216" s="920"/>
      <c r="BU1216" s="920"/>
      <c r="BV1216" s="920"/>
      <c r="BW1216" s="920"/>
      <c r="BX1216" s="920"/>
      <c r="BY1216" s="920"/>
      <c r="BZ1216" s="920"/>
      <c r="CA1216" s="920"/>
      <c r="CB1216" s="920"/>
      <c r="CC1216" s="920"/>
      <c r="CD1216" s="920"/>
      <c r="CE1216" s="920"/>
      <c r="CF1216" s="920"/>
      <c r="CG1216" s="920"/>
      <c r="CH1216" s="920"/>
      <c r="CI1216" s="920"/>
      <c r="CJ1216" s="920"/>
      <c r="CK1216" s="920"/>
      <c r="CL1216" s="920"/>
      <c r="CM1216" s="920"/>
      <c r="CN1216" s="920"/>
      <c r="CO1216" s="920"/>
      <c r="CP1216" s="920"/>
      <c r="CQ1216" s="920"/>
      <c r="CR1216" s="920"/>
      <c r="CS1216" s="920"/>
      <c r="CT1216" s="920"/>
      <c r="CU1216" s="920"/>
      <c r="CV1216" s="920"/>
      <c r="CW1216" s="920"/>
      <c r="CX1216" s="920"/>
      <c r="CY1216" s="920"/>
      <c r="CZ1216" s="920"/>
      <c r="DA1216" s="920"/>
      <c r="DB1216" s="920"/>
      <c r="DC1216" s="920"/>
      <c r="DD1216" s="920"/>
      <c r="DE1216" s="920"/>
      <c r="DF1216" s="920"/>
      <c r="DG1216" s="920"/>
      <c r="DH1216" s="920"/>
      <c r="DI1216" s="920"/>
      <c r="DJ1216" s="920"/>
      <c r="DK1216" s="920"/>
      <c r="DL1216" s="920"/>
      <c r="DM1216" s="920"/>
      <c r="DN1216" s="920"/>
      <c r="DO1216" s="920"/>
      <c r="DP1216" s="920"/>
      <c r="DQ1216" s="920"/>
      <c r="DR1216" s="920"/>
      <c r="DS1216" s="920"/>
      <c r="DT1216" s="920"/>
      <c r="DU1216" s="920"/>
      <c r="DV1216" s="920"/>
      <c r="DW1216" s="920"/>
      <c r="DX1216" s="920"/>
      <c r="DY1216" s="920"/>
      <c r="DZ1216" s="920"/>
      <c r="EA1216" s="920"/>
      <c r="EB1216" s="920"/>
      <c r="EC1216" s="920"/>
      <c r="ED1216" s="920"/>
      <c r="EE1216" s="920"/>
      <c r="EF1216" s="920"/>
      <c r="EG1216" s="920"/>
      <c r="EH1216" s="920"/>
      <c r="EI1216" s="920"/>
      <c r="EJ1216" s="920"/>
      <c r="EK1216" s="937"/>
      <c r="EM1216" s="920"/>
      <c r="EN1216" s="920"/>
      <c r="EO1216" s="920"/>
      <c r="EP1216" s="920"/>
      <c r="EQ1216" s="920"/>
      <c r="ER1216" s="920"/>
      <c r="ES1216" s="920"/>
      <c r="ET1216" s="920"/>
      <c r="EU1216" s="920"/>
      <c r="EV1216" s="920"/>
      <c r="EW1216" s="920"/>
      <c r="EX1216" s="920"/>
      <c r="EY1216" s="920"/>
      <c r="EZ1216" s="920"/>
    </row>
    <row r="1217" spans="2:156" ht="9.9499999999999993" customHeight="1">
      <c r="B1217" s="920"/>
      <c r="C1217" s="920"/>
      <c r="D1217" s="920"/>
      <c r="E1217" s="920"/>
      <c r="J1217" s="935"/>
      <c r="K1217" s="920"/>
      <c r="L1217" s="920"/>
      <c r="M1217" s="920"/>
      <c r="N1217" s="920"/>
      <c r="O1217" s="920"/>
      <c r="P1217" s="920"/>
      <c r="Q1217" s="920"/>
      <c r="R1217" s="920"/>
      <c r="S1217" s="920"/>
      <c r="T1217" s="920"/>
      <c r="U1217" s="920"/>
      <c r="V1217" s="920"/>
      <c r="W1217" s="920"/>
      <c r="X1217" s="920"/>
      <c r="Y1217" s="920"/>
      <c r="Z1217" s="920"/>
      <c r="AA1217" s="920"/>
      <c r="AB1217" s="920"/>
      <c r="AC1217" s="920"/>
      <c r="AD1217" s="920"/>
      <c r="AE1217" s="920"/>
      <c r="AF1217" s="920"/>
      <c r="AG1217" s="920"/>
      <c r="AH1217" s="920"/>
      <c r="AI1217" s="920"/>
      <c r="AJ1217" s="920"/>
      <c r="AK1217" s="920"/>
      <c r="AL1217" s="920"/>
      <c r="AM1217" s="920"/>
      <c r="AN1217" s="920"/>
      <c r="AO1217" s="920"/>
      <c r="AP1217" s="920"/>
      <c r="AQ1217" s="920"/>
      <c r="AR1217" s="920"/>
      <c r="AS1217" s="920"/>
      <c r="AT1217" s="920"/>
      <c r="AU1217" s="920"/>
      <c r="AV1217" s="920"/>
      <c r="AW1217" s="920"/>
      <c r="AX1217" s="920"/>
      <c r="AY1217" s="920"/>
      <c r="AZ1217" s="920"/>
      <c r="BA1217" s="920"/>
      <c r="BB1217" s="920"/>
      <c r="BC1217" s="920"/>
      <c r="BD1217" s="920"/>
      <c r="BE1217" s="920"/>
      <c r="BF1217" s="920"/>
      <c r="BG1217" s="920"/>
      <c r="BH1217" s="920"/>
      <c r="BI1217" s="920"/>
      <c r="BJ1217" s="920"/>
      <c r="BK1217" s="920"/>
      <c r="BL1217" s="920"/>
      <c r="BM1217" s="920"/>
      <c r="BN1217" s="920"/>
      <c r="BO1217" s="920"/>
      <c r="BP1217" s="920"/>
      <c r="BQ1217" s="920"/>
      <c r="BR1217" s="920"/>
      <c r="BS1217" s="920"/>
      <c r="BT1217" s="920"/>
      <c r="BU1217" s="920"/>
      <c r="BV1217" s="920"/>
      <c r="BW1217" s="920"/>
      <c r="BX1217" s="920"/>
      <c r="BY1217" s="920"/>
      <c r="BZ1217" s="920"/>
      <c r="CA1217" s="920"/>
      <c r="CB1217" s="920"/>
      <c r="CC1217" s="920"/>
      <c r="CD1217" s="920"/>
      <c r="CE1217" s="920"/>
      <c r="CF1217" s="920"/>
      <c r="CG1217" s="920"/>
      <c r="CH1217" s="920"/>
      <c r="CI1217" s="920"/>
      <c r="CJ1217" s="920"/>
      <c r="CK1217" s="920"/>
      <c r="CL1217" s="920"/>
      <c r="CM1217" s="920"/>
      <c r="CN1217" s="920"/>
      <c r="CO1217" s="920"/>
      <c r="CP1217" s="920"/>
      <c r="CQ1217" s="920"/>
      <c r="CR1217" s="920"/>
      <c r="CS1217" s="920"/>
      <c r="CT1217" s="920"/>
      <c r="CU1217" s="920"/>
      <c r="CV1217" s="920"/>
      <c r="CW1217" s="920"/>
      <c r="CX1217" s="920"/>
      <c r="CY1217" s="920"/>
      <c r="CZ1217" s="920"/>
      <c r="DA1217" s="920"/>
      <c r="DB1217" s="920"/>
      <c r="DC1217" s="920"/>
      <c r="DD1217" s="920"/>
      <c r="DE1217" s="920"/>
      <c r="DF1217" s="920"/>
      <c r="DG1217" s="920"/>
      <c r="DH1217" s="920"/>
      <c r="DI1217" s="920"/>
      <c r="DJ1217" s="920"/>
      <c r="DK1217" s="920"/>
      <c r="DL1217" s="920"/>
      <c r="DM1217" s="920"/>
      <c r="DN1217" s="920"/>
      <c r="DO1217" s="920"/>
      <c r="DP1217" s="920"/>
      <c r="DQ1217" s="920"/>
      <c r="DR1217" s="920"/>
      <c r="DS1217" s="920"/>
      <c r="DT1217" s="920"/>
      <c r="DU1217" s="920"/>
      <c r="DV1217" s="920"/>
      <c r="DW1217" s="920"/>
      <c r="DX1217" s="920"/>
      <c r="DY1217" s="920"/>
      <c r="DZ1217" s="920"/>
      <c r="EA1217" s="920"/>
      <c r="EB1217" s="920"/>
      <c r="EC1217" s="920"/>
      <c r="ED1217" s="920"/>
      <c r="EE1217" s="920"/>
      <c r="EF1217" s="920"/>
      <c r="EG1217" s="920"/>
      <c r="EH1217" s="920"/>
      <c r="EI1217" s="920"/>
      <c r="EJ1217" s="920"/>
      <c r="EK1217" s="937"/>
      <c r="EM1217" s="920"/>
      <c r="EN1217" s="920"/>
      <c r="EO1217" s="920"/>
      <c r="EP1217" s="920"/>
      <c r="EQ1217" s="920"/>
      <c r="ER1217" s="920"/>
      <c r="ES1217" s="920"/>
      <c r="ET1217" s="920"/>
      <c r="EU1217" s="920"/>
      <c r="EV1217" s="920"/>
      <c r="EW1217" s="920"/>
      <c r="EX1217" s="920"/>
      <c r="EY1217" s="920"/>
      <c r="EZ1217" s="920"/>
    </row>
    <row r="1218" spans="2:156" s="920" customFormat="1" ht="18.95" customHeight="1">
      <c r="J1218" s="935"/>
      <c r="K1218" s="910" t="s">
        <v>1542</v>
      </c>
      <c r="L1218" s="938"/>
      <c r="M1218" s="938"/>
      <c r="N1218" s="982" t="s">
        <v>1521</v>
      </c>
      <c r="O1218" s="983"/>
      <c r="P1218" s="983"/>
      <c r="Q1218" s="983"/>
      <c r="R1218" s="986" t="s">
        <v>912</v>
      </c>
      <c r="S1218" s="910" t="s">
        <v>1627</v>
      </c>
      <c r="T1218" s="910"/>
      <c r="U1218" s="981"/>
      <c r="V1218" s="938"/>
      <c r="W1218" s="982" t="s">
        <v>1521</v>
      </c>
      <c r="X1218" s="983"/>
      <c r="Y1218" s="983"/>
      <c r="Z1218" s="983"/>
      <c r="AA1218" s="986" t="s">
        <v>912</v>
      </c>
      <c r="AB1218" s="910" t="s">
        <v>1656</v>
      </c>
      <c r="AC1218" s="981"/>
      <c r="AD1218" s="938"/>
      <c r="AE1218" s="982" t="s">
        <v>1521</v>
      </c>
      <c r="AF1218" s="983"/>
      <c r="AG1218" s="983"/>
      <c r="AH1218" s="983"/>
      <c r="AI1218" s="986" t="s">
        <v>912</v>
      </c>
      <c r="AJ1218" s="910" t="s">
        <v>1789</v>
      </c>
      <c r="AK1218" s="981"/>
      <c r="AL1218" s="938"/>
      <c r="AM1218" s="982" t="s">
        <v>1521</v>
      </c>
      <c r="AN1218" s="983"/>
      <c r="AO1218" s="983"/>
      <c r="AP1218" s="983"/>
      <c r="AQ1218" s="946" t="s">
        <v>1115</v>
      </c>
      <c r="EK1218" s="937"/>
    </row>
    <row r="1219" spans="2:156" s="920" customFormat="1" ht="18.95" customHeight="1">
      <c r="J1219" s="935"/>
      <c r="EK1219" s="937"/>
    </row>
    <row r="1220" spans="2:156" s="920" customFormat="1" ht="18.95" customHeight="1">
      <c r="J1220" s="935"/>
      <c r="K1220" s="2880" t="s">
        <v>1559</v>
      </c>
      <c r="L1220" s="3035" t="s">
        <v>3090</v>
      </c>
      <c r="M1220" s="3036"/>
      <c r="N1220" s="3036"/>
      <c r="O1220" s="3037"/>
      <c r="P1220" s="3035" t="s">
        <v>2405</v>
      </c>
      <c r="Q1220" s="3036"/>
      <c r="R1220" s="3036"/>
      <c r="S1220" s="3037"/>
      <c r="T1220" s="2797" t="s">
        <v>1586</v>
      </c>
      <c r="U1220" s="2798"/>
      <c r="V1220" s="2798"/>
      <c r="W1220" s="2798"/>
      <c r="X1220" s="2798"/>
      <c r="Y1220" s="2798"/>
      <c r="Z1220" s="2798"/>
      <c r="AA1220" s="2798"/>
      <c r="AB1220" s="2798"/>
      <c r="AC1220" s="2798"/>
      <c r="AD1220" s="2798"/>
      <c r="AE1220" s="2798"/>
      <c r="AF1220" s="2798"/>
      <c r="AG1220" s="2799"/>
      <c r="AH1220" s="2877" t="s">
        <v>1634</v>
      </c>
      <c r="AI1220" s="2878"/>
      <c r="AJ1220" s="2879"/>
      <c r="AK1220" s="1036" t="s">
        <v>1556</v>
      </c>
      <c r="AL1220" s="1036"/>
      <c r="AM1220" s="1036"/>
      <c r="AN1220" s="1036"/>
      <c r="AO1220" s="1036"/>
      <c r="AP1220" s="1036"/>
      <c r="AQ1220" s="1036"/>
      <c r="AR1220" s="1036"/>
      <c r="AS1220" s="1036"/>
      <c r="AT1220" s="1036"/>
      <c r="AU1220" s="1036"/>
      <c r="AV1220" s="1036"/>
      <c r="AW1220" s="1036"/>
      <c r="AX1220" s="1036"/>
      <c r="AY1220" s="1036"/>
      <c r="AZ1220" s="1036"/>
      <c r="BA1220" s="1036"/>
      <c r="BB1220" s="1036"/>
      <c r="BC1220" s="1036"/>
      <c r="BD1220" s="1036"/>
      <c r="BE1220" s="1036"/>
      <c r="BF1220" s="1036"/>
      <c r="BG1220" s="1036"/>
      <c r="BH1220" s="1036"/>
      <c r="BI1220" s="1036"/>
      <c r="BJ1220" s="1036"/>
      <c r="BK1220" s="1036"/>
      <c r="BL1220" s="1036"/>
      <c r="BM1220" s="1036"/>
      <c r="BN1220" s="1036"/>
      <c r="BO1220" s="1036"/>
      <c r="BP1220" s="1036"/>
      <c r="BQ1220" s="1036"/>
      <c r="BR1220" s="1405"/>
      <c r="BS1220" s="1405"/>
      <c r="BT1220" s="1405"/>
      <c r="BU1220" s="1405"/>
      <c r="BV1220" s="1405"/>
      <c r="BW1220" s="1405"/>
      <c r="BX1220" s="1405"/>
      <c r="BY1220" s="1405"/>
      <c r="BZ1220" s="1405"/>
      <c r="CA1220" s="1405"/>
      <c r="CB1220" s="1405"/>
      <c r="CC1220" s="1038"/>
      <c r="CD1220" s="1035" t="s">
        <v>1639</v>
      </c>
      <c r="CE1220" s="1036"/>
      <c r="CF1220" s="1036"/>
      <c r="CG1220" s="1036"/>
      <c r="CH1220" s="1036"/>
      <c r="CI1220" s="1036"/>
      <c r="CJ1220" s="1036"/>
      <c r="CK1220" s="1036"/>
      <c r="CL1220" s="1036"/>
      <c r="CM1220" s="1036"/>
      <c r="CN1220" s="1036"/>
      <c r="CO1220" s="1036"/>
      <c r="CP1220" s="1036"/>
      <c r="CQ1220" s="1036"/>
      <c r="CR1220" s="1036"/>
      <c r="CS1220" s="1036"/>
      <c r="CT1220" s="1036"/>
      <c r="CU1220" s="1036"/>
      <c r="CV1220" s="1036"/>
      <c r="CW1220" s="1036"/>
      <c r="CX1220" s="1036"/>
      <c r="CY1220" s="1036"/>
      <c r="CZ1220" s="1036"/>
      <c r="DA1220" s="1036"/>
      <c r="DB1220" s="1036"/>
      <c r="DC1220" s="1036"/>
      <c r="DD1220" s="1036"/>
      <c r="DE1220" s="1036"/>
      <c r="DF1220" s="1036"/>
      <c r="DG1220" s="1036"/>
      <c r="DH1220" s="1405"/>
      <c r="DI1220" s="1405"/>
      <c r="DJ1220" s="1405"/>
      <c r="DK1220" s="1405"/>
      <c r="DL1220" s="1405"/>
      <c r="DM1220" s="1405"/>
      <c r="DN1220" s="1405"/>
      <c r="DO1220" s="1405"/>
      <c r="DP1220" s="1405"/>
      <c r="DQ1220" s="1405"/>
      <c r="DR1220" s="1405"/>
      <c r="DS1220" s="1405"/>
      <c r="DT1220" s="1405"/>
      <c r="DU1220" s="1405"/>
      <c r="DV1220" s="1405"/>
      <c r="DW1220" s="1405"/>
      <c r="DX1220" s="1405"/>
      <c r="DY1220" s="1405"/>
      <c r="DZ1220" s="1405"/>
      <c r="EA1220" s="1405"/>
      <c r="EB1220" s="1405"/>
      <c r="EC1220" s="1405"/>
      <c r="ED1220" s="1405"/>
      <c r="EE1220" s="1038"/>
      <c r="EF1220" s="2877" t="s">
        <v>2415</v>
      </c>
      <c r="EG1220" s="3033"/>
      <c r="EH1220" s="2879"/>
      <c r="EI1220" s="2833" t="s">
        <v>3441</v>
      </c>
      <c r="EJ1220" s="2834"/>
      <c r="EK1220" s="937"/>
    </row>
    <row r="1221" spans="2:156" s="920" customFormat="1" ht="18.95" customHeight="1">
      <c r="J1221" s="935"/>
      <c r="K1221" s="3016"/>
      <c r="L1221" s="3038"/>
      <c r="M1221" s="3039"/>
      <c r="N1221" s="3039"/>
      <c r="O1221" s="3040"/>
      <c r="P1221" s="3038"/>
      <c r="Q1221" s="3039"/>
      <c r="R1221" s="3039"/>
      <c r="S1221" s="3040"/>
      <c r="T1221" s="2800"/>
      <c r="U1221" s="2801"/>
      <c r="V1221" s="2801"/>
      <c r="W1221" s="2801"/>
      <c r="X1221" s="2801"/>
      <c r="Y1221" s="2801"/>
      <c r="Z1221" s="2801"/>
      <c r="AA1221" s="2801"/>
      <c r="AB1221" s="2801"/>
      <c r="AC1221" s="2801"/>
      <c r="AD1221" s="2801"/>
      <c r="AE1221" s="2801"/>
      <c r="AF1221" s="2801"/>
      <c r="AG1221" s="2802"/>
      <c r="AH1221" s="2855"/>
      <c r="AI1221" s="2853"/>
      <c r="AJ1221" s="2854"/>
      <c r="AK1221" s="1361" t="s">
        <v>1550</v>
      </c>
      <c r="AL1221" s="930"/>
      <c r="AM1221" s="930"/>
      <c r="AN1221" s="930"/>
      <c r="AO1221" s="930"/>
      <c r="AP1221" s="930"/>
      <c r="AQ1221" s="930"/>
      <c r="AR1221" s="930"/>
      <c r="AS1221" s="930"/>
      <c r="AT1221" s="930"/>
      <c r="AU1221" s="930"/>
      <c r="AV1221" s="930"/>
      <c r="AW1221" s="930"/>
      <c r="AX1221" s="930"/>
      <c r="AY1221" s="930"/>
      <c r="AZ1221" s="930"/>
      <c r="BA1221" s="930"/>
      <c r="BB1221" s="930"/>
      <c r="BC1221" s="1361"/>
      <c r="BD1221" s="1361"/>
      <c r="BE1221" s="968"/>
      <c r="BF1221" s="930" t="s">
        <v>1549</v>
      </c>
      <c r="BG1221" s="930"/>
      <c r="BH1221" s="930"/>
      <c r="BI1221" s="930"/>
      <c r="BJ1221" s="930"/>
      <c r="BK1221" s="930"/>
      <c r="BL1221" s="930"/>
      <c r="BM1221" s="930"/>
      <c r="BN1221" s="930"/>
      <c r="BO1221" s="1361"/>
      <c r="BP1221" s="1361"/>
      <c r="BQ1221" s="968"/>
      <c r="BR1221" s="930" t="s">
        <v>1671</v>
      </c>
      <c r="BS1221" s="930"/>
      <c r="BT1221" s="930"/>
      <c r="BU1221" s="930"/>
      <c r="BV1221" s="930"/>
      <c r="BW1221" s="930"/>
      <c r="BX1221" s="1361"/>
      <c r="BY1221" s="1361"/>
      <c r="BZ1221" s="968"/>
      <c r="CA1221" s="2852" t="s">
        <v>2232</v>
      </c>
      <c r="CB1221" s="2853"/>
      <c r="CC1221" s="2854"/>
      <c r="CD1221" s="930" t="s">
        <v>1550</v>
      </c>
      <c r="CE1221" s="930"/>
      <c r="CF1221" s="930"/>
      <c r="CG1221" s="930"/>
      <c r="CH1221" s="930"/>
      <c r="CI1221" s="930"/>
      <c r="CJ1221" s="930"/>
      <c r="CK1221" s="930"/>
      <c r="CL1221" s="930"/>
      <c r="CM1221" s="930"/>
      <c r="CN1221" s="930"/>
      <c r="CO1221" s="930"/>
      <c r="CP1221" s="930"/>
      <c r="CQ1221" s="930"/>
      <c r="CR1221" s="930"/>
      <c r="CS1221" s="930"/>
      <c r="CT1221" s="930"/>
      <c r="CU1221" s="930"/>
      <c r="CV1221" s="1361"/>
      <c r="CW1221" s="1361"/>
      <c r="CX1221" s="968"/>
      <c r="CY1221" s="930" t="s">
        <v>1549</v>
      </c>
      <c r="CZ1221" s="930"/>
      <c r="DA1221" s="930"/>
      <c r="DB1221" s="930"/>
      <c r="DC1221" s="930"/>
      <c r="DD1221" s="930"/>
      <c r="DE1221" s="930"/>
      <c r="DF1221" s="930"/>
      <c r="DG1221" s="930"/>
      <c r="DH1221" s="929" t="s">
        <v>1671</v>
      </c>
      <c r="DI1221" s="930"/>
      <c r="DJ1221" s="930"/>
      <c r="DK1221" s="930"/>
      <c r="DL1221" s="930"/>
      <c r="DM1221" s="930"/>
      <c r="DN1221" s="930"/>
      <c r="DO1221" s="930"/>
      <c r="DP1221" s="930"/>
      <c r="DQ1221" s="930"/>
      <c r="DR1221" s="930"/>
      <c r="DS1221" s="930"/>
      <c r="DT1221" s="930"/>
      <c r="DU1221" s="930"/>
      <c r="DV1221" s="930"/>
      <c r="DW1221" s="930"/>
      <c r="DX1221" s="930"/>
      <c r="DY1221" s="930"/>
      <c r="DZ1221" s="1361"/>
      <c r="EA1221" s="1361"/>
      <c r="EB1221" s="968"/>
      <c r="EC1221" s="2852" t="s">
        <v>2243</v>
      </c>
      <c r="ED1221" s="2853"/>
      <c r="EE1221" s="2854"/>
      <c r="EF1221" s="3034"/>
      <c r="EG1221" s="2853"/>
      <c r="EH1221" s="2854"/>
      <c r="EI1221" s="2835"/>
      <c r="EJ1221" s="2836"/>
      <c r="EK1221" s="937"/>
    </row>
    <row r="1222" spans="2:156" s="920" customFormat="1" ht="18.95" customHeight="1">
      <c r="J1222" s="935"/>
      <c r="K1222" s="3016"/>
      <c r="L1222" s="3038"/>
      <c r="M1222" s="3039"/>
      <c r="N1222" s="3039"/>
      <c r="O1222" s="3040"/>
      <c r="P1222" s="3038"/>
      <c r="Q1222" s="3039"/>
      <c r="R1222" s="3039"/>
      <c r="S1222" s="3040"/>
      <c r="T1222" s="2797" t="s">
        <v>699</v>
      </c>
      <c r="U1222" s="2848"/>
      <c r="V1222" s="2848"/>
      <c r="W1222" s="2799"/>
      <c r="X1222" s="2797" t="s">
        <v>700</v>
      </c>
      <c r="Y1222" s="2848"/>
      <c r="Z1222" s="2799"/>
      <c r="AA1222" s="2797" t="s">
        <v>1697</v>
      </c>
      <c r="AB1222" s="2848"/>
      <c r="AC1222" s="2848"/>
      <c r="AD1222" s="2848"/>
      <c r="AE1222" s="2799"/>
      <c r="AF1222" s="2797" t="s">
        <v>1771</v>
      </c>
      <c r="AG1222" s="2799"/>
      <c r="AH1222" s="2855"/>
      <c r="AI1222" s="2853"/>
      <c r="AJ1222" s="2854"/>
      <c r="AK1222" s="1034" t="s">
        <v>2417</v>
      </c>
      <c r="AL1222" s="1034"/>
      <c r="AM1222" s="1039"/>
      <c r="AN1222" s="1033"/>
      <c r="AO1222" s="1034"/>
      <c r="AP1222" s="1039"/>
      <c r="AQ1222" s="1202"/>
      <c r="AR1222" s="1404"/>
      <c r="AS1222" s="1204"/>
      <c r="AT1222" s="1034" t="s">
        <v>2416</v>
      </c>
      <c r="AU1222" s="1034"/>
      <c r="AV1222" s="1039"/>
      <c r="AW1222" s="1033"/>
      <c r="AX1222" s="1034"/>
      <c r="AY1222" s="1039"/>
      <c r="AZ1222" s="1202"/>
      <c r="BA1222" s="1404"/>
      <c r="BB1222" s="1204"/>
      <c r="BC1222" s="2849" t="s">
        <v>2223</v>
      </c>
      <c r="BD1222" s="2850"/>
      <c r="BE1222" s="2851"/>
      <c r="BF1222" s="1033" t="s">
        <v>1547</v>
      </c>
      <c r="BG1222" s="1034"/>
      <c r="BH1222" s="1039"/>
      <c r="BI1222" s="1033"/>
      <c r="BJ1222" s="1034"/>
      <c r="BK1222" s="1039"/>
      <c r="BL1222" s="1202"/>
      <c r="BM1222" s="1404"/>
      <c r="BN1222" s="1204"/>
      <c r="BO1222" s="2849" t="s">
        <v>2223</v>
      </c>
      <c r="BP1222" s="2850"/>
      <c r="BQ1222" s="2851"/>
      <c r="BR1222" s="2859" t="s">
        <v>2230</v>
      </c>
      <c r="BS1222" s="2860"/>
      <c r="BT1222" s="2861"/>
      <c r="BU1222" s="2859" t="s">
        <v>1672</v>
      </c>
      <c r="BV1222" s="2860"/>
      <c r="BW1222" s="2861"/>
      <c r="BX1222" s="2849" t="s">
        <v>2223</v>
      </c>
      <c r="BY1222" s="2850"/>
      <c r="BZ1222" s="2851"/>
      <c r="CA1222" s="2855"/>
      <c r="CB1222" s="2853"/>
      <c r="CC1222" s="2854"/>
      <c r="CD1222" s="1033" t="s">
        <v>2313</v>
      </c>
      <c r="CE1222" s="1034"/>
      <c r="CF1222" s="1039"/>
      <c r="CG1222" s="1033"/>
      <c r="CH1222" s="1034"/>
      <c r="CI1222" s="1039"/>
      <c r="CJ1222" s="1202"/>
      <c r="CK1222" s="1404"/>
      <c r="CL1222" s="1204"/>
      <c r="CM1222" s="1033" t="s">
        <v>2416</v>
      </c>
      <c r="CN1222" s="1034"/>
      <c r="CO1222" s="1039"/>
      <c r="CP1222" s="1033"/>
      <c r="CQ1222" s="1034"/>
      <c r="CR1222" s="1039"/>
      <c r="CS1222" s="1404"/>
      <c r="CT1222" s="1404"/>
      <c r="CU1222" s="1204"/>
      <c r="CV1222" s="2849" t="s">
        <v>2223</v>
      </c>
      <c r="CW1222" s="2850"/>
      <c r="CX1222" s="2851"/>
      <c r="CY1222" s="1033" t="s">
        <v>1547</v>
      </c>
      <c r="CZ1222" s="1034"/>
      <c r="DA1222" s="1039"/>
      <c r="DB1222" s="1033"/>
      <c r="DC1222" s="1034"/>
      <c r="DD1222" s="1039"/>
      <c r="DE1222" s="1202"/>
      <c r="DF1222" s="1404"/>
      <c r="DG1222" s="1203"/>
      <c r="DH1222" s="2859" t="s">
        <v>1984</v>
      </c>
      <c r="DI1222" s="3032"/>
      <c r="DJ1222" s="2861"/>
      <c r="DK1222" s="2859" t="s">
        <v>2230</v>
      </c>
      <c r="DL1222" s="3032"/>
      <c r="DM1222" s="2861"/>
      <c r="DN1222" s="2859" t="s">
        <v>1548</v>
      </c>
      <c r="DO1222" s="2860"/>
      <c r="DP1222" s="2861"/>
      <c r="DQ1222" s="2859" t="s">
        <v>1640</v>
      </c>
      <c r="DR1222" s="2860"/>
      <c r="DS1222" s="2861"/>
      <c r="DT1222" s="2859" t="s">
        <v>1641</v>
      </c>
      <c r="DU1222" s="2860"/>
      <c r="DV1222" s="2861"/>
      <c r="DW1222" s="2859" t="s">
        <v>1672</v>
      </c>
      <c r="DX1222" s="2860"/>
      <c r="DY1222" s="2861"/>
      <c r="DZ1222" s="2849" t="s">
        <v>2223</v>
      </c>
      <c r="EA1222" s="2850"/>
      <c r="EB1222" s="2851"/>
      <c r="EC1222" s="2855"/>
      <c r="ED1222" s="2853"/>
      <c r="EE1222" s="2854"/>
      <c r="EF1222" s="3034"/>
      <c r="EG1222" s="2853"/>
      <c r="EH1222" s="2854"/>
      <c r="EI1222" s="2835"/>
      <c r="EJ1222" s="2836"/>
      <c r="EK1222" s="937"/>
    </row>
    <row r="1223" spans="2:156" s="920" customFormat="1" ht="18.95" customHeight="1">
      <c r="J1223" s="935"/>
      <c r="K1223" s="2881"/>
      <c r="L1223" s="3041"/>
      <c r="M1223" s="3042"/>
      <c r="N1223" s="3042"/>
      <c r="O1223" s="3043"/>
      <c r="P1223" s="3041"/>
      <c r="Q1223" s="3042"/>
      <c r="R1223" s="3042"/>
      <c r="S1223" s="3043"/>
      <c r="T1223" s="2800"/>
      <c r="U1223" s="2801"/>
      <c r="V1223" s="2801"/>
      <c r="W1223" s="2802"/>
      <c r="X1223" s="2800"/>
      <c r="Y1223" s="2801"/>
      <c r="Z1223" s="2802"/>
      <c r="AA1223" s="2800"/>
      <c r="AB1223" s="2801"/>
      <c r="AC1223" s="2801"/>
      <c r="AD1223" s="2801"/>
      <c r="AE1223" s="2802"/>
      <c r="AF1223" s="2800"/>
      <c r="AG1223" s="2802"/>
      <c r="AH1223" s="2856"/>
      <c r="AI1223" s="2857"/>
      <c r="AJ1223" s="2858"/>
      <c r="AK1223" s="1240" t="s">
        <v>2221</v>
      </c>
      <c r="AL1223" s="1240"/>
      <c r="AM1223" s="1241"/>
      <c r="AN1223" s="1239" t="s">
        <v>2222</v>
      </c>
      <c r="AO1223" s="1240"/>
      <c r="AP1223" s="1241"/>
      <c r="AQ1223" s="1247" t="s">
        <v>2223</v>
      </c>
      <c r="AR1223" s="1248"/>
      <c r="AS1223" s="1249"/>
      <c r="AT1223" s="1240" t="s">
        <v>2221</v>
      </c>
      <c r="AU1223" s="1240"/>
      <c r="AV1223" s="1241"/>
      <c r="AW1223" s="1239" t="s">
        <v>2222</v>
      </c>
      <c r="AX1223" s="1240"/>
      <c r="AY1223" s="1241"/>
      <c r="AZ1223" s="1247" t="s">
        <v>2223</v>
      </c>
      <c r="BA1223" s="1248"/>
      <c r="BB1223" s="1249"/>
      <c r="BC1223" s="2800"/>
      <c r="BD1223" s="2801"/>
      <c r="BE1223" s="2802"/>
      <c r="BF1223" s="1239" t="s">
        <v>2237</v>
      </c>
      <c r="BG1223" s="1240"/>
      <c r="BH1223" s="1241"/>
      <c r="BI1223" s="1239" t="s">
        <v>2238</v>
      </c>
      <c r="BJ1223" s="1240"/>
      <c r="BK1223" s="1241"/>
      <c r="BL1223" s="1247" t="s">
        <v>2223</v>
      </c>
      <c r="BM1223" s="1248"/>
      <c r="BN1223" s="1249"/>
      <c r="BO1223" s="2800"/>
      <c r="BP1223" s="2801"/>
      <c r="BQ1223" s="2802"/>
      <c r="BR1223" s="2862"/>
      <c r="BS1223" s="2863"/>
      <c r="BT1223" s="2864"/>
      <c r="BU1223" s="2862"/>
      <c r="BV1223" s="2863"/>
      <c r="BW1223" s="2864"/>
      <c r="BX1223" s="2800"/>
      <c r="BY1223" s="2801"/>
      <c r="BZ1223" s="2802"/>
      <c r="CA1223" s="2856"/>
      <c r="CB1223" s="2857"/>
      <c r="CC1223" s="2858"/>
      <c r="CD1223" s="1239" t="s">
        <v>2221</v>
      </c>
      <c r="CE1223" s="1240"/>
      <c r="CF1223" s="1241"/>
      <c r="CG1223" s="1239" t="s">
        <v>2222</v>
      </c>
      <c r="CH1223" s="1240"/>
      <c r="CI1223" s="1241"/>
      <c r="CJ1223" s="1247" t="s">
        <v>2223</v>
      </c>
      <c r="CK1223" s="1248"/>
      <c r="CL1223" s="1249"/>
      <c r="CM1223" s="1239" t="s">
        <v>2221</v>
      </c>
      <c r="CN1223" s="1240"/>
      <c r="CO1223" s="1241"/>
      <c r="CP1223" s="1239" t="s">
        <v>2222</v>
      </c>
      <c r="CQ1223" s="1240"/>
      <c r="CR1223" s="1241"/>
      <c r="CS1223" s="1247" t="s">
        <v>2223</v>
      </c>
      <c r="CT1223" s="1248"/>
      <c r="CU1223" s="1249"/>
      <c r="CV1223" s="2800"/>
      <c r="CW1223" s="2801"/>
      <c r="CX1223" s="2802"/>
      <c r="CY1223" s="1239" t="s">
        <v>2237</v>
      </c>
      <c r="CZ1223" s="1240"/>
      <c r="DA1223" s="1241"/>
      <c r="DB1223" s="1239" t="s">
        <v>2238</v>
      </c>
      <c r="DC1223" s="1240"/>
      <c r="DD1223" s="1241"/>
      <c r="DE1223" s="1247" t="s">
        <v>2223</v>
      </c>
      <c r="DF1223" s="1248"/>
      <c r="DG1223" s="1248"/>
      <c r="DH1223" s="2862"/>
      <c r="DI1223" s="2863"/>
      <c r="DJ1223" s="2864"/>
      <c r="DK1223" s="2862"/>
      <c r="DL1223" s="2863"/>
      <c r="DM1223" s="2864"/>
      <c r="DN1223" s="2862"/>
      <c r="DO1223" s="2863"/>
      <c r="DP1223" s="2864"/>
      <c r="DQ1223" s="2862"/>
      <c r="DR1223" s="2863"/>
      <c r="DS1223" s="2864"/>
      <c r="DT1223" s="2862"/>
      <c r="DU1223" s="2863"/>
      <c r="DV1223" s="2864"/>
      <c r="DW1223" s="2862"/>
      <c r="DX1223" s="2863"/>
      <c r="DY1223" s="2864"/>
      <c r="DZ1223" s="2800"/>
      <c r="EA1223" s="2801"/>
      <c r="EB1223" s="2802"/>
      <c r="EC1223" s="2856"/>
      <c r="ED1223" s="2857"/>
      <c r="EE1223" s="2858"/>
      <c r="EF1223" s="2856"/>
      <c r="EG1223" s="2857"/>
      <c r="EH1223" s="2858"/>
      <c r="EI1223" s="2837"/>
      <c r="EJ1223" s="2838"/>
      <c r="EK1223" s="937"/>
    </row>
    <row r="1224" spans="2:156" s="920" customFormat="1" ht="18.95" customHeight="1">
      <c r="J1224" s="935"/>
      <c r="K1224" s="1163" t="s">
        <v>737</v>
      </c>
      <c r="L1224" s="982" t="s">
        <v>1867</v>
      </c>
      <c r="M1224" s="983"/>
      <c r="N1224" s="983"/>
      <c r="O1224" s="984"/>
      <c r="P1224" s="982" t="s">
        <v>1848</v>
      </c>
      <c r="Q1224" s="983"/>
      <c r="R1224" s="983"/>
      <c r="S1224" s="984"/>
      <c r="T1224" s="982" t="s">
        <v>1689</v>
      </c>
      <c r="U1224" s="983"/>
      <c r="V1224" s="983"/>
      <c r="W1224" s="983"/>
      <c r="X1224" s="1080">
        <v>241657</v>
      </c>
      <c r="Y1224" s="983"/>
      <c r="Z1224" s="984"/>
      <c r="AA1224" s="1080" t="s">
        <v>1691</v>
      </c>
      <c r="AB1224" s="983"/>
      <c r="AC1224" s="983"/>
      <c r="AD1224" s="983"/>
      <c r="AE1224" s="984"/>
      <c r="AF1224" s="982" t="s">
        <v>1772</v>
      </c>
      <c r="AG1224" s="984"/>
      <c r="AH1224" s="1173" t="s">
        <v>2409</v>
      </c>
      <c r="AI1224" s="1174"/>
      <c r="AJ1224" s="1175"/>
      <c r="AK1224" s="954" t="s">
        <v>840</v>
      </c>
      <c r="AL1224" s="955"/>
      <c r="AM1224" s="971"/>
      <c r="AN1224" s="954" t="s">
        <v>840</v>
      </c>
      <c r="AO1224" s="955"/>
      <c r="AP1224" s="971"/>
      <c r="AQ1224" s="954" t="s">
        <v>840</v>
      </c>
      <c r="AR1224" s="955"/>
      <c r="AS1224" s="971"/>
      <c r="AT1224" s="954" t="s">
        <v>840</v>
      </c>
      <c r="AU1224" s="955"/>
      <c r="AV1224" s="971"/>
      <c r="AW1224" s="954" t="s">
        <v>840</v>
      </c>
      <c r="AX1224" s="955"/>
      <c r="AY1224" s="971"/>
      <c r="AZ1224" s="954" t="s">
        <v>840</v>
      </c>
      <c r="BA1224" s="955"/>
      <c r="BB1224" s="971"/>
      <c r="BC1224" s="954" t="s">
        <v>840</v>
      </c>
      <c r="BD1224" s="955"/>
      <c r="BE1224" s="971"/>
      <c r="BF1224" s="954" t="s">
        <v>840</v>
      </c>
      <c r="BG1224" s="955"/>
      <c r="BH1224" s="971"/>
      <c r="BI1224" s="955" t="s">
        <v>840</v>
      </c>
      <c r="BJ1224" s="955"/>
      <c r="BK1224" s="955"/>
      <c r="BL1224" s="954" t="s">
        <v>840</v>
      </c>
      <c r="BM1224" s="955"/>
      <c r="BN1224" s="971"/>
      <c r="BO1224" s="954" t="s">
        <v>840</v>
      </c>
      <c r="BP1224" s="955"/>
      <c r="BQ1224" s="971"/>
      <c r="BR1224" s="954" t="s">
        <v>840</v>
      </c>
      <c r="BS1224" s="955"/>
      <c r="BT1224" s="971"/>
      <c r="BU1224" s="954" t="s">
        <v>840</v>
      </c>
      <c r="BV1224" s="955"/>
      <c r="BW1224" s="971"/>
      <c r="BX1224" s="954" t="s">
        <v>840</v>
      </c>
      <c r="BY1224" s="955"/>
      <c r="BZ1224" s="971"/>
      <c r="CA1224" s="1406" t="s">
        <v>840</v>
      </c>
      <c r="CB1224" s="1407"/>
      <c r="CC1224" s="1408"/>
      <c r="CD1224" s="954" t="s">
        <v>840</v>
      </c>
      <c r="CE1224" s="955"/>
      <c r="CF1224" s="971"/>
      <c r="CG1224" s="954" t="s">
        <v>840</v>
      </c>
      <c r="CH1224" s="955"/>
      <c r="CI1224" s="971"/>
      <c r="CJ1224" s="954" t="s">
        <v>840</v>
      </c>
      <c r="CK1224" s="955"/>
      <c r="CL1224" s="971"/>
      <c r="CM1224" s="954" t="s">
        <v>840</v>
      </c>
      <c r="CN1224" s="955"/>
      <c r="CO1224" s="971"/>
      <c r="CP1224" s="954" t="s">
        <v>840</v>
      </c>
      <c r="CQ1224" s="955"/>
      <c r="CR1224" s="971"/>
      <c r="CS1224" s="954" t="s">
        <v>840</v>
      </c>
      <c r="CT1224" s="955"/>
      <c r="CU1224" s="971"/>
      <c r="CV1224" s="954" t="s">
        <v>840</v>
      </c>
      <c r="CW1224" s="955"/>
      <c r="CX1224" s="971"/>
      <c r="CY1224" s="954" t="s">
        <v>840</v>
      </c>
      <c r="CZ1224" s="955"/>
      <c r="DA1224" s="971"/>
      <c r="DB1224" s="955" t="s">
        <v>840</v>
      </c>
      <c r="DC1224" s="955"/>
      <c r="DD1224" s="955"/>
      <c r="DE1224" s="954" t="s">
        <v>840</v>
      </c>
      <c r="DF1224" s="955"/>
      <c r="DG1224" s="955"/>
      <c r="DH1224" s="954" t="s">
        <v>840</v>
      </c>
      <c r="DI1224" s="955"/>
      <c r="DJ1224" s="971"/>
      <c r="DK1224" s="954" t="s">
        <v>840</v>
      </c>
      <c r="DL1224" s="955"/>
      <c r="DM1224" s="971"/>
      <c r="DN1224" s="954" t="s">
        <v>840</v>
      </c>
      <c r="DO1224" s="955"/>
      <c r="DP1224" s="971"/>
      <c r="DQ1224" s="954" t="s">
        <v>840</v>
      </c>
      <c r="DR1224" s="955"/>
      <c r="DS1224" s="971"/>
      <c r="DT1224" s="954" t="s">
        <v>840</v>
      </c>
      <c r="DU1224" s="955"/>
      <c r="DV1224" s="971"/>
      <c r="DW1224" s="954" t="s">
        <v>840</v>
      </c>
      <c r="DX1224" s="955"/>
      <c r="DY1224" s="971"/>
      <c r="DZ1224" s="954" t="s">
        <v>840</v>
      </c>
      <c r="EA1224" s="955"/>
      <c r="EB1224" s="971"/>
      <c r="EC1224" s="1406" t="s">
        <v>840</v>
      </c>
      <c r="ED1224" s="1407"/>
      <c r="EE1224" s="1408"/>
      <c r="EF1224" s="1406" t="s">
        <v>840</v>
      </c>
      <c r="EG1224" s="1407"/>
      <c r="EH1224" s="1408"/>
      <c r="EI1224" s="1319" t="s">
        <v>3123</v>
      </c>
      <c r="EJ1224" s="960"/>
      <c r="EK1224" s="937"/>
    </row>
    <row r="1225" spans="2:156" s="920" customFormat="1" ht="18.95" customHeight="1">
      <c r="J1225" s="935"/>
      <c r="K1225" s="1163" t="s">
        <v>737</v>
      </c>
      <c r="L1225" s="982" t="s">
        <v>1867</v>
      </c>
      <c r="M1225" s="983"/>
      <c r="N1225" s="983"/>
      <c r="O1225" s="984"/>
      <c r="P1225" s="982" t="s">
        <v>1849</v>
      </c>
      <c r="Q1225" s="983"/>
      <c r="R1225" s="983"/>
      <c r="S1225" s="984"/>
      <c r="T1225" s="982" t="s">
        <v>1689</v>
      </c>
      <c r="U1225" s="983"/>
      <c r="V1225" s="983"/>
      <c r="W1225" s="983"/>
      <c r="X1225" s="1080">
        <v>241657</v>
      </c>
      <c r="Y1225" s="983"/>
      <c r="Z1225" s="984"/>
      <c r="AA1225" s="1080" t="s">
        <v>1691</v>
      </c>
      <c r="AB1225" s="983"/>
      <c r="AC1225" s="983"/>
      <c r="AD1225" s="983"/>
      <c r="AE1225" s="984"/>
      <c r="AF1225" s="982" t="s">
        <v>1773</v>
      </c>
      <c r="AG1225" s="984"/>
      <c r="AH1225" s="1173" t="s">
        <v>2409</v>
      </c>
      <c r="AI1225" s="1174"/>
      <c r="AJ1225" s="1175"/>
      <c r="AK1225" s="954" t="s">
        <v>840</v>
      </c>
      <c r="AL1225" s="955"/>
      <c r="AM1225" s="971"/>
      <c r="AN1225" s="954" t="s">
        <v>840</v>
      </c>
      <c r="AO1225" s="955"/>
      <c r="AP1225" s="971"/>
      <c r="AQ1225" s="954" t="s">
        <v>840</v>
      </c>
      <c r="AR1225" s="955"/>
      <c r="AS1225" s="971"/>
      <c r="AT1225" s="954" t="s">
        <v>840</v>
      </c>
      <c r="AU1225" s="955"/>
      <c r="AV1225" s="971"/>
      <c r="AW1225" s="954" t="s">
        <v>840</v>
      </c>
      <c r="AX1225" s="955"/>
      <c r="AY1225" s="971"/>
      <c r="AZ1225" s="954" t="s">
        <v>840</v>
      </c>
      <c r="BA1225" s="955"/>
      <c r="BB1225" s="971"/>
      <c r="BC1225" s="954" t="s">
        <v>840</v>
      </c>
      <c r="BD1225" s="955"/>
      <c r="BE1225" s="971"/>
      <c r="BF1225" s="954" t="s">
        <v>840</v>
      </c>
      <c r="BG1225" s="955"/>
      <c r="BH1225" s="971"/>
      <c r="BI1225" s="955" t="s">
        <v>840</v>
      </c>
      <c r="BJ1225" s="955"/>
      <c r="BK1225" s="955"/>
      <c r="BL1225" s="954" t="s">
        <v>840</v>
      </c>
      <c r="BM1225" s="955"/>
      <c r="BN1225" s="971"/>
      <c r="BO1225" s="954" t="s">
        <v>840</v>
      </c>
      <c r="BP1225" s="955"/>
      <c r="BQ1225" s="971"/>
      <c r="BR1225" s="954" t="s">
        <v>840</v>
      </c>
      <c r="BS1225" s="955"/>
      <c r="BT1225" s="971"/>
      <c r="BU1225" s="954" t="s">
        <v>840</v>
      </c>
      <c r="BV1225" s="955"/>
      <c r="BW1225" s="971"/>
      <c r="BX1225" s="954" t="s">
        <v>840</v>
      </c>
      <c r="BY1225" s="955"/>
      <c r="BZ1225" s="971"/>
      <c r="CA1225" s="1406" t="s">
        <v>840</v>
      </c>
      <c r="CB1225" s="1407"/>
      <c r="CC1225" s="1408"/>
      <c r="CD1225" s="954" t="s">
        <v>840</v>
      </c>
      <c r="CE1225" s="955"/>
      <c r="CF1225" s="971"/>
      <c r="CG1225" s="954" t="s">
        <v>840</v>
      </c>
      <c r="CH1225" s="955"/>
      <c r="CI1225" s="971"/>
      <c r="CJ1225" s="954" t="s">
        <v>840</v>
      </c>
      <c r="CK1225" s="955"/>
      <c r="CL1225" s="971"/>
      <c r="CM1225" s="954" t="s">
        <v>840</v>
      </c>
      <c r="CN1225" s="955"/>
      <c r="CO1225" s="971"/>
      <c r="CP1225" s="954" t="s">
        <v>840</v>
      </c>
      <c r="CQ1225" s="955"/>
      <c r="CR1225" s="971"/>
      <c r="CS1225" s="954" t="s">
        <v>840</v>
      </c>
      <c r="CT1225" s="955"/>
      <c r="CU1225" s="971"/>
      <c r="CV1225" s="954" t="s">
        <v>840</v>
      </c>
      <c r="CW1225" s="955"/>
      <c r="CX1225" s="971"/>
      <c r="CY1225" s="954" t="s">
        <v>840</v>
      </c>
      <c r="CZ1225" s="955"/>
      <c r="DA1225" s="971"/>
      <c r="DB1225" s="955" t="s">
        <v>840</v>
      </c>
      <c r="DC1225" s="955"/>
      <c r="DD1225" s="955"/>
      <c r="DE1225" s="954" t="s">
        <v>840</v>
      </c>
      <c r="DF1225" s="955"/>
      <c r="DG1225" s="955"/>
      <c r="DH1225" s="954" t="s">
        <v>840</v>
      </c>
      <c r="DI1225" s="955"/>
      <c r="DJ1225" s="971"/>
      <c r="DK1225" s="954" t="s">
        <v>840</v>
      </c>
      <c r="DL1225" s="955"/>
      <c r="DM1225" s="971"/>
      <c r="DN1225" s="954" t="s">
        <v>840</v>
      </c>
      <c r="DO1225" s="955"/>
      <c r="DP1225" s="971"/>
      <c r="DQ1225" s="954" t="s">
        <v>840</v>
      </c>
      <c r="DR1225" s="955"/>
      <c r="DS1225" s="971"/>
      <c r="DT1225" s="954" t="s">
        <v>840</v>
      </c>
      <c r="DU1225" s="955"/>
      <c r="DV1225" s="971"/>
      <c r="DW1225" s="954" t="s">
        <v>840</v>
      </c>
      <c r="DX1225" s="955"/>
      <c r="DY1225" s="971"/>
      <c r="DZ1225" s="954" t="s">
        <v>840</v>
      </c>
      <c r="EA1225" s="955"/>
      <c r="EB1225" s="971"/>
      <c r="EC1225" s="1406" t="s">
        <v>840</v>
      </c>
      <c r="ED1225" s="1407"/>
      <c r="EE1225" s="1408"/>
      <c r="EF1225" s="1406" t="s">
        <v>840</v>
      </c>
      <c r="EG1225" s="1407"/>
      <c r="EH1225" s="1408"/>
      <c r="EI1225" s="1319" t="s">
        <v>3123</v>
      </c>
      <c r="EJ1225" s="960"/>
      <c r="EK1225" s="937"/>
    </row>
    <row r="1226" spans="2:156" s="920" customFormat="1" ht="5.0999999999999996" customHeight="1">
      <c r="J1226" s="935"/>
      <c r="EK1226" s="937"/>
    </row>
    <row r="1227" spans="2:156" s="920" customFormat="1" ht="5.0999999999999996" customHeight="1">
      <c r="J1227" s="935"/>
      <c r="K1227" s="1242"/>
      <c r="L1227" s="1242"/>
      <c r="M1227" s="1242"/>
      <c r="N1227" s="1242"/>
      <c r="O1227" s="1242"/>
      <c r="P1227" s="1242"/>
      <c r="Q1227" s="1242"/>
      <c r="R1227" s="1242"/>
      <c r="S1227" s="1242"/>
      <c r="T1227" s="1242"/>
      <c r="U1227" s="1242"/>
      <c r="V1227" s="1242"/>
      <c r="W1227" s="1242"/>
      <c r="X1227" s="1242"/>
      <c r="Y1227" s="1242"/>
      <c r="Z1227" s="1242"/>
      <c r="AA1227" s="1242"/>
      <c r="AB1227" s="1242"/>
      <c r="AC1227" s="1242"/>
      <c r="AD1227" s="1242"/>
      <c r="AE1227" s="1242"/>
      <c r="AF1227" s="1242"/>
      <c r="AG1227" s="1242"/>
      <c r="AH1227" s="1242"/>
      <c r="AI1227" s="1242"/>
      <c r="AJ1227" s="1242"/>
      <c r="AK1227" s="1242"/>
      <c r="AL1227" s="1242"/>
      <c r="AM1227" s="1242"/>
      <c r="AN1227" s="1242"/>
      <c r="AO1227" s="1242"/>
      <c r="AP1227" s="1242"/>
      <c r="AQ1227" s="1242"/>
      <c r="AR1227" s="1242"/>
      <c r="AS1227" s="1242"/>
      <c r="AT1227" s="1242"/>
      <c r="AU1227" s="1242"/>
      <c r="AV1227" s="1242"/>
      <c r="AW1227" s="1242"/>
      <c r="AX1227" s="1242"/>
      <c r="AY1227" s="1242"/>
      <c r="AZ1227" s="1242"/>
      <c r="BA1227" s="1242"/>
      <c r="BB1227" s="1242"/>
      <c r="BC1227" s="1242"/>
      <c r="BD1227" s="1242"/>
      <c r="BE1227" s="1242"/>
      <c r="BF1227" s="1242"/>
      <c r="BG1227" s="1242"/>
      <c r="BH1227" s="1242"/>
      <c r="BI1227" s="1242"/>
      <c r="BJ1227" s="1242"/>
      <c r="BK1227" s="1242"/>
      <c r="BL1227" s="1242"/>
      <c r="BM1227" s="1242"/>
      <c r="BN1227" s="1242"/>
      <c r="BO1227" s="1242"/>
      <c r="BP1227" s="1242"/>
      <c r="BQ1227" s="1242"/>
      <c r="BR1227" s="1242"/>
      <c r="BS1227" s="1242"/>
      <c r="BT1227" s="1242"/>
      <c r="BU1227" s="1242"/>
      <c r="BV1227" s="1242"/>
      <c r="BW1227" s="1242"/>
      <c r="BX1227" s="1242"/>
      <c r="BY1227" s="1242"/>
      <c r="BZ1227" s="1242"/>
      <c r="CA1227" s="1242"/>
      <c r="CB1227" s="1242"/>
      <c r="CC1227" s="1242"/>
      <c r="CD1227" s="1242"/>
      <c r="CE1227" s="1242"/>
      <c r="CF1227" s="1242"/>
      <c r="CG1227" s="1242"/>
      <c r="CH1227" s="1242"/>
      <c r="CI1227" s="1242"/>
      <c r="CJ1227" s="1242"/>
      <c r="CK1227" s="1242"/>
      <c r="CL1227" s="1242"/>
      <c r="CM1227" s="1242"/>
      <c r="CN1227" s="1242"/>
      <c r="CO1227" s="1242"/>
      <c r="CP1227" s="1242"/>
      <c r="CQ1227" s="1242"/>
      <c r="CR1227" s="1242"/>
      <c r="CS1227" s="1242"/>
      <c r="CT1227" s="1242"/>
      <c r="CU1227" s="1242"/>
      <c r="CV1227" s="1242"/>
      <c r="CW1227" s="1242"/>
      <c r="CX1227" s="1242"/>
      <c r="CY1227" s="1242"/>
      <c r="CZ1227" s="1242"/>
      <c r="DA1227" s="1242"/>
      <c r="DB1227" s="1242"/>
      <c r="DC1227" s="1242"/>
      <c r="DD1227" s="1242"/>
      <c r="DE1227" s="1242"/>
      <c r="DF1227" s="1242"/>
      <c r="DG1227" s="1242"/>
      <c r="DH1227" s="1242"/>
      <c r="DI1227" s="1242"/>
      <c r="DJ1227" s="1242"/>
      <c r="DK1227" s="1242"/>
      <c r="DL1227" s="1242"/>
      <c r="DM1227" s="1242"/>
      <c r="DN1227" s="1242"/>
      <c r="DO1227" s="1242"/>
      <c r="DP1227" s="1242"/>
      <c r="DQ1227" s="1242"/>
      <c r="DR1227" s="1242"/>
      <c r="DS1227" s="1242"/>
      <c r="DT1227" s="1242"/>
      <c r="DU1227" s="1242"/>
      <c r="DV1227" s="1242"/>
      <c r="DW1227" s="1242"/>
      <c r="DX1227" s="1242"/>
      <c r="DY1227" s="1242"/>
      <c r="DZ1227" s="1242"/>
      <c r="EA1227" s="1242"/>
      <c r="EB1227" s="1242"/>
      <c r="EC1227" s="1242"/>
      <c r="ED1227" s="1242"/>
      <c r="EE1227" s="1242"/>
      <c r="EF1227" s="1242"/>
      <c r="EG1227" s="1242"/>
      <c r="EH1227" s="1242"/>
      <c r="EI1227" s="1242"/>
      <c r="EJ1227" s="1242"/>
      <c r="EK1227" s="937"/>
    </row>
    <row r="1228" spans="2:156" s="920" customFormat="1" ht="18.95" customHeight="1">
      <c r="J1228" s="935"/>
      <c r="K1228" s="1242"/>
      <c r="L1228" s="1242"/>
      <c r="M1228" s="1242"/>
      <c r="N1228" s="1242"/>
      <c r="O1228" s="1242"/>
      <c r="P1228" s="1242"/>
      <c r="Q1228" s="1242"/>
      <c r="R1228" s="1242"/>
      <c r="S1228" s="1242"/>
      <c r="T1228" s="1242"/>
      <c r="U1228" s="1242"/>
      <c r="V1228" s="1242"/>
      <c r="W1228" s="1242"/>
      <c r="X1228" s="1242"/>
      <c r="Y1228" s="1242"/>
      <c r="Z1228" s="1242"/>
      <c r="AA1228" s="1242"/>
      <c r="AB1228" s="1242"/>
      <c r="AC1228" s="1242"/>
      <c r="AD1228" s="1242"/>
      <c r="AE1228" s="1217" t="s">
        <v>2418</v>
      </c>
      <c r="AF1228" s="1242"/>
      <c r="AG1228" s="1242"/>
      <c r="AH1228" s="1239" t="s">
        <v>2448</v>
      </c>
      <c r="AI1228" s="1240"/>
      <c r="AJ1228" s="1241"/>
      <c r="AK1228" s="1239" t="s">
        <v>840</v>
      </c>
      <c r="AL1228" s="1240"/>
      <c r="AM1228" s="1241"/>
      <c r="AN1228" s="1239" t="s">
        <v>2448</v>
      </c>
      <c r="AO1228" s="1240"/>
      <c r="AP1228" s="1241"/>
      <c r="AQ1228" s="1239" t="s">
        <v>2448</v>
      </c>
      <c r="AR1228" s="1240"/>
      <c r="AS1228" s="1241"/>
      <c r="AT1228" s="1239" t="s">
        <v>840</v>
      </c>
      <c r="AU1228" s="1240"/>
      <c r="AV1228" s="1241"/>
      <c r="AW1228" s="1239" t="s">
        <v>2448</v>
      </c>
      <c r="AX1228" s="1240"/>
      <c r="AY1228" s="1241"/>
      <c r="AZ1228" s="1239" t="s">
        <v>2448</v>
      </c>
      <c r="BA1228" s="1240"/>
      <c r="BB1228" s="1241"/>
      <c r="BC1228" s="1239" t="s">
        <v>840</v>
      </c>
      <c r="BD1228" s="1240"/>
      <c r="BE1228" s="1241"/>
      <c r="BF1228" s="1239" t="s">
        <v>2448</v>
      </c>
      <c r="BG1228" s="1240"/>
      <c r="BH1228" s="1241"/>
      <c r="BI1228" s="1239" t="s">
        <v>840</v>
      </c>
      <c r="BJ1228" s="1240"/>
      <c r="BK1228" s="1241"/>
      <c r="BL1228" s="1239" t="s">
        <v>2448</v>
      </c>
      <c r="BM1228" s="1240"/>
      <c r="BN1228" s="1241"/>
      <c r="BO1228" s="1239" t="s">
        <v>2448</v>
      </c>
      <c r="BP1228" s="1240"/>
      <c r="BQ1228" s="1241"/>
      <c r="BR1228" s="1239" t="s">
        <v>840</v>
      </c>
      <c r="BS1228" s="1240"/>
      <c r="BT1228" s="1241"/>
      <c r="BU1228" s="1239" t="s">
        <v>2448</v>
      </c>
      <c r="BV1228" s="1240"/>
      <c r="BW1228" s="1241"/>
      <c r="BX1228" s="1239" t="s">
        <v>2448</v>
      </c>
      <c r="BY1228" s="1240"/>
      <c r="BZ1228" s="1241"/>
      <c r="CA1228" s="1239" t="s">
        <v>840</v>
      </c>
      <c r="CB1228" s="1240"/>
      <c r="CC1228" s="1241"/>
      <c r="CD1228" s="1239" t="s">
        <v>2448</v>
      </c>
      <c r="CE1228" s="1240"/>
      <c r="CF1228" s="1241"/>
      <c r="CG1228" s="1239" t="s">
        <v>840</v>
      </c>
      <c r="CH1228" s="1240"/>
      <c r="CI1228" s="1241"/>
      <c r="CJ1228" s="1239" t="s">
        <v>2448</v>
      </c>
      <c r="CK1228" s="1240"/>
      <c r="CL1228" s="1241"/>
      <c r="CM1228" s="1239" t="s">
        <v>2448</v>
      </c>
      <c r="CN1228" s="1240"/>
      <c r="CO1228" s="1241"/>
      <c r="CP1228" s="1239" t="s">
        <v>840</v>
      </c>
      <c r="CQ1228" s="1240"/>
      <c r="CR1228" s="1241"/>
      <c r="CS1228" s="1239" t="s">
        <v>2448</v>
      </c>
      <c r="CT1228" s="1240"/>
      <c r="CU1228" s="1241"/>
      <c r="CV1228" s="1239" t="s">
        <v>2448</v>
      </c>
      <c r="CW1228" s="1240"/>
      <c r="CX1228" s="1241"/>
      <c r="CY1228" s="1239" t="s">
        <v>840</v>
      </c>
      <c r="CZ1228" s="1240"/>
      <c r="DA1228" s="1241"/>
      <c r="DB1228" s="1239" t="s">
        <v>2448</v>
      </c>
      <c r="DC1228" s="1240"/>
      <c r="DD1228" s="1241"/>
      <c r="DE1228" s="1239" t="s">
        <v>2448</v>
      </c>
      <c r="DF1228" s="1240"/>
      <c r="DG1228" s="1241"/>
      <c r="DH1228" s="1239" t="s">
        <v>2448</v>
      </c>
      <c r="DI1228" s="1240"/>
      <c r="DJ1228" s="1241"/>
      <c r="DK1228" s="1239" t="s">
        <v>2448</v>
      </c>
      <c r="DL1228" s="1240"/>
      <c r="DM1228" s="1241"/>
      <c r="DN1228" s="1239" t="s">
        <v>840</v>
      </c>
      <c r="DO1228" s="1240"/>
      <c r="DP1228" s="1241"/>
      <c r="DQ1228" s="1239" t="s">
        <v>2448</v>
      </c>
      <c r="DR1228" s="1240"/>
      <c r="DS1228" s="1241"/>
      <c r="DT1228" s="1239" t="s">
        <v>2448</v>
      </c>
      <c r="DU1228" s="1240"/>
      <c r="DV1228" s="1241"/>
      <c r="DW1228" s="1239" t="s">
        <v>840</v>
      </c>
      <c r="DX1228" s="1240"/>
      <c r="DY1228" s="1241"/>
      <c r="DZ1228" s="1239" t="s">
        <v>2448</v>
      </c>
      <c r="EA1228" s="1240"/>
      <c r="EB1228" s="1241"/>
      <c r="EC1228" s="1239" t="s">
        <v>840</v>
      </c>
      <c r="ED1228" s="1240"/>
      <c r="EE1228" s="1241"/>
      <c r="EF1228" s="1239" t="s">
        <v>840</v>
      </c>
      <c r="EG1228" s="1240"/>
      <c r="EH1228" s="1241"/>
      <c r="EI1228" s="1242" t="s">
        <v>3209</v>
      </c>
      <c r="EJ1228" s="1242"/>
      <c r="EK1228" s="937"/>
    </row>
    <row r="1229" spans="2:156" s="920" customFormat="1" ht="5.0999999999999996" customHeight="1">
      <c r="J1229" s="935"/>
      <c r="K1229" s="1242"/>
      <c r="L1229" s="1242"/>
      <c r="M1229" s="1242"/>
      <c r="N1229" s="1242"/>
      <c r="O1229" s="1242"/>
      <c r="P1229" s="1242"/>
      <c r="Q1229" s="1242"/>
      <c r="R1229" s="1242"/>
      <c r="S1229" s="1242"/>
      <c r="T1229" s="1242"/>
      <c r="U1229" s="1242"/>
      <c r="V1229" s="1242"/>
      <c r="W1229" s="1242"/>
      <c r="X1229" s="1242"/>
      <c r="Y1229" s="1242"/>
      <c r="Z1229" s="1242"/>
      <c r="AA1229" s="1242"/>
      <c r="AB1229" s="1242"/>
      <c r="AC1229" s="1242"/>
      <c r="AD1229" s="1242"/>
      <c r="AE1229" s="1242"/>
      <c r="AF1229" s="1242"/>
      <c r="AG1229" s="1242"/>
      <c r="AH1229" s="1242"/>
      <c r="AI1229" s="1242"/>
      <c r="AJ1229" s="1242"/>
      <c r="AK1229" s="1242"/>
      <c r="AL1229" s="1242"/>
      <c r="AM1229" s="1242"/>
      <c r="AN1229" s="1242"/>
      <c r="AO1229" s="1242"/>
      <c r="AP1229" s="1242"/>
      <c r="AQ1229" s="1242"/>
      <c r="AR1229" s="1242"/>
      <c r="AS1229" s="1242"/>
      <c r="AT1229" s="1242"/>
      <c r="AU1229" s="1242"/>
      <c r="AV1229" s="1242"/>
      <c r="AW1229" s="1242"/>
      <c r="AX1229" s="1242"/>
      <c r="AY1229" s="1242"/>
      <c r="AZ1229" s="1242"/>
      <c r="BA1229" s="1242"/>
      <c r="BB1229" s="1242"/>
      <c r="BC1229" s="1242"/>
      <c r="BD1229" s="1242"/>
      <c r="BE1229" s="1242"/>
      <c r="BF1229" s="1242"/>
      <c r="BG1229" s="1242"/>
      <c r="BH1229" s="1242"/>
      <c r="BI1229" s="1242"/>
      <c r="BJ1229" s="1242"/>
      <c r="BK1229" s="1242"/>
      <c r="BL1229" s="1242"/>
      <c r="BM1229" s="1242"/>
      <c r="BN1229" s="1242"/>
      <c r="BO1229" s="1242"/>
      <c r="BP1229" s="1242"/>
      <c r="BQ1229" s="1242"/>
      <c r="BR1229" s="1242"/>
      <c r="BS1229" s="1242"/>
      <c r="BT1229" s="1242"/>
      <c r="BU1229" s="1242"/>
      <c r="BV1229" s="1242"/>
      <c r="BW1229" s="1242"/>
      <c r="BX1229" s="1242"/>
      <c r="BY1229" s="1242"/>
      <c r="BZ1229" s="1242"/>
      <c r="CA1229" s="1242"/>
      <c r="CB1229" s="1242"/>
      <c r="CC1229" s="1242"/>
      <c r="CD1229" s="1242"/>
      <c r="CE1229" s="1242"/>
      <c r="CF1229" s="1242"/>
      <c r="CG1229" s="1242"/>
      <c r="CH1229" s="1242"/>
      <c r="CI1229" s="1242"/>
      <c r="CJ1229" s="1242"/>
      <c r="CK1229" s="1242"/>
      <c r="CL1229" s="1242"/>
      <c r="CM1229" s="1242"/>
      <c r="CN1229" s="1242"/>
      <c r="CO1229" s="1242"/>
      <c r="CP1229" s="1242"/>
      <c r="CQ1229" s="1242"/>
      <c r="CR1229" s="1242"/>
      <c r="CS1229" s="1242"/>
      <c r="CT1229" s="1242"/>
      <c r="CU1229" s="1242"/>
      <c r="CV1229" s="1242"/>
      <c r="CW1229" s="1242"/>
      <c r="CX1229" s="1242"/>
      <c r="CY1229" s="1242"/>
      <c r="CZ1229" s="1242"/>
      <c r="DA1229" s="1242"/>
      <c r="DB1229" s="1242"/>
      <c r="DC1229" s="1242"/>
      <c r="DD1229" s="1242"/>
      <c r="DE1229" s="1242"/>
      <c r="DF1229" s="1242"/>
      <c r="DG1229" s="1242"/>
      <c r="DH1229" s="1242"/>
      <c r="DI1229" s="1242"/>
      <c r="DJ1229" s="1242"/>
      <c r="DK1229" s="1242"/>
      <c r="DL1229" s="1242"/>
      <c r="DM1229" s="1242"/>
      <c r="DN1229" s="1242"/>
      <c r="DO1229" s="1242"/>
      <c r="DP1229" s="1242"/>
      <c r="DQ1229" s="1242"/>
      <c r="DR1229" s="1242"/>
      <c r="DS1229" s="1242"/>
      <c r="DT1229" s="1242"/>
      <c r="DU1229" s="1242"/>
      <c r="DV1229" s="1242"/>
      <c r="DW1229" s="1242"/>
      <c r="DX1229" s="1242"/>
      <c r="DY1229" s="1242"/>
      <c r="DZ1229" s="1242"/>
      <c r="EA1229" s="1242"/>
      <c r="EB1229" s="1242"/>
      <c r="EC1229" s="1242"/>
      <c r="ED1229" s="1242"/>
      <c r="EE1229" s="1242"/>
      <c r="EF1229" s="1242"/>
      <c r="EG1229" s="1242"/>
      <c r="EH1229" s="1242"/>
      <c r="EI1229" s="1242"/>
      <c r="EJ1229" s="1242"/>
      <c r="EK1229" s="937"/>
    </row>
    <row r="1230" spans="2:156" s="920" customFormat="1" ht="9.9499999999999993" customHeight="1">
      <c r="J1230" s="936"/>
      <c r="K1230" s="939"/>
      <c r="L1230" s="939"/>
      <c r="M1230" s="939"/>
      <c r="N1230" s="939"/>
      <c r="O1230" s="939"/>
      <c r="P1230" s="939"/>
      <c r="Q1230" s="939"/>
      <c r="R1230" s="939"/>
      <c r="S1230" s="939"/>
      <c r="T1230" s="939"/>
      <c r="U1230" s="939"/>
      <c r="V1230" s="939"/>
      <c r="W1230" s="939"/>
      <c r="X1230" s="939"/>
      <c r="Y1230" s="939"/>
      <c r="Z1230" s="939"/>
      <c r="AA1230" s="939"/>
      <c r="AB1230" s="939"/>
      <c r="AC1230" s="939"/>
      <c r="AD1230" s="939"/>
      <c r="AE1230" s="939"/>
      <c r="AF1230" s="939"/>
      <c r="AG1230" s="939"/>
      <c r="AH1230" s="939"/>
      <c r="AI1230" s="939"/>
      <c r="AJ1230" s="939"/>
      <c r="AK1230" s="939"/>
      <c r="AL1230" s="939"/>
      <c r="AM1230" s="939"/>
      <c r="AN1230" s="939"/>
      <c r="AO1230" s="939"/>
      <c r="AP1230" s="939"/>
      <c r="AQ1230" s="939"/>
      <c r="AR1230" s="939"/>
      <c r="AS1230" s="939"/>
      <c r="AT1230" s="939"/>
      <c r="AU1230" s="939"/>
      <c r="AV1230" s="939"/>
      <c r="AW1230" s="939"/>
      <c r="AX1230" s="939"/>
      <c r="AY1230" s="939"/>
      <c r="AZ1230" s="939"/>
      <c r="BA1230" s="939"/>
      <c r="BB1230" s="939"/>
      <c r="BC1230" s="939"/>
      <c r="BD1230" s="939"/>
      <c r="BE1230" s="939"/>
      <c r="BF1230" s="939"/>
      <c r="BG1230" s="939"/>
      <c r="BH1230" s="939"/>
      <c r="BI1230" s="939"/>
      <c r="BJ1230" s="939"/>
      <c r="BK1230" s="939"/>
      <c r="BL1230" s="939"/>
      <c r="BM1230" s="939"/>
      <c r="BN1230" s="939"/>
      <c r="BO1230" s="939"/>
      <c r="BP1230" s="939"/>
      <c r="BQ1230" s="939"/>
      <c r="BR1230" s="939"/>
      <c r="BS1230" s="939"/>
      <c r="BT1230" s="939"/>
      <c r="BU1230" s="939"/>
      <c r="BV1230" s="939"/>
      <c r="BW1230" s="939"/>
      <c r="BX1230" s="939"/>
      <c r="BY1230" s="939"/>
      <c r="BZ1230" s="939"/>
      <c r="CA1230" s="939"/>
      <c r="CB1230" s="939"/>
      <c r="CC1230" s="939"/>
      <c r="CD1230" s="939"/>
      <c r="CE1230" s="939"/>
      <c r="CF1230" s="939"/>
      <c r="CG1230" s="939"/>
      <c r="CH1230" s="939"/>
      <c r="CI1230" s="939"/>
      <c r="CJ1230" s="939"/>
      <c r="CK1230" s="939"/>
      <c r="CL1230" s="939"/>
      <c r="CM1230" s="939"/>
      <c r="CN1230" s="939"/>
      <c r="CO1230" s="939"/>
      <c r="CP1230" s="939"/>
      <c r="CQ1230" s="939"/>
      <c r="CR1230" s="939"/>
      <c r="CS1230" s="939"/>
      <c r="CT1230" s="939"/>
      <c r="CU1230" s="939"/>
      <c r="CV1230" s="939"/>
      <c r="CW1230" s="939"/>
      <c r="CX1230" s="939"/>
      <c r="CY1230" s="939"/>
      <c r="CZ1230" s="939"/>
      <c r="DA1230" s="939"/>
      <c r="DB1230" s="939"/>
      <c r="DC1230" s="939"/>
      <c r="DD1230" s="939"/>
      <c r="DE1230" s="939"/>
      <c r="DF1230" s="939"/>
      <c r="DG1230" s="939"/>
      <c r="DH1230" s="939"/>
      <c r="DI1230" s="939"/>
      <c r="DJ1230" s="939"/>
      <c r="DK1230" s="939"/>
      <c r="DL1230" s="939"/>
      <c r="DM1230" s="939"/>
      <c r="DN1230" s="939"/>
      <c r="DO1230" s="939"/>
      <c r="DP1230" s="939"/>
      <c r="DQ1230" s="939"/>
      <c r="DR1230" s="939"/>
      <c r="DS1230" s="939"/>
      <c r="DT1230" s="939"/>
      <c r="DU1230" s="939"/>
      <c r="DV1230" s="939"/>
      <c r="DW1230" s="939"/>
      <c r="DX1230" s="939"/>
      <c r="DY1230" s="939"/>
      <c r="DZ1230" s="939"/>
      <c r="EA1230" s="939"/>
      <c r="EB1230" s="939"/>
      <c r="EC1230" s="939"/>
      <c r="ED1230" s="939"/>
      <c r="EE1230" s="939"/>
      <c r="EF1230" s="939"/>
      <c r="EG1230" s="939"/>
      <c r="EH1230" s="939"/>
      <c r="EI1230" s="939"/>
      <c r="EJ1230" s="939"/>
      <c r="EK1230" s="940"/>
    </row>
    <row r="1231" spans="2:156" s="920" customFormat="1" ht="18.95" customHeight="1">
      <c r="K1231" s="1052" t="s">
        <v>2255</v>
      </c>
    </row>
    <row r="1232" spans="2:156" s="920" customFormat="1" ht="18.95" customHeight="1"/>
    <row r="1233" spans="2:153" s="920" customFormat="1" ht="18.95" customHeight="1">
      <c r="I1233" s="924" t="s">
        <v>3792</v>
      </c>
      <c r="AA1233" s="2372"/>
      <c r="AB1233" s="2372"/>
      <c r="AC1233" s="2372"/>
      <c r="AD1233" s="2372"/>
      <c r="AE1233" s="2372"/>
      <c r="AF1233" s="2372"/>
      <c r="AG1233" s="2372"/>
      <c r="AH1233" s="2372"/>
      <c r="AI1233" s="2372"/>
      <c r="AJ1233" s="2372"/>
      <c r="AK1233" s="2372"/>
      <c r="AL1233" s="2372"/>
      <c r="AM1233" s="2372"/>
      <c r="AN1233" s="2372"/>
      <c r="AO1233" s="2372"/>
      <c r="AP1233" s="2372"/>
      <c r="AQ1233" s="2372"/>
      <c r="AR1233" s="2372"/>
      <c r="AS1233" s="2372"/>
      <c r="AT1233" s="2372"/>
      <c r="AU1233" s="2372"/>
      <c r="AV1233" s="2372"/>
      <c r="AW1233" s="2372"/>
      <c r="AX1233" s="2372"/>
    </row>
    <row r="1234" spans="2:153" s="920" customFormat="1" ht="18.95" customHeight="1"/>
    <row r="1235" spans="2:153" s="920" customFormat="1" ht="18.95" customHeight="1">
      <c r="K1235" s="2339" t="s">
        <v>3785</v>
      </c>
      <c r="L1235" s="2339"/>
      <c r="M1235" s="2339"/>
      <c r="N1235" s="2339"/>
      <c r="O1235" s="2339"/>
      <c r="P1235" s="2339"/>
      <c r="Q1235" s="2339"/>
      <c r="R1235" s="2339"/>
      <c r="S1235" s="2339"/>
      <c r="T1235" s="2339"/>
      <c r="U1235" s="2339"/>
      <c r="V1235" s="2339"/>
      <c r="W1235" s="2339"/>
      <c r="X1235" s="2339"/>
      <c r="Y1235" s="2339"/>
      <c r="Z1235" s="2339"/>
      <c r="AA1235" s="2339"/>
      <c r="AB1235" s="2339"/>
      <c r="AC1235" s="2339"/>
      <c r="AD1235" s="2339"/>
      <c r="AE1235" s="2339"/>
      <c r="AF1235" s="2339"/>
      <c r="AG1235" s="2339"/>
      <c r="AH1235" s="2339"/>
      <c r="AI1235" s="2339"/>
      <c r="AJ1235" s="2339"/>
      <c r="AK1235" s="2339"/>
      <c r="AL1235" s="2339"/>
      <c r="AM1235" s="2339"/>
      <c r="AN1235" s="2339"/>
      <c r="AO1235" s="2339"/>
      <c r="AP1235" s="2339"/>
      <c r="AQ1235" s="2339"/>
      <c r="AR1235" s="2339"/>
      <c r="AS1235" s="2339"/>
      <c r="AT1235" s="2339"/>
      <c r="AU1235" s="2339"/>
      <c r="AV1235" s="2339"/>
      <c r="AW1235" s="2339"/>
    </row>
    <row r="1236" spans="2:153" s="920" customFormat="1" ht="18.95" customHeight="1"/>
    <row r="1237" spans="2:153" ht="5.0999999999999996" customHeight="1">
      <c r="B1237" s="920"/>
      <c r="C1237" s="920"/>
      <c r="D1237" s="920"/>
      <c r="E1237" s="920"/>
      <c r="H1237"/>
      <c r="I1237"/>
      <c r="J1237" s="536"/>
      <c r="K1237" s="921"/>
      <c r="L1237" s="922"/>
      <c r="M1237" s="922"/>
      <c r="N1237" s="922"/>
      <c r="O1237" s="922"/>
      <c r="P1237" s="922"/>
      <c r="Q1237" s="922"/>
      <c r="R1237" s="922"/>
      <c r="S1237" s="1988"/>
      <c r="T1237" s="1988"/>
      <c r="U1237" s="1988"/>
      <c r="V1237" s="1989"/>
      <c r="X1237" s="1990"/>
      <c r="Y1237" s="1990"/>
      <c r="Z1237" s="1990"/>
      <c r="AA1237" s="920"/>
      <c r="AB1237" s="920"/>
      <c r="AC1237" s="920"/>
      <c r="AD1237" s="920"/>
      <c r="AE1237" s="920"/>
      <c r="AF1237" s="920"/>
      <c r="AG1237" s="920"/>
      <c r="AH1237" s="920"/>
      <c r="AI1237" s="920"/>
      <c r="AJ1237" s="920"/>
      <c r="AK1237" s="920"/>
      <c r="AL1237" s="920"/>
      <c r="AM1237" s="920"/>
      <c r="AN1237" s="920"/>
      <c r="AO1237" s="920"/>
      <c r="AP1237" s="920"/>
      <c r="AQ1237" s="920"/>
      <c r="AR1237" s="920"/>
      <c r="AS1237" s="920"/>
      <c r="AT1237" s="920"/>
      <c r="AU1237" s="920"/>
      <c r="AV1237" s="920"/>
      <c r="AW1237" s="920"/>
      <c r="AX1237" s="920"/>
      <c r="AY1237" s="920"/>
      <c r="AZ1237" s="920"/>
      <c r="BA1237" s="920"/>
      <c r="BB1237" s="920"/>
      <c r="BC1237" s="920"/>
      <c r="BD1237" s="920"/>
      <c r="BE1237" s="920"/>
      <c r="BF1237" s="920"/>
      <c r="BG1237" s="920"/>
      <c r="BH1237" s="920"/>
      <c r="BI1237" s="920"/>
    </row>
    <row r="1238" spans="2:153" ht="18.95" customHeight="1">
      <c r="B1238" s="920"/>
      <c r="C1238" s="920"/>
      <c r="D1238" s="920"/>
      <c r="E1238" s="920"/>
      <c r="H1238"/>
      <c r="I1238"/>
      <c r="J1238" s="536"/>
      <c r="K1238" s="907" t="s">
        <v>3557</v>
      </c>
      <c r="L1238" s="908"/>
      <c r="M1238" s="908"/>
      <c r="N1238" s="908"/>
      <c r="O1238" s="908"/>
      <c r="P1238" s="908"/>
      <c r="Q1238" s="908"/>
      <c r="R1238" s="908"/>
      <c r="S1238" s="908"/>
      <c r="T1238" s="908"/>
      <c r="U1238" s="908"/>
      <c r="V1238" s="909"/>
      <c r="W1238" s="920"/>
      <c r="X1238" s="920"/>
      <c r="Y1238" s="920"/>
      <c r="Z1238" s="920"/>
      <c r="AA1238" s="920"/>
      <c r="AB1238" s="920"/>
      <c r="AC1238" s="920"/>
      <c r="AD1238" s="920"/>
      <c r="AE1238" s="920"/>
      <c r="AF1238" s="920"/>
      <c r="AG1238" s="920"/>
      <c r="AH1238" s="920"/>
      <c r="AI1238" s="920"/>
      <c r="AJ1238" s="920"/>
      <c r="AK1238" s="920"/>
      <c r="AL1238" s="920"/>
      <c r="AM1238" s="920"/>
      <c r="AN1238" s="920"/>
      <c r="AO1238" s="920"/>
      <c r="AS1238" s="920"/>
      <c r="AT1238" s="920"/>
      <c r="AU1238" s="920"/>
      <c r="AV1238" s="920"/>
      <c r="AW1238" s="920"/>
      <c r="AX1238" s="920"/>
      <c r="AY1238" s="920"/>
      <c r="AZ1238" s="920"/>
      <c r="BA1238" s="920"/>
      <c r="BB1238" s="920"/>
      <c r="BC1238" s="920"/>
      <c r="BD1238" s="920"/>
      <c r="BE1238" s="920"/>
      <c r="BF1238" s="920"/>
      <c r="BG1238" s="920"/>
      <c r="BH1238" s="920"/>
      <c r="BI1238" s="920"/>
      <c r="BJ1238" s="920"/>
      <c r="EG1238" s="920"/>
      <c r="EH1238" s="920"/>
      <c r="EI1238" s="920"/>
      <c r="EJ1238" s="920"/>
      <c r="EK1238" s="920"/>
      <c r="EL1238" s="920"/>
      <c r="EM1238" s="920"/>
      <c r="EN1238" s="920"/>
      <c r="EO1238" s="920"/>
      <c r="EP1238" s="920"/>
      <c r="EQ1238" s="920"/>
      <c r="ER1238" s="920"/>
      <c r="ES1238" s="920"/>
      <c r="ET1238" s="920"/>
      <c r="EU1238" s="920"/>
      <c r="EV1238" s="920"/>
      <c r="EW1238" s="920"/>
    </row>
    <row r="1239" spans="2:153" ht="9.9499999999999993" customHeight="1">
      <c r="B1239" s="920"/>
      <c r="C1239" s="920"/>
      <c r="D1239" s="920"/>
      <c r="E1239" s="920"/>
      <c r="H1239"/>
      <c r="I1239"/>
      <c r="J1239" s="916"/>
      <c r="K1239" s="536"/>
      <c r="L1239" s="536"/>
      <c r="M1239" s="536"/>
      <c r="N1239" s="536"/>
      <c r="O1239" s="536"/>
      <c r="P1239" s="536"/>
      <c r="Q1239" s="536"/>
      <c r="R1239" s="536"/>
      <c r="S1239" s="1990"/>
      <c r="T1239" s="1990"/>
      <c r="U1239" s="1990"/>
      <c r="V1239" s="1990"/>
      <c r="W1239" s="1316"/>
      <c r="X1239" s="1317"/>
      <c r="Y1239" s="1317"/>
      <c r="Z1239" s="1317"/>
      <c r="AA1239" s="1316"/>
      <c r="AB1239" s="1316"/>
      <c r="AC1239" s="1316"/>
      <c r="AD1239" s="1316"/>
      <c r="AE1239" s="1316"/>
      <c r="AF1239" s="1316"/>
      <c r="AG1239" s="1316"/>
      <c r="AH1239" s="1316"/>
      <c r="AI1239" s="1316"/>
      <c r="AJ1239" s="1316"/>
      <c r="AK1239" s="1316"/>
      <c r="AL1239" s="1316"/>
      <c r="AM1239" s="1316"/>
      <c r="AN1239" s="1316"/>
      <c r="AO1239" s="1316"/>
      <c r="AP1239" s="1316"/>
      <c r="AQ1239" s="1316"/>
      <c r="AR1239" s="1316"/>
      <c r="AS1239" s="1316"/>
      <c r="AT1239" s="1316"/>
      <c r="AU1239" s="1316"/>
      <c r="AV1239" s="1316"/>
      <c r="AW1239" s="1316"/>
      <c r="AX1239" s="1316"/>
      <c r="AY1239" s="1316"/>
      <c r="AZ1239" s="1316"/>
      <c r="BA1239" s="1316"/>
      <c r="BB1239" s="1316"/>
      <c r="BC1239" s="1316"/>
      <c r="BD1239" s="1316"/>
      <c r="BE1239" s="1316"/>
      <c r="BF1239" s="1316"/>
      <c r="BG1239" s="1316"/>
      <c r="BH1239" s="1316"/>
      <c r="BI1239" s="1316"/>
      <c r="BJ1239" s="1316"/>
      <c r="BK1239" s="1316"/>
      <c r="BL1239" s="1316"/>
      <c r="BM1239" s="1316"/>
      <c r="BN1239" s="1316"/>
      <c r="BO1239" s="1316"/>
      <c r="BP1239" s="1316"/>
      <c r="BQ1239" s="1316"/>
      <c r="BR1239" s="1316"/>
      <c r="BS1239" s="1316"/>
      <c r="BT1239" s="1316"/>
      <c r="BU1239" s="1316"/>
      <c r="BV1239" s="1316"/>
      <c r="BW1239" s="1316"/>
      <c r="BX1239" s="1316"/>
      <c r="BY1239" s="1316"/>
      <c r="BZ1239" s="1316"/>
      <c r="CA1239" s="1316"/>
      <c r="CB1239" s="1316"/>
      <c r="CC1239" s="1316"/>
      <c r="CD1239" s="1316"/>
      <c r="CE1239" s="1316"/>
      <c r="CF1239" s="1316"/>
      <c r="CG1239" s="1316"/>
      <c r="CH1239" s="1316"/>
      <c r="CI1239" s="1316"/>
      <c r="CJ1239" s="1316"/>
      <c r="CK1239" s="1316"/>
      <c r="CL1239" s="1316"/>
      <c r="CM1239" s="1316"/>
      <c r="CN1239" s="1316"/>
      <c r="CO1239" s="1316"/>
      <c r="CP1239" s="1316"/>
      <c r="CQ1239" s="1316"/>
      <c r="CR1239" s="1316"/>
      <c r="CS1239" s="1316"/>
      <c r="CT1239" s="1316"/>
      <c r="CU1239" s="1316"/>
      <c r="CV1239" s="1316"/>
      <c r="CW1239" s="1316"/>
      <c r="CX1239" s="1316"/>
      <c r="CY1239" s="1316"/>
      <c r="CZ1239" s="1316"/>
      <c r="DA1239" s="1316"/>
      <c r="DB1239" s="1316"/>
      <c r="DC1239" s="1316"/>
      <c r="DD1239" s="1316"/>
      <c r="DE1239" s="1316"/>
      <c r="DF1239" s="1316"/>
      <c r="DG1239" s="1316"/>
      <c r="DH1239" s="1316"/>
      <c r="DI1239" s="1316"/>
      <c r="DJ1239" s="1316"/>
      <c r="DK1239" s="1316"/>
      <c r="DL1239" s="1316"/>
      <c r="DM1239" s="1316"/>
      <c r="DN1239" s="1316"/>
      <c r="DO1239" s="1316"/>
      <c r="DP1239" s="1316"/>
      <c r="DQ1239" s="1316"/>
      <c r="DR1239" s="1316"/>
      <c r="DS1239" s="1316"/>
      <c r="DT1239" s="1316"/>
      <c r="DU1239" s="1316"/>
      <c r="DV1239" s="1316"/>
      <c r="DW1239" s="1316"/>
      <c r="DX1239" s="1316"/>
      <c r="DY1239" s="1316"/>
      <c r="DZ1239" s="1316"/>
      <c r="EA1239" s="1316"/>
      <c r="EB1239" s="1316"/>
      <c r="EC1239" s="1316"/>
      <c r="ED1239" s="1316"/>
      <c r="EE1239" s="1316"/>
      <c r="EF1239" s="1316"/>
      <c r="EG1239" s="941"/>
      <c r="EH1239" s="941"/>
      <c r="EI1239" s="942"/>
      <c r="EJ1239" s="920"/>
      <c r="EK1239" s="920"/>
      <c r="EL1239" s="920"/>
      <c r="EM1239" s="920"/>
      <c r="EN1239" s="920"/>
      <c r="EO1239" s="920"/>
      <c r="EP1239" s="920"/>
      <c r="EQ1239" s="920"/>
      <c r="ER1239" s="920"/>
      <c r="ES1239" s="920"/>
      <c r="ET1239" s="920"/>
      <c r="EU1239" s="920"/>
      <c r="EV1239" s="920"/>
      <c r="EW1239" s="920"/>
    </row>
    <row r="1240" spans="2:153" ht="18.95" customHeight="1">
      <c r="B1240" s="920"/>
      <c r="C1240" s="920"/>
      <c r="D1240" s="920"/>
      <c r="E1240" s="920"/>
      <c r="J1240" s="935"/>
      <c r="K1240" s="949" t="s">
        <v>1642</v>
      </c>
      <c r="L1240" s="752"/>
      <c r="M1240" s="938"/>
      <c r="N1240" s="938"/>
      <c r="O1240" s="2890" t="s">
        <v>1179</v>
      </c>
      <c r="P1240" s="2891"/>
      <c r="Q1240" s="2891"/>
      <c r="R1240" s="2892"/>
      <c r="S1240" s="986" t="s">
        <v>1180</v>
      </c>
      <c r="T1240" s="987" t="s">
        <v>1178</v>
      </c>
      <c r="U1240" s="2890" t="s">
        <v>1179</v>
      </c>
      <c r="V1240" s="2891"/>
      <c r="W1240" s="2891"/>
      <c r="X1240" s="2892"/>
      <c r="Y1240" s="986" t="s">
        <v>1180</v>
      </c>
      <c r="Z1240" s="920"/>
      <c r="AA1240" s="938" t="s">
        <v>1630</v>
      </c>
      <c r="AB1240" s="938"/>
      <c r="AC1240" s="938"/>
      <c r="AD1240" s="1154" t="s">
        <v>1844</v>
      </c>
      <c r="AE1240" s="1155"/>
      <c r="AF1240" s="1155"/>
      <c r="AG1240" s="1155"/>
      <c r="AH1240" s="1155"/>
      <c r="AI1240" s="1156"/>
      <c r="AJ1240" s="946" t="s">
        <v>1115</v>
      </c>
      <c r="AL1240" s="920" t="s">
        <v>3787</v>
      </c>
      <c r="AM1240" s="920" t="s">
        <v>3786</v>
      </c>
      <c r="AN1240" s="920"/>
      <c r="AO1240" s="920"/>
      <c r="AP1240" s="920" t="s">
        <v>3789</v>
      </c>
      <c r="AQ1240" s="920" t="s">
        <v>3788</v>
      </c>
      <c r="AR1240" s="920"/>
      <c r="AS1240" s="920"/>
      <c r="AT1240" s="486" t="s">
        <v>737</v>
      </c>
      <c r="AU1240" s="486" t="s">
        <v>2318</v>
      </c>
      <c r="AX1240" s="920"/>
      <c r="AY1240" s="920"/>
      <c r="AZ1240" s="920"/>
      <c r="BA1240" s="920"/>
      <c r="BB1240" s="920"/>
      <c r="BC1240" s="920"/>
      <c r="BD1240" s="920"/>
      <c r="BE1240" s="920"/>
      <c r="BF1240" s="920"/>
      <c r="BG1240" s="926" t="s">
        <v>1544</v>
      </c>
      <c r="BH1240" s="927"/>
      <c r="BI1240" s="928"/>
      <c r="BJ1240" s="926" t="s">
        <v>1623</v>
      </c>
      <c r="BK1240" s="927"/>
      <c r="BL1240" s="928"/>
      <c r="BM1240" s="920"/>
      <c r="BN1240" s="920"/>
      <c r="BO1240" s="920"/>
      <c r="BP1240" s="920"/>
      <c r="BQ1240" s="920"/>
      <c r="BR1240" s="920"/>
      <c r="BS1240" s="920"/>
      <c r="BT1240" s="920"/>
      <c r="BU1240" s="920"/>
      <c r="BV1240" s="920"/>
      <c r="BW1240" s="920"/>
      <c r="BX1240" s="920"/>
      <c r="BY1240" s="920"/>
      <c r="BZ1240" s="920"/>
      <c r="CA1240" s="920"/>
      <c r="CB1240" s="920"/>
      <c r="CC1240" s="920"/>
      <c r="CD1240" s="920"/>
      <c r="CE1240" s="920"/>
      <c r="CF1240" s="920"/>
      <c r="CG1240" s="920"/>
      <c r="CH1240" s="920"/>
      <c r="CI1240" s="920"/>
      <c r="CJ1240" s="920"/>
      <c r="CK1240" s="920"/>
      <c r="CL1240" s="920"/>
      <c r="CM1240" s="920"/>
      <c r="CN1240" s="920"/>
      <c r="CO1240" s="920"/>
      <c r="CP1240" s="920"/>
      <c r="CQ1240" s="920"/>
      <c r="CR1240" s="920"/>
      <c r="CS1240" s="920"/>
      <c r="CT1240" s="920"/>
      <c r="CU1240" s="920"/>
      <c r="CV1240" s="920"/>
      <c r="CW1240" s="920"/>
      <c r="CX1240" s="920"/>
      <c r="CY1240" s="920"/>
      <c r="CZ1240" s="920"/>
      <c r="DA1240" s="920"/>
      <c r="DB1240" s="920"/>
      <c r="DC1240" s="920"/>
      <c r="DD1240" s="920"/>
      <c r="DE1240" s="920"/>
      <c r="DF1240" s="920"/>
      <c r="DG1240" s="920"/>
      <c r="DH1240" s="920"/>
      <c r="DI1240" s="920"/>
      <c r="DJ1240" s="920"/>
      <c r="DK1240" s="920"/>
      <c r="DL1240" s="920"/>
      <c r="DM1240" s="920"/>
      <c r="DN1240" s="920"/>
      <c r="DO1240" s="920"/>
      <c r="DP1240" s="920"/>
      <c r="DQ1240" s="920"/>
      <c r="DR1240" s="920"/>
      <c r="DS1240" s="920"/>
      <c r="DT1240" s="920"/>
      <c r="DU1240" s="920"/>
      <c r="DV1240" s="920"/>
      <c r="DW1240" s="920"/>
      <c r="DX1240" s="920"/>
      <c r="DY1240" s="920"/>
      <c r="DZ1240" s="920"/>
      <c r="EA1240" s="920"/>
      <c r="EB1240" s="920"/>
      <c r="EC1240" s="920"/>
      <c r="ED1240" s="920"/>
      <c r="EE1240" s="920"/>
      <c r="EF1240" s="920"/>
      <c r="EG1240" s="920"/>
      <c r="EH1240" s="920"/>
      <c r="EI1240" s="937"/>
      <c r="EJ1240" s="920"/>
      <c r="EK1240" s="920"/>
      <c r="EL1240" s="920"/>
      <c r="EM1240" s="920"/>
      <c r="EN1240" s="920"/>
      <c r="EO1240" s="920"/>
      <c r="EP1240" s="920"/>
      <c r="EQ1240" s="920"/>
      <c r="ER1240" s="920"/>
      <c r="ES1240" s="920"/>
      <c r="ET1240" s="920"/>
      <c r="EU1240" s="920"/>
      <c r="EV1240" s="920"/>
      <c r="EW1240" s="920"/>
    </row>
    <row r="1241" spans="2:153" ht="9.9499999999999993" customHeight="1">
      <c r="B1241" s="920"/>
      <c r="C1241" s="920"/>
      <c r="D1241" s="920"/>
      <c r="E1241" s="920"/>
      <c r="J1241" s="935"/>
      <c r="K1241" s="2042"/>
      <c r="L1241" s="920"/>
      <c r="M1241" s="920"/>
      <c r="N1241" s="920"/>
      <c r="O1241" s="920"/>
      <c r="P1241" s="920"/>
      <c r="Q1241" s="920"/>
      <c r="R1241" s="920"/>
      <c r="S1241" s="920"/>
      <c r="T1241" s="920"/>
      <c r="U1241" s="920"/>
      <c r="V1241" s="920"/>
      <c r="W1241" s="920"/>
      <c r="X1241" s="920"/>
      <c r="Y1241" s="920"/>
      <c r="Z1241" s="920"/>
      <c r="AA1241" s="920"/>
      <c r="AB1241" s="920"/>
      <c r="AC1241" s="920"/>
      <c r="AD1241" s="920"/>
      <c r="AE1241" s="920"/>
      <c r="AF1241" s="920"/>
      <c r="AG1241" s="920"/>
      <c r="AH1241" s="920"/>
      <c r="AI1241" s="920"/>
      <c r="AJ1241" s="920"/>
      <c r="AK1241" s="920"/>
      <c r="AL1241" s="920"/>
      <c r="AM1241" s="920"/>
      <c r="AN1241" s="920"/>
      <c r="AO1241" s="920"/>
      <c r="AP1241" s="920"/>
      <c r="AQ1241" s="920"/>
      <c r="AR1241" s="920"/>
      <c r="AS1241" s="920"/>
      <c r="AT1241" s="920"/>
      <c r="AU1241" s="920"/>
      <c r="AV1241" s="920"/>
      <c r="AW1241" s="920"/>
      <c r="AX1241" s="920"/>
      <c r="AY1241" s="920"/>
      <c r="AZ1241" s="920"/>
      <c r="BA1241" s="920"/>
      <c r="BB1241" s="920"/>
      <c r="BC1241" s="920"/>
      <c r="BD1241" s="920"/>
      <c r="BE1241" s="920"/>
      <c r="BF1241" s="920"/>
      <c r="BG1241" s="920"/>
      <c r="BH1241" s="920"/>
      <c r="BI1241" s="920"/>
      <c r="BJ1241" s="920"/>
      <c r="BK1241" s="920"/>
      <c r="BL1241" s="920"/>
      <c r="BM1241" s="920"/>
      <c r="BN1241" s="920"/>
      <c r="BO1241" s="920"/>
      <c r="BP1241" s="920"/>
      <c r="BQ1241" s="920"/>
      <c r="BR1241" s="920"/>
      <c r="BS1241" s="920"/>
      <c r="BT1241" s="920"/>
      <c r="BU1241" s="920"/>
      <c r="BV1241" s="920"/>
      <c r="BW1241" s="920"/>
      <c r="BX1241" s="920"/>
      <c r="BY1241" s="920"/>
      <c r="BZ1241" s="920"/>
      <c r="CA1241" s="920"/>
      <c r="CB1241" s="920"/>
      <c r="CC1241" s="920"/>
      <c r="CD1241" s="920"/>
      <c r="CE1241" s="920"/>
      <c r="CF1241" s="920"/>
      <c r="CG1241" s="920"/>
      <c r="CH1241" s="920"/>
      <c r="CI1241" s="920"/>
      <c r="CJ1241" s="920"/>
      <c r="CK1241" s="920"/>
      <c r="CL1241" s="920"/>
      <c r="CM1241" s="920"/>
      <c r="CN1241" s="920"/>
      <c r="CO1241" s="920"/>
      <c r="CP1241" s="920"/>
      <c r="CQ1241" s="920"/>
      <c r="CR1241" s="920"/>
      <c r="CS1241" s="920"/>
      <c r="CT1241" s="920"/>
      <c r="CU1241" s="920"/>
      <c r="CV1241" s="920"/>
      <c r="CW1241" s="920"/>
      <c r="CX1241" s="920"/>
      <c r="CY1241" s="920"/>
      <c r="CZ1241" s="920"/>
      <c r="DA1241" s="920"/>
      <c r="DB1241" s="920"/>
      <c r="DC1241" s="920"/>
      <c r="DD1241" s="920"/>
      <c r="DE1241" s="920"/>
      <c r="DF1241" s="920"/>
      <c r="DG1241" s="920"/>
      <c r="DH1241" s="920"/>
      <c r="DI1241" s="920"/>
      <c r="DJ1241" s="920"/>
      <c r="DK1241" s="920"/>
      <c r="DL1241" s="920"/>
      <c r="DM1241" s="920"/>
      <c r="DN1241" s="920"/>
      <c r="DO1241" s="920"/>
      <c r="DP1241" s="920"/>
      <c r="DQ1241" s="920"/>
      <c r="DR1241" s="920"/>
      <c r="DS1241" s="920"/>
      <c r="DT1241" s="920"/>
      <c r="DU1241" s="920"/>
      <c r="DV1241" s="920"/>
      <c r="DW1241" s="920"/>
      <c r="DX1241" s="920"/>
      <c r="DY1241" s="920"/>
      <c r="DZ1241" s="920"/>
      <c r="EA1241" s="920"/>
      <c r="EB1241" s="920"/>
      <c r="EC1241" s="920"/>
      <c r="ED1241" s="920"/>
      <c r="EE1241" s="920"/>
      <c r="EF1241" s="920"/>
      <c r="EG1241" s="920"/>
      <c r="EH1241" s="920"/>
      <c r="EI1241" s="937"/>
      <c r="EJ1241" s="920"/>
      <c r="EK1241" s="920"/>
      <c r="EL1241" s="920"/>
      <c r="EM1241" s="920"/>
      <c r="EN1241" s="920"/>
      <c r="EO1241" s="920"/>
      <c r="EP1241" s="920"/>
      <c r="EQ1241" s="920"/>
      <c r="ER1241" s="920"/>
      <c r="ES1241" s="920"/>
      <c r="ET1241" s="920"/>
      <c r="EU1241" s="920"/>
      <c r="EV1241" s="920"/>
      <c r="EW1241" s="920"/>
    </row>
    <row r="1242" spans="2:153" s="920" customFormat="1" ht="18.95" customHeight="1">
      <c r="J1242" s="935"/>
      <c r="K1242" s="949" t="s">
        <v>1542</v>
      </c>
      <c r="L1242" s="938"/>
      <c r="M1242" s="938"/>
      <c r="O1242" s="982" t="s">
        <v>1521</v>
      </c>
      <c r="P1242" s="983"/>
      <c r="Q1242" s="983"/>
      <c r="R1242" s="983"/>
      <c r="S1242" s="986" t="s">
        <v>912</v>
      </c>
      <c r="T1242" s="910" t="s">
        <v>1627</v>
      </c>
      <c r="U1242" s="981"/>
      <c r="V1242" s="938"/>
      <c r="W1242" s="982" t="s">
        <v>1521</v>
      </c>
      <c r="X1242" s="983"/>
      <c r="Y1242" s="983"/>
      <c r="Z1242" s="983"/>
      <c r="AA1242" s="986" t="s">
        <v>912</v>
      </c>
      <c r="AB1242" s="910" t="s">
        <v>1656</v>
      </c>
      <c r="AC1242" s="981"/>
      <c r="AD1242" s="938"/>
      <c r="AE1242" s="982" t="s">
        <v>1521</v>
      </c>
      <c r="AF1242" s="983"/>
      <c r="AG1242" s="983"/>
      <c r="AH1242" s="983"/>
      <c r="AI1242" s="986" t="s">
        <v>912</v>
      </c>
      <c r="AJ1242" s="910" t="s">
        <v>1789</v>
      </c>
      <c r="AK1242" s="981"/>
      <c r="AL1242" s="938"/>
      <c r="AM1242" s="982" t="s">
        <v>1521</v>
      </c>
      <c r="AN1242" s="983"/>
      <c r="AO1242" s="983"/>
      <c r="AP1242" s="983"/>
      <c r="AQ1242" s="946" t="s">
        <v>1115</v>
      </c>
      <c r="EI1242" s="937"/>
    </row>
    <row r="1243" spans="2:153" s="920" customFormat="1" ht="18.95" customHeight="1">
      <c r="J1243" s="935"/>
      <c r="EI1243" s="937"/>
    </row>
    <row r="1244" spans="2:153" s="920" customFormat="1" ht="18.95" customHeight="1">
      <c r="J1244" s="935"/>
      <c r="K1244" s="2880" t="s">
        <v>1559</v>
      </c>
      <c r="L1244" s="3035" t="s">
        <v>3090</v>
      </c>
      <c r="M1244" s="3036"/>
      <c r="N1244" s="3036"/>
      <c r="O1244" s="3037"/>
      <c r="P1244" s="3035" t="s">
        <v>2364</v>
      </c>
      <c r="Q1244" s="3036"/>
      <c r="R1244" s="3036"/>
      <c r="S1244" s="3037"/>
      <c r="T1244" s="2797" t="s">
        <v>1586</v>
      </c>
      <c r="U1244" s="2798"/>
      <c r="V1244" s="2798"/>
      <c r="W1244" s="2798"/>
      <c r="X1244" s="2798"/>
      <c r="Y1244" s="2798"/>
      <c r="Z1244" s="2798"/>
      <c r="AA1244" s="2798"/>
      <c r="AB1244" s="2798"/>
      <c r="AC1244" s="2798"/>
      <c r="AD1244" s="2798"/>
      <c r="AE1244" s="2798"/>
      <c r="AF1244" s="2798"/>
      <c r="AG1244" s="2799"/>
      <c r="AH1244" s="2810" t="s">
        <v>2419</v>
      </c>
      <c r="AI1244" s="2882"/>
      <c r="AJ1244" s="2882"/>
      <c r="AK1244" s="2812"/>
      <c r="AL1244" s="1036" t="s">
        <v>1556</v>
      </c>
      <c r="AM1244" s="1036"/>
      <c r="AN1244" s="1036"/>
      <c r="AO1244" s="1036"/>
      <c r="AP1244" s="1036"/>
      <c r="AQ1244" s="1036"/>
      <c r="AR1244" s="1036"/>
      <c r="AS1244" s="1036"/>
      <c r="AT1244" s="1036"/>
      <c r="AU1244" s="1036"/>
      <c r="AV1244" s="1036"/>
      <c r="AW1244" s="1036"/>
      <c r="AX1244" s="1036"/>
      <c r="AY1244" s="1036"/>
      <c r="AZ1244" s="1036"/>
      <c r="BA1244" s="1036"/>
      <c r="BB1244" s="1036"/>
      <c r="BC1244" s="1036"/>
      <c r="BD1244" s="1036"/>
      <c r="BE1244" s="1036"/>
      <c r="BF1244" s="1036"/>
      <c r="BG1244" s="1036"/>
      <c r="BH1244" s="1036"/>
      <c r="BI1244" s="1036"/>
      <c r="BJ1244" s="1036"/>
      <c r="BK1244" s="1036"/>
      <c r="BL1244" s="1036"/>
      <c r="BM1244" s="1036"/>
      <c r="BN1244" s="1036"/>
      <c r="BO1244" s="1036"/>
      <c r="BP1244" s="1036"/>
      <c r="BQ1244" s="1036"/>
      <c r="BR1244" s="1036"/>
      <c r="BS1244" s="1405"/>
      <c r="BT1244" s="1405"/>
      <c r="BU1244" s="1405"/>
      <c r="BV1244" s="1405"/>
      <c r="BW1244" s="1405"/>
      <c r="BX1244" s="1405"/>
      <c r="BY1244" s="1405"/>
      <c r="BZ1244" s="1405"/>
      <c r="CA1244" s="1405"/>
      <c r="CB1244" s="1405"/>
      <c r="CC1244" s="1405"/>
      <c r="CD1244" s="1038"/>
      <c r="CE1244" s="1035" t="s">
        <v>1639</v>
      </c>
      <c r="CF1244" s="1036"/>
      <c r="CG1244" s="1036"/>
      <c r="CH1244" s="1036"/>
      <c r="CI1244" s="1036"/>
      <c r="CJ1244" s="1036"/>
      <c r="CK1244" s="1036"/>
      <c r="CL1244" s="1036"/>
      <c r="CM1244" s="1036"/>
      <c r="CN1244" s="1036"/>
      <c r="CO1244" s="1036"/>
      <c r="CP1244" s="1036"/>
      <c r="CQ1244" s="1036"/>
      <c r="CR1244" s="1036"/>
      <c r="CS1244" s="1036"/>
      <c r="CT1244" s="1036"/>
      <c r="CU1244" s="1036"/>
      <c r="CV1244" s="1036"/>
      <c r="CW1244" s="1036"/>
      <c r="CX1244" s="1036"/>
      <c r="CY1244" s="1036"/>
      <c r="CZ1244" s="1036"/>
      <c r="DA1244" s="1036"/>
      <c r="DB1244" s="1036"/>
      <c r="DC1244" s="1036"/>
      <c r="DD1244" s="1036"/>
      <c r="DE1244" s="1036"/>
      <c r="DF1244" s="1036"/>
      <c r="DG1244" s="1036"/>
      <c r="DH1244" s="1036"/>
      <c r="DI1244" s="1405"/>
      <c r="DJ1244" s="1405"/>
      <c r="DK1244" s="1405"/>
      <c r="DL1244" s="1405"/>
      <c r="DM1244" s="1405"/>
      <c r="DN1244" s="1405"/>
      <c r="DO1244" s="1405"/>
      <c r="DP1244" s="1405"/>
      <c r="DQ1244" s="1405"/>
      <c r="DR1244" s="1405"/>
      <c r="DS1244" s="1405"/>
      <c r="DT1244" s="1405"/>
      <c r="DU1244" s="1405"/>
      <c r="DV1244" s="1405"/>
      <c r="DW1244" s="1405"/>
      <c r="DX1244" s="1405"/>
      <c r="DY1244" s="1405"/>
      <c r="DZ1244" s="1405"/>
      <c r="EA1244" s="1405"/>
      <c r="EB1244" s="1405"/>
      <c r="EC1244" s="1405"/>
      <c r="ED1244" s="1405"/>
      <c r="EE1244" s="1405"/>
      <c r="EF1244" s="1038"/>
      <c r="EG1244" s="2833" t="s">
        <v>3441</v>
      </c>
      <c r="EH1244" s="2834"/>
      <c r="EI1244" s="937"/>
    </row>
    <row r="1245" spans="2:153" s="920" customFormat="1" ht="18.95" customHeight="1">
      <c r="J1245" s="935"/>
      <c r="K1245" s="3016"/>
      <c r="L1245" s="3038"/>
      <c r="M1245" s="3039"/>
      <c r="N1245" s="3039"/>
      <c r="O1245" s="3040"/>
      <c r="P1245" s="3038"/>
      <c r="Q1245" s="3039"/>
      <c r="R1245" s="3039"/>
      <c r="S1245" s="3040"/>
      <c r="T1245" s="2800"/>
      <c r="U1245" s="2801"/>
      <c r="V1245" s="2801"/>
      <c r="W1245" s="2801"/>
      <c r="X1245" s="2801"/>
      <c r="Y1245" s="2801"/>
      <c r="Z1245" s="2801"/>
      <c r="AA1245" s="2801"/>
      <c r="AB1245" s="2801"/>
      <c r="AC1245" s="2801"/>
      <c r="AD1245" s="2801"/>
      <c r="AE1245" s="2801"/>
      <c r="AF1245" s="2801"/>
      <c r="AG1245" s="2802"/>
      <c r="AH1245" s="3031"/>
      <c r="AI1245" s="2840"/>
      <c r="AJ1245" s="2840"/>
      <c r="AK1245" s="2841"/>
      <c r="AL1245" s="1361" t="s">
        <v>1550</v>
      </c>
      <c r="AM1245" s="930"/>
      <c r="AN1245" s="930"/>
      <c r="AO1245" s="930"/>
      <c r="AP1245" s="930"/>
      <c r="AQ1245" s="930"/>
      <c r="AR1245" s="930"/>
      <c r="AS1245" s="930"/>
      <c r="AT1245" s="930"/>
      <c r="AU1245" s="930"/>
      <c r="AV1245" s="930"/>
      <c r="AW1245" s="930"/>
      <c r="AX1245" s="930"/>
      <c r="AY1245" s="930"/>
      <c r="AZ1245" s="930"/>
      <c r="BA1245" s="930"/>
      <c r="BB1245" s="930"/>
      <c r="BC1245" s="930"/>
      <c r="BD1245" s="1361"/>
      <c r="BE1245" s="1361"/>
      <c r="BF1245" s="968"/>
      <c r="BG1245" s="930" t="s">
        <v>1549</v>
      </c>
      <c r="BH1245" s="930"/>
      <c r="BI1245" s="930"/>
      <c r="BJ1245" s="930"/>
      <c r="BK1245" s="930"/>
      <c r="BL1245" s="930"/>
      <c r="BM1245" s="930"/>
      <c r="BN1245" s="930"/>
      <c r="BO1245" s="930"/>
      <c r="BP1245" s="1361"/>
      <c r="BQ1245" s="1361"/>
      <c r="BR1245" s="968"/>
      <c r="BS1245" s="930" t="s">
        <v>1671</v>
      </c>
      <c r="BT1245" s="930"/>
      <c r="BU1245" s="930"/>
      <c r="BV1245" s="930"/>
      <c r="BW1245" s="930"/>
      <c r="BX1245" s="930"/>
      <c r="BY1245" s="1361"/>
      <c r="BZ1245" s="1361"/>
      <c r="CA1245" s="968"/>
      <c r="CB1245" s="2852" t="s">
        <v>2232</v>
      </c>
      <c r="CC1245" s="2853"/>
      <c r="CD1245" s="2854"/>
      <c r="CE1245" s="930" t="s">
        <v>1550</v>
      </c>
      <c r="CF1245" s="930"/>
      <c r="CG1245" s="930"/>
      <c r="CH1245" s="930"/>
      <c r="CI1245" s="930"/>
      <c r="CJ1245" s="930"/>
      <c r="CK1245" s="930"/>
      <c r="CL1245" s="930"/>
      <c r="CM1245" s="930"/>
      <c r="CN1245" s="930"/>
      <c r="CO1245" s="930"/>
      <c r="CP1245" s="930"/>
      <c r="CQ1245" s="930"/>
      <c r="CR1245" s="930"/>
      <c r="CS1245" s="930"/>
      <c r="CT1245" s="930"/>
      <c r="CU1245" s="930"/>
      <c r="CV1245" s="930"/>
      <c r="CW1245" s="1361"/>
      <c r="CX1245" s="1361"/>
      <c r="CY1245" s="968"/>
      <c r="CZ1245" s="930" t="s">
        <v>1549</v>
      </c>
      <c r="DA1245" s="930"/>
      <c r="DB1245" s="930"/>
      <c r="DC1245" s="930"/>
      <c r="DD1245" s="930"/>
      <c r="DE1245" s="930"/>
      <c r="DF1245" s="930"/>
      <c r="DG1245" s="930"/>
      <c r="DH1245" s="930"/>
      <c r="DI1245" s="929" t="s">
        <v>1671</v>
      </c>
      <c r="DJ1245" s="930"/>
      <c r="DK1245" s="930"/>
      <c r="DL1245" s="930"/>
      <c r="DM1245" s="930"/>
      <c r="DN1245" s="930"/>
      <c r="DO1245" s="930"/>
      <c r="DP1245" s="930"/>
      <c r="DQ1245" s="930"/>
      <c r="DR1245" s="930"/>
      <c r="DS1245" s="930"/>
      <c r="DT1245" s="930"/>
      <c r="DU1245" s="930"/>
      <c r="DV1245" s="930"/>
      <c r="DW1245" s="930"/>
      <c r="DX1245" s="930"/>
      <c r="DY1245" s="930"/>
      <c r="DZ1245" s="930"/>
      <c r="EA1245" s="1361"/>
      <c r="EB1245" s="1361"/>
      <c r="EC1245" s="968"/>
      <c r="ED1245" s="2852" t="s">
        <v>2243</v>
      </c>
      <c r="EE1245" s="2853"/>
      <c r="EF1245" s="2854"/>
      <c r="EG1245" s="2835"/>
      <c r="EH1245" s="2836"/>
      <c r="EI1245" s="937"/>
    </row>
    <row r="1246" spans="2:153" s="920" customFormat="1" ht="18.95" customHeight="1">
      <c r="J1246" s="935"/>
      <c r="K1246" s="3016"/>
      <c r="L1246" s="3038"/>
      <c r="M1246" s="3039"/>
      <c r="N1246" s="3039"/>
      <c r="O1246" s="3040"/>
      <c r="P1246" s="3038"/>
      <c r="Q1246" s="3039"/>
      <c r="R1246" s="3039"/>
      <c r="S1246" s="3040"/>
      <c r="T1246" s="2797" t="s">
        <v>699</v>
      </c>
      <c r="U1246" s="2848"/>
      <c r="V1246" s="2848"/>
      <c r="W1246" s="2799"/>
      <c r="X1246" s="2797" t="s">
        <v>700</v>
      </c>
      <c r="Y1246" s="2848"/>
      <c r="Z1246" s="2799"/>
      <c r="AA1246" s="2797" t="s">
        <v>1697</v>
      </c>
      <c r="AB1246" s="2848"/>
      <c r="AC1246" s="2848"/>
      <c r="AD1246" s="2848"/>
      <c r="AE1246" s="2799"/>
      <c r="AF1246" s="2797" t="s">
        <v>1771</v>
      </c>
      <c r="AG1246" s="2799"/>
      <c r="AH1246" s="3031"/>
      <c r="AI1246" s="2840"/>
      <c r="AJ1246" s="2840"/>
      <c r="AK1246" s="2841"/>
      <c r="AL1246" s="1034" t="s">
        <v>2417</v>
      </c>
      <c r="AM1246" s="1034"/>
      <c r="AN1246" s="1039"/>
      <c r="AO1246" s="1033"/>
      <c r="AP1246" s="1034"/>
      <c r="AQ1246" s="1039"/>
      <c r="AR1246" s="1202"/>
      <c r="AS1246" s="1404"/>
      <c r="AT1246" s="1204"/>
      <c r="AU1246" s="1034" t="s">
        <v>2416</v>
      </c>
      <c r="AV1246" s="1034"/>
      <c r="AW1246" s="1039"/>
      <c r="AX1246" s="1033"/>
      <c r="AY1246" s="1034"/>
      <c r="AZ1246" s="1039"/>
      <c r="BA1246" s="1202"/>
      <c r="BB1246" s="1404"/>
      <c r="BC1246" s="1204"/>
      <c r="BD1246" s="2849" t="s">
        <v>2223</v>
      </c>
      <c r="BE1246" s="2850"/>
      <c r="BF1246" s="2851"/>
      <c r="BG1246" s="1033" t="s">
        <v>1547</v>
      </c>
      <c r="BH1246" s="1034"/>
      <c r="BI1246" s="1039"/>
      <c r="BJ1246" s="1033"/>
      <c r="BK1246" s="1034"/>
      <c r="BL1246" s="1039"/>
      <c r="BM1246" s="1202"/>
      <c r="BN1246" s="1404"/>
      <c r="BO1246" s="1204"/>
      <c r="BP1246" s="2849" t="s">
        <v>2223</v>
      </c>
      <c r="BQ1246" s="2850"/>
      <c r="BR1246" s="2851"/>
      <c r="BS1246" s="2859" t="s">
        <v>2230</v>
      </c>
      <c r="BT1246" s="2860"/>
      <c r="BU1246" s="2861"/>
      <c r="BV1246" s="2859" t="s">
        <v>1672</v>
      </c>
      <c r="BW1246" s="2860"/>
      <c r="BX1246" s="2861"/>
      <c r="BY1246" s="2849" t="s">
        <v>2223</v>
      </c>
      <c r="BZ1246" s="2850"/>
      <c r="CA1246" s="2851"/>
      <c r="CB1246" s="2855"/>
      <c r="CC1246" s="2853"/>
      <c r="CD1246" s="2854"/>
      <c r="CE1246" s="1033" t="s">
        <v>2313</v>
      </c>
      <c r="CF1246" s="1034"/>
      <c r="CG1246" s="1039"/>
      <c r="CH1246" s="1033"/>
      <c r="CI1246" s="1034"/>
      <c r="CJ1246" s="1039"/>
      <c r="CK1246" s="1202"/>
      <c r="CL1246" s="1404"/>
      <c r="CM1246" s="1204"/>
      <c r="CN1246" s="1033" t="s">
        <v>2416</v>
      </c>
      <c r="CO1246" s="1034"/>
      <c r="CP1246" s="1039"/>
      <c r="CQ1246" s="1033"/>
      <c r="CR1246" s="1034"/>
      <c r="CS1246" s="1039"/>
      <c r="CT1246" s="1404"/>
      <c r="CU1246" s="1404"/>
      <c r="CV1246" s="1204"/>
      <c r="CW1246" s="2849" t="s">
        <v>2223</v>
      </c>
      <c r="CX1246" s="2850"/>
      <c r="CY1246" s="2851"/>
      <c r="CZ1246" s="1033" t="s">
        <v>1547</v>
      </c>
      <c r="DA1246" s="1034"/>
      <c r="DB1246" s="1039"/>
      <c r="DC1246" s="1033"/>
      <c r="DD1246" s="1034"/>
      <c r="DE1246" s="1039"/>
      <c r="DF1246" s="1202"/>
      <c r="DG1246" s="1404"/>
      <c r="DH1246" s="1203"/>
      <c r="DI1246" s="2859" t="s">
        <v>1984</v>
      </c>
      <c r="DJ1246" s="3032"/>
      <c r="DK1246" s="2861"/>
      <c r="DL1246" s="2859" t="s">
        <v>2230</v>
      </c>
      <c r="DM1246" s="2860"/>
      <c r="DN1246" s="2861"/>
      <c r="DO1246" s="2859" t="s">
        <v>1548</v>
      </c>
      <c r="DP1246" s="2860"/>
      <c r="DQ1246" s="2861"/>
      <c r="DR1246" s="2859" t="s">
        <v>1640</v>
      </c>
      <c r="DS1246" s="2860"/>
      <c r="DT1246" s="2861"/>
      <c r="DU1246" s="2859" t="s">
        <v>1641</v>
      </c>
      <c r="DV1246" s="2860"/>
      <c r="DW1246" s="2861"/>
      <c r="DX1246" s="2859" t="s">
        <v>1672</v>
      </c>
      <c r="DY1246" s="2860"/>
      <c r="DZ1246" s="2861"/>
      <c r="EA1246" s="2849" t="s">
        <v>2223</v>
      </c>
      <c r="EB1246" s="2850"/>
      <c r="EC1246" s="2851"/>
      <c r="ED1246" s="2855"/>
      <c r="EE1246" s="2853"/>
      <c r="EF1246" s="2854"/>
      <c r="EG1246" s="2835"/>
      <c r="EH1246" s="2836"/>
      <c r="EI1246" s="937"/>
    </row>
    <row r="1247" spans="2:153" s="920" customFormat="1" ht="18.95" customHeight="1">
      <c r="J1247" s="935"/>
      <c r="K1247" s="2881"/>
      <c r="L1247" s="3041"/>
      <c r="M1247" s="3042"/>
      <c r="N1247" s="3042"/>
      <c r="O1247" s="3043"/>
      <c r="P1247" s="3041"/>
      <c r="Q1247" s="3042"/>
      <c r="R1247" s="3042"/>
      <c r="S1247" s="3043"/>
      <c r="T1247" s="2800"/>
      <c r="U1247" s="2801"/>
      <c r="V1247" s="2801"/>
      <c r="W1247" s="2802"/>
      <c r="X1247" s="2800"/>
      <c r="Y1247" s="2801"/>
      <c r="Z1247" s="2802"/>
      <c r="AA1247" s="2800"/>
      <c r="AB1247" s="2801"/>
      <c r="AC1247" s="2801"/>
      <c r="AD1247" s="2801"/>
      <c r="AE1247" s="2802"/>
      <c r="AF1247" s="2800"/>
      <c r="AG1247" s="2802"/>
      <c r="AH1247" s="2813"/>
      <c r="AI1247" s="2814"/>
      <c r="AJ1247" s="2814"/>
      <c r="AK1247" s="2815"/>
      <c r="AL1247" s="1240" t="s">
        <v>2221</v>
      </c>
      <c r="AM1247" s="1240"/>
      <c r="AN1247" s="1241"/>
      <c r="AO1247" s="1239" t="s">
        <v>2222</v>
      </c>
      <c r="AP1247" s="1240"/>
      <c r="AQ1247" s="1241"/>
      <c r="AR1247" s="1247" t="s">
        <v>2223</v>
      </c>
      <c r="AS1247" s="1248"/>
      <c r="AT1247" s="1249"/>
      <c r="AU1247" s="1240" t="s">
        <v>2221</v>
      </c>
      <c r="AV1247" s="1240"/>
      <c r="AW1247" s="1241"/>
      <c r="AX1247" s="1239" t="s">
        <v>2222</v>
      </c>
      <c r="AY1247" s="1240"/>
      <c r="AZ1247" s="1241"/>
      <c r="BA1247" s="1247" t="s">
        <v>2223</v>
      </c>
      <c r="BB1247" s="1248"/>
      <c r="BC1247" s="1249"/>
      <c r="BD1247" s="2800"/>
      <c r="BE1247" s="2801"/>
      <c r="BF1247" s="2802"/>
      <c r="BG1247" s="1239" t="s">
        <v>2237</v>
      </c>
      <c r="BH1247" s="1240"/>
      <c r="BI1247" s="1241"/>
      <c r="BJ1247" s="1239" t="s">
        <v>2238</v>
      </c>
      <c r="BK1247" s="1240"/>
      <c r="BL1247" s="1241"/>
      <c r="BM1247" s="1247" t="s">
        <v>2223</v>
      </c>
      <c r="BN1247" s="1248"/>
      <c r="BO1247" s="1249"/>
      <c r="BP1247" s="2800"/>
      <c r="BQ1247" s="2801"/>
      <c r="BR1247" s="2802"/>
      <c r="BS1247" s="2862"/>
      <c r="BT1247" s="2863"/>
      <c r="BU1247" s="2864"/>
      <c r="BV1247" s="2862"/>
      <c r="BW1247" s="2863"/>
      <c r="BX1247" s="2864"/>
      <c r="BY1247" s="2800"/>
      <c r="BZ1247" s="2801"/>
      <c r="CA1247" s="2802"/>
      <c r="CB1247" s="2856"/>
      <c r="CC1247" s="2857"/>
      <c r="CD1247" s="2858"/>
      <c r="CE1247" s="1239" t="s">
        <v>2221</v>
      </c>
      <c r="CF1247" s="1240"/>
      <c r="CG1247" s="1241"/>
      <c r="CH1247" s="1239" t="s">
        <v>2222</v>
      </c>
      <c r="CI1247" s="1240"/>
      <c r="CJ1247" s="1241"/>
      <c r="CK1247" s="1247" t="s">
        <v>2223</v>
      </c>
      <c r="CL1247" s="1248"/>
      <c r="CM1247" s="1249"/>
      <c r="CN1247" s="1239" t="s">
        <v>2221</v>
      </c>
      <c r="CO1247" s="1240"/>
      <c r="CP1247" s="1241"/>
      <c r="CQ1247" s="1239" t="s">
        <v>2222</v>
      </c>
      <c r="CR1247" s="1240"/>
      <c r="CS1247" s="1241"/>
      <c r="CT1247" s="1247" t="s">
        <v>2223</v>
      </c>
      <c r="CU1247" s="1248"/>
      <c r="CV1247" s="1249"/>
      <c r="CW1247" s="2800"/>
      <c r="CX1247" s="2801"/>
      <c r="CY1247" s="2802"/>
      <c r="CZ1247" s="1239" t="s">
        <v>2237</v>
      </c>
      <c r="DA1247" s="1240"/>
      <c r="DB1247" s="1241"/>
      <c r="DC1247" s="1239" t="s">
        <v>2238</v>
      </c>
      <c r="DD1247" s="1240"/>
      <c r="DE1247" s="1241"/>
      <c r="DF1247" s="1247" t="s">
        <v>2223</v>
      </c>
      <c r="DG1247" s="1248"/>
      <c r="DH1247" s="1248"/>
      <c r="DI1247" s="2862"/>
      <c r="DJ1247" s="2863"/>
      <c r="DK1247" s="2864"/>
      <c r="DL1247" s="2862"/>
      <c r="DM1247" s="2863"/>
      <c r="DN1247" s="2864"/>
      <c r="DO1247" s="2862"/>
      <c r="DP1247" s="2863"/>
      <c r="DQ1247" s="2864"/>
      <c r="DR1247" s="2862"/>
      <c r="DS1247" s="2863"/>
      <c r="DT1247" s="2864"/>
      <c r="DU1247" s="2862"/>
      <c r="DV1247" s="2863"/>
      <c r="DW1247" s="2864"/>
      <c r="DX1247" s="2862"/>
      <c r="DY1247" s="2863"/>
      <c r="DZ1247" s="2864"/>
      <c r="EA1247" s="2800"/>
      <c r="EB1247" s="2801"/>
      <c r="EC1247" s="2802"/>
      <c r="ED1247" s="2856"/>
      <c r="EE1247" s="2857"/>
      <c r="EF1247" s="2858"/>
      <c r="EG1247" s="2837"/>
      <c r="EH1247" s="2838"/>
      <c r="EI1247" s="937"/>
    </row>
    <row r="1248" spans="2:153" s="920" customFormat="1" ht="18.95" customHeight="1">
      <c r="J1248" s="935"/>
      <c r="K1248" s="1163" t="s">
        <v>737</v>
      </c>
      <c r="L1248" s="982" t="s">
        <v>1867</v>
      </c>
      <c r="M1248" s="983"/>
      <c r="N1248" s="983"/>
      <c r="O1248" s="984"/>
      <c r="P1248" s="982" t="s">
        <v>1848</v>
      </c>
      <c r="Q1248" s="983"/>
      <c r="R1248" s="983"/>
      <c r="S1248" s="984"/>
      <c r="T1248" s="982" t="s">
        <v>1689</v>
      </c>
      <c r="U1248" s="983"/>
      <c r="V1248" s="983"/>
      <c r="W1248" s="983"/>
      <c r="X1248" s="1080">
        <v>241657</v>
      </c>
      <c r="Y1248" s="983"/>
      <c r="Z1248" s="984"/>
      <c r="AA1248" s="1080" t="s">
        <v>1691</v>
      </c>
      <c r="AB1248" s="983"/>
      <c r="AC1248" s="983"/>
      <c r="AD1248" s="983"/>
      <c r="AE1248" s="984"/>
      <c r="AF1248" s="982" t="s">
        <v>1772</v>
      </c>
      <c r="AG1248" s="984"/>
      <c r="AH1248" s="1029" t="s">
        <v>2420</v>
      </c>
      <c r="AI1248" s="1162"/>
      <c r="AJ1248" s="1027"/>
      <c r="AK1248" s="1028"/>
      <c r="AL1248" s="954" t="s">
        <v>840</v>
      </c>
      <c r="AM1248" s="955"/>
      <c r="AN1248" s="971"/>
      <c r="AO1248" s="954" t="s">
        <v>840</v>
      </c>
      <c r="AP1248" s="955"/>
      <c r="AQ1248" s="971"/>
      <c r="AR1248" s="954" t="s">
        <v>840</v>
      </c>
      <c r="AS1248" s="955"/>
      <c r="AT1248" s="971"/>
      <c r="AU1248" s="954" t="s">
        <v>840</v>
      </c>
      <c r="AV1248" s="955"/>
      <c r="AW1248" s="971"/>
      <c r="AX1248" s="954" t="s">
        <v>840</v>
      </c>
      <c r="AY1248" s="955"/>
      <c r="AZ1248" s="971"/>
      <c r="BA1248" s="954" t="s">
        <v>840</v>
      </c>
      <c r="BB1248" s="955"/>
      <c r="BC1248" s="971"/>
      <c r="BD1248" s="954" t="s">
        <v>840</v>
      </c>
      <c r="BE1248" s="955"/>
      <c r="BF1248" s="971"/>
      <c r="BG1248" s="954" t="s">
        <v>840</v>
      </c>
      <c r="BH1248" s="955"/>
      <c r="BI1248" s="971"/>
      <c r="BJ1248" s="955" t="s">
        <v>840</v>
      </c>
      <c r="BK1248" s="955"/>
      <c r="BL1248" s="955"/>
      <c r="BM1248" s="954" t="s">
        <v>840</v>
      </c>
      <c r="BN1248" s="955"/>
      <c r="BO1248" s="971"/>
      <c r="BP1248" s="954" t="s">
        <v>840</v>
      </c>
      <c r="BQ1248" s="955"/>
      <c r="BR1248" s="971"/>
      <c r="BS1248" s="954" t="s">
        <v>840</v>
      </c>
      <c r="BT1248" s="955"/>
      <c r="BU1248" s="971"/>
      <c r="BV1248" s="954" t="s">
        <v>840</v>
      </c>
      <c r="BW1248" s="955"/>
      <c r="BX1248" s="971"/>
      <c r="BY1248" s="954" t="s">
        <v>840</v>
      </c>
      <c r="BZ1248" s="955"/>
      <c r="CA1248" s="971"/>
      <c r="CB1248" s="1406" t="s">
        <v>840</v>
      </c>
      <c r="CC1248" s="1407"/>
      <c r="CD1248" s="1408"/>
      <c r="CE1248" s="954" t="s">
        <v>840</v>
      </c>
      <c r="CF1248" s="955"/>
      <c r="CG1248" s="971"/>
      <c r="CH1248" s="954" t="s">
        <v>840</v>
      </c>
      <c r="CI1248" s="955"/>
      <c r="CJ1248" s="971"/>
      <c r="CK1248" s="954" t="s">
        <v>840</v>
      </c>
      <c r="CL1248" s="955"/>
      <c r="CM1248" s="971"/>
      <c r="CN1248" s="954" t="s">
        <v>840</v>
      </c>
      <c r="CO1248" s="955"/>
      <c r="CP1248" s="971"/>
      <c r="CQ1248" s="954" t="s">
        <v>840</v>
      </c>
      <c r="CR1248" s="955"/>
      <c r="CS1248" s="971"/>
      <c r="CT1248" s="954" t="s">
        <v>840</v>
      </c>
      <c r="CU1248" s="955"/>
      <c r="CV1248" s="971"/>
      <c r="CW1248" s="954" t="s">
        <v>840</v>
      </c>
      <c r="CX1248" s="955"/>
      <c r="CY1248" s="971"/>
      <c r="CZ1248" s="954" t="s">
        <v>840</v>
      </c>
      <c r="DA1248" s="955"/>
      <c r="DB1248" s="971"/>
      <c r="DC1248" s="955" t="s">
        <v>840</v>
      </c>
      <c r="DD1248" s="955"/>
      <c r="DE1248" s="955"/>
      <c r="DF1248" s="954" t="s">
        <v>840</v>
      </c>
      <c r="DG1248" s="955"/>
      <c r="DH1248" s="955"/>
      <c r="DI1248" s="954" t="s">
        <v>840</v>
      </c>
      <c r="DJ1248" s="955"/>
      <c r="DK1248" s="971"/>
      <c r="DL1248" s="954" t="s">
        <v>840</v>
      </c>
      <c r="DM1248" s="955"/>
      <c r="DN1248" s="971"/>
      <c r="DO1248" s="954" t="s">
        <v>840</v>
      </c>
      <c r="DP1248" s="955"/>
      <c r="DQ1248" s="971"/>
      <c r="DR1248" s="954" t="s">
        <v>840</v>
      </c>
      <c r="DS1248" s="955"/>
      <c r="DT1248" s="971"/>
      <c r="DU1248" s="954" t="s">
        <v>840</v>
      </c>
      <c r="DV1248" s="955"/>
      <c r="DW1248" s="971"/>
      <c r="DX1248" s="954" t="s">
        <v>840</v>
      </c>
      <c r="DY1248" s="955"/>
      <c r="DZ1248" s="971"/>
      <c r="EA1248" s="954" t="s">
        <v>840</v>
      </c>
      <c r="EB1248" s="955"/>
      <c r="EC1248" s="971"/>
      <c r="ED1248" s="1406" t="s">
        <v>840</v>
      </c>
      <c r="EE1248" s="1407"/>
      <c r="EF1248" s="1408"/>
      <c r="EG1248" s="1319" t="s">
        <v>3123</v>
      </c>
      <c r="EH1248" s="960"/>
      <c r="EI1248" s="937"/>
    </row>
    <row r="1249" spans="8:139" s="920" customFormat="1" ht="18.95" customHeight="1">
      <c r="J1249" s="935"/>
      <c r="K1249" s="1163" t="s">
        <v>737</v>
      </c>
      <c r="L1249" s="982" t="s">
        <v>1867</v>
      </c>
      <c r="M1249" s="983"/>
      <c r="N1249" s="983"/>
      <c r="O1249" s="984"/>
      <c r="P1249" s="982" t="s">
        <v>1849</v>
      </c>
      <c r="Q1249" s="983"/>
      <c r="R1249" s="983"/>
      <c r="S1249" s="984"/>
      <c r="T1249" s="982" t="s">
        <v>1689</v>
      </c>
      <c r="U1249" s="983"/>
      <c r="V1249" s="983"/>
      <c r="W1249" s="983"/>
      <c r="X1249" s="1080">
        <v>241657</v>
      </c>
      <c r="Y1249" s="983"/>
      <c r="Z1249" s="984"/>
      <c r="AA1249" s="1080" t="s">
        <v>1691</v>
      </c>
      <c r="AB1249" s="983"/>
      <c r="AC1249" s="983"/>
      <c r="AD1249" s="983"/>
      <c r="AE1249" s="984"/>
      <c r="AF1249" s="982" t="s">
        <v>1773</v>
      </c>
      <c r="AG1249" s="984"/>
      <c r="AH1249" s="1029" t="s">
        <v>2420</v>
      </c>
      <c r="AI1249" s="1162"/>
      <c r="AJ1249" s="1027"/>
      <c r="AK1249" s="1028"/>
      <c r="AL1249" s="954" t="s">
        <v>840</v>
      </c>
      <c r="AM1249" s="955"/>
      <c r="AN1249" s="971"/>
      <c r="AO1249" s="954" t="s">
        <v>840</v>
      </c>
      <c r="AP1249" s="955"/>
      <c r="AQ1249" s="971"/>
      <c r="AR1249" s="954" t="s">
        <v>840</v>
      </c>
      <c r="AS1249" s="955"/>
      <c r="AT1249" s="971"/>
      <c r="AU1249" s="954" t="s">
        <v>840</v>
      </c>
      <c r="AV1249" s="955"/>
      <c r="AW1249" s="971"/>
      <c r="AX1249" s="954" t="s">
        <v>840</v>
      </c>
      <c r="AY1249" s="955"/>
      <c r="AZ1249" s="971"/>
      <c r="BA1249" s="954" t="s">
        <v>840</v>
      </c>
      <c r="BB1249" s="955"/>
      <c r="BC1249" s="971"/>
      <c r="BD1249" s="954" t="s">
        <v>840</v>
      </c>
      <c r="BE1249" s="955"/>
      <c r="BF1249" s="971"/>
      <c r="BG1249" s="954" t="s">
        <v>840</v>
      </c>
      <c r="BH1249" s="955"/>
      <c r="BI1249" s="971"/>
      <c r="BJ1249" s="955" t="s">
        <v>840</v>
      </c>
      <c r="BK1249" s="955"/>
      <c r="BL1249" s="955"/>
      <c r="BM1249" s="954" t="s">
        <v>840</v>
      </c>
      <c r="BN1249" s="955"/>
      <c r="BO1249" s="971"/>
      <c r="BP1249" s="954" t="s">
        <v>840</v>
      </c>
      <c r="BQ1249" s="955"/>
      <c r="BR1249" s="971"/>
      <c r="BS1249" s="954" t="s">
        <v>840</v>
      </c>
      <c r="BT1249" s="955"/>
      <c r="BU1249" s="971"/>
      <c r="BV1249" s="954" t="s">
        <v>840</v>
      </c>
      <c r="BW1249" s="955"/>
      <c r="BX1249" s="971"/>
      <c r="BY1249" s="954" t="s">
        <v>840</v>
      </c>
      <c r="BZ1249" s="955"/>
      <c r="CA1249" s="971"/>
      <c r="CB1249" s="1406" t="s">
        <v>840</v>
      </c>
      <c r="CC1249" s="1407"/>
      <c r="CD1249" s="1408"/>
      <c r="CE1249" s="954" t="s">
        <v>840</v>
      </c>
      <c r="CF1249" s="955"/>
      <c r="CG1249" s="971"/>
      <c r="CH1249" s="954" t="s">
        <v>840</v>
      </c>
      <c r="CI1249" s="955"/>
      <c r="CJ1249" s="971"/>
      <c r="CK1249" s="954" t="s">
        <v>840</v>
      </c>
      <c r="CL1249" s="955"/>
      <c r="CM1249" s="971"/>
      <c r="CN1249" s="954" t="s">
        <v>840</v>
      </c>
      <c r="CO1249" s="955"/>
      <c r="CP1249" s="971"/>
      <c r="CQ1249" s="954" t="s">
        <v>840</v>
      </c>
      <c r="CR1249" s="955"/>
      <c r="CS1249" s="971"/>
      <c r="CT1249" s="954" t="s">
        <v>840</v>
      </c>
      <c r="CU1249" s="955"/>
      <c r="CV1249" s="971"/>
      <c r="CW1249" s="954" t="s">
        <v>840</v>
      </c>
      <c r="CX1249" s="955"/>
      <c r="CY1249" s="971"/>
      <c r="CZ1249" s="954" t="s">
        <v>840</v>
      </c>
      <c r="DA1249" s="955"/>
      <c r="DB1249" s="971"/>
      <c r="DC1249" s="955" t="s">
        <v>840</v>
      </c>
      <c r="DD1249" s="955"/>
      <c r="DE1249" s="955"/>
      <c r="DF1249" s="954" t="s">
        <v>840</v>
      </c>
      <c r="DG1249" s="955"/>
      <c r="DH1249" s="955"/>
      <c r="DI1249" s="954" t="s">
        <v>840</v>
      </c>
      <c r="DJ1249" s="955"/>
      <c r="DK1249" s="971"/>
      <c r="DL1249" s="954" t="s">
        <v>840</v>
      </c>
      <c r="DM1249" s="955"/>
      <c r="DN1249" s="971"/>
      <c r="DO1249" s="954" t="s">
        <v>840</v>
      </c>
      <c r="DP1249" s="955"/>
      <c r="DQ1249" s="971"/>
      <c r="DR1249" s="954" t="s">
        <v>840</v>
      </c>
      <c r="DS1249" s="955"/>
      <c r="DT1249" s="971"/>
      <c r="DU1249" s="954" t="s">
        <v>840</v>
      </c>
      <c r="DV1249" s="955"/>
      <c r="DW1249" s="971"/>
      <c r="DX1249" s="954" t="s">
        <v>840</v>
      </c>
      <c r="DY1249" s="955"/>
      <c r="DZ1249" s="971"/>
      <c r="EA1249" s="954" t="s">
        <v>840</v>
      </c>
      <c r="EB1249" s="955"/>
      <c r="EC1249" s="971"/>
      <c r="ED1249" s="1406" t="s">
        <v>840</v>
      </c>
      <c r="EE1249" s="1407"/>
      <c r="EF1249" s="1408"/>
      <c r="EG1249" s="1319" t="s">
        <v>3123</v>
      </c>
      <c r="EH1249" s="960"/>
      <c r="EI1249" s="937"/>
    </row>
    <row r="1250" spans="8:139" s="920" customFormat="1" ht="5.0999999999999996" customHeight="1">
      <c r="J1250" s="935"/>
      <c r="EI1250" s="937"/>
    </row>
    <row r="1251" spans="8:139" s="920" customFormat="1" ht="5.0999999999999996" customHeight="1">
      <c r="J1251" s="935"/>
      <c r="K1251" s="1242"/>
      <c r="L1251" s="1242"/>
      <c r="M1251" s="1242"/>
      <c r="N1251" s="1242"/>
      <c r="O1251" s="1242"/>
      <c r="P1251" s="1242"/>
      <c r="Q1251" s="1242"/>
      <c r="R1251" s="1242"/>
      <c r="S1251" s="1242"/>
      <c r="T1251" s="1242"/>
      <c r="U1251" s="1242"/>
      <c r="V1251" s="1242"/>
      <c r="W1251" s="1242"/>
      <c r="X1251" s="1242"/>
      <c r="Y1251" s="1242"/>
      <c r="Z1251" s="1242"/>
      <c r="AA1251" s="1242"/>
      <c r="AB1251" s="1242"/>
      <c r="AC1251" s="1242"/>
      <c r="AD1251" s="1242"/>
      <c r="AE1251" s="1242"/>
      <c r="AF1251" s="1242"/>
      <c r="AG1251" s="1242"/>
      <c r="AH1251" s="1242"/>
      <c r="AI1251" s="1242"/>
      <c r="AJ1251" s="1242"/>
      <c r="AK1251" s="1242"/>
      <c r="AL1251" s="1242"/>
      <c r="AM1251" s="1242"/>
      <c r="AN1251" s="1242"/>
      <c r="AO1251" s="1242"/>
      <c r="AP1251" s="1242"/>
      <c r="AQ1251" s="1242"/>
      <c r="AR1251" s="1242"/>
      <c r="AS1251" s="1242"/>
      <c r="AT1251" s="1242"/>
      <c r="AU1251" s="1242"/>
      <c r="AV1251" s="1242"/>
      <c r="AW1251" s="1242"/>
      <c r="AX1251" s="1242"/>
      <c r="AY1251" s="1242"/>
      <c r="AZ1251" s="1242"/>
      <c r="BA1251" s="1242"/>
      <c r="BB1251" s="1242"/>
      <c r="BC1251" s="1242"/>
      <c r="BD1251" s="1242"/>
      <c r="BE1251" s="1242"/>
      <c r="BF1251" s="1242"/>
      <c r="BG1251" s="1242"/>
      <c r="BH1251" s="1242"/>
      <c r="BI1251" s="1242"/>
      <c r="BJ1251" s="1242"/>
      <c r="BK1251" s="1242"/>
      <c r="BL1251" s="1242"/>
      <c r="BM1251" s="1242"/>
      <c r="BN1251" s="1242"/>
      <c r="BO1251" s="1242"/>
      <c r="BP1251" s="1242"/>
      <c r="BQ1251" s="1242"/>
      <c r="BR1251" s="1242"/>
      <c r="BS1251" s="1242"/>
      <c r="BT1251" s="1242"/>
      <c r="BU1251" s="1242"/>
      <c r="BV1251" s="1242"/>
      <c r="BW1251" s="1242"/>
      <c r="BX1251" s="1242"/>
      <c r="BY1251" s="1242"/>
      <c r="BZ1251" s="1242"/>
      <c r="CA1251" s="1242"/>
      <c r="CB1251" s="1242"/>
      <c r="CC1251" s="1242"/>
      <c r="CD1251" s="1242"/>
      <c r="CE1251" s="1242"/>
      <c r="CF1251" s="1242"/>
      <c r="CG1251" s="1242"/>
      <c r="CH1251" s="1242"/>
      <c r="CI1251" s="1242"/>
      <c r="CJ1251" s="1242"/>
      <c r="CK1251" s="1242"/>
      <c r="CL1251" s="1242"/>
      <c r="CM1251" s="1242"/>
      <c r="CN1251" s="1242"/>
      <c r="CO1251" s="1242"/>
      <c r="CP1251" s="1242"/>
      <c r="CQ1251" s="1242"/>
      <c r="CR1251" s="1242"/>
      <c r="CS1251" s="1242"/>
      <c r="CT1251" s="1242"/>
      <c r="CU1251" s="1242"/>
      <c r="CV1251" s="1242"/>
      <c r="CW1251" s="1242"/>
      <c r="CX1251" s="1242"/>
      <c r="CY1251" s="1242"/>
      <c r="CZ1251" s="1242"/>
      <c r="DA1251" s="1242"/>
      <c r="DB1251" s="1242"/>
      <c r="DC1251" s="1242"/>
      <c r="DD1251" s="1242"/>
      <c r="DE1251" s="1242"/>
      <c r="DF1251" s="1242"/>
      <c r="DG1251" s="1242"/>
      <c r="DH1251" s="1242"/>
      <c r="DI1251" s="1242"/>
      <c r="DJ1251" s="1242"/>
      <c r="DK1251" s="1242"/>
      <c r="DL1251" s="1242"/>
      <c r="DM1251" s="1242"/>
      <c r="DN1251" s="1242"/>
      <c r="DO1251" s="1242"/>
      <c r="DP1251" s="1242"/>
      <c r="DQ1251" s="1242"/>
      <c r="DR1251" s="1242"/>
      <c r="DS1251" s="1242"/>
      <c r="DT1251" s="1242"/>
      <c r="DU1251" s="1242"/>
      <c r="DV1251" s="1242"/>
      <c r="DW1251" s="1242"/>
      <c r="DX1251" s="1242"/>
      <c r="DY1251" s="1242"/>
      <c r="DZ1251" s="1242"/>
      <c r="EA1251" s="1242"/>
      <c r="EB1251" s="1242"/>
      <c r="EC1251" s="1242"/>
      <c r="ED1251" s="1242"/>
      <c r="EE1251" s="1242"/>
      <c r="EF1251" s="1242"/>
      <c r="EG1251" s="1242"/>
      <c r="EH1251" s="1242"/>
      <c r="EI1251" s="937"/>
    </row>
    <row r="1252" spans="8:139" s="920" customFormat="1" ht="18.95" customHeight="1">
      <c r="J1252" s="935"/>
      <c r="K1252" s="1242"/>
      <c r="L1252" s="1242"/>
      <c r="M1252" s="1242"/>
      <c r="N1252" s="1242"/>
      <c r="O1252" s="1242"/>
      <c r="P1252" s="1242"/>
      <c r="Q1252" s="1242"/>
      <c r="R1252" s="1242"/>
      <c r="S1252" s="1242"/>
      <c r="T1252" s="1242"/>
      <c r="U1252" s="1242"/>
      <c r="V1252" s="1242"/>
      <c r="W1252" s="1242"/>
      <c r="X1252" s="1242"/>
      <c r="Y1252" s="1242"/>
      <c r="Z1252" s="1242"/>
      <c r="AA1252" s="1242"/>
      <c r="AB1252" s="1242"/>
      <c r="AC1252" s="1242"/>
      <c r="AD1252" s="1242"/>
      <c r="AE1252" s="1217"/>
      <c r="AF1252" s="1242"/>
      <c r="AG1252" s="1242"/>
      <c r="AH1252" s="1217" t="s">
        <v>2418</v>
      </c>
      <c r="AI1252" s="1217"/>
      <c r="AJ1252" s="1242"/>
      <c r="AK1252" s="1242"/>
      <c r="AL1252" s="1239" t="s">
        <v>2448</v>
      </c>
      <c r="AM1252" s="1240"/>
      <c r="AN1252" s="1241"/>
      <c r="AO1252" s="1239" t="s">
        <v>2448</v>
      </c>
      <c r="AP1252" s="1240"/>
      <c r="AQ1252" s="1241"/>
      <c r="AR1252" s="1239" t="s">
        <v>840</v>
      </c>
      <c r="AS1252" s="1240"/>
      <c r="AT1252" s="1241"/>
      <c r="AU1252" s="1239" t="s">
        <v>2448</v>
      </c>
      <c r="AV1252" s="1240"/>
      <c r="AW1252" s="1241"/>
      <c r="AX1252" s="1239" t="s">
        <v>2448</v>
      </c>
      <c r="AY1252" s="1240"/>
      <c r="AZ1252" s="1241"/>
      <c r="BA1252" s="1239" t="s">
        <v>840</v>
      </c>
      <c r="BB1252" s="1240"/>
      <c r="BC1252" s="1241"/>
      <c r="BD1252" s="1239" t="s">
        <v>2448</v>
      </c>
      <c r="BE1252" s="1240"/>
      <c r="BF1252" s="1241"/>
      <c r="BG1252" s="1239" t="s">
        <v>2448</v>
      </c>
      <c r="BH1252" s="1240"/>
      <c r="BI1252" s="1241"/>
      <c r="BJ1252" s="1239" t="s">
        <v>840</v>
      </c>
      <c r="BK1252" s="1240"/>
      <c r="BL1252" s="1241"/>
      <c r="BM1252" s="1239" t="s">
        <v>2448</v>
      </c>
      <c r="BN1252" s="1240"/>
      <c r="BO1252" s="1241"/>
      <c r="BP1252" s="1239" t="s">
        <v>840</v>
      </c>
      <c r="BQ1252" s="1240"/>
      <c r="BR1252" s="1241"/>
      <c r="BS1252" s="1239" t="s">
        <v>2448</v>
      </c>
      <c r="BT1252" s="1240"/>
      <c r="BU1252" s="1241"/>
      <c r="BV1252" s="1239" t="s">
        <v>2448</v>
      </c>
      <c r="BW1252" s="1240"/>
      <c r="BX1252" s="1241"/>
      <c r="BY1252" s="1239" t="s">
        <v>840</v>
      </c>
      <c r="BZ1252" s="1240"/>
      <c r="CA1252" s="1241"/>
      <c r="CB1252" s="1239" t="s">
        <v>2448</v>
      </c>
      <c r="CC1252" s="1240"/>
      <c r="CD1252" s="1241"/>
      <c r="CE1252" s="1239" t="s">
        <v>2448</v>
      </c>
      <c r="CF1252" s="1240"/>
      <c r="CG1252" s="1241"/>
      <c r="CH1252" s="1239" t="s">
        <v>840</v>
      </c>
      <c r="CI1252" s="1240"/>
      <c r="CJ1252" s="1241"/>
      <c r="CK1252" s="1239" t="s">
        <v>2448</v>
      </c>
      <c r="CL1252" s="1240"/>
      <c r="CM1252" s="1241"/>
      <c r="CN1252" s="1239" t="s">
        <v>840</v>
      </c>
      <c r="CO1252" s="1240"/>
      <c r="CP1252" s="1241"/>
      <c r="CQ1252" s="1239" t="s">
        <v>2448</v>
      </c>
      <c r="CR1252" s="1240"/>
      <c r="CS1252" s="1241"/>
      <c r="CT1252" s="1239" t="s">
        <v>2448</v>
      </c>
      <c r="CU1252" s="1240"/>
      <c r="CV1252" s="1241"/>
      <c r="CW1252" s="1239" t="s">
        <v>840</v>
      </c>
      <c r="CX1252" s="1240"/>
      <c r="CY1252" s="1241"/>
      <c r="CZ1252" s="1239" t="s">
        <v>2448</v>
      </c>
      <c r="DA1252" s="1240"/>
      <c r="DB1252" s="1241"/>
      <c r="DC1252" s="1239" t="s">
        <v>2448</v>
      </c>
      <c r="DD1252" s="1240"/>
      <c r="DE1252" s="1241"/>
      <c r="DF1252" s="1239" t="s">
        <v>840</v>
      </c>
      <c r="DG1252" s="1240"/>
      <c r="DH1252" s="1241"/>
      <c r="DI1252" s="1239" t="s">
        <v>2448</v>
      </c>
      <c r="DJ1252" s="1240"/>
      <c r="DK1252" s="1241"/>
      <c r="DL1252" s="1239" t="s">
        <v>840</v>
      </c>
      <c r="DM1252" s="1240"/>
      <c r="DN1252" s="1241"/>
      <c r="DO1252" s="1239" t="s">
        <v>2448</v>
      </c>
      <c r="DP1252" s="1240"/>
      <c r="DQ1252" s="1241"/>
      <c r="DR1252" s="1239" t="s">
        <v>2448</v>
      </c>
      <c r="DS1252" s="1240"/>
      <c r="DT1252" s="1241"/>
      <c r="DU1252" s="1239" t="s">
        <v>840</v>
      </c>
      <c r="DV1252" s="1240"/>
      <c r="DW1252" s="1241"/>
      <c r="DX1252" s="1239" t="s">
        <v>2448</v>
      </c>
      <c r="DY1252" s="1240"/>
      <c r="DZ1252" s="1241"/>
      <c r="EA1252" s="1239" t="s">
        <v>2448</v>
      </c>
      <c r="EB1252" s="1240"/>
      <c r="EC1252" s="1241"/>
      <c r="ED1252" s="1239" t="s">
        <v>840</v>
      </c>
      <c r="EE1252" s="1240"/>
      <c r="EF1252" s="1241"/>
      <c r="EG1252" s="1242" t="s">
        <v>3209</v>
      </c>
      <c r="EH1252" s="1242"/>
      <c r="EI1252" s="937"/>
    </row>
    <row r="1253" spans="8:139" s="920" customFormat="1" ht="5.0999999999999996" customHeight="1">
      <c r="J1253" s="935"/>
      <c r="K1253" s="1242"/>
      <c r="L1253" s="1242"/>
      <c r="M1253" s="1242"/>
      <c r="N1253" s="1242"/>
      <c r="O1253" s="1242"/>
      <c r="P1253" s="1242"/>
      <c r="Q1253" s="1242"/>
      <c r="R1253" s="1242"/>
      <c r="S1253" s="1242"/>
      <c r="T1253" s="1242"/>
      <c r="U1253" s="1242"/>
      <c r="V1253" s="1242"/>
      <c r="W1253" s="1242"/>
      <c r="X1253" s="1242"/>
      <c r="Y1253" s="1242"/>
      <c r="Z1253" s="1242"/>
      <c r="AA1253" s="1242"/>
      <c r="AB1253" s="1242"/>
      <c r="AC1253" s="1242"/>
      <c r="AD1253" s="1242"/>
      <c r="AE1253" s="1242"/>
      <c r="AF1253" s="1242"/>
      <c r="AG1253" s="1242"/>
      <c r="AH1253" s="1242"/>
      <c r="AI1253" s="1242"/>
      <c r="AJ1253" s="1242"/>
      <c r="AK1253" s="1242"/>
      <c r="AL1253" s="1242"/>
      <c r="AM1253" s="1242"/>
      <c r="AN1253" s="1242"/>
      <c r="AO1253" s="1242"/>
      <c r="AP1253" s="1242"/>
      <c r="AQ1253" s="1242"/>
      <c r="AR1253" s="1242"/>
      <c r="AS1253" s="1242"/>
      <c r="AT1253" s="1242"/>
      <c r="AU1253" s="1242"/>
      <c r="AV1253" s="1242"/>
      <c r="AW1253" s="1242"/>
      <c r="AX1253" s="1242"/>
      <c r="AY1253" s="1242"/>
      <c r="AZ1253" s="1242"/>
      <c r="BA1253" s="1242"/>
      <c r="BB1253" s="1242"/>
      <c r="BC1253" s="1242"/>
      <c r="BD1253" s="1242"/>
      <c r="BE1253" s="1242"/>
      <c r="BF1253" s="1242"/>
      <c r="BG1253" s="1242"/>
      <c r="BH1253" s="1242"/>
      <c r="BI1253" s="1242"/>
      <c r="BJ1253" s="1242"/>
      <c r="BK1253" s="1242"/>
      <c r="BL1253" s="1242"/>
      <c r="BM1253" s="1242"/>
      <c r="BN1253" s="1242"/>
      <c r="BO1253" s="1242"/>
      <c r="BP1253" s="1242"/>
      <c r="BQ1253" s="1242"/>
      <c r="BR1253" s="1242"/>
      <c r="BS1253" s="1242"/>
      <c r="BT1253" s="1242"/>
      <c r="BU1253" s="1242"/>
      <c r="BV1253" s="1242"/>
      <c r="BW1253" s="1242"/>
      <c r="BX1253" s="1242"/>
      <c r="BY1253" s="1242"/>
      <c r="BZ1253" s="1242"/>
      <c r="CA1253" s="1242"/>
      <c r="CB1253" s="1242"/>
      <c r="CC1253" s="1242"/>
      <c r="CD1253" s="1242"/>
      <c r="CE1253" s="1242"/>
      <c r="CF1253" s="1242"/>
      <c r="CG1253" s="1242"/>
      <c r="CH1253" s="1242"/>
      <c r="CI1253" s="1242"/>
      <c r="CJ1253" s="1242"/>
      <c r="CK1253" s="1242"/>
      <c r="CL1253" s="1242"/>
      <c r="CM1253" s="1242"/>
      <c r="CN1253" s="1242"/>
      <c r="CO1253" s="1242"/>
      <c r="CP1253" s="1242"/>
      <c r="CQ1253" s="1242"/>
      <c r="CR1253" s="1242"/>
      <c r="CS1253" s="1242"/>
      <c r="CT1253" s="1242"/>
      <c r="CU1253" s="1242"/>
      <c r="CV1253" s="1242"/>
      <c r="CW1253" s="1242"/>
      <c r="CX1253" s="1242"/>
      <c r="CY1253" s="1242"/>
      <c r="CZ1253" s="1242"/>
      <c r="DA1253" s="1242"/>
      <c r="DB1253" s="1242"/>
      <c r="DC1253" s="1242"/>
      <c r="DD1253" s="1242"/>
      <c r="DE1253" s="1242"/>
      <c r="DF1253" s="1242"/>
      <c r="DG1253" s="1242"/>
      <c r="DH1253" s="1242"/>
      <c r="DI1253" s="1242"/>
      <c r="DJ1253" s="1242"/>
      <c r="DK1253" s="1242"/>
      <c r="DL1253" s="1242"/>
      <c r="DM1253" s="1242"/>
      <c r="DN1253" s="1242"/>
      <c r="DO1253" s="1242"/>
      <c r="DP1253" s="1242"/>
      <c r="DQ1253" s="1242"/>
      <c r="DR1253" s="1242"/>
      <c r="DS1253" s="1242"/>
      <c r="DT1253" s="1242"/>
      <c r="DU1253" s="1242"/>
      <c r="DV1253" s="1242"/>
      <c r="DW1253" s="1242"/>
      <c r="DX1253" s="1242"/>
      <c r="DY1253" s="1242"/>
      <c r="DZ1253" s="1242"/>
      <c r="EA1253" s="1242"/>
      <c r="EB1253" s="1242"/>
      <c r="EC1253" s="1242"/>
      <c r="ED1253" s="1242"/>
      <c r="EE1253" s="1242"/>
      <c r="EF1253" s="1242"/>
      <c r="EG1253" s="1242"/>
      <c r="EH1253" s="1242"/>
      <c r="EI1253" s="937"/>
    </row>
    <row r="1254" spans="8:139" s="920" customFormat="1" ht="9.9499999999999993" customHeight="1">
      <c r="J1254" s="936"/>
      <c r="K1254" s="939"/>
      <c r="L1254" s="939"/>
      <c r="M1254" s="939"/>
      <c r="N1254" s="939"/>
      <c r="O1254" s="939"/>
      <c r="P1254" s="939"/>
      <c r="Q1254" s="939"/>
      <c r="R1254" s="939"/>
      <c r="S1254" s="939"/>
      <c r="T1254" s="939"/>
      <c r="U1254" s="939"/>
      <c r="V1254" s="939"/>
      <c r="W1254" s="939"/>
      <c r="X1254" s="939"/>
      <c r="Y1254" s="939"/>
      <c r="Z1254" s="939"/>
      <c r="AA1254" s="939"/>
      <c r="AB1254" s="939"/>
      <c r="AC1254" s="939"/>
      <c r="AD1254" s="939"/>
      <c r="AE1254" s="939"/>
      <c r="AF1254" s="939"/>
      <c r="AG1254" s="939"/>
      <c r="AH1254" s="939"/>
      <c r="AI1254" s="939"/>
      <c r="AJ1254" s="939"/>
      <c r="AK1254" s="939"/>
      <c r="AL1254" s="939"/>
      <c r="AM1254" s="939"/>
      <c r="AN1254" s="939"/>
      <c r="AO1254" s="939"/>
      <c r="AP1254" s="939"/>
      <c r="AQ1254" s="939"/>
      <c r="AR1254" s="939"/>
      <c r="AS1254" s="939"/>
      <c r="AT1254" s="939"/>
      <c r="AU1254" s="939"/>
      <c r="AV1254" s="939"/>
      <c r="AW1254" s="939"/>
      <c r="AX1254" s="939"/>
      <c r="AY1254" s="939"/>
      <c r="AZ1254" s="939"/>
      <c r="BA1254" s="939"/>
      <c r="BB1254" s="939"/>
      <c r="BC1254" s="939"/>
      <c r="BD1254" s="939"/>
      <c r="BE1254" s="939"/>
      <c r="BF1254" s="939"/>
      <c r="BG1254" s="939"/>
      <c r="BH1254" s="939"/>
      <c r="BI1254" s="939"/>
      <c r="BJ1254" s="939"/>
      <c r="BK1254" s="939"/>
      <c r="BL1254" s="939"/>
      <c r="BM1254" s="939"/>
      <c r="BN1254" s="939"/>
      <c r="BO1254" s="939"/>
      <c r="BP1254" s="939"/>
      <c r="BQ1254" s="939"/>
      <c r="BR1254" s="939"/>
      <c r="BS1254" s="939"/>
      <c r="BT1254" s="939"/>
      <c r="BU1254" s="939"/>
      <c r="BV1254" s="939"/>
      <c r="BW1254" s="939"/>
      <c r="BX1254" s="939"/>
      <c r="BY1254" s="939"/>
      <c r="BZ1254" s="939"/>
      <c r="CA1254" s="939"/>
      <c r="CB1254" s="939"/>
      <c r="CC1254" s="939"/>
      <c r="CD1254" s="939"/>
      <c r="CE1254" s="939"/>
      <c r="CF1254" s="939"/>
      <c r="CG1254" s="939"/>
      <c r="CH1254" s="939"/>
      <c r="CI1254" s="939"/>
      <c r="CJ1254" s="939"/>
      <c r="CK1254" s="939"/>
      <c r="CL1254" s="939"/>
      <c r="CM1254" s="939"/>
      <c r="CN1254" s="939"/>
      <c r="CO1254" s="939"/>
      <c r="CP1254" s="939"/>
      <c r="CQ1254" s="939"/>
      <c r="CR1254" s="939"/>
      <c r="CS1254" s="939"/>
      <c r="CT1254" s="939"/>
      <c r="CU1254" s="939"/>
      <c r="CV1254" s="939"/>
      <c r="CW1254" s="939"/>
      <c r="CX1254" s="939"/>
      <c r="CY1254" s="939"/>
      <c r="CZ1254" s="939"/>
      <c r="DA1254" s="939"/>
      <c r="DB1254" s="939"/>
      <c r="DC1254" s="939"/>
      <c r="DD1254" s="939"/>
      <c r="DE1254" s="939"/>
      <c r="DF1254" s="939"/>
      <c r="DG1254" s="939"/>
      <c r="DH1254" s="939"/>
      <c r="DI1254" s="939"/>
      <c r="DJ1254" s="939"/>
      <c r="DK1254" s="939"/>
      <c r="DL1254" s="939"/>
      <c r="DM1254" s="939"/>
      <c r="DN1254" s="939"/>
      <c r="DO1254" s="939"/>
      <c r="DP1254" s="939"/>
      <c r="DQ1254" s="939"/>
      <c r="DR1254" s="939"/>
      <c r="DS1254" s="939"/>
      <c r="DT1254" s="939"/>
      <c r="DU1254" s="939"/>
      <c r="DV1254" s="939"/>
      <c r="DW1254" s="939"/>
      <c r="DX1254" s="939"/>
      <c r="DY1254" s="939"/>
      <c r="DZ1254" s="939"/>
      <c r="EA1254" s="939"/>
      <c r="EB1254" s="939"/>
      <c r="EC1254" s="939"/>
      <c r="ED1254" s="939"/>
      <c r="EE1254" s="939"/>
      <c r="EF1254" s="939"/>
      <c r="EG1254" s="939"/>
      <c r="EH1254" s="939"/>
      <c r="EI1254" s="940"/>
    </row>
    <row r="1255" spans="8:139" s="920" customFormat="1" ht="18.95" customHeight="1">
      <c r="K1255" s="1052" t="s">
        <v>2255</v>
      </c>
    </row>
    <row r="1256" spans="8:139" s="920" customFormat="1" ht="18.95" customHeight="1">
      <c r="K1256" s="1052" t="s">
        <v>3443</v>
      </c>
    </row>
    <row r="1257" spans="8:139" s="920" customFormat="1" ht="18.95" customHeight="1">
      <c r="K1257" s="1052" t="s">
        <v>3442</v>
      </c>
    </row>
    <row r="1258" spans="8:139" s="920" customFormat="1" ht="18.95" customHeight="1">
      <c r="K1258" s="1052" t="s">
        <v>3444</v>
      </c>
    </row>
    <row r="1259" spans="8:139" s="920" customFormat="1" ht="18.95" customHeight="1"/>
    <row r="1260" spans="8:139" s="920" customFormat="1" ht="18.95" customHeight="1">
      <c r="I1260" s="924" t="s">
        <v>3793</v>
      </c>
      <c r="AG1260" s="920" t="s">
        <v>3722</v>
      </c>
    </row>
    <row r="1261" spans="8:139" s="920" customFormat="1" ht="18.95" customHeight="1"/>
    <row r="1262" spans="8:139" s="920" customFormat="1" ht="18.95" customHeight="1">
      <c r="K1262" s="2339" t="s">
        <v>3785</v>
      </c>
      <c r="L1262" s="2339"/>
      <c r="M1262" s="2339"/>
      <c r="N1262" s="2339"/>
      <c r="O1262" s="2339"/>
      <c r="P1262" s="2339"/>
      <c r="Q1262" s="2339"/>
      <c r="R1262" s="2339"/>
      <c r="S1262" s="2339"/>
      <c r="T1262" s="2339"/>
      <c r="U1262" s="2339"/>
      <c r="V1262" s="2339"/>
      <c r="W1262" s="2339"/>
      <c r="X1262" s="2339"/>
      <c r="Y1262" s="2339"/>
      <c r="Z1262" s="2339"/>
      <c r="AA1262" s="2339"/>
      <c r="AB1262" s="2339"/>
      <c r="AC1262" s="2339"/>
      <c r="AD1262" s="2339"/>
      <c r="AE1262" s="2339"/>
      <c r="AF1262" s="2339"/>
      <c r="AG1262" s="2339"/>
      <c r="AH1262" s="2339"/>
      <c r="AI1262" s="2339"/>
      <c r="AJ1262" s="2339"/>
      <c r="AK1262" s="2339"/>
      <c r="AL1262" s="2339"/>
      <c r="AM1262" s="2339"/>
      <c r="AN1262" s="2339"/>
      <c r="AO1262" s="2339"/>
      <c r="AP1262" s="2339"/>
      <c r="AQ1262" s="2339"/>
      <c r="AR1262" s="2339"/>
      <c r="AS1262" s="2339"/>
      <c r="AT1262" s="2339"/>
      <c r="AU1262" s="2339"/>
      <c r="AV1262" s="2339"/>
      <c r="AW1262" s="2339"/>
    </row>
    <row r="1263" spans="8:139" s="920" customFormat="1" ht="18.95" customHeight="1"/>
    <row r="1264" spans="8:139" ht="5.0999999999999996" customHeight="1">
      <c r="H1264"/>
      <c r="I1264"/>
      <c r="J1264" s="536"/>
      <c r="K1264" s="921"/>
      <c r="L1264" s="922"/>
      <c r="M1264" s="922"/>
      <c r="N1264" s="922"/>
      <c r="O1264" s="922"/>
      <c r="P1264" s="922"/>
      <c r="Q1264" s="922"/>
      <c r="R1264" s="922"/>
      <c r="S1264" s="922"/>
      <c r="T1264" s="922"/>
      <c r="U1264" s="923"/>
      <c r="W1264" s="536"/>
      <c r="X1264" s="536"/>
      <c r="Y1264" s="536"/>
      <c r="Z1264" s="920"/>
      <c r="AA1264" s="920"/>
      <c r="AB1264" s="920"/>
      <c r="AC1264" s="920"/>
      <c r="AD1264" s="920"/>
      <c r="AE1264" s="920"/>
      <c r="AF1264" s="920"/>
      <c r="AG1264" s="920"/>
      <c r="AH1264" s="920"/>
      <c r="AI1264" s="920"/>
      <c r="AJ1264" s="920"/>
      <c r="AK1264" s="920"/>
      <c r="AL1264" s="920"/>
      <c r="AM1264" s="920"/>
      <c r="AN1264" s="920"/>
      <c r="AZ1264" s="920"/>
      <c r="BA1264" s="920"/>
      <c r="BB1264" s="920"/>
      <c r="BC1264" s="920"/>
      <c r="BD1264" s="920"/>
      <c r="BE1264" s="920"/>
      <c r="BF1264" s="920"/>
      <c r="BG1264" s="920"/>
      <c r="BH1264" s="920"/>
      <c r="BI1264" s="920"/>
    </row>
    <row r="1265" spans="8:59" ht="18.95" customHeight="1">
      <c r="H1265"/>
      <c r="I1265"/>
      <c r="J1265" s="536"/>
      <c r="K1265" s="907" t="s">
        <v>3644</v>
      </c>
      <c r="L1265" s="908"/>
      <c r="M1265" s="908"/>
      <c r="N1265" s="908"/>
      <c r="O1265" s="908"/>
      <c r="P1265" s="908"/>
      <c r="Q1265" s="908"/>
      <c r="R1265" s="908"/>
      <c r="S1265" s="908"/>
      <c r="T1265" s="908"/>
      <c r="U1265" s="909"/>
      <c r="V1265" s="920"/>
      <c r="AD1265" s="920"/>
      <c r="AE1265" s="920"/>
      <c r="AF1265" s="920"/>
      <c r="AG1265" s="920"/>
      <c r="AH1265" s="920"/>
      <c r="AI1265" s="920"/>
      <c r="AJ1265" s="920"/>
      <c r="AK1265" s="920"/>
      <c r="AL1265" s="920"/>
      <c r="AM1265" s="920"/>
      <c r="AN1265" s="920"/>
      <c r="AO1265" s="920"/>
      <c r="AS1265" s="920"/>
      <c r="AT1265" s="920"/>
      <c r="AU1265" s="920"/>
      <c r="AV1265" s="920"/>
      <c r="AW1265" s="920"/>
      <c r="AX1265" s="920"/>
      <c r="AY1265" s="920"/>
      <c r="AZ1265" s="920"/>
      <c r="BA1265" s="920"/>
      <c r="BB1265" s="920"/>
      <c r="BC1265" s="920"/>
      <c r="BD1265" s="920"/>
    </row>
    <row r="1266" spans="8:59" ht="9.9499999999999993" customHeight="1">
      <c r="H1266"/>
      <c r="I1266"/>
      <c r="J1266" s="916"/>
      <c r="K1266" s="536"/>
      <c r="L1266" s="536"/>
      <c r="M1266" s="536"/>
      <c r="N1266" s="536"/>
      <c r="O1266" s="536"/>
      <c r="P1266" s="536"/>
      <c r="Q1266" s="536"/>
      <c r="R1266" s="536"/>
      <c r="S1266" s="536"/>
      <c r="T1266" s="536"/>
      <c r="U1266" s="536"/>
      <c r="V1266" s="1316"/>
      <c r="W1266" s="1317"/>
      <c r="X1266" s="1317"/>
      <c r="Y1266" s="1317"/>
      <c r="Z1266" s="1316"/>
      <c r="AA1266" s="1316"/>
      <c r="AB1266" s="1316"/>
      <c r="AC1266" s="1316"/>
      <c r="AD1266" s="1316"/>
      <c r="AE1266" s="1316"/>
      <c r="AF1266" s="1316"/>
      <c r="AG1266" s="1316"/>
      <c r="AH1266" s="1316"/>
      <c r="AI1266" s="1316"/>
      <c r="AJ1266" s="1316"/>
      <c r="AK1266" s="1316"/>
      <c r="AL1266" s="1316"/>
      <c r="AM1266" s="1316"/>
      <c r="AN1266" s="1316"/>
      <c r="AO1266" s="1316"/>
      <c r="AP1266" s="1316"/>
      <c r="AQ1266" s="1316"/>
      <c r="AR1266" s="1316"/>
      <c r="AS1266" s="1316"/>
      <c r="AT1266" s="1316"/>
      <c r="AU1266" s="1316"/>
      <c r="AV1266" s="942"/>
      <c r="AW1266" s="920"/>
      <c r="AX1266" s="920"/>
      <c r="AY1266" s="920"/>
      <c r="AZ1266" s="920"/>
      <c r="BA1266" s="920"/>
      <c r="BB1266" s="920"/>
      <c r="BC1266" s="920"/>
      <c r="BD1266" s="920"/>
      <c r="BE1266" s="920"/>
      <c r="BF1266" s="920"/>
      <c r="BG1266" s="920"/>
    </row>
    <row r="1267" spans="8:59" ht="18.95" customHeight="1">
      <c r="J1267" s="935"/>
      <c r="K1267" s="2260" t="s">
        <v>1630</v>
      </c>
      <c r="L1267" s="938"/>
      <c r="M1267" s="938"/>
      <c r="O1267" s="1154" t="s">
        <v>3664</v>
      </c>
      <c r="P1267" s="1155"/>
      <c r="Q1267" s="1155"/>
      <c r="R1267" s="1155"/>
      <c r="S1267" s="1156"/>
      <c r="T1267" s="946" t="s">
        <v>1115</v>
      </c>
      <c r="U1267" s="920" t="s">
        <v>3787</v>
      </c>
      <c r="V1267" s="920" t="s">
        <v>3786</v>
      </c>
      <c r="W1267" s="920"/>
      <c r="X1267" s="920"/>
      <c r="Y1267" s="920" t="s">
        <v>3789</v>
      </c>
      <c r="Z1267" s="920" t="s">
        <v>3788</v>
      </c>
      <c r="AA1267" s="920"/>
      <c r="AB1267" s="920"/>
      <c r="AC1267" s="486" t="s">
        <v>737</v>
      </c>
      <c r="AD1267" s="486" t="s">
        <v>2318</v>
      </c>
      <c r="AF1267" s="920"/>
      <c r="AG1267" s="920"/>
      <c r="AI1267" s="920"/>
      <c r="AN1267" s="926" t="s">
        <v>1544</v>
      </c>
      <c r="AO1267" s="927"/>
      <c r="AP1267" s="928"/>
      <c r="AQ1267" s="926" t="s">
        <v>1623</v>
      </c>
      <c r="AR1267" s="927"/>
      <c r="AS1267" s="928"/>
      <c r="AV1267" s="937"/>
      <c r="AW1267" s="920"/>
      <c r="AX1267" s="920"/>
      <c r="AY1267" s="920"/>
      <c r="AZ1267" s="920"/>
      <c r="BA1267" s="920"/>
      <c r="BB1267" s="920"/>
      <c r="BC1267" s="920"/>
      <c r="BD1267" s="920"/>
      <c r="BE1267" s="920"/>
      <c r="BF1267" s="920"/>
      <c r="BG1267" s="920"/>
    </row>
    <row r="1268" spans="8:59" ht="9.9499999999999993" customHeight="1">
      <c r="J1268" s="935"/>
      <c r="K1268" s="950"/>
      <c r="L1268" s="920"/>
      <c r="M1268" s="920"/>
      <c r="N1268" s="920"/>
      <c r="O1268" s="920"/>
      <c r="P1268" s="920"/>
      <c r="Q1268" s="920"/>
      <c r="R1268" s="920"/>
      <c r="S1268" s="920"/>
      <c r="T1268" s="920"/>
      <c r="U1268" s="920"/>
      <c r="V1268" s="920"/>
      <c r="W1268" s="920"/>
      <c r="X1268" s="920"/>
      <c r="Y1268" s="920"/>
      <c r="Z1268" s="920"/>
      <c r="AA1268" s="920"/>
      <c r="AB1268" s="920"/>
      <c r="AC1268" s="920"/>
      <c r="AD1268" s="920"/>
      <c r="AE1268" s="920"/>
      <c r="AF1268" s="920"/>
      <c r="AG1268" s="920"/>
      <c r="AH1268" s="920"/>
      <c r="AI1268" s="920"/>
      <c r="AJ1268" s="920"/>
      <c r="AK1268" s="920"/>
      <c r="AL1268" s="920"/>
      <c r="AM1268" s="920"/>
      <c r="AN1268" s="920"/>
      <c r="AO1268" s="920"/>
      <c r="AP1268" s="920"/>
      <c r="AQ1268" s="920"/>
      <c r="AR1268" s="920"/>
      <c r="AS1268" s="920"/>
      <c r="AT1268" s="920"/>
      <c r="AU1268" s="920"/>
      <c r="AV1268" s="937"/>
      <c r="AW1268" s="920"/>
      <c r="AX1268" s="920"/>
      <c r="AY1268" s="920"/>
      <c r="AZ1268" s="920"/>
      <c r="BA1268" s="920"/>
      <c r="BB1268" s="920"/>
      <c r="BC1268" s="920"/>
      <c r="BD1268" s="920"/>
      <c r="BE1268" s="920"/>
      <c r="BF1268" s="920"/>
      <c r="BG1268" s="920"/>
    </row>
    <row r="1269" spans="8:59" ht="20.100000000000001" customHeight="1">
      <c r="J1269" s="1847"/>
      <c r="K1269" s="949" t="s">
        <v>1542</v>
      </c>
      <c r="L1269" s="938"/>
      <c r="M1269" s="938"/>
      <c r="N1269" s="920"/>
      <c r="O1269" s="982" t="s">
        <v>1521</v>
      </c>
      <c r="P1269" s="983"/>
      <c r="Q1269" s="983"/>
      <c r="R1269" s="983"/>
      <c r="S1269" s="983"/>
      <c r="T1269" s="986" t="s">
        <v>912</v>
      </c>
      <c r="U1269" s="910" t="s">
        <v>1627</v>
      </c>
      <c r="V1269" s="981"/>
      <c r="W1269" s="938"/>
      <c r="X1269" s="982" t="s">
        <v>1521</v>
      </c>
      <c r="Y1269" s="983"/>
      <c r="Z1269" s="983"/>
      <c r="AA1269" s="983"/>
      <c r="AB1269" s="986" t="s">
        <v>912</v>
      </c>
      <c r="AC1269" s="910" t="s">
        <v>1656</v>
      </c>
      <c r="AD1269" s="981"/>
      <c r="AE1269" s="938"/>
      <c r="AF1269" s="982" t="s">
        <v>1521</v>
      </c>
      <c r="AG1269" s="983"/>
      <c r="AH1269" s="983"/>
      <c r="AI1269" s="983"/>
      <c r="AJ1269" s="986" t="s">
        <v>912</v>
      </c>
      <c r="AK1269" s="910" t="s">
        <v>1789</v>
      </c>
      <c r="AL1269" s="981"/>
      <c r="AM1269" s="938"/>
      <c r="AN1269" s="982" t="s">
        <v>1521</v>
      </c>
      <c r="AO1269" s="983"/>
      <c r="AP1269" s="983"/>
      <c r="AQ1269" s="983"/>
      <c r="AR1269" s="946" t="s">
        <v>1115</v>
      </c>
      <c r="AS1269" s="920"/>
      <c r="AT1269" s="920"/>
      <c r="AU1269" s="920"/>
      <c r="AV1269" s="937"/>
      <c r="AW1269" s="920"/>
      <c r="AX1269" s="920"/>
      <c r="AY1269" s="920"/>
      <c r="AZ1269" s="920"/>
      <c r="BA1269" s="920"/>
      <c r="BB1269" s="920"/>
      <c r="BC1269" s="920"/>
      <c r="BD1269" s="920"/>
      <c r="BE1269" s="920"/>
      <c r="BF1269" s="920"/>
      <c r="BG1269" s="920"/>
    </row>
    <row r="1270" spans="8:59" ht="9.9499999999999993" customHeight="1">
      <c r="J1270" s="1847"/>
      <c r="K1270" s="2325"/>
      <c r="L1270" s="920"/>
      <c r="M1270" s="920"/>
      <c r="N1270" s="920"/>
      <c r="O1270" s="920"/>
      <c r="P1270" s="920"/>
      <c r="Q1270" s="920"/>
      <c r="R1270" s="920"/>
      <c r="S1270" s="920"/>
      <c r="T1270" s="920"/>
      <c r="U1270" s="920"/>
      <c r="V1270" s="920"/>
      <c r="W1270" s="920"/>
      <c r="X1270" s="920"/>
      <c r="Y1270" s="920"/>
      <c r="Z1270" s="920"/>
      <c r="AA1270" s="920"/>
      <c r="AB1270" s="920"/>
      <c r="AC1270" s="920"/>
      <c r="AD1270" s="920"/>
      <c r="AE1270" s="920"/>
      <c r="AF1270" s="920"/>
      <c r="AG1270" s="920"/>
      <c r="AH1270" s="920"/>
      <c r="AI1270" s="920"/>
      <c r="AJ1270" s="920"/>
      <c r="AK1270" s="920"/>
      <c r="AL1270" s="920"/>
      <c r="AM1270" s="920"/>
      <c r="AN1270" s="920"/>
      <c r="AO1270" s="920"/>
      <c r="AP1270" s="920"/>
      <c r="AQ1270" s="920"/>
      <c r="AR1270" s="920"/>
      <c r="AS1270" s="920"/>
      <c r="AT1270" s="920"/>
      <c r="AU1270" s="920"/>
      <c r="AV1270" s="937"/>
      <c r="AW1270" s="920"/>
      <c r="AX1270" s="920"/>
      <c r="AY1270" s="920"/>
      <c r="AZ1270" s="920"/>
      <c r="BA1270" s="920"/>
      <c r="BB1270" s="920"/>
      <c r="BC1270" s="920"/>
      <c r="BD1270" s="920"/>
      <c r="BE1270" s="920"/>
      <c r="BF1270" s="920"/>
      <c r="BG1270" s="920"/>
    </row>
    <row r="1271" spans="8:59" s="920" customFormat="1" ht="18.95" customHeight="1">
      <c r="J1271" s="935"/>
      <c r="K1271" s="949" t="s">
        <v>1522</v>
      </c>
      <c r="L1271" s="752"/>
      <c r="M1271" s="752"/>
      <c r="N1271" s="752"/>
      <c r="O1271" s="2868" t="s">
        <v>3410</v>
      </c>
      <c r="P1271" s="2869"/>
      <c r="Q1271" s="2870"/>
      <c r="R1271" s="946" t="s">
        <v>1115</v>
      </c>
      <c r="S1271" s="2865" t="s">
        <v>1523</v>
      </c>
      <c r="T1271" s="2866"/>
      <c r="U1271" s="2867"/>
      <c r="V1271" s="946" t="s">
        <v>1115</v>
      </c>
      <c r="W1271" s="2865" t="s">
        <v>1524</v>
      </c>
      <c r="X1271" s="2866"/>
      <c r="Y1271" s="2867"/>
      <c r="Z1271" s="946" t="s">
        <v>1115</v>
      </c>
      <c r="AB1271" s="1256" t="s">
        <v>3119</v>
      </c>
      <c r="AC1271" s="1056"/>
      <c r="AD1271" s="1056"/>
      <c r="AE1271" s="1056"/>
      <c r="AF1271" s="982" t="s">
        <v>2375</v>
      </c>
      <c r="AG1271" s="983"/>
      <c r="AH1271" s="983"/>
      <c r="AI1271" s="983"/>
      <c r="AJ1271" s="984"/>
      <c r="AK1271" s="1452" t="s">
        <v>2378</v>
      </c>
      <c r="AL1271" s="1056"/>
      <c r="AM1271" s="1056"/>
      <c r="AN1271" s="982" t="s">
        <v>2375</v>
      </c>
      <c r="AO1271" s="983"/>
      <c r="AP1271" s="983"/>
      <c r="AQ1271" s="983"/>
      <c r="AR1271" s="984"/>
      <c r="AV1271" s="937"/>
    </row>
    <row r="1272" spans="8:59" s="920" customFormat="1" ht="9.9499999999999993" customHeight="1">
      <c r="J1272" s="935"/>
      <c r="K1272" s="950"/>
      <c r="AV1272" s="937"/>
    </row>
    <row r="1273" spans="8:59" s="920" customFormat="1" ht="18.95" customHeight="1">
      <c r="J1273" s="935"/>
      <c r="K1273" s="949" t="s">
        <v>3058</v>
      </c>
      <c r="L1273" s="958"/>
      <c r="M1273" s="958"/>
      <c r="O1273" s="2010" t="s">
        <v>3121</v>
      </c>
      <c r="P1273" s="2011"/>
      <c r="Q1273" s="2011"/>
      <c r="R1273" s="2011"/>
      <c r="S1273" s="2012"/>
      <c r="T1273" s="1049" t="s">
        <v>3774</v>
      </c>
      <c r="AV1273" s="937"/>
    </row>
    <row r="1274" spans="8:59" s="920" customFormat="1" ht="9.9499999999999993" customHeight="1">
      <c r="J1274" s="935"/>
      <c r="AV1274" s="937"/>
    </row>
    <row r="1275" spans="8:59" s="920" customFormat="1" ht="18.95" customHeight="1">
      <c r="J1275" s="935"/>
      <c r="K1275" s="2880" t="s">
        <v>1559</v>
      </c>
      <c r="L1275" s="3035" t="s">
        <v>3119</v>
      </c>
      <c r="M1275" s="3036"/>
      <c r="N1275" s="3036"/>
      <c r="O1275" s="3037"/>
      <c r="P1275" s="3035" t="s">
        <v>2405</v>
      </c>
      <c r="Q1275" s="3036"/>
      <c r="R1275" s="3036"/>
      <c r="S1275" s="3037"/>
      <c r="T1275" s="929" t="s">
        <v>1586</v>
      </c>
      <c r="U1275" s="930"/>
      <c r="V1275" s="930"/>
      <c r="W1275" s="930"/>
      <c r="X1275" s="930"/>
      <c r="Y1275" s="930"/>
      <c r="Z1275" s="930"/>
      <c r="AA1275" s="930"/>
      <c r="AB1275" s="930"/>
      <c r="AC1275" s="931"/>
      <c r="AD1275" s="930"/>
      <c r="AE1275" s="931"/>
      <c r="AF1275" s="930"/>
      <c r="AG1275" s="931"/>
      <c r="AH1275" s="1157" t="s">
        <v>2425</v>
      </c>
      <c r="AI1275" s="1158"/>
      <c r="AJ1275" s="1159"/>
      <c r="AK1275" s="966" t="s">
        <v>2147</v>
      </c>
      <c r="AL1275" s="1361"/>
      <c r="AM1275" s="930"/>
      <c r="AN1275" s="930"/>
      <c r="AO1275" s="930"/>
      <c r="AP1275" s="930"/>
      <c r="AQ1275" s="930"/>
      <c r="AR1275" s="930"/>
      <c r="AS1275" s="931"/>
      <c r="AT1275" s="2833" t="s">
        <v>3441</v>
      </c>
      <c r="AU1275" s="2834"/>
      <c r="AV1275" s="937"/>
    </row>
    <row r="1276" spans="8:59" s="920" customFormat="1" ht="18.95" customHeight="1">
      <c r="J1276" s="935"/>
      <c r="K1276" s="3016"/>
      <c r="L1276" s="3038"/>
      <c r="M1276" s="3039"/>
      <c r="N1276" s="3039"/>
      <c r="O1276" s="3040"/>
      <c r="P1276" s="3038"/>
      <c r="Q1276" s="3039"/>
      <c r="R1276" s="3039"/>
      <c r="S1276" s="3040"/>
      <c r="T1276" s="929" t="s">
        <v>699</v>
      </c>
      <c r="U1276" s="930"/>
      <c r="V1276" s="930"/>
      <c r="W1276" s="931"/>
      <c r="X1276" s="929" t="s">
        <v>700</v>
      </c>
      <c r="Y1276" s="930"/>
      <c r="Z1276" s="931"/>
      <c r="AA1276" s="929" t="s">
        <v>1697</v>
      </c>
      <c r="AB1276" s="930"/>
      <c r="AC1276" s="930"/>
      <c r="AD1276" s="930"/>
      <c r="AE1276" s="931"/>
      <c r="AF1276" s="966" t="s">
        <v>1771</v>
      </c>
      <c r="AG1276" s="968"/>
      <c r="AH1276" s="1227" t="s">
        <v>1847</v>
      </c>
      <c r="AI1276" s="1160"/>
      <c r="AJ1276" s="1161"/>
      <c r="AK1276" s="929" t="s">
        <v>3412</v>
      </c>
      <c r="AL1276" s="930"/>
      <c r="AM1276" s="930"/>
      <c r="AN1276" s="929" t="s">
        <v>2138</v>
      </c>
      <c r="AO1276" s="930"/>
      <c r="AP1276" s="930"/>
      <c r="AQ1276" s="929" t="s">
        <v>2139</v>
      </c>
      <c r="AR1276" s="930"/>
      <c r="AS1276" s="931"/>
      <c r="AT1276" s="2837"/>
      <c r="AU1276" s="2838"/>
      <c r="AV1276" s="937"/>
    </row>
    <row r="1277" spans="8:59" s="920" customFormat="1" ht="18.95" customHeight="1">
      <c r="J1277" s="935"/>
      <c r="K1277" s="1163" t="s">
        <v>737</v>
      </c>
      <c r="L1277" s="982" t="s">
        <v>1867</v>
      </c>
      <c r="M1277" s="983"/>
      <c r="N1277" s="983"/>
      <c r="O1277" s="984"/>
      <c r="P1277" s="982" t="s">
        <v>1848</v>
      </c>
      <c r="Q1277" s="983"/>
      <c r="R1277" s="983"/>
      <c r="S1277" s="984"/>
      <c r="T1277" s="982" t="s">
        <v>1689</v>
      </c>
      <c r="U1277" s="983"/>
      <c r="V1277" s="983"/>
      <c r="W1277" s="983"/>
      <c r="X1277" s="1080">
        <v>241657</v>
      </c>
      <c r="Y1277" s="983"/>
      <c r="Z1277" s="984"/>
      <c r="AA1277" s="1080" t="s">
        <v>1691</v>
      </c>
      <c r="AB1277" s="983"/>
      <c r="AC1277" s="983"/>
      <c r="AD1277" s="983"/>
      <c r="AE1277" s="984"/>
      <c r="AF1277" s="982" t="s">
        <v>1772</v>
      </c>
      <c r="AG1277" s="984"/>
      <c r="AH1277" s="1029">
        <v>10</v>
      </c>
      <c r="AI1277" s="1027"/>
      <c r="AJ1277" s="1028"/>
      <c r="AK1277" s="1388" t="s">
        <v>3410</v>
      </c>
      <c r="AL1277" s="955"/>
      <c r="AM1277" s="955"/>
      <c r="AN1277" s="954" t="s">
        <v>1523</v>
      </c>
      <c r="AO1277" s="955"/>
      <c r="AP1277" s="955"/>
      <c r="AQ1277" s="954" t="s">
        <v>1524</v>
      </c>
      <c r="AR1277" s="955"/>
      <c r="AS1277" s="971"/>
      <c r="AT1277" s="1319" t="s">
        <v>2524</v>
      </c>
      <c r="AU1277" s="960"/>
      <c r="AV1277" s="937"/>
    </row>
    <row r="1278" spans="8:59" s="920" customFormat="1" ht="18.95" customHeight="1">
      <c r="J1278" s="935"/>
      <c r="K1278" s="1163" t="s">
        <v>737</v>
      </c>
      <c r="L1278" s="982" t="s">
        <v>1867</v>
      </c>
      <c r="M1278" s="983"/>
      <c r="N1278" s="983"/>
      <c r="O1278" s="984"/>
      <c r="P1278" s="982" t="s">
        <v>1849</v>
      </c>
      <c r="Q1278" s="983"/>
      <c r="R1278" s="983"/>
      <c r="S1278" s="984"/>
      <c r="T1278" s="982" t="s">
        <v>1689</v>
      </c>
      <c r="U1278" s="983"/>
      <c r="V1278" s="983"/>
      <c r="W1278" s="983"/>
      <c r="X1278" s="1080">
        <v>241657</v>
      </c>
      <c r="Y1278" s="983"/>
      <c r="Z1278" s="984"/>
      <c r="AA1278" s="1080" t="s">
        <v>1691</v>
      </c>
      <c r="AB1278" s="983"/>
      <c r="AC1278" s="983"/>
      <c r="AD1278" s="983"/>
      <c r="AE1278" s="984"/>
      <c r="AF1278" s="982" t="s">
        <v>1773</v>
      </c>
      <c r="AG1278" s="984"/>
      <c r="AH1278" s="1029">
        <v>10</v>
      </c>
      <c r="AI1278" s="1027"/>
      <c r="AJ1278" s="1028"/>
      <c r="AK1278" s="1388" t="s">
        <v>3410</v>
      </c>
      <c r="AL1278" s="955"/>
      <c r="AM1278" s="955"/>
      <c r="AN1278" s="954" t="s">
        <v>1523</v>
      </c>
      <c r="AO1278" s="955"/>
      <c r="AP1278" s="955"/>
      <c r="AQ1278" s="954" t="s">
        <v>1524</v>
      </c>
      <c r="AR1278" s="955"/>
      <c r="AS1278" s="971"/>
      <c r="AT1278" s="1319" t="s">
        <v>2524</v>
      </c>
      <c r="AU1278" s="960"/>
      <c r="AV1278" s="937"/>
    </row>
    <row r="1279" spans="8:59" s="920" customFormat="1" ht="5.0999999999999996" customHeight="1">
      <c r="J1279" s="935"/>
      <c r="AV1279" s="937"/>
    </row>
    <row r="1280" spans="8:59" s="920" customFormat="1" ht="5.0999999999999996" customHeight="1">
      <c r="J1280" s="935"/>
      <c r="K1280" s="1242"/>
      <c r="L1280" s="1242"/>
      <c r="M1280" s="1242"/>
      <c r="N1280" s="1242"/>
      <c r="O1280" s="1242"/>
      <c r="P1280" s="1242"/>
      <c r="Q1280" s="1242"/>
      <c r="R1280" s="1242"/>
      <c r="S1280" s="1242"/>
      <c r="T1280" s="1242"/>
      <c r="U1280" s="1242"/>
      <c r="V1280" s="1242"/>
      <c r="W1280" s="1242"/>
      <c r="X1280" s="1242"/>
      <c r="Y1280" s="1242"/>
      <c r="Z1280" s="1242"/>
      <c r="AA1280" s="1242"/>
      <c r="AB1280" s="1242"/>
      <c r="AC1280" s="1242"/>
      <c r="AD1280" s="1242"/>
      <c r="AE1280" s="1242"/>
      <c r="AF1280" s="1242"/>
      <c r="AG1280" s="1242"/>
      <c r="AH1280" s="977"/>
      <c r="AI1280" s="977"/>
      <c r="AJ1280" s="977"/>
      <c r="AK1280" s="1242"/>
      <c r="AL1280" s="1242"/>
      <c r="AM1280" s="1242"/>
      <c r="AN1280" s="1242"/>
      <c r="AO1280" s="1242"/>
      <c r="AP1280" s="1242"/>
      <c r="AQ1280" s="1242"/>
      <c r="AR1280" s="1242"/>
      <c r="AS1280" s="1242"/>
      <c r="AT1280" s="1242"/>
      <c r="AU1280" s="1242"/>
      <c r="AV1280" s="937"/>
    </row>
    <row r="1281" spans="7:89" s="920" customFormat="1" ht="18.95" customHeight="1">
      <c r="J1281" s="935"/>
      <c r="K1281" s="1242"/>
      <c r="L1281" s="1242"/>
      <c r="M1281" s="1242"/>
      <c r="N1281" s="1242"/>
      <c r="O1281" s="1242"/>
      <c r="P1281" s="1242"/>
      <c r="Q1281" s="1242"/>
      <c r="R1281" s="1242"/>
      <c r="S1281" s="1242"/>
      <c r="T1281" s="1242"/>
      <c r="U1281" s="1242"/>
      <c r="V1281" s="1242"/>
      <c r="W1281" s="1242"/>
      <c r="X1281" s="1242"/>
      <c r="Y1281" s="1242"/>
      <c r="Z1281" s="1242"/>
      <c r="AA1281" s="1242"/>
      <c r="AB1281" s="1242"/>
      <c r="AC1281" s="1242"/>
      <c r="AD1281" s="1242"/>
      <c r="AE1281" s="1217" t="s">
        <v>2424</v>
      </c>
      <c r="AF1281" s="1217"/>
      <c r="AG1281" s="1242"/>
      <c r="AH1281" s="1239">
        <f>AH1278+AH1277</f>
        <v>20</v>
      </c>
      <c r="AI1281" s="1240"/>
      <c r="AJ1281" s="1241"/>
      <c r="AK1281" s="1242" t="s">
        <v>3790</v>
      </c>
      <c r="AL1281" s="1242"/>
      <c r="AM1281" s="1242"/>
      <c r="AN1281" s="1242"/>
      <c r="AO1281" s="1242"/>
      <c r="AP1281" s="1242"/>
      <c r="AQ1281" s="1242"/>
      <c r="AR1281" s="1242"/>
      <c r="AS1281" s="1242"/>
      <c r="AT1281" s="1242" t="s">
        <v>3641</v>
      </c>
      <c r="AU1281" s="1217" t="s">
        <v>3642</v>
      </c>
      <c r="AV1281" s="937"/>
    </row>
    <row r="1282" spans="7:89" s="920" customFormat="1" ht="5.0999999999999996" customHeight="1">
      <c r="J1282" s="935"/>
      <c r="K1282" s="1242"/>
      <c r="L1282" s="1242"/>
      <c r="M1282" s="1242"/>
      <c r="N1282" s="1242"/>
      <c r="O1282" s="1242"/>
      <c r="P1282" s="1242"/>
      <c r="Q1282" s="1242"/>
      <c r="R1282" s="1242"/>
      <c r="S1282" s="1242"/>
      <c r="T1282" s="1242"/>
      <c r="U1282" s="1242"/>
      <c r="V1282" s="1242"/>
      <c r="W1282" s="1242"/>
      <c r="X1282" s="1242"/>
      <c r="Y1282" s="1242"/>
      <c r="Z1282" s="1242"/>
      <c r="AA1282" s="1242"/>
      <c r="AB1282" s="1242"/>
      <c r="AC1282" s="1242"/>
      <c r="AD1282" s="1242"/>
      <c r="AE1282" s="1242"/>
      <c r="AF1282" s="1242"/>
      <c r="AG1282" s="1242"/>
      <c r="AH1282" s="977"/>
      <c r="AI1282" s="977"/>
      <c r="AJ1282" s="977"/>
      <c r="AK1282" s="1242"/>
      <c r="AL1282" s="1242"/>
      <c r="AM1282" s="1242"/>
      <c r="AN1282" s="1242"/>
      <c r="AO1282" s="1242"/>
      <c r="AP1282" s="1242"/>
      <c r="AQ1282" s="1242"/>
      <c r="AR1282" s="1242"/>
      <c r="AS1282" s="1242"/>
      <c r="AT1282" s="1242"/>
      <c r="AU1282" s="1242"/>
      <c r="AV1282" s="937"/>
    </row>
    <row r="1283" spans="7:89" s="920" customFormat="1" ht="9.9499999999999993" customHeight="1">
      <c r="J1283" s="936"/>
      <c r="K1283" s="939"/>
      <c r="L1283" s="939"/>
      <c r="M1283" s="939"/>
      <c r="N1283" s="939"/>
      <c r="O1283" s="939"/>
      <c r="P1283" s="939"/>
      <c r="Q1283" s="939"/>
      <c r="R1283" s="939"/>
      <c r="S1283" s="939"/>
      <c r="T1283" s="939"/>
      <c r="U1283" s="939"/>
      <c r="V1283" s="939"/>
      <c r="W1283" s="939"/>
      <c r="X1283" s="939"/>
      <c r="Y1283" s="939"/>
      <c r="Z1283" s="939"/>
      <c r="AA1283" s="939"/>
      <c r="AB1283" s="939"/>
      <c r="AC1283" s="939"/>
      <c r="AD1283" s="939"/>
      <c r="AE1283" s="939"/>
      <c r="AF1283" s="939"/>
      <c r="AG1283" s="939"/>
      <c r="AH1283" s="939"/>
      <c r="AI1283" s="939"/>
      <c r="AJ1283" s="939"/>
      <c r="AK1283" s="939"/>
      <c r="AL1283" s="939"/>
      <c r="AM1283" s="939"/>
      <c r="AN1283" s="939"/>
      <c r="AO1283" s="939"/>
      <c r="AP1283" s="939"/>
      <c r="AQ1283" s="939"/>
      <c r="AR1283" s="939"/>
      <c r="AS1283" s="939"/>
      <c r="AT1283" s="939"/>
      <c r="AU1283" s="939"/>
      <c r="AV1283" s="940"/>
    </row>
    <row r="1284" spans="7:89" s="920" customFormat="1" ht="18.95" customHeight="1">
      <c r="K1284" s="1052"/>
    </row>
    <row r="1285" spans="7:89" ht="18.95" customHeight="1">
      <c r="CA1285" s="920"/>
      <c r="CB1285" s="920"/>
      <c r="CC1285" s="920"/>
      <c r="CD1285" s="920"/>
      <c r="CE1285" s="920"/>
      <c r="CF1285" s="920"/>
      <c r="CG1285" s="920"/>
      <c r="CH1285" s="920"/>
    </row>
    <row r="1286" spans="7:89" ht="18.95" customHeight="1">
      <c r="CA1286" s="920"/>
      <c r="CB1286" s="920"/>
      <c r="CC1286" s="920"/>
      <c r="CD1286" s="920"/>
      <c r="CE1286" s="920"/>
      <c r="CF1286" s="920"/>
      <c r="CG1286" s="920"/>
      <c r="CH1286" s="920"/>
    </row>
    <row r="1287" spans="7:89" ht="18.95" customHeight="1">
      <c r="G1287" s="924" t="s">
        <v>3845</v>
      </c>
      <c r="CD1287" s="920"/>
      <c r="CE1287" s="920"/>
      <c r="CF1287" s="920"/>
      <c r="CG1287" s="920"/>
      <c r="CH1287" s="920"/>
      <c r="CI1287" s="920"/>
      <c r="CJ1287" s="920"/>
      <c r="CK1287" s="920"/>
    </row>
    <row r="1289" spans="7:89" ht="5.0999999999999996" customHeight="1">
      <c r="G1289"/>
      <c r="H1289" s="2331"/>
      <c r="I1289" s="2326"/>
      <c r="J1289" s="2327"/>
      <c r="K1289" s="2327"/>
      <c r="L1289" s="2327"/>
      <c r="M1289" s="2327"/>
      <c r="N1289" s="2327"/>
      <c r="O1289" s="2327"/>
      <c r="P1289" s="2328"/>
      <c r="Q1289" s="2331"/>
      <c r="R1289" s="920"/>
      <c r="S1289" s="920"/>
      <c r="X1289" s="920"/>
      <c r="AN1289" s="920"/>
      <c r="AO1289" s="920"/>
      <c r="AP1289" s="920"/>
    </row>
    <row r="1290" spans="7:89" ht="18.95" customHeight="1">
      <c r="G1290"/>
      <c r="H1290" s="2331"/>
      <c r="I1290" s="907" t="s">
        <v>3765</v>
      </c>
      <c r="J1290" s="908"/>
      <c r="K1290" s="908"/>
      <c r="L1290" s="908"/>
      <c r="M1290" s="908"/>
      <c r="N1290" s="908"/>
      <c r="O1290" s="908"/>
      <c r="P1290" s="909"/>
      <c r="Q1290" s="1493" t="s">
        <v>3757</v>
      </c>
      <c r="R1290" s="1021"/>
      <c r="S1290" s="1021"/>
      <c r="T1290" s="1021"/>
      <c r="U1290" s="1022"/>
      <c r="V1290" s="1023"/>
      <c r="W1290" s="920"/>
      <c r="X1290" s="920"/>
      <c r="Y1290" s="920"/>
      <c r="Z1290" s="920"/>
      <c r="AA1290" s="920"/>
      <c r="AB1290" s="920"/>
      <c r="AC1290" s="920"/>
      <c r="AD1290" s="920"/>
      <c r="AE1290" s="920"/>
      <c r="AF1290" s="920"/>
      <c r="AG1290" s="920"/>
      <c r="AH1290" s="920"/>
      <c r="AI1290" s="920"/>
      <c r="AJ1290" s="920"/>
      <c r="AK1290" s="920"/>
      <c r="AL1290" s="920"/>
      <c r="AM1290" s="920"/>
      <c r="AQ1290" s="920"/>
      <c r="AR1290" s="920"/>
      <c r="AS1290" s="920"/>
      <c r="AT1290" s="920"/>
      <c r="AU1290" s="920"/>
      <c r="AV1290" s="920"/>
      <c r="AW1290" s="920"/>
      <c r="AX1290" s="920"/>
      <c r="AY1290" s="920"/>
      <c r="AZ1290" s="920"/>
      <c r="BA1290" s="920"/>
      <c r="BB1290" s="920"/>
      <c r="BG1290" s="920"/>
      <c r="BH1290" s="920"/>
      <c r="BI1290" s="920"/>
      <c r="BJ1290" s="920"/>
      <c r="BK1290" s="920"/>
      <c r="BL1290" s="920"/>
      <c r="BM1290" s="920"/>
      <c r="BN1290" s="920"/>
      <c r="BO1290" s="920"/>
      <c r="BP1290" s="920"/>
      <c r="BQ1290" s="920"/>
      <c r="BR1290" s="920"/>
      <c r="BS1290" s="920"/>
      <c r="BT1290" s="920"/>
      <c r="BU1290" s="920"/>
      <c r="BV1290" s="920"/>
      <c r="BW1290" s="920"/>
      <c r="BX1290" s="920"/>
      <c r="BY1290" s="920"/>
      <c r="BZ1290" s="920"/>
      <c r="CA1290" s="920"/>
      <c r="CB1290" s="920"/>
      <c r="CC1290" s="920"/>
      <c r="CD1290" s="920"/>
      <c r="CE1290" s="920"/>
      <c r="CF1290" s="920"/>
      <c r="CG1290" s="920"/>
    </row>
    <row r="1291" spans="7:89" ht="9.9499999999999993" customHeight="1">
      <c r="G1291"/>
      <c r="H1291" s="916"/>
      <c r="I1291" s="2331"/>
      <c r="J1291" s="2331"/>
      <c r="K1291" s="2331"/>
      <c r="L1291" s="2331"/>
      <c r="M1291" s="2331"/>
      <c r="N1291" s="2331"/>
      <c r="O1291" s="2331"/>
      <c r="P1291" s="2331"/>
      <c r="Q1291" s="914"/>
      <c r="R1291" s="941"/>
      <c r="S1291" s="941"/>
      <c r="T1291" s="941"/>
      <c r="U1291" s="941"/>
      <c r="V1291" s="941"/>
      <c r="W1291" s="941"/>
      <c r="X1291" s="941"/>
      <c r="Y1291" s="941"/>
      <c r="Z1291" s="941"/>
      <c r="AA1291" s="941"/>
      <c r="AB1291" s="941"/>
      <c r="AC1291" s="941"/>
      <c r="AD1291" s="941"/>
      <c r="AE1291" s="941"/>
      <c r="AF1291" s="941"/>
      <c r="AG1291" s="941"/>
      <c r="AH1291" s="941"/>
      <c r="AI1291" s="941"/>
      <c r="AJ1291" s="941"/>
      <c r="AK1291" s="941"/>
      <c r="AL1291" s="941"/>
      <c r="AM1291" s="941"/>
      <c r="AN1291" s="941"/>
      <c r="AO1291" s="941"/>
      <c r="AP1291" s="941"/>
      <c r="AQ1291" s="941"/>
      <c r="AR1291" s="941"/>
      <c r="AS1291" s="941"/>
      <c r="AT1291" s="941"/>
      <c r="AU1291" s="941"/>
      <c r="AV1291" s="941"/>
      <c r="AW1291" s="941"/>
      <c r="AX1291" s="941"/>
      <c r="AY1291" s="941"/>
      <c r="AZ1291" s="941"/>
      <c r="BA1291" s="941"/>
      <c r="BB1291" s="941"/>
      <c r="BC1291" s="941"/>
      <c r="BD1291" s="941"/>
      <c r="BE1291" s="941"/>
      <c r="BF1291" s="941"/>
      <c r="BG1291" s="942"/>
      <c r="BH1291" s="920"/>
      <c r="BI1291" s="920"/>
      <c r="BJ1291" s="920"/>
      <c r="BK1291" s="920"/>
      <c r="BL1291" s="920"/>
      <c r="BM1291" s="920"/>
      <c r="BN1291" s="920"/>
      <c r="BO1291" s="920"/>
      <c r="BP1291" s="920"/>
      <c r="BQ1291" s="920"/>
      <c r="BR1291" s="920"/>
      <c r="BS1291" s="920"/>
      <c r="BT1291" s="920"/>
      <c r="BU1291" s="920"/>
      <c r="BV1291" s="920"/>
      <c r="BW1291" s="920"/>
      <c r="BX1291" s="920"/>
      <c r="BY1291" s="920"/>
      <c r="BZ1291" s="920"/>
      <c r="CA1291" s="920"/>
      <c r="CB1291" s="920"/>
      <c r="CC1291" s="920"/>
      <c r="CD1291" s="920"/>
      <c r="CE1291" s="920"/>
      <c r="CF1291" s="920"/>
      <c r="CG1291" s="920"/>
    </row>
    <row r="1292" spans="7:89" s="920" customFormat="1" ht="18.95" customHeight="1">
      <c r="H1292" s="935"/>
      <c r="I1292" s="910" t="s">
        <v>1673</v>
      </c>
      <c r="J1292" s="752"/>
      <c r="K1292" s="938"/>
      <c r="L1292" s="938"/>
      <c r="M1292" s="2890" t="s">
        <v>1179</v>
      </c>
      <c r="N1292" s="2891"/>
      <c r="O1292" s="2891"/>
      <c r="P1292" s="2892"/>
      <c r="Q1292" s="986" t="s">
        <v>1180</v>
      </c>
      <c r="R1292" s="920" t="s">
        <v>737</v>
      </c>
      <c r="S1292" s="951" t="s">
        <v>1539</v>
      </c>
      <c r="W1292" s="1056" t="s">
        <v>1864</v>
      </c>
      <c r="X1292" s="1056"/>
      <c r="Y1292" s="938"/>
      <c r="Z1292" s="1154" t="s">
        <v>1845</v>
      </c>
      <c r="AA1292" s="1155"/>
      <c r="AB1292" s="1155"/>
      <c r="AC1292" s="1155"/>
      <c r="AD1292" s="1155"/>
      <c r="AE1292" s="1156"/>
      <c r="AF1292" s="986" t="s">
        <v>1770</v>
      </c>
      <c r="AP1292" s="926" t="s">
        <v>1712</v>
      </c>
      <c r="AQ1292" s="927"/>
      <c r="AR1292" s="928"/>
      <c r="AS1292" s="926" t="s">
        <v>1711</v>
      </c>
      <c r="AT1292" s="927"/>
      <c r="AU1292" s="928"/>
      <c r="AV1292" s="926" t="s">
        <v>1778</v>
      </c>
      <c r="AW1292" s="927"/>
      <c r="AX1292" s="928"/>
      <c r="AY1292" s="926" t="s">
        <v>3047</v>
      </c>
      <c r="AZ1292" s="927"/>
      <c r="BA1292" s="928"/>
      <c r="BG1292" s="937"/>
    </row>
    <row r="1293" spans="7:89" s="920" customFormat="1" ht="18.95" customHeight="1">
      <c r="H1293" s="935"/>
      <c r="I1293" s="1057"/>
      <c r="BG1293" s="937"/>
    </row>
    <row r="1294" spans="7:89" s="920" customFormat="1" ht="18.95" customHeight="1">
      <c r="H1294" s="935"/>
      <c r="I1294" s="988" t="s">
        <v>1674</v>
      </c>
      <c r="BG1294" s="937"/>
    </row>
    <row r="1295" spans="7:89" s="920" customFormat="1" ht="9.9499999999999993" customHeight="1">
      <c r="H1295" s="935"/>
      <c r="I1295" s="1057"/>
      <c r="BG1295" s="937"/>
    </row>
    <row r="1296" spans="7:89" s="920" customFormat="1" ht="18.95" customHeight="1">
      <c r="H1296" s="935"/>
      <c r="I1296" s="949" t="s">
        <v>3831</v>
      </c>
      <c r="J1296" s="981"/>
      <c r="K1296" s="981"/>
      <c r="L1296" s="938"/>
      <c r="M1296" s="982" t="s">
        <v>1521</v>
      </c>
      <c r="N1296" s="983"/>
      <c r="O1296" s="983"/>
      <c r="P1296" s="983"/>
      <c r="Q1296" s="986" t="s">
        <v>912</v>
      </c>
      <c r="R1296" s="910" t="s">
        <v>1682</v>
      </c>
      <c r="S1296" s="910"/>
      <c r="T1296" s="981"/>
      <c r="U1296" s="982" t="s">
        <v>1521</v>
      </c>
      <c r="V1296" s="983"/>
      <c r="W1296" s="983"/>
      <c r="X1296" s="983"/>
      <c r="Y1296" s="984"/>
      <c r="Z1296" s="986" t="s">
        <v>912</v>
      </c>
      <c r="AA1296" s="910" t="s">
        <v>1789</v>
      </c>
      <c r="AB1296" s="981"/>
      <c r="AC1296" s="938"/>
      <c r="AD1296" s="982" t="s">
        <v>1521</v>
      </c>
      <c r="AE1296" s="983"/>
      <c r="AF1296" s="983"/>
      <c r="AG1296" s="983"/>
      <c r="AH1296" s="946" t="s">
        <v>1115</v>
      </c>
      <c r="AJ1296" s="1452" t="s">
        <v>3091</v>
      </c>
      <c r="AK1296" s="1056"/>
      <c r="AL1296" s="1056"/>
      <c r="AM1296" s="1056"/>
      <c r="AN1296" s="982" t="s">
        <v>1848</v>
      </c>
      <c r="AO1296" s="983"/>
      <c r="AP1296" s="983"/>
      <c r="AQ1296" s="983"/>
      <c r="AR1296" s="984"/>
      <c r="AT1296" s="1452" t="s">
        <v>2364</v>
      </c>
      <c r="AU1296" s="1056"/>
      <c r="AV1296" s="1056"/>
      <c r="AW1296" s="982" t="s">
        <v>1848</v>
      </c>
      <c r="AX1296" s="983"/>
      <c r="AY1296" s="983"/>
      <c r="AZ1296" s="983"/>
      <c r="BA1296" s="984"/>
      <c r="BG1296" s="937"/>
    </row>
    <row r="1297" spans="8:59" s="920" customFormat="1" ht="9.9499999999999993" customHeight="1">
      <c r="H1297" s="935"/>
      <c r="I1297" s="988"/>
      <c r="BG1297" s="937"/>
    </row>
    <row r="1298" spans="8:59" s="920" customFormat="1" ht="18.95" customHeight="1">
      <c r="H1298" s="935"/>
      <c r="I1298" s="949" t="s">
        <v>1865</v>
      </c>
      <c r="J1298" s="910"/>
      <c r="K1298" s="910"/>
      <c r="L1298" s="752"/>
      <c r="M1298" s="2868" t="s">
        <v>3410</v>
      </c>
      <c r="N1298" s="2869"/>
      <c r="O1298" s="2870"/>
      <c r="P1298" s="946" t="s">
        <v>1115</v>
      </c>
      <c r="Q1298" s="2865" t="s">
        <v>1523</v>
      </c>
      <c r="R1298" s="2866"/>
      <c r="S1298" s="2867"/>
      <c r="T1298" s="946" t="s">
        <v>1115</v>
      </c>
      <c r="U1298" s="2865" t="s">
        <v>1524</v>
      </c>
      <c r="V1298" s="2866"/>
      <c r="W1298" s="2867"/>
      <c r="X1298" s="946" t="s">
        <v>1115</v>
      </c>
      <c r="AW1298" s="1237"/>
      <c r="BG1298" s="937"/>
    </row>
    <row r="1299" spans="8:59" s="920" customFormat="1" ht="9.9499999999999993" customHeight="1">
      <c r="H1299" s="935"/>
      <c r="I1299" s="2325"/>
      <c r="BG1299" s="937"/>
    </row>
    <row r="1300" spans="8:59" s="920" customFormat="1" ht="18.95" customHeight="1">
      <c r="H1300" s="935"/>
      <c r="I1300" s="2880" t="s">
        <v>1559</v>
      </c>
      <c r="J1300" s="2810" t="s">
        <v>3090</v>
      </c>
      <c r="K1300" s="2811"/>
      <c r="L1300" s="2811"/>
      <c r="M1300" s="2812"/>
      <c r="N1300" s="2810" t="s">
        <v>2364</v>
      </c>
      <c r="O1300" s="2811"/>
      <c r="P1300" s="2811"/>
      <c r="Q1300" s="2812"/>
      <c r="R1300" s="2810" t="s">
        <v>3089</v>
      </c>
      <c r="S1300" s="2811"/>
      <c r="T1300" s="2811"/>
      <c r="U1300" s="2812"/>
      <c r="V1300" s="2797" t="s">
        <v>1864</v>
      </c>
      <c r="W1300" s="2798"/>
      <c r="X1300" s="2798"/>
      <c r="Y1300" s="2798"/>
      <c r="Z1300" s="2799"/>
      <c r="AA1300" s="966" t="s">
        <v>2147</v>
      </c>
      <c r="AB1300" s="1361"/>
      <c r="AC1300" s="930"/>
      <c r="AD1300" s="930"/>
      <c r="AE1300" s="930"/>
      <c r="AF1300" s="930"/>
      <c r="AG1300" s="930"/>
      <c r="AH1300" s="930"/>
      <c r="AI1300" s="931"/>
      <c r="AJ1300" s="929" t="s">
        <v>1586</v>
      </c>
      <c r="AK1300" s="930"/>
      <c r="AL1300" s="930"/>
      <c r="AM1300" s="930"/>
      <c r="AN1300" s="930"/>
      <c r="AO1300" s="930"/>
      <c r="AP1300" s="930"/>
      <c r="AQ1300" s="930"/>
      <c r="AR1300" s="930"/>
      <c r="AS1300" s="931"/>
      <c r="AT1300" s="930"/>
      <c r="AU1300" s="931"/>
      <c r="AV1300" s="1026"/>
      <c r="AW1300" s="1026"/>
      <c r="AX1300" s="1157" t="s">
        <v>1775</v>
      </c>
      <c r="AY1300" s="1158"/>
      <c r="AZ1300" s="1159"/>
      <c r="BA1300" s="2314"/>
      <c r="BG1300" s="937"/>
    </row>
    <row r="1301" spans="8:59" s="920" customFormat="1" ht="18.95" customHeight="1">
      <c r="H1301" s="935"/>
      <c r="I1301" s="2881"/>
      <c r="J1301" s="2813"/>
      <c r="K1301" s="2814"/>
      <c r="L1301" s="2814"/>
      <c r="M1301" s="2815"/>
      <c r="N1301" s="2813"/>
      <c r="O1301" s="2814"/>
      <c r="P1301" s="2814"/>
      <c r="Q1301" s="2815"/>
      <c r="R1301" s="2813"/>
      <c r="S1301" s="2814"/>
      <c r="T1301" s="2814"/>
      <c r="U1301" s="2815"/>
      <c r="V1301" s="2800"/>
      <c r="W1301" s="2801"/>
      <c r="X1301" s="2801"/>
      <c r="Y1301" s="2801"/>
      <c r="Z1301" s="2802"/>
      <c r="AA1301" s="929" t="s">
        <v>3412</v>
      </c>
      <c r="AB1301" s="930"/>
      <c r="AC1301" s="930"/>
      <c r="AD1301" s="929" t="s">
        <v>2138</v>
      </c>
      <c r="AE1301" s="930"/>
      <c r="AF1301" s="930"/>
      <c r="AG1301" s="929" t="s">
        <v>2139</v>
      </c>
      <c r="AH1301" s="930"/>
      <c r="AI1301" s="931"/>
      <c r="AJ1301" s="929" t="s">
        <v>699</v>
      </c>
      <c r="AK1301" s="930"/>
      <c r="AL1301" s="930"/>
      <c r="AM1301" s="931"/>
      <c r="AN1301" s="929" t="s">
        <v>700</v>
      </c>
      <c r="AO1301" s="930"/>
      <c r="AP1301" s="931"/>
      <c r="AQ1301" s="929" t="s">
        <v>1697</v>
      </c>
      <c r="AR1301" s="930"/>
      <c r="AS1301" s="930"/>
      <c r="AT1301" s="930"/>
      <c r="AU1301" s="931"/>
      <c r="AV1301" s="929" t="s">
        <v>2080</v>
      </c>
      <c r="AW1301" s="930"/>
      <c r="AX1301" s="1227" t="s">
        <v>1847</v>
      </c>
      <c r="AY1301" s="1160"/>
      <c r="AZ1301" s="1161"/>
      <c r="BA1301" s="2315"/>
      <c r="BG1301" s="937"/>
    </row>
    <row r="1302" spans="8:59" s="920" customFormat="1" ht="18.95" customHeight="1">
      <c r="H1302" s="935"/>
      <c r="I1302" s="1387" t="s">
        <v>1759</v>
      </c>
      <c r="J1302" s="982" t="s">
        <v>1867</v>
      </c>
      <c r="K1302" s="983"/>
      <c r="L1302" s="983"/>
      <c r="M1302" s="984"/>
      <c r="N1302" s="982" t="s">
        <v>1848</v>
      </c>
      <c r="O1302" s="983"/>
      <c r="P1302" s="983"/>
      <c r="Q1302" s="984"/>
      <c r="R1302" s="982" t="s">
        <v>2443</v>
      </c>
      <c r="S1302" s="983"/>
      <c r="T1302" s="983"/>
      <c r="U1302" s="984"/>
      <c r="V1302" s="1029" t="s">
        <v>1844</v>
      </c>
      <c r="W1302" s="1027"/>
      <c r="X1302" s="1027"/>
      <c r="Y1302" s="1027"/>
      <c r="Z1302" s="1028"/>
      <c r="AA1302" s="1388" t="s">
        <v>3410</v>
      </c>
      <c r="AB1302" s="955"/>
      <c r="AC1302" s="955"/>
      <c r="AD1302" s="954" t="s">
        <v>1523</v>
      </c>
      <c r="AE1302" s="955"/>
      <c r="AF1302" s="955"/>
      <c r="AG1302" s="954" t="s">
        <v>1524</v>
      </c>
      <c r="AH1302" s="955"/>
      <c r="AI1302" s="971"/>
      <c r="AJ1302" s="982" t="s">
        <v>1689</v>
      </c>
      <c r="AK1302" s="983"/>
      <c r="AL1302" s="983"/>
      <c r="AM1302" s="983"/>
      <c r="AN1302" s="1080">
        <v>241657</v>
      </c>
      <c r="AO1302" s="983"/>
      <c r="AP1302" s="984"/>
      <c r="AQ1302" s="1080" t="s">
        <v>1691</v>
      </c>
      <c r="AR1302" s="983"/>
      <c r="AS1302" s="983"/>
      <c r="AT1302" s="983"/>
      <c r="AU1302" s="984"/>
      <c r="AV1302" s="982" t="s">
        <v>1772</v>
      </c>
      <c r="AW1302" s="984"/>
      <c r="AX1302" s="1029">
        <v>14</v>
      </c>
      <c r="AY1302" s="1027"/>
      <c r="AZ1302" s="1028"/>
      <c r="BA1302" s="990" t="s">
        <v>1180</v>
      </c>
      <c r="BG1302" s="937"/>
    </row>
    <row r="1303" spans="8:59" s="920" customFormat="1" ht="18.95" customHeight="1">
      <c r="H1303" s="935"/>
      <c r="I1303" s="1387" t="s">
        <v>1759</v>
      </c>
      <c r="J1303" s="982" t="s">
        <v>1867</v>
      </c>
      <c r="K1303" s="983"/>
      <c r="L1303" s="983"/>
      <c r="M1303" s="984"/>
      <c r="N1303" s="982" t="s">
        <v>1849</v>
      </c>
      <c r="O1303" s="983"/>
      <c r="P1303" s="983"/>
      <c r="Q1303" s="984"/>
      <c r="R1303" s="982" t="s">
        <v>2443</v>
      </c>
      <c r="S1303" s="983"/>
      <c r="T1303" s="983"/>
      <c r="U1303" s="984"/>
      <c r="V1303" s="1029" t="s">
        <v>1844</v>
      </c>
      <c r="W1303" s="1027"/>
      <c r="X1303" s="1027"/>
      <c r="Y1303" s="1027"/>
      <c r="Z1303" s="1028"/>
      <c r="AA1303" s="1388" t="s">
        <v>3410</v>
      </c>
      <c r="AB1303" s="955"/>
      <c r="AC1303" s="955"/>
      <c r="AD1303" s="954" t="s">
        <v>1523</v>
      </c>
      <c r="AE1303" s="955"/>
      <c r="AF1303" s="955"/>
      <c r="AG1303" s="954" t="s">
        <v>1524</v>
      </c>
      <c r="AH1303" s="955"/>
      <c r="AI1303" s="971"/>
      <c r="AJ1303" s="982" t="s">
        <v>1689</v>
      </c>
      <c r="AK1303" s="983"/>
      <c r="AL1303" s="983"/>
      <c r="AM1303" s="983"/>
      <c r="AN1303" s="1080">
        <v>241657</v>
      </c>
      <c r="AO1303" s="983"/>
      <c r="AP1303" s="984"/>
      <c r="AQ1303" s="1080" t="s">
        <v>1691</v>
      </c>
      <c r="AR1303" s="983"/>
      <c r="AS1303" s="983"/>
      <c r="AT1303" s="983"/>
      <c r="AU1303" s="984"/>
      <c r="AV1303" s="982" t="s">
        <v>1773</v>
      </c>
      <c r="AW1303" s="984"/>
      <c r="AX1303" s="1029">
        <v>14</v>
      </c>
      <c r="AY1303" s="1027"/>
      <c r="AZ1303" s="1028"/>
      <c r="BA1303" s="1002"/>
      <c r="BG1303" s="937"/>
    </row>
    <row r="1304" spans="8:59" s="920" customFormat="1" ht="5.0999999999999996" customHeight="1">
      <c r="H1304" s="935"/>
      <c r="I1304" s="988"/>
      <c r="BG1304" s="937"/>
    </row>
    <row r="1305" spans="8:59" s="920" customFormat="1" ht="5.0999999999999996" customHeight="1">
      <c r="H1305" s="935"/>
      <c r="I1305" s="1238"/>
      <c r="J1305" s="977"/>
      <c r="K1305" s="977"/>
      <c r="L1305" s="977"/>
      <c r="M1305" s="977"/>
      <c r="N1305" s="977"/>
      <c r="O1305" s="977"/>
      <c r="P1305" s="977"/>
      <c r="Q1305" s="977"/>
      <c r="R1305" s="977"/>
      <c r="S1305" s="977"/>
      <c r="T1305" s="977"/>
      <c r="U1305" s="977"/>
      <c r="V1305" s="977"/>
      <c r="W1305" s="977"/>
      <c r="X1305" s="977"/>
      <c r="Y1305" s="977"/>
      <c r="Z1305" s="977"/>
      <c r="AA1305" s="977"/>
      <c r="AB1305" s="977"/>
      <c r="AC1305" s="977"/>
      <c r="AD1305" s="977"/>
      <c r="AE1305" s="977"/>
      <c r="AF1305" s="977"/>
      <c r="AG1305" s="977"/>
      <c r="AH1305" s="977"/>
      <c r="AI1305" s="977"/>
      <c r="AJ1305" s="977"/>
      <c r="AK1305" s="977"/>
      <c r="AL1305" s="977"/>
      <c r="AM1305" s="977"/>
      <c r="AN1305" s="977"/>
      <c r="AO1305" s="977"/>
      <c r="AP1305" s="977"/>
      <c r="AQ1305" s="977"/>
      <c r="AR1305" s="977"/>
      <c r="AS1305" s="977"/>
      <c r="AT1305" s="977"/>
      <c r="AU1305" s="977"/>
      <c r="AV1305" s="977"/>
      <c r="AW1305" s="977"/>
      <c r="AX1305" s="977"/>
      <c r="AY1305" s="977"/>
      <c r="AZ1305" s="977"/>
      <c r="BA1305" s="977"/>
      <c r="BG1305" s="937"/>
    </row>
    <row r="1306" spans="8:59" s="920" customFormat="1" ht="18.95" customHeight="1">
      <c r="H1306" s="935"/>
      <c r="I1306" s="977"/>
      <c r="J1306" s="977"/>
      <c r="K1306" s="977"/>
      <c r="L1306" s="977"/>
      <c r="M1306" s="977"/>
      <c r="N1306" s="977"/>
      <c r="O1306" s="977"/>
      <c r="P1306" s="977"/>
      <c r="Q1306" s="977"/>
      <c r="R1306" s="977"/>
      <c r="S1306" s="977"/>
      <c r="T1306" s="977"/>
      <c r="U1306" s="977"/>
      <c r="V1306" s="977"/>
      <c r="W1306" s="977"/>
      <c r="X1306" s="977"/>
      <c r="Y1306" s="977"/>
      <c r="Z1306" s="977"/>
      <c r="AA1306" s="977"/>
      <c r="AB1306" s="977"/>
      <c r="AC1306" s="977"/>
      <c r="AD1306" s="977"/>
      <c r="AE1306" s="977"/>
      <c r="AF1306" s="977"/>
      <c r="AG1306" s="977"/>
      <c r="AH1306" s="977"/>
      <c r="AI1306" s="977"/>
      <c r="AJ1306" s="977"/>
      <c r="AK1306" s="977"/>
      <c r="AL1306" s="977"/>
      <c r="AM1306" s="977"/>
      <c r="AN1306" s="977"/>
      <c r="AO1306" s="977"/>
      <c r="AP1306" s="977"/>
      <c r="AQ1306" s="977"/>
      <c r="AR1306" s="977"/>
      <c r="AS1306" s="977"/>
      <c r="AT1306" s="980"/>
      <c r="AU1306" s="980" t="s">
        <v>1803</v>
      </c>
      <c r="AV1306" s="979"/>
      <c r="AW1306" s="979"/>
      <c r="AX1306" s="1239">
        <f>AX1303+AX1302</f>
        <v>28</v>
      </c>
      <c r="AY1306" s="1240"/>
      <c r="AZ1306" s="1241"/>
      <c r="BA1306" s="1372"/>
      <c r="BG1306" s="937"/>
    </row>
    <row r="1307" spans="8:59" s="920" customFormat="1" ht="5.0999999999999996" customHeight="1">
      <c r="H1307" s="935"/>
      <c r="I1307" s="977"/>
      <c r="J1307" s="977"/>
      <c r="K1307" s="977"/>
      <c r="L1307" s="977"/>
      <c r="M1307" s="977"/>
      <c r="N1307" s="977"/>
      <c r="O1307" s="977"/>
      <c r="P1307" s="977"/>
      <c r="Q1307" s="977"/>
      <c r="R1307" s="977"/>
      <c r="S1307" s="977"/>
      <c r="T1307" s="977"/>
      <c r="U1307" s="977"/>
      <c r="V1307" s="977"/>
      <c r="W1307" s="977"/>
      <c r="X1307" s="977"/>
      <c r="Y1307" s="977"/>
      <c r="Z1307" s="977"/>
      <c r="AA1307" s="977"/>
      <c r="AB1307" s="977"/>
      <c r="AC1307" s="977"/>
      <c r="AD1307" s="977"/>
      <c r="AE1307" s="977"/>
      <c r="AF1307" s="977"/>
      <c r="AG1307" s="977"/>
      <c r="AH1307" s="977"/>
      <c r="AI1307" s="977"/>
      <c r="AJ1307" s="977"/>
      <c r="AK1307" s="977"/>
      <c r="AL1307" s="977"/>
      <c r="AM1307" s="977"/>
      <c r="AN1307" s="977"/>
      <c r="AO1307" s="977"/>
      <c r="AP1307" s="977"/>
      <c r="AQ1307" s="977"/>
      <c r="AR1307" s="977"/>
      <c r="AS1307" s="977"/>
      <c r="AT1307" s="977"/>
      <c r="AU1307" s="977"/>
      <c r="AV1307" s="977"/>
      <c r="AW1307" s="977"/>
      <c r="AX1307" s="1217"/>
      <c r="AY1307" s="1217"/>
      <c r="AZ1307" s="1217"/>
      <c r="BA1307" s="977"/>
      <c r="BG1307" s="937"/>
    </row>
    <row r="1308" spans="8:59" s="920" customFormat="1" ht="9.9499999999999993" customHeight="1">
      <c r="H1308" s="935"/>
      <c r="I1308" s="1057"/>
      <c r="BG1308" s="937"/>
    </row>
    <row r="1309" spans="8:59" s="920" customFormat="1" ht="18.95" customHeight="1">
      <c r="H1309" s="935"/>
      <c r="I1309" s="2325" t="s">
        <v>1856</v>
      </c>
      <c r="J1309" s="938"/>
      <c r="K1309" s="938"/>
      <c r="L1309" s="938"/>
      <c r="M1309" s="2027" t="s">
        <v>1790</v>
      </c>
      <c r="N1309" s="918"/>
      <c r="O1309" s="918"/>
      <c r="P1309" s="918"/>
      <c r="Q1309" s="918"/>
      <c r="R1309" s="919"/>
      <c r="S1309" s="946" t="s">
        <v>1115</v>
      </c>
      <c r="U1309" s="949" t="s">
        <v>1868</v>
      </c>
      <c r="V1309" s="952"/>
      <c r="W1309" s="746"/>
      <c r="X1309" s="746"/>
      <c r="Y1309" s="746"/>
      <c r="Z1309" s="2323"/>
      <c r="AA1309" s="2323"/>
      <c r="AB1309" s="2868" t="s">
        <v>3410</v>
      </c>
      <c r="AC1309" s="2869"/>
      <c r="AD1309" s="2870"/>
      <c r="AE1309" s="946" t="s">
        <v>1115</v>
      </c>
      <c r="AF1309" s="2865" t="s">
        <v>1523</v>
      </c>
      <c r="AG1309" s="2866"/>
      <c r="AH1309" s="2867"/>
      <c r="AI1309" s="946" t="s">
        <v>1115</v>
      </c>
      <c r="AJ1309" s="917" t="s">
        <v>1524</v>
      </c>
      <c r="AK1309" s="918"/>
      <c r="AL1309" s="919"/>
      <c r="AM1309" s="946" t="s">
        <v>1115</v>
      </c>
      <c r="AO1309" s="1046" t="s">
        <v>2116</v>
      </c>
      <c r="AP1309" s="1047"/>
      <c r="AQ1309" s="1048"/>
      <c r="BG1309" s="937"/>
    </row>
    <row r="1310" spans="8:59" s="920" customFormat="1" ht="20.100000000000001" customHeight="1">
      <c r="H1310" s="935"/>
      <c r="M1310" s="1049" t="s">
        <v>3766</v>
      </c>
      <c r="AA1310" s="1049"/>
      <c r="AB1310" s="1049" t="s">
        <v>3767</v>
      </c>
      <c r="BG1310" s="937"/>
    </row>
    <row r="1311" spans="8:59" s="920" customFormat="1" ht="18.95" customHeight="1">
      <c r="H1311" s="1847"/>
      <c r="I1311" s="949" t="s">
        <v>1629</v>
      </c>
      <c r="J1311" s="486"/>
      <c r="K1311" s="486"/>
      <c r="L1311" s="486"/>
      <c r="M1311" s="2010" t="s">
        <v>3059</v>
      </c>
      <c r="N1311" s="2011"/>
      <c r="O1311" s="2011"/>
      <c r="P1311" s="2011"/>
      <c r="Q1311" s="2011"/>
      <c r="R1311" s="2012"/>
      <c r="S1311" s="1049" t="s">
        <v>3527</v>
      </c>
      <c r="AV1311" s="1049"/>
      <c r="BG1311" s="937"/>
    </row>
    <row r="1312" spans="8:59" s="920" customFormat="1" ht="18.95" customHeight="1" thickBot="1">
      <c r="H1312" s="1847"/>
      <c r="M1312" s="1049" t="s">
        <v>3529</v>
      </c>
      <c r="S1312" s="1444" t="s">
        <v>3528</v>
      </c>
      <c r="T1312" s="1444"/>
      <c r="AM1312" s="1444"/>
      <c r="AN1312" s="1444"/>
      <c r="AV1312" s="1049"/>
      <c r="BG1312" s="937"/>
    </row>
    <row r="1313" spans="6:85" s="920" customFormat="1" ht="18.95" customHeight="1">
      <c r="H1313" s="935"/>
      <c r="I1313" s="1000"/>
      <c r="J1313" s="1000"/>
      <c r="K1313" s="1000"/>
      <c r="L1313" s="1000"/>
      <c r="M1313" s="1000"/>
      <c r="N1313" s="1000"/>
      <c r="O1313" s="1000"/>
      <c r="P1313" s="1000"/>
      <c r="Q1313" s="1000"/>
      <c r="R1313" s="1000"/>
      <c r="S1313" s="1000"/>
      <c r="T1313" s="1000"/>
      <c r="U1313" s="1000"/>
      <c r="V1313" s="1000"/>
      <c r="W1313" s="1000"/>
      <c r="X1313" s="1000"/>
      <c r="Y1313" s="1000"/>
      <c r="Z1313" s="1000"/>
      <c r="AA1313" s="1000"/>
      <c r="AB1313" s="1000"/>
      <c r="AC1313" s="1000"/>
      <c r="AD1313" s="1000"/>
      <c r="AE1313" s="1000"/>
      <c r="AF1313" s="1000"/>
      <c r="AG1313" s="1000"/>
      <c r="AH1313" s="1000"/>
      <c r="AI1313" s="1000"/>
      <c r="AJ1313" s="1000"/>
      <c r="AK1313" s="1000"/>
      <c r="AL1313" s="1000"/>
      <c r="AM1313" s="1000"/>
      <c r="AN1313" s="1000"/>
      <c r="AO1313" s="1000"/>
      <c r="AP1313" s="1000"/>
      <c r="AQ1313" s="1000"/>
      <c r="AR1313" s="1000"/>
      <c r="AS1313" s="1000"/>
      <c r="AT1313" s="1000"/>
      <c r="AU1313" s="2272"/>
      <c r="AV1313" s="1000"/>
      <c r="AW1313" s="1000"/>
      <c r="AX1313" s="1000"/>
      <c r="AY1313" s="1000"/>
      <c r="AZ1313" s="1000"/>
      <c r="BA1313" s="1000"/>
      <c r="BB1313" s="1000"/>
      <c r="BC1313" s="1000"/>
      <c r="BD1313" s="1000"/>
      <c r="BE1313" s="1000"/>
      <c r="BF1313" s="1000"/>
      <c r="BG1313" s="937"/>
    </row>
    <row r="1314" spans="6:85" s="920" customFormat="1" ht="18.95" customHeight="1">
      <c r="H1314" s="935"/>
      <c r="I1314" s="988" t="s">
        <v>1855</v>
      </c>
      <c r="Q1314" s="1046" t="s">
        <v>1628</v>
      </c>
      <c r="R1314" s="1047"/>
      <c r="S1314" s="1048"/>
      <c r="X1314" s="1056" t="s">
        <v>1655</v>
      </c>
      <c r="Y1314" s="1056"/>
      <c r="Z1314" s="1056"/>
      <c r="AA1314" s="1056"/>
      <c r="AB1314" s="982" t="s">
        <v>1521</v>
      </c>
      <c r="AC1314" s="983"/>
      <c r="AD1314" s="983"/>
      <c r="AE1314" s="983"/>
      <c r="AF1314" s="984"/>
      <c r="AP1314" s="1049"/>
      <c r="AX1314" s="910"/>
      <c r="BG1314" s="937"/>
    </row>
    <row r="1315" spans="6:85" s="920" customFormat="1" ht="5.0999999999999996" customHeight="1">
      <c r="H1315" s="935"/>
      <c r="BG1315" s="937"/>
    </row>
    <row r="1316" spans="6:85" s="920" customFormat="1" ht="18.95" customHeight="1">
      <c r="H1316" s="935"/>
      <c r="I1316" s="2880" t="s">
        <v>1559</v>
      </c>
      <c r="J1316" s="2797" t="s">
        <v>1769</v>
      </c>
      <c r="K1316" s="2798"/>
      <c r="L1316" s="2798"/>
      <c r="M1316" s="2798"/>
      <c r="N1316" s="2799"/>
      <c r="O1316" s="2842" t="s">
        <v>1856</v>
      </c>
      <c r="P1316" s="2843"/>
      <c r="Q1316" s="2843"/>
      <c r="R1316" s="2843"/>
      <c r="S1316" s="2844"/>
      <c r="T1316" s="2810" t="s">
        <v>3090</v>
      </c>
      <c r="U1316" s="2811"/>
      <c r="V1316" s="2811"/>
      <c r="W1316" s="2812"/>
      <c r="X1316" s="2810" t="s">
        <v>2364</v>
      </c>
      <c r="Y1316" s="2811"/>
      <c r="Z1316" s="2811"/>
      <c r="AA1316" s="2812"/>
      <c r="AB1316" s="929" t="s">
        <v>1586</v>
      </c>
      <c r="AC1316" s="930"/>
      <c r="AD1316" s="930"/>
      <c r="AE1316" s="930"/>
      <c r="AF1316" s="930"/>
      <c r="AG1316" s="930"/>
      <c r="AH1316" s="930"/>
      <c r="AI1316" s="930"/>
      <c r="AJ1316" s="930"/>
      <c r="AK1316" s="931"/>
      <c r="AL1316" s="930"/>
      <c r="AM1316" s="931"/>
      <c r="AN1316" s="1026"/>
      <c r="AO1316" s="1026"/>
      <c r="AP1316" s="2896" t="s">
        <v>3618</v>
      </c>
      <c r="AQ1316" s="2913"/>
      <c r="AR1316" s="2913"/>
      <c r="AS1316" s="2898"/>
      <c r="AT1316" s="1157" t="s">
        <v>1775</v>
      </c>
      <c r="AU1316" s="1158"/>
      <c r="AV1316" s="1159"/>
      <c r="AW1316" s="929" t="s">
        <v>2406</v>
      </c>
      <c r="AX1316" s="930"/>
      <c r="AY1316" s="930"/>
      <c r="AZ1316" s="930"/>
      <c r="BA1316" s="930"/>
      <c r="BB1316" s="930"/>
      <c r="BC1316" s="930"/>
      <c r="BD1316" s="930"/>
      <c r="BE1316" s="931"/>
      <c r="BF1316" s="2314"/>
      <c r="BG1316" s="937"/>
    </row>
    <row r="1317" spans="6:85" s="920" customFormat="1" ht="18.95" customHeight="1">
      <c r="H1317" s="935"/>
      <c r="I1317" s="2881"/>
      <c r="J1317" s="2800"/>
      <c r="K1317" s="2801"/>
      <c r="L1317" s="2801"/>
      <c r="M1317" s="2801"/>
      <c r="N1317" s="2802"/>
      <c r="O1317" s="2845"/>
      <c r="P1317" s="2846"/>
      <c r="Q1317" s="2846"/>
      <c r="R1317" s="2846"/>
      <c r="S1317" s="2847"/>
      <c r="T1317" s="2813"/>
      <c r="U1317" s="2814"/>
      <c r="V1317" s="2814"/>
      <c r="W1317" s="2815"/>
      <c r="X1317" s="2813"/>
      <c r="Y1317" s="2814"/>
      <c r="Z1317" s="2814"/>
      <c r="AA1317" s="2815"/>
      <c r="AB1317" s="929" t="s">
        <v>699</v>
      </c>
      <c r="AC1317" s="930"/>
      <c r="AD1317" s="930"/>
      <c r="AE1317" s="931"/>
      <c r="AF1317" s="929" t="s">
        <v>700</v>
      </c>
      <c r="AG1317" s="930"/>
      <c r="AH1317" s="931"/>
      <c r="AI1317" s="929" t="s">
        <v>1697</v>
      </c>
      <c r="AJ1317" s="930"/>
      <c r="AK1317" s="930"/>
      <c r="AL1317" s="930"/>
      <c r="AM1317" s="931"/>
      <c r="AN1317" s="929" t="s">
        <v>2080</v>
      </c>
      <c r="AO1317" s="930"/>
      <c r="AP1317" s="2899"/>
      <c r="AQ1317" s="2900"/>
      <c r="AR1317" s="2900"/>
      <c r="AS1317" s="2901"/>
      <c r="AT1317" s="1227" t="s">
        <v>1847</v>
      </c>
      <c r="AU1317" s="1160"/>
      <c r="AV1317" s="1161"/>
      <c r="AW1317" s="929" t="s">
        <v>3412</v>
      </c>
      <c r="AX1317" s="930"/>
      <c r="AY1317" s="930"/>
      <c r="AZ1317" s="929" t="s">
        <v>2138</v>
      </c>
      <c r="BA1317" s="930"/>
      <c r="BB1317" s="930"/>
      <c r="BC1317" s="929" t="s">
        <v>2139</v>
      </c>
      <c r="BD1317" s="930"/>
      <c r="BE1317" s="931"/>
      <c r="BF1317" s="2315"/>
      <c r="BG1317" s="937"/>
    </row>
    <row r="1318" spans="6:85" s="920" customFormat="1" ht="18.95" customHeight="1">
      <c r="H1318" s="935"/>
      <c r="I1318" s="1163" t="s">
        <v>737</v>
      </c>
      <c r="J1318" s="1029" t="s">
        <v>1844</v>
      </c>
      <c r="K1318" s="1027"/>
      <c r="L1318" s="1027"/>
      <c r="M1318" s="1027"/>
      <c r="N1318" s="1028"/>
      <c r="O1318" s="2027" t="s">
        <v>1555</v>
      </c>
      <c r="P1318" s="1027"/>
      <c r="Q1318" s="1027"/>
      <c r="R1318" s="1027"/>
      <c r="S1318" s="1028"/>
      <c r="T1318" s="982" t="s">
        <v>1867</v>
      </c>
      <c r="U1318" s="983"/>
      <c r="V1318" s="983"/>
      <c r="W1318" s="984"/>
      <c r="X1318" s="982" t="s">
        <v>1848</v>
      </c>
      <c r="Y1318" s="983"/>
      <c r="Z1318" s="983"/>
      <c r="AA1318" s="984"/>
      <c r="AB1318" s="982" t="s">
        <v>1689</v>
      </c>
      <c r="AC1318" s="983"/>
      <c r="AD1318" s="983"/>
      <c r="AE1318" s="983"/>
      <c r="AF1318" s="1080">
        <v>241657</v>
      </c>
      <c r="AG1318" s="983"/>
      <c r="AH1318" s="984"/>
      <c r="AI1318" s="1080" t="s">
        <v>1691</v>
      </c>
      <c r="AJ1318" s="983"/>
      <c r="AK1318" s="983"/>
      <c r="AL1318" s="983"/>
      <c r="AM1318" s="984"/>
      <c r="AN1318" s="982" t="s">
        <v>1772</v>
      </c>
      <c r="AO1318" s="984"/>
      <c r="AP1318" s="1142" t="s">
        <v>3620</v>
      </c>
      <c r="AQ1318" s="1143"/>
      <c r="AR1318" s="1143"/>
      <c r="AS1318" s="946" t="s">
        <v>1115</v>
      </c>
      <c r="AT1318" s="1029">
        <v>14</v>
      </c>
      <c r="AU1318" s="1027"/>
      <c r="AV1318" s="1028"/>
      <c r="AW1318" s="1388" t="s">
        <v>3410</v>
      </c>
      <c r="AX1318" s="955"/>
      <c r="AY1318" s="955"/>
      <c r="AZ1318" s="954" t="s">
        <v>1523</v>
      </c>
      <c r="BA1318" s="955"/>
      <c r="BB1318" s="955"/>
      <c r="BC1318" s="954" t="s">
        <v>1524</v>
      </c>
      <c r="BD1318" s="955"/>
      <c r="BE1318" s="971"/>
      <c r="BF1318" s="990" t="s">
        <v>1180</v>
      </c>
      <c r="BG1318" s="937"/>
    </row>
    <row r="1319" spans="6:85" s="920" customFormat="1" ht="18.95" customHeight="1">
      <c r="H1319" s="935"/>
      <c r="I1319" s="1163" t="s">
        <v>737</v>
      </c>
      <c r="J1319" s="1029" t="s">
        <v>1844</v>
      </c>
      <c r="K1319" s="1027"/>
      <c r="L1319" s="1027"/>
      <c r="M1319" s="1027"/>
      <c r="N1319" s="1028"/>
      <c r="O1319" s="2027" t="s">
        <v>1555</v>
      </c>
      <c r="P1319" s="1027"/>
      <c r="Q1319" s="1027"/>
      <c r="R1319" s="1027"/>
      <c r="S1319" s="1028"/>
      <c r="T1319" s="982" t="s">
        <v>1867</v>
      </c>
      <c r="U1319" s="983"/>
      <c r="V1319" s="983"/>
      <c r="W1319" s="984"/>
      <c r="X1319" s="982" t="s">
        <v>1849</v>
      </c>
      <c r="Y1319" s="983"/>
      <c r="Z1319" s="983"/>
      <c r="AA1319" s="984"/>
      <c r="AB1319" s="982" t="s">
        <v>1689</v>
      </c>
      <c r="AC1319" s="983"/>
      <c r="AD1319" s="983"/>
      <c r="AE1319" s="983"/>
      <c r="AF1319" s="1080">
        <v>241657</v>
      </c>
      <c r="AG1319" s="983"/>
      <c r="AH1319" s="984"/>
      <c r="AI1319" s="1080" t="s">
        <v>1691</v>
      </c>
      <c r="AJ1319" s="983"/>
      <c r="AK1319" s="983"/>
      <c r="AL1319" s="983"/>
      <c r="AM1319" s="984"/>
      <c r="AN1319" s="982" t="s">
        <v>1773</v>
      </c>
      <c r="AO1319" s="984"/>
      <c r="AP1319" s="1142" t="s">
        <v>3622</v>
      </c>
      <c r="AQ1319" s="1143"/>
      <c r="AR1319" s="1143"/>
      <c r="AS1319" s="946" t="s">
        <v>1115</v>
      </c>
      <c r="AT1319" s="1029">
        <v>14</v>
      </c>
      <c r="AU1319" s="1027"/>
      <c r="AV1319" s="1028"/>
      <c r="AW1319" s="1388" t="s">
        <v>3410</v>
      </c>
      <c r="AX1319" s="955"/>
      <c r="AY1319" s="955"/>
      <c r="AZ1319" s="954" t="s">
        <v>1523</v>
      </c>
      <c r="BA1319" s="955"/>
      <c r="BB1319" s="955"/>
      <c r="BC1319" s="954" t="s">
        <v>1524</v>
      </c>
      <c r="BD1319" s="955"/>
      <c r="BE1319" s="971"/>
      <c r="BF1319" s="1002"/>
      <c r="BG1319" s="937"/>
    </row>
    <row r="1320" spans="6:85" s="920" customFormat="1" ht="5.0999999999999996" customHeight="1">
      <c r="H1320" s="935"/>
      <c r="I1320" s="988"/>
      <c r="BG1320" s="937"/>
    </row>
    <row r="1321" spans="6:85" s="920" customFormat="1" ht="5.0999999999999996" customHeight="1">
      <c r="H1321" s="935"/>
      <c r="I1321" s="1238"/>
      <c r="J1321" s="1238"/>
      <c r="K1321" s="1238"/>
      <c r="L1321" s="1238"/>
      <c r="M1321" s="1238"/>
      <c r="N1321" s="1238"/>
      <c r="O1321" s="977"/>
      <c r="P1321" s="977"/>
      <c r="Q1321" s="977"/>
      <c r="R1321" s="977"/>
      <c r="S1321" s="977"/>
      <c r="T1321" s="977"/>
      <c r="U1321" s="977"/>
      <c r="V1321" s="977"/>
      <c r="W1321" s="977"/>
      <c r="X1321" s="977"/>
      <c r="Y1321" s="977"/>
      <c r="Z1321" s="977"/>
      <c r="AA1321" s="977"/>
      <c r="AB1321" s="977"/>
      <c r="AC1321" s="977"/>
      <c r="AD1321" s="977"/>
      <c r="AE1321" s="977"/>
      <c r="AF1321" s="977"/>
      <c r="AG1321" s="977"/>
      <c r="AH1321" s="977"/>
      <c r="AI1321" s="977"/>
      <c r="AJ1321" s="977"/>
      <c r="AK1321" s="977"/>
      <c r="AL1321" s="977"/>
      <c r="AM1321" s="977"/>
      <c r="AN1321" s="977"/>
      <c r="AO1321" s="977"/>
      <c r="AP1321" s="977"/>
      <c r="AQ1321" s="977"/>
      <c r="AR1321" s="977"/>
      <c r="AS1321" s="977"/>
      <c r="AT1321" s="977"/>
      <c r="AU1321" s="977"/>
      <c r="AV1321" s="977"/>
      <c r="AW1321" s="977"/>
      <c r="AX1321" s="977"/>
      <c r="AY1321" s="977"/>
      <c r="AZ1321" s="977"/>
      <c r="BA1321" s="977"/>
      <c r="BB1321" s="977"/>
      <c r="BC1321" s="977"/>
      <c r="BD1321" s="977"/>
      <c r="BE1321" s="977"/>
      <c r="BF1321" s="977"/>
      <c r="BG1321" s="937"/>
    </row>
    <row r="1322" spans="6:85" s="920" customFormat="1" ht="18.95" customHeight="1">
      <c r="H1322" s="935"/>
      <c r="I1322" s="977"/>
      <c r="J1322" s="977"/>
      <c r="K1322" s="977"/>
      <c r="L1322" s="977"/>
      <c r="M1322" s="977"/>
      <c r="N1322" s="977"/>
      <c r="O1322" s="977"/>
      <c r="P1322" s="977"/>
      <c r="Q1322" s="980"/>
      <c r="R1322" s="980" t="s">
        <v>2445</v>
      </c>
      <c r="S1322" s="977"/>
      <c r="T1322" s="2949">
        <v>1</v>
      </c>
      <c r="U1322" s="2950"/>
      <c r="V1322" s="2950"/>
      <c r="W1322" s="2951"/>
      <c r="X1322" s="2949">
        <f>COUNTA(X1318:X1319)</f>
        <v>2</v>
      </c>
      <c r="Y1322" s="2950"/>
      <c r="Z1322" s="2950"/>
      <c r="AA1322" s="2951"/>
      <c r="AB1322" s="977"/>
      <c r="AC1322" s="977"/>
      <c r="AD1322" s="977"/>
      <c r="AE1322" s="977"/>
      <c r="AF1322" s="977"/>
      <c r="AG1322" s="977"/>
      <c r="AH1322" s="977"/>
      <c r="AI1322" s="977"/>
      <c r="AJ1322" s="977"/>
      <c r="AK1322" s="977"/>
      <c r="AL1322" s="977"/>
      <c r="AM1322" s="977"/>
      <c r="AN1322" s="977"/>
      <c r="AO1322" s="977"/>
      <c r="AP1322" s="977"/>
      <c r="AQ1322" s="977"/>
      <c r="AR1322" s="980" t="s">
        <v>1606</v>
      </c>
      <c r="AS1322" s="979"/>
      <c r="AT1322" s="1239">
        <f>AT1319+AT1318</f>
        <v>28</v>
      </c>
      <c r="AU1322" s="1240"/>
      <c r="AV1322" s="1241"/>
      <c r="AW1322" s="977"/>
      <c r="AX1322" s="977"/>
      <c r="AY1322" s="977"/>
      <c r="AZ1322" s="977"/>
      <c r="BA1322" s="977"/>
      <c r="BB1322" s="977"/>
      <c r="BC1322" s="977"/>
      <c r="BD1322" s="977"/>
      <c r="BE1322" s="977"/>
      <c r="BF1322" s="1372"/>
      <c r="BG1322" s="937"/>
    </row>
    <row r="1323" spans="6:85" s="920" customFormat="1" ht="5.0999999999999996" customHeight="1">
      <c r="H1323" s="935"/>
      <c r="I1323" s="977"/>
      <c r="J1323" s="977"/>
      <c r="K1323" s="977"/>
      <c r="L1323" s="977"/>
      <c r="M1323" s="977"/>
      <c r="N1323" s="977"/>
      <c r="O1323" s="977"/>
      <c r="P1323" s="977"/>
      <c r="Q1323" s="977"/>
      <c r="R1323" s="977"/>
      <c r="S1323" s="977"/>
      <c r="T1323" s="977"/>
      <c r="U1323" s="977"/>
      <c r="V1323" s="977"/>
      <c r="W1323" s="977"/>
      <c r="X1323" s="977"/>
      <c r="Y1323" s="977"/>
      <c r="Z1323" s="977"/>
      <c r="AA1323" s="977"/>
      <c r="AB1323" s="977"/>
      <c r="AC1323" s="977"/>
      <c r="AD1323" s="977"/>
      <c r="AE1323" s="977"/>
      <c r="AF1323" s="977"/>
      <c r="AG1323" s="977"/>
      <c r="AH1323" s="977"/>
      <c r="AI1323" s="977"/>
      <c r="AJ1323" s="977"/>
      <c r="AK1323" s="1217"/>
      <c r="AL1323" s="1217"/>
      <c r="AM1323" s="1217"/>
      <c r="AN1323" s="977"/>
      <c r="AO1323" s="977"/>
      <c r="AP1323" s="977"/>
      <c r="AQ1323" s="977"/>
      <c r="AR1323" s="977"/>
      <c r="AS1323" s="977"/>
      <c r="AT1323" s="977"/>
      <c r="AU1323" s="977"/>
      <c r="AV1323" s="977"/>
      <c r="AW1323" s="977"/>
      <c r="AX1323" s="977"/>
      <c r="AY1323" s="977"/>
      <c r="AZ1323" s="977"/>
      <c r="BA1323" s="977"/>
      <c r="BB1323" s="977"/>
      <c r="BC1323" s="977"/>
      <c r="BD1323" s="977"/>
      <c r="BE1323" s="977"/>
      <c r="BF1323" s="977"/>
      <c r="BG1323" s="937"/>
    </row>
    <row r="1324" spans="6:85" s="920" customFormat="1" ht="9.9499999999999993" customHeight="1">
      <c r="H1324" s="936"/>
      <c r="I1324" s="945"/>
      <c r="J1324" s="939"/>
      <c r="K1324" s="939"/>
      <c r="L1324" s="939"/>
      <c r="M1324" s="939"/>
      <c r="N1324" s="939"/>
      <c r="O1324" s="939"/>
      <c r="P1324" s="939"/>
      <c r="Q1324" s="939"/>
      <c r="R1324" s="939"/>
      <c r="S1324" s="939"/>
      <c r="T1324" s="939"/>
      <c r="U1324" s="939"/>
      <c r="V1324" s="939"/>
      <c r="W1324" s="939"/>
      <c r="X1324" s="939"/>
      <c r="Y1324" s="939"/>
      <c r="Z1324" s="939"/>
      <c r="AA1324" s="939"/>
      <c r="AB1324" s="939"/>
      <c r="AC1324" s="939"/>
      <c r="AD1324" s="939"/>
      <c r="AE1324" s="939"/>
      <c r="AF1324" s="939"/>
      <c r="AG1324" s="939"/>
      <c r="AH1324" s="939"/>
      <c r="AI1324" s="939"/>
      <c r="AJ1324" s="939"/>
      <c r="AK1324" s="939"/>
      <c r="AL1324" s="939"/>
      <c r="AM1324" s="939"/>
      <c r="AN1324" s="939"/>
      <c r="AO1324" s="939"/>
      <c r="AP1324" s="939"/>
      <c r="AQ1324" s="939"/>
      <c r="AR1324" s="939"/>
      <c r="AS1324" s="939"/>
      <c r="AT1324" s="939"/>
      <c r="AU1324" s="939"/>
      <c r="AV1324" s="939"/>
      <c r="AW1324" s="939"/>
      <c r="AX1324" s="939"/>
      <c r="AY1324" s="939"/>
      <c r="AZ1324" s="939"/>
      <c r="BA1324" s="939"/>
      <c r="BB1324" s="939"/>
      <c r="BC1324" s="939"/>
      <c r="BD1324" s="939"/>
      <c r="BE1324" s="939"/>
      <c r="BF1324" s="939"/>
      <c r="BG1324" s="940"/>
    </row>
    <row r="1325" spans="6:85" s="920" customFormat="1" ht="18.95" customHeight="1">
      <c r="H1325" s="1052"/>
      <c r="I1325" s="1049" t="s">
        <v>3768</v>
      </c>
    </row>
    <row r="1326" spans="6:85" ht="18.95" customHeight="1">
      <c r="I1326" s="488"/>
      <c r="J1326" s="488"/>
      <c r="K1326" s="488"/>
      <c r="L1326" s="488"/>
      <c r="M1326" s="488"/>
      <c r="N1326" s="488"/>
      <c r="O1326" s="488"/>
      <c r="P1326" s="488"/>
    </row>
    <row r="1327" spans="6:85" ht="5.0999999999999996" customHeight="1">
      <c r="F1327"/>
      <c r="G1327"/>
      <c r="H1327" s="2331"/>
      <c r="I1327" s="2331"/>
      <c r="J1327" s="2331"/>
      <c r="K1327" s="2331"/>
      <c r="L1327" s="2331"/>
      <c r="M1327" s="2331"/>
      <c r="N1327" s="2331"/>
      <c r="O1327" s="2331"/>
      <c r="Q1327" s="2326"/>
      <c r="R1327" s="2327"/>
      <c r="S1327" s="2327"/>
      <c r="T1327" s="2327"/>
      <c r="U1327" s="2327"/>
      <c r="V1327" s="2327"/>
      <c r="W1327" s="2328"/>
      <c r="X1327" s="920"/>
      <c r="Y1327" s="920"/>
      <c r="Z1327" s="920"/>
      <c r="AA1327" s="920"/>
      <c r="AB1327" s="920"/>
      <c r="AC1327" s="920"/>
      <c r="AD1327" s="920"/>
      <c r="AE1327" s="920"/>
      <c r="AF1327" s="920"/>
      <c r="AG1327" s="920"/>
      <c r="AH1327" s="920"/>
      <c r="AI1327" s="920"/>
      <c r="AJ1327" s="920"/>
      <c r="AK1327" s="920"/>
      <c r="AL1327" s="920"/>
      <c r="AM1327" s="920"/>
      <c r="AN1327" s="920"/>
      <c r="AO1327" s="920"/>
      <c r="AP1327" s="920"/>
      <c r="AQ1327" s="920"/>
      <c r="AR1327" s="920"/>
      <c r="AS1327" s="920"/>
      <c r="AT1327" s="920"/>
      <c r="AU1327" s="920"/>
      <c r="AV1327" s="920"/>
      <c r="AW1327" s="920"/>
      <c r="AX1327" s="920"/>
      <c r="AY1327" s="920"/>
      <c r="AZ1327" s="920"/>
      <c r="BA1327" s="920"/>
      <c r="BB1327" s="920"/>
      <c r="BC1327" s="920"/>
      <c r="BD1327" s="920"/>
      <c r="BE1327" s="920"/>
      <c r="BF1327" s="920"/>
      <c r="BG1327" s="920"/>
      <c r="BZ1327" s="920"/>
      <c r="CA1327" s="920"/>
      <c r="CB1327" s="920"/>
      <c r="CC1327" s="920"/>
      <c r="CD1327" s="920"/>
      <c r="CE1327" s="920"/>
      <c r="CF1327" s="920"/>
      <c r="CG1327" s="920"/>
    </row>
    <row r="1328" spans="6:85" ht="18.95" customHeight="1">
      <c r="F1328"/>
      <c r="G1328"/>
      <c r="H1328" s="2331"/>
      <c r="I1328" s="1020" t="s">
        <v>3760</v>
      </c>
      <c r="J1328" s="1021"/>
      <c r="K1328" s="1021"/>
      <c r="L1328" s="1021"/>
      <c r="M1328" s="1022"/>
      <c r="N1328" s="1023"/>
      <c r="O1328" s="1023"/>
      <c r="P1328" s="1021"/>
      <c r="Q1328" s="907" t="s">
        <v>1667</v>
      </c>
      <c r="R1328" s="908"/>
      <c r="S1328" s="908"/>
      <c r="T1328" s="908"/>
      <c r="U1328" s="908"/>
      <c r="V1328" s="908"/>
      <c r="W1328" s="909"/>
      <c r="X1328" s="939"/>
      <c r="Y1328" s="939"/>
      <c r="Z1328" s="939"/>
      <c r="AA1328" s="939"/>
      <c r="AB1328" s="939"/>
      <c r="AC1328" s="939"/>
      <c r="AD1328" s="939"/>
      <c r="AE1328" s="939"/>
      <c r="AF1328" s="939"/>
      <c r="AG1328" s="939"/>
      <c r="AH1328" s="939"/>
      <c r="AI1328" s="939"/>
      <c r="AJ1328" s="939"/>
      <c r="AK1328" s="939"/>
      <c r="AL1328" s="939"/>
      <c r="AM1328" s="939"/>
      <c r="AN1328" s="939"/>
      <c r="AO1328" s="939"/>
      <c r="AP1328" s="939"/>
      <c r="AQ1328" s="939"/>
      <c r="AR1328" s="1052"/>
      <c r="AS1328" s="939"/>
      <c r="AT1328" s="939"/>
      <c r="AU1328" s="939"/>
      <c r="AV1328" s="939"/>
      <c r="AW1328" s="939"/>
      <c r="AX1328" s="939"/>
      <c r="AY1328" s="939"/>
      <c r="AZ1328" s="939"/>
      <c r="BA1328" s="939"/>
      <c r="BB1328" s="920"/>
      <c r="BC1328" s="920"/>
      <c r="BD1328" s="920"/>
      <c r="BE1328" s="920"/>
      <c r="BF1328" s="920"/>
      <c r="BG1328" s="920"/>
      <c r="BH1328" s="920"/>
      <c r="BP1328" s="920"/>
      <c r="BQ1328" s="920"/>
      <c r="BR1328" s="920"/>
      <c r="BS1328" s="920"/>
      <c r="BT1328" s="920"/>
      <c r="BU1328" s="920"/>
      <c r="BV1328" s="920"/>
      <c r="BW1328" s="920"/>
      <c r="BX1328" s="920"/>
      <c r="BY1328" s="920"/>
      <c r="BZ1328" s="920"/>
      <c r="CA1328" s="920"/>
      <c r="CB1328" s="920"/>
      <c r="CC1328" s="920"/>
      <c r="CD1328" s="920"/>
      <c r="CE1328" s="920"/>
      <c r="CF1328" s="920"/>
      <c r="CG1328" s="920"/>
    </row>
    <row r="1329" spans="6:85" ht="9.9499999999999993" customHeight="1">
      <c r="F1329"/>
      <c r="G1329"/>
      <c r="H1329" s="916"/>
      <c r="I1329" s="2331"/>
      <c r="J1329" s="2331"/>
      <c r="K1329" s="2331"/>
      <c r="L1329" s="2331"/>
      <c r="M1329" s="2331"/>
      <c r="N1329" s="2331"/>
      <c r="O1329" s="2331"/>
      <c r="P1329" s="2331"/>
      <c r="Q1329" s="2331"/>
      <c r="R1329" s="2331"/>
      <c r="S1329" s="2331"/>
      <c r="T1329" s="2331"/>
      <c r="U1329" s="2331"/>
      <c r="V1329" s="2331"/>
      <c r="W1329" s="2331"/>
      <c r="X1329" s="2331"/>
      <c r="Y1329" s="2331"/>
      <c r="Z1329" s="2331"/>
      <c r="AA1329" s="2331"/>
      <c r="AB1329" s="2331"/>
      <c r="AC1329" s="2331"/>
      <c r="AD1329" s="2331"/>
      <c r="AE1329" s="2331"/>
      <c r="AF1329" s="2331"/>
      <c r="AG1329" s="2331"/>
      <c r="AH1329" s="2331"/>
      <c r="AI1329" s="2331"/>
      <c r="AJ1329" s="2331"/>
      <c r="AK1329" s="2331"/>
      <c r="AL1329" s="2331"/>
      <c r="AM1329" s="2331"/>
      <c r="AN1329" s="2331"/>
      <c r="AO1329" s="2331"/>
      <c r="AP1329" s="2331"/>
      <c r="AQ1329" s="2331"/>
      <c r="AR1329" s="1317"/>
      <c r="AS1329" s="2331"/>
      <c r="AT1329" s="2331"/>
      <c r="AU1329" s="2331"/>
      <c r="AV1329" s="2331"/>
      <c r="AW1329" s="920"/>
      <c r="AX1329" s="920"/>
      <c r="AY1329" s="920"/>
      <c r="AZ1329" s="920"/>
      <c r="BA1329" s="920"/>
      <c r="BB1329" s="941"/>
      <c r="BC1329" s="941"/>
      <c r="BD1329" s="941"/>
      <c r="BE1329" s="941"/>
      <c r="BF1329" s="941"/>
      <c r="BG1329" s="941"/>
      <c r="BH1329" s="941"/>
      <c r="BI1329" s="941"/>
      <c r="BJ1329" s="941"/>
      <c r="BK1329" s="941"/>
      <c r="BL1329" s="941"/>
      <c r="BM1329" s="941"/>
      <c r="BN1329" s="941"/>
      <c r="BO1329" s="942"/>
      <c r="BP1329" s="920"/>
      <c r="BQ1329" s="920"/>
      <c r="BR1329" s="920"/>
      <c r="BS1329" s="920"/>
      <c r="BT1329" s="920"/>
      <c r="BU1329" s="920"/>
      <c r="BV1329" s="920"/>
      <c r="BW1329" s="920"/>
      <c r="BX1329" s="920"/>
      <c r="BY1329" s="920"/>
      <c r="BZ1329" s="920"/>
      <c r="CA1329" s="920"/>
      <c r="CB1329" s="920"/>
      <c r="CC1329" s="920"/>
      <c r="CD1329" s="920"/>
      <c r="CE1329" s="920"/>
      <c r="CF1329" s="920"/>
      <c r="CG1329" s="920"/>
    </row>
    <row r="1330" spans="6:85" s="920" customFormat="1" ht="18.95" customHeight="1">
      <c r="F1330" s="2331"/>
      <c r="G1330" s="2331"/>
      <c r="H1330" s="1064"/>
      <c r="I1330" s="949" t="s">
        <v>1646</v>
      </c>
      <c r="J1330" s="752"/>
      <c r="K1330" s="938"/>
      <c r="L1330" s="486"/>
      <c r="M1330" s="486"/>
      <c r="N1330" s="2890" t="s">
        <v>1179</v>
      </c>
      <c r="O1330" s="2891"/>
      <c r="P1330" s="2891"/>
      <c r="Q1330" s="2892"/>
      <c r="R1330" s="986" t="s">
        <v>1180</v>
      </c>
      <c r="S1330" s="987" t="s">
        <v>1178</v>
      </c>
      <c r="T1330" s="2890" t="s">
        <v>1179</v>
      </c>
      <c r="U1330" s="2891"/>
      <c r="V1330" s="2891"/>
      <c r="W1330" s="2892"/>
      <c r="X1330" s="986" t="s">
        <v>1180</v>
      </c>
      <c r="Z1330" s="2325" t="s">
        <v>1630</v>
      </c>
      <c r="AA1330" s="938"/>
      <c r="AB1330" s="938"/>
      <c r="AC1330" s="1154" t="s">
        <v>2407</v>
      </c>
      <c r="AD1330" s="1155"/>
      <c r="AE1330" s="1155"/>
      <c r="AF1330" s="1155"/>
      <c r="AG1330" s="1155"/>
      <c r="AH1330" s="1156"/>
      <c r="AI1330" s="946" t="s">
        <v>1115</v>
      </c>
      <c r="AJ1330" s="486"/>
      <c r="AK1330" s="2323"/>
      <c r="AL1330" s="2325"/>
      <c r="AN1330" s="2323"/>
      <c r="AO1330" s="2325"/>
      <c r="AP1330" s="486"/>
      <c r="AR1330" s="2323"/>
      <c r="AS1330" s="2325"/>
      <c r="AT1330" s="486"/>
      <c r="AU1330" s="486"/>
      <c r="AV1330" s="2323"/>
      <c r="BF1330" s="926" t="s">
        <v>1544</v>
      </c>
      <c r="BG1330" s="927"/>
      <c r="BH1330" s="928"/>
      <c r="BI1330" s="926" t="s">
        <v>1623</v>
      </c>
      <c r="BJ1330" s="927"/>
      <c r="BK1330" s="928"/>
      <c r="BL1330" s="926" t="s">
        <v>3047</v>
      </c>
      <c r="BM1330" s="927"/>
      <c r="BN1330" s="928"/>
      <c r="BO1330" s="937"/>
    </row>
    <row r="1331" spans="6:85" s="920" customFormat="1" ht="9.9499999999999993" customHeight="1">
      <c r="F1331" s="2331"/>
      <c r="G1331" s="2331"/>
      <c r="H1331" s="1064"/>
      <c r="I1331" s="1057"/>
      <c r="BO1331" s="937"/>
      <c r="BR1331" s="1065"/>
      <c r="BS1331" s="1065"/>
      <c r="BT1331" s="1065"/>
      <c r="BU1331" s="1065"/>
      <c r="BV1331" s="1065"/>
      <c r="BW1331" s="1065"/>
    </row>
    <row r="1332" spans="6:85" s="920" customFormat="1" ht="18.95" customHeight="1">
      <c r="F1332" s="2331"/>
      <c r="G1332" s="2331"/>
      <c r="H1332" s="1064"/>
      <c r="I1332" s="2325" t="s">
        <v>1856</v>
      </c>
      <c r="N1332" s="2027" t="s">
        <v>2218</v>
      </c>
      <c r="O1332" s="918"/>
      <c r="P1332" s="918"/>
      <c r="Q1332" s="918"/>
      <c r="R1332" s="918"/>
      <c r="S1332" s="919"/>
      <c r="T1332" s="946" t="s">
        <v>1115</v>
      </c>
      <c r="U1332" s="1052" t="s">
        <v>3450</v>
      </c>
      <c r="V1332" s="486"/>
      <c r="W1332" s="486"/>
      <c r="Y1332" s="486"/>
      <c r="Z1332" s="486"/>
      <c r="AA1332" s="486"/>
      <c r="AB1332" s="486"/>
      <c r="BO1332" s="937"/>
    </row>
    <row r="1333" spans="6:85" s="920" customFormat="1" ht="9.9499999999999993" customHeight="1">
      <c r="F1333" s="2331"/>
      <c r="G1333" s="2331"/>
      <c r="H1333" s="1064"/>
      <c r="I1333" s="1057"/>
      <c r="BO1333" s="937"/>
      <c r="BR1333" s="1065"/>
      <c r="BS1333" s="1065"/>
      <c r="BT1333" s="1065"/>
      <c r="BU1333" s="1065"/>
      <c r="BV1333" s="1065"/>
      <c r="BW1333" s="1065"/>
    </row>
    <row r="1334" spans="6:85" s="920" customFormat="1" ht="18.95" customHeight="1">
      <c r="G1334" s="2331"/>
      <c r="H1334" s="1064"/>
      <c r="I1334" s="949" t="s">
        <v>1542</v>
      </c>
      <c r="J1334" s="981"/>
      <c r="K1334" s="938"/>
      <c r="N1334" s="982" t="s">
        <v>1521</v>
      </c>
      <c r="O1334" s="983"/>
      <c r="P1334" s="983"/>
      <c r="Q1334" s="983"/>
      <c r="R1334" s="984"/>
      <c r="S1334" s="910" t="s">
        <v>1627</v>
      </c>
      <c r="T1334" s="981"/>
      <c r="U1334" s="958"/>
      <c r="V1334" s="982" t="s">
        <v>1521</v>
      </c>
      <c r="W1334" s="983"/>
      <c r="X1334" s="983"/>
      <c r="Y1334" s="983"/>
      <c r="Z1334" s="984"/>
      <c r="AA1334" s="986" t="s">
        <v>912</v>
      </c>
      <c r="AB1334" s="910" t="s">
        <v>1682</v>
      </c>
      <c r="AC1334" s="981"/>
      <c r="AD1334" s="938"/>
      <c r="AE1334" s="982" t="s">
        <v>1521</v>
      </c>
      <c r="AF1334" s="983"/>
      <c r="AG1334" s="983"/>
      <c r="AH1334" s="983"/>
      <c r="AI1334" s="986" t="s">
        <v>912</v>
      </c>
      <c r="AJ1334" s="1073"/>
      <c r="AK1334" s="910" t="s">
        <v>1789</v>
      </c>
      <c r="AL1334" s="981"/>
      <c r="AM1334" s="938"/>
      <c r="AN1334" s="982" t="s">
        <v>1521</v>
      </c>
      <c r="AO1334" s="983"/>
      <c r="AP1334" s="983"/>
      <c r="AQ1334" s="983"/>
      <c r="AR1334" s="946" t="s">
        <v>1115</v>
      </c>
      <c r="BO1334" s="937"/>
    </row>
    <row r="1335" spans="6:85" s="920" customFormat="1" ht="9.9499999999999993" customHeight="1">
      <c r="G1335" s="2331"/>
      <c r="H1335" s="1064"/>
      <c r="I1335" s="1057"/>
      <c r="BO1335" s="937"/>
    </row>
    <row r="1336" spans="6:85" s="920" customFormat="1" ht="18.95" customHeight="1">
      <c r="G1336" s="2331"/>
      <c r="H1336" s="1064"/>
      <c r="I1336" s="949" t="s">
        <v>1522</v>
      </c>
      <c r="J1336" s="752"/>
      <c r="K1336" s="752"/>
      <c r="L1336" s="752"/>
      <c r="M1336" s="486"/>
      <c r="N1336" s="2868" t="s">
        <v>3410</v>
      </c>
      <c r="O1336" s="2869"/>
      <c r="P1336" s="2870"/>
      <c r="Q1336" s="946" t="s">
        <v>1115</v>
      </c>
      <c r="R1336" s="2865" t="s">
        <v>1523</v>
      </c>
      <c r="S1336" s="2866"/>
      <c r="T1336" s="2867"/>
      <c r="U1336" s="946" t="s">
        <v>1115</v>
      </c>
      <c r="V1336" s="2865" t="s">
        <v>1524</v>
      </c>
      <c r="W1336" s="2866"/>
      <c r="X1336" s="2867"/>
      <c r="Y1336" s="946" t="s">
        <v>1115</v>
      </c>
      <c r="AB1336" s="1452" t="s">
        <v>3091</v>
      </c>
      <c r="AC1336" s="1056"/>
      <c r="AD1336" s="1056"/>
      <c r="AE1336" s="1056"/>
      <c r="AF1336" s="1056"/>
      <c r="AG1336" s="982" t="s">
        <v>1521</v>
      </c>
      <c r="AH1336" s="983"/>
      <c r="AI1336" s="983"/>
      <c r="AJ1336" s="983"/>
      <c r="AK1336" s="984"/>
      <c r="AL1336" s="910" t="s">
        <v>840</v>
      </c>
      <c r="AM1336" s="910" t="s">
        <v>2384</v>
      </c>
      <c r="AN1336" s="981"/>
      <c r="AO1336" s="938"/>
      <c r="AP1336" s="982" t="s">
        <v>1521</v>
      </c>
      <c r="AQ1336" s="983"/>
      <c r="AR1336" s="983"/>
      <c r="AS1336" s="983"/>
      <c r="AT1336" s="984"/>
      <c r="AU1336" s="910" t="s">
        <v>840</v>
      </c>
      <c r="AV1336" s="1056" t="s">
        <v>1655</v>
      </c>
      <c r="AW1336" s="1056"/>
      <c r="AX1336" s="1056"/>
      <c r="AY1336" s="1056"/>
      <c r="AZ1336" s="982" t="s">
        <v>1521</v>
      </c>
      <c r="BA1336" s="983"/>
      <c r="BB1336" s="983"/>
      <c r="BC1336" s="983"/>
      <c r="BD1336" s="984"/>
      <c r="BO1336" s="937"/>
    </row>
    <row r="1337" spans="6:85" s="920" customFormat="1" ht="18.95" customHeight="1">
      <c r="G1337" s="2331"/>
      <c r="H1337" s="1064"/>
      <c r="I1337" s="1057"/>
      <c r="BO1337" s="937"/>
    </row>
    <row r="1338" spans="6:85" s="920" customFormat="1" ht="18.95" customHeight="1">
      <c r="G1338" s="2331"/>
      <c r="H1338" s="1064"/>
      <c r="I1338" s="2880" t="s">
        <v>1559</v>
      </c>
      <c r="J1338" s="2797" t="s">
        <v>1792</v>
      </c>
      <c r="K1338" s="2848"/>
      <c r="L1338" s="2848"/>
      <c r="M1338" s="2799"/>
      <c r="N1338" s="2797" t="s">
        <v>2280</v>
      </c>
      <c r="O1338" s="2848"/>
      <c r="P1338" s="2848"/>
      <c r="Q1338" s="2799"/>
      <c r="R1338" s="2797" t="s">
        <v>1769</v>
      </c>
      <c r="S1338" s="2798"/>
      <c r="T1338" s="2798"/>
      <c r="U1338" s="2798"/>
      <c r="V1338" s="2799"/>
      <c r="W1338" s="2797" t="s">
        <v>1626</v>
      </c>
      <c r="X1338" s="2798"/>
      <c r="Y1338" s="2798"/>
      <c r="Z1338" s="2798"/>
      <c r="AA1338" s="2799"/>
      <c r="AB1338" s="2810" t="s">
        <v>3090</v>
      </c>
      <c r="AC1338" s="2811"/>
      <c r="AD1338" s="2811"/>
      <c r="AE1338" s="2812"/>
      <c r="AF1338" s="2810" t="s">
        <v>2364</v>
      </c>
      <c r="AG1338" s="2811"/>
      <c r="AH1338" s="2811"/>
      <c r="AI1338" s="2812"/>
      <c r="AJ1338" s="929" t="s">
        <v>1586</v>
      </c>
      <c r="AK1338" s="930"/>
      <c r="AL1338" s="930"/>
      <c r="AM1338" s="930"/>
      <c r="AN1338" s="930"/>
      <c r="AO1338" s="930"/>
      <c r="AP1338" s="930"/>
      <c r="AQ1338" s="930"/>
      <c r="AR1338" s="930"/>
      <c r="AS1338" s="931"/>
      <c r="AT1338" s="930"/>
      <c r="AU1338" s="931"/>
      <c r="AV1338" s="930"/>
      <c r="AW1338" s="931"/>
      <c r="AX1338" s="2810" t="s">
        <v>3618</v>
      </c>
      <c r="AY1338" s="2811"/>
      <c r="AZ1338" s="2811"/>
      <c r="BA1338" s="2812"/>
      <c r="BB1338" s="1157" t="s">
        <v>1775</v>
      </c>
      <c r="BC1338" s="1158"/>
      <c r="BD1338" s="1159"/>
      <c r="BE1338" s="929" t="s">
        <v>2406</v>
      </c>
      <c r="BF1338" s="930"/>
      <c r="BG1338" s="930"/>
      <c r="BH1338" s="930"/>
      <c r="BI1338" s="930"/>
      <c r="BJ1338" s="930"/>
      <c r="BK1338" s="930"/>
      <c r="BL1338" s="930"/>
      <c r="BM1338" s="931"/>
      <c r="BN1338" s="2314"/>
      <c r="BO1338" s="937"/>
    </row>
    <row r="1339" spans="6:85" s="920" customFormat="1" ht="18.95" customHeight="1">
      <c r="G1339" s="2331"/>
      <c r="H1339" s="1064"/>
      <c r="I1339" s="2881"/>
      <c r="J1339" s="2800"/>
      <c r="K1339" s="2801"/>
      <c r="L1339" s="2801"/>
      <c r="M1339" s="2802"/>
      <c r="N1339" s="2800"/>
      <c r="O1339" s="2801"/>
      <c r="P1339" s="2801"/>
      <c r="Q1339" s="2802"/>
      <c r="R1339" s="2800"/>
      <c r="S1339" s="2801"/>
      <c r="T1339" s="2801"/>
      <c r="U1339" s="2801"/>
      <c r="V1339" s="2802"/>
      <c r="W1339" s="2800"/>
      <c r="X1339" s="2801"/>
      <c r="Y1339" s="2801"/>
      <c r="Z1339" s="2801"/>
      <c r="AA1339" s="2802"/>
      <c r="AB1339" s="2813"/>
      <c r="AC1339" s="2814"/>
      <c r="AD1339" s="2814"/>
      <c r="AE1339" s="2815"/>
      <c r="AF1339" s="2813"/>
      <c r="AG1339" s="2814"/>
      <c r="AH1339" s="2814"/>
      <c r="AI1339" s="2815"/>
      <c r="AJ1339" s="929" t="s">
        <v>699</v>
      </c>
      <c r="AK1339" s="930"/>
      <c r="AL1339" s="930"/>
      <c r="AM1339" s="931"/>
      <c r="AN1339" s="929" t="s">
        <v>700</v>
      </c>
      <c r="AO1339" s="930"/>
      <c r="AP1339" s="931"/>
      <c r="AQ1339" s="929" t="s">
        <v>1697</v>
      </c>
      <c r="AR1339" s="930"/>
      <c r="AS1339" s="930"/>
      <c r="AT1339" s="930"/>
      <c r="AU1339" s="931"/>
      <c r="AV1339" s="966" t="s">
        <v>1771</v>
      </c>
      <c r="AW1339" s="968"/>
      <c r="AX1339" s="2813"/>
      <c r="AY1339" s="2814"/>
      <c r="AZ1339" s="2814"/>
      <c r="BA1339" s="2815"/>
      <c r="BB1339" s="1227" t="s">
        <v>1847</v>
      </c>
      <c r="BC1339" s="1160"/>
      <c r="BD1339" s="1161"/>
      <c r="BE1339" s="929" t="s">
        <v>3412</v>
      </c>
      <c r="BF1339" s="930"/>
      <c r="BG1339" s="930"/>
      <c r="BH1339" s="929" t="s">
        <v>2138</v>
      </c>
      <c r="BI1339" s="930"/>
      <c r="BJ1339" s="930"/>
      <c r="BK1339" s="929" t="s">
        <v>2139</v>
      </c>
      <c r="BL1339" s="930"/>
      <c r="BM1339" s="931"/>
      <c r="BN1339" s="2315"/>
      <c r="BO1339" s="937"/>
    </row>
    <row r="1340" spans="6:85" s="920" customFormat="1" ht="18.95" customHeight="1">
      <c r="G1340" s="2331"/>
      <c r="H1340" s="1064"/>
      <c r="I1340" s="932" t="s">
        <v>737</v>
      </c>
      <c r="J1340" s="917" t="s">
        <v>1179</v>
      </c>
      <c r="K1340" s="918"/>
      <c r="L1340" s="918"/>
      <c r="M1340" s="919"/>
      <c r="N1340" s="917" t="s">
        <v>2276</v>
      </c>
      <c r="O1340" s="918"/>
      <c r="P1340" s="918"/>
      <c r="Q1340" s="919"/>
      <c r="R1340" s="1029" t="s">
        <v>1844</v>
      </c>
      <c r="S1340" s="1027"/>
      <c r="T1340" s="1027"/>
      <c r="U1340" s="1027"/>
      <c r="V1340" s="1028"/>
      <c r="W1340" s="2027" t="s">
        <v>1555</v>
      </c>
      <c r="X1340" s="1027"/>
      <c r="Y1340" s="1027"/>
      <c r="Z1340" s="1027"/>
      <c r="AA1340" s="1028"/>
      <c r="AB1340" s="982" t="s">
        <v>1867</v>
      </c>
      <c r="AC1340" s="983"/>
      <c r="AD1340" s="983"/>
      <c r="AE1340" s="984"/>
      <c r="AF1340" s="982" t="s">
        <v>1848</v>
      </c>
      <c r="AG1340" s="983"/>
      <c r="AH1340" s="983"/>
      <c r="AI1340" s="984"/>
      <c r="AJ1340" s="982" t="s">
        <v>1689</v>
      </c>
      <c r="AK1340" s="983"/>
      <c r="AL1340" s="983"/>
      <c r="AM1340" s="983"/>
      <c r="AN1340" s="1080">
        <v>241657</v>
      </c>
      <c r="AO1340" s="983"/>
      <c r="AP1340" s="984"/>
      <c r="AQ1340" s="1080" t="s">
        <v>1691</v>
      </c>
      <c r="AR1340" s="983"/>
      <c r="AS1340" s="983"/>
      <c r="AT1340" s="983"/>
      <c r="AU1340" s="984"/>
      <c r="AV1340" s="982" t="s">
        <v>1772</v>
      </c>
      <c r="AW1340" s="984"/>
      <c r="AX1340" s="982" t="s">
        <v>3619</v>
      </c>
      <c r="AY1340" s="983"/>
      <c r="AZ1340" s="983"/>
      <c r="BA1340" s="984"/>
      <c r="BB1340" s="1029">
        <v>10</v>
      </c>
      <c r="BC1340" s="1027"/>
      <c r="BD1340" s="1028"/>
      <c r="BE1340" s="1388" t="s">
        <v>3410</v>
      </c>
      <c r="BF1340" s="955"/>
      <c r="BG1340" s="955"/>
      <c r="BH1340" s="954" t="s">
        <v>1523</v>
      </c>
      <c r="BI1340" s="955"/>
      <c r="BJ1340" s="955"/>
      <c r="BK1340" s="954" t="s">
        <v>1524</v>
      </c>
      <c r="BL1340" s="955"/>
      <c r="BM1340" s="971"/>
      <c r="BN1340" s="990" t="s">
        <v>1180</v>
      </c>
      <c r="BO1340" s="937"/>
    </row>
    <row r="1341" spans="6:85" s="920" customFormat="1" ht="18.95" customHeight="1">
      <c r="G1341" s="2331"/>
      <c r="H1341" s="1064"/>
      <c r="I1341" s="932" t="s">
        <v>737</v>
      </c>
      <c r="J1341" s="917" t="s">
        <v>1179</v>
      </c>
      <c r="K1341" s="918"/>
      <c r="L1341" s="918"/>
      <c r="M1341" s="919"/>
      <c r="N1341" s="917" t="s">
        <v>2276</v>
      </c>
      <c r="O1341" s="918"/>
      <c r="P1341" s="918"/>
      <c r="Q1341" s="919"/>
      <c r="R1341" s="1029" t="s">
        <v>1844</v>
      </c>
      <c r="S1341" s="1027"/>
      <c r="T1341" s="1027"/>
      <c r="U1341" s="1027"/>
      <c r="V1341" s="1028"/>
      <c r="W1341" s="2027" t="s">
        <v>1555</v>
      </c>
      <c r="X1341" s="1027"/>
      <c r="Y1341" s="1027"/>
      <c r="Z1341" s="1027"/>
      <c r="AA1341" s="1028"/>
      <c r="AB1341" s="982" t="s">
        <v>1867</v>
      </c>
      <c r="AC1341" s="983"/>
      <c r="AD1341" s="983"/>
      <c r="AE1341" s="984"/>
      <c r="AF1341" s="982" t="s">
        <v>1849</v>
      </c>
      <c r="AG1341" s="983"/>
      <c r="AH1341" s="983"/>
      <c r="AI1341" s="984"/>
      <c r="AJ1341" s="982" t="s">
        <v>1689</v>
      </c>
      <c r="AK1341" s="983"/>
      <c r="AL1341" s="983"/>
      <c r="AM1341" s="983"/>
      <c r="AN1341" s="1080">
        <v>241657</v>
      </c>
      <c r="AO1341" s="983"/>
      <c r="AP1341" s="984"/>
      <c r="AQ1341" s="1080" t="s">
        <v>1691</v>
      </c>
      <c r="AR1341" s="983"/>
      <c r="AS1341" s="983"/>
      <c r="AT1341" s="983"/>
      <c r="AU1341" s="984"/>
      <c r="AV1341" s="982" t="s">
        <v>1773</v>
      </c>
      <c r="AW1341" s="984"/>
      <c r="AX1341" s="982" t="s">
        <v>3621</v>
      </c>
      <c r="AY1341" s="983"/>
      <c r="AZ1341" s="983"/>
      <c r="BA1341" s="984"/>
      <c r="BB1341" s="1029">
        <v>10</v>
      </c>
      <c r="BC1341" s="1027"/>
      <c r="BD1341" s="1028"/>
      <c r="BE1341" s="1388" t="s">
        <v>3410</v>
      </c>
      <c r="BF1341" s="955"/>
      <c r="BG1341" s="955"/>
      <c r="BH1341" s="954" t="s">
        <v>1523</v>
      </c>
      <c r="BI1341" s="955"/>
      <c r="BJ1341" s="955"/>
      <c r="BK1341" s="954" t="s">
        <v>1524</v>
      </c>
      <c r="BL1341" s="955"/>
      <c r="BM1341" s="971"/>
      <c r="BN1341" s="1002"/>
      <c r="BO1341" s="937"/>
    </row>
    <row r="1342" spans="6:85" s="920" customFormat="1" ht="5.0999999999999996" customHeight="1">
      <c r="G1342" s="2331"/>
      <c r="H1342" s="1064"/>
      <c r="I1342" s="1057"/>
      <c r="J1342" s="1057"/>
      <c r="K1342" s="1057"/>
      <c r="L1342" s="1057"/>
      <c r="M1342" s="1057"/>
      <c r="N1342" s="1057"/>
      <c r="O1342" s="1057"/>
      <c r="P1342" s="1057"/>
      <c r="Q1342" s="1057"/>
      <c r="BO1342" s="937"/>
    </row>
    <row r="1343" spans="6:85" s="920" customFormat="1" ht="5.0999999999999996" customHeight="1">
      <c r="G1343" s="2331"/>
      <c r="H1343" s="1064"/>
      <c r="I1343" s="1242"/>
      <c r="J1343" s="1242"/>
      <c r="K1343" s="1242"/>
      <c r="L1343" s="1242"/>
      <c r="M1343" s="1242"/>
      <c r="N1343" s="1242"/>
      <c r="O1343" s="1242"/>
      <c r="P1343" s="1242"/>
      <c r="Q1343" s="1242"/>
      <c r="R1343" s="1238"/>
      <c r="S1343" s="1238"/>
      <c r="T1343" s="1238"/>
      <c r="U1343" s="1238"/>
      <c r="V1343" s="1238"/>
      <c r="W1343" s="977"/>
      <c r="X1343" s="977"/>
      <c r="Y1343" s="977"/>
      <c r="Z1343" s="977"/>
      <c r="AA1343" s="977"/>
      <c r="AB1343" s="977"/>
      <c r="AC1343" s="977"/>
      <c r="AD1343" s="977"/>
      <c r="AE1343" s="977"/>
      <c r="AF1343" s="977"/>
      <c r="AG1343" s="977"/>
      <c r="AH1343" s="977"/>
      <c r="AI1343" s="977"/>
      <c r="AJ1343" s="977"/>
      <c r="AK1343" s="977"/>
      <c r="AL1343" s="977"/>
      <c r="AM1343" s="977"/>
      <c r="AN1343" s="977"/>
      <c r="AO1343" s="977"/>
      <c r="AP1343" s="977"/>
      <c r="AQ1343" s="977"/>
      <c r="AR1343" s="977"/>
      <c r="AS1343" s="977"/>
      <c r="AT1343" s="977"/>
      <c r="AU1343" s="977"/>
      <c r="AV1343" s="977"/>
      <c r="AW1343" s="977"/>
      <c r="AX1343" s="977"/>
      <c r="AY1343" s="977"/>
      <c r="AZ1343" s="977"/>
      <c r="BA1343" s="977"/>
      <c r="BB1343" s="977"/>
      <c r="BC1343" s="977"/>
      <c r="BD1343" s="977"/>
      <c r="BE1343" s="977"/>
      <c r="BF1343" s="977"/>
      <c r="BG1343" s="977"/>
      <c r="BH1343" s="977"/>
      <c r="BI1343" s="977"/>
      <c r="BJ1343" s="977"/>
      <c r="BK1343" s="977"/>
      <c r="BL1343" s="977"/>
      <c r="BM1343" s="977"/>
      <c r="BN1343" s="977"/>
      <c r="BO1343" s="937"/>
    </row>
    <row r="1344" spans="6:85" s="920" customFormat="1" ht="18.95" customHeight="1">
      <c r="G1344" s="2331"/>
      <c r="H1344" s="1064"/>
      <c r="I1344" s="1242"/>
      <c r="J1344" s="1242"/>
      <c r="K1344" s="1242"/>
      <c r="L1344" s="1242"/>
      <c r="M1344" s="1242"/>
      <c r="N1344" s="1242"/>
      <c r="O1344" s="1242"/>
      <c r="P1344" s="1242"/>
      <c r="Q1344" s="1242"/>
      <c r="R1344" s="977"/>
      <c r="S1344" s="977"/>
      <c r="T1344" s="977"/>
      <c r="U1344" s="977"/>
      <c r="V1344" s="977"/>
      <c r="W1344" s="977"/>
      <c r="X1344" s="977"/>
      <c r="Y1344" s="1467"/>
      <c r="Z1344" s="1467" t="s">
        <v>2445</v>
      </c>
      <c r="AA1344" s="977"/>
      <c r="AB1344" s="2949">
        <v>1</v>
      </c>
      <c r="AC1344" s="2950"/>
      <c r="AD1344" s="2950"/>
      <c r="AE1344" s="2951"/>
      <c r="AF1344" s="2949">
        <f>COUNTA(AF1340:AF1341)</f>
        <v>2</v>
      </c>
      <c r="AG1344" s="2950"/>
      <c r="AH1344" s="2950"/>
      <c r="AI1344" s="2951"/>
      <c r="AJ1344" s="977"/>
      <c r="AK1344" s="977"/>
      <c r="AL1344" s="977"/>
      <c r="AM1344" s="977"/>
      <c r="AN1344" s="977"/>
      <c r="AO1344" s="977"/>
      <c r="AP1344" s="977"/>
      <c r="AQ1344" s="977"/>
      <c r="AR1344" s="977"/>
      <c r="AS1344" s="977"/>
      <c r="AT1344" s="977"/>
      <c r="AU1344" s="980"/>
      <c r="AV1344" s="978"/>
      <c r="AW1344" s="979"/>
      <c r="AX1344" s="977"/>
      <c r="AY1344" s="977"/>
      <c r="AZ1344" s="978" t="s">
        <v>1606</v>
      </c>
      <c r="BA1344" s="979"/>
      <c r="BB1344" s="1239">
        <f>BB1340+BB1341</f>
        <v>20</v>
      </c>
      <c r="BC1344" s="1240"/>
      <c r="BD1344" s="1241"/>
      <c r="BE1344" s="977"/>
      <c r="BF1344" s="977"/>
      <c r="BG1344" s="977"/>
      <c r="BH1344" s="977"/>
      <c r="BI1344" s="977"/>
      <c r="BJ1344" s="977"/>
      <c r="BK1344" s="977"/>
      <c r="BL1344" s="977"/>
      <c r="BM1344" s="977"/>
      <c r="BN1344" s="1372"/>
      <c r="BO1344" s="937"/>
    </row>
    <row r="1345" spans="7:89" s="920" customFormat="1" ht="5.0999999999999996" customHeight="1">
      <c r="G1345" s="2331"/>
      <c r="H1345" s="1064"/>
      <c r="I1345" s="1242"/>
      <c r="J1345" s="1242"/>
      <c r="K1345" s="1242"/>
      <c r="L1345" s="1242"/>
      <c r="M1345" s="1242"/>
      <c r="N1345" s="1242"/>
      <c r="O1345" s="1242"/>
      <c r="P1345" s="1242"/>
      <c r="Q1345" s="1242"/>
      <c r="R1345" s="977"/>
      <c r="S1345" s="977"/>
      <c r="T1345" s="977"/>
      <c r="U1345" s="977"/>
      <c r="V1345" s="977"/>
      <c r="W1345" s="977"/>
      <c r="X1345" s="977"/>
      <c r="Y1345" s="977"/>
      <c r="Z1345" s="977"/>
      <c r="AA1345" s="977"/>
      <c r="AB1345" s="977"/>
      <c r="AC1345" s="977"/>
      <c r="AD1345" s="977"/>
      <c r="AE1345" s="977"/>
      <c r="AF1345" s="977"/>
      <c r="AG1345" s="977"/>
      <c r="AH1345" s="977"/>
      <c r="AI1345" s="977"/>
      <c r="AJ1345" s="977"/>
      <c r="AK1345" s="977"/>
      <c r="AL1345" s="977"/>
      <c r="AM1345" s="977"/>
      <c r="AN1345" s="977"/>
      <c r="AO1345" s="977"/>
      <c r="AP1345" s="977"/>
      <c r="AQ1345" s="977"/>
      <c r="AR1345" s="977"/>
      <c r="AS1345" s="1217"/>
      <c r="AT1345" s="1217"/>
      <c r="AU1345" s="1217"/>
      <c r="AV1345" s="977"/>
      <c r="AW1345" s="977"/>
      <c r="AX1345" s="977"/>
      <c r="AY1345" s="977"/>
      <c r="AZ1345" s="977"/>
      <c r="BA1345" s="977"/>
      <c r="BB1345" s="977"/>
      <c r="BC1345" s="977"/>
      <c r="BD1345" s="977"/>
      <c r="BE1345" s="977"/>
      <c r="BF1345" s="977"/>
      <c r="BG1345" s="977"/>
      <c r="BH1345" s="977"/>
      <c r="BI1345" s="977"/>
      <c r="BJ1345" s="977"/>
      <c r="BK1345" s="977"/>
      <c r="BL1345" s="977"/>
      <c r="BM1345" s="977"/>
      <c r="BN1345" s="977"/>
      <c r="BO1345" s="937"/>
    </row>
    <row r="1346" spans="7:89" s="920" customFormat="1" ht="9.9499999999999993" customHeight="1">
      <c r="G1346" s="2331"/>
      <c r="H1346" s="525"/>
      <c r="I1346" s="945"/>
      <c r="J1346" s="945"/>
      <c r="K1346" s="945"/>
      <c r="L1346" s="945"/>
      <c r="M1346" s="945"/>
      <c r="N1346" s="945"/>
      <c r="O1346" s="945"/>
      <c r="P1346" s="945"/>
      <c r="Q1346" s="945"/>
      <c r="R1346" s="945"/>
      <c r="S1346" s="945"/>
      <c r="T1346" s="945"/>
      <c r="U1346" s="945"/>
      <c r="V1346" s="945"/>
      <c r="W1346" s="945"/>
      <c r="X1346" s="945"/>
      <c r="Y1346" s="945"/>
      <c r="Z1346" s="945"/>
      <c r="AA1346" s="945"/>
      <c r="AB1346" s="945"/>
      <c r="AC1346" s="945"/>
      <c r="AD1346" s="945"/>
      <c r="AE1346" s="945"/>
      <c r="AF1346" s="945"/>
      <c r="AG1346" s="945"/>
      <c r="AH1346" s="945"/>
      <c r="AI1346" s="945"/>
      <c r="AJ1346" s="945"/>
      <c r="AK1346" s="939"/>
      <c r="AL1346" s="939"/>
      <c r="AM1346" s="939"/>
      <c r="AN1346" s="939"/>
      <c r="AO1346" s="939"/>
      <c r="AP1346" s="939"/>
      <c r="AQ1346" s="939"/>
      <c r="AR1346" s="939"/>
      <c r="AS1346" s="939"/>
      <c r="AT1346" s="939"/>
      <c r="AU1346" s="939"/>
      <c r="AV1346" s="939"/>
      <c r="AW1346" s="939"/>
      <c r="AX1346" s="939"/>
      <c r="AY1346" s="939"/>
      <c r="AZ1346" s="939"/>
      <c r="BA1346" s="939"/>
      <c r="BB1346" s="939"/>
      <c r="BC1346" s="939"/>
      <c r="BD1346" s="939"/>
      <c r="BE1346" s="939"/>
      <c r="BF1346" s="939"/>
      <c r="BG1346" s="939"/>
      <c r="BH1346" s="939"/>
      <c r="BI1346" s="939"/>
      <c r="BJ1346" s="939"/>
      <c r="BK1346" s="939"/>
      <c r="BL1346" s="939"/>
      <c r="BM1346" s="939"/>
      <c r="BN1346" s="939"/>
      <c r="BO1346" s="940"/>
    </row>
    <row r="1347" spans="7:89" s="920" customFormat="1" ht="18.95" customHeight="1">
      <c r="G1347" s="2331"/>
      <c r="H1347" s="914"/>
      <c r="I1347" s="956"/>
      <c r="J1347" s="1425"/>
      <c r="K1347" s="1425"/>
      <c r="L1347" s="1425"/>
      <c r="M1347" s="1425"/>
      <c r="N1347" s="1425"/>
      <c r="O1347" s="1425"/>
      <c r="P1347" s="1425"/>
      <c r="Q1347" s="1425"/>
      <c r="R1347" s="1425"/>
      <c r="S1347" s="1425"/>
      <c r="T1347" s="1425"/>
      <c r="U1347" s="1425"/>
      <c r="V1347" s="1425"/>
      <c r="W1347" s="1425"/>
      <c r="X1347" s="1425"/>
      <c r="Y1347" s="1425"/>
      <c r="Z1347" s="1425"/>
      <c r="AA1347" s="1425"/>
      <c r="AB1347" s="1425"/>
      <c r="AC1347" s="1425"/>
      <c r="AD1347" s="1425"/>
      <c r="AE1347" s="1425"/>
      <c r="AF1347" s="1425"/>
      <c r="AG1347" s="1425"/>
      <c r="AH1347" s="1425"/>
      <c r="AI1347" s="1425"/>
      <c r="AJ1347" s="1425"/>
      <c r="AK1347" s="941"/>
      <c r="AL1347" s="941"/>
    </row>
    <row r="1348" spans="7:89" ht="18.95" customHeight="1">
      <c r="BZ1348" s="920"/>
      <c r="CA1348" s="920"/>
      <c r="CB1348" s="920"/>
      <c r="CC1348" s="920"/>
      <c r="CD1348" s="920"/>
      <c r="CE1348" s="920"/>
      <c r="CF1348" s="920"/>
      <c r="CG1348" s="920"/>
    </row>
    <row r="1349" spans="7:89" ht="18.95" customHeight="1">
      <c r="G1349" s="924" t="s">
        <v>3794</v>
      </c>
      <c r="U1349" s="486" t="s">
        <v>3772</v>
      </c>
      <c r="BG1349" s="2359"/>
      <c r="BH1349" s="2359"/>
      <c r="CD1349" s="920"/>
      <c r="CE1349" s="920"/>
      <c r="CF1349" s="920"/>
      <c r="CG1349" s="920"/>
      <c r="CH1349" s="920"/>
      <c r="CI1349" s="920"/>
      <c r="CJ1349" s="920"/>
      <c r="CK1349" s="920"/>
    </row>
    <row r="1351" spans="7:89" ht="5.0999999999999996" customHeight="1">
      <c r="G1351"/>
      <c r="H1351" s="2331"/>
      <c r="I1351" s="2326"/>
      <c r="J1351" s="2327"/>
      <c r="K1351" s="2327"/>
      <c r="L1351" s="2327"/>
      <c r="M1351" s="2327"/>
      <c r="N1351" s="2327"/>
      <c r="O1351" s="2327"/>
      <c r="P1351" s="2328"/>
      <c r="Q1351" s="2331"/>
      <c r="R1351" s="920"/>
      <c r="S1351" s="920"/>
      <c r="X1351" s="920"/>
      <c r="AN1351" s="920"/>
      <c r="AO1351" s="920"/>
      <c r="AP1351" s="920"/>
    </row>
    <row r="1352" spans="7:89" ht="18.95" customHeight="1">
      <c r="G1352"/>
      <c r="H1352" s="2331"/>
      <c r="I1352" s="907" t="s">
        <v>3770</v>
      </c>
      <c r="J1352" s="908"/>
      <c r="K1352" s="908"/>
      <c r="L1352" s="908"/>
      <c r="M1352" s="908"/>
      <c r="N1352" s="908"/>
      <c r="O1352" s="908"/>
      <c r="P1352" s="909"/>
      <c r="Q1352" s="1493" t="s">
        <v>3757</v>
      </c>
      <c r="R1352" s="1021"/>
      <c r="S1352" s="1021"/>
      <c r="T1352" s="1021"/>
      <c r="U1352" s="1022"/>
      <c r="V1352" s="1023"/>
      <c r="W1352" s="920"/>
      <c r="X1352" s="920"/>
      <c r="Y1352" s="920"/>
      <c r="Z1352" s="920"/>
      <c r="AA1352" s="920"/>
      <c r="AB1352" s="920"/>
      <c r="AC1352" s="920"/>
      <c r="AD1352" s="920"/>
      <c r="AE1352" s="920"/>
      <c r="AF1352" s="920"/>
      <c r="AG1352" s="920"/>
      <c r="AH1352" s="920"/>
      <c r="AI1352" s="920"/>
      <c r="AJ1352" s="920"/>
      <c r="AK1352" s="920"/>
      <c r="AL1352" s="920"/>
      <c r="AM1352" s="920"/>
      <c r="AQ1352" s="920"/>
      <c r="AR1352" s="920"/>
      <c r="AS1352" s="920"/>
      <c r="AT1352" s="920"/>
      <c r="AU1352" s="920"/>
      <c r="AV1352" s="920"/>
      <c r="AW1352" s="920"/>
      <c r="AX1352" s="920"/>
      <c r="AY1352" s="920"/>
      <c r="AZ1352" s="920"/>
      <c r="BA1352" s="920"/>
      <c r="BB1352" s="920"/>
      <c r="BG1352" s="920"/>
      <c r="BH1352" s="920"/>
      <c r="BI1352" s="920"/>
      <c r="BJ1352" s="920"/>
      <c r="BK1352" s="920"/>
      <c r="BL1352" s="920"/>
      <c r="BM1352" s="920"/>
      <c r="BN1352" s="920"/>
      <c r="BO1352" s="920"/>
      <c r="BP1352" s="920"/>
      <c r="BQ1352" s="920"/>
      <c r="BR1352" s="920"/>
      <c r="BS1352" s="920"/>
      <c r="BT1352" s="920"/>
      <c r="BU1352" s="920"/>
      <c r="BV1352" s="920"/>
      <c r="BW1352" s="920"/>
      <c r="BX1352" s="920"/>
      <c r="BY1352" s="920"/>
      <c r="BZ1352" s="920"/>
      <c r="CA1352" s="920"/>
      <c r="CB1352" s="920"/>
      <c r="CC1352" s="920"/>
      <c r="CD1352" s="920"/>
      <c r="CE1352" s="920"/>
      <c r="CF1352" s="920"/>
      <c r="CG1352" s="920"/>
    </row>
    <row r="1353" spans="7:89" ht="9.9499999999999993" customHeight="1">
      <c r="G1353"/>
      <c r="H1353" s="916"/>
      <c r="I1353" s="2331"/>
      <c r="J1353" s="2331"/>
      <c r="K1353" s="2331"/>
      <c r="L1353" s="2331"/>
      <c r="M1353" s="2331"/>
      <c r="N1353" s="2331"/>
      <c r="O1353" s="2331"/>
      <c r="P1353" s="2331"/>
      <c r="Q1353" s="914"/>
      <c r="R1353" s="941"/>
      <c r="S1353" s="941"/>
      <c r="T1353" s="941"/>
      <c r="U1353" s="941"/>
      <c r="V1353" s="941"/>
      <c r="W1353" s="941"/>
      <c r="X1353" s="941"/>
      <c r="Y1353" s="941"/>
      <c r="Z1353" s="941"/>
      <c r="AA1353" s="941"/>
      <c r="AB1353" s="941"/>
      <c r="AC1353" s="941"/>
      <c r="AD1353" s="941"/>
      <c r="AE1353" s="941"/>
      <c r="AF1353" s="941"/>
      <c r="AG1353" s="941"/>
      <c r="AH1353" s="941"/>
      <c r="AI1353" s="941"/>
      <c r="AJ1353" s="941"/>
      <c r="AK1353" s="941"/>
      <c r="AL1353" s="941"/>
      <c r="AM1353" s="941"/>
      <c r="AN1353" s="941"/>
      <c r="AO1353" s="941"/>
      <c r="AP1353" s="941"/>
      <c r="AQ1353" s="941"/>
      <c r="AR1353" s="941"/>
      <c r="AS1353" s="941"/>
      <c r="AT1353" s="941"/>
      <c r="AU1353" s="941"/>
      <c r="AV1353" s="941"/>
      <c r="AW1353" s="941"/>
      <c r="AX1353" s="941"/>
      <c r="AY1353" s="941"/>
      <c r="AZ1353" s="941"/>
      <c r="BA1353" s="941"/>
      <c r="BB1353" s="941"/>
      <c r="BC1353" s="941"/>
      <c r="BD1353" s="941"/>
      <c r="BE1353" s="941"/>
      <c r="BF1353" s="941"/>
      <c r="BG1353" s="942"/>
      <c r="BH1353" s="920"/>
      <c r="BI1353" s="920"/>
      <c r="BJ1353" s="920"/>
      <c r="BK1353" s="920"/>
      <c r="BL1353" s="920"/>
      <c r="BM1353" s="920"/>
      <c r="BN1353" s="920"/>
      <c r="BO1353" s="920"/>
      <c r="BP1353" s="920"/>
      <c r="BQ1353" s="920"/>
      <c r="BR1353" s="920"/>
      <c r="BS1353" s="920"/>
      <c r="BT1353" s="920"/>
      <c r="BU1353" s="920"/>
      <c r="BV1353" s="920"/>
      <c r="BW1353" s="920"/>
      <c r="BX1353" s="920"/>
      <c r="BY1353" s="920"/>
      <c r="BZ1353" s="920"/>
      <c r="CA1353" s="920"/>
      <c r="CB1353" s="920"/>
      <c r="CC1353" s="920"/>
      <c r="CD1353" s="920"/>
      <c r="CE1353" s="920"/>
      <c r="CF1353" s="920"/>
      <c r="CG1353" s="920"/>
    </row>
    <row r="1354" spans="7:89" s="920" customFormat="1" ht="18.95" customHeight="1">
      <c r="H1354" s="935"/>
      <c r="I1354" s="910" t="s">
        <v>1673</v>
      </c>
      <c r="J1354" s="752"/>
      <c r="K1354" s="938"/>
      <c r="L1354" s="938"/>
      <c r="M1354" s="2890" t="s">
        <v>1179</v>
      </c>
      <c r="N1354" s="2891"/>
      <c r="O1354" s="2891"/>
      <c r="P1354" s="2892"/>
      <c r="Q1354" s="986" t="s">
        <v>1180</v>
      </c>
      <c r="R1354" s="920" t="s">
        <v>737</v>
      </c>
      <c r="S1354" s="951" t="s">
        <v>1539</v>
      </c>
      <c r="Y1354" s="1056" t="s">
        <v>1864</v>
      </c>
      <c r="Z1354" s="1056"/>
      <c r="AA1354" s="938"/>
      <c r="AC1354" s="1154" t="s">
        <v>1845</v>
      </c>
      <c r="AD1354" s="1155"/>
      <c r="AE1354" s="1155"/>
      <c r="AF1354" s="1155"/>
      <c r="AG1354" s="1155"/>
      <c r="AH1354" s="1156"/>
      <c r="AI1354" s="986" t="s">
        <v>1770</v>
      </c>
      <c r="AP1354" s="926" t="s">
        <v>1712</v>
      </c>
      <c r="AQ1354" s="927"/>
      <c r="AR1354" s="928"/>
      <c r="AS1354" s="926" t="s">
        <v>1711</v>
      </c>
      <c r="AT1354" s="927"/>
      <c r="AU1354" s="928"/>
      <c r="AV1354" s="926" t="s">
        <v>1778</v>
      </c>
      <c r="AW1354" s="927"/>
      <c r="AX1354" s="928"/>
      <c r="AY1354" s="926" t="s">
        <v>3047</v>
      </c>
      <c r="AZ1354" s="927"/>
      <c r="BA1354" s="928"/>
      <c r="BG1354" s="937"/>
    </row>
    <row r="1355" spans="7:89" s="920" customFormat="1" ht="18.95" customHeight="1">
      <c r="H1355" s="935"/>
      <c r="I1355" s="1057"/>
      <c r="BG1355" s="937"/>
    </row>
    <row r="1356" spans="7:89" s="920" customFormat="1" ht="18.95" customHeight="1">
      <c r="H1356" s="935"/>
      <c r="I1356" s="988" t="s">
        <v>3835</v>
      </c>
      <c r="M1356" s="1049" t="s">
        <v>3836</v>
      </c>
      <c r="AD1356" s="1049" t="s">
        <v>3775</v>
      </c>
      <c r="BG1356" s="937"/>
    </row>
    <row r="1357" spans="7:89" s="920" customFormat="1" ht="9.9499999999999993" customHeight="1">
      <c r="H1357" s="935"/>
      <c r="I1357" s="1057"/>
      <c r="BG1357" s="937"/>
    </row>
    <row r="1358" spans="7:89" s="920" customFormat="1" ht="20.100000000000001" customHeight="1">
      <c r="H1358" s="1847"/>
      <c r="I1358" s="949" t="s">
        <v>3771</v>
      </c>
      <c r="J1358" s="752"/>
      <c r="K1358" s="938"/>
      <c r="L1358" s="486"/>
      <c r="M1358" s="2890" t="s">
        <v>1179</v>
      </c>
      <c r="N1358" s="2891"/>
      <c r="O1358" s="2891"/>
      <c r="P1358" s="2892"/>
      <c r="Q1358" s="986" t="s">
        <v>1180</v>
      </c>
      <c r="R1358" s="987" t="s">
        <v>1178</v>
      </c>
      <c r="S1358" s="2890" t="s">
        <v>1179</v>
      </c>
      <c r="T1358" s="2891"/>
      <c r="U1358" s="2891"/>
      <c r="V1358" s="2892"/>
      <c r="W1358" s="986" t="s">
        <v>1180</v>
      </c>
      <c r="Y1358" s="2325" t="s">
        <v>1856</v>
      </c>
      <c r="Z1358" s="938"/>
      <c r="AA1358" s="938"/>
      <c r="AB1358" s="938"/>
      <c r="AC1358" s="2027" t="s">
        <v>1790</v>
      </c>
      <c r="AD1358" s="918"/>
      <c r="AE1358" s="918"/>
      <c r="AF1358" s="918"/>
      <c r="AG1358" s="918"/>
      <c r="AH1358" s="919"/>
      <c r="AI1358" s="946" t="s">
        <v>1115</v>
      </c>
      <c r="AJ1358" s="1056" t="s">
        <v>3776</v>
      </c>
      <c r="AK1358" s="1056"/>
      <c r="AL1358" s="1056"/>
      <c r="AM1358" s="1056"/>
      <c r="AN1358" s="982" t="s">
        <v>1521</v>
      </c>
      <c r="AO1358" s="983"/>
      <c r="AP1358" s="983"/>
      <c r="AQ1358" s="983"/>
      <c r="AR1358" s="984"/>
      <c r="BG1358" s="937"/>
    </row>
    <row r="1359" spans="7:89" s="920" customFormat="1" ht="9.9499999999999993" customHeight="1">
      <c r="H1359" s="1847"/>
      <c r="I1359" s="1057"/>
      <c r="BG1359" s="937"/>
    </row>
    <row r="1360" spans="7:89" s="920" customFormat="1" ht="18.95" customHeight="1">
      <c r="H1360" s="935"/>
      <c r="I1360" s="949" t="s">
        <v>1791</v>
      </c>
      <c r="J1360" s="981"/>
      <c r="K1360" s="981"/>
      <c r="L1360" s="938"/>
      <c r="M1360" s="982" t="s">
        <v>1521</v>
      </c>
      <c r="N1360" s="983"/>
      <c r="O1360" s="983"/>
      <c r="P1360" s="983"/>
      <c r="Q1360" s="986" t="s">
        <v>912</v>
      </c>
      <c r="R1360" s="910" t="s">
        <v>1682</v>
      </c>
      <c r="S1360" s="910"/>
      <c r="T1360" s="981"/>
      <c r="U1360" s="982" t="s">
        <v>1521</v>
      </c>
      <c r="V1360" s="983"/>
      <c r="W1360" s="983"/>
      <c r="X1360" s="983"/>
      <c r="Y1360" s="984"/>
      <c r="Z1360" s="986" t="s">
        <v>912</v>
      </c>
      <c r="AA1360" s="910" t="s">
        <v>1789</v>
      </c>
      <c r="AB1360" s="981"/>
      <c r="AC1360" s="938"/>
      <c r="AD1360" s="982" t="s">
        <v>1521</v>
      </c>
      <c r="AE1360" s="983"/>
      <c r="AF1360" s="983"/>
      <c r="AG1360" s="983"/>
      <c r="AH1360" s="946" t="s">
        <v>1115</v>
      </c>
      <c r="AJ1360" s="1452" t="s">
        <v>3091</v>
      </c>
      <c r="AK1360" s="1056"/>
      <c r="AL1360" s="1056"/>
      <c r="AM1360" s="1056"/>
      <c r="AN1360" s="982" t="s">
        <v>1848</v>
      </c>
      <c r="AO1360" s="983"/>
      <c r="AP1360" s="983"/>
      <c r="AQ1360" s="983"/>
      <c r="AR1360" s="984"/>
      <c r="AT1360" s="1452" t="s">
        <v>2364</v>
      </c>
      <c r="AU1360" s="1056"/>
      <c r="AV1360" s="1056"/>
      <c r="AW1360" s="982" t="s">
        <v>1848</v>
      </c>
      <c r="AX1360" s="983"/>
      <c r="AY1360" s="983"/>
      <c r="AZ1360" s="983"/>
      <c r="BA1360" s="984"/>
      <c r="BG1360" s="937"/>
    </row>
    <row r="1361" spans="8:59" s="920" customFormat="1" ht="9.9499999999999993" customHeight="1">
      <c r="H1361" s="935"/>
      <c r="I1361" s="988"/>
      <c r="BG1361" s="937"/>
    </row>
    <row r="1362" spans="8:59" s="920" customFormat="1" ht="18.95" customHeight="1">
      <c r="H1362" s="935"/>
      <c r="I1362" s="949" t="s">
        <v>1865</v>
      </c>
      <c r="J1362" s="910"/>
      <c r="K1362" s="910"/>
      <c r="L1362" s="752"/>
      <c r="M1362" s="2868" t="s">
        <v>3410</v>
      </c>
      <c r="N1362" s="2869"/>
      <c r="O1362" s="2870"/>
      <c r="P1362" s="946" t="s">
        <v>1115</v>
      </c>
      <c r="Q1362" s="2865" t="s">
        <v>1523</v>
      </c>
      <c r="R1362" s="2866"/>
      <c r="S1362" s="2867"/>
      <c r="T1362" s="946" t="s">
        <v>1115</v>
      </c>
      <c r="U1362" s="2865" t="s">
        <v>1524</v>
      </c>
      <c r="V1362" s="2866"/>
      <c r="W1362" s="2867"/>
      <c r="X1362" s="946" t="s">
        <v>1115</v>
      </c>
      <c r="AW1362" s="1237"/>
      <c r="BG1362" s="937"/>
    </row>
    <row r="1363" spans="8:59" s="920" customFormat="1" ht="9.9499999999999993" customHeight="1">
      <c r="H1363" s="935"/>
      <c r="I1363" s="2325"/>
      <c r="BG1363" s="937"/>
    </row>
    <row r="1364" spans="8:59" s="920" customFormat="1" ht="18.95" customHeight="1">
      <c r="H1364" s="935"/>
      <c r="I1364" s="2880" t="s">
        <v>1559</v>
      </c>
      <c r="J1364" s="2810" t="s">
        <v>3090</v>
      </c>
      <c r="K1364" s="2811"/>
      <c r="L1364" s="2811"/>
      <c r="M1364" s="2812"/>
      <c r="N1364" s="2810" t="s">
        <v>2364</v>
      </c>
      <c r="O1364" s="2811"/>
      <c r="P1364" s="2811"/>
      <c r="Q1364" s="2812"/>
      <c r="R1364" s="2797" t="s">
        <v>3777</v>
      </c>
      <c r="S1364" s="2798"/>
      <c r="T1364" s="2798"/>
      <c r="U1364" s="2798"/>
      <c r="V1364" s="2799"/>
      <c r="W1364" s="929" t="s">
        <v>1586</v>
      </c>
      <c r="X1364" s="930"/>
      <c r="Y1364" s="930"/>
      <c r="Z1364" s="930"/>
      <c r="AA1364" s="930"/>
      <c r="AB1364" s="930"/>
      <c r="AC1364" s="930"/>
      <c r="AD1364" s="930"/>
      <c r="AE1364" s="930"/>
      <c r="AF1364" s="931"/>
      <c r="AG1364" s="930"/>
      <c r="AH1364" s="931"/>
      <c r="AI1364" s="1026"/>
      <c r="AJ1364" s="1026"/>
      <c r="AK1364" s="2810" t="s">
        <v>3618</v>
      </c>
      <c r="AL1364" s="2811"/>
      <c r="AM1364" s="2811"/>
      <c r="AN1364" s="2812"/>
      <c r="AO1364" s="1157" t="s">
        <v>3838</v>
      </c>
      <c r="AP1364" s="1158"/>
      <c r="AQ1364" s="1159"/>
      <c r="AR1364" s="966" t="s">
        <v>2147</v>
      </c>
      <c r="AS1364" s="1361"/>
      <c r="AT1364" s="930"/>
      <c r="AU1364" s="930"/>
      <c r="AV1364" s="930"/>
      <c r="AW1364" s="930"/>
      <c r="AX1364" s="930"/>
      <c r="AY1364" s="930"/>
      <c r="AZ1364" s="931"/>
      <c r="BA1364" s="2314"/>
      <c r="BG1364" s="937"/>
    </row>
    <row r="1365" spans="8:59" s="920" customFormat="1" ht="18.95" customHeight="1">
      <c r="H1365" s="935"/>
      <c r="I1365" s="2881"/>
      <c r="J1365" s="2813"/>
      <c r="K1365" s="2814"/>
      <c r="L1365" s="2814"/>
      <c r="M1365" s="2815"/>
      <c r="N1365" s="2813"/>
      <c r="O1365" s="2814"/>
      <c r="P1365" s="2814"/>
      <c r="Q1365" s="2815"/>
      <c r="R1365" s="2800"/>
      <c r="S1365" s="2801"/>
      <c r="T1365" s="2801"/>
      <c r="U1365" s="2801"/>
      <c r="V1365" s="2802"/>
      <c r="W1365" s="929" t="s">
        <v>699</v>
      </c>
      <c r="X1365" s="930"/>
      <c r="Y1365" s="930"/>
      <c r="Z1365" s="931"/>
      <c r="AA1365" s="929" t="s">
        <v>700</v>
      </c>
      <c r="AB1365" s="930"/>
      <c r="AC1365" s="931"/>
      <c r="AD1365" s="929" t="s">
        <v>1697</v>
      </c>
      <c r="AE1365" s="930"/>
      <c r="AF1365" s="930"/>
      <c r="AG1365" s="930"/>
      <c r="AH1365" s="931"/>
      <c r="AI1365" s="929" t="s">
        <v>2080</v>
      </c>
      <c r="AJ1365" s="930"/>
      <c r="AK1365" s="2813"/>
      <c r="AL1365" s="2814"/>
      <c r="AM1365" s="2814"/>
      <c r="AN1365" s="2815"/>
      <c r="AO1365" s="1227" t="s">
        <v>1847</v>
      </c>
      <c r="AP1365" s="1160"/>
      <c r="AQ1365" s="1161"/>
      <c r="AR1365" s="929" t="s">
        <v>3412</v>
      </c>
      <c r="AS1365" s="930"/>
      <c r="AT1365" s="930"/>
      <c r="AU1365" s="929" t="s">
        <v>2138</v>
      </c>
      <c r="AV1365" s="930"/>
      <c r="AW1365" s="930"/>
      <c r="AX1365" s="929" t="s">
        <v>2139</v>
      </c>
      <c r="AY1365" s="930"/>
      <c r="AZ1365" s="931"/>
      <c r="BA1365" s="2315"/>
      <c r="BG1365" s="937"/>
    </row>
    <row r="1366" spans="8:59" s="920" customFormat="1" ht="18.95" customHeight="1">
      <c r="H1366" s="935"/>
      <c r="I1366" s="1387" t="s">
        <v>1759</v>
      </c>
      <c r="J1366" s="982" t="s">
        <v>1867</v>
      </c>
      <c r="K1366" s="983"/>
      <c r="L1366" s="983"/>
      <c r="M1366" s="984"/>
      <c r="N1366" s="982" t="s">
        <v>1848</v>
      </c>
      <c r="O1366" s="983"/>
      <c r="P1366" s="983"/>
      <c r="Q1366" s="984"/>
      <c r="R1366" s="1029" t="s">
        <v>1869</v>
      </c>
      <c r="S1366" s="1027"/>
      <c r="T1366" s="1027"/>
      <c r="U1366" s="1027"/>
      <c r="V1366" s="1028"/>
      <c r="W1366" s="982" t="s">
        <v>1689</v>
      </c>
      <c r="X1366" s="983"/>
      <c r="Y1366" s="983"/>
      <c r="Z1366" s="983"/>
      <c r="AA1366" s="1080">
        <v>241657</v>
      </c>
      <c r="AB1366" s="983"/>
      <c r="AC1366" s="984"/>
      <c r="AD1366" s="1080" t="s">
        <v>1691</v>
      </c>
      <c r="AE1366" s="983"/>
      <c r="AF1366" s="983"/>
      <c r="AG1366" s="983"/>
      <c r="AH1366" s="984"/>
      <c r="AI1366" s="982" t="s">
        <v>1772</v>
      </c>
      <c r="AJ1366" s="984"/>
      <c r="AK1366" s="982" t="s">
        <v>3619</v>
      </c>
      <c r="AL1366" s="983"/>
      <c r="AM1366" s="983"/>
      <c r="AN1366" s="984"/>
      <c r="AO1366" s="1029">
        <v>14</v>
      </c>
      <c r="AP1366" s="1027"/>
      <c r="AQ1366" s="1028"/>
      <c r="AR1366" s="1388" t="s">
        <v>3410</v>
      </c>
      <c r="AS1366" s="955"/>
      <c r="AT1366" s="955"/>
      <c r="AU1366" s="954" t="s">
        <v>1523</v>
      </c>
      <c r="AV1366" s="955"/>
      <c r="AW1366" s="955"/>
      <c r="AX1366" s="954" t="s">
        <v>1524</v>
      </c>
      <c r="AY1366" s="955"/>
      <c r="AZ1366" s="971"/>
      <c r="BA1366" s="990" t="s">
        <v>1180</v>
      </c>
      <c r="BG1366" s="937"/>
    </row>
    <row r="1367" spans="8:59" s="920" customFormat="1" ht="18.95" customHeight="1">
      <c r="H1367" s="935"/>
      <c r="I1367" s="1387" t="s">
        <v>1759</v>
      </c>
      <c r="J1367" s="982" t="s">
        <v>1867</v>
      </c>
      <c r="K1367" s="983"/>
      <c r="L1367" s="983"/>
      <c r="M1367" s="984"/>
      <c r="N1367" s="982" t="s">
        <v>1849</v>
      </c>
      <c r="O1367" s="983"/>
      <c r="P1367" s="983"/>
      <c r="Q1367" s="984"/>
      <c r="R1367" s="1029" t="s">
        <v>1869</v>
      </c>
      <c r="S1367" s="1027"/>
      <c r="T1367" s="1027"/>
      <c r="U1367" s="1027"/>
      <c r="V1367" s="1028"/>
      <c r="W1367" s="982" t="s">
        <v>1689</v>
      </c>
      <c r="X1367" s="983"/>
      <c r="Y1367" s="983"/>
      <c r="Z1367" s="983"/>
      <c r="AA1367" s="1080">
        <v>241657</v>
      </c>
      <c r="AB1367" s="983"/>
      <c r="AC1367" s="984"/>
      <c r="AD1367" s="1080" t="s">
        <v>1691</v>
      </c>
      <c r="AE1367" s="983"/>
      <c r="AF1367" s="983"/>
      <c r="AG1367" s="983"/>
      <c r="AH1367" s="984"/>
      <c r="AI1367" s="982" t="s">
        <v>1773</v>
      </c>
      <c r="AJ1367" s="984"/>
      <c r="AK1367" s="982" t="s">
        <v>3621</v>
      </c>
      <c r="AL1367" s="983"/>
      <c r="AM1367" s="983"/>
      <c r="AN1367" s="984"/>
      <c r="AO1367" s="1029">
        <v>14</v>
      </c>
      <c r="AP1367" s="1027"/>
      <c r="AQ1367" s="1028"/>
      <c r="AR1367" s="1388" t="s">
        <v>3410</v>
      </c>
      <c r="AS1367" s="955"/>
      <c r="AT1367" s="955"/>
      <c r="AU1367" s="954" t="s">
        <v>1523</v>
      </c>
      <c r="AV1367" s="955"/>
      <c r="AW1367" s="955"/>
      <c r="AX1367" s="954" t="s">
        <v>1524</v>
      </c>
      <c r="AY1367" s="955"/>
      <c r="AZ1367" s="971"/>
      <c r="BA1367" s="1002"/>
      <c r="BG1367" s="937"/>
    </row>
    <row r="1368" spans="8:59" s="920" customFormat="1" ht="5.0999999999999996" customHeight="1">
      <c r="H1368" s="935"/>
      <c r="I1368" s="988"/>
      <c r="BG1368" s="937"/>
    </row>
    <row r="1369" spans="8:59" s="920" customFormat="1" ht="5.0999999999999996" customHeight="1">
      <c r="H1369" s="935"/>
      <c r="I1369" s="1238"/>
      <c r="J1369" s="977"/>
      <c r="K1369" s="977"/>
      <c r="L1369" s="977"/>
      <c r="M1369" s="977"/>
      <c r="N1369" s="977"/>
      <c r="O1369" s="977"/>
      <c r="P1369" s="977"/>
      <c r="Q1369" s="977"/>
      <c r="R1369" s="977"/>
      <c r="S1369" s="977"/>
      <c r="T1369" s="977"/>
      <c r="U1369" s="977"/>
      <c r="V1369" s="977"/>
      <c r="W1369" s="977"/>
      <c r="X1369" s="977"/>
      <c r="Y1369" s="977"/>
      <c r="Z1369" s="977"/>
      <c r="AA1369" s="977"/>
      <c r="AB1369" s="977"/>
      <c r="AC1369" s="977"/>
      <c r="AD1369" s="977"/>
      <c r="AE1369" s="977"/>
      <c r="AF1369" s="977"/>
      <c r="AG1369" s="977"/>
      <c r="AH1369" s="977"/>
      <c r="AI1369" s="977"/>
      <c r="AJ1369" s="977"/>
      <c r="AK1369" s="977"/>
      <c r="AL1369" s="977"/>
      <c r="AM1369" s="977"/>
      <c r="AN1369" s="977"/>
      <c r="AO1369" s="977"/>
      <c r="AP1369" s="977"/>
      <c r="AQ1369" s="977"/>
      <c r="AR1369" s="977"/>
      <c r="AS1369" s="977"/>
      <c r="AT1369" s="977"/>
      <c r="AU1369" s="977"/>
      <c r="AV1369" s="977"/>
      <c r="AW1369" s="977"/>
      <c r="AX1369" s="977"/>
      <c r="AY1369" s="977"/>
      <c r="AZ1369" s="977"/>
      <c r="BA1369" s="977"/>
      <c r="BG1369" s="937"/>
    </row>
    <row r="1370" spans="8:59" s="920" customFormat="1" ht="18.95" customHeight="1">
      <c r="H1370" s="935"/>
      <c r="I1370" s="977"/>
      <c r="J1370" s="977"/>
      <c r="K1370" s="977"/>
      <c r="L1370" s="977"/>
      <c r="M1370" s="977"/>
      <c r="N1370" s="977"/>
      <c r="O1370" s="977"/>
      <c r="P1370" s="977"/>
      <c r="Q1370" s="977"/>
      <c r="R1370" s="977"/>
      <c r="S1370" s="977"/>
      <c r="T1370" s="977"/>
      <c r="U1370" s="977"/>
      <c r="V1370" s="977"/>
      <c r="W1370" s="977"/>
      <c r="X1370" s="977"/>
      <c r="Y1370" s="977"/>
      <c r="Z1370" s="977"/>
      <c r="AA1370" s="977"/>
      <c r="AB1370" s="977"/>
      <c r="AC1370" s="977"/>
      <c r="AD1370" s="977"/>
      <c r="AE1370" s="977"/>
      <c r="AF1370" s="977"/>
      <c r="AG1370" s="980"/>
      <c r="AH1370" s="980"/>
      <c r="AI1370" s="980"/>
      <c r="AJ1370" s="980"/>
      <c r="AK1370" s="980"/>
      <c r="AL1370" s="980" t="s">
        <v>1803</v>
      </c>
      <c r="AM1370" s="979"/>
      <c r="AN1370" s="979"/>
      <c r="AO1370" s="1239">
        <f>AO1367+AO1366</f>
        <v>28</v>
      </c>
      <c r="AP1370" s="1240"/>
      <c r="AQ1370" s="1241"/>
      <c r="AR1370" s="977"/>
      <c r="AS1370" s="977"/>
      <c r="AT1370" s="977"/>
      <c r="AU1370" s="977"/>
      <c r="AV1370" s="977"/>
      <c r="AW1370" s="977"/>
      <c r="AX1370" s="977"/>
      <c r="AY1370" s="977"/>
      <c r="AZ1370" s="977"/>
      <c r="BA1370" s="1372"/>
      <c r="BG1370" s="937"/>
    </row>
    <row r="1371" spans="8:59" s="920" customFormat="1" ht="5.0999999999999996" customHeight="1">
      <c r="H1371" s="935"/>
      <c r="I1371" s="977"/>
      <c r="J1371" s="977"/>
      <c r="K1371" s="977"/>
      <c r="L1371" s="977"/>
      <c r="M1371" s="977"/>
      <c r="N1371" s="977"/>
      <c r="O1371" s="977"/>
      <c r="P1371" s="977"/>
      <c r="Q1371" s="977"/>
      <c r="R1371" s="977"/>
      <c r="S1371" s="977"/>
      <c r="T1371" s="977"/>
      <c r="U1371" s="977"/>
      <c r="V1371" s="977"/>
      <c r="W1371" s="977"/>
      <c r="X1371" s="977"/>
      <c r="Y1371" s="977"/>
      <c r="Z1371" s="977"/>
      <c r="AA1371" s="977"/>
      <c r="AB1371" s="977"/>
      <c r="AC1371" s="977"/>
      <c r="AD1371" s="977"/>
      <c r="AE1371" s="977"/>
      <c r="AF1371" s="977"/>
      <c r="AG1371" s="977"/>
      <c r="AH1371" s="977"/>
      <c r="AI1371" s="977"/>
      <c r="AJ1371" s="977"/>
      <c r="AK1371" s="977"/>
      <c r="AL1371" s="977"/>
      <c r="AM1371" s="977"/>
      <c r="AN1371" s="977"/>
      <c r="AO1371" s="1217"/>
      <c r="AP1371" s="1217"/>
      <c r="AQ1371" s="1217"/>
      <c r="AR1371" s="977"/>
      <c r="AS1371" s="977"/>
      <c r="AT1371" s="977"/>
      <c r="AU1371" s="977"/>
      <c r="AV1371" s="977"/>
      <c r="AW1371" s="977"/>
      <c r="AX1371" s="977"/>
      <c r="AY1371" s="977"/>
      <c r="AZ1371" s="977"/>
      <c r="BA1371" s="977"/>
      <c r="BG1371" s="937"/>
    </row>
    <row r="1372" spans="8:59" s="920" customFormat="1" ht="9.9499999999999993" customHeight="1">
      <c r="H1372" s="935"/>
      <c r="I1372" s="1057"/>
      <c r="BG1372" s="937"/>
    </row>
    <row r="1373" spans="8:59" s="920" customFormat="1" ht="18.95" customHeight="1">
      <c r="H1373" s="935"/>
      <c r="I1373" s="949" t="s">
        <v>1868</v>
      </c>
      <c r="J1373" s="952"/>
      <c r="K1373" s="746"/>
      <c r="L1373" s="746"/>
      <c r="M1373" s="746"/>
      <c r="N1373" s="2323"/>
      <c r="O1373" s="2323"/>
      <c r="P1373" s="2868" t="s">
        <v>3410</v>
      </c>
      <c r="Q1373" s="2869"/>
      <c r="R1373" s="2870"/>
      <c r="S1373" s="946" t="s">
        <v>1115</v>
      </c>
      <c r="T1373" s="2865" t="s">
        <v>1523</v>
      </c>
      <c r="U1373" s="2866"/>
      <c r="V1373" s="2867"/>
      <c r="W1373" s="946" t="s">
        <v>1115</v>
      </c>
      <c r="X1373" s="917" t="s">
        <v>1524</v>
      </c>
      <c r="Y1373" s="918"/>
      <c r="Z1373" s="919"/>
      <c r="AA1373" s="946" t="s">
        <v>1115</v>
      </c>
      <c r="AC1373" s="1046" t="s">
        <v>2116</v>
      </c>
      <c r="AD1373" s="1047"/>
      <c r="AE1373" s="1048"/>
      <c r="AG1373" s="949" t="s">
        <v>1629</v>
      </c>
      <c r="AH1373" s="486"/>
      <c r="AI1373" s="486"/>
      <c r="AJ1373" s="486"/>
      <c r="AK1373" s="2010" t="s">
        <v>3059</v>
      </c>
      <c r="AL1373" s="2011"/>
      <c r="AM1373" s="2011"/>
      <c r="AN1373" s="2011"/>
      <c r="AO1373" s="2011"/>
      <c r="AP1373" s="2012"/>
      <c r="AQ1373" s="1049" t="s">
        <v>3774</v>
      </c>
      <c r="BG1373" s="937"/>
    </row>
    <row r="1374" spans="8:59" s="920" customFormat="1" ht="20.100000000000001" customHeight="1">
      <c r="H1374" s="935"/>
      <c r="O1374" s="1049"/>
      <c r="P1374" s="1049" t="s">
        <v>3767</v>
      </c>
      <c r="AK1374" s="1049" t="s">
        <v>3773</v>
      </c>
      <c r="BG1374" s="937"/>
    </row>
    <row r="1375" spans="8:59" s="920" customFormat="1" ht="18.95" customHeight="1" thickBot="1">
      <c r="H1375" s="1847"/>
      <c r="M1375" s="1049"/>
      <c r="S1375" s="1444"/>
      <c r="T1375" s="1444"/>
      <c r="AM1375" s="1444"/>
      <c r="AN1375" s="1444"/>
      <c r="AV1375" s="1049"/>
      <c r="BG1375" s="937"/>
    </row>
    <row r="1376" spans="8:59" s="920" customFormat="1" ht="18.95" customHeight="1">
      <c r="H1376" s="935"/>
      <c r="I1376" s="1000"/>
      <c r="J1376" s="1000"/>
      <c r="K1376" s="1000"/>
      <c r="L1376" s="1000"/>
      <c r="M1376" s="1000"/>
      <c r="N1376" s="1000"/>
      <c r="O1376" s="1000"/>
      <c r="P1376" s="1000"/>
      <c r="Q1376" s="1000"/>
      <c r="R1376" s="1000"/>
      <c r="S1376" s="1000"/>
      <c r="T1376" s="1000"/>
      <c r="U1376" s="1000"/>
      <c r="V1376" s="1000"/>
      <c r="W1376" s="1000"/>
      <c r="X1376" s="1000"/>
      <c r="Y1376" s="1000"/>
      <c r="Z1376" s="1000"/>
      <c r="AA1376" s="1000"/>
      <c r="AB1376" s="1000"/>
      <c r="AC1376" s="1000"/>
      <c r="AD1376" s="1000"/>
      <c r="AE1376" s="1000"/>
      <c r="AF1376" s="1000"/>
      <c r="AG1376" s="1000"/>
      <c r="AH1376" s="1000"/>
      <c r="AI1376" s="1000"/>
      <c r="AJ1376" s="1000"/>
      <c r="AK1376" s="1000"/>
      <c r="AL1376" s="1000"/>
      <c r="AM1376" s="1000"/>
      <c r="AN1376" s="1000"/>
      <c r="AO1376" s="1000"/>
      <c r="AP1376" s="1000"/>
      <c r="AQ1376" s="1000"/>
      <c r="AR1376" s="1000"/>
      <c r="AS1376" s="1000"/>
      <c r="AT1376" s="1000"/>
      <c r="AU1376" s="2272"/>
      <c r="AV1376" s="1000"/>
      <c r="AW1376" s="1000"/>
      <c r="AX1376" s="1000"/>
      <c r="AY1376" s="1000"/>
      <c r="AZ1376" s="1000"/>
      <c r="BA1376" s="1000"/>
      <c r="BB1376" s="1000"/>
      <c r="BC1376" s="1000"/>
      <c r="BD1376" s="1000"/>
      <c r="BE1376" s="1000"/>
      <c r="BF1376" s="1000"/>
      <c r="BG1376" s="937"/>
    </row>
    <row r="1377" spans="6:85" s="920" customFormat="1" ht="18.95" customHeight="1">
      <c r="H1377" s="935"/>
      <c r="I1377" s="988" t="s">
        <v>1855</v>
      </c>
      <c r="Q1377" s="1046" t="s">
        <v>1628</v>
      </c>
      <c r="R1377" s="1047"/>
      <c r="S1377" s="1048"/>
      <c r="X1377" s="1056" t="s">
        <v>1655</v>
      </c>
      <c r="Y1377" s="1056"/>
      <c r="Z1377" s="1056"/>
      <c r="AA1377" s="1056"/>
      <c r="AB1377" s="982" t="s">
        <v>1521</v>
      </c>
      <c r="AC1377" s="983"/>
      <c r="AD1377" s="983"/>
      <c r="AE1377" s="983"/>
      <c r="AF1377" s="984"/>
      <c r="AP1377" s="1049"/>
      <c r="AX1377" s="910"/>
      <c r="BG1377" s="937"/>
    </row>
    <row r="1378" spans="6:85" s="920" customFormat="1" ht="5.0999999999999996" customHeight="1">
      <c r="H1378" s="935"/>
      <c r="BG1378" s="937"/>
    </row>
    <row r="1379" spans="6:85" s="920" customFormat="1" ht="18.95" customHeight="1">
      <c r="H1379" s="935"/>
      <c r="I1379" s="2880" t="s">
        <v>1559</v>
      </c>
      <c r="J1379" s="2797" t="s">
        <v>1769</v>
      </c>
      <c r="K1379" s="2798"/>
      <c r="L1379" s="2798"/>
      <c r="M1379" s="2798"/>
      <c r="N1379" s="2799"/>
      <c r="O1379" s="2842" t="s">
        <v>1856</v>
      </c>
      <c r="P1379" s="2843"/>
      <c r="Q1379" s="2843"/>
      <c r="R1379" s="2843"/>
      <c r="S1379" s="2844"/>
      <c r="T1379" s="2810" t="s">
        <v>3090</v>
      </c>
      <c r="U1379" s="2811"/>
      <c r="V1379" s="2811"/>
      <c r="W1379" s="2812"/>
      <c r="X1379" s="2810" t="s">
        <v>2364</v>
      </c>
      <c r="Y1379" s="2811"/>
      <c r="Z1379" s="2811"/>
      <c r="AA1379" s="2812"/>
      <c r="AB1379" s="929" t="s">
        <v>1586</v>
      </c>
      <c r="AC1379" s="930"/>
      <c r="AD1379" s="930"/>
      <c r="AE1379" s="930"/>
      <c r="AF1379" s="930"/>
      <c r="AG1379" s="930"/>
      <c r="AH1379" s="930"/>
      <c r="AI1379" s="930"/>
      <c r="AJ1379" s="930"/>
      <c r="AK1379" s="931"/>
      <c r="AL1379" s="930"/>
      <c r="AM1379" s="931"/>
      <c r="AN1379" s="1026"/>
      <c r="AO1379" s="1026"/>
      <c r="AP1379" s="2810" t="s">
        <v>3618</v>
      </c>
      <c r="AQ1379" s="2811"/>
      <c r="AR1379" s="2811"/>
      <c r="AS1379" s="2812"/>
      <c r="AT1379" s="2394" t="s">
        <v>1775</v>
      </c>
      <c r="AU1379" s="2395"/>
      <c r="AV1379" s="2396"/>
      <c r="AW1379" s="929" t="s">
        <v>2406</v>
      </c>
      <c r="AX1379" s="930"/>
      <c r="AY1379" s="930"/>
      <c r="AZ1379" s="930"/>
      <c r="BA1379" s="930"/>
      <c r="BB1379" s="930"/>
      <c r="BC1379" s="930"/>
      <c r="BD1379" s="930"/>
      <c r="BE1379" s="931"/>
      <c r="BF1379" s="2314"/>
      <c r="BG1379" s="937"/>
    </row>
    <row r="1380" spans="6:85" s="920" customFormat="1" ht="18.95" customHeight="1">
      <c r="H1380" s="935"/>
      <c r="I1380" s="2881"/>
      <c r="J1380" s="2800"/>
      <c r="K1380" s="2801"/>
      <c r="L1380" s="2801"/>
      <c r="M1380" s="2801"/>
      <c r="N1380" s="2802"/>
      <c r="O1380" s="2845"/>
      <c r="P1380" s="2846"/>
      <c r="Q1380" s="2846"/>
      <c r="R1380" s="2846"/>
      <c r="S1380" s="2847"/>
      <c r="T1380" s="2813"/>
      <c r="U1380" s="2814"/>
      <c r="V1380" s="2814"/>
      <c r="W1380" s="2815"/>
      <c r="X1380" s="2813"/>
      <c r="Y1380" s="2814"/>
      <c r="Z1380" s="2814"/>
      <c r="AA1380" s="2815"/>
      <c r="AB1380" s="929" t="s">
        <v>699</v>
      </c>
      <c r="AC1380" s="930"/>
      <c r="AD1380" s="930"/>
      <c r="AE1380" s="931"/>
      <c r="AF1380" s="929" t="s">
        <v>700</v>
      </c>
      <c r="AG1380" s="930"/>
      <c r="AH1380" s="931"/>
      <c r="AI1380" s="929" t="s">
        <v>1697</v>
      </c>
      <c r="AJ1380" s="930"/>
      <c r="AK1380" s="930"/>
      <c r="AL1380" s="930"/>
      <c r="AM1380" s="931"/>
      <c r="AN1380" s="929" t="s">
        <v>2080</v>
      </c>
      <c r="AO1380" s="930"/>
      <c r="AP1380" s="2813"/>
      <c r="AQ1380" s="2814"/>
      <c r="AR1380" s="2814"/>
      <c r="AS1380" s="2815"/>
      <c r="AT1380" s="2397" t="s">
        <v>1847</v>
      </c>
      <c r="AU1380" s="2398"/>
      <c r="AV1380" s="2399"/>
      <c r="AW1380" s="929" t="s">
        <v>3412</v>
      </c>
      <c r="AX1380" s="930"/>
      <c r="AY1380" s="930"/>
      <c r="AZ1380" s="929" t="s">
        <v>2138</v>
      </c>
      <c r="BA1380" s="930"/>
      <c r="BB1380" s="930"/>
      <c r="BC1380" s="929" t="s">
        <v>2139</v>
      </c>
      <c r="BD1380" s="930"/>
      <c r="BE1380" s="931"/>
      <c r="BF1380" s="2315"/>
      <c r="BG1380" s="937"/>
    </row>
    <row r="1381" spans="6:85" s="920" customFormat="1" ht="18.95" customHeight="1">
      <c r="H1381" s="935"/>
      <c r="I1381" s="1163" t="s">
        <v>737</v>
      </c>
      <c r="J1381" s="1029" t="s">
        <v>1844</v>
      </c>
      <c r="K1381" s="1027"/>
      <c r="L1381" s="1027"/>
      <c r="M1381" s="1027"/>
      <c r="N1381" s="1028"/>
      <c r="O1381" s="2027" t="s">
        <v>1555</v>
      </c>
      <c r="P1381" s="1027"/>
      <c r="Q1381" s="1027"/>
      <c r="R1381" s="1027"/>
      <c r="S1381" s="1028"/>
      <c r="T1381" s="982" t="s">
        <v>1867</v>
      </c>
      <c r="U1381" s="983"/>
      <c r="V1381" s="983"/>
      <c r="W1381" s="984"/>
      <c r="X1381" s="982" t="s">
        <v>1848</v>
      </c>
      <c r="Y1381" s="983"/>
      <c r="Z1381" s="983"/>
      <c r="AA1381" s="984"/>
      <c r="AB1381" s="982" t="s">
        <v>1689</v>
      </c>
      <c r="AC1381" s="983"/>
      <c r="AD1381" s="983"/>
      <c r="AE1381" s="983"/>
      <c r="AF1381" s="1080">
        <v>241657</v>
      </c>
      <c r="AG1381" s="983"/>
      <c r="AH1381" s="984"/>
      <c r="AI1381" s="1080" t="s">
        <v>1691</v>
      </c>
      <c r="AJ1381" s="983"/>
      <c r="AK1381" s="983"/>
      <c r="AL1381" s="983"/>
      <c r="AM1381" s="984"/>
      <c r="AN1381" s="982" t="s">
        <v>1772</v>
      </c>
      <c r="AO1381" s="984"/>
      <c r="AP1381" s="982" t="s">
        <v>3619</v>
      </c>
      <c r="AQ1381" s="983"/>
      <c r="AR1381" s="983"/>
      <c r="AS1381" s="984"/>
      <c r="AT1381" s="1170">
        <v>2</v>
      </c>
      <c r="AU1381" s="1171"/>
      <c r="AV1381" s="1172"/>
      <c r="AW1381" s="1388" t="s">
        <v>3410</v>
      </c>
      <c r="AX1381" s="955"/>
      <c r="AY1381" s="955"/>
      <c r="AZ1381" s="954" t="s">
        <v>1523</v>
      </c>
      <c r="BA1381" s="955"/>
      <c r="BB1381" s="955"/>
      <c r="BC1381" s="954" t="s">
        <v>1524</v>
      </c>
      <c r="BD1381" s="955"/>
      <c r="BE1381" s="971"/>
      <c r="BF1381" s="990" t="s">
        <v>1180</v>
      </c>
      <c r="BG1381" s="937"/>
    </row>
    <row r="1382" spans="6:85" s="920" customFormat="1" ht="18.95" customHeight="1">
      <c r="H1382" s="935"/>
      <c r="I1382" s="1163" t="s">
        <v>737</v>
      </c>
      <c r="J1382" s="1029" t="s">
        <v>1844</v>
      </c>
      <c r="K1382" s="1027"/>
      <c r="L1382" s="1027"/>
      <c r="M1382" s="1027"/>
      <c r="N1382" s="1028"/>
      <c r="O1382" s="2027" t="s">
        <v>1555</v>
      </c>
      <c r="P1382" s="1027"/>
      <c r="Q1382" s="1027"/>
      <c r="R1382" s="1027"/>
      <c r="S1382" s="1028"/>
      <c r="T1382" s="982" t="s">
        <v>1867</v>
      </c>
      <c r="U1382" s="983"/>
      <c r="V1382" s="983"/>
      <c r="W1382" s="984"/>
      <c r="X1382" s="982" t="s">
        <v>1849</v>
      </c>
      <c r="Y1382" s="983"/>
      <c r="Z1382" s="983"/>
      <c r="AA1382" s="984"/>
      <c r="AB1382" s="982" t="s">
        <v>1689</v>
      </c>
      <c r="AC1382" s="983"/>
      <c r="AD1382" s="983"/>
      <c r="AE1382" s="983"/>
      <c r="AF1382" s="1080">
        <v>241657</v>
      </c>
      <c r="AG1382" s="983"/>
      <c r="AH1382" s="984"/>
      <c r="AI1382" s="1080" t="s">
        <v>1691</v>
      </c>
      <c r="AJ1382" s="983"/>
      <c r="AK1382" s="983"/>
      <c r="AL1382" s="983"/>
      <c r="AM1382" s="984"/>
      <c r="AN1382" s="982" t="s">
        <v>1773</v>
      </c>
      <c r="AO1382" s="984"/>
      <c r="AP1382" s="982" t="s">
        <v>3621</v>
      </c>
      <c r="AQ1382" s="983"/>
      <c r="AR1382" s="983"/>
      <c r="AS1382" s="984"/>
      <c r="AT1382" s="1170">
        <v>1</v>
      </c>
      <c r="AU1382" s="1171"/>
      <c r="AV1382" s="1172"/>
      <c r="AW1382" s="1388" t="s">
        <v>3410</v>
      </c>
      <c r="AX1382" s="955"/>
      <c r="AY1382" s="955"/>
      <c r="AZ1382" s="954" t="s">
        <v>1523</v>
      </c>
      <c r="BA1382" s="955"/>
      <c r="BB1382" s="955"/>
      <c r="BC1382" s="954" t="s">
        <v>1524</v>
      </c>
      <c r="BD1382" s="955"/>
      <c r="BE1382" s="971"/>
      <c r="BF1382" s="1002"/>
      <c r="BG1382" s="937"/>
    </row>
    <row r="1383" spans="6:85" s="920" customFormat="1" ht="5.0999999999999996" customHeight="1">
      <c r="H1383" s="935"/>
      <c r="I1383" s="988"/>
      <c r="BG1383" s="937"/>
    </row>
    <row r="1384" spans="6:85" s="920" customFormat="1" ht="5.0999999999999996" customHeight="1">
      <c r="H1384" s="935"/>
      <c r="I1384" s="1238"/>
      <c r="J1384" s="1238"/>
      <c r="K1384" s="1238"/>
      <c r="L1384" s="1238"/>
      <c r="M1384" s="1238"/>
      <c r="N1384" s="1238"/>
      <c r="O1384" s="977"/>
      <c r="P1384" s="977"/>
      <c r="Q1384" s="977"/>
      <c r="R1384" s="977"/>
      <c r="S1384" s="977"/>
      <c r="T1384" s="977"/>
      <c r="U1384" s="977"/>
      <c r="V1384" s="977"/>
      <c r="W1384" s="977"/>
      <c r="X1384" s="977"/>
      <c r="Y1384" s="977"/>
      <c r="Z1384" s="977"/>
      <c r="AA1384" s="977"/>
      <c r="AB1384" s="977"/>
      <c r="AC1384" s="977"/>
      <c r="AD1384" s="977"/>
      <c r="AE1384" s="977"/>
      <c r="AF1384" s="977"/>
      <c r="AG1384" s="977"/>
      <c r="AH1384" s="977"/>
      <c r="AI1384" s="977"/>
      <c r="AJ1384" s="977"/>
      <c r="AK1384" s="977"/>
      <c r="AL1384" s="977"/>
      <c r="AM1384" s="977"/>
      <c r="AN1384" s="977"/>
      <c r="AO1384" s="977"/>
      <c r="AP1384" s="977"/>
      <c r="AQ1384" s="977"/>
      <c r="AR1384" s="977"/>
      <c r="AS1384" s="977"/>
      <c r="AT1384" s="977"/>
      <c r="AU1384" s="977"/>
      <c r="AV1384" s="977"/>
      <c r="AW1384" s="977"/>
      <c r="AX1384" s="977"/>
      <c r="AY1384" s="977"/>
      <c r="AZ1384" s="977"/>
      <c r="BA1384" s="977"/>
      <c r="BB1384" s="977"/>
      <c r="BC1384" s="977"/>
      <c r="BD1384" s="977"/>
      <c r="BE1384" s="977"/>
      <c r="BF1384" s="977"/>
      <c r="BG1384" s="937"/>
    </row>
    <row r="1385" spans="6:85" s="920" customFormat="1" ht="18.95" customHeight="1">
      <c r="H1385" s="935"/>
      <c r="I1385" s="977"/>
      <c r="J1385" s="977"/>
      <c r="K1385" s="977"/>
      <c r="L1385" s="977"/>
      <c r="M1385" s="977"/>
      <c r="N1385" s="977"/>
      <c r="O1385" s="977"/>
      <c r="P1385" s="977"/>
      <c r="Q1385" s="980"/>
      <c r="R1385" s="980" t="s">
        <v>2445</v>
      </c>
      <c r="S1385" s="977"/>
      <c r="T1385" s="2949">
        <v>1</v>
      </c>
      <c r="U1385" s="2950"/>
      <c r="V1385" s="2950"/>
      <c r="W1385" s="2951"/>
      <c r="X1385" s="2949">
        <f>COUNTA(X1381:X1382)</f>
        <v>2</v>
      </c>
      <c r="Y1385" s="2950"/>
      <c r="Z1385" s="2950"/>
      <c r="AA1385" s="2951"/>
      <c r="AB1385" s="977"/>
      <c r="AC1385" s="977"/>
      <c r="AD1385" s="977"/>
      <c r="AE1385" s="977"/>
      <c r="AF1385" s="977"/>
      <c r="AG1385" s="977"/>
      <c r="AH1385" s="977"/>
      <c r="AI1385" s="977"/>
      <c r="AJ1385" s="977"/>
      <c r="AK1385" s="977"/>
      <c r="AL1385" s="977"/>
      <c r="AM1385" s="977"/>
      <c r="AN1385" s="977"/>
      <c r="AO1385" s="977"/>
      <c r="AP1385" s="977"/>
      <c r="AQ1385" s="977"/>
      <c r="AR1385" s="980" t="s">
        <v>1606</v>
      </c>
      <c r="AS1385" s="979"/>
      <c r="AT1385" s="1239">
        <f>AT1382+AT1381</f>
        <v>3</v>
      </c>
      <c r="AU1385" s="1240"/>
      <c r="AV1385" s="1241"/>
      <c r="AW1385" s="977"/>
      <c r="AX1385" s="977"/>
      <c r="AY1385" s="977"/>
      <c r="AZ1385" s="977"/>
      <c r="BA1385" s="977"/>
      <c r="BB1385" s="977"/>
      <c r="BC1385" s="977"/>
      <c r="BD1385" s="977"/>
      <c r="BE1385" s="977"/>
      <c r="BF1385" s="1372"/>
      <c r="BG1385" s="937"/>
    </row>
    <row r="1386" spans="6:85" s="920" customFormat="1" ht="5.0999999999999996" customHeight="1">
      <c r="H1386" s="935"/>
      <c r="I1386" s="977"/>
      <c r="J1386" s="977"/>
      <c r="K1386" s="977"/>
      <c r="L1386" s="977"/>
      <c r="M1386" s="977"/>
      <c r="N1386" s="977"/>
      <c r="O1386" s="977"/>
      <c r="P1386" s="977"/>
      <c r="Q1386" s="977"/>
      <c r="R1386" s="977"/>
      <c r="S1386" s="977"/>
      <c r="T1386" s="977"/>
      <c r="U1386" s="977"/>
      <c r="V1386" s="977"/>
      <c r="W1386" s="977"/>
      <c r="X1386" s="977"/>
      <c r="Y1386" s="977"/>
      <c r="Z1386" s="977"/>
      <c r="AA1386" s="977"/>
      <c r="AB1386" s="977"/>
      <c r="AC1386" s="977"/>
      <c r="AD1386" s="977"/>
      <c r="AE1386" s="977"/>
      <c r="AF1386" s="977"/>
      <c r="AG1386" s="977"/>
      <c r="AH1386" s="977"/>
      <c r="AI1386" s="977"/>
      <c r="AJ1386" s="977"/>
      <c r="AK1386" s="1217"/>
      <c r="AL1386" s="1217"/>
      <c r="AM1386" s="1217"/>
      <c r="AN1386" s="977"/>
      <c r="AO1386" s="977"/>
      <c r="AP1386" s="977"/>
      <c r="AQ1386" s="977"/>
      <c r="AR1386" s="977"/>
      <c r="AS1386" s="977"/>
      <c r="AT1386" s="977"/>
      <c r="AU1386" s="977"/>
      <c r="AV1386" s="977"/>
      <c r="AW1386" s="977"/>
      <c r="AX1386" s="977"/>
      <c r="AY1386" s="977"/>
      <c r="AZ1386" s="977"/>
      <c r="BA1386" s="977"/>
      <c r="BB1386" s="977"/>
      <c r="BC1386" s="977"/>
      <c r="BD1386" s="977"/>
      <c r="BE1386" s="977"/>
      <c r="BF1386" s="977"/>
      <c r="BG1386" s="937"/>
    </row>
    <row r="1387" spans="6:85" s="920" customFormat="1" ht="9.9499999999999993" customHeight="1">
      <c r="H1387" s="936"/>
      <c r="I1387" s="945"/>
      <c r="J1387" s="939"/>
      <c r="K1387" s="939"/>
      <c r="L1387" s="939"/>
      <c r="M1387" s="939"/>
      <c r="N1387" s="939"/>
      <c r="O1387" s="939"/>
      <c r="P1387" s="939"/>
      <c r="Q1387" s="939"/>
      <c r="R1387" s="939"/>
      <c r="S1387" s="939"/>
      <c r="T1387" s="939"/>
      <c r="U1387" s="939"/>
      <c r="V1387" s="939"/>
      <c r="W1387" s="939"/>
      <c r="X1387" s="939"/>
      <c r="Y1387" s="939"/>
      <c r="Z1387" s="939"/>
      <c r="AA1387" s="939"/>
      <c r="AB1387" s="939"/>
      <c r="AC1387" s="939"/>
      <c r="AD1387" s="939"/>
      <c r="AE1387" s="939"/>
      <c r="AF1387" s="939"/>
      <c r="AG1387" s="939"/>
      <c r="AH1387" s="939"/>
      <c r="AI1387" s="939"/>
      <c r="AJ1387" s="939"/>
      <c r="AK1387" s="939"/>
      <c r="AL1387" s="939"/>
      <c r="AM1387" s="939"/>
      <c r="AN1387" s="939"/>
      <c r="AO1387" s="939"/>
      <c r="AP1387" s="939"/>
      <c r="AQ1387" s="939"/>
      <c r="AR1387" s="939"/>
      <c r="AS1387" s="939"/>
      <c r="AT1387" s="939"/>
      <c r="AU1387" s="939"/>
      <c r="AV1387" s="939"/>
      <c r="AW1387" s="939"/>
      <c r="AX1387" s="939"/>
      <c r="AY1387" s="939"/>
      <c r="AZ1387" s="939"/>
      <c r="BA1387" s="939"/>
      <c r="BB1387" s="939"/>
      <c r="BC1387" s="939"/>
      <c r="BD1387" s="939"/>
      <c r="BE1387" s="939"/>
      <c r="BF1387" s="939"/>
      <c r="BG1387" s="940"/>
    </row>
    <row r="1388" spans="6:85" s="920" customFormat="1" ht="18.95" customHeight="1">
      <c r="H1388" s="1052"/>
      <c r="I1388" s="1049" t="s">
        <v>3768</v>
      </c>
    </row>
    <row r="1389" spans="6:85" ht="18.95" customHeight="1">
      <c r="I1389" s="488"/>
      <c r="J1389" s="488"/>
      <c r="K1389" s="488"/>
      <c r="L1389" s="488"/>
      <c r="M1389" s="488"/>
      <c r="N1389" s="488"/>
      <c r="O1389" s="488"/>
      <c r="P1389" s="488"/>
    </row>
    <row r="1390" spans="6:85" ht="5.0999999999999996" customHeight="1">
      <c r="F1390"/>
      <c r="G1390"/>
      <c r="H1390" s="2331"/>
      <c r="I1390" s="2331"/>
      <c r="J1390" s="2331"/>
      <c r="K1390" s="2331"/>
      <c r="L1390" s="2331"/>
      <c r="M1390" s="2331"/>
      <c r="N1390" s="2331"/>
      <c r="O1390" s="2331"/>
      <c r="Q1390" s="2326"/>
      <c r="R1390" s="2327"/>
      <c r="S1390" s="2327"/>
      <c r="T1390" s="2327"/>
      <c r="U1390" s="2327"/>
      <c r="V1390" s="2327"/>
      <c r="W1390" s="2328"/>
      <c r="X1390" s="920"/>
      <c r="Y1390" s="920"/>
      <c r="Z1390" s="920"/>
      <c r="AA1390" s="920"/>
      <c r="AB1390" s="920"/>
      <c r="AC1390" s="920"/>
      <c r="AD1390" s="920"/>
      <c r="AE1390" s="920"/>
      <c r="AF1390" s="920"/>
      <c r="AG1390" s="920"/>
      <c r="AH1390" s="920"/>
      <c r="AI1390" s="920"/>
      <c r="AJ1390" s="920"/>
      <c r="AK1390" s="920"/>
      <c r="AL1390" s="920"/>
      <c r="AM1390" s="920"/>
      <c r="AN1390" s="920"/>
      <c r="AO1390" s="920"/>
      <c r="AP1390" s="920"/>
      <c r="AQ1390" s="920"/>
      <c r="AR1390" s="920"/>
      <c r="AS1390" s="920"/>
      <c r="AT1390" s="920"/>
      <c r="AU1390" s="920"/>
      <c r="AV1390" s="920"/>
      <c r="AW1390" s="920"/>
      <c r="AX1390" s="920"/>
      <c r="AY1390" s="920"/>
      <c r="AZ1390" s="920"/>
      <c r="BA1390" s="920"/>
      <c r="BB1390" s="920"/>
      <c r="BC1390" s="920"/>
      <c r="BD1390" s="920"/>
      <c r="BE1390" s="920"/>
      <c r="BF1390" s="920"/>
      <c r="BG1390" s="920"/>
      <c r="BZ1390" s="920"/>
      <c r="CA1390" s="920"/>
      <c r="CB1390" s="920"/>
      <c r="CC1390" s="920"/>
      <c r="CD1390" s="920"/>
      <c r="CE1390" s="920"/>
      <c r="CF1390" s="920"/>
      <c r="CG1390" s="920"/>
    </row>
    <row r="1391" spans="6:85" ht="18.95" customHeight="1">
      <c r="F1391"/>
      <c r="G1391"/>
      <c r="H1391" s="2331"/>
      <c r="I1391" s="1020" t="s">
        <v>3769</v>
      </c>
      <c r="J1391" s="1021"/>
      <c r="K1391" s="1021"/>
      <c r="L1391" s="1021"/>
      <c r="M1391" s="1022"/>
      <c r="N1391" s="1023"/>
      <c r="O1391" s="1023"/>
      <c r="P1391" s="1021"/>
      <c r="Q1391" s="907" t="s">
        <v>1667</v>
      </c>
      <c r="R1391" s="908"/>
      <c r="S1391" s="908"/>
      <c r="T1391" s="908"/>
      <c r="U1391" s="908"/>
      <c r="V1391" s="908"/>
      <c r="W1391" s="909"/>
      <c r="X1391" s="939"/>
      <c r="Y1391" s="939"/>
      <c r="Z1391" s="939"/>
      <c r="AA1391" s="939"/>
      <c r="AB1391" s="939"/>
      <c r="AC1391" s="939"/>
      <c r="AD1391" s="939"/>
      <c r="AE1391" s="939"/>
      <c r="AF1391" s="939"/>
      <c r="AG1391" s="939"/>
      <c r="AH1391" s="939"/>
      <c r="AI1391" s="939"/>
      <c r="AJ1391" s="939"/>
      <c r="AK1391" s="939"/>
      <c r="AL1391" s="939"/>
      <c r="AM1391" s="939"/>
      <c r="AN1391" s="939"/>
      <c r="AO1391" s="939"/>
      <c r="AP1391" s="939"/>
      <c r="AQ1391" s="939"/>
      <c r="AR1391" s="1052"/>
      <c r="AS1391" s="939"/>
      <c r="AT1391" s="939"/>
      <c r="AU1391" s="939"/>
      <c r="AV1391" s="939"/>
      <c r="AW1391" s="939"/>
      <c r="AX1391" s="939"/>
      <c r="AY1391" s="939"/>
      <c r="AZ1391" s="939"/>
      <c r="BA1391" s="939"/>
      <c r="BB1391" s="920"/>
      <c r="BC1391" s="920"/>
      <c r="BD1391" s="920"/>
      <c r="BE1391" s="920"/>
      <c r="BF1391" s="920"/>
      <c r="BG1391" s="920"/>
      <c r="BH1391" s="920"/>
      <c r="BP1391" s="920"/>
      <c r="BQ1391" s="920"/>
      <c r="BR1391" s="920"/>
      <c r="BS1391" s="920"/>
      <c r="BT1391" s="920"/>
      <c r="BU1391" s="920"/>
      <c r="BV1391" s="920"/>
      <c r="BW1391" s="920"/>
      <c r="BX1391" s="920"/>
      <c r="BY1391" s="920"/>
      <c r="BZ1391" s="920"/>
      <c r="CA1391" s="920"/>
      <c r="CB1391" s="920"/>
      <c r="CC1391" s="920"/>
      <c r="CD1391" s="920"/>
      <c r="CE1391" s="920"/>
      <c r="CF1391" s="920"/>
      <c r="CG1391" s="920"/>
    </row>
    <row r="1392" spans="6:85" ht="9.9499999999999993" customHeight="1">
      <c r="F1392"/>
      <c r="G1392"/>
      <c r="H1392" s="916"/>
      <c r="I1392" s="2331"/>
      <c r="J1392" s="2331"/>
      <c r="K1392" s="2331"/>
      <c r="L1392" s="2331"/>
      <c r="M1392" s="2331"/>
      <c r="N1392" s="2331"/>
      <c r="O1392" s="2331"/>
      <c r="P1392" s="2331"/>
      <c r="Q1392" s="2331"/>
      <c r="R1392" s="2331"/>
      <c r="S1392" s="2331"/>
      <c r="T1392" s="2331"/>
      <c r="U1392" s="2331"/>
      <c r="V1392" s="2331"/>
      <c r="W1392" s="2331"/>
      <c r="X1392" s="2331"/>
      <c r="Y1392" s="2331"/>
      <c r="Z1392" s="2331"/>
      <c r="AA1392" s="2331"/>
      <c r="AB1392" s="2331"/>
      <c r="AC1392" s="2331"/>
      <c r="AD1392" s="2331"/>
      <c r="AE1392" s="2331"/>
      <c r="AF1392" s="2331"/>
      <c r="AG1392" s="2331"/>
      <c r="AH1392" s="2331"/>
      <c r="AI1392" s="2331"/>
      <c r="AJ1392" s="2331"/>
      <c r="AK1392" s="2331"/>
      <c r="AL1392" s="2331"/>
      <c r="AM1392" s="2331"/>
      <c r="AN1392" s="2331"/>
      <c r="AO1392" s="2331"/>
      <c r="AP1392" s="2331"/>
      <c r="AQ1392" s="2331"/>
      <c r="AR1392" s="1317"/>
      <c r="AS1392" s="2331"/>
      <c r="AT1392" s="2331"/>
      <c r="AU1392" s="2331"/>
      <c r="AV1392" s="2331"/>
      <c r="AW1392" s="920"/>
      <c r="AX1392" s="920"/>
      <c r="AY1392" s="920"/>
      <c r="AZ1392" s="920"/>
      <c r="BA1392" s="920"/>
      <c r="BB1392" s="941"/>
      <c r="BC1392" s="941"/>
      <c r="BD1392" s="941"/>
      <c r="BE1392" s="941"/>
      <c r="BF1392" s="941"/>
      <c r="BG1392" s="941"/>
      <c r="BH1392" s="941"/>
      <c r="BI1392" s="941"/>
      <c r="BJ1392" s="941"/>
      <c r="BK1392" s="941"/>
      <c r="BL1392" s="941"/>
      <c r="BM1392" s="941"/>
      <c r="BN1392" s="941"/>
      <c r="BO1392" s="942"/>
      <c r="BP1392" s="920"/>
      <c r="BQ1392" s="920"/>
      <c r="BR1392" s="920"/>
      <c r="BS1392" s="920"/>
      <c r="BT1392" s="920"/>
      <c r="BU1392" s="920"/>
      <c r="BV1392" s="920"/>
      <c r="BW1392" s="920"/>
      <c r="BX1392" s="920"/>
      <c r="BY1392" s="920"/>
      <c r="BZ1392" s="920"/>
      <c r="CA1392" s="920"/>
      <c r="CB1392" s="920"/>
      <c r="CC1392" s="920"/>
      <c r="CD1392" s="920"/>
      <c r="CE1392" s="920"/>
      <c r="CF1392" s="920"/>
      <c r="CG1392" s="920"/>
    </row>
    <row r="1393" spans="6:75" s="920" customFormat="1" ht="18.95" customHeight="1">
      <c r="F1393" s="2331"/>
      <c r="G1393" s="2331"/>
      <c r="H1393" s="1064"/>
      <c r="I1393" s="949" t="s">
        <v>1646</v>
      </c>
      <c r="J1393" s="752"/>
      <c r="K1393" s="938"/>
      <c r="L1393" s="486"/>
      <c r="M1393" s="486"/>
      <c r="N1393" s="2890" t="s">
        <v>1179</v>
      </c>
      <c r="O1393" s="2891"/>
      <c r="P1393" s="2891"/>
      <c r="Q1393" s="2892"/>
      <c r="R1393" s="986" t="s">
        <v>1180</v>
      </c>
      <c r="S1393" s="987" t="s">
        <v>1178</v>
      </c>
      <c r="T1393" s="2890" t="s">
        <v>1179</v>
      </c>
      <c r="U1393" s="2891"/>
      <c r="V1393" s="2891"/>
      <c r="W1393" s="2892"/>
      <c r="X1393" s="986" t="s">
        <v>1180</v>
      </c>
      <c r="Z1393" s="2325" t="s">
        <v>1630</v>
      </c>
      <c r="AA1393" s="938"/>
      <c r="AB1393" s="938"/>
      <c r="AC1393" s="1154" t="s">
        <v>2407</v>
      </c>
      <c r="AD1393" s="1155"/>
      <c r="AE1393" s="1155"/>
      <c r="AF1393" s="1155"/>
      <c r="AG1393" s="1155"/>
      <c r="AH1393" s="1156"/>
      <c r="AI1393" s="946" t="s">
        <v>1115</v>
      </c>
      <c r="AJ1393" s="486"/>
      <c r="AK1393" s="2323"/>
      <c r="AL1393" s="2325"/>
      <c r="AN1393" s="2323"/>
      <c r="AO1393" s="2325"/>
      <c r="AP1393" s="486"/>
      <c r="AR1393" s="2323"/>
      <c r="AS1393" s="2325"/>
      <c r="AT1393" s="486"/>
      <c r="AU1393" s="486"/>
      <c r="AV1393" s="2323"/>
      <c r="BF1393" s="926" t="s">
        <v>1544</v>
      </c>
      <c r="BG1393" s="927"/>
      <c r="BH1393" s="928"/>
      <c r="BI1393" s="926" t="s">
        <v>1623</v>
      </c>
      <c r="BJ1393" s="927"/>
      <c r="BK1393" s="928"/>
      <c r="BL1393" s="926" t="s">
        <v>3047</v>
      </c>
      <c r="BM1393" s="927"/>
      <c r="BN1393" s="928"/>
      <c r="BO1393" s="937"/>
    </row>
    <row r="1394" spans="6:75" s="920" customFormat="1" ht="9.9499999999999993" customHeight="1">
      <c r="F1394" s="2331"/>
      <c r="G1394" s="2331"/>
      <c r="H1394" s="1064"/>
      <c r="I1394" s="1057"/>
      <c r="BO1394" s="937"/>
      <c r="BR1394" s="1065"/>
      <c r="BS1394" s="1065"/>
      <c r="BT1394" s="1065"/>
      <c r="BU1394" s="1065"/>
      <c r="BV1394" s="1065"/>
      <c r="BW1394" s="1065"/>
    </row>
    <row r="1395" spans="6:75" s="920" customFormat="1" ht="18.95" customHeight="1">
      <c r="F1395" s="2331"/>
      <c r="G1395" s="2331"/>
      <c r="H1395" s="1064"/>
      <c r="I1395" s="2325" t="s">
        <v>1856</v>
      </c>
      <c r="N1395" s="2027" t="s">
        <v>2218</v>
      </c>
      <c r="O1395" s="918"/>
      <c r="P1395" s="918"/>
      <c r="Q1395" s="918"/>
      <c r="R1395" s="918"/>
      <c r="S1395" s="919"/>
      <c r="T1395" s="946" t="s">
        <v>1115</v>
      </c>
      <c r="U1395" s="1052" t="s">
        <v>3450</v>
      </c>
      <c r="V1395" s="486"/>
      <c r="W1395" s="486"/>
      <c r="Y1395" s="486"/>
      <c r="Z1395" s="486"/>
      <c r="AA1395" s="486"/>
      <c r="AB1395" s="486"/>
      <c r="BO1395" s="937"/>
    </row>
    <row r="1396" spans="6:75" s="920" customFormat="1" ht="9.9499999999999993" customHeight="1">
      <c r="F1396" s="2331"/>
      <c r="G1396" s="2331"/>
      <c r="H1396" s="1064"/>
      <c r="I1396" s="1057"/>
      <c r="BO1396" s="937"/>
      <c r="BR1396" s="1065"/>
      <c r="BS1396" s="1065"/>
      <c r="BT1396" s="1065"/>
      <c r="BU1396" s="1065"/>
      <c r="BV1396" s="1065"/>
      <c r="BW1396" s="1065"/>
    </row>
    <row r="1397" spans="6:75" s="920" customFormat="1" ht="18.95" customHeight="1">
      <c r="G1397" s="2331"/>
      <c r="H1397" s="1064"/>
      <c r="I1397" s="949" t="s">
        <v>1542</v>
      </c>
      <c r="J1397" s="981"/>
      <c r="K1397" s="938"/>
      <c r="N1397" s="982" t="s">
        <v>1521</v>
      </c>
      <c r="O1397" s="983"/>
      <c r="P1397" s="983"/>
      <c r="Q1397" s="983"/>
      <c r="R1397" s="984"/>
      <c r="S1397" s="910" t="s">
        <v>1627</v>
      </c>
      <c r="T1397" s="981"/>
      <c r="U1397" s="958"/>
      <c r="V1397" s="982" t="s">
        <v>1521</v>
      </c>
      <c r="W1397" s="983"/>
      <c r="X1397" s="983"/>
      <c r="Y1397" s="983"/>
      <c r="Z1397" s="984"/>
      <c r="AA1397" s="986" t="s">
        <v>912</v>
      </c>
      <c r="AB1397" s="910" t="s">
        <v>1682</v>
      </c>
      <c r="AC1397" s="981"/>
      <c r="AD1397" s="938"/>
      <c r="AE1397" s="982" t="s">
        <v>1521</v>
      </c>
      <c r="AF1397" s="983"/>
      <c r="AG1397" s="983"/>
      <c r="AH1397" s="983"/>
      <c r="AI1397" s="986" t="s">
        <v>912</v>
      </c>
      <c r="AJ1397" s="1073"/>
      <c r="AK1397" s="910" t="s">
        <v>1789</v>
      </c>
      <c r="AL1397" s="981"/>
      <c r="AM1397" s="938"/>
      <c r="AN1397" s="982" t="s">
        <v>1521</v>
      </c>
      <c r="AO1397" s="983"/>
      <c r="AP1397" s="983"/>
      <c r="AQ1397" s="983"/>
      <c r="AR1397" s="946" t="s">
        <v>1115</v>
      </c>
      <c r="BO1397" s="937"/>
    </row>
    <row r="1398" spans="6:75" s="920" customFormat="1" ht="9.9499999999999993" customHeight="1">
      <c r="G1398" s="2331"/>
      <c r="H1398" s="1064"/>
      <c r="I1398" s="1057"/>
      <c r="BO1398" s="937"/>
    </row>
    <row r="1399" spans="6:75" s="920" customFormat="1" ht="18.95" customHeight="1">
      <c r="G1399" s="2331"/>
      <c r="H1399" s="1064"/>
      <c r="I1399" s="949" t="s">
        <v>1522</v>
      </c>
      <c r="J1399" s="752"/>
      <c r="K1399" s="752"/>
      <c r="L1399" s="752"/>
      <c r="M1399" s="486"/>
      <c r="N1399" s="2868" t="s">
        <v>3410</v>
      </c>
      <c r="O1399" s="2869"/>
      <c r="P1399" s="2870"/>
      <c r="Q1399" s="946" t="s">
        <v>1115</v>
      </c>
      <c r="R1399" s="2865" t="s">
        <v>1523</v>
      </c>
      <c r="S1399" s="2866"/>
      <c r="T1399" s="2867"/>
      <c r="U1399" s="946" t="s">
        <v>1115</v>
      </c>
      <c r="V1399" s="2865" t="s">
        <v>1524</v>
      </c>
      <c r="W1399" s="2866"/>
      <c r="X1399" s="2867"/>
      <c r="Y1399" s="946" t="s">
        <v>1115</v>
      </c>
      <c r="AB1399" s="1452" t="s">
        <v>3091</v>
      </c>
      <c r="AC1399" s="1056"/>
      <c r="AD1399" s="1056"/>
      <c r="AE1399" s="1056"/>
      <c r="AF1399" s="1056"/>
      <c r="AG1399" s="982" t="s">
        <v>1521</v>
      </c>
      <c r="AH1399" s="983"/>
      <c r="AI1399" s="983"/>
      <c r="AJ1399" s="983"/>
      <c r="AK1399" s="984"/>
      <c r="AL1399" s="910" t="s">
        <v>840</v>
      </c>
      <c r="AM1399" s="910" t="s">
        <v>2384</v>
      </c>
      <c r="AN1399" s="981"/>
      <c r="AO1399" s="938"/>
      <c r="AP1399" s="982" t="s">
        <v>1521</v>
      </c>
      <c r="AQ1399" s="983"/>
      <c r="AR1399" s="983"/>
      <c r="AS1399" s="983"/>
      <c r="AT1399" s="984"/>
      <c r="AU1399" s="910" t="s">
        <v>840</v>
      </c>
      <c r="AV1399" s="1056" t="s">
        <v>1655</v>
      </c>
      <c r="AW1399" s="1056"/>
      <c r="AX1399" s="1056"/>
      <c r="AY1399" s="1056"/>
      <c r="AZ1399" s="982" t="s">
        <v>1521</v>
      </c>
      <c r="BA1399" s="983"/>
      <c r="BB1399" s="983"/>
      <c r="BC1399" s="983"/>
      <c r="BD1399" s="984"/>
      <c r="BO1399" s="937"/>
    </row>
    <row r="1400" spans="6:75" s="920" customFormat="1" ht="18.95" customHeight="1">
      <c r="G1400" s="2331"/>
      <c r="H1400" s="1064"/>
      <c r="I1400" s="1057"/>
      <c r="BO1400" s="937"/>
    </row>
    <row r="1401" spans="6:75" s="920" customFormat="1" ht="18.95" customHeight="1">
      <c r="G1401" s="2331"/>
      <c r="H1401" s="1064"/>
      <c r="I1401" s="2880" t="s">
        <v>1559</v>
      </c>
      <c r="J1401" s="2797" t="s">
        <v>1792</v>
      </c>
      <c r="K1401" s="2848"/>
      <c r="L1401" s="2848"/>
      <c r="M1401" s="2799"/>
      <c r="N1401" s="2797" t="s">
        <v>2280</v>
      </c>
      <c r="O1401" s="2848"/>
      <c r="P1401" s="2848"/>
      <c r="Q1401" s="2799"/>
      <c r="R1401" s="2797" t="s">
        <v>1769</v>
      </c>
      <c r="S1401" s="2798"/>
      <c r="T1401" s="2798"/>
      <c r="U1401" s="2798"/>
      <c r="V1401" s="2799"/>
      <c r="W1401" s="2797" t="s">
        <v>1626</v>
      </c>
      <c r="X1401" s="2798"/>
      <c r="Y1401" s="2798"/>
      <c r="Z1401" s="2798"/>
      <c r="AA1401" s="2799"/>
      <c r="AB1401" s="2810" t="s">
        <v>3090</v>
      </c>
      <c r="AC1401" s="2811"/>
      <c r="AD1401" s="2811"/>
      <c r="AE1401" s="2812"/>
      <c r="AF1401" s="2810" t="s">
        <v>2364</v>
      </c>
      <c r="AG1401" s="2811"/>
      <c r="AH1401" s="2811"/>
      <c r="AI1401" s="2812"/>
      <c r="AJ1401" s="929" t="s">
        <v>1586</v>
      </c>
      <c r="AK1401" s="930"/>
      <c r="AL1401" s="930"/>
      <c r="AM1401" s="930"/>
      <c r="AN1401" s="930"/>
      <c r="AO1401" s="930"/>
      <c r="AP1401" s="930"/>
      <c r="AQ1401" s="930"/>
      <c r="AR1401" s="930"/>
      <c r="AS1401" s="931"/>
      <c r="AT1401" s="930"/>
      <c r="AU1401" s="931"/>
      <c r="AV1401" s="930"/>
      <c r="AW1401" s="931"/>
      <c r="AX1401" s="2810" t="s">
        <v>3618</v>
      </c>
      <c r="AY1401" s="2811"/>
      <c r="AZ1401" s="2811"/>
      <c r="BA1401" s="2812"/>
      <c r="BB1401" s="1157" t="s">
        <v>1775</v>
      </c>
      <c r="BC1401" s="1158"/>
      <c r="BD1401" s="1159"/>
      <c r="BE1401" s="929" t="s">
        <v>2406</v>
      </c>
      <c r="BF1401" s="930"/>
      <c r="BG1401" s="930"/>
      <c r="BH1401" s="930"/>
      <c r="BI1401" s="930"/>
      <c r="BJ1401" s="930"/>
      <c r="BK1401" s="930"/>
      <c r="BL1401" s="930"/>
      <c r="BM1401" s="931"/>
      <c r="BN1401" s="2314"/>
      <c r="BO1401" s="937"/>
    </row>
    <row r="1402" spans="6:75" s="920" customFormat="1" ht="18.95" customHeight="1">
      <c r="G1402" s="2331"/>
      <c r="H1402" s="1064"/>
      <c r="I1402" s="2881"/>
      <c r="J1402" s="2800"/>
      <c r="K1402" s="2801"/>
      <c r="L1402" s="2801"/>
      <c r="M1402" s="2802"/>
      <c r="N1402" s="2800"/>
      <c r="O1402" s="2801"/>
      <c r="P1402" s="2801"/>
      <c r="Q1402" s="2802"/>
      <c r="R1402" s="2800"/>
      <c r="S1402" s="2801"/>
      <c r="T1402" s="2801"/>
      <c r="U1402" s="2801"/>
      <c r="V1402" s="2802"/>
      <c r="W1402" s="2800"/>
      <c r="X1402" s="2801"/>
      <c r="Y1402" s="2801"/>
      <c r="Z1402" s="2801"/>
      <c r="AA1402" s="2802"/>
      <c r="AB1402" s="2813"/>
      <c r="AC1402" s="2814"/>
      <c r="AD1402" s="2814"/>
      <c r="AE1402" s="2815"/>
      <c r="AF1402" s="2813"/>
      <c r="AG1402" s="2814"/>
      <c r="AH1402" s="2814"/>
      <c r="AI1402" s="2815"/>
      <c r="AJ1402" s="929" t="s">
        <v>699</v>
      </c>
      <c r="AK1402" s="930"/>
      <c r="AL1402" s="930"/>
      <c r="AM1402" s="931"/>
      <c r="AN1402" s="929" t="s">
        <v>700</v>
      </c>
      <c r="AO1402" s="930"/>
      <c r="AP1402" s="931"/>
      <c r="AQ1402" s="929" t="s">
        <v>1697</v>
      </c>
      <c r="AR1402" s="930"/>
      <c r="AS1402" s="930"/>
      <c r="AT1402" s="930"/>
      <c r="AU1402" s="931"/>
      <c r="AV1402" s="966" t="s">
        <v>1771</v>
      </c>
      <c r="AW1402" s="968"/>
      <c r="AX1402" s="2813"/>
      <c r="AY1402" s="2814"/>
      <c r="AZ1402" s="2814"/>
      <c r="BA1402" s="2815"/>
      <c r="BB1402" s="1227" t="s">
        <v>1847</v>
      </c>
      <c r="BC1402" s="1160"/>
      <c r="BD1402" s="1161"/>
      <c r="BE1402" s="929" t="s">
        <v>3412</v>
      </c>
      <c r="BF1402" s="930"/>
      <c r="BG1402" s="930"/>
      <c r="BH1402" s="929" t="s">
        <v>2138</v>
      </c>
      <c r="BI1402" s="930"/>
      <c r="BJ1402" s="930"/>
      <c r="BK1402" s="929" t="s">
        <v>2139</v>
      </c>
      <c r="BL1402" s="930"/>
      <c r="BM1402" s="931"/>
      <c r="BN1402" s="2315"/>
      <c r="BO1402" s="937"/>
    </row>
    <row r="1403" spans="6:75" s="920" customFormat="1" ht="18.95" customHeight="1">
      <c r="G1403" s="2331"/>
      <c r="H1403" s="1064"/>
      <c r="I1403" s="932" t="s">
        <v>737</v>
      </c>
      <c r="J1403" s="917" t="s">
        <v>1179</v>
      </c>
      <c r="K1403" s="918"/>
      <c r="L1403" s="918"/>
      <c r="M1403" s="919"/>
      <c r="N1403" s="917" t="s">
        <v>2276</v>
      </c>
      <c r="O1403" s="918"/>
      <c r="P1403" s="918"/>
      <c r="Q1403" s="919"/>
      <c r="R1403" s="1029" t="s">
        <v>1844</v>
      </c>
      <c r="S1403" s="1027"/>
      <c r="T1403" s="1027"/>
      <c r="U1403" s="1027"/>
      <c r="V1403" s="1028"/>
      <c r="W1403" s="2027" t="s">
        <v>1555</v>
      </c>
      <c r="X1403" s="1027"/>
      <c r="Y1403" s="1027"/>
      <c r="Z1403" s="1027"/>
      <c r="AA1403" s="1028"/>
      <c r="AB1403" s="982" t="s">
        <v>1867</v>
      </c>
      <c r="AC1403" s="983"/>
      <c r="AD1403" s="983"/>
      <c r="AE1403" s="984"/>
      <c r="AF1403" s="982" t="s">
        <v>1848</v>
      </c>
      <c r="AG1403" s="983"/>
      <c r="AH1403" s="983"/>
      <c r="AI1403" s="984"/>
      <c r="AJ1403" s="982" t="s">
        <v>1689</v>
      </c>
      <c r="AK1403" s="983"/>
      <c r="AL1403" s="983"/>
      <c r="AM1403" s="983"/>
      <c r="AN1403" s="1080">
        <v>241657</v>
      </c>
      <c r="AO1403" s="983"/>
      <c r="AP1403" s="984"/>
      <c r="AQ1403" s="1080" t="s">
        <v>1691</v>
      </c>
      <c r="AR1403" s="983"/>
      <c r="AS1403" s="983"/>
      <c r="AT1403" s="983"/>
      <c r="AU1403" s="984"/>
      <c r="AV1403" s="982" t="s">
        <v>1772</v>
      </c>
      <c r="AW1403" s="984"/>
      <c r="AX1403" s="982" t="s">
        <v>3619</v>
      </c>
      <c r="AY1403" s="983"/>
      <c r="AZ1403" s="983"/>
      <c r="BA1403" s="984"/>
      <c r="BB1403" s="1029">
        <v>10</v>
      </c>
      <c r="BC1403" s="1027"/>
      <c r="BD1403" s="1028"/>
      <c r="BE1403" s="1388" t="s">
        <v>3410</v>
      </c>
      <c r="BF1403" s="955"/>
      <c r="BG1403" s="955"/>
      <c r="BH1403" s="954" t="s">
        <v>1523</v>
      </c>
      <c r="BI1403" s="955"/>
      <c r="BJ1403" s="955"/>
      <c r="BK1403" s="954" t="s">
        <v>1524</v>
      </c>
      <c r="BL1403" s="955"/>
      <c r="BM1403" s="971"/>
      <c r="BN1403" s="990" t="s">
        <v>1180</v>
      </c>
      <c r="BO1403" s="937"/>
    </row>
    <row r="1404" spans="6:75" s="920" customFormat="1" ht="18.95" customHeight="1">
      <c r="G1404" s="2331"/>
      <c r="H1404" s="1064"/>
      <c r="I1404" s="932" t="s">
        <v>737</v>
      </c>
      <c r="J1404" s="917" t="s">
        <v>1179</v>
      </c>
      <c r="K1404" s="918"/>
      <c r="L1404" s="918"/>
      <c r="M1404" s="919"/>
      <c r="N1404" s="917" t="s">
        <v>2276</v>
      </c>
      <c r="O1404" s="918"/>
      <c r="P1404" s="918"/>
      <c r="Q1404" s="919"/>
      <c r="R1404" s="1029" t="s">
        <v>1844</v>
      </c>
      <c r="S1404" s="1027"/>
      <c r="T1404" s="1027"/>
      <c r="U1404" s="1027"/>
      <c r="V1404" s="1028"/>
      <c r="W1404" s="2027" t="s">
        <v>1555</v>
      </c>
      <c r="X1404" s="1027"/>
      <c r="Y1404" s="1027"/>
      <c r="Z1404" s="1027"/>
      <c r="AA1404" s="1028"/>
      <c r="AB1404" s="982" t="s">
        <v>1867</v>
      </c>
      <c r="AC1404" s="983"/>
      <c r="AD1404" s="983"/>
      <c r="AE1404" s="984"/>
      <c r="AF1404" s="982" t="s">
        <v>1849</v>
      </c>
      <c r="AG1404" s="983"/>
      <c r="AH1404" s="983"/>
      <c r="AI1404" s="984"/>
      <c r="AJ1404" s="982" t="s">
        <v>1689</v>
      </c>
      <c r="AK1404" s="983"/>
      <c r="AL1404" s="983"/>
      <c r="AM1404" s="983"/>
      <c r="AN1404" s="1080">
        <v>241657</v>
      </c>
      <c r="AO1404" s="983"/>
      <c r="AP1404" s="984"/>
      <c r="AQ1404" s="1080" t="s">
        <v>1691</v>
      </c>
      <c r="AR1404" s="983"/>
      <c r="AS1404" s="983"/>
      <c r="AT1404" s="983"/>
      <c r="AU1404" s="984"/>
      <c r="AV1404" s="982" t="s">
        <v>1773</v>
      </c>
      <c r="AW1404" s="984"/>
      <c r="AX1404" s="982" t="s">
        <v>3621</v>
      </c>
      <c r="AY1404" s="983"/>
      <c r="AZ1404" s="983"/>
      <c r="BA1404" s="984"/>
      <c r="BB1404" s="1029">
        <v>10</v>
      </c>
      <c r="BC1404" s="1027"/>
      <c r="BD1404" s="1028"/>
      <c r="BE1404" s="1388" t="s">
        <v>3410</v>
      </c>
      <c r="BF1404" s="955"/>
      <c r="BG1404" s="955"/>
      <c r="BH1404" s="954" t="s">
        <v>1523</v>
      </c>
      <c r="BI1404" s="955"/>
      <c r="BJ1404" s="955"/>
      <c r="BK1404" s="954" t="s">
        <v>1524</v>
      </c>
      <c r="BL1404" s="955"/>
      <c r="BM1404" s="971"/>
      <c r="BN1404" s="1002"/>
      <c r="BO1404" s="937"/>
    </row>
    <row r="1405" spans="6:75" s="920" customFormat="1" ht="5.0999999999999996" customHeight="1">
      <c r="G1405" s="2331"/>
      <c r="H1405" s="1064"/>
      <c r="I1405" s="1057"/>
      <c r="J1405" s="1057"/>
      <c r="K1405" s="1057"/>
      <c r="L1405" s="1057"/>
      <c r="M1405" s="1057"/>
      <c r="N1405" s="1057"/>
      <c r="O1405" s="1057"/>
      <c r="P1405" s="1057"/>
      <c r="Q1405" s="1057"/>
      <c r="BO1405" s="937"/>
    </row>
    <row r="1406" spans="6:75" s="920" customFormat="1" ht="5.0999999999999996" customHeight="1">
      <c r="G1406" s="2331"/>
      <c r="H1406" s="1064"/>
      <c r="I1406" s="1242"/>
      <c r="J1406" s="1242"/>
      <c r="K1406" s="1242"/>
      <c r="L1406" s="1242"/>
      <c r="M1406" s="1242"/>
      <c r="N1406" s="1242"/>
      <c r="O1406" s="1242"/>
      <c r="P1406" s="1242"/>
      <c r="Q1406" s="1242"/>
      <c r="R1406" s="1238"/>
      <c r="S1406" s="1238"/>
      <c r="T1406" s="1238"/>
      <c r="U1406" s="1238"/>
      <c r="V1406" s="1238"/>
      <c r="W1406" s="977"/>
      <c r="X1406" s="977"/>
      <c r="Y1406" s="977"/>
      <c r="Z1406" s="977"/>
      <c r="AA1406" s="977"/>
      <c r="AB1406" s="977"/>
      <c r="AC1406" s="977"/>
      <c r="AD1406" s="977"/>
      <c r="AE1406" s="977"/>
      <c r="AF1406" s="977"/>
      <c r="AG1406" s="977"/>
      <c r="AH1406" s="977"/>
      <c r="AI1406" s="977"/>
      <c r="AJ1406" s="977"/>
      <c r="AK1406" s="977"/>
      <c r="AL1406" s="977"/>
      <c r="AM1406" s="977"/>
      <c r="AN1406" s="977"/>
      <c r="AO1406" s="977"/>
      <c r="AP1406" s="977"/>
      <c r="AQ1406" s="977"/>
      <c r="AR1406" s="977"/>
      <c r="AS1406" s="977"/>
      <c r="AT1406" s="977"/>
      <c r="AU1406" s="977"/>
      <c r="AV1406" s="977"/>
      <c r="AW1406" s="977"/>
      <c r="AX1406" s="977"/>
      <c r="AY1406" s="977"/>
      <c r="AZ1406" s="977"/>
      <c r="BA1406" s="977"/>
      <c r="BB1406" s="977"/>
      <c r="BC1406" s="977"/>
      <c r="BD1406" s="977"/>
      <c r="BE1406" s="977"/>
      <c r="BF1406" s="977"/>
      <c r="BG1406" s="977"/>
      <c r="BH1406" s="977"/>
      <c r="BI1406" s="977"/>
      <c r="BJ1406" s="977"/>
      <c r="BK1406" s="977"/>
      <c r="BL1406" s="977"/>
      <c r="BM1406" s="977"/>
      <c r="BN1406" s="977"/>
      <c r="BO1406" s="937"/>
    </row>
    <row r="1407" spans="6:75" s="920" customFormat="1" ht="18.95" customHeight="1">
      <c r="G1407" s="2331"/>
      <c r="H1407" s="1064"/>
      <c r="I1407" s="1242"/>
      <c r="J1407" s="1242"/>
      <c r="K1407" s="1242"/>
      <c r="L1407" s="1242"/>
      <c r="M1407" s="1242"/>
      <c r="N1407" s="1242"/>
      <c r="O1407" s="1242"/>
      <c r="P1407" s="1242"/>
      <c r="Q1407" s="1242"/>
      <c r="R1407" s="977"/>
      <c r="S1407" s="977"/>
      <c r="T1407" s="977"/>
      <c r="U1407" s="977"/>
      <c r="V1407" s="977"/>
      <c r="W1407" s="977"/>
      <c r="X1407" s="977"/>
      <c r="Y1407" s="1467"/>
      <c r="Z1407" s="1467" t="s">
        <v>2445</v>
      </c>
      <c r="AA1407" s="977"/>
      <c r="AB1407" s="2949">
        <v>1</v>
      </c>
      <c r="AC1407" s="2950"/>
      <c r="AD1407" s="2950"/>
      <c r="AE1407" s="2951"/>
      <c r="AF1407" s="2949">
        <f>COUNTA(AF1403:AF1404)</f>
        <v>2</v>
      </c>
      <c r="AG1407" s="2950"/>
      <c r="AH1407" s="2950"/>
      <c r="AI1407" s="2951"/>
      <c r="AJ1407" s="977"/>
      <c r="AK1407" s="977"/>
      <c r="AL1407" s="977"/>
      <c r="AM1407" s="977"/>
      <c r="AN1407" s="977"/>
      <c r="AO1407" s="977"/>
      <c r="AP1407" s="977"/>
      <c r="AQ1407" s="977"/>
      <c r="AR1407" s="977"/>
      <c r="AS1407" s="977"/>
      <c r="AT1407" s="977"/>
      <c r="AU1407" s="980"/>
      <c r="AV1407" s="978"/>
      <c r="AW1407" s="979"/>
      <c r="AX1407" s="977"/>
      <c r="AY1407" s="977"/>
      <c r="AZ1407" s="978" t="s">
        <v>1606</v>
      </c>
      <c r="BA1407" s="979"/>
      <c r="BB1407" s="1239">
        <f>BB1403+BB1404</f>
        <v>20</v>
      </c>
      <c r="BC1407" s="1240"/>
      <c r="BD1407" s="1241"/>
      <c r="BE1407" s="977"/>
      <c r="BF1407" s="977"/>
      <c r="BG1407" s="977"/>
      <c r="BH1407" s="977"/>
      <c r="BI1407" s="977"/>
      <c r="BJ1407" s="977"/>
      <c r="BK1407" s="977"/>
      <c r="BL1407" s="977"/>
      <c r="BM1407" s="977"/>
      <c r="BN1407" s="1372"/>
      <c r="BO1407" s="937"/>
    </row>
    <row r="1408" spans="6:75" s="920" customFormat="1" ht="5.0999999999999996" customHeight="1">
      <c r="G1408" s="2331"/>
      <c r="H1408" s="1064"/>
      <c r="I1408" s="1242"/>
      <c r="J1408" s="1242"/>
      <c r="K1408" s="1242"/>
      <c r="L1408" s="1242"/>
      <c r="M1408" s="1242"/>
      <c r="N1408" s="1242"/>
      <c r="O1408" s="1242"/>
      <c r="P1408" s="1242"/>
      <c r="Q1408" s="1242"/>
      <c r="R1408" s="977"/>
      <c r="S1408" s="977"/>
      <c r="T1408" s="977"/>
      <c r="U1408" s="977"/>
      <c r="V1408" s="977"/>
      <c r="W1408" s="977"/>
      <c r="X1408" s="977"/>
      <c r="Y1408" s="977"/>
      <c r="Z1408" s="977"/>
      <c r="AA1408" s="977"/>
      <c r="AB1408" s="977"/>
      <c r="AC1408" s="977"/>
      <c r="AD1408" s="977"/>
      <c r="AE1408" s="977"/>
      <c r="AF1408" s="977"/>
      <c r="AG1408" s="977"/>
      <c r="AH1408" s="977"/>
      <c r="AI1408" s="977"/>
      <c r="AJ1408" s="977"/>
      <c r="AK1408" s="977"/>
      <c r="AL1408" s="977"/>
      <c r="AM1408" s="977"/>
      <c r="AN1408" s="977"/>
      <c r="AO1408" s="977"/>
      <c r="AP1408" s="977"/>
      <c r="AQ1408" s="977"/>
      <c r="AR1408" s="977"/>
      <c r="AS1408" s="1217"/>
      <c r="AT1408" s="1217"/>
      <c r="AU1408" s="1217"/>
      <c r="AV1408" s="977"/>
      <c r="AW1408" s="977"/>
      <c r="AX1408" s="977"/>
      <c r="AY1408" s="977"/>
      <c r="AZ1408" s="977"/>
      <c r="BA1408" s="977"/>
      <c r="BB1408" s="977"/>
      <c r="BC1408" s="977"/>
      <c r="BD1408" s="977"/>
      <c r="BE1408" s="977"/>
      <c r="BF1408" s="977"/>
      <c r="BG1408" s="977"/>
      <c r="BH1408" s="977"/>
      <c r="BI1408" s="977"/>
      <c r="BJ1408" s="977"/>
      <c r="BK1408" s="977"/>
      <c r="BL1408" s="977"/>
      <c r="BM1408" s="977"/>
      <c r="BN1408" s="977"/>
      <c r="BO1408" s="937"/>
    </row>
    <row r="1409" spans="4:89" s="920" customFormat="1" ht="9.9499999999999993" customHeight="1">
      <c r="G1409" s="2331"/>
      <c r="H1409" s="525"/>
      <c r="I1409" s="945"/>
      <c r="J1409" s="945"/>
      <c r="K1409" s="945"/>
      <c r="L1409" s="945"/>
      <c r="M1409" s="945"/>
      <c r="N1409" s="945"/>
      <c r="O1409" s="945"/>
      <c r="P1409" s="945"/>
      <c r="Q1409" s="945"/>
      <c r="R1409" s="945"/>
      <c r="S1409" s="945"/>
      <c r="T1409" s="945"/>
      <c r="U1409" s="945"/>
      <c r="V1409" s="945"/>
      <c r="W1409" s="945"/>
      <c r="X1409" s="945"/>
      <c r="Y1409" s="945"/>
      <c r="Z1409" s="945"/>
      <c r="AA1409" s="945"/>
      <c r="AB1409" s="945"/>
      <c r="AC1409" s="945"/>
      <c r="AD1409" s="945"/>
      <c r="AE1409" s="945"/>
      <c r="AF1409" s="945"/>
      <c r="AG1409" s="945"/>
      <c r="AH1409" s="945"/>
      <c r="AI1409" s="945"/>
      <c r="AJ1409" s="945"/>
      <c r="AK1409" s="939"/>
      <c r="AL1409" s="939"/>
      <c r="AM1409" s="939"/>
      <c r="AN1409" s="939"/>
      <c r="AO1409" s="939"/>
      <c r="AP1409" s="939"/>
      <c r="AQ1409" s="939"/>
      <c r="AR1409" s="939"/>
      <c r="AS1409" s="939"/>
      <c r="AT1409" s="939"/>
      <c r="AU1409" s="939"/>
      <c r="AV1409" s="939"/>
      <c r="AW1409" s="939"/>
      <c r="AX1409" s="939"/>
      <c r="AY1409" s="939"/>
      <c r="AZ1409" s="939"/>
      <c r="BA1409" s="939"/>
      <c r="BB1409" s="939"/>
      <c r="BC1409" s="939"/>
      <c r="BD1409" s="939"/>
      <c r="BE1409" s="939"/>
      <c r="BF1409" s="939"/>
      <c r="BG1409" s="939"/>
      <c r="BH1409" s="939"/>
      <c r="BI1409" s="939"/>
      <c r="BJ1409" s="939"/>
      <c r="BK1409" s="939"/>
      <c r="BL1409" s="939"/>
      <c r="BM1409" s="939"/>
      <c r="BN1409" s="939"/>
      <c r="BO1409" s="940"/>
    </row>
    <row r="1410" spans="4:89" s="920" customFormat="1" ht="18.95" customHeight="1">
      <c r="G1410" s="2331"/>
      <c r="H1410" s="914"/>
      <c r="I1410" s="956"/>
      <c r="J1410" s="1425"/>
      <c r="K1410" s="1425"/>
      <c r="L1410" s="1425"/>
      <c r="M1410" s="1425"/>
      <c r="N1410" s="1425"/>
      <c r="O1410" s="1425"/>
      <c r="P1410" s="1425"/>
      <c r="Q1410" s="1425"/>
      <c r="R1410" s="1425"/>
      <c r="S1410" s="1425"/>
      <c r="T1410" s="1425"/>
      <c r="U1410" s="1425"/>
      <c r="V1410" s="1425"/>
      <c r="W1410" s="1425"/>
      <c r="X1410" s="1425"/>
      <c r="Y1410" s="1425"/>
      <c r="Z1410" s="1425"/>
      <c r="AA1410" s="1425"/>
      <c r="AB1410" s="1425"/>
      <c r="AC1410" s="1425"/>
      <c r="AD1410" s="1425"/>
      <c r="AE1410" s="1425"/>
      <c r="AF1410" s="1425"/>
      <c r="AG1410" s="1425"/>
      <c r="AH1410" s="1425"/>
      <c r="AI1410" s="1425"/>
      <c r="AJ1410" s="1425"/>
      <c r="AK1410" s="941"/>
      <c r="AL1410" s="941"/>
    </row>
    <row r="1411" spans="4:89" ht="18.95" customHeight="1">
      <c r="L1411" s="2359"/>
      <c r="M1411" s="2359"/>
      <c r="AS1411" s="2359"/>
      <c r="AT1411" s="2359"/>
      <c r="AU1411" s="2359"/>
      <c r="AV1411" s="2359"/>
      <c r="AW1411" s="2359"/>
      <c r="AX1411" s="2359"/>
      <c r="AY1411" s="2359"/>
      <c r="AZ1411" s="2359"/>
      <c r="BA1411" s="2359"/>
      <c r="BB1411" s="2359"/>
      <c r="BC1411" s="2359"/>
      <c r="BD1411" s="2359"/>
      <c r="BE1411" s="2359"/>
      <c r="BF1411" s="2359"/>
      <c r="BG1411" s="2359"/>
      <c r="BH1411" s="2359"/>
      <c r="CD1411" s="920"/>
      <c r="CE1411" s="920"/>
      <c r="CF1411" s="920"/>
      <c r="CG1411" s="920"/>
      <c r="CH1411" s="920"/>
      <c r="CI1411" s="920"/>
      <c r="CJ1411" s="920"/>
      <c r="CK1411" s="920"/>
    </row>
    <row r="1412" spans="4:89" ht="18.95" customHeight="1">
      <c r="G1412" s="924" t="s">
        <v>3795</v>
      </c>
      <c r="L1412" s="2359"/>
      <c r="M1412" s="2359"/>
      <c r="N1412" s="2359"/>
      <c r="O1412" s="2359"/>
      <c r="P1412" s="2359"/>
      <c r="Q1412" s="2359"/>
      <c r="R1412" s="2359"/>
      <c r="S1412" s="2359"/>
      <c r="T1412" s="2359"/>
      <c r="U1412" s="2359"/>
      <c r="V1412" s="2359"/>
      <c r="W1412" s="2359"/>
      <c r="X1412" s="2359"/>
      <c r="Y1412" s="2359"/>
      <c r="Z1412" s="2359"/>
      <c r="AA1412" s="2359"/>
      <c r="AB1412" s="2359"/>
      <c r="AC1412" s="2359"/>
      <c r="AD1412" s="2359"/>
      <c r="AE1412" s="2359"/>
      <c r="AF1412" s="2359"/>
      <c r="AG1412" s="2359"/>
      <c r="AH1412" s="2359"/>
      <c r="AI1412" s="2359"/>
      <c r="AJ1412" s="2359"/>
      <c r="AK1412" s="2359"/>
      <c r="AL1412" s="2359"/>
      <c r="AM1412" s="2359"/>
      <c r="AN1412" s="2359"/>
      <c r="AO1412" s="2359"/>
      <c r="AP1412" s="2359"/>
      <c r="AQ1412" s="2359"/>
      <c r="AR1412" s="2359"/>
      <c r="AS1412" s="2359"/>
      <c r="AT1412" s="2359"/>
      <c r="AU1412" s="2359"/>
      <c r="AV1412" s="2359"/>
      <c r="AW1412" s="2359"/>
      <c r="AX1412" s="2359"/>
      <c r="AY1412" s="2359"/>
      <c r="AZ1412" s="2359"/>
      <c r="BA1412" s="2359"/>
      <c r="BB1412" s="2359"/>
      <c r="BC1412" s="2359"/>
      <c r="BD1412" s="2359"/>
      <c r="BE1412" s="2359"/>
      <c r="BF1412" s="2359"/>
      <c r="BG1412" s="2359"/>
      <c r="BH1412" s="2359"/>
      <c r="CD1412" s="920"/>
      <c r="CE1412" s="920"/>
      <c r="CF1412" s="920"/>
      <c r="CG1412" s="920"/>
      <c r="CH1412" s="920"/>
      <c r="CI1412" s="920"/>
      <c r="CJ1412" s="920"/>
      <c r="CK1412" s="920"/>
    </row>
    <row r="1413" spans="4:89" s="920" customFormat="1" ht="18.95" customHeight="1">
      <c r="H1413" s="1426"/>
      <c r="I1413" s="1426"/>
    </row>
    <row r="1414" spans="4:89" ht="5.0999999999999996" customHeight="1">
      <c r="D1414" s="920"/>
      <c r="E1414" s="920"/>
      <c r="F1414" s="920"/>
      <c r="G1414"/>
      <c r="H1414" s="2331"/>
      <c r="I1414" s="2326"/>
      <c r="J1414" s="2327"/>
      <c r="K1414" s="2327"/>
      <c r="L1414" s="2327"/>
      <c r="M1414" s="2327"/>
      <c r="N1414" s="2327"/>
      <c r="O1414" s="2327"/>
      <c r="P1414" s="2327"/>
      <c r="Q1414" s="2328"/>
      <c r="R1414" s="2331"/>
      <c r="S1414" s="2331"/>
      <c r="T1414" s="2331"/>
      <c r="U1414" s="2331"/>
      <c r="V1414" s="2331"/>
      <c r="W1414" s="2331"/>
    </row>
    <row r="1415" spans="4:89" ht="18.95" customHeight="1">
      <c r="D1415" s="920"/>
      <c r="E1415" s="920"/>
      <c r="F1415" s="920"/>
      <c r="G1415"/>
      <c r="H1415" s="2331"/>
      <c r="I1415" s="907" t="s">
        <v>3778</v>
      </c>
      <c r="J1415" s="908"/>
      <c r="K1415" s="908"/>
      <c r="L1415" s="908"/>
      <c r="M1415" s="908"/>
      <c r="N1415" s="908"/>
      <c r="O1415" s="908"/>
      <c r="P1415" s="908"/>
      <c r="Q1415" s="909"/>
      <c r="R1415" s="1020" t="s">
        <v>3757</v>
      </c>
      <c r="S1415" s="1021"/>
      <c r="T1415" s="1021"/>
      <c r="U1415" s="1021"/>
      <c r="V1415" s="1021"/>
      <c r="W1415" s="1021"/>
      <c r="X1415" s="920"/>
      <c r="Y1415" s="920"/>
      <c r="Z1415" s="920"/>
      <c r="AA1415" s="920"/>
      <c r="AB1415" s="920"/>
      <c r="AC1415" s="920"/>
      <c r="AD1415" s="920"/>
      <c r="AE1415" s="920"/>
      <c r="AF1415" s="920"/>
      <c r="AG1415" s="920"/>
      <c r="AH1415" s="920"/>
      <c r="AI1415" s="920"/>
      <c r="AJ1415" s="920"/>
      <c r="AK1415" s="920"/>
      <c r="AL1415" s="920"/>
      <c r="AM1415" s="920"/>
      <c r="AN1415" s="920"/>
      <c r="AO1415" s="920"/>
      <c r="AP1415" s="920"/>
      <c r="AQ1415" s="920"/>
      <c r="AR1415" s="920"/>
      <c r="AS1415" s="920"/>
      <c r="AT1415" s="920"/>
      <c r="AU1415" s="920"/>
      <c r="AV1415" s="920"/>
      <c r="AW1415" s="920"/>
      <c r="AX1415" s="920"/>
      <c r="AY1415" s="920"/>
      <c r="AZ1415" s="920"/>
      <c r="BA1415" s="920"/>
      <c r="BB1415" s="920"/>
      <c r="BC1415" s="920"/>
      <c r="BD1415" s="920"/>
      <c r="BE1415" s="920"/>
      <c r="BF1415" s="920"/>
      <c r="BG1415" s="920"/>
      <c r="BH1415" s="920"/>
      <c r="BI1415" s="920"/>
      <c r="BJ1415" s="920"/>
      <c r="BK1415" s="920"/>
      <c r="BL1415" s="920"/>
      <c r="BM1415" s="920"/>
      <c r="BN1415" s="920"/>
      <c r="BO1415" s="920"/>
      <c r="BP1415" s="920"/>
      <c r="BQ1415" s="920"/>
      <c r="BR1415" s="920"/>
    </row>
    <row r="1416" spans="4:89" ht="9.9499999999999993" customHeight="1">
      <c r="D1416" s="920"/>
      <c r="E1416" s="920"/>
      <c r="F1416" s="920"/>
      <c r="G1416"/>
      <c r="H1416" s="916"/>
      <c r="I1416" s="2331"/>
      <c r="J1416" s="2331"/>
      <c r="K1416" s="2331"/>
      <c r="L1416" s="2331"/>
      <c r="M1416" s="2331"/>
      <c r="N1416" s="2331"/>
      <c r="O1416" s="2331"/>
      <c r="P1416" s="2331"/>
      <c r="Q1416" s="2331"/>
      <c r="R1416" s="914"/>
      <c r="S1416" s="914"/>
      <c r="T1416" s="914"/>
      <c r="U1416" s="914"/>
      <c r="V1416" s="914"/>
      <c r="W1416" s="914"/>
      <c r="X1416" s="941"/>
      <c r="Y1416" s="941"/>
      <c r="Z1416" s="941"/>
      <c r="AA1416" s="941"/>
      <c r="AB1416" s="941"/>
      <c r="AC1416" s="941"/>
      <c r="AD1416" s="941"/>
      <c r="AE1416" s="941"/>
      <c r="AF1416" s="941"/>
      <c r="AG1416" s="941"/>
      <c r="AH1416" s="941"/>
      <c r="AI1416" s="941"/>
      <c r="AJ1416" s="941"/>
      <c r="AK1416" s="941"/>
      <c r="AL1416" s="941"/>
      <c r="AM1416" s="941"/>
      <c r="AN1416" s="941"/>
      <c r="AO1416" s="941"/>
      <c r="AP1416" s="941"/>
      <c r="AQ1416" s="941"/>
      <c r="AR1416" s="941"/>
      <c r="AS1416" s="941"/>
      <c r="AT1416" s="941"/>
      <c r="AU1416" s="941"/>
      <c r="AV1416" s="941"/>
      <c r="AW1416" s="941"/>
      <c r="AX1416" s="941"/>
      <c r="AY1416" s="941"/>
      <c r="AZ1416" s="941"/>
      <c r="BA1416" s="941"/>
      <c r="BB1416" s="941"/>
      <c r="BC1416" s="941"/>
      <c r="BD1416" s="941"/>
      <c r="BE1416" s="941"/>
      <c r="BF1416" s="1316"/>
      <c r="BG1416" s="1316"/>
      <c r="BH1416" s="1316"/>
      <c r="BI1416" s="941"/>
      <c r="BJ1416" s="941"/>
      <c r="BK1416" s="941"/>
      <c r="BL1416" s="941"/>
      <c r="BM1416" s="941"/>
      <c r="BN1416" s="941"/>
      <c r="BO1416" s="942"/>
      <c r="BP1416" s="920"/>
      <c r="BQ1416" s="920"/>
      <c r="BR1416" s="920"/>
    </row>
    <row r="1417" spans="4:89" s="920" customFormat="1" ht="18.95" customHeight="1">
      <c r="H1417" s="935"/>
      <c r="I1417" s="949" t="s">
        <v>1787</v>
      </c>
      <c r="J1417" s="752"/>
      <c r="K1417" s="938"/>
      <c r="L1417" s="938"/>
      <c r="M1417" s="2890" t="s">
        <v>1179</v>
      </c>
      <c r="N1417" s="2891"/>
      <c r="O1417" s="2891"/>
      <c r="P1417" s="2892"/>
      <c r="Q1417" s="986" t="s">
        <v>1180</v>
      </c>
      <c r="R1417" s="920" t="s">
        <v>737</v>
      </c>
      <c r="S1417" s="951" t="s">
        <v>1539</v>
      </c>
      <c r="T1417" s="974"/>
      <c r="W1417" s="1056" t="s">
        <v>1864</v>
      </c>
      <c r="X1417" s="1056"/>
      <c r="Y1417" s="1056"/>
      <c r="Z1417" s="1154" t="s">
        <v>1845</v>
      </c>
      <c r="AA1417" s="1155"/>
      <c r="AB1417" s="1155"/>
      <c r="AC1417" s="1155"/>
      <c r="AD1417" s="1155"/>
      <c r="AE1417" s="1156"/>
      <c r="AF1417" s="986" t="s">
        <v>1770</v>
      </c>
      <c r="AH1417" s="951"/>
      <c r="AI1417" s="2325"/>
      <c r="AK1417" s="974"/>
      <c r="AS1417" s="926" t="s">
        <v>1544</v>
      </c>
      <c r="AT1417" s="927"/>
      <c r="AU1417" s="928"/>
      <c r="AV1417" s="926" t="s">
        <v>1537</v>
      </c>
      <c r="AW1417" s="927"/>
      <c r="AX1417" s="928"/>
      <c r="AY1417" s="926" t="s">
        <v>1538</v>
      </c>
      <c r="AZ1417" s="927"/>
      <c r="BA1417" s="928"/>
      <c r="BO1417" s="937"/>
    </row>
    <row r="1418" spans="4:89" s="920" customFormat="1" ht="18.95" customHeight="1">
      <c r="H1418" s="935"/>
      <c r="I1418" s="1434"/>
      <c r="J1418" s="1049"/>
      <c r="AB1418" s="974"/>
      <c r="AC1418" s="974"/>
      <c r="AD1418" s="974"/>
      <c r="AE1418" s="974"/>
      <c r="AF1418" s="1058"/>
      <c r="AG1418" s="974"/>
      <c r="BO1418" s="937"/>
    </row>
    <row r="1419" spans="4:89" s="920" customFormat="1" ht="18.95" customHeight="1">
      <c r="H1419" s="935"/>
      <c r="I1419" s="988" t="s">
        <v>2382</v>
      </c>
      <c r="J1419" s="1049"/>
      <c r="BO1419" s="937"/>
    </row>
    <row r="1420" spans="4:89" s="920" customFormat="1" ht="5.0999999999999996" customHeight="1">
      <c r="H1420" s="935"/>
      <c r="I1420" s="1434"/>
      <c r="J1420" s="1049"/>
      <c r="AB1420" s="974"/>
      <c r="AC1420" s="974"/>
      <c r="AD1420" s="974"/>
      <c r="AE1420" s="974"/>
      <c r="AF1420" s="1058"/>
      <c r="AG1420" s="974"/>
      <c r="BO1420" s="937"/>
    </row>
    <row r="1421" spans="4:89" s="920" customFormat="1" ht="18.95" customHeight="1">
      <c r="H1421" s="935"/>
      <c r="I1421" s="1256" t="s">
        <v>1647</v>
      </c>
      <c r="J1421" s="1056"/>
      <c r="K1421" s="1056"/>
      <c r="L1421" s="938"/>
      <c r="M1421" s="2024" t="s">
        <v>1555</v>
      </c>
      <c r="N1421" s="1152"/>
      <c r="O1421" s="1152"/>
      <c r="P1421" s="1152"/>
      <c r="Q1421" s="1152"/>
      <c r="R1421" s="1153"/>
      <c r="S1421" s="986" t="s">
        <v>912</v>
      </c>
      <c r="T1421" s="1049" t="s">
        <v>3779</v>
      </c>
      <c r="U1421" s="949"/>
      <c r="AB1421" s="974"/>
      <c r="BO1421" s="937"/>
    </row>
    <row r="1422" spans="4:89" s="920" customFormat="1" ht="9.9499999999999993" customHeight="1">
      <c r="H1422" s="935"/>
      <c r="I1422" s="1434"/>
      <c r="AV1422" s="1056"/>
      <c r="AW1422" s="1056"/>
      <c r="AX1422" s="1056"/>
      <c r="AY1422" s="1056"/>
      <c r="AZ1422" s="1056"/>
      <c r="BA1422" s="1056"/>
      <c r="BB1422" s="1056"/>
      <c r="BC1422" s="1056"/>
      <c r="BD1422" s="1056"/>
      <c r="BE1422" s="1056"/>
      <c r="BF1422" s="1056"/>
      <c r="BG1422" s="1056"/>
      <c r="BH1422" s="1056"/>
      <c r="BI1422" s="1056"/>
      <c r="BO1422" s="937"/>
    </row>
    <row r="1423" spans="4:89" s="920" customFormat="1" ht="18.95" customHeight="1">
      <c r="H1423" s="935"/>
      <c r="I1423" s="949" t="s">
        <v>3847</v>
      </c>
      <c r="J1423" s="752"/>
      <c r="K1423" s="938"/>
      <c r="L1423" s="938"/>
      <c r="M1423" s="2890" t="s">
        <v>1179</v>
      </c>
      <c r="N1423" s="2891"/>
      <c r="O1423" s="2891"/>
      <c r="P1423" s="2892"/>
      <c r="Q1423" s="986" t="s">
        <v>1180</v>
      </c>
      <c r="R1423" s="987" t="s">
        <v>1178</v>
      </c>
      <c r="S1423" s="2890" t="s">
        <v>1179</v>
      </c>
      <c r="T1423" s="2891"/>
      <c r="U1423" s="2891"/>
      <c r="V1423" s="2892"/>
      <c r="W1423" s="986" t="s">
        <v>1180</v>
      </c>
      <c r="X1423" s="1049" t="s">
        <v>3780</v>
      </c>
      <c r="AT1423" s="1237"/>
      <c r="BO1423" s="937"/>
    </row>
    <row r="1424" spans="4:89" s="920" customFormat="1" ht="9.9499999999999993" customHeight="1">
      <c r="H1424" s="935"/>
      <c r="I1424" s="1434"/>
      <c r="AV1424" s="1056"/>
      <c r="AW1424" s="1056"/>
      <c r="AX1424" s="1056"/>
      <c r="AY1424" s="1056"/>
      <c r="AZ1424" s="1056"/>
      <c r="BA1424" s="1056"/>
      <c r="BB1424" s="1056"/>
      <c r="BC1424" s="1056"/>
      <c r="BD1424" s="1056"/>
      <c r="BE1424" s="1056"/>
      <c r="BF1424" s="1056"/>
      <c r="BG1424" s="1056"/>
      <c r="BH1424" s="1056"/>
      <c r="BI1424" s="1056"/>
      <c r="BO1424" s="937"/>
    </row>
    <row r="1425" spans="8:67" s="920" customFormat="1" ht="18.95" customHeight="1">
      <c r="H1425" s="935"/>
      <c r="I1425" s="949" t="s">
        <v>1791</v>
      </c>
      <c r="J1425" s="981"/>
      <c r="K1425" s="981"/>
      <c r="L1425" s="938"/>
      <c r="M1425" s="982" t="s">
        <v>1521</v>
      </c>
      <c r="N1425" s="983"/>
      <c r="O1425" s="983"/>
      <c r="P1425" s="983"/>
      <c r="Q1425" s="986" t="s">
        <v>912</v>
      </c>
      <c r="R1425" s="910" t="s">
        <v>1656</v>
      </c>
      <c r="S1425" s="981"/>
      <c r="T1425" s="938"/>
      <c r="U1425" s="982" t="s">
        <v>1521</v>
      </c>
      <c r="V1425" s="983"/>
      <c r="W1425" s="983"/>
      <c r="X1425" s="983"/>
      <c r="Y1425" s="986" t="s">
        <v>912</v>
      </c>
      <c r="Z1425" s="910" t="s">
        <v>1789</v>
      </c>
      <c r="AA1425" s="981"/>
      <c r="AB1425" s="938"/>
      <c r="AC1425" s="982" t="s">
        <v>1521</v>
      </c>
      <c r="AD1425" s="983"/>
      <c r="AE1425" s="983"/>
      <c r="AF1425" s="983"/>
      <c r="AG1425" s="946" t="s">
        <v>1115</v>
      </c>
      <c r="AI1425" s="910" t="s">
        <v>2384</v>
      </c>
      <c r="AJ1425" s="938"/>
      <c r="AK1425" s="938"/>
      <c r="AL1425" s="982" t="s">
        <v>1521</v>
      </c>
      <c r="AM1425" s="983"/>
      <c r="AN1425" s="983"/>
      <c r="AO1425" s="983"/>
      <c r="AP1425" s="984"/>
      <c r="AQ1425" s="1056" t="s">
        <v>3781</v>
      </c>
      <c r="AR1425" s="1056"/>
      <c r="AS1425" s="1056"/>
      <c r="AT1425" s="938"/>
      <c r="AU1425" s="982" t="s">
        <v>1521</v>
      </c>
      <c r="AV1425" s="983"/>
      <c r="AW1425" s="983"/>
      <c r="AX1425" s="983"/>
      <c r="AY1425" s="984"/>
      <c r="AZ1425" s="1237"/>
      <c r="BA1425" s="1237"/>
      <c r="BB1425" s="1237"/>
      <c r="BC1425" s="1237"/>
      <c r="BD1425" s="1237"/>
      <c r="BE1425" s="1237"/>
      <c r="BF1425" s="1237"/>
      <c r="BG1425" s="1237"/>
      <c r="BH1425" s="1237"/>
      <c r="BI1425" s="1237"/>
      <c r="BJ1425" s="1237"/>
      <c r="BO1425" s="937"/>
    </row>
    <row r="1426" spans="8:67" s="920" customFormat="1" ht="9.9499999999999993" customHeight="1">
      <c r="H1426" s="935"/>
      <c r="I1426" s="1057"/>
      <c r="S1426" s="1049"/>
      <c r="AO1426" s="1049"/>
      <c r="BO1426" s="937"/>
    </row>
    <row r="1427" spans="8:67" s="920" customFormat="1" ht="18.95" customHeight="1">
      <c r="H1427" s="935"/>
      <c r="I1427" s="949" t="s">
        <v>3058</v>
      </c>
      <c r="J1427" s="486"/>
      <c r="K1427" s="486"/>
      <c r="M1427" s="2010" t="s">
        <v>3059</v>
      </c>
      <c r="N1427" s="2011"/>
      <c r="O1427" s="2011"/>
      <c r="P1427" s="2011"/>
      <c r="Q1427" s="2011"/>
      <c r="R1427" s="2012"/>
      <c r="S1427" s="1049" t="s">
        <v>3631</v>
      </c>
      <c r="BO1427" s="937"/>
    </row>
    <row r="1428" spans="8:67" s="920" customFormat="1" ht="9.9499999999999993" customHeight="1">
      <c r="H1428" s="935"/>
      <c r="I1428" s="988"/>
      <c r="BO1428" s="937"/>
    </row>
    <row r="1429" spans="8:67" s="920" customFormat="1" ht="18.95" customHeight="1">
      <c r="H1429" s="935"/>
      <c r="I1429" s="2880" t="s">
        <v>1559</v>
      </c>
      <c r="J1429" s="2810" t="s">
        <v>3846</v>
      </c>
      <c r="K1429" s="2882"/>
      <c r="L1429" s="2882"/>
      <c r="M1429" s="2812"/>
      <c r="N1429" s="2810" t="s">
        <v>1769</v>
      </c>
      <c r="O1429" s="2882"/>
      <c r="P1429" s="2882"/>
      <c r="Q1429" s="2882"/>
      <c r="R1429" s="2812"/>
      <c r="S1429" s="2810" t="s">
        <v>2364</v>
      </c>
      <c r="T1429" s="2882"/>
      <c r="U1429" s="2882"/>
      <c r="V1429" s="2882"/>
      <c r="W1429" s="2812"/>
      <c r="X1429" s="929" t="s">
        <v>1586</v>
      </c>
      <c r="Y1429" s="930"/>
      <c r="Z1429" s="930"/>
      <c r="AA1429" s="930"/>
      <c r="AB1429" s="930"/>
      <c r="AC1429" s="930"/>
      <c r="AD1429" s="930"/>
      <c r="AE1429" s="930"/>
      <c r="AF1429" s="930"/>
      <c r="AG1429" s="931"/>
      <c r="AH1429" s="930"/>
      <c r="AI1429" s="931"/>
      <c r="AJ1429" s="931"/>
      <c r="AK1429" s="931"/>
      <c r="AL1429" s="931"/>
      <c r="AM1429" s="2810" t="s">
        <v>3625</v>
      </c>
      <c r="AN1429" s="2811"/>
      <c r="AO1429" s="2811"/>
      <c r="AP1429" s="2812"/>
      <c r="AQ1429" s="2810" t="s">
        <v>3215</v>
      </c>
      <c r="AR1429" s="2811"/>
      <c r="AS1429" s="2812"/>
      <c r="AT1429" s="1235" t="s">
        <v>3214</v>
      </c>
      <c r="AU1429" s="1236"/>
      <c r="AV1429" s="1236"/>
      <c r="AW1429" s="1236"/>
      <c r="AX1429" s="1236"/>
      <c r="AY1429" s="1236"/>
      <c r="AZ1429" s="1206"/>
      <c r="BA1429" s="1206"/>
      <c r="BB1429" s="1206"/>
      <c r="BC1429" s="1206"/>
      <c r="BD1429" s="1207"/>
      <c r="BE1429" s="1206"/>
      <c r="BF1429" s="1206"/>
      <c r="BG1429" s="1206"/>
      <c r="BH1429" s="1207"/>
      <c r="BI1429" s="2947"/>
      <c r="BO1429" s="937"/>
    </row>
    <row r="1430" spans="8:67" s="920" customFormat="1" ht="18.95" customHeight="1">
      <c r="H1430" s="935"/>
      <c r="I1430" s="2881"/>
      <c r="J1430" s="2813"/>
      <c r="K1430" s="2814"/>
      <c r="L1430" s="2814"/>
      <c r="M1430" s="2815"/>
      <c r="N1430" s="2813"/>
      <c r="O1430" s="2814"/>
      <c r="P1430" s="2814"/>
      <c r="Q1430" s="2814"/>
      <c r="R1430" s="2815"/>
      <c r="S1430" s="2813"/>
      <c r="T1430" s="2814"/>
      <c r="U1430" s="2814"/>
      <c r="V1430" s="2814"/>
      <c r="W1430" s="2815"/>
      <c r="X1430" s="929" t="s">
        <v>699</v>
      </c>
      <c r="Y1430" s="930"/>
      <c r="Z1430" s="930"/>
      <c r="AA1430" s="931"/>
      <c r="AB1430" s="929" t="s">
        <v>700</v>
      </c>
      <c r="AC1430" s="930"/>
      <c r="AD1430" s="931"/>
      <c r="AE1430" s="929" t="s">
        <v>1697</v>
      </c>
      <c r="AF1430" s="930"/>
      <c r="AG1430" s="930"/>
      <c r="AH1430" s="930"/>
      <c r="AI1430" s="931"/>
      <c r="AJ1430" s="1157" t="s">
        <v>2080</v>
      </c>
      <c r="AK1430" s="1306"/>
      <c r="AL1430" s="1159"/>
      <c r="AM1430" s="2813"/>
      <c r="AN1430" s="2814"/>
      <c r="AO1430" s="2814"/>
      <c r="AP1430" s="2815"/>
      <c r="AQ1430" s="2813"/>
      <c r="AR1430" s="2814"/>
      <c r="AS1430" s="2815"/>
      <c r="AT1430" s="1208" t="s">
        <v>1870</v>
      </c>
      <c r="AU1430" s="1209"/>
      <c r="AV1430" s="1210"/>
      <c r="AW1430" s="1208" t="s">
        <v>3213</v>
      </c>
      <c r="AX1430" s="1209"/>
      <c r="AY1430" s="1210"/>
      <c r="AZ1430" s="1232" t="s">
        <v>2373</v>
      </c>
      <c r="BA1430" s="1233"/>
      <c r="BB1430" s="1233"/>
      <c r="BC1430" s="1233"/>
      <c r="BD1430" s="1234"/>
      <c r="BE1430" s="1232" t="s">
        <v>2364</v>
      </c>
      <c r="BF1430" s="1233"/>
      <c r="BG1430" s="1233"/>
      <c r="BH1430" s="1234"/>
      <c r="BI1430" s="2948"/>
      <c r="BO1430" s="937"/>
    </row>
    <row r="1431" spans="8:67" s="920" customFormat="1" ht="18.95" customHeight="1">
      <c r="H1431" s="935"/>
      <c r="I1431" s="1164" t="s">
        <v>1759</v>
      </c>
      <c r="J1431" s="2890" t="s">
        <v>1179</v>
      </c>
      <c r="K1431" s="2891"/>
      <c r="L1431" s="2891"/>
      <c r="M1431" s="2892"/>
      <c r="N1431" s="1029" t="s">
        <v>1793</v>
      </c>
      <c r="O1431" s="1027"/>
      <c r="P1431" s="1027"/>
      <c r="Q1431" s="1027"/>
      <c r="R1431" s="1028"/>
      <c r="S1431" s="2890" t="s">
        <v>2365</v>
      </c>
      <c r="T1431" s="2891"/>
      <c r="U1431" s="2891"/>
      <c r="V1431" s="2891"/>
      <c r="W1431" s="2892"/>
      <c r="X1431" s="982" t="s">
        <v>1689</v>
      </c>
      <c r="Y1431" s="983"/>
      <c r="Z1431" s="983"/>
      <c r="AA1431" s="983"/>
      <c r="AB1431" s="1080">
        <v>241657</v>
      </c>
      <c r="AC1431" s="983"/>
      <c r="AD1431" s="984"/>
      <c r="AE1431" s="1080" t="s">
        <v>1691</v>
      </c>
      <c r="AF1431" s="983"/>
      <c r="AG1431" s="983"/>
      <c r="AH1431" s="983"/>
      <c r="AI1431" s="984"/>
      <c r="AJ1431" s="2929" t="s">
        <v>1704</v>
      </c>
      <c r="AK1431" s="2930"/>
      <c r="AL1431" s="2931"/>
      <c r="AM1431" s="982" t="s">
        <v>3619</v>
      </c>
      <c r="AN1431" s="1152"/>
      <c r="AO1431" s="1152"/>
      <c r="AP1431" s="1152"/>
      <c r="AQ1431" s="2935">
        <f>AT1431-AW1431</f>
        <v>14</v>
      </c>
      <c r="AR1431" s="2936"/>
      <c r="AS1431" s="2937"/>
      <c r="AT1431" s="1447">
        <v>14</v>
      </c>
      <c r="AU1431" s="930"/>
      <c r="AV1431" s="931"/>
      <c r="AW1431" s="1447">
        <v>0</v>
      </c>
      <c r="AX1431" s="930"/>
      <c r="AY1431" s="931"/>
      <c r="AZ1431" s="1169" t="s">
        <v>2350</v>
      </c>
      <c r="BA1431" s="1243"/>
      <c r="BB1431" s="1243"/>
      <c r="BC1431" s="1243"/>
      <c r="BD1431" s="1165"/>
      <c r="BE1431" s="1169" t="s">
        <v>2365</v>
      </c>
      <c r="BF1431" s="1243"/>
      <c r="BG1431" s="1243"/>
      <c r="BH1431" s="1165"/>
      <c r="BI1431" s="990" t="s">
        <v>1180</v>
      </c>
      <c r="BO1431" s="937"/>
    </row>
    <row r="1432" spans="8:67" s="920" customFormat="1" ht="18.95" customHeight="1">
      <c r="H1432" s="935"/>
      <c r="I1432" s="1164" t="s">
        <v>1759</v>
      </c>
      <c r="J1432" s="2890" t="s">
        <v>1179</v>
      </c>
      <c r="K1432" s="2891"/>
      <c r="L1432" s="2891"/>
      <c r="M1432" s="2892"/>
      <c r="N1432" s="1029" t="s">
        <v>1793</v>
      </c>
      <c r="O1432" s="1027"/>
      <c r="P1432" s="1027"/>
      <c r="Q1432" s="1027"/>
      <c r="R1432" s="1028"/>
      <c r="S1432" s="2890" t="s">
        <v>3632</v>
      </c>
      <c r="T1432" s="2891"/>
      <c r="U1432" s="2891"/>
      <c r="V1432" s="2891"/>
      <c r="W1432" s="2892"/>
      <c r="X1432" s="982" t="s">
        <v>1689</v>
      </c>
      <c r="Y1432" s="983"/>
      <c r="Z1432" s="983"/>
      <c r="AA1432" s="983"/>
      <c r="AB1432" s="1080">
        <v>241657</v>
      </c>
      <c r="AC1432" s="983"/>
      <c r="AD1432" s="984"/>
      <c r="AE1432" s="1080" t="s">
        <v>1691</v>
      </c>
      <c r="AF1432" s="983"/>
      <c r="AG1432" s="983"/>
      <c r="AH1432" s="983"/>
      <c r="AI1432" s="984"/>
      <c r="AJ1432" s="2932" t="s">
        <v>1704</v>
      </c>
      <c r="AK1432" s="2933"/>
      <c r="AL1432" s="2934"/>
      <c r="AM1432" s="982" t="s">
        <v>3619</v>
      </c>
      <c r="AN1432" s="1152"/>
      <c r="AO1432" s="1152"/>
      <c r="AP1432" s="1152"/>
      <c r="AQ1432" s="2935">
        <f>AT1432-AW1432</f>
        <v>10</v>
      </c>
      <c r="AR1432" s="2936"/>
      <c r="AS1432" s="2937"/>
      <c r="AT1432" s="1447">
        <v>14</v>
      </c>
      <c r="AU1432" s="930"/>
      <c r="AV1432" s="931"/>
      <c r="AW1432" s="1447">
        <v>4</v>
      </c>
      <c r="AX1432" s="930"/>
      <c r="AY1432" s="931"/>
      <c r="AZ1432" s="1169" t="s">
        <v>2350</v>
      </c>
      <c r="BA1432" s="1243"/>
      <c r="BB1432" s="1243"/>
      <c r="BC1432" s="1243"/>
      <c r="BD1432" s="1165"/>
      <c r="BE1432" s="1169" t="s">
        <v>2366</v>
      </c>
      <c r="BF1432" s="1243"/>
      <c r="BG1432" s="1243"/>
      <c r="BH1432" s="1165"/>
      <c r="BI1432" s="2023"/>
      <c r="BO1432" s="937"/>
    </row>
    <row r="1433" spans="8:67" s="920" customFormat="1" ht="18.95" customHeight="1">
      <c r="H1433" s="935"/>
      <c r="I1433" s="932" t="s">
        <v>737</v>
      </c>
      <c r="J1433" s="2890" t="s">
        <v>1179</v>
      </c>
      <c r="K1433" s="2891"/>
      <c r="L1433" s="2891"/>
      <c r="M1433" s="2892"/>
      <c r="N1433" s="1029" t="s">
        <v>1793</v>
      </c>
      <c r="O1433" s="1027"/>
      <c r="P1433" s="1027"/>
      <c r="Q1433" s="1027"/>
      <c r="R1433" s="1028"/>
      <c r="S1433" s="2890" t="s">
        <v>2367</v>
      </c>
      <c r="T1433" s="2891"/>
      <c r="U1433" s="2891"/>
      <c r="V1433" s="2891"/>
      <c r="W1433" s="2892"/>
      <c r="X1433" s="982" t="s">
        <v>1689</v>
      </c>
      <c r="Y1433" s="983"/>
      <c r="Z1433" s="983"/>
      <c r="AA1433" s="983"/>
      <c r="AB1433" s="1080">
        <v>241657</v>
      </c>
      <c r="AC1433" s="983"/>
      <c r="AD1433" s="984"/>
      <c r="AE1433" s="1080" t="s">
        <v>1691</v>
      </c>
      <c r="AF1433" s="983"/>
      <c r="AG1433" s="983"/>
      <c r="AH1433" s="983"/>
      <c r="AI1433" s="984"/>
      <c r="AJ1433" s="2932" t="s">
        <v>3782</v>
      </c>
      <c r="AK1433" s="2933"/>
      <c r="AL1433" s="2934"/>
      <c r="AM1433" s="982" t="s">
        <v>3621</v>
      </c>
      <c r="AN1433" s="1152"/>
      <c r="AO1433" s="1152"/>
      <c r="AP1433" s="1152"/>
      <c r="AQ1433" s="2935">
        <f>AT1433-AW1433</f>
        <v>10</v>
      </c>
      <c r="AR1433" s="2936"/>
      <c r="AS1433" s="2937"/>
      <c r="AT1433" s="1447">
        <v>20</v>
      </c>
      <c r="AU1433" s="930"/>
      <c r="AV1433" s="931"/>
      <c r="AW1433" s="1447">
        <v>10</v>
      </c>
      <c r="AX1433" s="930"/>
      <c r="AY1433" s="931"/>
      <c r="AZ1433" s="1169" t="s">
        <v>2351</v>
      </c>
      <c r="BA1433" s="1243"/>
      <c r="BB1433" s="1243"/>
      <c r="BC1433" s="1243"/>
      <c r="BD1433" s="1165"/>
      <c r="BE1433" s="1169" t="s">
        <v>2367</v>
      </c>
      <c r="BF1433" s="1243"/>
      <c r="BG1433" s="1243"/>
      <c r="BH1433" s="1165"/>
      <c r="BI1433" s="991"/>
      <c r="BO1433" s="937"/>
    </row>
    <row r="1434" spans="8:67" s="920" customFormat="1" ht="5.0999999999999996" customHeight="1">
      <c r="H1434" s="935"/>
      <c r="I1434" s="988"/>
      <c r="BO1434" s="937"/>
    </row>
    <row r="1435" spans="8:67" s="920" customFormat="1" ht="5.0999999999999996" customHeight="1">
      <c r="H1435" s="935"/>
      <c r="I1435" s="1238"/>
      <c r="J1435" s="977"/>
      <c r="K1435" s="977"/>
      <c r="L1435" s="977"/>
      <c r="M1435" s="977"/>
      <c r="N1435" s="977"/>
      <c r="O1435" s="977"/>
      <c r="P1435" s="977"/>
      <c r="Q1435" s="977"/>
      <c r="R1435" s="977"/>
      <c r="S1435" s="977"/>
      <c r="T1435" s="977"/>
      <c r="U1435" s="977"/>
      <c r="V1435" s="977"/>
      <c r="W1435" s="977"/>
      <c r="X1435" s="977"/>
      <c r="Y1435" s="977"/>
      <c r="Z1435" s="977"/>
      <c r="AA1435" s="977"/>
      <c r="AB1435" s="977"/>
      <c r="AC1435" s="977"/>
      <c r="AD1435" s="977"/>
      <c r="AE1435" s="977"/>
      <c r="AF1435" s="977"/>
      <c r="AG1435" s="977"/>
      <c r="AH1435" s="977"/>
      <c r="AI1435" s="977"/>
      <c r="AJ1435" s="977"/>
      <c r="AK1435" s="977"/>
      <c r="AL1435" s="977"/>
      <c r="AM1435" s="1366"/>
      <c r="AN1435" s="1366"/>
      <c r="AO1435" s="1366"/>
      <c r="AP1435" s="1366"/>
      <c r="AQ1435" s="977"/>
      <c r="AR1435" s="977"/>
      <c r="AS1435" s="977"/>
      <c r="AT1435" s="977"/>
      <c r="AU1435" s="977"/>
      <c r="AV1435" s="977"/>
      <c r="AW1435" s="977"/>
      <c r="AX1435" s="977"/>
      <c r="AY1435" s="977"/>
      <c r="AZ1435" s="977"/>
      <c r="BA1435" s="977"/>
      <c r="BB1435" s="977"/>
      <c r="BC1435" s="977"/>
      <c r="BD1435" s="977"/>
      <c r="BE1435" s="977"/>
      <c r="BF1435" s="977"/>
      <c r="BG1435" s="977"/>
      <c r="BH1435" s="977"/>
      <c r="BI1435" s="977"/>
      <c r="BO1435" s="937"/>
    </row>
    <row r="1436" spans="8:67" s="920" customFormat="1" ht="18.95" customHeight="1">
      <c r="H1436" s="935"/>
      <c r="I1436" s="977"/>
      <c r="J1436" s="977"/>
      <c r="K1436" s="977"/>
      <c r="L1436" s="977"/>
      <c r="M1436" s="977"/>
      <c r="N1436" s="977"/>
      <c r="O1436" s="1443"/>
      <c r="P1436" s="1443"/>
      <c r="Q1436" s="1443"/>
      <c r="R1436" s="1443"/>
      <c r="S1436" s="1443"/>
      <c r="T1436" s="1443"/>
      <c r="U1436" s="1443"/>
      <c r="V1436" s="1443"/>
      <c r="W1436" s="1443"/>
      <c r="X1436" s="977"/>
      <c r="Y1436" s="977"/>
      <c r="Z1436" s="977"/>
      <c r="AA1436" s="977"/>
      <c r="AB1436" s="977"/>
      <c r="AC1436" s="977"/>
      <c r="AD1436" s="977"/>
      <c r="AE1436" s="977"/>
      <c r="AF1436" s="977"/>
      <c r="AG1436" s="977"/>
      <c r="AH1436" s="980"/>
      <c r="AI1436" s="980"/>
      <c r="AJ1436" s="980"/>
      <c r="AK1436" s="1443"/>
      <c r="AL1436" s="1443"/>
      <c r="AM1436" s="1443"/>
      <c r="AN1436" s="1443"/>
      <c r="AO1436" s="980" t="s">
        <v>1606</v>
      </c>
      <c r="AP1436" s="1366"/>
      <c r="AQ1436" s="2938">
        <f>AQ1433+AQ1432</f>
        <v>20</v>
      </c>
      <c r="AR1436" s="2939"/>
      <c r="AS1436" s="2940"/>
      <c r="AT1436" s="2941">
        <f>AT1431+AT1432</f>
        <v>28</v>
      </c>
      <c r="AU1436" s="2942"/>
      <c r="AV1436" s="2943"/>
      <c r="AW1436" s="2941">
        <f>AW1431+AW1432</f>
        <v>4</v>
      </c>
      <c r="AX1436" s="2942"/>
      <c r="AY1436" s="2943"/>
      <c r="AZ1436" s="977"/>
      <c r="BA1436" s="977"/>
      <c r="BB1436" s="977"/>
      <c r="BC1436" s="977"/>
      <c r="BD1436" s="977"/>
      <c r="BE1436" s="977"/>
      <c r="BF1436" s="977"/>
      <c r="BG1436" s="977"/>
      <c r="BH1436" s="977"/>
      <c r="BI1436" s="977"/>
      <c r="BO1436" s="937"/>
    </row>
    <row r="1437" spans="8:67" s="920" customFormat="1" ht="5.0999999999999996" customHeight="1">
      <c r="H1437" s="935"/>
      <c r="I1437" s="1238"/>
      <c r="J1437" s="977"/>
      <c r="K1437" s="977"/>
      <c r="L1437" s="977"/>
      <c r="M1437" s="977"/>
      <c r="N1437" s="977"/>
      <c r="O1437" s="977"/>
      <c r="P1437" s="977"/>
      <c r="Q1437" s="977"/>
      <c r="R1437" s="977"/>
      <c r="S1437" s="977"/>
      <c r="T1437" s="977"/>
      <c r="U1437" s="977"/>
      <c r="V1437" s="977"/>
      <c r="W1437" s="977"/>
      <c r="X1437" s="977"/>
      <c r="Y1437" s="977"/>
      <c r="Z1437" s="977"/>
      <c r="AA1437" s="977"/>
      <c r="AB1437" s="977"/>
      <c r="AC1437" s="977"/>
      <c r="AD1437" s="977"/>
      <c r="AE1437" s="977"/>
      <c r="AF1437" s="977"/>
      <c r="AG1437" s="977"/>
      <c r="AH1437" s="977"/>
      <c r="AI1437" s="977"/>
      <c r="AJ1437" s="977"/>
      <c r="AK1437" s="977"/>
      <c r="AL1437" s="977"/>
      <c r="AM1437" s="1366"/>
      <c r="AN1437" s="1366"/>
      <c r="AO1437" s="1366"/>
      <c r="AP1437" s="1366"/>
      <c r="AQ1437" s="977"/>
      <c r="AR1437" s="977"/>
      <c r="AS1437" s="977"/>
      <c r="AT1437" s="977"/>
      <c r="AU1437" s="977"/>
      <c r="AV1437" s="977"/>
      <c r="AW1437" s="977"/>
      <c r="AX1437" s="977"/>
      <c r="AY1437" s="977"/>
      <c r="AZ1437" s="977"/>
      <c r="BA1437" s="977"/>
      <c r="BB1437" s="977"/>
      <c r="BC1437" s="977"/>
      <c r="BD1437" s="977"/>
      <c r="BE1437" s="977"/>
      <c r="BF1437" s="977"/>
      <c r="BG1437" s="977"/>
      <c r="BH1437" s="977"/>
      <c r="BI1437" s="977"/>
      <c r="BO1437" s="937"/>
    </row>
    <row r="1438" spans="8:67" s="920" customFormat="1" ht="9.9499999999999993" customHeight="1">
      <c r="H1438" s="935"/>
      <c r="AE1438" s="938"/>
      <c r="AF1438" s="938"/>
      <c r="AG1438" s="938"/>
      <c r="BO1438" s="937"/>
    </row>
    <row r="1439" spans="8:67" s="920" customFormat="1" ht="18.95" customHeight="1">
      <c r="H1439" s="935"/>
      <c r="I1439" s="2025" t="s">
        <v>3091</v>
      </c>
      <c r="J1439" s="1056"/>
      <c r="K1439" s="938"/>
      <c r="L1439" s="938"/>
      <c r="M1439" s="2010" t="s">
        <v>3059</v>
      </c>
      <c r="N1439" s="2011"/>
      <c r="O1439" s="2011"/>
      <c r="P1439" s="2011"/>
      <c r="Q1439" s="2011"/>
      <c r="R1439" s="2012"/>
      <c r="S1439" s="1049" t="s">
        <v>3490</v>
      </c>
      <c r="AC1439" s="1049"/>
      <c r="AQ1439" s="1049"/>
      <c r="AT1439" s="1049" t="s">
        <v>3784</v>
      </c>
      <c r="AW1439" s="1049"/>
      <c r="BO1439" s="937"/>
    </row>
    <row r="1440" spans="8:67" s="920" customFormat="1" ht="9.9499999999999993" customHeight="1">
      <c r="H1440" s="935"/>
      <c r="I1440" s="1049"/>
      <c r="S1440" s="1049"/>
      <c r="AW1440" s="1049" t="s">
        <v>3783</v>
      </c>
      <c r="BO1440" s="937"/>
    </row>
    <row r="1441" spans="8:67" s="920" customFormat="1" ht="18.95" customHeight="1">
      <c r="H1441" s="1847"/>
      <c r="I1441" s="949" t="s">
        <v>1522</v>
      </c>
      <c r="J1441" s="752"/>
      <c r="K1441" s="752"/>
      <c r="L1441" s="486"/>
      <c r="M1441" s="2868" t="s">
        <v>3410</v>
      </c>
      <c r="N1441" s="2869"/>
      <c r="O1441" s="2870"/>
      <c r="P1441" s="946" t="s">
        <v>1115</v>
      </c>
      <c r="Q1441" s="2865" t="s">
        <v>1523</v>
      </c>
      <c r="R1441" s="2866"/>
      <c r="S1441" s="2867"/>
      <c r="T1441" s="946" t="s">
        <v>1115</v>
      </c>
      <c r="U1441" s="2865" t="s">
        <v>1524</v>
      </c>
      <c r="V1441" s="2866"/>
      <c r="W1441" s="2867"/>
      <c r="X1441" s="946" t="s">
        <v>1115</v>
      </c>
      <c r="Y1441" s="1046" t="s">
        <v>2116</v>
      </c>
      <c r="Z1441" s="1047"/>
      <c r="AA1441" s="1048"/>
      <c r="BO1441" s="937"/>
    </row>
    <row r="1442" spans="8:67" s="920" customFormat="1" ht="18.95" customHeight="1" thickBot="1">
      <c r="H1442" s="1847"/>
      <c r="I1442" s="1049"/>
      <c r="M1442" s="1049" t="s">
        <v>3633</v>
      </c>
      <c r="S1442" s="1049"/>
      <c r="BO1442" s="937"/>
    </row>
    <row r="1443" spans="8:67" s="920" customFormat="1" ht="18.95" customHeight="1">
      <c r="H1443" s="935"/>
      <c r="I1443" s="1000"/>
      <c r="J1443" s="1000"/>
      <c r="K1443" s="1000"/>
      <c r="L1443" s="1000"/>
      <c r="M1443" s="1000"/>
      <c r="N1443" s="1000"/>
      <c r="O1443" s="1000"/>
      <c r="P1443" s="1000"/>
      <c r="Q1443" s="1000"/>
      <c r="R1443" s="1000"/>
      <c r="S1443" s="1000"/>
      <c r="T1443" s="1000"/>
      <c r="U1443" s="1000"/>
      <c r="V1443" s="1000"/>
      <c r="W1443" s="1000"/>
      <c r="X1443" s="1000"/>
      <c r="Y1443" s="1000"/>
      <c r="Z1443" s="1000"/>
      <c r="AA1443" s="1000"/>
      <c r="AB1443" s="1000"/>
      <c r="AC1443" s="1000"/>
      <c r="AD1443" s="2026"/>
      <c r="AE1443" s="2026"/>
      <c r="AF1443" s="2026"/>
      <c r="AG1443" s="2026"/>
      <c r="AH1443" s="2026"/>
      <c r="AI1443" s="1000"/>
      <c r="AJ1443" s="1000"/>
      <c r="AK1443" s="1000"/>
      <c r="AL1443" s="1000"/>
      <c r="AM1443" s="1000"/>
      <c r="AN1443" s="1000"/>
      <c r="AO1443" s="1000"/>
      <c r="AP1443" s="1000"/>
      <c r="AQ1443" s="1000"/>
      <c r="AR1443" s="1000"/>
      <c r="AS1443" s="1000"/>
      <c r="AT1443" s="1000"/>
      <c r="AU1443" s="1000"/>
      <c r="AV1443" s="1000"/>
      <c r="AW1443" s="1000"/>
      <c r="AX1443" s="1000"/>
      <c r="AY1443" s="1000"/>
      <c r="AZ1443" s="1000"/>
      <c r="BA1443" s="1000"/>
      <c r="BB1443" s="1000"/>
      <c r="BC1443" s="1000"/>
      <c r="BD1443" s="1000"/>
      <c r="BE1443" s="1000"/>
      <c r="BF1443" s="1000"/>
      <c r="BG1443" s="1000"/>
      <c r="BH1443" s="1000"/>
      <c r="BI1443" s="1000"/>
      <c r="BJ1443" s="1000"/>
      <c r="BK1443" s="2026"/>
      <c r="BL1443" s="2026"/>
      <c r="BM1443" s="2026"/>
      <c r="BO1443" s="937"/>
    </row>
    <row r="1444" spans="8:67" s="920" customFormat="1" ht="18.95" customHeight="1">
      <c r="H1444" s="935"/>
      <c r="I1444" s="988" t="s">
        <v>3854</v>
      </c>
      <c r="R1444" s="948" t="s">
        <v>3850</v>
      </c>
      <c r="S1444" s="947"/>
      <c r="T1444" s="947"/>
      <c r="W1444" s="2341" t="s">
        <v>2379</v>
      </c>
      <c r="X1444" s="1256"/>
      <c r="Y1444" s="1256"/>
      <c r="Z1444" s="1256"/>
      <c r="AA1444" s="982" t="s">
        <v>1521</v>
      </c>
      <c r="AB1444" s="983"/>
      <c r="AC1444" s="983"/>
      <c r="AD1444" s="983"/>
      <c r="AE1444" s="984"/>
      <c r="BO1444" s="937"/>
    </row>
    <row r="1445" spans="8:67" s="920" customFormat="1" ht="5.0999999999999996" customHeight="1">
      <c r="H1445" s="935"/>
      <c r="BO1445" s="937"/>
    </row>
    <row r="1446" spans="8:67" s="920" customFormat="1" ht="18.95" customHeight="1">
      <c r="H1446" s="935"/>
      <c r="I1446" s="2880" t="s">
        <v>1559</v>
      </c>
      <c r="J1446" s="2810" t="s">
        <v>1779</v>
      </c>
      <c r="K1446" s="2811"/>
      <c r="L1446" s="2811"/>
      <c r="M1446" s="2812"/>
      <c r="N1446" s="2810" t="s">
        <v>1769</v>
      </c>
      <c r="O1446" s="2882"/>
      <c r="P1446" s="2882"/>
      <c r="Q1446" s="2882"/>
      <c r="R1446" s="2812"/>
      <c r="S1446" s="2810" t="s">
        <v>1856</v>
      </c>
      <c r="T1446" s="2882"/>
      <c r="U1446" s="2882"/>
      <c r="V1446" s="2882"/>
      <c r="W1446" s="2882"/>
      <c r="X1446" s="2812"/>
      <c r="Y1446" s="2896" t="s">
        <v>3091</v>
      </c>
      <c r="Z1446" s="2897"/>
      <c r="AA1446" s="2897"/>
      <c r="AB1446" s="2897"/>
      <c r="AC1446" s="2898"/>
      <c r="AD1446" s="2896" t="s">
        <v>2364</v>
      </c>
      <c r="AE1446" s="2897"/>
      <c r="AF1446" s="2897"/>
      <c r="AG1446" s="2897"/>
      <c r="AH1446" s="2898"/>
      <c r="AI1446" s="929" t="s">
        <v>1586</v>
      </c>
      <c r="AJ1446" s="930"/>
      <c r="AK1446" s="930"/>
      <c r="AL1446" s="930"/>
      <c r="AM1446" s="930"/>
      <c r="AN1446" s="930"/>
      <c r="AO1446" s="930"/>
      <c r="AP1446" s="930"/>
      <c r="AQ1446" s="930"/>
      <c r="AR1446" s="931"/>
      <c r="AS1446" s="930"/>
      <c r="AT1446" s="931"/>
      <c r="AU1446" s="931"/>
      <c r="AV1446" s="931"/>
      <c r="AW1446" s="931"/>
      <c r="AX1446" s="2896" t="s">
        <v>3625</v>
      </c>
      <c r="AY1446" s="2913"/>
      <c r="AZ1446" s="2913"/>
      <c r="BA1446" s="2898"/>
      <c r="BB1446" s="2896" t="s">
        <v>2395</v>
      </c>
      <c r="BC1446" s="2913"/>
      <c r="BD1446" s="2898"/>
      <c r="BE1446" s="1343" t="s">
        <v>2147</v>
      </c>
      <c r="BF1446" s="1362"/>
      <c r="BG1446" s="1060"/>
      <c r="BH1446" s="1060"/>
      <c r="BI1446" s="1060"/>
      <c r="BJ1446" s="1060"/>
      <c r="BK1446" s="1060"/>
      <c r="BL1446" s="1060"/>
      <c r="BM1446" s="1061"/>
      <c r="BN1446" s="2947"/>
      <c r="BO1446" s="937"/>
    </row>
    <row r="1447" spans="8:67" s="920" customFormat="1" ht="18.95" customHeight="1">
      <c r="H1447" s="935"/>
      <c r="I1447" s="2881"/>
      <c r="J1447" s="2813"/>
      <c r="K1447" s="2814"/>
      <c r="L1447" s="2814"/>
      <c r="M1447" s="2815"/>
      <c r="N1447" s="2813"/>
      <c r="O1447" s="2814"/>
      <c r="P1447" s="2814"/>
      <c r="Q1447" s="2814"/>
      <c r="R1447" s="2815"/>
      <c r="S1447" s="2813"/>
      <c r="T1447" s="2814"/>
      <c r="U1447" s="2814"/>
      <c r="V1447" s="2814"/>
      <c r="W1447" s="2814"/>
      <c r="X1447" s="2815"/>
      <c r="Y1447" s="2899"/>
      <c r="Z1447" s="2900"/>
      <c r="AA1447" s="2900"/>
      <c r="AB1447" s="2900"/>
      <c r="AC1447" s="2901"/>
      <c r="AD1447" s="2899"/>
      <c r="AE1447" s="2900"/>
      <c r="AF1447" s="2900"/>
      <c r="AG1447" s="2900"/>
      <c r="AH1447" s="2901"/>
      <c r="AI1447" s="929" t="s">
        <v>699</v>
      </c>
      <c r="AJ1447" s="930"/>
      <c r="AK1447" s="930"/>
      <c r="AL1447" s="931"/>
      <c r="AM1447" s="929" t="s">
        <v>700</v>
      </c>
      <c r="AN1447" s="930"/>
      <c r="AO1447" s="931"/>
      <c r="AP1447" s="929" t="s">
        <v>1697</v>
      </c>
      <c r="AQ1447" s="930"/>
      <c r="AR1447" s="930"/>
      <c r="AS1447" s="930"/>
      <c r="AT1447" s="931"/>
      <c r="AU1447" s="1157" t="s">
        <v>2080</v>
      </c>
      <c r="AV1447" s="1306"/>
      <c r="AW1447" s="1159"/>
      <c r="AX1447" s="2899"/>
      <c r="AY1447" s="2900"/>
      <c r="AZ1447" s="2900"/>
      <c r="BA1447" s="2901"/>
      <c r="BB1447" s="2899"/>
      <c r="BC1447" s="2900"/>
      <c r="BD1447" s="2901"/>
      <c r="BE1447" s="1059" t="s">
        <v>3412</v>
      </c>
      <c r="BF1447" s="1060"/>
      <c r="BG1447" s="1060"/>
      <c r="BH1447" s="1059" t="s">
        <v>2138</v>
      </c>
      <c r="BI1447" s="1060"/>
      <c r="BJ1447" s="1060"/>
      <c r="BK1447" s="1059" t="s">
        <v>2139</v>
      </c>
      <c r="BL1447" s="1060"/>
      <c r="BM1447" s="1061"/>
      <c r="BN1447" s="2948"/>
      <c r="BO1447" s="937"/>
    </row>
    <row r="1448" spans="8:67" s="920" customFormat="1" ht="18.95" customHeight="1">
      <c r="H1448" s="935"/>
      <c r="I1448" s="1163" t="s">
        <v>737</v>
      </c>
      <c r="J1448" s="2890" t="s">
        <v>1179</v>
      </c>
      <c r="K1448" s="2891"/>
      <c r="L1448" s="2891"/>
      <c r="M1448" s="2892"/>
      <c r="N1448" s="2024" t="s">
        <v>1555</v>
      </c>
      <c r="O1448" s="1027"/>
      <c r="P1448" s="1027"/>
      <c r="Q1448" s="1027"/>
      <c r="R1448" s="1028"/>
      <c r="S1448" s="2944" t="s">
        <v>1845</v>
      </c>
      <c r="T1448" s="2945"/>
      <c r="U1448" s="2945"/>
      <c r="V1448" s="2945"/>
      <c r="W1448" s="2945"/>
      <c r="X1448" s="2946"/>
      <c r="Y1448" s="982" t="s">
        <v>2350</v>
      </c>
      <c r="Z1448" s="1152"/>
      <c r="AA1448" s="983"/>
      <c r="AB1448" s="983"/>
      <c r="AC1448" s="984"/>
      <c r="AD1448" s="2890" t="s">
        <v>2365</v>
      </c>
      <c r="AE1448" s="2891"/>
      <c r="AF1448" s="2891"/>
      <c r="AG1448" s="2891"/>
      <c r="AH1448" s="2892"/>
      <c r="AI1448" s="982" t="s">
        <v>1689</v>
      </c>
      <c r="AJ1448" s="983"/>
      <c r="AK1448" s="983"/>
      <c r="AL1448" s="983"/>
      <c r="AM1448" s="1080">
        <v>241657</v>
      </c>
      <c r="AN1448" s="983"/>
      <c r="AO1448" s="984"/>
      <c r="AP1448" s="1080" t="s">
        <v>1691</v>
      </c>
      <c r="AQ1448" s="983"/>
      <c r="AR1448" s="983"/>
      <c r="AS1448" s="983"/>
      <c r="AT1448" s="984"/>
      <c r="AU1448" s="2929" t="s">
        <v>1704</v>
      </c>
      <c r="AV1448" s="2930"/>
      <c r="AW1448" s="2931"/>
      <c r="AX1448" s="982" t="s">
        <v>3619</v>
      </c>
      <c r="AY1448" s="1152"/>
      <c r="AZ1448" s="1152"/>
      <c r="BA1448" s="1153"/>
      <c r="BB1448" s="1170">
        <v>12</v>
      </c>
      <c r="BC1448" s="1171"/>
      <c r="BD1448" s="1172"/>
      <c r="BE1448" s="1388" t="s">
        <v>3410</v>
      </c>
      <c r="BF1448" s="955"/>
      <c r="BG1448" s="955"/>
      <c r="BH1448" s="954" t="s">
        <v>1523</v>
      </c>
      <c r="BI1448" s="955"/>
      <c r="BJ1448" s="955"/>
      <c r="BK1448" s="954" t="s">
        <v>1524</v>
      </c>
      <c r="BL1448" s="955"/>
      <c r="BM1448" s="971"/>
      <c r="BN1448" s="990" t="s">
        <v>1180</v>
      </c>
      <c r="BO1448" s="937"/>
    </row>
    <row r="1449" spans="8:67" s="920" customFormat="1" ht="18.95" customHeight="1">
      <c r="H1449" s="935"/>
      <c r="I1449" s="1163" t="s">
        <v>737</v>
      </c>
      <c r="J1449" s="2890" t="s">
        <v>1179</v>
      </c>
      <c r="K1449" s="2891"/>
      <c r="L1449" s="2891"/>
      <c r="M1449" s="2892"/>
      <c r="N1449" s="2024" t="s">
        <v>1555</v>
      </c>
      <c r="O1449" s="1027"/>
      <c r="P1449" s="1027"/>
      <c r="Q1449" s="1027"/>
      <c r="R1449" s="1028"/>
      <c r="S1449" s="2944" t="s">
        <v>1845</v>
      </c>
      <c r="T1449" s="2945"/>
      <c r="U1449" s="2945"/>
      <c r="V1449" s="2945"/>
      <c r="W1449" s="2945"/>
      <c r="X1449" s="2946"/>
      <c r="Y1449" s="982" t="s">
        <v>2350</v>
      </c>
      <c r="Z1449" s="1152"/>
      <c r="AA1449" s="983"/>
      <c r="AB1449" s="983"/>
      <c r="AC1449" s="984"/>
      <c r="AD1449" s="2890" t="s">
        <v>3632</v>
      </c>
      <c r="AE1449" s="2891"/>
      <c r="AF1449" s="2891"/>
      <c r="AG1449" s="2891"/>
      <c r="AH1449" s="2892"/>
      <c r="AI1449" s="982" t="s">
        <v>1689</v>
      </c>
      <c r="AJ1449" s="983"/>
      <c r="AK1449" s="983"/>
      <c r="AL1449" s="983"/>
      <c r="AM1449" s="1080">
        <v>241657</v>
      </c>
      <c r="AN1449" s="983"/>
      <c r="AO1449" s="984"/>
      <c r="AP1449" s="1080" t="s">
        <v>1691</v>
      </c>
      <c r="AQ1449" s="983"/>
      <c r="AR1449" s="983"/>
      <c r="AS1449" s="983"/>
      <c r="AT1449" s="984"/>
      <c r="AU1449" s="2932" t="s">
        <v>1704</v>
      </c>
      <c r="AV1449" s="2933"/>
      <c r="AW1449" s="2934"/>
      <c r="AX1449" s="982" t="s">
        <v>3619</v>
      </c>
      <c r="AY1449" s="1152"/>
      <c r="AZ1449" s="1152"/>
      <c r="BA1449" s="1153"/>
      <c r="BB1449" s="1170">
        <v>14</v>
      </c>
      <c r="BC1449" s="1171"/>
      <c r="BD1449" s="1172"/>
      <c r="BE1449" s="1388" t="s">
        <v>3410</v>
      </c>
      <c r="BF1449" s="955"/>
      <c r="BG1449" s="955"/>
      <c r="BH1449" s="954" t="s">
        <v>1523</v>
      </c>
      <c r="BI1449" s="955"/>
      <c r="BJ1449" s="955"/>
      <c r="BK1449" s="954" t="s">
        <v>1524</v>
      </c>
      <c r="BL1449" s="955"/>
      <c r="BM1449" s="971"/>
      <c r="BN1449" s="991"/>
      <c r="BO1449" s="937"/>
    </row>
    <row r="1450" spans="8:67" s="920" customFormat="1" ht="5.0999999999999996" customHeight="1">
      <c r="H1450" s="935"/>
      <c r="I1450" s="988"/>
      <c r="BO1450" s="937"/>
    </row>
    <row r="1451" spans="8:67" s="920" customFormat="1" ht="5.0999999999999996" customHeight="1">
      <c r="H1451" s="935"/>
      <c r="I1451" s="1238"/>
      <c r="J1451" s="977"/>
      <c r="K1451" s="977"/>
      <c r="L1451" s="977"/>
      <c r="M1451" s="977"/>
      <c r="N1451" s="977"/>
      <c r="O1451" s="977"/>
      <c r="P1451" s="977"/>
      <c r="Q1451" s="977"/>
      <c r="R1451" s="977"/>
      <c r="S1451" s="1366"/>
      <c r="T1451" s="1366"/>
      <c r="U1451" s="1366"/>
      <c r="V1451" s="1366"/>
      <c r="W1451" s="1366"/>
      <c r="X1451" s="1366"/>
      <c r="Y1451" s="977"/>
      <c r="Z1451" s="977"/>
      <c r="AA1451" s="977"/>
      <c r="AB1451" s="977"/>
      <c r="AC1451" s="977"/>
      <c r="AD1451" s="977"/>
      <c r="AE1451" s="977"/>
      <c r="AF1451" s="977"/>
      <c r="AG1451" s="977"/>
      <c r="AH1451" s="977"/>
      <c r="AI1451" s="977"/>
      <c r="AJ1451" s="977"/>
      <c r="AK1451" s="977"/>
      <c r="AL1451" s="977"/>
      <c r="AM1451" s="977"/>
      <c r="AN1451" s="977"/>
      <c r="AO1451" s="977"/>
      <c r="AP1451" s="977"/>
      <c r="AQ1451" s="977"/>
      <c r="AR1451" s="977"/>
      <c r="AS1451" s="977"/>
      <c r="AT1451" s="977"/>
      <c r="AU1451" s="977"/>
      <c r="AV1451" s="977"/>
      <c r="AW1451" s="977"/>
      <c r="AX1451" s="977"/>
      <c r="AY1451" s="977"/>
      <c r="AZ1451" s="977"/>
      <c r="BA1451" s="977"/>
      <c r="BB1451" s="977"/>
      <c r="BC1451" s="977"/>
      <c r="BD1451" s="977"/>
      <c r="BE1451" s="977"/>
      <c r="BF1451" s="977"/>
      <c r="BG1451" s="977"/>
      <c r="BH1451" s="977"/>
      <c r="BI1451" s="977"/>
      <c r="BJ1451" s="977"/>
      <c r="BK1451" s="977"/>
      <c r="BL1451" s="977"/>
      <c r="BM1451" s="977"/>
      <c r="BN1451" s="977"/>
      <c r="BO1451" s="937"/>
    </row>
    <row r="1452" spans="8:67" s="920" customFormat="1" ht="18.95" customHeight="1">
      <c r="H1452" s="935"/>
      <c r="I1452" s="977"/>
      <c r="J1452" s="977"/>
      <c r="K1452" s="977"/>
      <c r="L1452" s="977"/>
      <c r="M1452" s="977"/>
      <c r="N1452" s="977"/>
      <c r="O1452" s="977"/>
      <c r="P1452" s="977"/>
      <c r="Q1452" s="977"/>
      <c r="R1452" s="977"/>
      <c r="S1452" s="1366"/>
      <c r="T1452" s="1366"/>
      <c r="U1452" s="1366"/>
      <c r="V1452" s="1366"/>
      <c r="W1452" s="1366"/>
      <c r="X1452" s="1366"/>
      <c r="Y1452" s="977"/>
      <c r="Z1452" s="977"/>
      <c r="AA1452" s="977"/>
      <c r="AB1452" s="977"/>
      <c r="AC1452" s="977"/>
      <c r="AD1452" s="977"/>
      <c r="AE1452" s="977"/>
      <c r="AF1452" s="977"/>
      <c r="AG1452" s="977"/>
      <c r="AH1452" s="977"/>
      <c r="AI1452" s="977"/>
      <c r="AJ1452" s="977"/>
      <c r="AK1452" s="977"/>
      <c r="AL1452" s="977"/>
      <c r="AM1452" s="977"/>
      <c r="AN1452" s="977"/>
      <c r="AO1452" s="977"/>
      <c r="AP1452" s="977"/>
      <c r="AQ1452" s="977"/>
      <c r="AR1452" s="977"/>
      <c r="AS1452" s="977"/>
      <c r="AT1452" s="980"/>
      <c r="AU1452" s="980" t="s">
        <v>1803</v>
      </c>
      <c r="AV1452" s="980"/>
      <c r="AW1452" s="980"/>
      <c r="AX1452" s="977"/>
      <c r="AY1452" s="977"/>
      <c r="AZ1452" s="977"/>
      <c r="BA1452" s="977"/>
      <c r="BB1452" s="2949">
        <f>BB1449+BB1448</f>
        <v>26</v>
      </c>
      <c r="BC1452" s="2950"/>
      <c r="BD1452" s="2951"/>
      <c r="BE1452" s="977"/>
      <c r="BF1452" s="977"/>
      <c r="BG1452" s="977"/>
      <c r="BH1452" s="977"/>
      <c r="BI1452" s="977"/>
      <c r="BJ1452" s="977"/>
      <c r="BK1452" s="977"/>
      <c r="BL1452" s="977"/>
      <c r="BM1452" s="977"/>
      <c r="BN1452" s="977"/>
      <c r="BO1452" s="937"/>
    </row>
    <row r="1453" spans="8:67" s="920" customFormat="1" ht="5.0999999999999996" customHeight="1">
      <c r="H1453" s="935"/>
      <c r="I1453" s="1238"/>
      <c r="J1453" s="977"/>
      <c r="K1453" s="977"/>
      <c r="L1453" s="977"/>
      <c r="M1453" s="977"/>
      <c r="N1453" s="977"/>
      <c r="O1453" s="977"/>
      <c r="P1453" s="977"/>
      <c r="Q1453" s="977"/>
      <c r="R1453" s="977"/>
      <c r="S1453" s="1366"/>
      <c r="T1453" s="1366"/>
      <c r="U1453" s="1366"/>
      <c r="V1453" s="1366"/>
      <c r="W1453" s="1366"/>
      <c r="X1453" s="1366"/>
      <c r="Y1453" s="977"/>
      <c r="Z1453" s="977"/>
      <c r="AA1453" s="977"/>
      <c r="AB1453" s="977"/>
      <c r="AC1453" s="977"/>
      <c r="AD1453" s="977"/>
      <c r="AE1453" s="977"/>
      <c r="AF1453" s="977"/>
      <c r="AG1453" s="977"/>
      <c r="AH1453" s="977"/>
      <c r="AI1453" s="977"/>
      <c r="AJ1453" s="977"/>
      <c r="AK1453" s="977"/>
      <c r="AL1453" s="977"/>
      <c r="AM1453" s="977"/>
      <c r="AN1453" s="977"/>
      <c r="AO1453" s="977"/>
      <c r="AP1453" s="977"/>
      <c r="AQ1453" s="977"/>
      <c r="AR1453" s="977"/>
      <c r="AS1453" s="977"/>
      <c r="AT1453" s="977"/>
      <c r="AU1453" s="977"/>
      <c r="AV1453" s="977"/>
      <c r="AW1453" s="977"/>
      <c r="AX1453" s="977"/>
      <c r="AY1453" s="977"/>
      <c r="AZ1453" s="977"/>
      <c r="BA1453" s="977"/>
      <c r="BB1453" s="977"/>
      <c r="BC1453" s="977"/>
      <c r="BD1453" s="977"/>
      <c r="BE1453" s="977"/>
      <c r="BF1453" s="977"/>
      <c r="BG1453" s="977"/>
      <c r="BH1453" s="977"/>
      <c r="BI1453" s="977"/>
      <c r="BJ1453" s="977"/>
      <c r="BK1453" s="977"/>
      <c r="BL1453" s="977"/>
      <c r="BM1453" s="977"/>
      <c r="BN1453" s="977"/>
      <c r="BO1453" s="937"/>
    </row>
    <row r="1454" spans="8:67" s="920" customFormat="1" ht="9.9499999999999993" customHeight="1">
      <c r="H1454" s="936"/>
      <c r="I1454" s="945"/>
      <c r="J1454" s="939"/>
      <c r="K1454" s="939"/>
      <c r="L1454" s="939"/>
      <c r="M1454" s="939"/>
      <c r="N1454" s="939"/>
      <c r="O1454" s="939"/>
      <c r="P1454" s="939"/>
      <c r="Q1454" s="939"/>
      <c r="R1454" s="939"/>
      <c r="S1454" s="939"/>
      <c r="T1454" s="939"/>
      <c r="U1454" s="939"/>
      <c r="V1454" s="939"/>
      <c r="W1454" s="939"/>
      <c r="X1454" s="939"/>
      <c r="Y1454" s="939"/>
      <c r="Z1454" s="939"/>
      <c r="AA1454" s="939"/>
      <c r="AB1454" s="939"/>
      <c r="AC1454" s="939"/>
      <c r="AD1454" s="939"/>
      <c r="AE1454" s="939"/>
      <c r="AF1454" s="939"/>
      <c r="AG1454" s="939"/>
      <c r="AH1454" s="939"/>
      <c r="AI1454" s="939"/>
      <c r="AJ1454" s="939"/>
      <c r="AK1454" s="939"/>
      <c r="AL1454" s="939"/>
      <c r="AM1454" s="939"/>
      <c r="AN1454" s="939"/>
      <c r="AO1454" s="939"/>
      <c r="AP1454" s="939"/>
      <c r="AQ1454" s="939"/>
      <c r="AR1454" s="939"/>
      <c r="AS1454" s="939"/>
      <c r="AT1454" s="939"/>
      <c r="AU1454" s="939"/>
      <c r="AV1454" s="939"/>
      <c r="AW1454" s="939"/>
      <c r="AX1454" s="939"/>
      <c r="AY1454" s="939"/>
      <c r="AZ1454" s="939"/>
      <c r="BA1454" s="939"/>
      <c r="BB1454" s="939"/>
      <c r="BC1454" s="939"/>
      <c r="BD1454" s="939"/>
      <c r="BE1454" s="939"/>
      <c r="BF1454" s="939"/>
      <c r="BG1454" s="939"/>
      <c r="BH1454" s="939"/>
      <c r="BI1454" s="939"/>
      <c r="BJ1454" s="939"/>
      <c r="BK1454" s="939"/>
      <c r="BL1454" s="939"/>
      <c r="BM1454" s="939"/>
      <c r="BN1454" s="939"/>
      <c r="BO1454" s="940"/>
    </row>
    <row r="1455" spans="8:67" s="920" customFormat="1" ht="18.95" customHeight="1"/>
    <row r="1456" spans="8:67" s="920" customFormat="1" ht="18.95" customHeight="1"/>
    <row r="1457" spans="7:122" ht="5.0999999999999996" customHeight="1">
      <c r="G1457"/>
      <c r="H1457" s="2331"/>
      <c r="I1457" s="2331"/>
      <c r="J1457" s="2331"/>
      <c r="K1457" s="2331"/>
      <c r="L1457" s="2331"/>
      <c r="M1457" s="2331"/>
      <c r="N1457" s="2331"/>
      <c r="O1457" s="2331"/>
      <c r="P1457" s="2331"/>
      <c r="Q1457" s="2331"/>
      <c r="R1457" s="2326"/>
      <c r="S1457" s="2333"/>
      <c r="T1457" s="2333"/>
      <c r="U1457" s="2333"/>
      <c r="V1457" s="2333"/>
      <c r="W1457" s="2328"/>
      <c r="X1457" s="920"/>
      <c r="Y1457" s="920"/>
      <c r="Z1457" s="920"/>
      <c r="AA1457" s="920"/>
      <c r="AB1457" s="920"/>
      <c r="AC1457" s="920"/>
      <c r="AD1457" s="920"/>
      <c r="AE1457" s="920"/>
      <c r="AF1457" s="920"/>
      <c r="AG1457" s="920"/>
      <c r="AH1457" s="920"/>
      <c r="AI1457" s="920"/>
      <c r="AJ1457" s="920"/>
      <c r="AK1457" s="920"/>
      <c r="AL1457" s="920"/>
      <c r="AM1457" s="920"/>
      <c r="AN1457" s="920"/>
      <c r="AO1457" s="920"/>
      <c r="AP1457" s="920"/>
      <c r="AQ1457" s="920"/>
      <c r="AR1457" s="920"/>
      <c r="AS1457" s="920"/>
      <c r="AT1457" s="920"/>
      <c r="AU1457" s="920"/>
      <c r="AV1457" s="920"/>
      <c r="AW1457" s="920"/>
      <c r="AX1457" s="920"/>
      <c r="AY1457" s="920"/>
      <c r="AZ1457" s="920"/>
      <c r="BA1457" s="920"/>
      <c r="BB1457" s="920"/>
      <c r="BC1457" s="920"/>
      <c r="BD1457" s="920"/>
      <c r="BE1457" s="920"/>
      <c r="BF1457" s="920"/>
      <c r="BG1457" s="920"/>
      <c r="BH1457" s="920"/>
      <c r="BI1457" s="920"/>
      <c r="BJ1457" s="920"/>
      <c r="BK1457" s="920"/>
      <c r="BL1457" s="920"/>
      <c r="BM1457" s="920"/>
      <c r="BN1457" s="920"/>
      <c r="BO1457" s="920"/>
      <c r="BP1457" s="920"/>
      <c r="BQ1457" s="920"/>
      <c r="BR1457" s="920"/>
      <c r="BS1457" s="920"/>
      <c r="BT1457" s="920"/>
      <c r="CA1457" s="920"/>
      <c r="CB1457" s="920"/>
      <c r="CC1457" s="920"/>
      <c r="CD1457" s="920"/>
      <c r="CE1457" s="920"/>
      <c r="CF1457" s="920"/>
      <c r="CG1457" s="920"/>
      <c r="CH1457" s="920"/>
      <c r="CI1457" s="920"/>
      <c r="CJ1457" s="920"/>
      <c r="CK1457" s="920"/>
      <c r="CL1457" s="920"/>
      <c r="CM1457" s="920"/>
      <c r="CN1457" s="920"/>
      <c r="CO1457" s="920"/>
      <c r="CP1457" s="920"/>
      <c r="CQ1457" s="920"/>
      <c r="CR1457" s="920"/>
      <c r="CS1457" s="920"/>
      <c r="CT1457" s="920"/>
      <c r="CU1457" s="920"/>
      <c r="CV1457" s="920"/>
      <c r="CW1457" s="920"/>
      <c r="CX1457" s="920"/>
      <c r="CY1457" s="920"/>
      <c r="CZ1457" s="920"/>
      <c r="DA1457" s="920"/>
      <c r="DB1457" s="920"/>
      <c r="DC1457" s="920"/>
      <c r="DD1457" s="920"/>
      <c r="DE1457" s="920"/>
      <c r="DF1457" s="920"/>
      <c r="DG1457" s="920"/>
      <c r="DH1457" s="920"/>
      <c r="DI1457" s="920"/>
      <c r="DJ1457" s="920"/>
      <c r="DK1457" s="920"/>
      <c r="DL1457" s="920"/>
      <c r="DM1457" s="920"/>
      <c r="DN1457" s="920"/>
      <c r="DO1457" s="920"/>
      <c r="DP1457" s="920"/>
      <c r="DQ1457" s="920"/>
      <c r="DR1457" s="920"/>
    </row>
    <row r="1458" spans="7:122" ht="18.95" customHeight="1">
      <c r="G1458"/>
      <c r="H1458" s="2331"/>
      <c r="I1458" s="1020" t="s">
        <v>3763</v>
      </c>
      <c r="J1458" s="1021"/>
      <c r="K1458" s="1021"/>
      <c r="L1458" s="1021"/>
      <c r="M1458" s="1022"/>
      <c r="N1458" s="1023"/>
      <c r="O1458" s="1023"/>
      <c r="P1458" s="1023"/>
      <c r="Q1458" s="1023"/>
      <c r="R1458" s="907" t="s">
        <v>1519</v>
      </c>
      <c r="S1458" s="908"/>
      <c r="T1458" s="908"/>
      <c r="U1458" s="908"/>
      <c r="V1458" s="908"/>
      <c r="W1458" s="909"/>
      <c r="X1458" s="920"/>
      <c r="Y1458" s="920"/>
      <c r="Z1458" s="920"/>
      <c r="AA1458" s="920"/>
      <c r="AB1458" s="920"/>
      <c r="AC1458" s="920"/>
      <c r="AD1458" s="920"/>
      <c r="AM1458" s="920"/>
      <c r="AN1458" s="920"/>
      <c r="AO1458" s="920"/>
      <c r="AP1458" s="920"/>
      <c r="AQ1458" s="920"/>
      <c r="AR1458" s="920"/>
      <c r="AS1458" s="920"/>
      <c r="AT1458" s="920"/>
      <c r="AU1458" s="920"/>
      <c r="AV1458" s="920"/>
      <c r="AW1458" s="920"/>
      <c r="BF1458" s="920"/>
      <c r="BG1458" s="920"/>
      <c r="BH1458" s="920"/>
      <c r="BI1458" s="920"/>
      <c r="BJ1458" s="920"/>
      <c r="BK1458" s="920"/>
      <c r="BL1458" s="920"/>
      <c r="BM1458" s="920"/>
      <c r="BN1458" s="920"/>
      <c r="BO1458" s="920"/>
      <c r="BP1458" s="920"/>
      <c r="BQ1458" s="920"/>
      <c r="BR1458" s="920"/>
      <c r="BS1458" s="920"/>
      <c r="BT1458" s="920"/>
      <c r="BU1458" s="920"/>
      <c r="BV1458" s="920"/>
      <c r="BW1458" s="920"/>
      <c r="BX1458" s="920"/>
      <c r="BY1458" s="920"/>
      <c r="BZ1458" s="920"/>
      <c r="CA1458" s="920"/>
      <c r="CB1458" s="920"/>
      <c r="CC1458" s="920"/>
      <c r="CD1458" s="920"/>
      <c r="CE1458" s="920"/>
      <c r="CF1458" s="920"/>
      <c r="CG1458" s="920"/>
      <c r="CH1458" s="920"/>
      <c r="CI1458" s="920"/>
      <c r="CJ1458" s="920"/>
      <c r="CK1458" s="920"/>
      <c r="CL1458" s="920"/>
      <c r="CM1458" s="920"/>
      <c r="CN1458" s="920"/>
      <c r="CO1458" s="920"/>
      <c r="CP1458" s="920"/>
      <c r="CQ1458" s="920"/>
      <c r="CR1458" s="920"/>
      <c r="CS1458" s="920"/>
      <c r="CT1458" s="920"/>
      <c r="CU1458" s="920"/>
      <c r="CV1458" s="920"/>
      <c r="CW1458" s="920"/>
      <c r="CX1458" s="920"/>
      <c r="CY1458" s="920"/>
      <c r="CZ1458" s="920"/>
      <c r="DA1458" s="920"/>
      <c r="DB1458" s="920"/>
      <c r="DC1458" s="920"/>
      <c r="DD1458" s="920"/>
      <c r="DE1458" s="920"/>
      <c r="DF1458" s="920"/>
    </row>
    <row r="1459" spans="7:122" ht="9.9499999999999993" customHeight="1">
      <c r="G1459"/>
      <c r="H1459" s="916"/>
      <c r="I1459" s="2331"/>
      <c r="J1459" s="2331"/>
      <c r="K1459" s="2331"/>
      <c r="L1459" s="2331"/>
      <c r="M1459" s="2331"/>
      <c r="N1459" s="2331"/>
      <c r="O1459" s="2331"/>
      <c r="P1459" s="2331"/>
      <c r="Q1459" s="2331"/>
      <c r="R1459" s="2331"/>
      <c r="S1459" s="2331"/>
      <c r="T1459" s="2331"/>
      <c r="U1459" s="2331"/>
      <c r="V1459" s="2331"/>
      <c r="W1459" s="2331"/>
      <c r="X1459" s="1316"/>
      <c r="Y1459" s="1316"/>
      <c r="Z1459" s="1316"/>
      <c r="AA1459" s="1316"/>
      <c r="AB1459" s="1316"/>
      <c r="AC1459" s="1316"/>
      <c r="AD1459" s="1316"/>
      <c r="AE1459" s="1316"/>
      <c r="AF1459" s="1316"/>
      <c r="AG1459" s="1316"/>
      <c r="AH1459" s="1316"/>
      <c r="AI1459" s="1316"/>
      <c r="AJ1459" s="1316"/>
      <c r="AK1459" s="1316"/>
      <c r="AL1459" s="1316"/>
      <c r="AM1459" s="1316"/>
      <c r="AN1459" s="1316"/>
      <c r="AO1459" s="1316"/>
      <c r="AP1459" s="1316"/>
      <c r="AQ1459" s="1316"/>
      <c r="AR1459" s="1316"/>
      <c r="AS1459" s="1316"/>
      <c r="AT1459" s="1316"/>
      <c r="AU1459" s="1316"/>
      <c r="AV1459" s="1316"/>
      <c r="AW1459" s="1316"/>
      <c r="AX1459" s="1316"/>
      <c r="AY1459" s="1316"/>
      <c r="AZ1459" s="1316"/>
      <c r="BA1459" s="1316"/>
      <c r="BB1459" s="1316"/>
      <c r="BC1459" s="1316"/>
      <c r="BD1459" s="1316"/>
      <c r="BE1459" s="1316"/>
      <c r="BF1459" s="1316"/>
      <c r="BG1459" s="1316"/>
      <c r="BH1459" s="1316"/>
      <c r="BI1459" s="1316"/>
      <c r="BJ1459" s="1316"/>
      <c r="BK1459" s="1316"/>
      <c r="BL1459" s="1316"/>
      <c r="BM1459" s="1316"/>
      <c r="BN1459" s="1316"/>
      <c r="BO1459" s="1316"/>
      <c r="BP1459" s="1316"/>
      <c r="BQ1459" s="1316"/>
      <c r="BR1459" s="1316"/>
      <c r="BS1459" s="1316"/>
      <c r="BT1459" s="1316"/>
      <c r="BU1459" s="1316"/>
      <c r="BV1459" s="941"/>
      <c r="BW1459" s="942"/>
      <c r="BX1459" s="920"/>
      <c r="BY1459" s="920"/>
      <c r="BZ1459" s="920"/>
      <c r="CA1459" s="920"/>
      <c r="CB1459" s="920"/>
      <c r="CC1459" s="920"/>
      <c r="CD1459" s="920"/>
      <c r="CE1459" s="920"/>
      <c r="CF1459" s="920"/>
      <c r="CG1459" s="920"/>
      <c r="CH1459" s="920"/>
      <c r="CI1459" s="920"/>
      <c r="CJ1459" s="920"/>
      <c r="CK1459" s="920"/>
      <c r="CL1459" s="920"/>
      <c r="CM1459" s="920"/>
      <c r="CN1459" s="920"/>
      <c r="CO1459" s="920"/>
      <c r="CP1459" s="920"/>
      <c r="CQ1459" s="920"/>
      <c r="CR1459" s="920"/>
      <c r="CS1459" s="920"/>
      <c r="CT1459" s="920"/>
      <c r="CU1459" s="920"/>
      <c r="CV1459" s="920"/>
      <c r="CW1459" s="920"/>
      <c r="CX1459" s="920"/>
      <c r="CY1459" s="920"/>
      <c r="CZ1459" s="920"/>
      <c r="DA1459" s="920"/>
      <c r="DB1459" s="920"/>
      <c r="DC1459" s="920"/>
      <c r="DD1459" s="920"/>
      <c r="DE1459" s="920"/>
      <c r="DF1459" s="920"/>
    </row>
    <row r="1460" spans="7:122" s="920" customFormat="1" ht="18.95" customHeight="1">
      <c r="H1460" s="1453"/>
      <c r="I1460" s="1450" t="s">
        <v>1553</v>
      </c>
      <c r="J1460" s="752"/>
      <c r="K1460" s="938"/>
      <c r="L1460" s="938"/>
      <c r="M1460" s="2890" t="s">
        <v>1179</v>
      </c>
      <c r="N1460" s="2891"/>
      <c r="O1460" s="2891"/>
      <c r="P1460" s="2892"/>
      <c r="Q1460" s="986" t="s">
        <v>1180</v>
      </c>
      <c r="R1460" s="987" t="s">
        <v>1178</v>
      </c>
      <c r="S1460" s="2890" t="s">
        <v>1179</v>
      </c>
      <c r="T1460" s="2891"/>
      <c r="U1460" s="2891"/>
      <c r="V1460" s="2892"/>
      <c r="W1460" s="986" t="s">
        <v>1180</v>
      </c>
      <c r="Z1460" s="2325" t="s">
        <v>1630</v>
      </c>
      <c r="AA1460" s="938"/>
      <c r="AB1460" s="938"/>
      <c r="AC1460" s="1154" t="s">
        <v>1845</v>
      </c>
      <c r="AD1460" s="1155"/>
      <c r="AE1460" s="1155"/>
      <c r="AF1460" s="1155"/>
      <c r="AG1460" s="1155"/>
      <c r="AH1460" s="1156"/>
      <c r="AI1460" s="946" t="s">
        <v>1115</v>
      </c>
      <c r="AK1460" s="2325" t="s">
        <v>1769</v>
      </c>
      <c r="AL1460" s="938"/>
      <c r="AM1460" s="938"/>
      <c r="AN1460" s="938"/>
      <c r="AO1460" s="917" t="s">
        <v>1869</v>
      </c>
      <c r="AP1460" s="918"/>
      <c r="AQ1460" s="918"/>
      <c r="AR1460" s="918"/>
      <c r="AS1460" s="918"/>
      <c r="AT1460" s="919"/>
      <c r="AU1460" s="986" t="s">
        <v>912</v>
      </c>
      <c r="AV1460" s="1049" t="s">
        <v>3779</v>
      </c>
      <c r="BP1460" s="926" t="s">
        <v>1712</v>
      </c>
      <c r="BQ1460" s="927"/>
      <c r="BR1460" s="928"/>
      <c r="BS1460" s="926" t="s">
        <v>1719</v>
      </c>
      <c r="BT1460" s="927"/>
      <c r="BU1460" s="928"/>
      <c r="BW1460" s="937"/>
    </row>
    <row r="1461" spans="7:122" s="920" customFormat="1" ht="9.9499999999999993" customHeight="1">
      <c r="H1461" s="1453"/>
      <c r="I1461" s="1451"/>
      <c r="BW1461" s="937"/>
    </row>
    <row r="1462" spans="7:122" s="920" customFormat="1" ht="18.95" customHeight="1">
      <c r="H1462" s="1453"/>
      <c r="I1462" s="949" t="s">
        <v>1627</v>
      </c>
      <c r="J1462" s="981"/>
      <c r="K1462" s="981"/>
      <c r="L1462" s="981"/>
      <c r="M1462" s="982" t="s">
        <v>1521</v>
      </c>
      <c r="N1462" s="983"/>
      <c r="O1462" s="983"/>
      <c r="P1462" s="983"/>
      <c r="Q1462" s="986" t="s">
        <v>912</v>
      </c>
      <c r="R1462" s="910" t="s">
        <v>1656</v>
      </c>
      <c r="S1462" s="981"/>
      <c r="T1462" s="938"/>
      <c r="U1462" s="982" t="s">
        <v>1521</v>
      </c>
      <c r="V1462" s="983"/>
      <c r="W1462" s="983"/>
      <c r="X1462" s="983"/>
      <c r="Y1462" s="986" t="s">
        <v>912</v>
      </c>
      <c r="Z1462" s="910" t="s">
        <v>1789</v>
      </c>
      <c r="AA1462" s="981"/>
      <c r="AB1462" s="938"/>
      <c r="AC1462" s="982" t="s">
        <v>1521</v>
      </c>
      <c r="AD1462" s="983"/>
      <c r="AE1462" s="983"/>
      <c r="AF1462" s="983"/>
      <c r="AG1462" s="946" t="s">
        <v>1115</v>
      </c>
      <c r="AI1462" s="949" t="s">
        <v>1522</v>
      </c>
      <c r="AL1462" s="752"/>
      <c r="AM1462" s="2868" t="s">
        <v>3410</v>
      </c>
      <c r="AN1462" s="2869"/>
      <c r="AO1462" s="2870"/>
      <c r="AP1462" s="946" t="s">
        <v>1115</v>
      </c>
      <c r="AQ1462" s="2865" t="s">
        <v>1523</v>
      </c>
      <c r="AR1462" s="2866"/>
      <c r="AS1462" s="2867"/>
      <c r="AT1462" s="946" t="s">
        <v>1115</v>
      </c>
      <c r="AU1462" s="2865" t="s">
        <v>1524</v>
      </c>
      <c r="AV1462" s="2866"/>
      <c r="AW1462" s="2867"/>
      <c r="AX1462" s="946" t="s">
        <v>1115</v>
      </c>
      <c r="BW1462" s="937"/>
    </row>
    <row r="1463" spans="7:122" s="920" customFormat="1" ht="9.9499999999999993" customHeight="1">
      <c r="H1463" s="1453"/>
      <c r="I1463" s="1451"/>
      <c r="BW1463" s="937"/>
    </row>
    <row r="1464" spans="7:122" s="920" customFormat="1" ht="18.95" customHeight="1">
      <c r="H1464" s="1453"/>
      <c r="I1464" s="1056" t="s">
        <v>2379</v>
      </c>
      <c r="J1464" s="1056"/>
      <c r="K1464" s="1056"/>
      <c r="L1464" s="938"/>
      <c r="M1464" s="982" t="s">
        <v>1521</v>
      </c>
      <c r="N1464" s="983"/>
      <c r="O1464" s="983"/>
      <c r="P1464" s="983"/>
      <c r="Q1464" s="984"/>
      <c r="T1464" s="1452" t="s">
        <v>3091</v>
      </c>
      <c r="U1464" s="1056"/>
      <c r="V1464" s="1056"/>
      <c r="W1464" s="1056"/>
      <c r="X1464" s="982" t="s">
        <v>1848</v>
      </c>
      <c r="Y1464" s="983"/>
      <c r="Z1464" s="983"/>
      <c r="AA1464" s="983"/>
      <c r="AB1464" s="984"/>
      <c r="AD1464" s="1452" t="s">
        <v>2364</v>
      </c>
      <c r="AE1464" s="1056"/>
      <c r="AF1464" s="1056"/>
      <c r="AG1464" s="982" t="s">
        <v>1848</v>
      </c>
      <c r="AH1464" s="983"/>
      <c r="AI1464" s="983"/>
      <c r="AJ1464" s="983"/>
      <c r="AK1464" s="984"/>
      <c r="BW1464" s="937"/>
    </row>
    <row r="1465" spans="7:122" s="920" customFormat="1" ht="18.95" customHeight="1">
      <c r="H1465" s="1453"/>
      <c r="I1465" s="1451"/>
      <c r="BW1465" s="937"/>
    </row>
    <row r="1466" spans="7:122" s="920" customFormat="1" ht="18.95" customHeight="1">
      <c r="H1466" s="1453"/>
      <c r="I1466" s="2880" t="s">
        <v>1559</v>
      </c>
      <c r="J1466" s="2810" t="s">
        <v>1779</v>
      </c>
      <c r="K1466" s="2811"/>
      <c r="L1466" s="2811"/>
      <c r="M1466" s="2812"/>
      <c r="N1466" s="2810" t="s">
        <v>2379</v>
      </c>
      <c r="O1466" s="2882"/>
      <c r="P1466" s="2882"/>
      <c r="Q1466" s="2882"/>
      <c r="R1466" s="2812"/>
      <c r="S1466" s="2810" t="s">
        <v>3412</v>
      </c>
      <c r="T1466" s="2811"/>
      <c r="U1466" s="2812"/>
      <c r="V1466" s="2810" t="s">
        <v>1647</v>
      </c>
      <c r="W1466" s="2882"/>
      <c r="X1466" s="2882"/>
      <c r="Y1466" s="2882"/>
      <c r="Z1466" s="2812"/>
      <c r="AA1466" s="2810" t="s">
        <v>1856</v>
      </c>
      <c r="AB1466" s="2882"/>
      <c r="AC1466" s="2882"/>
      <c r="AD1466" s="2882"/>
      <c r="AE1466" s="2882"/>
      <c r="AF1466" s="2812"/>
      <c r="AG1466" s="2810" t="s">
        <v>2373</v>
      </c>
      <c r="AH1466" s="2811"/>
      <c r="AI1466" s="2811"/>
      <c r="AJ1466" s="2811"/>
      <c r="AK1466" s="2812"/>
      <c r="AL1466" s="2810" t="s">
        <v>2364</v>
      </c>
      <c r="AM1466" s="2882"/>
      <c r="AN1466" s="2882"/>
      <c r="AO1466" s="2882"/>
      <c r="AP1466" s="2812"/>
      <c r="AQ1466" s="929" t="s">
        <v>1586</v>
      </c>
      <c r="AR1466" s="930"/>
      <c r="AS1466" s="930"/>
      <c r="AT1466" s="930"/>
      <c r="AU1466" s="930"/>
      <c r="AV1466" s="930"/>
      <c r="AW1466" s="930"/>
      <c r="AX1466" s="930"/>
      <c r="AY1466" s="930"/>
      <c r="AZ1466" s="931"/>
      <c r="BA1466" s="930"/>
      <c r="BB1466" s="931"/>
      <c r="BC1466" s="931"/>
      <c r="BD1466" s="931"/>
      <c r="BE1466" s="931"/>
      <c r="BF1466" s="2810" t="s">
        <v>3625</v>
      </c>
      <c r="BG1466" s="2811"/>
      <c r="BH1466" s="2811"/>
      <c r="BI1466" s="2812"/>
      <c r="BJ1466" s="2810" t="s">
        <v>1872</v>
      </c>
      <c r="BK1466" s="2882"/>
      <c r="BL1466" s="2812"/>
      <c r="BM1466" s="966" t="s">
        <v>2147</v>
      </c>
      <c r="BN1466" s="1361"/>
      <c r="BO1466" s="930"/>
      <c r="BP1466" s="930"/>
      <c r="BQ1466" s="930"/>
      <c r="BR1466" s="930"/>
      <c r="BS1466" s="930"/>
      <c r="BT1466" s="930"/>
      <c r="BU1466" s="931"/>
      <c r="BV1466" s="2314"/>
      <c r="BW1466" s="937"/>
    </row>
    <row r="1467" spans="7:122" s="920" customFormat="1" ht="18.95" customHeight="1">
      <c r="H1467" s="1453"/>
      <c r="I1467" s="2881"/>
      <c r="J1467" s="2813"/>
      <c r="K1467" s="2814"/>
      <c r="L1467" s="2814"/>
      <c r="M1467" s="2815"/>
      <c r="N1467" s="2813"/>
      <c r="O1467" s="2814"/>
      <c r="P1467" s="2814"/>
      <c r="Q1467" s="2814"/>
      <c r="R1467" s="2815"/>
      <c r="S1467" s="2813"/>
      <c r="T1467" s="2814"/>
      <c r="U1467" s="2815"/>
      <c r="V1467" s="2813"/>
      <c r="W1467" s="2814"/>
      <c r="X1467" s="2814"/>
      <c r="Y1467" s="2814"/>
      <c r="Z1467" s="2815"/>
      <c r="AA1467" s="2813"/>
      <c r="AB1467" s="2814"/>
      <c r="AC1467" s="2814"/>
      <c r="AD1467" s="2814"/>
      <c r="AE1467" s="2814"/>
      <c r="AF1467" s="2815"/>
      <c r="AG1467" s="2813"/>
      <c r="AH1467" s="2814"/>
      <c r="AI1467" s="2814"/>
      <c r="AJ1467" s="2814"/>
      <c r="AK1467" s="2815"/>
      <c r="AL1467" s="2813"/>
      <c r="AM1467" s="2814"/>
      <c r="AN1467" s="2814"/>
      <c r="AO1467" s="2814"/>
      <c r="AP1467" s="2815"/>
      <c r="AQ1467" s="929" t="s">
        <v>699</v>
      </c>
      <c r="AR1467" s="930"/>
      <c r="AS1467" s="930"/>
      <c r="AT1467" s="931"/>
      <c r="AU1467" s="929" t="s">
        <v>700</v>
      </c>
      <c r="AV1467" s="930"/>
      <c r="AW1467" s="931"/>
      <c r="AX1467" s="929" t="s">
        <v>1697</v>
      </c>
      <c r="AY1467" s="930"/>
      <c r="AZ1467" s="930"/>
      <c r="BA1467" s="930"/>
      <c r="BB1467" s="931"/>
      <c r="BC1467" s="1157" t="s">
        <v>2080</v>
      </c>
      <c r="BD1467" s="1306"/>
      <c r="BE1467" s="1159"/>
      <c r="BF1467" s="2813"/>
      <c r="BG1467" s="2814"/>
      <c r="BH1467" s="2814"/>
      <c r="BI1467" s="2815"/>
      <c r="BJ1467" s="2813"/>
      <c r="BK1467" s="2814"/>
      <c r="BL1467" s="2815"/>
      <c r="BM1467" s="929" t="s">
        <v>3412</v>
      </c>
      <c r="BN1467" s="930"/>
      <c r="BO1467" s="930"/>
      <c r="BP1467" s="929" t="s">
        <v>2138</v>
      </c>
      <c r="BQ1467" s="930"/>
      <c r="BR1467" s="930"/>
      <c r="BS1467" s="929" t="s">
        <v>2139</v>
      </c>
      <c r="BT1467" s="930"/>
      <c r="BU1467" s="931"/>
      <c r="BV1467" s="990" t="s">
        <v>1180</v>
      </c>
      <c r="BW1467" s="937"/>
    </row>
    <row r="1468" spans="7:122" s="920" customFormat="1" ht="18.95" customHeight="1">
      <c r="H1468" s="1453"/>
      <c r="I1468" s="2324" t="s">
        <v>737</v>
      </c>
      <c r="J1468" s="2890" t="s">
        <v>1179</v>
      </c>
      <c r="K1468" s="2891"/>
      <c r="L1468" s="2891"/>
      <c r="M1468" s="2892"/>
      <c r="N1468" s="2890" t="s">
        <v>1570</v>
      </c>
      <c r="O1468" s="2891"/>
      <c r="P1468" s="2891"/>
      <c r="Q1468" s="2891"/>
      <c r="R1468" s="2892"/>
      <c r="S1468" s="2890" t="s">
        <v>3111</v>
      </c>
      <c r="T1468" s="2891"/>
      <c r="U1468" s="2892"/>
      <c r="V1468" s="2024" t="s">
        <v>1555</v>
      </c>
      <c r="W1468" s="1027"/>
      <c r="X1468" s="1027"/>
      <c r="Y1468" s="1027"/>
      <c r="Z1468" s="1028"/>
      <c r="AA1468" s="2944" t="s">
        <v>1845</v>
      </c>
      <c r="AB1468" s="2945"/>
      <c r="AC1468" s="2945"/>
      <c r="AD1468" s="2945"/>
      <c r="AE1468" s="2945"/>
      <c r="AF1468" s="2946"/>
      <c r="AG1468" s="982" t="s">
        <v>2350</v>
      </c>
      <c r="AH1468" s="1152"/>
      <c r="AI1468" s="1152"/>
      <c r="AJ1468" s="1152"/>
      <c r="AK1468" s="1153"/>
      <c r="AL1468" s="2890" t="s">
        <v>2365</v>
      </c>
      <c r="AM1468" s="2891"/>
      <c r="AN1468" s="2891"/>
      <c r="AO1468" s="2891"/>
      <c r="AP1468" s="2892"/>
      <c r="AQ1468" s="2832" t="s">
        <v>1560</v>
      </c>
      <c r="AR1468" s="2806"/>
      <c r="AS1468" s="2806"/>
      <c r="AT1468" s="2793"/>
      <c r="AU1468" s="2832">
        <v>12345</v>
      </c>
      <c r="AV1468" s="2806"/>
      <c r="AW1468" s="2793"/>
      <c r="AX1468" s="2929" t="s">
        <v>1691</v>
      </c>
      <c r="AY1468" s="2930"/>
      <c r="AZ1468" s="2930"/>
      <c r="BA1468" s="2930"/>
      <c r="BB1468" s="2931"/>
      <c r="BC1468" s="2929" t="s">
        <v>1704</v>
      </c>
      <c r="BD1468" s="2930"/>
      <c r="BE1468" s="2931"/>
      <c r="BF1468" s="982" t="s">
        <v>3619</v>
      </c>
      <c r="BG1468" s="1152"/>
      <c r="BH1468" s="1152"/>
      <c r="BI1468" s="1153"/>
      <c r="BJ1468" s="2929">
        <v>12</v>
      </c>
      <c r="BK1468" s="2930"/>
      <c r="BL1468" s="2931"/>
      <c r="BM1468" s="1388" t="s">
        <v>3410</v>
      </c>
      <c r="BN1468" s="955"/>
      <c r="BO1468" s="955"/>
      <c r="BP1468" s="954" t="s">
        <v>1523</v>
      </c>
      <c r="BQ1468" s="955"/>
      <c r="BR1468" s="955"/>
      <c r="BS1468" s="954" t="s">
        <v>1524</v>
      </c>
      <c r="BT1468" s="955"/>
      <c r="BU1468" s="971"/>
      <c r="BV1468" s="2023"/>
      <c r="BW1468" s="937"/>
    </row>
    <row r="1469" spans="7:122" s="920" customFormat="1" ht="18.95" customHeight="1">
      <c r="H1469" s="1453"/>
      <c r="I1469" s="1315" t="s">
        <v>737</v>
      </c>
      <c r="J1469" s="2890" t="s">
        <v>1179</v>
      </c>
      <c r="K1469" s="2891"/>
      <c r="L1469" s="2891"/>
      <c r="M1469" s="2892"/>
      <c r="N1469" s="2890" t="s">
        <v>1570</v>
      </c>
      <c r="O1469" s="2891"/>
      <c r="P1469" s="2891"/>
      <c r="Q1469" s="2891"/>
      <c r="R1469" s="2892"/>
      <c r="S1469" s="2890" t="s">
        <v>2388</v>
      </c>
      <c r="T1469" s="2891"/>
      <c r="U1469" s="2892"/>
      <c r="V1469" s="2024" t="s">
        <v>1555</v>
      </c>
      <c r="W1469" s="1027"/>
      <c r="X1469" s="1027"/>
      <c r="Y1469" s="1027"/>
      <c r="Z1469" s="1028"/>
      <c r="AA1469" s="2944" t="s">
        <v>1845</v>
      </c>
      <c r="AB1469" s="2945"/>
      <c r="AC1469" s="2945"/>
      <c r="AD1469" s="2945"/>
      <c r="AE1469" s="2945"/>
      <c r="AF1469" s="2946"/>
      <c r="AG1469" s="982" t="s">
        <v>2350</v>
      </c>
      <c r="AH1469" s="1152"/>
      <c r="AI1469" s="1152"/>
      <c r="AJ1469" s="1152"/>
      <c r="AK1469" s="1153"/>
      <c r="AL1469" s="2890" t="s">
        <v>2366</v>
      </c>
      <c r="AM1469" s="2891"/>
      <c r="AN1469" s="2891"/>
      <c r="AO1469" s="2891"/>
      <c r="AP1469" s="2892"/>
      <c r="AQ1469" s="2831" t="s">
        <v>1560</v>
      </c>
      <c r="AR1469" s="2808"/>
      <c r="AS1469" s="2808"/>
      <c r="AT1469" s="2809"/>
      <c r="AU1469" s="2831">
        <v>12345</v>
      </c>
      <c r="AV1469" s="2808"/>
      <c r="AW1469" s="2809"/>
      <c r="AX1469" s="2932" t="s">
        <v>1691</v>
      </c>
      <c r="AY1469" s="2933"/>
      <c r="AZ1469" s="2933"/>
      <c r="BA1469" s="2933"/>
      <c r="BB1469" s="2934"/>
      <c r="BC1469" s="2932" t="s">
        <v>1704</v>
      </c>
      <c r="BD1469" s="2933"/>
      <c r="BE1469" s="2934"/>
      <c r="BF1469" s="982" t="s">
        <v>3619</v>
      </c>
      <c r="BG1469" s="1152"/>
      <c r="BH1469" s="1152"/>
      <c r="BI1469" s="1153"/>
      <c r="BJ1469" s="2932">
        <v>14</v>
      </c>
      <c r="BK1469" s="2933"/>
      <c r="BL1469" s="2934"/>
      <c r="BM1469" s="1388" t="s">
        <v>3410</v>
      </c>
      <c r="BN1469" s="955"/>
      <c r="BO1469" s="955"/>
      <c r="BP1469" s="954" t="s">
        <v>1523</v>
      </c>
      <c r="BQ1469" s="955"/>
      <c r="BR1469" s="955"/>
      <c r="BS1469" s="954" t="s">
        <v>1524</v>
      </c>
      <c r="BT1469" s="955"/>
      <c r="BU1469" s="971"/>
      <c r="BV1469" s="991"/>
      <c r="BW1469" s="937"/>
    </row>
    <row r="1470" spans="7:122" s="920" customFormat="1" ht="5.0999999999999996" customHeight="1">
      <c r="H1470" s="1453"/>
      <c r="I1470" s="1057"/>
      <c r="N1470" s="1057"/>
      <c r="O1470" s="1057"/>
      <c r="P1470" s="1057"/>
      <c r="Q1470" s="1057"/>
      <c r="R1470" s="1057"/>
      <c r="S1470" s="1057"/>
      <c r="T1470" s="1057"/>
      <c r="U1470" s="1057"/>
      <c r="BW1470" s="937"/>
    </row>
    <row r="1471" spans="7:122" s="920" customFormat="1" ht="5.0999999999999996" customHeight="1">
      <c r="H1471" s="1453"/>
      <c r="I1471" s="1366"/>
      <c r="J1471" s="977"/>
      <c r="K1471" s="977"/>
      <c r="L1471" s="977"/>
      <c r="M1471" s="977"/>
      <c r="N1471" s="1366"/>
      <c r="O1471" s="1366"/>
      <c r="P1471" s="1366"/>
      <c r="Q1471" s="1366"/>
      <c r="R1471" s="1366"/>
      <c r="S1471" s="1366"/>
      <c r="T1471" s="1366"/>
      <c r="U1471" s="1366"/>
      <c r="V1471" s="977"/>
      <c r="W1471" s="977"/>
      <c r="X1471" s="977"/>
      <c r="Y1471" s="977"/>
      <c r="Z1471" s="977"/>
      <c r="AA1471" s="1366"/>
      <c r="AB1471" s="1366"/>
      <c r="AC1471" s="1366"/>
      <c r="AD1471" s="1366"/>
      <c r="AE1471" s="1366"/>
      <c r="AF1471" s="1366"/>
      <c r="AG1471" s="1366"/>
      <c r="AH1471" s="1366"/>
      <c r="AI1471" s="1366"/>
      <c r="AJ1471" s="1366"/>
      <c r="AK1471" s="1366"/>
      <c r="AL1471" s="1366"/>
      <c r="AM1471" s="1366"/>
      <c r="AN1471" s="1366"/>
      <c r="AO1471" s="1366"/>
      <c r="AP1471" s="1366"/>
      <c r="AQ1471" s="1366"/>
      <c r="AR1471" s="1366"/>
      <c r="AS1471" s="1366"/>
      <c r="AT1471" s="1366"/>
      <c r="AU1471" s="1366"/>
      <c r="AV1471" s="1366"/>
      <c r="AW1471" s="1366"/>
      <c r="AX1471" s="1366"/>
      <c r="AY1471" s="1366"/>
      <c r="AZ1471" s="1366"/>
      <c r="BA1471" s="1366"/>
      <c r="BB1471" s="1366"/>
      <c r="BC1471" s="1366"/>
      <c r="BD1471" s="1366"/>
      <c r="BE1471" s="1366"/>
      <c r="BF1471" s="977"/>
      <c r="BG1471" s="977"/>
      <c r="BH1471" s="977"/>
      <c r="BI1471" s="977"/>
      <c r="BJ1471" s="1366"/>
      <c r="BK1471" s="1366"/>
      <c r="BL1471" s="1366"/>
      <c r="BM1471" s="1366"/>
      <c r="BN1471" s="1366"/>
      <c r="BO1471" s="1366"/>
      <c r="BP1471" s="1366"/>
      <c r="BQ1471" s="1366"/>
      <c r="BR1471" s="1366"/>
      <c r="BS1471" s="1366"/>
      <c r="BT1471" s="1366"/>
      <c r="BU1471" s="1366"/>
      <c r="BV1471" s="977"/>
      <c r="BW1471" s="937"/>
    </row>
    <row r="1472" spans="7:122" s="920" customFormat="1" ht="18.95" customHeight="1">
      <c r="H1472" s="1453"/>
      <c r="I1472" s="1366"/>
      <c r="J1472" s="977"/>
      <c r="K1472" s="977"/>
      <c r="L1472" s="977"/>
      <c r="M1472" s="977"/>
      <c r="N1472" s="1366"/>
      <c r="O1472" s="1366"/>
      <c r="P1472" s="1366"/>
      <c r="Q1472" s="1366"/>
      <c r="R1472" s="1366"/>
      <c r="S1472" s="1366"/>
      <c r="T1472" s="1366"/>
      <c r="U1472" s="1366"/>
      <c r="V1472" s="977"/>
      <c r="W1472" s="977"/>
      <c r="X1472" s="977"/>
      <c r="Y1472" s="977"/>
      <c r="Z1472" s="977"/>
      <c r="AA1472" s="1366"/>
      <c r="AB1472" s="1366"/>
      <c r="AC1472" s="1366"/>
      <c r="AD1472" s="1366"/>
      <c r="AE1472" s="1366"/>
      <c r="AF1472" s="1366"/>
      <c r="AG1472" s="1366"/>
      <c r="AH1472" s="1366"/>
      <c r="AI1472" s="1366"/>
      <c r="AJ1472" s="1366"/>
      <c r="AK1472" s="1366"/>
      <c r="AL1472" s="1366"/>
      <c r="AM1472" s="1366"/>
      <c r="AN1472" s="1366"/>
      <c r="AO1472" s="1366"/>
      <c r="AP1472" s="1366"/>
      <c r="AQ1472" s="1366"/>
      <c r="AR1472" s="1366"/>
      <c r="AS1472" s="1366"/>
      <c r="AT1472" s="1366"/>
      <c r="AU1472" s="1366"/>
      <c r="AV1472" s="1366"/>
      <c r="AW1472" s="1366"/>
      <c r="AX1472" s="1366"/>
      <c r="AY1472" s="1366"/>
      <c r="AZ1472" s="1366"/>
      <c r="BA1472" s="1366"/>
      <c r="BB1472" s="1366"/>
      <c r="BC1472" s="1217"/>
      <c r="BD1472" s="1217"/>
      <c r="BE1472" s="1366"/>
      <c r="BF1472" s="977"/>
      <c r="BG1472" s="977"/>
      <c r="BH1472" s="1217" t="s">
        <v>1606</v>
      </c>
      <c r="BI1472" s="1217"/>
      <c r="BJ1472" s="2928">
        <f>BJ1469+BJ1468</f>
        <v>26</v>
      </c>
      <c r="BK1472" s="2884"/>
      <c r="BL1472" s="2885"/>
      <c r="BM1472" s="1366"/>
      <c r="BN1472" s="1366"/>
      <c r="BO1472" s="1366"/>
      <c r="BP1472" s="1366"/>
      <c r="BQ1472" s="1366"/>
      <c r="BR1472" s="1366"/>
      <c r="BS1472" s="1366"/>
      <c r="BT1472" s="1366"/>
      <c r="BU1472" s="1366"/>
      <c r="BV1472" s="977"/>
      <c r="BW1472" s="937"/>
    </row>
    <row r="1473" spans="7:114" s="920" customFormat="1" ht="5.0999999999999996" customHeight="1">
      <c r="H1473" s="1453"/>
      <c r="I1473" s="1366"/>
      <c r="J1473" s="977"/>
      <c r="K1473" s="977"/>
      <c r="L1473" s="977"/>
      <c r="M1473" s="977"/>
      <c r="N1473" s="1366"/>
      <c r="O1473" s="1366"/>
      <c r="P1473" s="1366"/>
      <c r="Q1473" s="1366"/>
      <c r="R1473" s="1366"/>
      <c r="S1473" s="1366"/>
      <c r="T1473" s="1366"/>
      <c r="U1473" s="1366"/>
      <c r="V1473" s="977"/>
      <c r="W1473" s="977"/>
      <c r="X1473" s="977"/>
      <c r="Y1473" s="977"/>
      <c r="Z1473" s="977"/>
      <c r="AA1473" s="1366"/>
      <c r="AB1473" s="1366"/>
      <c r="AC1473" s="1366"/>
      <c r="AD1473" s="1366"/>
      <c r="AE1473" s="1366"/>
      <c r="AF1473" s="1366"/>
      <c r="AG1473" s="1366"/>
      <c r="AH1473" s="1366"/>
      <c r="AI1473" s="1366"/>
      <c r="AJ1473" s="1366"/>
      <c r="AK1473" s="1366"/>
      <c r="AL1473" s="1366"/>
      <c r="AM1473" s="1366"/>
      <c r="AN1473" s="1366"/>
      <c r="AO1473" s="1366"/>
      <c r="AP1473" s="1366"/>
      <c r="AQ1473" s="1366"/>
      <c r="AR1473" s="1366"/>
      <c r="AS1473" s="1366"/>
      <c r="AT1473" s="1366"/>
      <c r="AU1473" s="1366"/>
      <c r="AV1473" s="1366"/>
      <c r="AW1473" s="1366"/>
      <c r="AX1473" s="1366"/>
      <c r="AY1473" s="1366"/>
      <c r="AZ1473" s="1366"/>
      <c r="BA1473" s="1366"/>
      <c r="BB1473" s="1366"/>
      <c r="BC1473" s="1366"/>
      <c r="BD1473" s="1366"/>
      <c r="BE1473" s="1366"/>
      <c r="BF1473" s="977"/>
      <c r="BG1473" s="977"/>
      <c r="BH1473" s="977"/>
      <c r="BI1473" s="977"/>
      <c r="BJ1473" s="1366"/>
      <c r="BK1473" s="1366"/>
      <c r="BL1473" s="1366"/>
      <c r="BM1473" s="1366"/>
      <c r="BN1473" s="1366"/>
      <c r="BO1473" s="1366"/>
      <c r="BP1473" s="1366"/>
      <c r="BQ1473" s="1366"/>
      <c r="BR1473" s="1366"/>
      <c r="BS1473" s="1366"/>
      <c r="BT1473" s="1366"/>
      <c r="BU1473" s="1366"/>
      <c r="BV1473" s="977"/>
      <c r="BW1473" s="937"/>
    </row>
    <row r="1474" spans="7:114" s="920" customFormat="1" ht="9.9499999999999993" customHeight="1">
      <c r="H1474" s="1454"/>
      <c r="I1474" s="1416"/>
      <c r="J1474" s="1416"/>
      <c r="K1474" s="1416"/>
      <c r="L1474" s="1416"/>
      <c r="M1474" s="1416"/>
      <c r="N1474" s="939"/>
      <c r="O1474" s="939"/>
      <c r="P1474" s="939"/>
      <c r="Q1474" s="939"/>
      <c r="R1474" s="939"/>
      <c r="S1474" s="939"/>
      <c r="T1474" s="939"/>
      <c r="U1474" s="939"/>
      <c r="V1474" s="939"/>
      <c r="W1474" s="939"/>
      <c r="X1474" s="939"/>
      <c r="Y1474" s="939"/>
      <c r="Z1474" s="939"/>
      <c r="AA1474" s="939"/>
      <c r="AB1474" s="939"/>
      <c r="AC1474" s="939"/>
      <c r="AD1474" s="939"/>
      <c r="AE1474" s="939"/>
      <c r="AF1474" s="939"/>
      <c r="AG1474" s="939"/>
      <c r="AH1474" s="939"/>
      <c r="AI1474" s="939"/>
      <c r="AJ1474" s="939"/>
      <c r="AK1474" s="939"/>
      <c r="AL1474" s="939"/>
      <c r="AM1474" s="939"/>
      <c r="AN1474" s="939"/>
      <c r="AO1474" s="939"/>
      <c r="AP1474" s="939"/>
      <c r="AQ1474" s="939"/>
      <c r="AR1474" s="939"/>
      <c r="AS1474" s="939"/>
      <c r="AT1474" s="939"/>
      <c r="AU1474" s="939"/>
      <c r="AV1474" s="939"/>
      <c r="AW1474" s="939"/>
      <c r="AX1474" s="939"/>
      <c r="AY1474" s="939"/>
      <c r="AZ1474" s="939"/>
      <c r="BA1474" s="939"/>
      <c r="BB1474" s="939"/>
      <c r="BC1474" s="939"/>
      <c r="BD1474" s="939"/>
      <c r="BE1474" s="939"/>
      <c r="BF1474" s="939"/>
      <c r="BG1474" s="939"/>
      <c r="BH1474" s="939"/>
      <c r="BI1474" s="939"/>
      <c r="BJ1474" s="939"/>
      <c r="BK1474" s="939"/>
      <c r="BL1474" s="939"/>
      <c r="BM1474" s="939"/>
      <c r="BN1474" s="939"/>
      <c r="BO1474" s="939"/>
      <c r="BP1474" s="939"/>
      <c r="BQ1474" s="939"/>
      <c r="BR1474" s="939"/>
      <c r="BS1474" s="939"/>
      <c r="BT1474" s="939"/>
      <c r="BU1474" s="939"/>
      <c r="BV1474" s="939"/>
      <c r="BW1474" s="940"/>
    </row>
    <row r="1475" spans="7:114" s="920" customFormat="1" ht="18.95" customHeight="1">
      <c r="H1475" s="1426"/>
      <c r="I1475" s="1426"/>
      <c r="J1475" s="1426"/>
      <c r="K1475" s="1426"/>
      <c r="L1475" s="1426"/>
      <c r="M1475" s="1426"/>
    </row>
    <row r="1476" spans="7:114" ht="18.95" customHeight="1">
      <c r="AL1476" s="2359"/>
      <c r="AM1476" s="2359"/>
      <c r="AN1476" s="2359"/>
      <c r="AO1476" s="2359"/>
      <c r="AP1476" s="2359"/>
      <c r="AQ1476" s="2359"/>
      <c r="AR1476" s="2359"/>
      <c r="AS1476" s="2359"/>
      <c r="AT1476" s="2359"/>
      <c r="AU1476" s="2359"/>
      <c r="AV1476" s="2359"/>
      <c r="AW1476" s="2359"/>
      <c r="AX1476" s="2359"/>
      <c r="AY1476" s="2359"/>
      <c r="AZ1476" s="2359"/>
      <c r="BA1476" s="2359"/>
      <c r="BB1476" s="2359"/>
      <c r="BC1476" s="2359"/>
      <c r="BD1476" s="2359"/>
      <c r="BE1476" s="2359"/>
      <c r="BF1476" s="2359"/>
      <c r="BG1476" s="2359"/>
      <c r="CC1476" s="920"/>
      <c r="CD1476" s="920"/>
      <c r="CE1476" s="920"/>
      <c r="CF1476" s="920"/>
      <c r="CG1476" s="920"/>
      <c r="CH1476" s="920"/>
      <c r="CI1476" s="920"/>
      <c r="CJ1476" s="920"/>
    </row>
    <row r="1477" spans="7:114" s="920" customFormat="1" ht="18.95" customHeight="1">
      <c r="G1477" s="924" t="s">
        <v>3796</v>
      </c>
      <c r="K1477" s="1052"/>
    </row>
    <row r="1478" spans="7:114" s="920" customFormat="1" ht="18.95" customHeight="1">
      <c r="G1478" s="488"/>
      <c r="H1478" s="488"/>
      <c r="I1478" s="488"/>
      <c r="J1478" s="488"/>
      <c r="K1478" s="488"/>
      <c r="L1478" s="488"/>
      <c r="M1478" s="488"/>
      <c r="N1478" s="488"/>
      <c r="O1478" s="488"/>
      <c r="P1478" s="488"/>
      <c r="Q1478" s="488"/>
      <c r="R1478" s="488"/>
      <c r="S1478" s="488"/>
      <c r="T1478" s="488"/>
      <c r="U1478" s="488"/>
      <c r="V1478" s="488"/>
      <c r="W1478" s="488"/>
      <c r="X1478" s="488"/>
      <c r="Y1478" s="488"/>
      <c r="Z1478" s="488"/>
      <c r="AA1478" s="488"/>
      <c r="AB1478" s="488"/>
      <c r="AC1478" s="488"/>
      <c r="AD1478" s="488"/>
      <c r="AE1478" s="488"/>
      <c r="AF1478" s="488"/>
      <c r="AG1478" s="488"/>
      <c r="AH1478" s="488"/>
      <c r="AI1478" s="488"/>
      <c r="AJ1478" s="488"/>
      <c r="AK1478" s="488"/>
      <c r="AL1478" s="488"/>
      <c r="AM1478" s="488"/>
      <c r="AN1478" s="488"/>
      <c r="AO1478" s="488"/>
      <c r="AP1478" s="488"/>
      <c r="AQ1478" s="488"/>
      <c r="AR1478" s="488"/>
      <c r="AS1478" s="488"/>
      <c r="AT1478" s="488"/>
      <c r="AU1478" s="488"/>
      <c r="AV1478" s="488"/>
      <c r="AW1478" s="488"/>
      <c r="AX1478" s="488"/>
      <c r="AY1478" s="488"/>
      <c r="AZ1478" s="488"/>
      <c r="BA1478" s="488"/>
      <c r="BB1478" s="488"/>
      <c r="BC1478" s="488"/>
      <c r="BD1478" s="488"/>
      <c r="BE1478" s="488"/>
      <c r="BF1478" s="488"/>
      <c r="BG1478" s="488"/>
      <c r="BH1478" s="488"/>
      <c r="BI1478" s="488"/>
      <c r="BJ1478" s="488"/>
      <c r="BK1478" s="488"/>
      <c r="BL1478" s="488"/>
      <c r="BM1478" s="488"/>
      <c r="BN1478" s="488"/>
      <c r="BO1478" s="488"/>
      <c r="BP1478" s="488"/>
      <c r="BQ1478" s="488"/>
      <c r="BR1478" s="488"/>
      <c r="BS1478" s="488"/>
      <c r="BT1478" s="488"/>
      <c r="BU1478" s="488"/>
      <c r="BV1478" s="488"/>
      <c r="BW1478" s="488"/>
      <c r="BX1478" s="488"/>
      <c r="BY1478" s="488"/>
      <c r="BZ1478" s="488"/>
      <c r="CA1478" s="488"/>
      <c r="CB1478" s="488"/>
      <c r="CC1478" s="488"/>
      <c r="CD1478" s="488"/>
      <c r="CE1478" s="488"/>
      <c r="CF1478" s="488"/>
      <c r="CG1478" s="488"/>
      <c r="CH1478" s="488"/>
      <c r="CI1478" s="488"/>
      <c r="CJ1478" s="488"/>
      <c r="CK1478" s="488"/>
      <c r="CL1478" s="488"/>
      <c r="CM1478" s="488"/>
      <c r="CN1478" s="488"/>
      <c r="CO1478" s="488"/>
      <c r="CP1478" s="488"/>
      <c r="CQ1478" s="488"/>
      <c r="CR1478" s="488"/>
      <c r="CS1478" s="488"/>
      <c r="CT1478" s="488"/>
      <c r="CU1478" s="488"/>
      <c r="CV1478" s="488"/>
      <c r="CW1478" s="488"/>
      <c r="CX1478" s="488"/>
      <c r="CY1478" s="488"/>
      <c r="CZ1478" s="488"/>
      <c r="DA1478" s="488"/>
      <c r="DB1478" s="488"/>
      <c r="DC1478" s="488"/>
      <c r="DD1478" s="488"/>
      <c r="DE1478" s="488"/>
      <c r="DF1478" s="488"/>
      <c r="DG1478" s="488"/>
      <c r="DH1478" s="488"/>
      <c r="DI1478" s="488"/>
      <c r="DJ1478" s="488"/>
    </row>
    <row r="1479" spans="7:114" ht="5.0999999999999996" customHeight="1">
      <c r="I1479" s="2259"/>
      <c r="J1479" s="2261"/>
      <c r="K1479" s="2262"/>
      <c r="L1479" s="2262"/>
      <c r="M1479" s="2262"/>
      <c r="N1479" s="2262"/>
      <c r="O1479" s="2262"/>
      <c r="P1479" s="2262"/>
      <c r="Q1479" s="2262"/>
      <c r="R1479" s="2263"/>
    </row>
    <row r="1480" spans="7:114" ht="18.95" customHeight="1">
      <c r="I1480" s="2259"/>
      <c r="J1480" s="1953" t="s">
        <v>3616</v>
      </c>
      <c r="K1480" s="908"/>
      <c r="L1480" s="908"/>
      <c r="M1480" s="908"/>
      <c r="N1480" s="908"/>
      <c r="O1480" s="908"/>
      <c r="P1480" s="908"/>
      <c r="Q1480" s="908"/>
      <c r="R1480" s="909"/>
    </row>
    <row r="1481" spans="7:114" ht="9.9499999999999993" customHeight="1">
      <c r="I1481" s="916"/>
      <c r="J1481" s="2259"/>
      <c r="K1481" s="2259"/>
      <c r="L1481" s="2259"/>
      <c r="M1481" s="2259"/>
      <c r="N1481" s="2259"/>
      <c r="O1481" s="2259"/>
      <c r="P1481" s="2259"/>
      <c r="Q1481" s="920"/>
      <c r="R1481" s="920"/>
      <c r="S1481" s="941"/>
      <c r="T1481" s="941"/>
      <c r="U1481" s="941"/>
      <c r="V1481" s="941"/>
      <c r="W1481" s="941"/>
      <c r="X1481" s="941"/>
      <c r="Y1481" s="941"/>
      <c r="Z1481" s="941"/>
      <c r="AA1481" s="941"/>
      <c r="AB1481" s="941"/>
      <c r="AC1481" s="941"/>
      <c r="AD1481" s="941"/>
      <c r="AE1481" s="941"/>
      <c r="AF1481" s="941"/>
      <c r="AG1481" s="941"/>
      <c r="AH1481" s="941"/>
      <c r="AI1481" s="941"/>
      <c r="AJ1481" s="941"/>
      <c r="AK1481" s="941"/>
      <c r="AL1481" s="941"/>
      <c r="AM1481" s="941"/>
      <c r="AN1481" s="941"/>
      <c r="AO1481" s="941"/>
      <c r="AP1481" s="941"/>
      <c r="AQ1481" s="941"/>
      <c r="AR1481" s="941"/>
      <c r="AS1481" s="941"/>
      <c r="AT1481" s="941"/>
      <c r="AU1481" s="941"/>
      <c r="AV1481" s="941"/>
      <c r="AW1481" s="941"/>
      <c r="AX1481" s="941"/>
      <c r="AY1481" s="941"/>
      <c r="AZ1481" s="941"/>
      <c r="BA1481" s="941"/>
      <c r="BB1481" s="941"/>
      <c r="BC1481" s="941"/>
      <c r="BD1481" s="941"/>
      <c r="BE1481" s="941"/>
      <c r="BF1481" s="941"/>
      <c r="BG1481" s="941"/>
      <c r="BH1481" s="941"/>
      <c r="BI1481" s="941"/>
      <c r="BJ1481" s="941"/>
      <c r="BK1481" s="941"/>
      <c r="BL1481" s="941"/>
      <c r="BM1481" s="941"/>
      <c r="BN1481" s="941"/>
      <c r="BO1481" s="941"/>
      <c r="BP1481" s="941"/>
      <c r="BQ1481" s="941"/>
      <c r="BR1481" s="941"/>
      <c r="BS1481" s="941"/>
      <c r="BT1481" s="941"/>
      <c r="BU1481" s="941"/>
      <c r="BV1481" s="941"/>
      <c r="BW1481" s="941"/>
      <c r="BX1481" s="941"/>
      <c r="BY1481" s="942"/>
    </row>
    <row r="1482" spans="7:114" ht="18.95" customHeight="1">
      <c r="I1482" s="1847"/>
      <c r="J1482" s="1409" t="s">
        <v>3590</v>
      </c>
      <c r="K1482" s="752"/>
      <c r="L1482" s="938"/>
      <c r="M1482" s="920"/>
      <c r="N1482" s="2890" t="s">
        <v>1179</v>
      </c>
      <c r="O1482" s="2891"/>
      <c r="P1482" s="2891"/>
      <c r="Q1482" s="2892"/>
      <c r="R1482" s="986" t="s">
        <v>1180</v>
      </c>
      <c r="S1482" s="987" t="s">
        <v>1178</v>
      </c>
      <c r="T1482" s="2890" t="s">
        <v>1179</v>
      </c>
      <c r="U1482" s="2891"/>
      <c r="V1482" s="2891"/>
      <c r="W1482" s="2892"/>
      <c r="X1482" s="986" t="s">
        <v>1180</v>
      </c>
      <c r="Y1482" s="920"/>
      <c r="Z1482" s="920"/>
      <c r="AA1482" s="920"/>
      <c r="AB1482" s="920"/>
      <c r="AI1482" s="920"/>
      <c r="AJ1482" s="920"/>
      <c r="AK1482" s="920"/>
      <c r="AL1482" s="920"/>
      <c r="AM1482" s="926" t="s">
        <v>1544</v>
      </c>
      <c r="AN1482" s="927"/>
      <c r="AO1482" s="928"/>
      <c r="AP1482" s="926" t="s">
        <v>3611</v>
      </c>
      <c r="AQ1482" s="927"/>
      <c r="AR1482" s="928"/>
      <c r="AS1482" s="920"/>
      <c r="AT1482" s="920"/>
      <c r="AU1482" s="920"/>
      <c r="AV1482" s="920"/>
      <c r="AW1482" s="920"/>
      <c r="AX1482" s="920"/>
      <c r="AY1482" s="920"/>
      <c r="AZ1482" s="920"/>
      <c r="BA1482" s="920"/>
      <c r="BB1482" s="920"/>
      <c r="BC1482" s="920"/>
      <c r="BD1482" s="920"/>
      <c r="BE1482" s="920"/>
      <c r="BF1482" s="920"/>
      <c r="BG1482" s="920"/>
      <c r="BH1482" s="920"/>
      <c r="BI1482" s="920"/>
      <c r="BJ1482" s="920"/>
      <c r="BK1482" s="920"/>
      <c r="BL1482" s="920"/>
      <c r="BM1482" s="920"/>
      <c r="BN1482" s="920"/>
      <c r="BO1482" s="920"/>
      <c r="BP1482" s="920"/>
      <c r="BQ1482" s="920"/>
      <c r="BR1482" s="920"/>
      <c r="BS1482" s="920"/>
      <c r="BT1482" s="920"/>
      <c r="BU1482" s="920"/>
      <c r="BV1482" s="920"/>
      <c r="BW1482" s="920"/>
      <c r="BX1482" s="920"/>
      <c r="BY1482" s="937"/>
    </row>
    <row r="1483" spans="7:114" ht="9.9499999999999993" customHeight="1">
      <c r="I1483" s="1847"/>
      <c r="J1483" s="920"/>
      <c r="K1483" s="920"/>
      <c r="L1483" s="920"/>
      <c r="M1483" s="920"/>
      <c r="N1483" s="920"/>
      <c r="O1483" s="920"/>
      <c r="P1483" s="920"/>
      <c r="Q1483" s="920"/>
      <c r="R1483" s="920"/>
      <c r="S1483" s="920"/>
      <c r="T1483" s="920"/>
      <c r="U1483" s="920"/>
      <c r="V1483" s="920"/>
      <c r="W1483" s="920"/>
      <c r="X1483" s="920"/>
      <c r="Y1483" s="920"/>
      <c r="Z1483" s="920"/>
      <c r="AA1483" s="920"/>
      <c r="AB1483" s="920"/>
      <c r="AC1483" s="920"/>
      <c r="AD1483" s="920"/>
      <c r="AE1483" s="920"/>
      <c r="AF1483" s="920"/>
      <c r="AG1483" s="920"/>
      <c r="AH1483" s="920"/>
      <c r="AI1483" s="920"/>
      <c r="AJ1483" s="920"/>
      <c r="AK1483" s="920"/>
      <c r="AL1483" s="920"/>
      <c r="AM1483" s="920"/>
      <c r="AN1483" s="920"/>
      <c r="AO1483" s="920"/>
      <c r="AP1483" s="920"/>
      <c r="AQ1483" s="920"/>
      <c r="AR1483" s="920"/>
      <c r="AS1483" s="920"/>
      <c r="AT1483" s="920"/>
      <c r="AU1483" s="920"/>
      <c r="AV1483" s="920"/>
      <c r="AW1483" s="920"/>
      <c r="AX1483" s="920"/>
      <c r="AY1483" s="920"/>
      <c r="AZ1483" s="920"/>
      <c r="BA1483" s="920"/>
      <c r="BB1483" s="920"/>
      <c r="BC1483" s="920"/>
      <c r="BD1483" s="920"/>
      <c r="BE1483" s="920"/>
      <c r="BF1483" s="920"/>
      <c r="BG1483" s="920"/>
      <c r="BH1483" s="920"/>
      <c r="BI1483" s="920"/>
      <c r="BJ1483" s="920"/>
      <c r="BK1483" s="920"/>
      <c r="BL1483" s="920"/>
      <c r="BM1483" s="920"/>
      <c r="BN1483" s="920"/>
      <c r="BO1483" s="920"/>
      <c r="BP1483" s="920"/>
      <c r="BQ1483" s="920"/>
      <c r="BR1483" s="920"/>
      <c r="BS1483" s="920"/>
      <c r="BT1483" s="920"/>
      <c r="BU1483" s="920"/>
      <c r="BV1483" s="920"/>
      <c r="BW1483" s="920"/>
      <c r="BX1483" s="920"/>
      <c r="BY1483" s="937"/>
    </row>
    <row r="1484" spans="7:114" ht="18.95" customHeight="1">
      <c r="I1484" s="1847"/>
      <c r="J1484" s="1256" t="s">
        <v>1630</v>
      </c>
      <c r="K1484" s="1056"/>
      <c r="L1484" s="938"/>
      <c r="M1484" s="920"/>
      <c r="N1484" s="992" t="s">
        <v>1844</v>
      </c>
      <c r="O1484" s="1152"/>
      <c r="P1484" s="1152"/>
      <c r="Q1484" s="1152"/>
      <c r="R1484" s="1152"/>
      <c r="S1484" s="1153"/>
      <c r="T1484" s="986" t="s">
        <v>912</v>
      </c>
      <c r="U1484" s="1049" t="s">
        <v>3665</v>
      </c>
      <c r="V1484" s="920"/>
      <c r="W1484" s="920"/>
      <c r="X1484" s="920"/>
      <c r="Y1484" s="920"/>
      <c r="Z1484" s="920"/>
      <c r="AA1484" s="920"/>
      <c r="AB1484" s="920"/>
      <c r="AC1484" s="920"/>
      <c r="AD1484" s="920"/>
      <c r="AE1484" s="920"/>
      <c r="AF1484" s="920"/>
      <c r="AG1484" s="920"/>
      <c r="AH1484" s="920"/>
      <c r="AI1484" s="920"/>
      <c r="AJ1484" s="920"/>
      <c r="AK1484" s="920"/>
      <c r="AL1484" s="920"/>
      <c r="AM1484" s="920"/>
      <c r="AN1484" s="920"/>
      <c r="AO1484" s="920"/>
      <c r="AP1484" s="920"/>
      <c r="AQ1484" s="920"/>
      <c r="AR1484" s="920"/>
      <c r="AS1484" s="920"/>
      <c r="AT1484" s="920"/>
      <c r="AU1484" s="920"/>
      <c r="AV1484" s="920"/>
      <c r="AW1484" s="920"/>
      <c r="AX1484" s="920"/>
      <c r="AY1484" s="920"/>
      <c r="AZ1484" s="920"/>
      <c r="BA1484" s="920"/>
      <c r="BB1484" s="920"/>
      <c r="BC1484" s="920"/>
      <c r="BD1484" s="920"/>
      <c r="BE1484" s="920"/>
      <c r="BF1484" s="920"/>
      <c r="BG1484" s="920"/>
      <c r="BH1484" s="920"/>
      <c r="BI1484" s="920"/>
      <c r="BJ1484" s="920"/>
      <c r="BK1484" s="920"/>
      <c r="BL1484" s="920"/>
      <c r="BM1484" s="920"/>
      <c r="BN1484" s="920"/>
      <c r="BO1484" s="920"/>
      <c r="BP1484" s="920"/>
      <c r="BQ1484" s="920"/>
      <c r="BR1484" s="920"/>
      <c r="BS1484" s="920"/>
      <c r="BT1484" s="920"/>
      <c r="BU1484" s="920"/>
      <c r="BV1484" s="920"/>
      <c r="BW1484" s="920"/>
      <c r="BX1484" s="920"/>
      <c r="BY1484" s="937"/>
    </row>
    <row r="1485" spans="7:114" ht="9.9499999999999993" customHeight="1">
      <c r="I1485" s="1847"/>
      <c r="J1485" s="920"/>
      <c r="K1485" s="920"/>
      <c r="L1485" s="920"/>
      <c r="M1485" s="920"/>
      <c r="N1485" s="920"/>
      <c r="O1485" s="920"/>
      <c r="P1485" s="920"/>
      <c r="Q1485" s="920"/>
      <c r="R1485" s="920"/>
      <c r="S1485" s="920"/>
      <c r="T1485" s="920"/>
      <c r="U1485" s="920"/>
      <c r="V1485" s="920"/>
      <c r="W1485" s="920"/>
      <c r="X1485" s="920"/>
      <c r="Y1485" s="920"/>
      <c r="Z1485" s="920"/>
      <c r="AA1485" s="920"/>
      <c r="AB1485" s="920"/>
      <c r="AC1485" s="920"/>
      <c r="AD1485" s="920"/>
      <c r="AE1485" s="920"/>
      <c r="AF1485" s="920"/>
      <c r="AG1485" s="920"/>
      <c r="AH1485" s="920"/>
      <c r="AI1485" s="920"/>
      <c r="AJ1485" s="920"/>
      <c r="AK1485" s="920"/>
      <c r="AL1485" s="920"/>
      <c r="AM1485" s="920"/>
      <c r="AN1485" s="920"/>
      <c r="AO1485" s="920"/>
      <c r="AP1485" s="920"/>
      <c r="AQ1485" s="920"/>
      <c r="AR1485" s="920"/>
      <c r="AS1485" s="920"/>
      <c r="AT1485" s="920"/>
      <c r="AU1485" s="920"/>
      <c r="AV1485" s="920"/>
      <c r="AW1485" s="920"/>
      <c r="AX1485" s="920"/>
      <c r="AY1485" s="920"/>
      <c r="AZ1485" s="920"/>
      <c r="BA1485" s="920"/>
      <c r="BB1485" s="920"/>
      <c r="BC1485" s="920"/>
      <c r="BD1485" s="920"/>
      <c r="BE1485" s="920"/>
      <c r="BF1485" s="920"/>
      <c r="BG1485" s="920"/>
      <c r="BH1485" s="920"/>
      <c r="BI1485" s="920"/>
      <c r="BJ1485" s="920"/>
      <c r="BK1485" s="920"/>
      <c r="BL1485" s="920"/>
      <c r="BM1485" s="920"/>
      <c r="BN1485" s="920"/>
      <c r="BO1485" s="920"/>
      <c r="BP1485" s="920"/>
      <c r="BQ1485" s="920"/>
      <c r="BR1485" s="920"/>
      <c r="BS1485" s="920"/>
      <c r="BT1485" s="920"/>
      <c r="BU1485" s="920"/>
      <c r="BV1485" s="920"/>
      <c r="BW1485" s="920"/>
      <c r="BX1485" s="920"/>
      <c r="BY1485" s="937"/>
    </row>
    <row r="1486" spans="7:114" ht="20.100000000000001" customHeight="1">
      <c r="I1486" s="1847"/>
      <c r="J1486" s="2260" t="s">
        <v>1626</v>
      </c>
      <c r="K1486" s="938"/>
      <c r="L1486" s="938"/>
      <c r="M1486" s="938"/>
      <c r="N1486" s="2072" t="s">
        <v>1869</v>
      </c>
      <c r="O1486" s="918"/>
      <c r="P1486" s="918"/>
      <c r="Q1486" s="918"/>
      <c r="R1486" s="918"/>
      <c r="S1486" s="919"/>
      <c r="T1486" s="986" t="s">
        <v>912</v>
      </c>
      <c r="U1486" s="1084" t="s">
        <v>3666</v>
      </c>
      <c r="V1486" s="1084" t="s">
        <v>3667</v>
      </c>
      <c r="W1486" s="1084"/>
      <c r="Y1486" s="1084" t="s">
        <v>3669</v>
      </c>
      <c r="Z1486" s="1084" t="s">
        <v>3618</v>
      </c>
      <c r="AA1486" s="1084"/>
      <c r="AB1486" s="1084" t="s">
        <v>3669</v>
      </c>
      <c r="AC1486" s="1084" t="s">
        <v>3670</v>
      </c>
      <c r="AD1486" s="1084"/>
      <c r="AE1486" s="920"/>
      <c r="AF1486" s="920"/>
      <c r="AG1486" s="1084" t="s">
        <v>3669</v>
      </c>
      <c r="AH1486" s="1084" t="s">
        <v>3668</v>
      </c>
      <c r="AI1486" s="1084"/>
      <c r="AJ1486" s="920"/>
      <c r="AK1486" s="920"/>
      <c r="AL1486" s="920"/>
      <c r="AM1486" s="920"/>
      <c r="AN1486" s="920"/>
      <c r="AO1486" s="920"/>
      <c r="AP1486" s="920"/>
      <c r="AQ1486" s="920"/>
      <c r="AR1486" s="920"/>
      <c r="AS1486" s="920"/>
      <c r="AT1486" s="920"/>
      <c r="AU1486" s="920"/>
      <c r="AV1486" s="920"/>
      <c r="AW1486" s="920"/>
      <c r="AX1486" s="920"/>
      <c r="AY1486" s="920"/>
      <c r="AZ1486" s="920"/>
      <c r="BA1486" s="920"/>
      <c r="BB1486" s="920"/>
      <c r="BC1486" s="920"/>
      <c r="BD1486" s="920"/>
      <c r="BE1486" s="920"/>
      <c r="BF1486" s="920"/>
      <c r="BG1486" s="920"/>
      <c r="BH1486" s="920"/>
      <c r="BI1486" s="920"/>
      <c r="BJ1486" s="920"/>
      <c r="BK1486" s="920"/>
      <c r="BL1486" s="920"/>
      <c r="BM1486" s="920"/>
      <c r="BN1486" s="920"/>
      <c r="BO1486" s="920"/>
      <c r="BP1486" s="920"/>
      <c r="BQ1486" s="920"/>
      <c r="BR1486" s="920"/>
      <c r="BS1486" s="920"/>
      <c r="BT1486" s="920"/>
      <c r="BU1486" s="920"/>
      <c r="BV1486" s="920"/>
      <c r="BW1486" s="920"/>
      <c r="BX1486" s="920"/>
      <c r="BY1486" s="937"/>
    </row>
    <row r="1487" spans="7:114" ht="9.9499999999999993" customHeight="1">
      <c r="I1487" s="1847"/>
      <c r="J1487" s="920"/>
      <c r="K1487" s="920"/>
      <c r="L1487" s="920"/>
      <c r="M1487" s="920"/>
      <c r="N1487" s="920"/>
      <c r="O1487" s="920"/>
      <c r="P1487" s="920"/>
      <c r="Q1487" s="920"/>
      <c r="R1487" s="920"/>
      <c r="S1487" s="920"/>
      <c r="T1487" s="920"/>
      <c r="U1487" s="920"/>
      <c r="V1487" s="920"/>
      <c r="W1487" s="920"/>
      <c r="X1487" s="920"/>
      <c r="Y1487" s="920"/>
      <c r="Z1487" s="920"/>
      <c r="AA1487" s="920"/>
      <c r="AB1487" s="920"/>
      <c r="AC1487" s="920"/>
      <c r="AD1487" s="920"/>
      <c r="AE1487" s="920"/>
      <c r="AF1487" s="920"/>
      <c r="AG1487" s="920"/>
      <c r="AH1487" s="920"/>
      <c r="AI1487" s="920"/>
      <c r="AJ1487" s="920"/>
      <c r="AK1487" s="920"/>
      <c r="AL1487" s="920"/>
      <c r="AM1487" s="920"/>
      <c r="AN1487" s="920"/>
      <c r="AO1487" s="920"/>
      <c r="AP1487" s="920"/>
      <c r="AQ1487" s="920"/>
      <c r="AR1487" s="920"/>
      <c r="AS1487" s="920"/>
      <c r="AT1487" s="920"/>
      <c r="AU1487" s="920"/>
      <c r="AV1487" s="920"/>
      <c r="AW1487" s="920"/>
      <c r="AX1487" s="920"/>
      <c r="AY1487" s="920"/>
      <c r="AZ1487" s="920"/>
      <c r="BA1487" s="920"/>
      <c r="BB1487" s="920"/>
      <c r="BC1487" s="920"/>
      <c r="BD1487" s="920"/>
      <c r="BE1487" s="920"/>
      <c r="BF1487" s="920"/>
      <c r="BG1487" s="920"/>
      <c r="BH1487" s="920"/>
      <c r="BI1487" s="920"/>
      <c r="BJ1487" s="920"/>
      <c r="BK1487" s="920"/>
      <c r="BL1487" s="920"/>
      <c r="BM1487" s="920"/>
      <c r="BN1487" s="920"/>
      <c r="BO1487" s="920"/>
      <c r="BP1487" s="920"/>
      <c r="BQ1487" s="920"/>
      <c r="BR1487" s="920"/>
      <c r="BS1487" s="920"/>
      <c r="BT1487" s="920"/>
      <c r="BU1487" s="920"/>
      <c r="BV1487" s="920"/>
      <c r="BW1487" s="920"/>
      <c r="BX1487" s="920"/>
      <c r="BY1487" s="937"/>
    </row>
    <row r="1488" spans="7:114" ht="18.95" customHeight="1">
      <c r="I1488" s="1847"/>
      <c r="J1488" s="949" t="s">
        <v>1542</v>
      </c>
      <c r="K1488" s="938"/>
      <c r="L1488" s="938"/>
      <c r="M1488" s="920"/>
      <c r="N1488" s="982" t="s">
        <v>1521</v>
      </c>
      <c r="O1488" s="983"/>
      <c r="P1488" s="983"/>
      <c r="Q1488" s="983"/>
      <c r="R1488" s="986" t="s">
        <v>912</v>
      </c>
      <c r="S1488" s="910" t="s">
        <v>1627</v>
      </c>
      <c r="T1488" s="981"/>
      <c r="U1488" s="938"/>
      <c r="V1488" s="2283" t="s">
        <v>1830</v>
      </c>
      <c r="W1488" s="2284"/>
      <c r="X1488" s="2284"/>
      <c r="Y1488" s="2284"/>
      <c r="Z1488" s="986" t="s">
        <v>912</v>
      </c>
      <c r="AA1488" s="910" t="s">
        <v>1656</v>
      </c>
      <c r="AB1488" s="981"/>
      <c r="AC1488" s="938"/>
      <c r="AD1488" s="992" t="s">
        <v>3601</v>
      </c>
      <c r="AE1488" s="983"/>
      <c r="AF1488" s="983"/>
      <c r="AG1488" s="983"/>
      <c r="AH1488" s="946" t="s">
        <v>1115</v>
      </c>
      <c r="AI1488" s="920"/>
      <c r="AJ1488" s="1053" t="s">
        <v>1789</v>
      </c>
      <c r="AK1488" s="981"/>
      <c r="AL1488" s="938"/>
      <c r="AM1488" s="982" t="s">
        <v>1691</v>
      </c>
      <c r="AN1488" s="983"/>
      <c r="AO1488" s="983"/>
      <c r="AP1488" s="983"/>
      <c r="AQ1488" s="983"/>
      <c r="AR1488" s="946" t="s">
        <v>1115</v>
      </c>
      <c r="AS1488" s="920"/>
      <c r="AT1488" s="920"/>
      <c r="AU1488" s="920"/>
      <c r="AV1488" s="920"/>
      <c r="AW1488" s="920"/>
      <c r="AX1488" s="920"/>
      <c r="AY1488" s="920"/>
      <c r="AZ1488" s="920"/>
      <c r="BA1488" s="920"/>
      <c r="BB1488" s="920"/>
      <c r="BC1488" s="920"/>
      <c r="BD1488" s="920"/>
      <c r="BE1488" s="920"/>
      <c r="BF1488" s="920"/>
      <c r="BG1488" s="920"/>
      <c r="BH1488" s="920"/>
      <c r="BI1488" s="920"/>
      <c r="BJ1488" s="920"/>
      <c r="BK1488" s="920"/>
      <c r="BL1488" s="920"/>
      <c r="BM1488" s="920"/>
      <c r="BN1488" s="920"/>
      <c r="BO1488" s="920"/>
      <c r="BP1488" s="920"/>
      <c r="BQ1488" s="920"/>
      <c r="BR1488" s="920"/>
      <c r="BS1488" s="920"/>
      <c r="BT1488" s="920"/>
      <c r="BU1488" s="920"/>
      <c r="BV1488" s="920"/>
      <c r="BW1488" s="920"/>
      <c r="BX1488" s="920"/>
      <c r="BY1488" s="937"/>
    </row>
    <row r="1489" spans="7:111" ht="18.95" customHeight="1">
      <c r="I1489" s="1847"/>
      <c r="J1489" s="920"/>
      <c r="K1489" s="920"/>
      <c r="L1489" s="920"/>
      <c r="M1489" s="920"/>
      <c r="N1489" s="920"/>
      <c r="O1489" s="920"/>
      <c r="P1489" s="920"/>
      <c r="Q1489" s="920"/>
      <c r="R1489" s="920"/>
      <c r="S1489" s="920"/>
      <c r="T1489" s="920"/>
      <c r="U1489" s="920"/>
      <c r="V1489" s="1049" t="s">
        <v>3592</v>
      </c>
      <c r="W1489" s="920"/>
      <c r="X1489" s="920"/>
      <c r="Y1489" s="920"/>
      <c r="Z1489" s="920"/>
      <c r="AA1489" s="920"/>
      <c r="AB1489" s="920"/>
      <c r="AC1489" s="920"/>
      <c r="AD1489" s="920"/>
      <c r="AE1489" s="920"/>
      <c r="AF1489" s="920"/>
      <c r="AG1489" s="920"/>
      <c r="AH1489" s="920"/>
      <c r="AI1489" s="920"/>
      <c r="AJ1489" s="920"/>
      <c r="AK1489" s="920"/>
      <c r="AL1489" s="920"/>
      <c r="AM1489" s="920"/>
      <c r="AN1489" s="920"/>
      <c r="AO1489" s="920"/>
      <c r="AP1489" s="920"/>
      <c r="AQ1489" s="920"/>
      <c r="AR1489" s="920"/>
      <c r="AS1489" s="920"/>
      <c r="AT1489" s="920"/>
      <c r="AU1489" s="920"/>
      <c r="AV1489" s="920"/>
      <c r="AW1489" s="920"/>
      <c r="AX1489" s="920"/>
      <c r="AY1489" s="920"/>
      <c r="AZ1489" s="920"/>
      <c r="BA1489" s="920"/>
      <c r="BB1489" s="920"/>
      <c r="BC1489" s="920"/>
      <c r="BD1489" s="920"/>
      <c r="BE1489" s="920"/>
      <c r="BF1489" s="920"/>
      <c r="BG1489" s="920"/>
      <c r="BH1489" s="920"/>
      <c r="BI1489" s="920"/>
      <c r="BJ1489" s="920"/>
      <c r="BK1489" s="920"/>
      <c r="BL1489" s="920"/>
      <c r="BM1489" s="920"/>
      <c r="BN1489" s="920"/>
      <c r="BO1489" s="920"/>
      <c r="BP1489" s="920"/>
      <c r="BQ1489" s="920"/>
      <c r="BR1489" s="920"/>
      <c r="BS1489" s="920"/>
      <c r="BT1489" s="920"/>
      <c r="BU1489" s="920"/>
      <c r="BV1489" s="920"/>
      <c r="BW1489" s="920"/>
      <c r="BX1489" s="920"/>
      <c r="BY1489" s="937"/>
    </row>
    <row r="1490" spans="7:111" ht="18.95" customHeight="1">
      <c r="I1490" s="1847"/>
      <c r="J1490" s="920"/>
      <c r="K1490" s="920"/>
      <c r="L1490" s="920"/>
      <c r="M1490" s="920"/>
      <c r="N1490" s="920"/>
      <c r="O1490" s="920"/>
      <c r="P1490" s="920"/>
      <c r="Q1490" s="920"/>
      <c r="R1490" s="920"/>
      <c r="S1490" s="920"/>
      <c r="T1490" s="920"/>
      <c r="U1490" s="920"/>
      <c r="V1490" s="1049"/>
      <c r="W1490" s="920"/>
      <c r="X1490" s="920"/>
      <c r="Y1490" s="920"/>
      <c r="Z1490" s="920"/>
      <c r="AA1490" s="920"/>
      <c r="AB1490" s="920"/>
      <c r="AC1490" s="920"/>
      <c r="AD1490" s="920"/>
      <c r="AE1490" s="920"/>
      <c r="AF1490" s="920"/>
      <c r="AG1490" s="920"/>
      <c r="AH1490" s="920"/>
      <c r="AI1490" s="920"/>
      <c r="AJ1490" s="920"/>
      <c r="AK1490" s="920"/>
      <c r="AL1490" s="920"/>
      <c r="AM1490" s="920"/>
      <c r="AN1490" s="920"/>
      <c r="AO1490" s="920"/>
      <c r="AP1490" s="920"/>
      <c r="AQ1490" s="920"/>
      <c r="AR1490" s="920"/>
      <c r="AS1490" s="920"/>
      <c r="AT1490" s="920"/>
      <c r="AU1490" s="920"/>
      <c r="AV1490" s="920"/>
      <c r="AW1490" s="920"/>
      <c r="AX1490" s="920"/>
      <c r="AY1490" s="920"/>
      <c r="AZ1490" s="920"/>
      <c r="BA1490" s="920"/>
      <c r="BB1490" s="920"/>
      <c r="BC1490" s="920"/>
      <c r="BD1490" s="920"/>
      <c r="BE1490" s="920"/>
      <c r="BF1490" s="920"/>
      <c r="BG1490" s="920"/>
      <c r="BH1490" s="920"/>
      <c r="BI1490" s="920"/>
      <c r="BJ1490" s="920"/>
      <c r="BK1490" s="920"/>
      <c r="BL1490" s="920"/>
      <c r="BM1490" s="920"/>
      <c r="BN1490" s="920"/>
      <c r="BO1490" s="920"/>
      <c r="BP1490" s="920"/>
      <c r="BQ1490" s="920"/>
      <c r="BR1490" s="920"/>
      <c r="BS1490" s="920"/>
      <c r="BT1490" s="920"/>
      <c r="BU1490" s="920"/>
      <c r="BV1490" s="920"/>
      <c r="BW1490" s="920"/>
      <c r="BX1490" s="920"/>
      <c r="BY1490" s="937"/>
    </row>
    <row r="1491" spans="7:111" ht="18.75" customHeight="1">
      <c r="I1491" s="1847"/>
      <c r="J1491" s="2305" t="s">
        <v>3671</v>
      </c>
      <c r="K1491" s="920"/>
      <c r="L1491" s="920"/>
      <c r="M1491" s="920"/>
      <c r="N1491" s="920"/>
      <c r="O1491" s="920"/>
      <c r="P1491" s="920"/>
      <c r="Q1491" s="920"/>
      <c r="R1491" s="920"/>
      <c r="S1491" s="920"/>
      <c r="T1491" s="920"/>
      <c r="U1491" s="920"/>
      <c r="V1491" s="920"/>
      <c r="W1491" s="920"/>
      <c r="X1491" s="920"/>
      <c r="Y1491" s="920"/>
      <c r="Z1491" s="920"/>
      <c r="AA1491" s="920"/>
      <c r="AB1491" s="920"/>
      <c r="AC1491" s="920"/>
      <c r="AD1491" s="920"/>
      <c r="AE1491" s="920"/>
      <c r="AF1491" s="920"/>
      <c r="AG1491" s="920"/>
      <c r="AH1491" s="920"/>
      <c r="AI1491" s="920"/>
      <c r="AJ1491" s="920"/>
      <c r="AK1491" s="920"/>
      <c r="AL1491" s="920"/>
      <c r="AM1491" s="920"/>
      <c r="AN1491" s="920"/>
      <c r="AO1491" s="920"/>
      <c r="AP1491" s="920"/>
      <c r="AQ1491" s="920"/>
      <c r="AR1491" s="920"/>
      <c r="AS1491" s="920"/>
      <c r="AT1491" s="920"/>
      <c r="AU1491" s="920"/>
      <c r="AV1491" s="920"/>
      <c r="AW1491" s="920"/>
      <c r="AX1491" s="920"/>
      <c r="AY1491" s="920"/>
      <c r="AZ1491" s="920"/>
      <c r="BA1491" s="920"/>
      <c r="BB1491" s="920"/>
      <c r="BC1491" s="920"/>
      <c r="BD1491" s="920"/>
      <c r="BE1491" s="920"/>
      <c r="BF1491" s="920"/>
      <c r="BG1491" s="920"/>
      <c r="BH1491" s="920"/>
      <c r="BI1491" s="920"/>
      <c r="BJ1491" s="920"/>
      <c r="BK1491" s="920"/>
      <c r="BL1491" s="920"/>
      <c r="BM1491" s="920"/>
      <c r="BN1491" s="920"/>
      <c r="BO1491" s="920"/>
      <c r="BP1491" s="920"/>
      <c r="BQ1491" s="920"/>
      <c r="BR1491" s="920"/>
      <c r="BS1491" s="920"/>
      <c r="BT1491" s="920"/>
      <c r="BU1491" s="920"/>
      <c r="BV1491" s="920"/>
      <c r="BW1491" s="920"/>
      <c r="BX1491" s="920"/>
      <c r="BY1491" s="937"/>
    </row>
    <row r="1492" spans="7:111" s="920" customFormat="1" ht="18.95" customHeight="1">
      <c r="G1492" s="488"/>
      <c r="H1492" s="488"/>
      <c r="I1492" s="2364"/>
      <c r="J1492" s="2880" t="s">
        <v>1559</v>
      </c>
      <c r="K1492" s="2797" t="s">
        <v>3593</v>
      </c>
      <c r="L1492" s="2798"/>
      <c r="M1492" s="2798"/>
      <c r="N1492" s="2798"/>
      <c r="O1492" s="2799"/>
      <c r="P1492" s="929" t="s">
        <v>1586</v>
      </c>
      <c r="Q1492" s="930"/>
      <c r="R1492" s="930"/>
      <c r="S1492" s="930"/>
      <c r="T1492" s="930"/>
      <c r="U1492" s="930"/>
      <c r="V1492" s="930"/>
      <c r="W1492" s="930"/>
      <c r="X1492" s="930"/>
      <c r="Y1492" s="930"/>
      <c r="Z1492" s="931"/>
      <c r="AA1492" s="930"/>
      <c r="AB1492" s="930"/>
      <c r="AC1492" s="931"/>
      <c r="AD1492" s="930"/>
      <c r="AE1492" s="930"/>
      <c r="AF1492" s="931"/>
      <c r="AG1492" s="967"/>
      <c r="AH1492" s="967"/>
      <c r="AI1492" s="967"/>
      <c r="AJ1492" s="967"/>
      <c r="AK1492" s="967"/>
      <c r="AL1492" s="967"/>
      <c r="AM1492" s="967"/>
      <c r="AN1492" s="967"/>
      <c r="AO1492" s="929" t="s">
        <v>1626</v>
      </c>
      <c r="AP1492" s="930"/>
      <c r="AQ1492" s="930"/>
      <c r="AR1492" s="930"/>
      <c r="AS1492" s="930"/>
      <c r="AT1492" s="930"/>
      <c r="AU1492" s="930"/>
      <c r="AV1492" s="931"/>
      <c r="AW1492" s="1025" t="s">
        <v>3720</v>
      </c>
      <c r="AX1492" s="1026"/>
      <c r="AY1492" s="1026"/>
      <c r="AZ1492" s="1026"/>
      <c r="BA1492" s="1026"/>
      <c r="BB1492" s="1026"/>
      <c r="BC1492" s="1026"/>
      <c r="BD1492" s="1026"/>
      <c r="BE1492" s="1026"/>
      <c r="BF1492" s="1026"/>
      <c r="BG1492" s="1026"/>
      <c r="BH1492" s="1026"/>
      <c r="BI1492" s="1026"/>
      <c r="BJ1492" s="1026"/>
      <c r="BK1492" s="1182"/>
      <c r="BL1492" s="1026"/>
      <c r="BM1492" s="1026"/>
      <c r="BN1492" s="1182"/>
      <c r="BO1492" s="1026"/>
      <c r="BP1492" s="1026"/>
      <c r="BQ1492" s="1182"/>
      <c r="BR1492" s="1025" t="s">
        <v>3820</v>
      </c>
      <c r="BS1492" s="1026"/>
      <c r="BT1492" s="1026"/>
      <c r="BU1492" s="1026"/>
      <c r="BV1492" s="1026"/>
      <c r="BW1492" s="1182"/>
      <c r="BX1492" s="1229" t="s">
        <v>3609</v>
      </c>
      <c r="BY1492" s="937"/>
      <c r="CK1492" s="488"/>
      <c r="CL1492" s="488"/>
      <c r="CM1492" s="488"/>
      <c r="CN1492" s="488"/>
      <c r="CO1492" s="488"/>
      <c r="CP1492" s="488"/>
      <c r="CQ1492" s="488"/>
      <c r="CR1492" s="488"/>
      <c r="CS1492" s="488"/>
      <c r="CT1492" s="488"/>
      <c r="CU1492" s="488"/>
      <c r="CV1492" s="488"/>
      <c r="CW1492" s="488"/>
      <c r="CX1492" s="488"/>
      <c r="CY1492" s="488"/>
      <c r="CZ1492" s="488"/>
      <c r="DA1492" s="488"/>
      <c r="DB1492" s="488"/>
      <c r="DC1492" s="488"/>
      <c r="DD1492" s="488"/>
      <c r="DE1492" s="488"/>
      <c r="DF1492" s="488"/>
      <c r="DG1492" s="488"/>
    </row>
    <row r="1493" spans="7:111" s="920" customFormat="1" ht="30" customHeight="1">
      <c r="G1493" s="488"/>
      <c r="H1493" s="488"/>
      <c r="I1493" s="2364"/>
      <c r="J1493" s="2881"/>
      <c r="K1493" s="2800"/>
      <c r="L1493" s="2801"/>
      <c r="M1493" s="2801"/>
      <c r="N1493" s="2801"/>
      <c r="O1493" s="2802"/>
      <c r="P1493" s="929" t="s">
        <v>699</v>
      </c>
      <c r="Q1493" s="930"/>
      <c r="R1493" s="930"/>
      <c r="S1493" s="931"/>
      <c r="T1493" s="929" t="s">
        <v>700</v>
      </c>
      <c r="U1493" s="930"/>
      <c r="V1493" s="930"/>
      <c r="W1493" s="931"/>
      <c r="X1493" s="929" t="s">
        <v>1697</v>
      </c>
      <c r="Y1493" s="930"/>
      <c r="Z1493" s="930"/>
      <c r="AA1493" s="930"/>
      <c r="AB1493" s="930"/>
      <c r="AC1493" s="931"/>
      <c r="AD1493" s="929" t="s">
        <v>1771</v>
      </c>
      <c r="AE1493" s="930"/>
      <c r="AF1493" s="931"/>
      <c r="AG1493" s="2803" t="s">
        <v>3610</v>
      </c>
      <c r="AH1493" s="2804"/>
      <c r="AI1493" s="2804"/>
      <c r="AJ1493" s="2805"/>
      <c r="AK1493" s="929" t="s">
        <v>3618</v>
      </c>
      <c r="AL1493" s="930"/>
      <c r="AM1493" s="930"/>
      <c r="AN1493" s="931"/>
      <c r="AO1493" s="963" t="s">
        <v>3655</v>
      </c>
      <c r="AP1493" s="964"/>
      <c r="AQ1493" s="964"/>
      <c r="AR1493" s="929" t="s">
        <v>3656</v>
      </c>
      <c r="AS1493" s="930"/>
      <c r="AT1493" s="930"/>
      <c r="AU1493" s="930"/>
      <c r="AV1493" s="931"/>
      <c r="AW1493" s="1955" t="s">
        <v>3822</v>
      </c>
      <c r="AX1493" s="1160"/>
      <c r="AY1493" s="1161"/>
      <c r="AZ1493" s="2294" t="s">
        <v>3603</v>
      </c>
      <c r="BA1493" s="2295"/>
      <c r="BB1493" s="2296"/>
      <c r="BC1493" s="2294" t="s">
        <v>3604</v>
      </c>
      <c r="BD1493" s="2295"/>
      <c r="BE1493" s="2296"/>
      <c r="BF1493" s="1955" t="s">
        <v>3615</v>
      </c>
      <c r="BG1493" s="1160"/>
      <c r="BH1493" s="1161"/>
      <c r="BI1493" s="2307" t="s">
        <v>3614</v>
      </c>
      <c r="BJ1493" s="2308"/>
      <c r="BK1493" s="2309"/>
      <c r="BL1493" s="2925" t="s">
        <v>3612</v>
      </c>
      <c r="BM1493" s="2926"/>
      <c r="BN1493" s="2927"/>
      <c r="BO1493" s="2925" t="s">
        <v>3613</v>
      </c>
      <c r="BP1493" s="2926"/>
      <c r="BQ1493" s="2927"/>
      <c r="BR1493" s="1955" t="s">
        <v>3821</v>
      </c>
      <c r="BS1493" s="1160"/>
      <c r="BT1493" s="1161"/>
      <c r="BU1493" s="2925" t="s">
        <v>3613</v>
      </c>
      <c r="BV1493" s="2926"/>
      <c r="BW1493" s="2927"/>
      <c r="BX1493" s="1228" t="s">
        <v>1180</v>
      </c>
      <c r="BY1493" s="937"/>
      <c r="CK1493" s="488"/>
      <c r="CL1493" s="488"/>
      <c r="CM1493" s="488"/>
      <c r="CN1493" s="488"/>
      <c r="CO1493" s="488"/>
      <c r="CP1493" s="488"/>
      <c r="CQ1493" s="488"/>
      <c r="CR1493" s="488"/>
      <c r="CS1493" s="488"/>
      <c r="CT1493" s="488"/>
      <c r="CU1493" s="488"/>
      <c r="CV1493" s="488"/>
      <c r="CW1493" s="488"/>
      <c r="CX1493" s="488"/>
      <c r="CY1493" s="488"/>
      <c r="CZ1493" s="488"/>
      <c r="DA1493" s="488"/>
      <c r="DB1493" s="488"/>
      <c r="DC1493" s="488"/>
      <c r="DD1493" s="488"/>
      <c r="DE1493" s="488"/>
      <c r="DF1493" s="488"/>
      <c r="DG1493" s="488"/>
    </row>
    <row r="1494" spans="7:111" s="920" customFormat="1" ht="18.95" customHeight="1">
      <c r="G1494" s="488"/>
      <c r="H1494" s="488"/>
      <c r="I1494" s="2364"/>
      <c r="J1494" s="1346" t="s">
        <v>737</v>
      </c>
      <c r="K1494" s="1033" t="s">
        <v>1860</v>
      </c>
      <c r="L1494" s="1034"/>
      <c r="M1494" s="1034"/>
      <c r="N1494" s="1034"/>
      <c r="O1494" s="1039"/>
      <c r="P1494" s="2297" t="s">
        <v>1689</v>
      </c>
      <c r="Q1494" s="1350"/>
      <c r="R1494" s="1350"/>
      <c r="S1494" s="1350"/>
      <c r="T1494" s="2298">
        <v>241657</v>
      </c>
      <c r="U1494" s="2299"/>
      <c r="V1494" s="1350"/>
      <c r="W1494" s="1351"/>
      <c r="X1494" s="2298" t="s">
        <v>1691</v>
      </c>
      <c r="Y1494" s="1350"/>
      <c r="Z1494" s="1350"/>
      <c r="AA1494" s="1350"/>
      <c r="AB1494" s="1350"/>
      <c r="AC1494" s="1350"/>
      <c r="AD1494" s="2297" t="s">
        <v>1772</v>
      </c>
      <c r="AE1494" s="1351"/>
      <c r="AF1494" s="2300"/>
      <c r="AG1494" s="3064">
        <v>30</v>
      </c>
      <c r="AH1494" s="3065"/>
      <c r="AI1494" s="3065"/>
      <c r="AJ1494" s="3066"/>
      <c r="AK1494" s="2385" t="s">
        <v>3646</v>
      </c>
      <c r="AL1494" s="2386"/>
      <c r="AM1494" s="2386"/>
      <c r="AN1494" s="2387"/>
      <c r="AO1494" s="2350" t="s">
        <v>3652</v>
      </c>
      <c r="AP1494" s="2351"/>
      <c r="AQ1494" s="2351"/>
      <c r="AR1494" s="2301" t="s">
        <v>3599</v>
      </c>
      <c r="AS1494" s="2302"/>
      <c r="AT1494" s="2302"/>
      <c r="AU1494" s="2302"/>
      <c r="AV1494" s="2355"/>
      <c r="AW1494" s="2915">
        <f>MIN(MIN(SUM(AW1495:AY1496),SUM(AW1497)),MIN(SUM(AW1498)),MIN(SUM(AW1499)))</f>
        <v>0</v>
      </c>
      <c r="AX1494" s="2916"/>
      <c r="AY1494" s="2917"/>
      <c r="AZ1494" s="2915"/>
      <c r="BA1494" s="2916"/>
      <c r="BB1494" s="2917"/>
      <c r="BC1494" s="2915"/>
      <c r="BD1494" s="2916"/>
      <c r="BE1494" s="2917"/>
      <c r="BF1494" s="2915">
        <f>MIN(SUM(BF1495:BH1497),SUM(BF1498),SUM(BF1499))</f>
        <v>0</v>
      </c>
      <c r="BG1494" s="2916"/>
      <c r="BH1494" s="2917"/>
      <c r="BI1494" s="3055">
        <f>BF1494-AW1494</f>
        <v>0</v>
      </c>
      <c r="BJ1494" s="3056"/>
      <c r="BK1494" s="3057"/>
      <c r="BL1494" s="2918">
        <f t="shared" ref="BL1494:BL1499" si="17">AW1494/AG$1494</f>
        <v>0</v>
      </c>
      <c r="BM1494" s="2919"/>
      <c r="BN1494" s="2920"/>
      <c r="BO1494" s="2918">
        <f t="shared" ref="BO1494:BO1499" si="18">BF1494/AG$1494</f>
        <v>0</v>
      </c>
      <c r="BP1494" s="2919"/>
      <c r="BQ1494" s="2920"/>
      <c r="BR1494" s="2915">
        <v>0</v>
      </c>
      <c r="BS1494" s="2916"/>
      <c r="BT1494" s="2917"/>
      <c r="BU1494" s="2918">
        <f>BR1494/AG1494</f>
        <v>0</v>
      </c>
      <c r="BV1494" s="2919"/>
      <c r="BW1494" s="2920"/>
      <c r="BX1494" s="1068"/>
      <c r="BY1494" s="937"/>
      <c r="CK1494" s="488"/>
      <c r="CL1494" s="488"/>
      <c r="CM1494" s="488"/>
      <c r="CN1494" s="488"/>
      <c r="CO1494" s="488"/>
      <c r="CP1494" s="488"/>
      <c r="CQ1494" s="488"/>
      <c r="CR1494" s="488"/>
      <c r="CS1494" s="488"/>
      <c r="CT1494" s="488"/>
      <c r="CU1494" s="488"/>
      <c r="CV1494" s="488"/>
      <c r="CW1494" s="488"/>
      <c r="CX1494" s="488"/>
      <c r="CY1494" s="488"/>
      <c r="CZ1494" s="488"/>
      <c r="DA1494" s="488"/>
      <c r="DB1494" s="488"/>
      <c r="DC1494" s="488"/>
      <c r="DD1494" s="488"/>
      <c r="DE1494" s="488"/>
      <c r="DF1494" s="488"/>
      <c r="DG1494" s="488"/>
    </row>
    <row r="1495" spans="7:111" s="920" customFormat="1" ht="18.95" customHeight="1">
      <c r="G1495" s="488"/>
      <c r="H1495" s="488"/>
      <c r="I1495" s="2364"/>
      <c r="J1495" s="2285"/>
      <c r="K1495" s="2286"/>
      <c r="L1495" s="2287"/>
      <c r="M1495" s="2287"/>
      <c r="N1495" s="2287"/>
      <c r="O1495" s="2287"/>
      <c r="P1495" s="1225"/>
      <c r="Q1495" s="1114"/>
      <c r="R1495" s="1114"/>
      <c r="S1495" s="1114"/>
      <c r="T1495" s="1975"/>
      <c r="U1495" s="1975"/>
      <c r="V1495" s="1114"/>
      <c r="W1495" s="1114"/>
      <c r="X1495" s="1975"/>
      <c r="Y1495" s="1114"/>
      <c r="Z1495" s="1114"/>
      <c r="AA1495" s="1114"/>
      <c r="AB1495" s="1114"/>
      <c r="AC1495" s="1114"/>
      <c r="AD1495" s="1225"/>
      <c r="AE1495" s="1114"/>
      <c r="AF1495" s="2303"/>
      <c r="AG1495" s="2303"/>
      <c r="AH1495" s="2303"/>
      <c r="AI1495" s="2303"/>
      <c r="AJ1495" s="2288"/>
      <c r="AK1495" s="2388" t="s">
        <v>3647</v>
      </c>
      <c r="AL1495" s="2389"/>
      <c r="AM1495" s="2389"/>
      <c r="AN1495" s="2390"/>
      <c r="AO1495" s="1428" t="s">
        <v>3653</v>
      </c>
      <c r="AP1495" s="2354"/>
      <c r="AQ1495" s="1429"/>
      <c r="AR1495" s="2292" t="s">
        <v>3594</v>
      </c>
      <c r="AS1495" s="1027"/>
      <c r="AT1495" s="1027"/>
      <c r="AU1495" s="1027"/>
      <c r="AV1495" s="1028"/>
      <c r="AW1495" s="2890">
        <v>14</v>
      </c>
      <c r="AX1495" s="2891"/>
      <c r="AY1495" s="2892"/>
      <c r="AZ1495" s="2890">
        <v>2</v>
      </c>
      <c r="BA1495" s="2891"/>
      <c r="BB1495" s="2892"/>
      <c r="BC1495" s="2890">
        <v>16</v>
      </c>
      <c r="BD1495" s="2891"/>
      <c r="BE1495" s="2892"/>
      <c r="BF1495" s="2890">
        <f>BC1495-AZ1495</f>
        <v>14</v>
      </c>
      <c r="BG1495" s="2891"/>
      <c r="BH1495" s="2892"/>
      <c r="BI1495" s="3058">
        <f>BF1495-AW1495</f>
        <v>0</v>
      </c>
      <c r="BJ1495" s="3059"/>
      <c r="BK1495" s="3060"/>
      <c r="BL1495" s="3061">
        <f t="shared" si="17"/>
        <v>0.46666666666666667</v>
      </c>
      <c r="BM1495" s="3062"/>
      <c r="BN1495" s="3063"/>
      <c r="BO1495" s="3061">
        <f t="shared" si="18"/>
        <v>0.46666666666666667</v>
      </c>
      <c r="BP1495" s="3062"/>
      <c r="BQ1495" s="3063"/>
      <c r="BR1495" s="2893"/>
      <c r="BS1495" s="2894"/>
      <c r="BT1495" s="2895"/>
      <c r="BU1495" s="2893"/>
      <c r="BV1495" s="2894"/>
      <c r="BW1495" s="2895"/>
      <c r="BX1495" s="1068"/>
      <c r="BY1495" s="937"/>
      <c r="CK1495" s="488"/>
      <c r="CL1495" s="488"/>
      <c r="CM1495" s="488"/>
      <c r="CN1495" s="488"/>
      <c r="CO1495" s="488"/>
      <c r="CP1495" s="488"/>
      <c r="CQ1495" s="488"/>
      <c r="CR1495" s="488"/>
      <c r="CS1495" s="488"/>
      <c r="CT1495" s="488"/>
      <c r="CU1495" s="488"/>
      <c r="CV1495" s="488"/>
      <c r="CW1495" s="488"/>
      <c r="CX1495" s="488"/>
      <c r="CY1495" s="488"/>
      <c r="CZ1495" s="488"/>
      <c r="DA1495" s="488"/>
      <c r="DB1495" s="488"/>
      <c r="DC1495" s="488"/>
      <c r="DD1495" s="488"/>
      <c r="DE1495" s="488"/>
      <c r="DF1495" s="488"/>
      <c r="DG1495" s="488"/>
    </row>
    <row r="1496" spans="7:111" s="920" customFormat="1" ht="18.95" customHeight="1">
      <c r="G1496" s="488"/>
      <c r="H1496" s="488"/>
      <c r="I1496" s="2364"/>
      <c r="J1496" s="2352"/>
      <c r="K1496" s="1231"/>
      <c r="L1496" s="1004"/>
      <c r="M1496" s="1004"/>
      <c r="N1496" s="1004"/>
      <c r="O1496" s="1004"/>
      <c r="P1496" s="1180"/>
      <c r="Q1496" s="1122"/>
      <c r="R1496" s="1122"/>
      <c r="S1496" s="1122"/>
      <c r="T1496" s="1181"/>
      <c r="U1496" s="1181"/>
      <c r="V1496" s="1122"/>
      <c r="W1496" s="1122"/>
      <c r="X1496" s="1181"/>
      <c r="Y1496" s="1122"/>
      <c r="Z1496" s="1122"/>
      <c r="AA1496" s="1122"/>
      <c r="AB1496" s="1122"/>
      <c r="AC1496" s="1122"/>
      <c r="AD1496" s="1180"/>
      <c r="AE1496" s="1122"/>
      <c r="AF1496" s="1084"/>
      <c r="AG1496" s="1084"/>
      <c r="AH1496" s="1084"/>
      <c r="AI1496" s="1084"/>
      <c r="AJ1496" s="1085"/>
      <c r="AK1496" s="2391"/>
      <c r="AL1496" s="2392"/>
      <c r="AM1496" s="2392"/>
      <c r="AN1496" s="2393"/>
      <c r="AO1496" s="1428" t="s">
        <v>3653</v>
      </c>
      <c r="AP1496" s="2354"/>
      <c r="AQ1496" s="1429"/>
      <c r="AR1496" s="2292" t="s">
        <v>3657</v>
      </c>
      <c r="AS1496" s="1027"/>
      <c r="AT1496" s="1027"/>
      <c r="AU1496" s="1027"/>
      <c r="AV1496" s="1028"/>
      <c r="AW1496" s="2890">
        <v>10</v>
      </c>
      <c r="AX1496" s="2891"/>
      <c r="AY1496" s="2892"/>
      <c r="AZ1496" s="2890">
        <v>1</v>
      </c>
      <c r="BA1496" s="2891"/>
      <c r="BB1496" s="2892"/>
      <c r="BC1496" s="2890">
        <v>8</v>
      </c>
      <c r="BD1496" s="2891"/>
      <c r="BE1496" s="2892"/>
      <c r="BF1496" s="2890">
        <f>BC1496-AZ1496</f>
        <v>7</v>
      </c>
      <c r="BG1496" s="2891"/>
      <c r="BH1496" s="2892"/>
      <c r="BI1496" s="3058">
        <f>BF1496-AW1496</f>
        <v>-3</v>
      </c>
      <c r="BJ1496" s="3059"/>
      <c r="BK1496" s="3060"/>
      <c r="BL1496" s="3061">
        <f t="shared" si="17"/>
        <v>0.33333333333333331</v>
      </c>
      <c r="BM1496" s="3062"/>
      <c r="BN1496" s="3063"/>
      <c r="BO1496" s="3061">
        <f t="shared" si="18"/>
        <v>0.23333333333333334</v>
      </c>
      <c r="BP1496" s="3062"/>
      <c r="BQ1496" s="3063"/>
      <c r="BR1496" s="2893"/>
      <c r="BS1496" s="2894"/>
      <c r="BT1496" s="2895"/>
      <c r="BU1496" s="2893"/>
      <c r="BV1496" s="2894"/>
      <c r="BW1496" s="2895"/>
      <c r="BX1496" s="1068"/>
      <c r="BY1496" s="937"/>
      <c r="CK1496" s="488"/>
      <c r="CL1496" s="488"/>
      <c r="CM1496" s="488"/>
      <c r="CN1496" s="488"/>
      <c r="CO1496" s="488"/>
      <c r="CP1496" s="488"/>
      <c r="CQ1496" s="488"/>
      <c r="CR1496" s="488"/>
      <c r="CS1496" s="488"/>
      <c r="CT1496" s="488"/>
      <c r="CU1496" s="488"/>
      <c r="CV1496" s="488"/>
      <c r="CW1496" s="488"/>
      <c r="CX1496" s="488"/>
      <c r="CY1496" s="488"/>
      <c r="CZ1496" s="488"/>
      <c r="DA1496" s="488"/>
      <c r="DB1496" s="488"/>
      <c r="DC1496" s="488"/>
      <c r="DD1496" s="488"/>
      <c r="DE1496" s="488"/>
      <c r="DF1496" s="488"/>
      <c r="DG1496" s="488"/>
    </row>
    <row r="1497" spans="7:111" s="920" customFormat="1" ht="18.95" customHeight="1">
      <c r="G1497" s="488"/>
      <c r="H1497" s="488"/>
      <c r="I1497" s="2364"/>
      <c r="J1497" s="2352"/>
      <c r="K1497" s="1231"/>
      <c r="L1497" s="1004"/>
      <c r="M1497" s="1004"/>
      <c r="N1497" s="1004"/>
      <c r="O1497" s="1004"/>
      <c r="P1497" s="1180"/>
      <c r="Q1497" s="1122"/>
      <c r="R1497" s="1122"/>
      <c r="S1497" s="1122"/>
      <c r="T1497" s="1181"/>
      <c r="U1497" s="1181"/>
      <c r="V1497" s="1122"/>
      <c r="W1497" s="1122"/>
      <c r="X1497" s="1181"/>
      <c r="Y1497" s="1122"/>
      <c r="Z1497" s="1122"/>
      <c r="AA1497" s="1122"/>
      <c r="AB1497" s="1122"/>
      <c r="AC1497" s="1122"/>
      <c r="AD1497" s="1180"/>
      <c r="AE1497" s="1122"/>
      <c r="AF1497" s="1084"/>
      <c r="AG1497" s="1084"/>
      <c r="AH1497" s="1084"/>
      <c r="AI1497" s="1084"/>
      <c r="AJ1497" s="1085"/>
      <c r="AK1497" s="2363"/>
      <c r="AL1497" s="2348"/>
      <c r="AM1497" s="2348"/>
      <c r="AN1497" s="2349"/>
      <c r="AO1497" s="1428" t="s">
        <v>3659</v>
      </c>
      <c r="AP1497" s="2354"/>
      <c r="AQ1497" s="1429"/>
      <c r="AR1497" s="2292" t="s">
        <v>3660</v>
      </c>
      <c r="AS1497" s="1027"/>
      <c r="AT1497" s="1027"/>
      <c r="AU1497" s="1027"/>
      <c r="AV1497" s="1028"/>
      <c r="AW1497" s="2890">
        <v>10</v>
      </c>
      <c r="AX1497" s="2891"/>
      <c r="AY1497" s="2892"/>
      <c r="AZ1497" s="2890"/>
      <c r="BA1497" s="2891"/>
      <c r="BB1497" s="2892"/>
      <c r="BC1497" s="2890">
        <v>8</v>
      </c>
      <c r="BD1497" s="2891"/>
      <c r="BE1497" s="2892"/>
      <c r="BF1497" s="2890">
        <f>BC1497-AZ1497</f>
        <v>8</v>
      </c>
      <c r="BG1497" s="2891"/>
      <c r="BH1497" s="2892"/>
      <c r="BI1497" s="3058">
        <f>BF1497-AW1497</f>
        <v>-2</v>
      </c>
      <c r="BJ1497" s="3059"/>
      <c r="BK1497" s="3060"/>
      <c r="BL1497" s="3061">
        <f t="shared" si="17"/>
        <v>0.33333333333333331</v>
      </c>
      <c r="BM1497" s="3062"/>
      <c r="BN1497" s="3063"/>
      <c r="BO1497" s="3061">
        <f t="shared" si="18"/>
        <v>0.26666666666666666</v>
      </c>
      <c r="BP1497" s="3062"/>
      <c r="BQ1497" s="3063"/>
      <c r="BR1497" s="2893"/>
      <c r="BS1497" s="2894"/>
      <c r="BT1497" s="2895"/>
      <c r="BU1497" s="2893"/>
      <c r="BV1497" s="2894"/>
      <c r="BW1497" s="2895"/>
      <c r="BX1497" s="1068"/>
      <c r="BY1497" s="937"/>
      <c r="CK1497" s="488"/>
      <c r="CL1497" s="488"/>
      <c r="CM1497" s="488"/>
      <c r="CN1497" s="488"/>
      <c r="CO1497" s="488"/>
      <c r="CP1497" s="488"/>
      <c r="CQ1497" s="488"/>
      <c r="CR1497" s="488"/>
      <c r="CS1497" s="488"/>
      <c r="CT1497" s="488"/>
      <c r="CU1497" s="488"/>
      <c r="CV1497" s="488"/>
      <c r="CW1497" s="488"/>
      <c r="CX1497" s="488"/>
      <c r="CY1497" s="488"/>
      <c r="CZ1497" s="488"/>
      <c r="DA1497" s="488"/>
      <c r="DB1497" s="488"/>
      <c r="DC1497" s="488"/>
      <c r="DD1497" s="488"/>
      <c r="DE1497" s="488"/>
      <c r="DF1497" s="488"/>
      <c r="DG1497" s="488"/>
    </row>
    <row r="1498" spans="7:111" s="920" customFormat="1" ht="18.95" customHeight="1">
      <c r="G1498" s="488"/>
      <c r="H1498" s="488"/>
      <c r="I1498" s="2364"/>
      <c r="J1498" s="2352"/>
      <c r="K1498" s="1231"/>
      <c r="L1498" s="1004"/>
      <c r="M1498" s="1004"/>
      <c r="N1498" s="1004"/>
      <c r="O1498" s="1004"/>
      <c r="P1498" s="1180"/>
      <c r="Q1498" s="1122"/>
      <c r="R1498" s="1122"/>
      <c r="S1498" s="1122"/>
      <c r="T1498" s="1181"/>
      <c r="U1498" s="1181"/>
      <c r="V1498" s="1122"/>
      <c r="W1498" s="1122"/>
      <c r="X1498" s="1181"/>
      <c r="Y1498" s="1122"/>
      <c r="Z1498" s="1122"/>
      <c r="AA1498" s="1122"/>
      <c r="AB1498" s="1122"/>
      <c r="AC1498" s="1122"/>
      <c r="AD1498" s="1180"/>
      <c r="AE1498" s="1122"/>
      <c r="AF1498" s="1084"/>
      <c r="AG1498" s="1084"/>
      <c r="AH1498" s="1084"/>
      <c r="AI1498" s="1084"/>
      <c r="AJ1498" s="1085"/>
      <c r="AK1498" s="2346" t="s">
        <v>3658</v>
      </c>
      <c r="AL1498" s="2347"/>
      <c r="AM1498" s="2347"/>
      <c r="AN1498" s="1005"/>
      <c r="AO1498" s="1428" t="s">
        <v>3641</v>
      </c>
      <c r="AP1498" s="2354"/>
      <c r="AQ1498" s="1429"/>
      <c r="AR1498" s="2292" t="s">
        <v>3641</v>
      </c>
      <c r="AS1498" s="1027"/>
      <c r="AT1498" s="1027"/>
      <c r="AU1498" s="1027"/>
      <c r="AV1498" s="1028"/>
      <c r="AW1498" s="2890"/>
      <c r="AX1498" s="2891"/>
      <c r="AY1498" s="2892"/>
      <c r="AZ1498" s="2890"/>
      <c r="BA1498" s="2891"/>
      <c r="BB1498" s="2892"/>
      <c r="BC1498" s="2890"/>
      <c r="BD1498" s="2891"/>
      <c r="BE1498" s="2892"/>
      <c r="BF1498" s="2890"/>
      <c r="BG1498" s="2891"/>
      <c r="BH1498" s="2892"/>
      <c r="BI1498" s="3058"/>
      <c r="BJ1498" s="3059"/>
      <c r="BK1498" s="3060"/>
      <c r="BL1498" s="3061">
        <f t="shared" si="17"/>
        <v>0</v>
      </c>
      <c r="BM1498" s="3062"/>
      <c r="BN1498" s="3063"/>
      <c r="BO1498" s="3061">
        <f t="shared" si="18"/>
        <v>0</v>
      </c>
      <c r="BP1498" s="3062"/>
      <c r="BQ1498" s="3063"/>
      <c r="BR1498" s="2893"/>
      <c r="BS1498" s="2894"/>
      <c r="BT1498" s="2895"/>
      <c r="BU1498" s="2893"/>
      <c r="BV1498" s="2894"/>
      <c r="BW1498" s="2895"/>
      <c r="BX1498" s="1068"/>
      <c r="BY1498" s="937"/>
      <c r="CK1498" s="488"/>
      <c r="CL1498" s="488"/>
      <c r="CM1498" s="488"/>
      <c r="CN1498" s="488"/>
      <c r="CO1498" s="488"/>
      <c r="CP1498" s="488"/>
      <c r="CQ1498" s="488"/>
      <c r="CR1498" s="488"/>
      <c r="CS1498" s="488"/>
      <c r="CT1498" s="488"/>
      <c r="CU1498" s="488"/>
      <c r="CV1498" s="488"/>
      <c r="CW1498" s="488"/>
      <c r="CX1498" s="488"/>
      <c r="CY1498" s="488"/>
      <c r="CZ1498" s="488"/>
      <c r="DA1498" s="488"/>
      <c r="DB1498" s="488"/>
      <c r="DC1498" s="488"/>
      <c r="DD1498" s="488"/>
      <c r="DE1498" s="488"/>
      <c r="DF1498" s="488"/>
      <c r="DG1498" s="488"/>
    </row>
    <row r="1499" spans="7:111" s="920" customFormat="1" ht="18.95" customHeight="1">
      <c r="G1499" s="488"/>
      <c r="H1499" s="488"/>
      <c r="I1499" s="2364"/>
      <c r="J1499" s="2289"/>
      <c r="K1499" s="2290"/>
      <c r="L1499" s="2226"/>
      <c r="M1499" s="2226"/>
      <c r="N1499" s="2226"/>
      <c r="O1499" s="2226"/>
      <c r="P1499" s="2291"/>
      <c r="Q1499" s="1118"/>
      <c r="R1499" s="1118"/>
      <c r="S1499" s="1118"/>
      <c r="T1499" s="1977"/>
      <c r="U1499" s="1977"/>
      <c r="V1499" s="1118"/>
      <c r="W1499" s="1118"/>
      <c r="X1499" s="1977"/>
      <c r="Y1499" s="1118"/>
      <c r="Z1499" s="1118"/>
      <c r="AA1499" s="1118"/>
      <c r="AB1499" s="1118"/>
      <c r="AC1499" s="1118"/>
      <c r="AD1499" s="2291"/>
      <c r="AE1499" s="1118"/>
      <c r="AF1499" s="1087"/>
      <c r="AG1499" s="1087"/>
      <c r="AH1499" s="1087"/>
      <c r="AI1499" s="1087"/>
      <c r="AJ1499" s="1088"/>
      <c r="AK1499" s="2348" t="s">
        <v>3648</v>
      </c>
      <c r="AL1499" s="2348"/>
      <c r="AM1499" s="2348"/>
      <c r="AN1499" s="2349"/>
      <c r="AO1499" s="1428" t="s">
        <v>3659</v>
      </c>
      <c r="AP1499" s="2354"/>
      <c r="AQ1499" s="1429"/>
      <c r="AR1499" s="2292" t="s">
        <v>3661</v>
      </c>
      <c r="AS1499" s="1027"/>
      <c r="AT1499" s="1027"/>
      <c r="AU1499" s="1027"/>
      <c r="AV1499" s="1028"/>
      <c r="AW1499" s="2890">
        <v>13</v>
      </c>
      <c r="AX1499" s="2891"/>
      <c r="AY1499" s="2892"/>
      <c r="AZ1499" s="2890">
        <v>3</v>
      </c>
      <c r="BA1499" s="2891"/>
      <c r="BB1499" s="2892"/>
      <c r="BC1499" s="2890">
        <v>14</v>
      </c>
      <c r="BD1499" s="2891"/>
      <c r="BE1499" s="2892"/>
      <c r="BF1499" s="2890">
        <f>BC1499-AZ1499</f>
        <v>11</v>
      </c>
      <c r="BG1499" s="2891"/>
      <c r="BH1499" s="2892"/>
      <c r="BI1499" s="3058">
        <f>BF1499-AW1499</f>
        <v>-2</v>
      </c>
      <c r="BJ1499" s="3059"/>
      <c r="BK1499" s="3060"/>
      <c r="BL1499" s="3061">
        <f t="shared" si="17"/>
        <v>0.43333333333333335</v>
      </c>
      <c r="BM1499" s="3062"/>
      <c r="BN1499" s="3063"/>
      <c r="BO1499" s="3061">
        <f t="shared" si="18"/>
        <v>0.36666666666666664</v>
      </c>
      <c r="BP1499" s="3062"/>
      <c r="BQ1499" s="3063"/>
      <c r="BR1499" s="2893"/>
      <c r="BS1499" s="2894"/>
      <c r="BT1499" s="2895"/>
      <c r="BU1499" s="2893"/>
      <c r="BV1499" s="2894"/>
      <c r="BW1499" s="2895"/>
      <c r="BX1499" s="1068"/>
      <c r="BY1499" s="937"/>
      <c r="CK1499" s="488"/>
      <c r="CL1499" s="488"/>
      <c r="CM1499" s="488"/>
      <c r="CN1499" s="488"/>
      <c r="CO1499" s="488"/>
      <c r="CP1499" s="488"/>
      <c r="CQ1499" s="488"/>
      <c r="CR1499" s="488"/>
      <c r="CS1499" s="488"/>
      <c r="CT1499" s="488"/>
      <c r="CU1499" s="488"/>
      <c r="CV1499" s="488"/>
      <c r="CW1499" s="488"/>
      <c r="CX1499" s="488"/>
      <c r="CY1499" s="488"/>
      <c r="CZ1499" s="488"/>
      <c r="DA1499" s="488"/>
      <c r="DB1499" s="488"/>
      <c r="DC1499" s="488"/>
      <c r="DD1499" s="488"/>
      <c r="DE1499" s="488"/>
      <c r="DF1499" s="488"/>
      <c r="DG1499" s="488"/>
    </row>
    <row r="1500" spans="7:111" s="920" customFormat="1" ht="18.95" customHeight="1">
      <c r="G1500" s="488"/>
      <c r="H1500" s="488"/>
      <c r="I1500" s="2364"/>
      <c r="J1500" s="1346" t="s">
        <v>737</v>
      </c>
      <c r="K1500" s="1033" t="s">
        <v>1860</v>
      </c>
      <c r="L1500" s="1034"/>
      <c r="M1500" s="1034"/>
      <c r="N1500" s="1034"/>
      <c r="O1500" s="1039"/>
      <c r="P1500" s="2297" t="s">
        <v>1689</v>
      </c>
      <c r="Q1500" s="1350"/>
      <c r="R1500" s="1350"/>
      <c r="S1500" s="1350"/>
      <c r="T1500" s="2298">
        <v>241657</v>
      </c>
      <c r="U1500" s="2299"/>
      <c r="V1500" s="1350"/>
      <c r="W1500" s="1351"/>
      <c r="X1500" s="2298" t="s">
        <v>1691</v>
      </c>
      <c r="Y1500" s="1350"/>
      <c r="Z1500" s="1350"/>
      <c r="AA1500" s="1350"/>
      <c r="AB1500" s="1350"/>
      <c r="AC1500" s="1350"/>
      <c r="AD1500" s="2297" t="s">
        <v>3662</v>
      </c>
      <c r="AE1500" s="1351"/>
      <c r="AF1500" s="2300"/>
      <c r="AG1500" s="3064">
        <v>20</v>
      </c>
      <c r="AH1500" s="3065"/>
      <c r="AI1500" s="3065"/>
      <c r="AJ1500" s="3066"/>
      <c r="AK1500" s="2385" t="s">
        <v>3646</v>
      </c>
      <c r="AL1500" s="2386"/>
      <c r="AM1500" s="2386"/>
      <c r="AN1500" s="2387"/>
      <c r="AO1500" s="2350" t="s">
        <v>3652</v>
      </c>
      <c r="AP1500" s="2351"/>
      <c r="AQ1500" s="2351"/>
      <c r="AR1500" s="2301" t="s">
        <v>3599</v>
      </c>
      <c r="AS1500" s="2302"/>
      <c r="AT1500" s="2302"/>
      <c r="AU1500" s="2302"/>
      <c r="AV1500" s="2355"/>
      <c r="AW1500" s="2915">
        <f>MIN(SUM(AW1501))</f>
        <v>20</v>
      </c>
      <c r="AX1500" s="2916"/>
      <c r="AY1500" s="2917"/>
      <c r="AZ1500" s="2915"/>
      <c r="BA1500" s="2916"/>
      <c r="BB1500" s="2917"/>
      <c r="BC1500" s="2915"/>
      <c r="BD1500" s="2916"/>
      <c r="BE1500" s="2917"/>
      <c r="BF1500" s="2915">
        <f>MIN(SUM(BF1501))</f>
        <v>19</v>
      </c>
      <c r="BG1500" s="2916"/>
      <c r="BH1500" s="2917"/>
      <c r="BI1500" s="3055">
        <f>MIN(SUM(BI1501))</f>
        <v>-1</v>
      </c>
      <c r="BJ1500" s="3056"/>
      <c r="BK1500" s="3057"/>
      <c r="BL1500" s="3067">
        <f>AW1500/AG$1500</f>
        <v>1</v>
      </c>
      <c r="BM1500" s="3068"/>
      <c r="BN1500" s="3069"/>
      <c r="BO1500" s="2918">
        <f>BF1500/AG$1500</f>
        <v>0.95</v>
      </c>
      <c r="BP1500" s="2919"/>
      <c r="BQ1500" s="2920"/>
      <c r="BR1500" s="2915">
        <v>15</v>
      </c>
      <c r="BS1500" s="2916"/>
      <c r="BT1500" s="2917"/>
      <c r="BU1500" s="2918">
        <f>BR1500/AG1500</f>
        <v>0.75</v>
      </c>
      <c r="BV1500" s="2919"/>
      <c r="BW1500" s="2920"/>
      <c r="BX1500" s="1068"/>
      <c r="BY1500" s="2365"/>
      <c r="BZ1500" s="488"/>
      <c r="CA1500" s="488"/>
      <c r="CB1500" s="488"/>
      <c r="CC1500" s="488"/>
      <c r="CE1500" s="488"/>
      <c r="CF1500" s="488"/>
      <c r="CG1500" s="488"/>
      <c r="CH1500" s="488"/>
      <c r="CI1500" s="488"/>
      <c r="CJ1500" s="488"/>
      <c r="CK1500" s="488"/>
      <c r="CL1500" s="488"/>
      <c r="CM1500" s="488"/>
      <c r="CN1500" s="488"/>
      <c r="CO1500" s="488"/>
      <c r="CP1500" s="488"/>
      <c r="CQ1500" s="488"/>
      <c r="CR1500" s="488"/>
      <c r="CS1500" s="488"/>
      <c r="CT1500" s="488"/>
      <c r="CU1500" s="488"/>
      <c r="CV1500" s="488"/>
      <c r="CW1500" s="488"/>
      <c r="CX1500" s="488"/>
      <c r="CY1500" s="488"/>
      <c r="CZ1500" s="488"/>
      <c r="DA1500" s="488"/>
      <c r="DB1500" s="488"/>
      <c r="DC1500" s="488"/>
      <c r="DD1500" s="488"/>
      <c r="DE1500" s="488"/>
      <c r="DF1500" s="488"/>
      <c r="DG1500" s="488"/>
    </row>
    <row r="1501" spans="7:111" s="920" customFormat="1" ht="18.95" customHeight="1">
      <c r="G1501" s="488"/>
      <c r="H1501" s="488"/>
      <c r="I1501" s="2364"/>
      <c r="J1501" s="932"/>
      <c r="K1501" s="1162"/>
      <c r="L1501" s="1027"/>
      <c r="M1501" s="1027"/>
      <c r="N1501" s="1027"/>
      <c r="O1501" s="1027"/>
      <c r="P1501" s="1152"/>
      <c r="Q1501" s="983"/>
      <c r="R1501" s="983"/>
      <c r="S1501" s="983"/>
      <c r="T1501" s="1245"/>
      <c r="U1501" s="1245"/>
      <c r="V1501" s="983"/>
      <c r="W1501" s="983"/>
      <c r="X1501" s="1245"/>
      <c r="Y1501" s="983"/>
      <c r="Z1501" s="983"/>
      <c r="AA1501" s="983"/>
      <c r="AB1501" s="983"/>
      <c r="AC1501" s="983"/>
      <c r="AD1501" s="1152"/>
      <c r="AE1501" s="983"/>
      <c r="AF1501" s="2304"/>
      <c r="AG1501" s="2304"/>
      <c r="AH1501" s="2304"/>
      <c r="AI1501" s="2304"/>
      <c r="AJ1501" s="2264"/>
      <c r="AK1501" s="2346" t="s">
        <v>3647</v>
      </c>
      <c r="AL1501" s="2347"/>
      <c r="AM1501" s="2347"/>
      <c r="AN1501" s="1005"/>
      <c r="AO1501" s="1428" t="s">
        <v>3653</v>
      </c>
      <c r="AP1501" s="2354"/>
      <c r="AQ1501" s="1429"/>
      <c r="AR1501" s="2292" t="s">
        <v>3594</v>
      </c>
      <c r="AS1501" s="1027"/>
      <c r="AT1501" s="1027"/>
      <c r="AU1501" s="1027"/>
      <c r="AV1501" s="1028"/>
      <c r="AW1501" s="2890">
        <v>20</v>
      </c>
      <c r="AX1501" s="2891"/>
      <c r="AY1501" s="2892"/>
      <c r="AZ1501" s="2890">
        <v>2</v>
      </c>
      <c r="BA1501" s="2891"/>
      <c r="BB1501" s="2892"/>
      <c r="BC1501" s="2890">
        <v>21</v>
      </c>
      <c r="BD1501" s="2891"/>
      <c r="BE1501" s="2892"/>
      <c r="BF1501" s="2890">
        <f>BC1501-AZ1501</f>
        <v>19</v>
      </c>
      <c r="BG1501" s="2891"/>
      <c r="BH1501" s="2892"/>
      <c r="BI1501" s="3058">
        <f>BF1501-AW1501</f>
        <v>-1</v>
      </c>
      <c r="BJ1501" s="3059"/>
      <c r="BK1501" s="3060"/>
      <c r="BL1501" s="3061">
        <f>AW1501/AG$1494</f>
        <v>0.66666666666666663</v>
      </c>
      <c r="BM1501" s="3062"/>
      <c r="BN1501" s="3063"/>
      <c r="BO1501" s="3061">
        <f>BF1501/AG$1494</f>
        <v>0.6333333333333333</v>
      </c>
      <c r="BP1501" s="3062"/>
      <c r="BQ1501" s="3063"/>
      <c r="BR1501" s="2893"/>
      <c r="BS1501" s="2894"/>
      <c r="BT1501" s="2895"/>
      <c r="BU1501" s="2893"/>
      <c r="BV1501" s="2894"/>
      <c r="BW1501" s="2895"/>
      <c r="BX1501" s="1229"/>
      <c r="BY1501" s="2365"/>
      <c r="BZ1501" s="488"/>
      <c r="CA1501" s="488"/>
      <c r="CB1501" s="488"/>
      <c r="CC1501" s="488"/>
      <c r="CE1501" s="488"/>
      <c r="CF1501" s="488"/>
      <c r="CG1501" s="488"/>
      <c r="CH1501" s="488"/>
      <c r="CI1501" s="488"/>
      <c r="CJ1501" s="488"/>
      <c r="CK1501" s="488"/>
      <c r="CL1501" s="488"/>
      <c r="CM1501" s="488"/>
      <c r="CN1501" s="488"/>
      <c r="CO1501" s="488"/>
      <c r="CP1501" s="488"/>
      <c r="CQ1501" s="488"/>
      <c r="CR1501" s="488"/>
      <c r="CS1501" s="488"/>
      <c r="CT1501" s="488"/>
      <c r="CU1501" s="488"/>
      <c r="CV1501" s="488"/>
      <c r="CW1501" s="488"/>
      <c r="CX1501" s="488"/>
      <c r="CY1501" s="488"/>
      <c r="CZ1501" s="488"/>
      <c r="DA1501" s="488"/>
      <c r="DB1501" s="488"/>
      <c r="DC1501" s="488"/>
      <c r="DD1501" s="488"/>
      <c r="DE1501" s="488"/>
      <c r="DF1501" s="488"/>
      <c r="DG1501" s="488"/>
    </row>
    <row r="1502" spans="7:111" ht="5.0999999999999996" customHeight="1">
      <c r="I1502" s="1847"/>
      <c r="J1502" s="920"/>
      <c r="K1502" s="920"/>
      <c r="L1502" s="920"/>
      <c r="M1502" s="920"/>
      <c r="N1502" s="920"/>
      <c r="O1502" s="920"/>
      <c r="P1502" s="920"/>
      <c r="Q1502" s="920"/>
      <c r="R1502" s="920"/>
      <c r="S1502" s="920"/>
      <c r="T1502" s="920"/>
      <c r="U1502" s="920"/>
      <c r="V1502" s="920"/>
      <c r="W1502" s="920"/>
      <c r="X1502" s="920"/>
      <c r="Y1502" s="920"/>
      <c r="Z1502" s="920"/>
      <c r="AA1502" s="920"/>
      <c r="AB1502" s="920"/>
      <c r="AC1502" s="920"/>
      <c r="AD1502" s="920"/>
      <c r="AE1502" s="920"/>
      <c r="AF1502" s="920"/>
      <c r="AG1502" s="920"/>
      <c r="AH1502" s="920"/>
      <c r="AI1502" s="920"/>
      <c r="AJ1502" s="920"/>
      <c r="AK1502" s="920"/>
      <c r="AL1502" s="920"/>
      <c r="AM1502" s="920"/>
      <c r="AN1502" s="920"/>
      <c r="AO1502" s="920"/>
      <c r="AP1502" s="920"/>
      <c r="AQ1502" s="920"/>
      <c r="AR1502" s="920"/>
      <c r="AS1502" s="920"/>
      <c r="AT1502" s="920"/>
      <c r="AU1502" s="920"/>
      <c r="AV1502" s="920"/>
      <c r="AW1502" s="920"/>
      <c r="AX1502" s="920"/>
      <c r="AY1502" s="920"/>
      <c r="AZ1502" s="920"/>
      <c r="BA1502" s="920"/>
      <c r="BB1502" s="920"/>
      <c r="BC1502" s="920"/>
      <c r="BD1502" s="920"/>
      <c r="BE1502" s="920"/>
      <c r="BF1502" s="920"/>
      <c r="BG1502" s="920"/>
      <c r="BH1502" s="920"/>
      <c r="BI1502" s="920"/>
      <c r="BJ1502" s="920"/>
      <c r="BK1502" s="920"/>
      <c r="BL1502" s="920"/>
      <c r="BM1502" s="920"/>
      <c r="BN1502" s="920"/>
      <c r="BO1502" s="920"/>
      <c r="BP1502" s="920"/>
      <c r="BQ1502" s="920"/>
      <c r="BR1502" s="920"/>
      <c r="BS1502" s="920"/>
      <c r="BT1502" s="920"/>
      <c r="BU1502" s="920"/>
      <c r="BV1502" s="920"/>
      <c r="BW1502" s="920"/>
      <c r="BX1502" s="920"/>
      <c r="BY1502" s="937"/>
    </row>
    <row r="1503" spans="7:111" ht="5.0999999999999996" customHeight="1">
      <c r="I1503" s="1847"/>
      <c r="J1503" s="977"/>
      <c r="K1503" s="977"/>
      <c r="L1503" s="977"/>
      <c r="M1503" s="977"/>
      <c r="N1503" s="977"/>
      <c r="O1503" s="977"/>
      <c r="P1503" s="977"/>
      <c r="Q1503" s="977"/>
      <c r="R1503" s="977"/>
      <c r="S1503" s="977"/>
      <c r="T1503" s="977"/>
      <c r="U1503" s="977"/>
      <c r="V1503" s="977"/>
      <c r="W1503" s="977"/>
      <c r="X1503" s="977"/>
      <c r="Y1503" s="977"/>
      <c r="Z1503" s="977"/>
      <c r="AA1503" s="977"/>
      <c r="AB1503" s="977"/>
      <c r="AC1503" s="977"/>
      <c r="AD1503" s="977"/>
      <c r="AE1503" s="977"/>
      <c r="AF1503" s="977"/>
      <c r="AG1503" s="977"/>
      <c r="AH1503" s="977"/>
      <c r="AI1503" s="977"/>
      <c r="AJ1503" s="977"/>
      <c r="AK1503" s="977"/>
      <c r="AL1503" s="977"/>
      <c r="AM1503" s="977"/>
      <c r="AN1503" s="977"/>
      <c r="AO1503" s="977"/>
      <c r="AP1503" s="977"/>
      <c r="AQ1503" s="977"/>
      <c r="AR1503" s="977"/>
      <c r="AS1503" s="977"/>
      <c r="AT1503" s="977"/>
      <c r="AU1503" s="977"/>
      <c r="AV1503" s="977"/>
      <c r="AW1503" s="977"/>
      <c r="AX1503" s="977"/>
      <c r="AY1503" s="977"/>
      <c r="AZ1503" s="977"/>
      <c r="BA1503" s="977"/>
      <c r="BB1503" s="977"/>
      <c r="BC1503" s="977"/>
      <c r="BD1503" s="977"/>
      <c r="BE1503" s="977"/>
      <c r="BF1503" s="977"/>
      <c r="BG1503" s="977"/>
      <c r="BH1503" s="977"/>
      <c r="BI1503" s="977"/>
      <c r="BJ1503" s="977"/>
      <c r="BK1503" s="977"/>
      <c r="BL1503" s="977"/>
      <c r="BM1503" s="977"/>
      <c r="BN1503" s="977"/>
      <c r="BO1503" s="977"/>
      <c r="BP1503" s="977"/>
      <c r="BQ1503" s="977"/>
      <c r="BR1503" s="977"/>
      <c r="BS1503" s="977"/>
      <c r="BT1503" s="977"/>
      <c r="BU1503" s="977"/>
      <c r="BV1503" s="977"/>
      <c r="BW1503" s="977"/>
      <c r="BX1503" s="977"/>
      <c r="BY1503" s="937"/>
    </row>
    <row r="1504" spans="7:111" ht="18.95" customHeight="1">
      <c r="I1504" s="1847"/>
      <c r="J1504" s="977"/>
      <c r="K1504" s="977"/>
      <c r="L1504" s="977"/>
      <c r="M1504" s="977"/>
      <c r="N1504" s="977"/>
      <c r="O1504" s="977"/>
      <c r="P1504" s="977"/>
      <c r="Q1504" s="977"/>
      <c r="R1504" s="977"/>
      <c r="S1504" s="977"/>
      <c r="T1504" s="977"/>
      <c r="U1504" s="977"/>
      <c r="V1504" s="977"/>
      <c r="W1504" s="977"/>
      <c r="X1504" s="977"/>
      <c r="Y1504" s="977"/>
      <c r="Z1504" s="977"/>
      <c r="AA1504" s="977"/>
      <c r="AB1504" s="977"/>
      <c r="AC1504" s="977"/>
      <c r="AD1504" s="980" t="s">
        <v>1606</v>
      </c>
      <c r="AE1504" s="979"/>
      <c r="AF1504" s="979"/>
      <c r="AG1504" s="3073">
        <f>AG1500+AG1494</f>
        <v>50</v>
      </c>
      <c r="AH1504" s="3074"/>
      <c r="AI1504" s="3074"/>
      <c r="AJ1504" s="3075"/>
      <c r="AK1504" s="1467"/>
      <c r="AL1504" s="1467"/>
      <c r="AM1504" s="1467"/>
      <c r="AN1504" s="1467"/>
      <c r="AO1504" s="977"/>
      <c r="AP1504" s="980"/>
      <c r="AQ1504" s="979"/>
      <c r="AR1504" s="979"/>
      <c r="AS1504" s="980"/>
      <c r="AT1504" s="980"/>
      <c r="AU1504" s="979"/>
      <c r="AV1504" s="979"/>
      <c r="AW1504" s="2921">
        <f>AW1500+AW1494</f>
        <v>20</v>
      </c>
      <c r="AX1504" s="2884"/>
      <c r="AY1504" s="2885"/>
      <c r="AZ1504" s="977"/>
      <c r="BA1504" s="977"/>
      <c r="BB1504" s="977"/>
      <c r="BC1504" s="977"/>
      <c r="BD1504" s="977"/>
      <c r="BE1504" s="977"/>
      <c r="BF1504" s="2921">
        <f>BF1500+BF1494</f>
        <v>19</v>
      </c>
      <c r="BG1504" s="2884"/>
      <c r="BH1504" s="2885"/>
      <c r="BI1504" s="3058">
        <f>BF1504-AW1504</f>
        <v>-1</v>
      </c>
      <c r="BJ1504" s="3059"/>
      <c r="BK1504" s="3060"/>
      <c r="BL1504" s="3070">
        <f>AW1504/AG1504</f>
        <v>0.4</v>
      </c>
      <c r="BM1504" s="3071"/>
      <c r="BN1504" s="3072"/>
      <c r="BO1504" s="3070">
        <f>BF1504/AG1504</f>
        <v>0.38</v>
      </c>
      <c r="BP1504" s="3071"/>
      <c r="BQ1504" s="3072"/>
      <c r="BR1504" s="2921">
        <f>BR1500+BR1494</f>
        <v>15</v>
      </c>
      <c r="BS1504" s="2884"/>
      <c r="BT1504" s="2885"/>
      <c r="BU1504" s="2922">
        <f>BR1504/AG1504</f>
        <v>0.3</v>
      </c>
      <c r="BV1504" s="2923"/>
      <c r="BW1504" s="2924"/>
      <c r="BX1504" s="977"/>
      <c r="BY1504" s="937"/>
    </row>
    <row r="1505" spans="9:82" ht="5.0999999999999996" customHeight="1">
      <c r="I1505" s="1847"/>
      <c r="J1505" s="977"/>
      <c r="K1505" s="977"/>
      <c r="L1505" s="977"/>
      <c r="M1505" s="977"/>
      <c r="N1505" s="977"/>
      <c r="O1505" s="977"/>
      <c r="P1505" s="977"/>
      <c r="Q1505" s="977"/>
      <c r="R1505" s="977"/>
      <c r="S1505" s="977"/>
      <c r="T1505" s="977"/>
      <c r="U1505" s="977"/>
      <c r="V1505" s="977"/>
      <c r="W1505" s="977"/>
      <c r="X1505" s="977"/>
      <c r="Y1505" s="977"/>
      <c r="Z1505" s="977"/>
      <c r="AA1505" s="977"/>
      <c r="AB1505" s="977"/>
      <c r="AC1505" s="977"/>
      <c r="AD1505" s="977"/>
      <c r="AE1505" s="977"/>
      <c r="AF1505" s="977"/>
      <c r="AG1505" s="977"/>
      <c r="AH1505" s="977"/>
      <c r="AI1505" s="977"/>
      <c r="AJ1505" s="977"/>
      <c r="AK1505" s="977"/>
      <c r="AL1505" s="977"/>
      <c r="AM1505" s="977"/>
      <c r="AN1505" s="977"/>
      <c r="AO1505" s="977"/>
      <c r="AP1505" s="977"/>
      <c r="AQ1505" s="977"/>
      <c r="AR1505" s="977"/>
      <c r="AS1505" s="977"/>
      <c r="AT1505" s="977"/>
      <c r="AU1505" s="977"/>
      <c r="AV1505" s="977"/>
      <c r="AW1505" s="977"/>
      <c r="AX1505" s="977"/>
      <c r="AY1505" s="977"/>
      <c r="AZ1505" s="977"/>
      <c r="BA1505" s="977"/>
      <c r="BB1505" s="977"/>
      <c r="BC1505" s="977"/>
      <c r="BD1505" s="977"/>
      <c r="BE1505" s="977"/>
      <c r="BF1505" s="977"/>
      <c r="BG1505" s="977"/>
      <c r="BH1505" s="977"/>
      <c r="BI1505" s="977"/>
      <c r="BJ1505" s="977"/>
      <c r="BK1505" s="977"/>
      <c r="BL1505" s="977"/>
      <c r="BM1505" s="977"/>
      <c r="BN1505" s="977"/>
      <c r="BO1505" s="977"/>
      <c r="BP1505" s="977"/>
      <c r="BQ1505" s="977"/>
      <c r="BR1505" s="977"/>
      <c r="BS1505" s="977"/>
      <c r="BT1505" s="977"/>
      <c r="BU1505" s="977"/>
      <c r="BV1505" s="977"/>
      <c r="BW1505" s="977"/>
      <c r="BX1505" s="977"/>
      <c r="BY1505" s="937"/>
    </row>
    <row r="1506" spans="9:82" ht="18.95" customHeight="1">
      <c r="I1506" s="1847"/>
      <c r="J1506" s="920"/>
      <c r="K1506" s="920"/>
      <c r="L1506" s="920"/>
      <c r="M1506" s="920"/>
      <c r="N1506" s="920"/>
      <c r="O1506" s="920"/>
      <c r="P1506" s="920"/>
      <c r="Q1506" s="920"/>
      <c r="R1506" s="920"/>
      <c r="S1506" s="920"/>
      <c r="T1506" s="920"/>
      <c r="U1506" s="920"/>
      <c r="V1506" s="920"/>
      <c r="W1506" s="920"/>
      <c r="X1506" s="920"/>
      <c r="Y1506" s="920"/>
      <c r="Z1506" s="920"/>
      <c r="AA1506" s="920"/>
      <c r="AB1506" s="920"/>
      <c r="AC1506" s="920"/>
      <c r="AD1506" s="920"/>
      <c r="AE1506" s="920"/>
      <c r="AF1506" s="920"/>
      <c r="AG1506" s="920"/>
      <c r="AH1506" s="920"/>
      <c r="AI1506" s="920"/>
      <c r="AJ1506" s="920"/>
      <c r="AK1506" s="920"/>
      <c r="AL1506" s="920"/>
      <c r="AM1506" s="920"/>
      <c r="AN1506" s="920"/>
      <c r="AO1506" s="920"/>
      <c r="AP1506" s="920"/>
      <c r="AQ1506" s="920"/>
      <c r="AR1506" s="920"/>
      <c r="AS1506" s="920"/>
      <c r="AT1506" s="920"/>
      <c r="AU1506" s="920"/>
      <c r="AV1506" s="920"/>
      <c r="AW1506" s="920"/>
      <c r="AX1506" s="920"/>
      <c r="AY1506" s="920"/>
      <c r="AZ1506" s="920"/>
      <c r="BA1506" s="920"/>
      <c r="BB1506" s="920"/>
      <c r="BC1506" s="920"/>
      <c r="BD1506" s="920"/>
      <c r="BE1506" s="920"/>
      <c r="BF1506" s="920"/>
      <c r="BG1506" s="920"/>
      <c r="BH1506" s="920"/>
      <c r="BI1506" s="920"/>
      <c r="BJ1506" s="920"/>
      <c r="BK1506" s="920"/>
      <c r="BL1506" s="920"/>
      <c r="BM1506" s="920"/>
      <c r="BN1506" s="920"/>
      <c r="BO1506" s="920"/>
      <c r="BP1506" s="920"/>
      <c r="BQ1506" s="920"/>
      <c r="BR1506" s="920"/>
      <c r="BS1506" s="920"/>
      <c r="BT1506" s="920"/>
      <c r="BU1506" s="920"/>
      <c r="BV1506" s="920"/>
      <c r="BW1506" s="920"/>
      <c r="BX1506" s="920"/>
      <c r="BY1506" s="937"/>
      <c r="CD1506" s="920"/>
    </row>
    <row r="1507" spans="9:82" ht="18.95" customHeight="1">
      <c r="I1507" s="1847"/>
      <c r="J1507" s="2305" t="s">
        <v>3672</v>
      </c>
      <c r="K1507" s="920"/>
      <c r="L1507" s="920"/>
      <c r="M1507" s="920"/>
      <c r="N1507" s="920"/>
      <c r="O1507" s="920"/>
      <c r="P1507" s="920"/>
      <c r="Q1507" s="920"/>
      <c r="R1507" s="920"/>
      <c r="S1507" s="920"/>
      <c r="T1507" s="920"/>
      <c r="U1507" s="920"/>
      <c r="V1507" s="920"/>
      <c r="W1507" s="920"/>
      <c r="X1507" s="920"/>
      <c r="Y1507" s="920"/>
      <c r="Z1507" s="920"/>
      <c r="AA1507" s="920"/>
      <c r="AB1507" s="920"/>
      <c r="AC1507" s="920"/>
      <c r="AD1507" s="920"/>
      <c r="AE1507" s="920"/>
      <c r="AF1507" s="920"/>
      <c r="AG1507" s="920"/>
      <c r="AH1507" s="920"/>
      <c r="AI1507" s="920"/>
      <c r="AJ1507" s="920"/>
      <c r="AK1507" s="920"/>
      <c r="AL1507" s="920"/>
      <c r="AM1507" s="920"/>
      <c r="AN1507" s="920"/>
      <c r="AO1507" s="920"/>
      <c r="AP1507" s="920"/>
      <c r="AQ1507" s="920"/>
      <c r="AR1507" s="920"/>
      <c r="AS1507" s="920"/>
      <c r="AT1507" s="920"/>
      <c r="AU1507" s="920"/>
      <c r="AV1507" s="920"/>
      <c r="AW1507" s="920"/>
      <c r="AX1507" s="920"/>
      <c r="AY1507" s="920"/>
      <c r="AZ1507" s="920"/>
      <c r="BA1507" s="920"/>
      <c r="BB1507" s="920"/>
      <c r="BC1507" s="920"/>
      <c r="BD1507" s="920"/>
      <c r="BE1507" s="920"/>
      <c r="BF1507" s="920"/>
      <c r="BG1507" s="920"/>
      <c r="BH1507" s="920"/>
      <c r="BI1507" s="920"/>
      <c r="BJ1507" s="920"/>
      <c r="BK1507" s="920"/>
      <c r="BL1507" s="920"/>
      <c r="BM1507" s="920"/>
      <c r="BN1507" s="920"/>
      <c r="BO1507" s="920"/>
      <c r="BP1507" s="920"/>
      <c r="BQ1507" s="920"/>
      <c r="BR1507" s="920"/>
      <c r="BS1507" s="920"/>
      <c r="BT1507" s="920"/>
      <c r="BU1507" s="920"/>
      <c r="BV1507" s="920"/>
      <c r="BW1507" s="920"/>
      <c r="BX1507" s="920"/>
      <c r="BY1507" s="937"/>
      <c r="CD1507" s="920"/>
    </row>
    <row r="1508" spans="9:82" ht="18.95" customHeight="1">
      <c r="I1508" s="1847"/>
      <c r="J1508" s="2880" t="s">
        <v>1559</v>
      </c>
      <c r="K1508" s="2797" t="s">
        <v>3593</v>
      </c>
      <c r="L1508" s="2798"/>
      <c r="M1508" s="2798"/>
      <c r="N1508" s="2798"/>
      <c r="O1508" s="2799"/>
      <c r="P1508" s="929" t="s">
        <v>1586</v>
      </c>
      <c r="Q1508" s="930"/>
      <c r="R1508" s="930"/>
      <c r="S1508" s="930"/>
      <c r="T1508" s="930"/>
      <c r="U1508" s="930"/>
      <c r="V1508" s="930"/>
      <c r="W1508" s="930"/>
      <c r="X1508" s="930"/>
      <c r="Y1508" s="930"/>
      <c r="Z1508" s="931"/>
      <c r="AA1508" s="930"/>
      <c r="AB1508" s="930"/>
      <c r="AC1508" s="931"/>
      <c r="AD1508" s="930"/>
      <c r="AE1508" s="930"/>
      <c r="AF1508" s="931"/>
      <c r="AG1508" s="967"/>
      <c r="AH1508" s="967"/>
      <c r="AI1508" s="967"/>
      <c r="AJ1508" s="967"/>
      <c r="AK1508" s="967"/>
      <c r="AL1508" s="967"/>
      <c r="AM1508" s="967"/>
      <c r="AN1508" s="967"/>
      <c r="AO1508" s="929" t="s">
        <v>1626</v>
      </c>
      <c r="AP1508" s="930"/>
      <c r="AQ1508" s="930"/>
      <c r="AR1508" s="930"/>
      <c r="AS1508" s="930"/>
      <c r="AT1508" s="930"/>
      <c r="AU1508" s="930"/>
      <c r="AV1508" s="931"/>
      <c r="AW1508" s="1025" t="s">
        <v>3720</v>
      </c>
      <c r="AX1508" s="1026"/>
      <c r="AY1508" s="1026"/>
      <c r="AZ1508" s="1026"/>
      <c r="BA1508" s="1026"/>
      <c r="BB1508" s="1026"/>
      <c r="BC1508" s="1026"/>
      <c r="BD1508" s="1026"/>
      <c r="BE1508" s="1026"/>
      <c r="BF1508" s="1026"/>
      <c r="BG1508" s="1026"/>
      <c r="BH1508" s="1026"/>
      <c r="BI1508" s="1026"/>
      <c r="BJ1508" s="1026"/>
      <c r="BK1508" s="1182"/>
      <c r="BL1508" s="1026"/>
      <c r="BM1508" s="1026"/>
      <c r="BN1508" s="1182"/>
      <c r="BO1508" s="1026"/>
      <c r="BP1508" s="1026"/>
      <c r="BQ1508" s="1182"/>
      <c r="BR1508" s="1025" t="s">
        <v>3820</v>
      </c>
      <c r="BS1508" s="1026"/>
      <c r="BT1508" s="1026"/>
      <c r="BU1508" s="1026"/>
      <c r="BV1508" s="1026"/>
      <c r="BW1508" s="1182"/>
      <c r="BX1508" s="1229" t="s">
        <v>3609</v>
      </c>
      <c r="BY1508" s="937"/>
    </row>
    <row r="1509" spans="9:82" ht="30" customHeight="1">
      <c r="I1509" s="1847"/>
      <c r="J1509" s="2881"/>
      <c r="K1509" s="2800"/>
      <c r="L1509" s="2801"/>
      <c r="M1509" s="2801"/>
      <c r="N1509" s="2801"/>
      <c r="O1509" s="2802"/>
      <c r="P1509" s="929" t="s">
        <v>699</v>
      </c>
      <c r="Q1509" s="930"/>
      <c r="R1509" s="930"/>
      <c r="S1509" s="931"/>
      <c r="T1509" s="929" t="s">
        <v>700</v>
      </c>
      <c r="U1509" s="930"/>
      <c r="V1509" s="930"/>
      <c r="W1509" s="931"/>
      <c r="X1509" s="929" t="s">
        <v>1697</v>
      </c>
      <c r="Y1509" s="930"/>
      <c r="Z1509" s="930"/>
      <c r="AA1509" s="930"/>
      <c r="AB1509" s="930"/>
      <c r="AC1509" s="931"/>
      <c r="AD1509" s="929" t="s">
        <v>1771</v>
      </c>
      <c r="AE1509" s="930"/>
      <c r="AF1509" s="931"/>
      <c r="AG1509" s="2803" t="s">
        <v>3610</v>
      </c>
      <c r="AH1509" s="2804"/>
      <c r="AI1509" s="2804"/>
      <c r="AJ1509" s="2805"/>
      <c r="AK1509" s="929" t="s">
        <v>3618</v>
      </c>
      <c r="AL1509" s="930"/>
      <c r="AM1509" s="930"/>
      <c r="AN1509" s="931"/>
      <c r="AO1509" s="963" t="s">
        <v>3655</v>
      </c>
      <c r="AP1509" s="964"/>
      <c r="AQ1509" s="964"/>
      <c r="AR1509" s="929" t="s">
        <v>3656</v>
      </c>
      <c r="AS1509" s="930"/>
      <c r="AT1509" s="930"/>
      <c r="AU1509" s="930"/>
      <c r="AV1509" s="931"/>
      <c r="AW1509" s="1955" t="s">
        <v>3822</v>
      </c>
      <c r="AX1509" s="1160"/>
      <c r="AY1509" s="1161"/>
      <c r="AZ1509" s="2294" t="s">
        <v>3603</v>
      </c>
      <c r="BA1509" s="2295"/>
      <c r="BB1509" s="2296"/>
      <c r="BC1509" s="2294" t="s">
        <v>3604</v>
      </c>
      <c r="BD1509" s="2295"/>
      <c r="BE1509" s="2296"/>
      <c r="BF1509" s="1955" t="s">
        <v>3615</v>
      </c>
      <c r="BG1509" s="1160"/>
      <c r="BH1509" s="1161"/>
      <c r="BI1509" s="2307" t="s">
        <v>3614</v>
      </c>
      <c r="BJ1509" s="2308"/>
      <c r="BK1509" s="2309"/>
      <c r="BL1509" s="2925" t="s">
        <v>3612</v>
      </c>
      <c r="BM1509" s="2926"/>
      <c r="BN1509" s="2927"/>
      <c r="BO1509" s="2925" t="s">
        <v>3613</v>
      </c>
      <c r="BP1509" s="2926"/>
      <c r="BQ1509" s="2927"/>
      <c r="BR1509" s="1955" t="s">
        <v>3821</v>
      </c>
      <c r="BS1509" s="1160"/>
      <c r="BT1509" s="1161"/>
      <c r="BU1509" s="2925" t="s">
        <v>3613</v>
      </c>
      <c r="BV1509" s="2926"/>
      <c r="BW1509" s="2927"/>
      <c r="BX1509" s="1228" t="s">
        <v>1180</v>
      </c>
      <c r="BY1509" s="937"/>
    </row>
    <row r="1510" spans="9:82" ht="18.95" customHeight="1">
      <c r="I1510" s="1847"/>
      <c r="J1510" s="1346" t="s">
        <v>737</v>
      </c>
      <c r="K1510" s="1033" t="s">
        <v>1860</v>
      </c>
      <c r="L1510" s="1034"/>
      <c r="M1510" s="1034"/>
      <c r="N1510" s="1034"/>
      <c r="O1510" s="1039"/>
      <c r="P1510" s="2297" t="s">
        <v>1689</v>
      </c>
      <c r="Q1510" s="1350"/>
      <c r="R1510" s="1350"/>
      <c r="S1510" s="1350"/>
      <c r="T1510" s="2298">
        <v>241657</v>
      </c>
      <c r="U1510" s="2299"/>
      <c r="V1510" s="1350"/>
      <c r="W1510" s="1351"/>
      <c r="X1510" s="2298" t="s">
        <v>1691</v>
      </c>
      <c r="Y1510" s="1350"/>
      <c r="Z1510" s="1350"/>
      <c r="AA1510" s="1350"/>
      <c r="AB1510" s="1350"/>
      <c r="AC1510" s="1350"/>
      <c r="AD1510" s="2297" t="s">
        <v>1772</v>
      </c>
      <c r="AE1510" s="1351"/>
      <c r="AF1510" s="2300"/>
      <c r="AG1510" s="3064">
        <v>30</v>
      </c>
      <c r="AH1510" s="3065"/>
      <c r="AI1510" s="3065"/>
      <c r="AJ1510" s="3066"/>
      <c r="AK1510" s="2385" t="s">
        <v>3646</v>
      </c>
      <c r="AL1510" s="2386"/>
      <c r="AM1510" s="2386"/>
      <c r="AN1510" s="2387"/>
      <c r="AO1510" s="2350" t="s">
        <v>3652</v>
      </c>
      <c r="AP1510" s="2351"/>
      <c r="AQ1510" s="2351"/>
      <c r="AR1510" s="2301" t="s">
        <v>3599</v>
      </c>
      <c r="AS1510" s="2302"/>
      <c r="AT1510" s="2302"/>
      <c r="AU1510" s="2302"/>
      <c r="AV1510" s="2355"/>
      <c r="AW1510" s="2915">
        <f>MIN(MIN(SUM(AW1511),SUM(AW1512)),MIN(SUM(AW1513)),MIN(SUM(AW1514)))</f>
        <v>0</v>
      </c>
      <c r="AX1510" s="2916"/>
      <c r="AY1510" s="2917"/>
      <c r="AZ1510" s="2915"/>
      <c r="BA1510" s="2916"/>
      <c r="BB1510" s="2917"/>
      <c r="BC1510" s="2915"/>
      <c r="BD1510" s="2916"/>
      <c r="BE1510" s="2917"/>
      <c r="BF1510" s="2915">
        <f>MIN(MIN(SUM(BF1511),SUM(BF1512)),MIN(SUM(BF1513)),MIN(SUM(BF1514)))</f>
        <v>0</v>
      </c>
      <c r="BG1510" s="2916"/>
      <c r="BH1510" s="2917"/>
      <c r="BI1510" s="3055">
        <f>BF1510-AW1510</f>
        <v>0</v>
      </c>
      <c r="BJ1510" s="3056"/>
      <c r="BK1510" s="3057"/>
      <c r="BL1510" s="2918">
        <f>AW1510/AG$1494</f>
        <v>0</v>
      </c>
      <c r="BM1510" s="2919"/>
      <c r="BN1510" s="2920"/>
      <c r="BO1510" s="2918">
        <f>BF1510/AG$1494</f>
        <v>0</v>
      </c>
      <c r="BP1510" s="2919"/>
      <c r="BQ1510" s="2920"/>
      <c r="BR1510" s="2915">
        <v>0</v>
      </c>
      <c r="BS1510" s="2916"/>
      <c r="BT1510" s="2917"/>
      <c r="BU1510" s="2918">
        <f>BR1510/AG1510</f>
        <v>0</v>
      </c>
      <c r="BV1510" s="2919"/>
      <c r="BW1510" s="2920"/>
      <c r="BX1510" s="1068"/>
      <c r="BY1510" s="937"/>
    </row>
    <row r="1511" spans="9:82" ht="18.95" customHeight="1">
      <c r="I1511" s="1847"/>
      <c r="J1511" s="1345"/>
      <c r="K1511" s="941"/>
      <c r="L1511" s="941"/>
      <c r="M1511" s="941"/>
      <c r="N1511" s="941"/>
      <c r="O1511" s="941"/>
      <c r="P1511" s="941"/>
      <c r="Q1511" s="941"/>
      <c r="R1511" s="941"/>
      <c r="S1511" s="941"/>
      <c r="T1511" s="941"/>
      <c r="U1511" s="941"/>
      <c r="V1511" s="941"/>
      <c r="W1511" s="941"/>
      <c r="X1511" s="941"/>
      <c r="Y1511" s="941"/>
      <c r="Z1511" s="941"/>
      <c r="AA1511" s="941"/>
      <c r="AB1511" s="941"/>
      <c r="AC1511" s="941"/>
      <c r="AD1511" s="941"/>
      <c r="AE1511" s="941"/>
      <c r="AF1511" s="941"/>
      <c r="AG1511" s="941"/>
      <c r="AH1511" s="941"/>
      <c r="AI1511" s="941"/>
      <c r="AJ1511" s="942"/>
      <c r="AK1511" s="2388" t="s">
        <v>3647</v>
      </c>
      <c r="AL1511" s="2389"/>
      <c r="AM1511" s="2389"/>
      <c r="AN1511" s="2390"/>
      <c r="AO1511" s="1428" t="s">
        <v>3653</v>
      </c>
      <c r="AP1511" s="2354"/>
      <c r="AQ1511" s="1429"/>
      <c r="AR1511" s="2362" t="s">
        <v>3641</v>
      </c>
      <c r="AS1511" s="1034"/>
      <c r="AT1511" s="1034"/>
      <c r="AU1511" s="1034"/>
      <c r="AV1511" s="1039"/>
      <c r="AW1511" s="2890">
        <f>SUM(AW1495:AY1496)</f>
        <v>24</v>
      </c>
      <c r="AX1511" s="2891"/>
      <c r="AY1511" s="2892"/>
      <c r="AZ1511" s="2893"/>
      <c r="BA1511" s="2894"/>
      <c r="BB1511" s="2895"/>
      <c r="BC1511" s="2893"/>
      <c r="BD1511" s="2894"/>
      <c r="BE1511" s="2895"/>
      <c r="BF1511" s="2890">
        <f>SUM(BF1495:BH1496)</f>
        <v>21</v>
      </c>
      <c r="BG1511" s="2891"/>
      <c r="BH1511" s="2892"/>
      <c r="BI1511" s="3058">
        <f t="shared" ref="BI1511:BI1514" si="19">BF1511-AW1511</f>
        <v>-3</v>
      </c>
      <c r="BJ1511" s="3059"/>
      <c r="BK1511" s="3060"/>
      <c r="BL1511" s="3061">
        <f>AW1511/AG$1494</f>
        <v>0.8</v>
      </c>
      <c r="BM1511" s="3062"/>
      <c r="BN1511" s="3063"/>
      <c r="BO1511" s="3061">
        <f>BF1511/AG$1494</f>
        <v>0.7</v>
      </c>
      <c r="BP1511" s="3062"/>
      <c r="BQ1511" s="3063"/>
      <c r="BR1511" s="2893"/>
      <c r="BS1511" s="2894"/>
      <c r="BT1511" s="2895"/>
      <c r="BU1511" s="2893"/>
      <c r="BV1511" s="2894"/>
      <c r="BW1511" s="2895"/>
      <c r="BX1511" s="1068"/>
      <c r="BY1511" s="937"/>
    </row>
    <row r="1512" spans="9:82" ht="18.95" customHeight="1">
      <c r="I1512" s="1847"/>
      <c r="J1512" s="1847"/>
      <c r="K1512" s="920"/>
      <c r="L1512" s="920"/>
      <c r="M1512" s="920"/>
      <c r="N1512" s="920"/>
      <c r="O1512" s="920"/>
      <c r="P1512" s="920"/>
      <c r="Q1512" s="920"/>
      <c r="R1512" s="920"/>
      <c r="S1512" s="920"/>
      <c r="T1512" s="920"/>
      <c r="U1512" s="920"/>
      <c r="V1512" s="920"/>
      <c r="W1512" s="920"/>
      <c r="X1512" s="920"/>
      <c r="Y1512" s="920"/>
      <c r="Z1512" s="920"/>
      <c r="AA1512" s="920"/>
      <c r="AB1512" s="920"/>
      <c r="AC1512" s="920"/>
      <c r="AD1512" s="920"/>
      <c r="AE1512" s="920"/>
      <c r="AF1512" s="920"/>
      <c r="AG1512" s="920"/>
      <c r="AH1512" s="920"/>
      <c r="AI1512" s="920"/>
      <c r="AJ1512" s="937"/>
      <c r="AK1512" s="2363"/>
      <c r="AL1512" s="2348"/>
      <c r="AM1512" s="2348"/>
      <c r="AN1512" s="2349"/>
      <c r="AO1512" s="1428" t="s">
        <v>3659</v>
      </c>
      <c r="AP1512" s="2354"/>
      <c r="AQ1512" s="1429"/>
      <c r="AR1512" s="2362" t="s">
        <v>3641</v>
      </c>
      <c r="AS1512" s="1034"/>
      <c r="AT1512" s="1034"/>
      <c r="AU1512" s="1034"/>
      <c r="AV1512" s="1039"/>
      <c r="AW1512" s="2890">
        <f>AW1497</f>
        <v>10</v>
      </c>
      <c r="AX1512" s="2891"/>
      <c r="AY1512" s="2892"/>
      <c r="AZ1512" s="2893"/>
      <c r="BA1512" s="2894"/>
      <c r="BB1512" s="2895"/>
      <c r="BC1512" s="2893"/>
      <c r="BD1512" s="2894"/>
      <c r="BE1512" s="2895"/>
      <c r="BF1512" s="2890">
        <f>MIN(SUM(BF1526),SUM(BF1526))</f>
        <v>8</v>
      </c>
      <c r="BG1512" s="2891"/>
      <c r="BH1512" s="2892"/>
      <c r="BI1512" s="3058">
        <f t="shared" si="19"/>
        <v>-2</v>
      </c>
      <c r="BJ1512" s="3059"/>
      <c r="BK1512" s="3060"/>
      <c r="BL1512" s="3061">
        <f>AW1512/AG$1494</f>
        <v>0.33333333333333331</v>
      </c>
      <c r="BM1512" s="3062"/>
      <c r="BN1512" s="3063"/>
      <c r="BO1512" s="3061">
        <f>BF1512/AG$1494</f>
        <v>0.26666666666666666</v>
      </c>
      <c r="BP1512" s="3062"/>
      <c r="BQ1512" s="3063"/>
      <c r="BR1512" s="2893"/>
      <c r="BS1512" s="2894"/>
      <c r="BT1512" s="2895"/>
      <c r="BU1512" s="2893"/>
      <c r="BV1512" s="2894"/>
      <c r="BW1512" s="2895"/>
      <c r="BX1512" s="1068"/>
      <c r="BY1512" s="937"/>
    </row>
    <row r="1513" spans="9:82" ht="18.95" customHeight="1">
      <c r="I1513" s="1847"/>
      <c r="J1513" s="1847"/>
      <c r="K1513" s="920"/>
      <c r="L1513" s="920"/>
      <c r="M1513" s="920"/>
      <c r="N1513" s="920"/>
      <c r="O1513" s="920"/>
      <c r="P1513" s="920"/>
      <c r="Q1513" s="920"/>
      <c r="R1513" s="920"/>
      <c r="S1513" s="920"/>
      <c r="T1513" s="920"/>
      <c r="U1513" s="920"/>
      <c r="V1513" s="920"/>
      <c r="W1513" s="920"/>
      <c r="X1513" s="920"/>
      <c r="Y1513" s="920"/>
      <c r="Z1513" s="920"/>
      <c r="AA1513" s="920"/>
      <c r="AB1513" s="920"/>
      <c r="AC1513" s="920"/>
      <c r="AD1513" s="920"/>
      <c r="AE1513" s="920"/>
      <c r="AF1513" s="920"/>
      <c r="AG1513" s="920"/>
      <c r="AH1513" s="920"/>
      <c r="AI1513" s="920"/>
      <c r="AJ1513" s="937"/>
      <c r="AK1513" s="2346" t="s">
        <v>3658</v>
      </c>
      <c r="AL1513" s="2347"/>
      <c r="AM1513" s="2347"/>
      <c r="AN1513" s="1005"/>
      <c r="AO1513" s="2360" t="s">
        <v>3641</v>
      </c>
      <c r="AP1513" s="2361"/>
      <c r="AQ1513" s="2351"/>
      <c r="AR1513" s="2362" t="s">
        <v>3641</v>
      </c>
      <c r="AS1513" s="1034"/>
      <c r="AT1513" s="1034"/>
      <c r="AU1513" s="1034"/>
      <c r="AV1513" s="1039"/>
      <c r="AW1513" s="2890">
        <f>MIN(SUM(AW1527),SUM(AW1527))</f>
        <v>0</v>
      </c>
      <c r="AX1513" s="2891"/>
      <c r="AY1513" s="2892"/>
      <c r="AZ1513" s="2893"/>
      <c r="BA1513" s="2894"/>
      <c r="BB1513" s="2895"/>
      <c r="BC1513" s="2893"/>
      <c r="BD1513" s="2894"/>
      <c r="BE1513" s="2895"/>
      <c r="BF1513" s="2890">
        <f>MIN(SUM(BF1527),SUM(BF1527))</f>
        <v>0</v>
      </c>
      <c r="BG1513" s="2891"/>
      <c r="BH1513" s="2892"/>
      <c r="BI1513" s="3058">
        <f t="shared" si="19"/>
        <v>0</v>
      </c>
      <c r="BJ1513" s="3059"/>
      <c r="BK1513" s="3060"/>
      <c r="BL1513" s="3061">
        <f>AW1513/AG$1494</f>
        <v>0</v>
      </c>
      <c r="BM1513" s="3062"/>
      <c r="BN1513" s="3063"/>
      <c r="BO1513" s="3061">
        <f>BF1513/AG$1494</f>
        <v>0</v>
      </c>
      <c r="BP1513" s="3062"/>
      <c r="BQ1513" s="3063"/>
      <c r="BR1513" s="2893"/>
      <c r="BS1513" s="2894"/>
      <c r="BT1513" s="2895"/>
      <c r="BU1513" s="2893"/>
      <c r="BV1513" s="2894"/>
      <c r="BW1513" s="2895"/>
      <c r="BX1513" s="1068"/>
      <c r="BY1513" s="937"/>
    </row>
    <row r="1514" spans="9:82" ht="18.95" customHeight="1">
      <c r="I1514" s="1847"/>
      <c r="J1514" s="936"/>
      <c r="K1514" s="939"/>
      <c r="L1514" s="939"/>
      <c r="M1514" s="939"/>
      <c r="N1514" s="939"/>
      <c r="O1514" s="939"/>
      <c r="P1514" s="939"/>
      <c r="Q1514" s="939"/>
      <c r="R1514" s="939"/>
      <c r="S1514" s="939"/>
      <c r="T1514" s="939"/>
      <c r="U1514" s="939"/>
      <c r="V1514" s="939"/>
      <c r="W1514" s="939"/>
      <c r="X1514" s="939"/>
      <c r="Y1514" s="939"/>
      <c r="Z1514" s="939"/>
      <c r="AA1514" s="939"/>
      <c r="AB1514" s="939"/>
      <c r="AC1514" s="939"/>
      <c r="AD1514" s="939"/>
      <c r="AE1514" s="939"/>
      <c r="AF1514" s="939"/>
      <c r="AG1514" s="939"/>
      <c r="AH1514" s="939"/>
      <c r="AI1514" s="939"/>
      <c r="AJ1514" s="940"/>
      <c r="AK1514" s="2363" t="s">
        <v>3648</v>
      </c>
      <c r="AL1514" s="2347"/>
      <c r="AM1514" s="2347"/>
      <c r="AN1514" s="1005"/>
      <c r="AO1514" s="1428" t="s">
        <v>3659</v>
      </c>
      <c r="AP1514" s="2354"/>
      <c r="AQ1514" s="1429"/>
      <c r="AR1514" s="2362" t="s">
        <v>3641</v>
      </c>
      <c r="AS1514" s="1034"/>
      <c r="AT1514" s="1034"/>
      <c r="AU1514" s="1034"/>
      <c r="AV1514" s="1039"/>
      <c r="AW1514" s="2890">
        <f>MIN(SUM(AW1528),SUM(AW1528))</f>
        <v>13</v>
      </c>
      <c r="AX1514" s="2891"/>
      <c r="AY1514" s="2892"/>
      <c r="AZ1514" s="2893"/>
      <c r="BA1514" s="2894"/>
      <c r="BB1514" s="2895"/>
      <c r="BC1514" s="2893"/>
      <c r="BD1514" s="2894"/>
      <c r="BE1514" s="2895"/>
      <c r="BF1514" s="2890">
        <f>MIN(SUM(BF1528),SUM(BF1528))</f>
        <v>11</v>
      </c>
      <c r="BG1514" s="2891"/>
      <c r="BH1514" s="2892"/>
      <c r="BI1514" s="3058">
        <f t="shared" si="19"/>
        <v>-2</v>
      </c>
      <c r="BJ1514" s="3059"/>
      <c r="BK1514" s="3060"/>
      <c r="BL1514" s="3061">
        <f>AW1514/AG$1494</f>
        <v>0.43333333333333335</v>
      </c>
      <c r="BM1514" s="3062"/>
      <c r="BN1514" s="3063"/>
      <c r="BO1514" s="3061">
        <f>BF1514/AG$1494</f>
        <v>0.36666666666666664</v>
      </c>
      <c r="BP1514" s="3062"/>
      <c r="BQ1514" s="3063"/>
      <c r="BR1514" s="2893"/>
      <c r="BS1514" s="2894"/>
      <c r="BT1514" s="2895"/>
      <c r="BU1514" s="2893"/>
      <c r="BV1514" s="2894"/>
      <c r="BW1514" s="2895"/>
      <c r="BX1514" s="1068"/>
      <c r="BY1514" s="937"/>
    </row>
    <row r="1515" spans="9:82" ht="18.95" customHeight="1">
      <c r="I1515" s="1847"/>
      <c r="J1515" s="1346" t="s">
        <v>737</v>
      </c>
      <c r="K1515" s="1033" t="s">
        <v>1860</v>
      </c>
      <c r="L1515" s="1034"/>
      <c r="M1515" s="1034"/>
      <c r="N1515" s="1034"/>
      <c r="O1515" s="1039"/>
      <c r="P1515" s="2297" t="s">
        <v>1689</v>
      </c>
      <c r="Q1515" s="1350"/>
      <c r="R1515" s="1350"/>
      <c r="S1515" s="1350"/>
      <c r="T1515" s="2298">
        <v>241657</v>
      </c>
      <c r="U1515" s="2299"/>
      <c r="V1515" s="1350"/>
      <c r="W1515" s="1351"/>
      <c r="X1515" s="2298" t="s">
        <v>1691</v>
      </c>
      <c r="Y1515" s="1350"/>
      <c r="Z1515" s="1350"/>
      <c r="AA1515" s="1350"/>
      <c r="AB1515" s="1350"/>
      <c r="AC1515" s="1350"/>
      <c r="AD1515" s="2297" t="s">
        <v>3662</v>
      </c>
      <c r="AE1515" s="1351"/>
      <c r="AF1515" s="2300"/>
      <c r="AG1515" s="3064">
        <v>20</v>
      </c>
      <c r="AH1515" s="3065"/>
      <c r="AI1515" s="3065"/>
      <c r="AJ1515" s="3066"/>
      <c r="AK1515" s="2385" t="s">
        <v>3646</v>
      </c>
      <c r="AL1515" s="2386"/>
      <c r="AM1515" s="2386"/>
      <c r="AN1515" s="2387"/>
      <c r="AO1515" s="2350" t="s">
        <v>3652</v>
      </c>
      <c r="AP1515" s="2351"/>
      <c r="AQ1515" s="2351"/>
      <c r="AR1515" s="2301" t="s">
        <v>3599</v>
      </c>
      <c r="AS1515" s="2302"/>
      <c r="AT1515" s="2302"/>
      <c r="AU1515" s="2302"/>
      <c r="AV1515" s="2355"/>
      <c r="AW1515" s="2915">
        <f>MIN(AW1516)</f>
        <v>20</v>
      </c>
      <c r="AX1515" s="2916"/>
      <c r="AY1515" s="2917"/>
      <c r="AZ1515" s="2915"/>
      <c r="BA1515" s="2916"/>
      <c r="BB1515" s="2917"/>
      <c r="BC1515" s="2915"/>
      <c r="BD1515" s="2916"/>
      <c r="BE1515" s="2917"/>
      <c r="BF1515" s="2915">
        <f>MIN(BF1516)</f>
        <v>19</v>
      </c>
      <c r="BG1515" s="2916"/>
      <c r="BH1515" s="2917"/>
      <c r="BI1515" s="3055">
        <f>MIN(SUM(BI1516))</f>
        <v>-1</v>
      </c>
      <c r="BJ1515" s="3056"/>
      <c r="BK1515" s="3057"/>
      <c r="BL1515" s="3067">
        <f>AW1515/AG$1500</f>
        <v>1</v>
      </c>
      <c r="BM1515" s="3068"/>
      <c r="BN1515" s="3069"/>
      <c r="BO1515" s="2918">
        <f>BF1515/AG$1500</f>
        <v>0.95</v>
      </c>
      <c r="BP1515" s="2919"/>
      <c r="BQ1515" s="2920"/>
      <c r="BR1515" s="2915">
        <v>15</v>
      </c>
      <c r="BS1515" s="2916"/>
      <c r="BT1515" s="2917"/>
      <c r="BU1515" s="2918">
        <f>BR1515/AG1515</f>
        <v>0.75</v>
      </c>
      <c r="BV1515" s="2919"/>
      <c r="BW1515" s="2920"/>
      <c r="BX1515" s="1068"/>
      <c r="BY1515" s="937"/>
    </row>
    <row r="1516" spans="9:82" ht="18.95" customHeight="1">
      <c r="I1516" s="1847"/>
      <c r="J1516" s="932"/>
      <c r="K1516" s="1162"/>
      <c r="L1516" s="1027"/>
      <c r="M1516" s="1027"/>
      <c r="N1516" s="1027"/>
      <c r="O1516" s="1027"/>
      <c r="P1516" s="1152"/>
      <c r="Q1516" s="983"/>
      <c r="R1516" s="983"/>
      <c r="S1516" s="983"/>
      <c r="T1516" s="1245"/>
      <c r="U1516" s="1245"/>
      <c r="V1516" s="983"/>
      <c r="W1516" s="983"/>
      <c r="X1516" s="1245"/>
      <c r="Y1516" s="983"/>
      <c r="Z1516" s="983"/>
      <c r="AA1516" s="983"/>
      <c r="AB1516" s="983"/>
      <c r="AC1516" s="983"/>
      <c r="AD1516" s="1152"/>
      <c r="AE1516" s="983"/>
      <c r="AF1516" s="2304"/>
      <c r="AG1516" s="2304"/>
      <c r="AH1516" s="2304"/>
      <c r="AI1516" s="2304"/>
      <c r="AJ1516" s="2264"/>
      <c r="AK1516" s="2346" t="s">
        <v>3647</v>
      </c>
      <c r="AL1516" s="2347"/>
      <c r="AM1516" s="2347"/>
      <c r="AN1516" s="1005"/>
      <c r="AO1516" s="2360" t="s">
        <v>3641</v>
      </c>
      <c r="AP1516" s="2361"/>
      <c r="AQ1516" s="2351"/>
      <c r="AR1516" s="2362" t="s">
        <v>3641</v>
      </c>
      <c r="AS1516" s="1034"/>
      <c r="AT1516" s="1034"/>
      <c r="AU1516" s="1034"/>
      <c r="AV1516" s="1039"/>
      <c r="AW1516" s="2890">
        <f>AW1529</f>
        <v>20</v>
      </c>
      <c r="AX1516" s="2891"/>
      <c r="AY1516" s="2892"/>
      <c r="AZ1516" s="2893"/>
      <c r="BA1516" s="2894"/>
      <c r="BB1516" s="2895"/>
      <c r="BC1516" s="2893"/>
      <c r="BD1516" s="2894"/>
      <c r="BE1516" s="2895"/>
      <c r="BF1516" s="2890">
        <f>BF1529</f>
        <v>19</v>
      </c>
      <c r="BG1516" s="2891"/>
      <c r="BH1516" s="2892"/>
      <c r="BI1516" s="3058">
        <f>BF1516-AW1516</f>
        <v>-1</v>
      </c>
      <c r="BJ1516" s="3059"/>
      <c r="BK1516" s="3060"/>
      <c r="BL1516" s="3061">
        <f>AW1516/AG$1494</f>
        <v>0.66666666666666663</v>
      </c>
      <c r="BM1516" s="3062"/>
      <c r="BN1516" s="3063"/>
      <c r="BO1516" s="3061">
        <f>BF1516/AG$1494</f>
        <v>0.6333333333333333</v>
      </c>
      <c r="BP1516" s="3062"/>
      <c r="BQ1516" s="3063"/>
      <c r="BR1516" s="2893"/>
      <c r="BS1516" s="2894"/>
      <c r="BT1516" s="2895"/>
      <c r="BU1516" s="2893"/>
      <c r="BV1516" s="2894"/>
      <c r="BW1516" s="2895"/>
      <c r="BX1516" s="1229"/>
      <c r="BY1516" s="937"/>
    </row>
    <row r="1517" spans="9:82" ht="5.0999999999999996" customHeight="1">
      <c r="I1517" s="1847"/>
      <c r="J1517" s="920"/>
      <c r="K1517" s="920"/>
      <c r="L1517" s="920"/>
      <c r="M1517" s="920"/>
      <c r="N1517" s="920"/>
      <c r="O1517" s="920"/>
      <c r="P1517" s="920"/>
      <c r="Q1517" s="920"/>
      <c r="R1517" s="920"/>
      <c r="S1517" s="920"/>
      <c r="T1517" s="920"/>
      <c r="U1517" s="920"/>
      <c r="V1517" s="920"/>
      <c r="W1517" s="920"/>
      <c r="X1517" s="920"/>
      <c r="Y1517" s="920"/>
      <c r="Z1517" s="920"/>
      <c r="AA1517" s="920"/>
      <c r="AB1517" s="920"/>
      <c r="AC1517" s="920"/>
      <c r="AD1517" s="920"/>
      <c r="AE1517" s="920"/>
      <c r="AF1517" s="920"/>
      <c r="AG1517" s="920"/>
      <c r="AH1517" s="920"/>
      <c r="AI1517" s="920"/>
      <c r="AJ1517" s="920"/>
      <c r="AK1517" s="920"/>
      <c r="AL1517" s="920"/>
      <c r="AM1517" s="920"/>
      <c r="AN1517" s="920"/>
      <c r="AO1517" s="920"/>
      <c r="AP1517" s="920"/>
      <c r="AQ1517" s="920"/>
      <c r="AR1517" s="920"/>
      <c r="AS1517" s="920"/>
      <c r="AT1517" s="920"/>
      <c r="AU1517" s="920"/>
      <c r="AV1517" s="920"/>
      <c r="AW1517" s="920"/>
      <c r="AX1517" s="920"/>
      <c r="AY1517" s="920"/>
      <c r="AZ1517" s="920"/>
      <c r="BA1517" s="920"/>
      <c r="BB1517" s="920"/>
      <c r="BC1517" s="920"/>
      <c r="BD1517" s="920"/>
      <c r="BE1517" s="920"/>
      <c r="BF1517" s="920"/>
      <c r="BG1517" s="920"/>
      <c r="BH1517" s="920"/>
      <c r="BI1517" s="920"/>
      <c r="BJ1517" s="920"/>
      <c r="BK1517" s="920"/>
      <c r="BL1517" s="920"/>
      <c r="BM1517" s="920"/>
      <c r="BN1517" s="920"/>
      <c r="BO1517" s="920"/>
      <c r="BP1517" s="920"/>
      <c r="BQ1517" s="920"/>
      <c r="BR1517" s="920"/>
      <c r="BS1517" s="920"/>
      <c r="BT1517" s="920"/>
      <c r="BU1517" s="920"/>
      <c r="BV1517" s="920"/>
      <c r="BW1517" s="920"/>
      <c r="BX1517" s="920"/>
      <c r="BY1517" s="937"/>
    </row>
    <row r="1518" spans="9:82" ht="5.0999999999999996" customHeight="1">
      <c r="I1518" s="1847"/>
      <c r="J1518" s="977"/>
      <c r="K1518" s="977"/>
      <c r="L1518" s="977"/>
      <c r="M1518" s="977"/>
      <c r="N1518" s="977"/>
      <c r="O1518" s="977"/>
      <c r="P1518" s="977"/>
      <c r="Q1518" s="977"/>
      <c r="R1518" s="977"/>
      <c r="S1518" s="977"/>
      <c r="T1518" s="977"/>
      <c r="U1518" s="977"/>
      <c r="V1518" s="977"/>
      <c r="W1518" s="977"/>
      <c r="X1518" s="977"/>
      <c r="Y1518" s="977"/>
      <c r="Z1518" s="977"/>
      <c r="AA1518" s="977"/>
      <c r="AB1518" s="977"/>
      <c r="AC1518" s="977"/>
      <c r="AD1518" s="977"/>
      <c r="AE1518" s="977"/>
      <c r="AF1518" s="977"/>
      <c r="AG1518" s="977"/>
      <c r="AH1518" s="977"/>
      <c r="AI1518" s="977"/>
      <c r="AJ1518" s="977"/>
      <c r="AK1518" s="977"/>
      <c r="AL1518" s="977"/>
      <c r="AM1518" s="977"/>
      <c r="AN1518" s="977"/>
      <c r="AO1518" s="977"/>
      <c r="AP1518" s="977"/>
      <c r="AQ1518" s="977"/>
      <c r="AR1518" s="977"/>
      <c r="AS1518" s="977"/>
      <c r="AT1518" s="977"/>
      <c r="AU1518" s="977"/>
      <c r="AV1518" s="977"/>
      <c r="AW1518" s="977"/>
      <c r="AX1518" s="977"/>
      <c r="AY1518" s="977"/>
      <c r="AZ1518" s="977"/>
      <c r="BA1518" s="977"/>
      <c r="BB1518" s="977"/>
      <c r="BC1518" s="977"/>
      <c r="BD1518" s="977"/>
      <c r="BE1518" s="977"/>
      <c r="BF1518" s="977"/>
      <c r="BG1518" s="977"/>
      <c r="BH1518" s="977"/>
      <c r="BI1518" s="977"/>
      <c r="BJ1518" s="977"/>
      <c r="BK1518" s="977"/>
      <c r="BL1518" s="977"/>
      <c r="BM1518" s="977"/>
      <c r="BN1518" s="977"/>
      <c r="BO1518" s="977"/>
      <c r="BP1518" s="977"/>
      <c r="BQ1518" s="977"/>
      <c r="BR1518" s="977"/>
      <c r="BS1518" s="977"/>
      <c r="BT1518" s="977"/>
      <c r="BU1518" s="977"/>
      <c r="BV1518" s="977"/>
      <c r="BW1518" s="977"/>
      <c r="BX1518" s="977"/>
      <c r="BY1518" s="937"/>
    </row>
    <row r="1519" spans="9:82" ht="18.95" customHeight="1">
      <c r="I1519" s="1847"/>
      <c r="J1519" s="977"/>
      <c r="K1519" s="977"/>
      <c r="L1519" s="977"/>
      <c r="M1519" s="977"/>
      <c r="N1519" s="977"/>
      <c r="O1519" s="977"/>
      <c r="P1519" s="977"/>
      <c r="Q1519" s="977"/>
      <c r="R1519" s="977"/>
      <c r="S1519" s="977"/>
      <c r="T1519" s="977"/>
      <c r="U1519" s="977"/>
      <c r="V1519" s="977"/>
      <c r="W1519" s="977"/>
      <c r="X1519" s="977"/>
      <c r="Y1519" s="977"/>
      <c r="Z1519" s="977"/>
      <c r="AA1519" s="977"/>
      <c r="AB1519" s="977"/>
      <c r="AC1519" s="977"/>
      <c r="AD1519" s="980" t="s">
        <v>1606</v>
      </c>
      <c r="AE1519" s="979"/>
      <c r="AF1519" s="979"/>
      <c r="AG1519" s="3073">
        <f>AG1510+AG1515</f>
        <v>50</v>
      </c>
      <c r="AH1519" s="3074"/>
      <c r="AI1519" s="3074"/>
      <c r="AJ1519" s="3075"/>
      <c r="AK1519" s="1467"/>
      <c r="AL1519" s="1467"/>
      <c r="AM1519" s="1467"/>
      <c r="AN1519" s="1467"/>
      <c r="AO1519" s="977"/>
      <c r="AP1519" s="980"/>
      <c r="AQ1519" s="979"/>
      <c r="AR1519" s="979"/>
      <c r="AS1519" s="980"/>
      <c r="AT1519" s="980"/>
      <c r="AU1519" s="979"/>
      <c r="AV1519" s="979"/>
      <c r="AW1519" s="2921">
        <f>AW1510+AW1515</f>
        <v>20</v>
      </c>
      <c r="AX1519" s="2884"/>
      <c r="AY1519" s="2885"/>
      <c r="AZ1519" s="977"/>
      <c r="BA1519" s="977"/>
      <c r="BB1519" s="977"/>
      <c r="BC1519" s="977"/>
      <c r="BD1519" s="977"/>
      <c r="BE1519" s="977"/>
      <c r="BF1519" s="2921">
        <f>BF1510+BF1515</f>
        <v>19</v>
      </c>
      <c r="BG1519" s="2884"/>
      <c r="BH1519" s="2885"/>
      <c r="BI1519" s="3058">
        <f>BF1519-AW1519</f>
        <v>-1</v>
      </c>
      <c r="BJ1519" s="3059"/>
      <c r="BK1519" s="3060"/>
      <c r="BL1519" s="3070">
        <f>AW1519/AG1519</f>
        <v>0.4</v>
      </c>
      <c r="BM1519" s="3071"/>
      <c r="BN1519" s="3072"/>
      <c r="BO1519" s="3070">
        <f>BF1519/AG1519</f>
        <v>0.38</v>
      </c>
      <c r="BP1519" s="3071"/>
      <c r="BQ1519" s="3072"/>
      <c r="BR1519" s="2921">
        <f>BR1515+BR1510</f>
        <v>15</v>
      </c>
      <c r="BS1519" s="2884"/>
      <c r="BT1519" s="2885"/>
      <c r="BU1519" s="2922">
        <f>BR1519/AG1519</f>
        <v>0.3</v>
      </c>
      <c r="BV1519" s="2923"/>
      <c r="BW1519" s="2924"/>
      <c r="BX1519" s="977"/>
      <c r="BY1519" s="937"/>
    </row>
    <row r="1520" spans="9:82" ht="5.0999999999999996" customHeight="1">
      <c r="I1520" s="1847"/>
      <c r="J1520" s="977"/>
      <c r="K1520" s="977"/>
      <c r="L1520" s="977"/>
      <c r="M1520" s="977"/>
      <c r="N1520" s="977"/>
      <c r="O1520" s="977"/>
      <c r="P1520" s="977"/>
      <c r="Q1520" s="977"/>
      <c r="R1520" s="977"/>
      <c r="S1520" s="977"/>
      <c r="T1520" s="977"/>
      <c r="U1520" s="977"/>
      <c r="V1520" s="977"/>
      <c r="W1520" s="977"/>
      <c r="X1520" s="977"/>
      <c r="Y1520" s="977"/>
      <c r="Z1520" s="977"/>
      <c r="AA1520" s="977"/>
      <c r="AB1520" s="977"/>
      <c r="AC1520" s="977"/>
      <c r="AD1520" s="977"/>
      <c r="AE1520" s="977"/>
      <c r="AF1520" s="977"/>
      <c r="AG1520" s="977"/>
      <c r="AH1520" s="977"/>
      <c r="AI1520" s="977"/>
      <c r="AJ1520" s="977"/>
      <c r="AK1520" s="977"/>
      <c r="AL1520" s="977"/>
      <c r="AM1520" s="977"/>
      <c r="AN1520" s="977"/>
      <c r="AO1520" s="977"/>
      <c r="AP1520" s="977"/>
      <c r="AQ1520" s="977"/>
      <c r="AR1520" s="977"/>
      <c r="AS1520" s="977"/>
      <c r="AT1520" s="977"/>
      <c r="AU1520" s="977"/>
      <c r="AV1520" s="977"/>
      <c r="AW1520" s="977"/>
      <c r="AX1520" s="977"/>
      <c r="AY1520" s="977"/>
      <c r="AZ1520" s="977"/>
      <c r="BA1520" s="977"/>
      <c r="BB1520" s="977"/>
      <c r="BC1520" s="977"/>
      <c r="BD1520" s="977"/>
      <c r="BE1520" s="977"/>
      <c r="BF1520" s="977"/>
      <c r="BG1520" s="977"/>
      <c r="BH1520" s="977"/>
      <c r="BI1520" s="977"/>
      <c r="BJ1520" s="977"/>
      <c r="BK1520" s="977"/>
      <c r="BL1520" s="977"/>
      <c r="BM1520" s="977"/>
      <c r="BN1520" s="977"/>
      <c r="BO1520" s="977"/>
      <c r="BP1520" s="977"/>
      <c r="BQ1520" s="977"/>
      <c r="BR1520" s="977"/>
      <c r="BS1520" s="977"/>
      <c r="BT1520" s="977"/>
      <c r="BU1520" s="977"/>
      <c r="BV1520" s="977"/>
      <c r="BW1520" s="977"/>
      <c r="BX1520" s="977"/>
      <c r="BY1520" s="937"/>
    </row>
    <row r="1521" spans="7:111" ht="18.95" customHeight="1">
      <c r="I1521" s="1847"/>
      <c r="J1521" s="920"/>
      <c r="K1521" s="920"/>
      <c r="L1521" s="920"/>
      <c r="M1521" s="920"/>
      <c r="N1521" s="920"/>
      <c r="O1521" s="920"/>
      <c r="P1521" s="920"/>
      <c r="Q1521" s="920"/>
      <c r="R1521" s="920"/>
      <c r="S1521" s="920"/>
      <c r="T1521" s="920"/>
      <c r="U1521" s="920"/>
      <c r="V1521" s="920"/>
      <c r="W1521" s="920"/>
      <c r="X1521" s="920"/>
      <c r="Y1521" s="920"/>
      <c r="Z1521" s="920"/>
      <c r="AA1521" s="920"/>
      <c r="AB1521" s="920"/>
      <c r="AC1521" s="920"/>
      <c r="AD1521" s="920"/>
      <c r="AE1521" s="920"/>
      <c r="AF1521" s="920"/>
      <c r="AG1521" s="920"/>
      <c r="AH1521" s="920"/>
      <c r="AI1521" s="920"/>
      <c r="AJ1521" s="920"/>
      <c r="AK1521" s="920"/>
      <c r="AL1521" s="920"/>
      <c r="AM1521" s="920"/>
      <c r="AN1521" s="920"/>
      <c r="AO1521" s="920"/>
      <c r="AP1521" s="920"/>
      <c r="AQ1521" s="920"/>
      <c r="AR1521" s="920"/>
      <c r="AS1521" s="920"/>
      <c r="AT1521" s="920"/>
      <c r="AU1521" s="920"/>
      <c r="AV1521" s="920"/>
      <c r="AW1521" s="920"/>
      <c r="AX1521" s="920"/>
      <c r="AY1521" s="920"/>
      <c r="AZ1521" s="920"/>
      <c r="BA1521" s="920"/>
      <c r="BB1521" s="920"/>
      <c r="BC1521" s="920"/>
      <c r="BD1521" s="920"/>
      <c r="BE1521" s="920"/>
      <c r="BF1521" s="920"/>
      <c r="BG1521" s="920"/>
      <c r="BH1521" s="920"/>
      <c r="BI1521" s="920"/>
      <c r="BJ1521" s="920"/>
      <c r="BK1521" s="920"/>
      <c r="BL1521" s="920"/>
      <c r="BM1521" s="920"/>
      <c r="BN1521" s="920"/>
      <c r="BO1521" s="920"/>
      <c r="BP1521" s="920"/>
      <c r="BQ1521" s="920"/>
      <c r="BR1521" s="920"/>
      <c r="BS1521" s="920"/>
      <c r="BT1521" s="920"/>
      <c r="BU1521" s="920"/>
      <c r="BV1521" s="920"/>
      <c r="BW1521" s="920"/>
      <c r="BX1521" s="920"/>
      <c r="BY1521" s="937"/>
      <c r="CD1521" s="920"/>
    </row>
    <row r="1522" spans="7:111" ht="18.95" customHeight="1">
      <c r="I1522" s="1847"/>
      <c r="J1522" s="2305" t="s">
        <v>3673</v>
      </c>
      <c r="K1522" s="920"/>
      <c r="L1522" s="920"/>
      <c r="M1522" s="920"/>
      <c r="N1522" s="920"/>
      <c r="O1522" s="920"/>
      <c r="P1522" s="920"/>
      <c r="Q1522" s="920"/>
      <c r="R1522" s="920"/>
      <c r="S1522" s="920"/>
      <c r="T1522" s="920"/>
      <c r="U1522" s="920"/>
      <c r="V1522" s="920"/>
      <c r="W1522" s="920"/>
      <c r="X1522" s="920"/>
      <c r="Y1522" s="920"/>
      <c r="Z1522" s="920"/>
      <c r="AA1522" s="920"/>
      <c r="AB1522" s="920"/>
      <c r="AC1522" s="920"/>
      <c r="AD1522" s="920"/>
      <c r="AE1522" s="920"/>
      <c r="AF1522" s="920"/>
      <c r="AG1522" s="920"/>
      <c r="AH1522" s="920"/>
      <c r="AI1522" s="920"/>
      <c r="AJ1522" s="920"/>
      <c r="AK1522" s="920"/>
      <c r="AL1522" s="920"/>
      <c r="AM1522" s="920"/>
      <c r="AN1522" s="920"/>
      <c r="AO1522" s="1057"/>
      <c r="AP1522" s="1057"/>
      <c r="AQ1522" s="1057"/>
      <c r="AR1522" s="1057"/>
      <c r="AS1522" s="1057"/>
      <c r="AT1522" s="1057"/>
      <c r="AU1522" s="1057"/>
      <c r="AV1522" s="1057"/>
      <c r="AW1522" s="1057"/>
      <c r="AX1522" s="1057"/>
      <c r="AY1522" s="1057"/>
      <c r="AZ1522" s="1057"/>
      <c r="BA1522" s="1057"/>
      <c r="BB1522" s="1057"/>
      <c r="BC1522" s="1057"/>
      <c r="BD1522" s="1057"/>
      <c r="BE1522" s="1057"/>
      <c r="BF1522" s="1057"/>
      <c r="BG1522" s="1057"/>
      <c r="BH1522" s="1057"/>
      <c r="BI1522" s="1057"/>
      <c r="BJ1522" s="1057"/>
      <c r="BK1522" s="1057"/>
      <c r="BL1522" s="1057"/>
      <c r="BM1522" s="1057"/>
      <c r="BN1522" s="1057"/>
      <c r="BO1522" s="1057"/>
      <c r="BP1522" s="1057"/>
      <c r="BQ1522" s="1057"/>
      <c r="BR1522" s="920"/>
      <c r="BS1522" s="1057"/>
      <c r="BT1522" s="1057"/>
      <c r="BU1522" s="920"/>
      <c r="BV1522" s="920"/>
      <c r="BW1522" s="920"/>
      <c r="BX1522" s="920"/>
      <c r="BY1522" s="937"/>
      <c r="CD1522" s="1057"/>
    </row>
    <row r="1523" spans="7:111" ht="18.95" customHeight="1">
      <c r="I1523" s="1847"/>
      <c r="J1523" s="2880" t="s">
        <v>1559</v>
      </c>
      <c r="K1523" s="2797" t="s">
        <v>3593</v>
      </c>
      <c r="L1523" s="2798"/>
      <c r="M1523" s="2798"/>
      <c r="N1523" s="2798"/>
      <c r="O1523" s="2799"/>
      <c r="P1523" s="929" t="s">
        <v>1586</v>
      </c>
      <c r="Q1523" s="930"/>
      <c r="R1523" s="930"/>
      <c r="S1523" s="930"/>
      <c r="T1523" s="930"/>
      <c r="U1523" s="930"/>
      <c r="V1523" s="930"/>
      <c r="W1523" s="930"/>
      <c r="X1523" s="930"/>
      <c r="Y1523" s="930"/>
      <c r="Z1523" s="931"/>
      <c r="AA1523" s="930"/>
      <c r="AB1523" s="930"/>
      <c r="AC1523" s="931"/>
      <c r="AD1523" s="930"/>
      <c r="AE1523" s="930"/>
      <c r="AF1523" s="931"/>
      <c r="AG1523" s="967"/>
      <c r="AH1523" s="967"/>
      <c r="AI1523" s="967"/>
      <c r="AJ1523" s="967"/>
      <c r="AK1523" s="967"/>
      <c r="AL1523" s="967"/>
      <c r="AM1523" s="967"/>
      <c r="AN1523" s="967"/>
      <c r="AO1523" s="929" t="s">
        <v>1626</v>
      </c>
      <c r="AP1523" s="930"/>
      <c r="AQ1523" s="930"/>
      <c r="AR1523" s="930"/>
      <c r="AS1523" s="930"/>
      <c r="AT1523" s="930"/>
      <c r="AU1523" s="930"/>
      <c r="AV1523" s="931"/>
      <c r="AW1523" s="1025" t="s">
        <v>3720</v>
      </c>
      <c r="AX1523" s="1026"/>
      <c r="AY1523" s="1026"/>
      <c r="AZ1523" s="1026"/>
      <c r="BA1523" s="1026"/>
      <c r="BB1523" s="1026"/>
      <c r="BC1523" s="1026"/>
      <c r="BD1523" s="1026"/>
      <c r="BE1523" s="1026"/>
      <c r="BF1523" s="1026"/>
      <c r="BG1523" s="1026"/>
      <c r="BH1523" s="1026"/>
      <c r="BI1523" s="1026"/>
      <c r="BJ1523" s="1026"/>
      <c r="BK1523" s="1182"/>
      <c r="BL1523" s="1026"/>
      <c r="BM1523" s="1026"/>
      <c r="BN1523" s="1182"/>
      <c r="BO1523" s="1026"/>
      <c r="BP1523" s="1026"/>
      <c r="BQ1523" s="1182"/>
      <c r="BR1523" s="1025" t="s">
        <v>3820</v>
      </c>
      <c r="BS1523" s="1026"/>
      <c r="BT1523" s="1026"/>
      <c r="BU1523" s="1026"/>
      <c r="BV1523" s="1026"/>
      <c r="BW1523" s="1182"/>
      <c r="BX1523" s="1229" t="s">
        <v>3609</v>
      </c>
      <c r="BY1523" s="937"/>
    </row>
    <row r="1524" spans="7:111" ht="30" customHeight="1">
      <c r="I1524" s="1847"/>
      <c r="J1524" s="2881"/>
      <c r="K1524" s="2800"/>
      <c r="L1524" s="2801"/>
      <c r="M1524" s="2801"/>
      <c r="N1524" s="2801"/>
      <c r="O1524" s="2802"/>
      <c r="P1524" s="929" t="s">
        <v>699</v>
      </c>
      <c r="Q1524" s="930"/>
      <c r="R1524" s="930"/>
      <c r="S1524" s="931"/>
      <c r="T1524" s="929" t="s">
        <v>700</v>
      </c>
      <c r="U1524" s="930"/>
      <c r="V1524" s="930"/>
      <c r="W1524" s="931"/>
      <c r="X1524" s="929" t="s">
        <v>1697</v>
      </c>
      <c r="Y1524" s="930"/>
      <c r="Z1524" s="930"/>
      <c r="AA1524" s="930"/>
      <c r="AB1524" s="930"/>
      <c r="AC1524" s="931"/>
      <c r="AD1524" s="929" t="s">
        <v>1771</v>
      </c>
      <c r="AE1524" s="930"/>
      <c r="AF1524" s="931"/>
      <c r="AG1524" s="2803" t="s">
        <v>3610</v>
      </c>
      <c r="AH1524" s="2804"/>
      <c r="AI1524" s="2804"/>
      <c r="AJ1524" s="2805"/>
      <c r="AK1524" s="929" t="s">
        <v>3618</v>
      </c>
      <c r="AL1524" s="930"/>
      <c r="AM1524" s="930"/>
      <c r="AN1524" s="931"/>
      <c r="AO1524" s="963" t="s">
        <v>3655</v>
      </c>
      <c r="AP1524" s="964"/>
      <c r="AQ1524" s="964"/>
      <c r="AR1524" s="929" t="s">
        <v>3656</v>
      </c>
      <c r="AS1524" s="930"/>
      <c r="AT1524" s="930"/>
      <c r="AU1524" s="930"/>
      <c r="AV1524" s="931"/>
      <c r="AW1524" s="1955" t="s">
        <v>3822</v>
      </c>
      <c r="AX1524" s="1160"/>
      <c r="AY1524" s="1161"/>
      <c r="AZ1524" s="2294" t="s">
        <v>3603</v>
      </c>
      <c r="BA1524" s="2295"/>
      <c r="BB1524" s="2296"/>
      <c r="BC1524" s="2294" t="s">
        <v>3604</v>
      </c>
      <c r="BD1524" s="2295"/>
      <c r="BE1524" s="2296"/>
      <c r="BF1524" s="1955" t="s">
        <v>3615</v>
      </c>
      <c r="BG1524" s="1160"/>
      <c r="BH1524" s="1161"/>
      <c r="BI1524" s="2307" t="s">
        <v>3614</v>
      </c>
      <c r="BJ1524" s="2308"/>
      <c r="BK1524" s="2309"/>
      <c r="BL1524" s="2925" t="s">
        <v>3612</v>
      </c>
      <c r="BM1524" s="2926"/>
      <c r="BN1524" s="2927"/>
      <c r="BO1524" s="2925" t="s">
        <v>3613</v>
      </c>
      <c r="BP1524" s="2926"/>
      <c r="BQ1524" s="2927"/>
      <c r="BR1524" s="1955" t="s">
        <v>3821</v>
      </c>
      <c r="BS1524" s="1160"/>
      <c r="BT1524" s="1161"/>
      <c r="BU1524" s="2925" t="s">
        <v>3613</v>
      </c>
      <c r="BV1524" s="2926"/>
      <c r="BW1524" s="2927"/>
      <c r="BX1524" s="1228" t="s">
        <v>1180</v>
      </c>
      <c r="BY1524" s="937"/>
    </row>
    <row r="1525" spans="7:111" ht="18.95" customHeight="1">
      <c r="I1525" s="1847"/>
      <c r="J1525" s="1346" t="s">
        <v>737</v>
      </c>
      <c r="K1525" s="1033" t="s">
        <v>1860</v>
      </c>
      <c r="L1525" s="1034"/>
      <c r="M1525" s="1034"/>
      <c r="N1525" s="1034"/>
      <c r="O1525" s="1039"/>
      <c r="P1525" s="2297" t="s">
        <v>1689</v>
      </c>
      <c r="Q1525" s="1350"/>
      <c r="R1525" s="1350"/>
      <c r="S1525" s="1350"/>
      <c r="T1525" s="2298">
        <v>241657</v>
      </c>
      <c r="U1525" s="2299"/>
      <c r="V1525" s="1350"/>
      <c r="W1525" s="1351"/>
      <c r="X1525" s="2298" t="s">
        <v>1691</v>
      </c>
      <c r="Y1525" s="1350"/>
      <c r="Z1525" s="1350"/>
      <c r="AA1525" s="1350"/>
      <c r="AB1525" s="1350"/>
      <c r="AC1525" s="1350"/>
      <c r="AD1525" s="2297" t="s">
        <v>1772</v>
      </c>
      <c r="AE1525" s="1351"/>
      <c r="AF1525" s="2300"/>
      <c r="AG1525" s="3064">
        <v>30</v>
      </c>
      <c r="AH1525" s="3065"/>
      <c r="AI1525" s="3065"/>
      <c r="AJ1525" s="3066"/>
      <c r="AK1525" s="2385" t="s">
        <v>3646</v>
      </c>
      <c r="AL1525" s="2386"/>
      <c r="AM1525" s="2386"/>
      <c r="AN1525" s="2387"/>
      <c r="AO1525" s="2350" t="s">
        <v>3652</v>
      </c>
      <c r="AP1525" s="2351"/>
      <c r="AQ1525" s="2351"/>
      <c r="AR1525" s="2301" t="s">
        <v>3599</v>
      </c>
      <c r="AS1525" s="2302"/>
      <c r="AT1525" s="2302"/>
      <c r="AU1525" s="2302"/>
      <c r="AV1525" s="2355"/>
      <c r="AW1525" s="2915">
        <f>MIN(AW1526,AW1527,AW1528)</f>
        <v>0</v>
      </c>
      <c r="AX1525" s="2916"/>
      <c r="AY1525" s="2917"/>
      <c r="AZ1525" s="2915"/>
      <c r="BA1525" s="2916"/>
      <c r="BB1525" s="2917"/>
      <c r="BC1525" s="2915"/>
      <c r="BD1525" s="2916"/>
      <c r="BE1525" s="2917"/>
      <c r="BF1525" s="2915">
        <f>MIN(BF1526,BF1527,BF1528)</f>
        <v>0</v>
      </c>
      <c r="BG1525" s="2916"/>
      <c r="BH1525" s="2917"/>
      <c r="BI1525" s="3055">
        <f>BF1525-AW1525</f>
        <v>0</v>
      </c>
      <c r="BJ1525" s="3056"/>
      <c r="BK1525" s="3057"/>
      <c r="BL1525" s="2918">
        <f>AW1525/AG$1494</f>
        <v>0</v>
      </c>
      <c r="BM1525" s="2919"/>
      <c r="BN1525" s="2920"/>
      <c r="BO1525" s="2918">
        <f>BF1525/AG$1494</f>
        <v>0</v>
      </c>
      <c r="BP1525" s="2919"/>
      <c r="BQ1525" s="2920"/>
      <c r="BR1525" s="2915">
        <v>0</v>
      </c>
      <c r="BS1525" s="2916"/>
      <c r="BT1525" s="2917"/>
      <c r="BU1525" s="2918">
        <f>BR1525/AG1525</f>
        <v>0</v>
      </c>
      <c r="BV1525" s="2919"/>
      <c r="BW1525" s="2920"/>
      <c r="BX1525" s="1068"/>
      <c r="BY1525" s="937"/>
    </row>
    <row r="1526" spans="7:111" ht="18.95" customHeight="1">
      <c r="I1526" s="1847"/>
      <c r="J1526" s="1345"/>
      <c r="K1526" s="941"/>
      <c r="L1526" s="941"/>
      <c r="M1526" s="941"/>
      <c r="N1526" s="941"/>
      <c r="O1526" s="941"/>
      <c r="P1526" s="941"/>
      <c r="Q1526" s="941"/>
      <c r="R1526" s="941"/>
      <c r="S1526" s="941"/>
      <c r="T1526" s="941"/>
      <c r="U1526" s="941"/>
      <c r="V1526" s="941"/>
      <c r="W1526" s="941"/>
      <c r="X1526" s="941"/>
      <c r="Y1526" s="941"/>
      <c r="Z1526" s="941"/>
      <c r="AA1526" s="941"/>
      <c r="AB1526" s="941"/>
      <c r="AC1526" s="941"/>
      <c r="AD1526" s="941"/>
      <c r="AE1526" s="941"/>
      <c r="AF1526" s="941"/>
      <c r="AG1526" s="941"/>
      <c r="AH1526" s="941"/>
      <c r="AI1526" s="941"/>
      <c r="AJ1526" s="942"/>
      <c r="AK1526" s="2346" t="s">
        <v>3647</v>
      </c>
      <c r="AL1526" s="2347"/>
      <c r="AM1526" s="2347"/>
      <c r="AN1526" s="1005"/>
      <c r="AO1526" s="2360" t="s">
        <v>3641</v>
      </c>
      <c r="AP1526" s="2361"/>
      <c r="AQ1526" s="2351"/>
      <c r="AR1526" s="2362" t="s">
        <v>3641</v>
      </c>
      <c r="AS1526" s="1034"/>
      <c r="AT1526" s="1034"/>
      <c r="AU1526" s="1034"/>
      <c r="AV1526" s="1039"/>
      <c r="AW1526" s="2890">
        <f>MIN(SUM(AW1495:AY1496),SUM(AW1497))</f>
        <v>10</v>
      </c>
      <c r="AX1526" s="2891"/>
      <c r="AY1526" s="2892"/>
      <c r="AZ1526" s="2893"/>
      <c r="BA1526" s="2894"/>
      <c r="BB1526" s="2895"/>
      <c r="BC1526" s="2893"/>
      <c r="BD1526" s="2894"/>
      <c r="BE1526" s="2895"/>
      <c r="BF1526" s="2890">
        <f>MIN(SUM(BF1495:BH1496),SUM(BF1497))</f>
        <v>8</v>
      </c>
      <c r="BG1526" s="2891"/>
      <c r="BH1526" s="2892"/>
      <c r="BI1526" s="3058">
        <f>BF1526-AW1526</f>
        <v>-2</v>
      </c>
      <c r="BJ1526" s="3059"/>
      <c r="BK1526" s="3060"/>
      <c r="BL1526" s="3061">
        <f>AW1526/AG$1494</f>
        <v>0.33333333333333331</v>
      </c>
      <c r="BM1526" s="3062"/>
      <c r="BN1526" s="3063"/>
      <c r="BO1526" s="3061">
        <f>BF1526/AG$1494</f>
        <v>0.26666666666666666</v>
      </c>
      <c r="BP1526" s="3062"/>
      <c r="BQ1526" s="3063"/>
      <c r="BR1526" s="2893"/>
      <c r="BS1526" s="2894"/>
      <c r="BT1526" s="2895"/>
      <c r="BU1526" s="2893"/>
      <c r="BV1526" s="2894"/>
      <c r="BW1526" s="2895"/>
      <c r="BX1526" s="1068"/>
      <c r="BY1526" s="937"/>
    </row>
    <row r="1527" spans="7:111" ht="18.95" customHeight="1">
      <c r="I1527" s="1847"/>
      <c r="J1527" s="1847"/>
      <c r="K1527" s="920"/>
      <c r="L1527" s="920"/>
      <c r="M1527" s="920"/>
      <c r="N1527" s="920"/>
      <c r="O1527" s="920"/>
      <c r="P1527" s="920"/>
      <c r="Q1527" s="920"/>
      <c r="R1527" s="920"/>
      <c r="S1527" s="920"/>
      <c r="T1527" s="920"/>
      <c r="U1527" s="920"/>
      <c r="V1527" s="920"/>
      <c r="W1527" s="920"/>
      <c r="X1527" s="920"/>
      <c r="Y1527" s="920"/>
      <c r="Z1527" s="920"/>
      <c r="AA1527" s="920"/>
      <c r="AB1527" s="920"/>
      <c r="AC1527" s="920"/>
      <c r="AD1527" s="920"/>
      <c r="AE1527" s="920"/>
      <c r="AF1527" s="920"/>
      <c r="AG1527" s="920"/>
      <c r="AH1527" s="920"/>
      <c r="AI1527" s="920"/>
      <c r="AJ1527" s="937"/>
      <c r="AK1527" s="2346" t="s">
        <v>3658</v>
      </c>
      <c r="AL1527" s="2347"/>
      <c r="AM1527" s="2347"/>
      <c r="AN1527" s="1005"/>
      <c r="AO1527" s="2360" t="s">
        <v>3641</v>
      </c>
      <c r="AP1527" s="2361"/>
      <c r="AQ1527" s="2351"/>
      <c r="AR1527" s="2362" t="s">
        <v>3641</v>
      </c>
      <c r="AS1527" s="1034"/>
      <c r="AT1527" s="1034"/>
      <c r="AU1527" s="1034"/>
      <c r="AV1527" s="1039"/>
      <c r="AW1527" s="2890">
        <f>MIN(SUM(AW1498),SUM(AW1498))</f>
        <v>0</v>
      </c>
      <c r="AX1527" s="2891"/>
      <c r="AY1527" s="2892"/>
      <c r="AZ1527" s="2893"/>
      <c r="BA1527" s="2894"/>
      <c r="BB1527" s="2895"/>
      <c r="BC1527" s="2893"/>
      <c r="BD1527" s="2894"/>
      <c r="BE1527" s="2895"/>
      <c r="BF1527" s="2890">
        <f>MIN(SUM(BF1498),SUM(BF1498))</f>
        <v>0</v>
      </c>
      <c r="BG1527" s="2891"/>
      <c r="BH1527" s="2892"/>
      <c r="BI1527" s="3058">
        <f>BF1527-AW1527</f>
        <v>0</v>
      </c>
      <c r="BJ1527" s="3059"/>
      <c r="BK1527" s="3060"/>
      <c r="BL1527" s="3061">
        <f>AW1527/AG$1494</f>
        <v>0</v>
      </c>
      <c r="BM1527" s="3062"/>
      <c r="BN1527" s="3063"/>
      <c r="BO1527" s="3061">
        <f>BF1527/AG$1494</f>
        <v>0</v>
      </c>
      <c r="BP1527" s="3062"/>
      <c r="BQ1527" s="3063"/>
      <c r="BR1527" s="2893"/>
      <c r="BS1527" s="2894"/>
      <c r="BT1527" s="2895"/>
      <c r="BU1527" s="2893"/>
      <c r="BV1527" s="2894"/>
      <c r="BW1527" s="2895"/>
      <c r="BX1527" s="1068"/>
      <c r="BY1527" s="937"/>
    </row>
    <row r="1528" spans="7:111" ht="18.95" customHeight="1">
      <c r="I1528" s="1847"/>
      <c r="J1528" s="936"/>
      <c r="K1528" s="939"/>
      <c r="L1528" s="939"/>
      <c r="M1528" s="939"/>
      <c r="N1528" s="939"/>
      <c r="O1528" s="939"/>
      <c r="P1528" s="939"/>
      <c r="Q1528" s="939"/>
      <c r="R1528" s="939"/>
      <c r="S1528" s="939"/>
      <c r="T1528" s="939"/>
      <c r="U1528" s="939"/>
      <c r="V1528" s="939"/>
      <c r="W1528" s="939"/>
      <c r="X1528" s="939"/>
      <c r="Y1528" s="939"/>
      <c r="Z1528" s="939"/>
      <c r="AA1528" s="939"/>
      <c r="AB1528" s="939"/>
      <c r="AC1528" s="939"/>
      <c r="AD1528" s="939"/>
      <c r="AE1528" s="939"/>
      <c r="AF1528" s="939"/>
      <c r="AG1528" s="939"/>
      <c r="AH1528" s="939"/>
      <c r="AI1528" s="939"/>
      <c r="AJ1528" s="940"/>
      <c r="AK1528" s="2363" t="s">
        <v>3648</v>
      </c>
      <c r="AL1528" s="2347"/>
      <c r="AM1528" s="2347"/>
      <c r="AN1528" s="1005"/>
      <c r="AO1528" s="2360" t="s">
        <v>3641</v>
      </c>
      <c r="AP1528" s="2361"/>
      <c r="AQ1528" s="2351"/>
      <c r="AR1528" s="2362" t="s">
        <v>3641</v>
      </c>
      <c r="AS1528" s="1034"/>
      <c r="AT1528" s="1034"/>
      <c r="AU1528" s="1034"/>
      <c r="AV1528" s="1039"/>
      <c r="AW1528" s="2890">
        <f>MIN(SUM(AW1499),SUM(AW1499))</f>
        <v>13</v>
      </c>
      <c r="AX1528" s="2891"/>
      <c r="AY1528" s="2892"/>
      <c r="AZ1528" s="2893"/>
      <c r="BA1528" s="2894"/>
      <c r="BB1528" s="2895"/>
      <c r="BC1528" s="2893"/>
      <c r="BD1528" s="2894"/>
      <c r="BE1528" s="2895"/>
      <c r="BF1528" s="2890">
        <f>MIN(SUM(BF1499),SUM(BF1499))</f>
        <v>11</v>
      </c>
      <c r="BG1528" s="2891"/>
      <c r="BH1528" s="2892"/>
      <c r="BI1528" s="3058">
        <f>BF1528-AW1528</f>
        <v>-2</v>
      </c>
      <c r="BJ1528" s="3059"/>
      <c r="BK1528" s="3060"/>
      <c r="BL1528" s="3061">
        <f>AW1528/AG$1494</f>
        <v>0.43333333333333335</v>
      </c>
      <c r="BM1528" s="3062"/>
      <c r="BN1528" s="3063"/>
      <c r="BO1528" s="3061">
        <f>BF1528/AG$1494</f>
        <v>0.36666666666666664</v>
      </c>
      <c r="BP1528" s="3062"/>
      <c r="BQ1528" s="3063"/>
      <c r="BR1528" s="2893"/>
      <c r="BS1528" s="2894"/>
      <c r="BT1528" s="2895"/>
      <c r="BU1528" s="2893"/>
      <c r="BV1528" s="2894"/>
      <c r="BW1528" s="2895"/>
      <c r="BX1528" s="1068"/>
      <c r="BY1528" s="937"/>
    </row>
    <row r="1529" spans="7:111" ht="18.95" customHeight="1">
      <c r="I1529" s="1847"/>
      <c r="J1529" s="1346" t="s">
        <v>737</v>
      </c>
      <c r="K1529" s="1033" t="s">
        <v>1860</v>
      </c>
      <c r="L1529" s="1034"/>
      <c r="M1529" s="1034"/>
      <c r="N1529" s="1034"/>
      <c r="O1529" s="1039"/>
      <c r="P1529" s="2297" t="s">
        <v>1689</v>
      </c>
      <c r="Q1529" s="1350"/>
      <c r="R1529" s="1350"/>
      <c r="S1529" s="1350"/>
      <c r="T1529" s="2298">
        <v>241657</v>
      </c>
      <c r="U1529" s="2299"/>
      <c r="V1529" s="1350"/>
      <c r="W1529" s="1351"/>
      <c r="X1529" s="2298" t="s">
        <v>1691</v>
      </c>
      <c r="Y1529" s="1350"/>
      <c r="Z1529" s="1350"/>
      <c r="AA1529" s="1350"/>
      <c r="AB1529" s="1350"/>
      <c r="AC1529" s="1350"/>
      <c r="AD1529" s="2297" t="s">
        <v>3662</v>
      </c>
      <c r="AE1529" s="1351"/>
      <c r="AF1529" s="2300"/>
      <c r="AG1529" s="3064">
        <v>20</v>
      </c>
      <c r="AH1529" s="3065"/>
      <c r="AI1529" s="3065"/>
      <c r="AJ1529" s="3066"/>
      <c r="AK1529" s="2385" t="s">
        <v>3646</v>
      </c>
      <c r="AL1529" s="2386"/>
      <c r="AM1529" s="2386"/>
      <c r="AN1529" s="2387"/>
      <c r="AO1529" s="2350" t="s">
        <v>3652</v>
      </c>
      <c r="AP1529" s="2351"/>
      <c r="AQ1529" s="2351"/>
      <c r="AR1529" s="2301" t="s">
        <v>3599</v>
      </c>
      <c r="AS1529" s="2302"/>
      <c r="AT1529" s="2302"/>
      <c r="AU1529" s="2302"/>
      <c r="AV1529" s="2355"/>
      <c r="AW1529" s="2915">
        <f>MIN(AW1530)</f>
        <v>20</v>
      </c>
      <c r="AX1529" s="2916"/>
      <c r="AY1529" s="2917"/>
      <c r="AZ1529" s="2915"/>
      <c r="BA1529" s="2916"/>
      <c r="BB1529" s="2917"/>
      <c r="BC1529" s="2915"/>
      <c r="BD1529" s="2916"/>
      <c r="BE1529" s="2917"/>
      <c r="BF1529" s="2915">
        <f>MIN(BF1530)</f>
        <v>19</v>
      </c>
      <c r="BG1529" s="2916"/>
      <c r="BH1529" s="2917"/>
      <c r="BI1529" s="3055">
        <f>MIN(SUM(BI1530))</f>
        <v>-1</v>
      </c>
      <c r="BJ1529" s="3056"/>
      <c r="BK1529" s="3057"/>
      <c r="BL1529" s="3067">
        <f>AW1529/AG$1500</f>
        <v>1</v>
      </c>
      <c r="BM1529" s="3068"/>
      <c r="BN1529" s="3069"/>
      <c r="BO1529" s="2918">
        <f>BF1529/AG$1500</f>
        <v>0.95</v>
      </c>
      <c r="BP1529" s="2919"/>
      <c r="BQ1529" s="2920"/>
      <c r="BR1529" s="2915">
        <v>15</v>
      </c>
      <c r="BS1529" s="2916"/>
      <c r="BT1529" s="2917"/>
      <c r="BU1529" s="2918">
        <f>BR1529/AG1529</f>
        <v>0.75</v>
      </c>
      <c r="BV1529" s="2919"/>
      <c r="BW1529" s="2920"/>
      <c r="BX1529" s="1068"/>
      <c r="BY1529" s="937"/>
    </row>
    <row r="1530" spans="7:111" ht="18.95" customHeight="1">
      <c r="I1530" s="1847"/>
      <c r="J1530" s="932"/>
      <c r="K1530" s="1162"/>
      <c r="L1530" s="1027"/>
      <c r="M1530" s="1027"/>
      <c r="N1530" s="1027"/>
      <c r="O1530" s="1027"/>
      <c r="P1530" s="1152"/>
      <c r="Q1530" s="983"/>
      <c r="R1530" s="983"/>
      <c r="S1530" s="983"/>
      <c r="T1530" s="1245"/>
      <c r="U1530" s="1245"/>
      <c r="V1530" s="983"/>
      <c r="W1530" s="983"/>
      <c r="X1530" s="1245"/>
      <c r="Y1530" s="983"/>
      <c r="Z1530" s="983"/>
      <c r="AA1530" s="983"/>
      <c r="AB1530" s="983"/>
      <c r="AC1530" s="983"/>
      <c r="AD1530" s="1152"/>
      <c r="AE1530" s="983"/>
      <c r="AF1530" s="2304"/>
      <c r="AG1530" s="2304"/>
      <c r="AH1530" s="2304"/>
      <c r="AI1530" s="2304"/>
      <c r="AJ1530" s="2264"/>
      <c r="AK1530" s="2346" t="s">
        <v>3647</v>
      </c>
      <c r="AL1530" s="2347"/>
      <c r="AM1530" s="2347"/>
      <c r="AN1530" s="1005"/>
      <c r="AO1530" s="2360" t="s">
        <v>3641</v>
      </c>
      <c r="AP1530" s="2361"/>
      <c r="AQ1530" s="2351"/>
      <c r="AR1530" s="2362" t="s">
        <v>3641</v>
      </c>
      <c r="AS1530" s="1034"/>
      <c r="AT1530" s="1034"/>
      <c r="AU1530" s="1034"/>
      <c r="AV1530" s="1039"/>
      <c r="AW1530" s="2890">
        <f>AW1500</f>
        <v>20</v>
      </c>
      <c r="AX1530" s="2891"/>
      <c r="AY1530" s="2892"/>
      <c r="AZ1530" s="2893"/>
      <c r="BA1530" s="2894"/>
      <c r="BB1530" s="2895"/>
      <c r="BC1530" s="2893"/>
      <c r="BD1530" s="2894"/>
      <c r="BE1530" s="2895"/>
      <c r="BF1530" s="2890">
        <f>BF1500</f>
        <v>19</v>
      </c>
      <c r="BG1530" s="2891"/>
      <c r="BH1530" s="2892"/>
      <c r="BI1530" s="3058">
        <f>BF1530-AW1530</f>
        <v>-1</v>
      </c>
      <c r="BJ1530" s="3059"/>
      <c r="BK1530" s="3060"/>
      <c r="BL1530" s="3061">
        <f>AW1530/AG$1494</f>
        <v>0.66666666666666663</v>
      </c>
      <c r="BM1530" s="3062"/>
      <c r="BN1530" s="3063"/>
      <c r="BO1530" s="3061">
        <f>BF1530/AG$1494</f>
        <v>0.6333333333333333</v>
      </c>
      <c r="BP1530" s="3062"/>
      <c r="BQ1530" s="3063"/>
      <c r="BR1530" s="2893"/>
      <c r="BS1530" s="2894"/>
      <c r="BT1530" s="2895"/>
      <c r="BU1530" s="2893"/>
      <c r="BV1530" s="2894"/>
      <c r="BW1530" s="2895"/>
      <c r="BX1530" s="1229"/>
      <c r="BY1530" s="937"/>
    </row>
    <row r="1531" spans="7:111" ht="5.0999999999999996" customHeight="1">
      <c r="I1531" s="1847"/>
      <c r="J1531" s="920"/>
      <c r="K1531" s="920"/>
      <c r="L1531" s="920"/>
      <c r="M1531" s="920"/>
      <c r="N1531" s="920"/>
      <c r="O1531" s="920"/>
      <c r="P1531" s="920"/>
      <c r="Q1531" s="920"/>
      <c r="R1531" s="920"/>
      <c r="S1531" s="920"/>
      <c r="T1531" s="920"/>
      <c r="U1531" s="920"/>
      <c r="V1531" s="920"/>
      <c r="W1531" s="920"/>
      <c r="X1531" s="920"/>
      <c r="Y1531" s="920"/>
      <c r="Z1531" s="920"/>
      <c r="AA1531" s="920"/>
      <c r="AB1531" s="920"/>
      <c r="AC1531" s="920"/>
      <c r="AD1531" s="920"/>
      <c r="AE1531" s="920"/>
      <c r="AF1531" s="920"/>
      <c r="AG1531" s="920"/>
      <c r="AH1531" s="920"/>
      <c r="AI1531" s="920"/>
      <c r="AJ1531" s="920"/>
      <c r="AK1531" s="920"/>
      <c r="AL1531" s="920"/>
      <c r="AM1531" s="920"/>
      <c r="AN1531" s="920"/>
      <c r="AO1531" s="920"/>
      <c r="AP1531" s="920"/>
      <c r="AQ1531" s="920"/>
      <c r="AR1531" s="920"/>
      <c r="AS1531" s="920"/>
      <c r="AT1531" s="920"/>
      <c r="AU1531" s="920"/>
      <c r="AV1531" s="920"/>
      <c r="AW1531" s="920"/>
      <c r="AX1531" s="920"/>
      <c r="AY1531" s="920"/>
      <c r="AZ1531" s="920"/>
      <c r="BA1531" s="920"/>
      <c r="BB1531" s="920"/>
      <c r="BC1531" s="920"/>
      <c r="BD1531" s="920"/>
      <c r="BE1531" s="920"/>
      <c r="BF1531" s="920"/>
      <c r="BG1531" s="920"/>
      <c r="BH1531" s="920"/>
      <c r="BI1531" s="920"/>
      <c r="BJ1531" s="920"/>
      <c r="BK1531" s="920"/>
      <c r="BL1531" s="920"/>
      <c r="BM1531" s="920"/>
      <c r="BN1531" s="920"/>
      <c r="BO1531" s="920"/>
      <c r="BP1531" s="920"/>
      <c r="BQ1531" s="920"/>
      <c r="BR1531" s="920"/>
      <c r="BS1531" s="920"/>
      <c r="BT1531" s="920"/>
      <c r="BU1531" s="920"/>
      <c r="BV1531" s="920"/>
      <c r="BW1531" s="920"/>
      <c r="BX1531" s="920"/>
      <c r="BY1531" s="937"/>
    </row>
    <row r="1532" spans="7:111" ht="5.0999999999999996" customHeight="1">
      <c r="I1532" s="1847"/>
      <c r="J1532" s="977"/>
      <c r="K1532" s="977"/>
      <c r="L1532" s="977"/>
      <c r="M1532" s="977"/>
      <c r="N1532" s="977"/>
      <c r="O1532" s="977"/>
      <c r="P1532" s="977"/>
      <c r="Q1532" s="977"/>
      <c r="R1532" s="977"/>
      <c r="S1532" s="977"/>
      <c r="T1532" s="977"/>
      <c r="U1532" s="977"/>
      <c r="V1532" s="977"/>
      <c r="W1532" s="977"/>
      <c r="X1532" s="977"/>
      <c r="Y1532" s="977"/>
      <c r="Z1532" s="977"/>
      <c r="AA1532" s="977"/>
      <c r="AB1532" s="977"/>
      <c r="AC1532" s="977"/>
      <c r="AD1532" s="977"/>
      <c r="AE1532" s="977"/>
      <c r="AF1532" s="977"/>
      <c r="AG1532" s="977"/>
      <c r="AH1532" s="977"/>
      <c r="AI1532" s="977"/>
      <c r="AJ1532" s="977"/>
      <c r="AK1532" s="977"/>
      <c r="AL1532" s="977"/>
      <c r="AM1532" s="977"/>
      <c r="AN1532" s="977"/>
      <c r="AO1532" s="977"/>
      <c r="AP1532" s="977"/>
      <c r="AQ1532" s="977"/>
      <c r="AR1532" s="977"/>
      <c r="AS1532" s="977"/>
      <c r="AT1532" s="977"/>
      <c r="AU1532" s="977"/>
      <c r="AV1532" s="977"/>
      <c r="AW1532" s="977"/>
      <c r="AX1532" s="977"/>
      <c r="AY1532" s="977"/>
      <c r="AZ1532" s="977"/>
      <c r="BA1532" s="977"/>
      <c r="BB1532" s="977"/>
      <c r="BC1532" s="977"/>
      <c r="BD1532" s="977"/>
      <c r="BE1532" s="977"/>
      <c r="BF1532" s="977"/>
      <c r="BG1532" s="977"/>
      <c r="BH1532" s="977"/>
      <c r="BI1532" s="977"/>
      <c r="BJ1532" s="977"/>
      <c r="BK1532" s="977"/>
      <c r="BL1532" s="977"/>
      <c r="BM1532" s="977"/>
      <c r="BN1532" s="977"/>
      <c r="BO1532" s="977"/>
      <c r="BP1532" s="977"/>
      <c r="BQ1532" s="977"/>
      <c r="BR1532" s="977"/>
      <c r="BS1532" s="977"/>
      <c r="BT1532" s="977"/>
      <c r="BU1532" s="977"/>
      <c r="BV1532" s="977"/>
      <c r="BW1532" s="977"/>
      <c r="BX1532" s="977"/>
      <c r="BY1532" s="937"/>
    </row>
    <row r="1533" spans="7:111" ht="18.95" customHeight="1">
      <c r="I1533" s="1847"/>
      <c r="J1533" s="977"/>
      <c r="K1533" s="977"/>
      <c r="L1533" s="977"/>
      <c r="M1533" s="977"/>
      <c r="N1533" s="977"/>
      <c r="O1533" s="977"/>
      <c r="P1533" s="977"/>
      <c r="Q1533" s="977"/>
      <c r="R1533" s="977"/>
      <c r="S1533" s="977"/>
      <c r="T1533" s="977"/>
      <c r="U1533" s="977"/>
      <c r="V1533" s="977"/>
      <c r="W1533" s="977"/>
      <c r="X1533" s="977"/>
      <c r="Y1533" s="977"/>
      <c r="Z1533" s="977"/>
      <c r="AA1533" s="977"/>
      <c r="AB1533" s="977"/>
      <c r="AC1533" s="977"/>
      <c r="AD1533" s="980" t="s">
        <v>1606</v>
      </c>
      <c r="AE1533" s="979"/>
      <c r="AF1533" s="979"/>
      <c r="AG1533" s="3073">
        <f>AG1525+AG1529</f>
        <v>50</v>
      </c>
      <c r="AH1533" s="3074"/>
      <c r="AI1533" s="3074"/>
      <c r="AJ1533" s="3075"/>
      <c r="AK1533" s="1467"/>
      <c r="AL1533" s="1467"/>
      <c r="AM1533" s="1467"/>
      <c r="AN1533" s="1467"/>
      <c r="AO1533" s="977"/>
      <c r="AP1533" s="980"/>
      <c r="AQ1533" s="979"/>
      <c r="AR1533" s="979"/>
      <c r="AS1533" s="980"/>
      <c r="AT1533" s="980"/>
      <c r="AU1533" s="979"/>
      <c r="AV1533" s="979"/>
      <c r="AW1533" s="2921">
        <f>AW1525+AW1529</f>
        <v>20</v>
      </c>
      <c r="AX1533" s="2884"/>
      <c r="AY1533" s="2885"/>
      <c r="AZ1533" s="977"/>
      <c r="BA1533" s="977"/>
      <c r="BB1533" s="977"/>
      <c r="BC1533" s="977"/>
      <c r="BD1533" s="977"/>
      <c r="BE1533" s="977"/>
      <c r="BF1533" s="2921">
        <f>BF1525+BF1529</f>
        <v>19</v>
      </c>
      <c r="BG1533" s="2884"/>
      <c r="BH1533" s="2885"/>
      <c r="BI1533" s="3058">
        <f>BF1533-AW1533</f>
        <v>-1</v>
      </c>
      <c r="BJ1533" s="3059"/>
      <c r="BK1533" s="3060"/>
      <c r="BL1533" s="3070">
        <f>AW1533/AG1533</f>
        <v>0.4</v>
      </c>
      <c r="BM1533" s="3071"/>
      <c r="BN1533" s="3072"/>
      <c r="BO1533" s="3070">
        <f>BF1533/AG1533</f>
        <v>0.38</v>
      </c>
      <c r="BP1533" s="3071"/>
      <c r="BQ1533" s="3072"/>
      <c r="BR1533" s="2921">
        <f>BR1529+BR1525</f>
        <v>15</v>
      </c>
      <c r="BS1533" s="2884"/>
      <c r="BT1533" s="2885"/>
      <c r="BU1533" s="2922">
        <f>BR1533/AG1533</f>
        <v>0.3</v>
      </c>
      <c r="BV1533" s="2923"/>
      <c r="BW1533" s="2924"/>
      <c r="BX1533" s="977"/>
      <c r="BY1533" s="937"/>
    </row>
    <row r="1534" spans="7:111" ht="5.0999999999999996" customHeight="1">
      <c r="I1534" s="1847"/>
      <c r="J1534" s="977"/>
      <c r="K1534" s="977"/>
      <c r="L1534" s="977"/>
      <c r="M1534" s="977"/>
      <c r="N1534" s="977"/>
      <c r="O1534" s="977"/>
      <c r="P1534" s="977"/>
      <c r="Q1534" s="977"/>
      <c r="R1534" s="977"/>
      <c r="S1534" s="977"/>
      <c r="T1534" s="977"/>
      <c r="U1534" s="977"/>
      <c r="V1534" s="977"/>
      <c r="W1534" s="977"/>
      <c r="X1534" s="977"/>
      <c r="Y1534" s="977"/>
      <c r="Z1534" s="977"/>
      <c r="AA1534" s="977"/>
      <c r="AB1534" s="977"/>
      <c r="AC1534" s="977"/>
      <c r="AD1534" s="977"/>
      <c r="AE1534" s="977"/>
      <c r="AF1534" s="977"/>
      <c r="AG1534" s="977"/>
      <c r="AH1534" s="977"/>
      <c r="AI1534" s="977"/>
      <c r="AJ1534" s="977"/>
      <c r="AK1534" s="977"/>
      <c r="AL1534" s="977"/>
      <c r="AM1534" s="977"/>
      <c r="AN1534" s="977"/>
      <c r="AO1534" s="977"/>
      <c r="AP1534" s="977"/>
      <c r="AQ1534" s="977"/>
      <c r="AR1534" s="977"/>
      <c r="AS1534" s="977"/>
      <c r="AT1534" s="977"/>
      <c r="AU1534" s="977"/>
      <c r="AV1534" s="977"/>
      <c r="AW1534" s="977"/>
      <c r="AX1534" s="977"/>
      <c r="AY1534" s="977"/>
      <c r="AZ1534" s="977"/>
      <c r="BA1534" s="977"/>
      <c r="BB1534" s="977"/>
      <c r="BC1534" s="977"/>
      <c r="BD1534" s="977"/>
      <c r="BE1534" s="977"/>
      <c r="BF1534" s="977"/>
      <c r="BG1534" s="977"/>
      <c r="BH1534" s="977"/>
      <c r="BI1534" s="977"/>
      <c r="BJ1534" s="977"/>
      <c r="BK1534" s="977"/>
      <c r="BL1534" s="977"/>
      <c r="BM1534" s="977"/>
      <c r="BN1534" s="977"/>
      <c r="BO1534" s="977"/>
      <c r="BP1534" s="977"/>
      <c r="BQ1534" s="977"/>
      <c r="BR1534" s="977"/>
      <c r="BS1534" s="977"/>
      <c r="BT1534" s="977"/>
      <c r="BU1534" s="977"/>
      <c r="BV1534" s="977"/>
      <c r="BW1534" s="977"/>
      <c r="BX1534" s="977"/>
      <c r="BY1534" s="937"/>
    </row>
    <row r="1535" spans="7:111" ht="18.95" customHeight="1">
      <c r="G1535" s="488"/>
      <c r="H1535" s="488"/>
      <c r="I1535" s="2364"/>
      <c r="J1535" s="1057"/>
      <c r="K1535" s="1057"/>
      <c r="L1535" s="1057"/>
      <c r="M1535" s="1057"/>
      <c r="N1535" s="1057"/>
      <c r="O1535" s="1057"/>
      <c r="P1535" s="1057"/>
      <c r="Q1535" s="1057"/>
      <c r="R1535" s="1057"/>
      <c r="S1535" s="1057"/>
      <c r="T1535" s="1057"/>
      <c r="U1535" s="1057"/>
      <c r="V1535" s="1057"/>
      <c r="W1535" s="1057"/>
      <c r="X1535" s="1057"/>
      <c r="Y1535" s="1057"/>
      <c r="Z1535" s="1057"/>
      <c r="AA1535" s="1057"/>
      <c r="AB1535" s="1057"/>
      <c r="AC1535" s="1057"/>
      <c r="AD1535" s="1057"/>
      <c r="AE1535" s="1057"/>
      <c r="AF1535" s="1057"/>
      <c r="AG1535" s="1057"/>
      <c r="AH1535" s="1057"/>
      <c r="AI1535" s="1057"/>
      <c r="AJ1535" s="1057"/>
      <c r="AK1535" s="1057"/>
      <c r="AL1535" s="1057"/>
      <c r="AM1535" s="1057"/>
      <c r="AN1535" s="1057"/>
      <c r="AO1535" s="1057"/>
      <c r="AP1535" s="1057"/>
      <c r="AQ1535" s="1057"/>
      <c r="AR1535" s="1057"/>
      <c r="AS1535" s="1057"/>
      <c r="AT1535" s="1057"/>
      <c r="AU1535" s="1057"/>
      <c r="AV1535" s="1057"/>
      <c r="AW1535" s="1057"/>
      <c r="AX1535" s="1057"/>
      <c r="AY1535" s="1057"/>
      <c r="AZ1535" s="1057"/>
      <c r="BA1535" s="1057"/>
      <c r="BB1535" s="1057"/>
      <c r="BC1535" s="1057"/>
      <c r="BD1535" s="1057"/>
      <c r="BE1535" s="1057"/>
      <c r="BF1535" s="1057"/>
      <c r="BG1535" s="1057"/>
      <c r="BH1535" s="1057"/>
      <c r="BI1535" s="1057"/>
      <c r="BJ1535" s="1057"/>
      <c r="BK1535" s="1057"/>
      <c r="BL1535" s="1057"/>
      <c r="BM1535" s="1057"/>
      <c r="BN1535" s="1057"/>
      <c r="BO1535" s="1057"/>
      <c r="BP1535" s="1057"/>
      <c r="BQ1535" s="1057"/>
      <c r="BR1535" s="920"/>
      <c r="BS1535" s="1057"/>
      <c r="BT1535" s="1057"/>
      <c r="BU1535" s="920"/>
      <c r="BV1535" s="1057"/>
      <c r="BW1535" s="1057"/>
      <c r="BX1535" s="1057"/>
      <c r="BY1535" s="2365"/>
      <c r="BZ1535" s="488"/>
      <c r="CA1535" s="488"/>
      <c r="CB1535" s="488"/>
      <c r="CC1535" s="488"/>
      <c r="CD1535" s="1057"/>
      <c r="CE1535" s="488"/>
      <c r="CF1535" s="488"/>
      <c r="CG1535" s="488"/>
      <c r="CH1535" s="488"/>
      <c r="CI1535" s="488"/>
      <c r="CJ1535" s="488"/>
      <c r="CK1535" s="488"/>
      <c r="CL1535" s="488"/>
      <c r="CM1535" s="488"/>
      <c r="CN1535" s="488"/>
      <c r="CO1535" s="488"/>
      <c r="CP1535" s="488"/>
      <c r="CQ1535" s="488"/>
      <c r="CR1535" s="488"/>
      <c r="CS1535" s="488"/>
      <c r="CT1535" s="488"/>
      <c r="CU1535" s="488"/>
      <c r="CV1535" s="488"/>
      <c r="CW1535" s="488"/>
      <c r="CX1535" s="488"/>
      <c r="CY1535" s="488"/>
      <c r="CZ1535" s="488"/>
      <c r="DA1535" s="488"/>
      <c r="DB1535" s="488"/>
      <c r="DC1535" s="488"/>
      <c r="DD1535" s="488"/>
      <c r="DE1535" s="488"/>
      <c r="DF1535" s="488"/>
      <c r="DG1535" s="488"/>
    </row>
    <row r="1536" spans="7:111" ht="18.95" customHeight="1">
      <c r="I1536" s="1847"/>
      <c r="J1536" s="2305" t="s">
        <v>3674</v>
      </c>
      <c r="K1536" s="920"/>
      <c r="L1536" s="920"/>
      <c r="M1536" s="920"/>
      <c r="N1536" s="920"/>
      <c r="O1536" s="920"/>
      <c r="P1536" s="920"/>
      <c r="Q1536" s="920"/>
      <c r="R1536" s="920"/>
      <c r="S1536" s="920"/>
      <c r="T1536" s="920"/>
      <c r="U1536" s="920"/>
      <c r="V1536" s="920"/>
      <c r="W1536" s="920"/>
      <c r="X1536" s="920"/>
      <c r="Y1536" s="920"/>
      <c r="Z1536" s="920"/>
      <c r="AA1536" s="920"/>
      <c r="AB1536" s="920"/>
      <c r="AC1536" s="920"/>
      <c r="AD1536" s="920"/>
      <c r="AE1536" s="920"/>
      <c r="AF1536" s="920"/>
      <c r="AG1536" s="920"/>
      <c r="AH1536" s="920"/>
      <c r="AI1536" s="920"/>
      <c r="AJ1536" s="920"/>
      <c r="AK1536" s="920"/>
      <c r="AL1536" s="920"/>
      <c r="AM1536" s="920"/>
      <c r="AN1536" s="920"/>
      <c r="AO1536" s="920"/>
      <c r="AP1536" s="920"/>
      <c r="AQ1536" s="920"/>
      <c r="AR1536" s="920"/>
      <c r="AS1536" s="920"/>
      <c r="AT1536" s="920"/>
      <c r="AU1536" s="920"/>
      <c r="AV1536" s="920"/>
      <c r="AW1536" s="920"/>
      <c r="AX1536" s="920"/>
      <c r="AY1536" s="920"/>
      <c r="AZ1536" s="920"/>
      <c r="BA1536" s="920"/>
      <c r="BB1536" s="920"/>
      <c r="BC1536" s="920"/>
      <c r="BD1536" s="920"/>
      <c r="BE1536" s="920"/>
      <c r="BF1536" s="920"/>
      <c r="BG1536" s="920"/>
      <c r="BH1536" s="920"/>
      <c r="BI1536" s="920"/>
      <c r="BJ1536" s="920"/>
      <c r="BK1536" s="920"/>
      <c r="BL1536" s="920"/>
      <c r="BM1536" s="920"/>
      <c r="BN1536" s="920"/>
      <c r="BO1536" s="920"/>
      <c r="BP1536" s="920"/>
      <c r="BQ1536" s="920"/>
      <c r="BR1536" s="920"/>
      <c r="BS1536" s="920"/>
      <c r="BT1536" s="920"/>
      <c r="BU1536" s="920"/>
      <c r="BV1536" s="920"/>
      <c r="BW1536" s="920"/>
      <c r="BX1536" s="920"/>
      <c r="BY1536" s="937"/>
      <c r="CD1536" s="920"/>
    </row>
    <row r="1537" spans="9:77" ht="18.95" customHeight="1">
      <c r="I1537" s="1847"/>
      <c r="J1537" s="2880" t="s">
        <v>1559</v>
      </c>
      <c r="K1537" s="2797" t="s">
        <v>3593</v>
      </c>
      <c r="L1537" s="2798"/>
      <c r="M1537" s="2798"/>
      <c r="N1537" s="2798"/>
      <c r="O1537" s="2799"/>
      <c r="P1537" s="929" t="s">
        <v>1586</v>
      </c>
      <c r="Q1537" s="930"/>
      <c r="R1537" s="930"/>
      <c r="S1537" s="930"/>
      <c r="T1537" s="930"/>
      <c r="U1537" s="930"/>
      <c r="V1537" s="930"/>
      <c r="W1537" s="930"/>
      <c r="X1537" s="930"/>
      <c r="Y1537" s="930"/>
      <c r="Z1537" s="931"/>
      <c r="AA1537" s="930"/>
      <c r="AB1537" s="930"/>
      <c r="AC1537" s="931"/>
      <c r="AD1537" s="930"/>
      <c r="AE1537" s="930"/>
      <c r="AF1537" s="931"/>
      <c r="AG1537" s="967"/>
      <c r="AH1537" s="967"/>
      <c r="AI1537" s="967"/>
      <c r="AJ1537" s="967"/>
      <c r="AK1537" s="967"/>
      <c r="AL1537" s="967"/>
      <c r="AM1537" s="967"/>
      <c r="AN1537" s="967"/>
      <c r="AO1537" s="929" t="s">
        <v>1626</v>
      </c>
      <c r="AP1537" s="930"/>
      <c r="AQ1537" s="930"/>
      <c r="AR1537" s="930"/>
      <c r="AS1537" s="930"/>
      <c r="AT1537" s="930"/>
      <c r="AU1537" s="930"/>
      <c r="AV1537" s="931"/>
      <c r="AW1537" s="1025" t="s">
        <v>3720</v>
      </c>
      <c r="AX1537" s="1026"/>
      <c r="AY1537" s="1026"/>
      <c r="AZ1537" s="1026"/>
      <c r="BA1537" s="1026"/>
      <c r="BB1537" s="1026"/>
      <c r="BC1537" s="1026"/>
      <c r="BD1537" s="1026"/>
      <c r="BE1537" s="1026"/>
      <c r="BF1537" s="1026"/>
      <c r="BG1537" s="1026"/>
      <c r="BH1537" s="1026"/>
      <c r="BI1537" s="1026"/>
      <c r="BJ1537" s="1026"/>
      <c r="BK1537" s="1182"/>
      <c r="BL1537" s="1026"/>
      <c r="BM1537" s="1026"/>
      <c r="BN1537" s="1182"/>
      <c r="BO1537" s="1026"/>
      <c r="BP1537" s="1026"/>
      <c r="BQ1537" s="1182"/>
      <c r="BR1537" s="1025" t="s">
        <v>3820</v>
      </c>
      <c r="BS1537" s="1026"/>
      <c r="BT1537" s="1026"/>
      <c r="BU1537" s="1026"/>
      <c r="BV1537" s="1026"/>
      <c r="BW1537" s="1182"/>
      <c r="BX1537" s="1229" t="s">
        <v>3609</v>
      </c>
      <c r="BY1537" s="937"/>
    </row>
    <row r="1538" spans="9:77" ht="30" customHeight="1">
      <c r="I1538" s="1847"/>
      <c r="J1538" s="2881"/>
      <c r="K1538" s="2800"/>
      <c r="L1538" s="2801"/>
      <c r="M1538" s="2801"/>
      <c r="N1538" s="2801"/>
      <c r="O1538" s="2802"/>
      <c r="P1538" s="929" t="s">
        <v>699</v>
      </c>
      <c r="Q1538" s="930"/>
      <c r="R1538" s="930"/>
      <c r="S1538" s="931"/>
      <c r="T1538" s="929" t="s">
        <v>700</v>
      </c>
      <c r="U1538" s="930"/>
      <c r="V1538" s="930"/>
      <c r="W1538" s="931"/>
      <c r="X1538" s="929" t="s">
        <v>1697</v>
      </c>
      <c r="Y1538" s="930"/>
      <c r="Z1538" s="930"/>
      <c r="AA1538" s="930"/>
      <c r="AB1538" s="930"/>
      <c r="AC1538" s="931"/>
      <c r="AD1538" s="929" t="s">
        <v>1771</v>
      </c>
      <c r="AE1538" s="930"/>
      <c r="AF1538" s="931"/>
      <c r="AG1538" s="2803" t="s">
        <v>3610</v>
      </c>
      <c r="AH1538" s="2804"/>
      <c r="AI1538" s="2804"/>
      <c r="AJ1538" s="2805"/>
      <c r="AK1538" s="929" t="s">
        <v>3618</v>
      </c>
      <c r="AL1538" s="930"/>
      <c r="AM1538" s="930"/>
      <c r="AN1538" s="931"/>
      <c r="AO1538" s="963" t="s">
        <v>3655</v>
      </c>
      <c r="AP1538" s="964"/>
      <c r="AQ1538" s="964"/>
      <c r="AR1538" s="929" t="s">
        <v>3656</v>
      </c>
      <c r="AS1538" s="930"/>
      <c r="AT1538" s="930"/>
      <c r="AU1538" s="930"/>
      <c r="AV1538" s="931"/>
      <c r="AW1538" s="1955" t="s">
        <v>3822</v>
      </c>
      <c r="AX1538" s="1160"/>
      <c r="AY1538" s="1161"/>
      <c r="AZ1538" s="2294" t="s">
        <v>3603</v>
      </c>
      <c r="BA1538" s="2295"/>
      <c r="BB1538" s="2296"/>
      <c r="BC1538" s="2294" t="s">
        <v>3604</v>
      </c>
      <c r="BD1538" s="2295"/>
      <c r="BE1538" s="2296"/>
      <c r="BF1538" s="1955" t="s">
        <v>3615</v>
      </c>
      <c r="BG1538" s="1160"/>
      <c r="BH1538" s="1161"/>
      <c r="BI1538" s="2307" t="s">
        <v>3614</v>
      </c>
      <c r="BJ1538" s="2308"/>
      <c r="BK1538" s="2309"/>
      <c r="BL1538" s="2925" t="s">
        <v>3612</v>
      </c>
      <c r="BM1538" s="2926"/>
      <c r="BN1538" s="2927"/>
      <c r="BO1538" s="2925" t="s">
        <v>3613</v>
      </c>
      <c r="BP1538" s="2926"/>
      <c r="BQ1538" s="2927"/>
      <c r="BR1538" s="1955" t="s">
        <v>3821</v>
      </c>
      <c r="BS1538" s="1160"/>
      <c r="BT1538" s="1161"/>
      <c r="BU1538" s="2925" t="s">
        <v>3613</v>
      </c>
      <c r="BV1538" s="2926"/>
      <c r="BW1538" s="2927"/>
      <c r="BX1538" s="1228" t="s">
        <v>1180</v>
      </c>
      <c r="BY1538" s="937"/>
    </row>
    <row r="1539" spans="9:77" ht="18.95" customHeight="1">
      <c r="I1539" s="1847"/>
      <c r="J1539" s="1346" t="s">
        <v>737</v>
      </c>
      <c r="K1539" s="1033" t="s">
        <v>1860</v>
      </c>
      <c r="L1539" s="1034"/>
      <c r="M1539" s="1034"/>
      <c r="N1539" s="1034"/>
      <c r="O1539" s="1039"/>
      <c r="P1539" s="2297" t="s">
        <v>1689</v>
      </c>
      <c r="Q1539" s="1350"/>
      <c r="R1539" s="1350"/>
      <c r="S1539" s="1350"/>
      <c r="T1539" s="2298">
        <v>241657</v>
      </c>
      <c r="U1539" s="2299"/>
      <c r="V1539" s="1350"/>
      <c r="W1539" s="1351"/>
      <c r="X1539" s="2298" t="s">
        <v>1691</v>
      </c>
      <c r="Y1539" s="1350"/>
      <c r="Z1539" s="1350"/>
      <c r="AA1539" s="1350"/>
      <c r="AB1539" s="1350"/>
      <c r="AC1539" s="1350"/>
      <c r="AD1539" s="2297" t="s">
        <v>1772</v>
      </c>
      <c r="AE1539" s="1351"/>
      <c r="AF1539" s="2300"/>
      <c r="AG1539" s="3064">
        <v>30</v>
      </c>
      <c r="AH1539" s="3065"/>
      <c r="AI1539" s="3065"/>
      <c r="AJ1539" s="3066"/>
      <c r="AK1539" s="2385" t="s">
        <v>3646</v>
      </c>
      <c r="AL1539" s="2386"/>
      <c r="AM1539" s="2386"/>
      <c r="AN1539" s="2387"/>
      <c r="AO1539" s="2350" t="s">
        <v>3652</v>
      </c>
      <c r="AP1539" s="2351"/>
      <c r="AQ1539" s="2351"/>
      <c r="AR1539" s="2301" t="s">
        <v>3599</v>
      </c>
      <c r="AS1539" s="2302"/>
      <c r="AT1539" s="2302"/>
      <c r="AU1539" s="2302"/>
      <c r="AV1539" s="2355"/>
      <c r="AW1539" s="2915">
        <f>AW1494</f>
        <v>0</v>
      </c>
      <c r="AX1539" s="2916"/>
      <c r="AY1539" s="2917"/>
      <c r="AZ1539" s="2915"/>
      <c r="BA1539" s="2916"/>
      <c r="BB1539" s="2917"/>
      <c r="BC1539" s="2915"/>
      <c r="BD1539" s="2916"/>
      <c r="BE1539" s="2917"/>
      <c r="BF1539" s="2915">
        <f>BF1494</f>
        <v>0</v>
      </c>
      <c r="BG1539" s="2916"/>
      <c r="BH1539" s="2917"/>
      <c r="BI1539" s="3055">
        <f>BF1539-AW1539</f>
        <v>0</v>
      </c>
      <c r="BJ1539" s="3056"/>
      <c r="BK1539" s="3057"/>
      <c r="BL1539" s="2918">
        <f>AW1539/AG$1494</f>
        <v>0</v>
      </c>
      <c r="BM1539" s="2919"/>
      <c r="BN1539" s="2920"/>
      <c r="BO1539" s="2918">
        <f>BF1539/AG$1494</f>
        <v>0</v>
      </c>
      <c r="BP1539" s="2919"/>
      <c r="BQ1539" s="2920"/>
      <c r="BR1539" s="2915">
        <v>0</v>
      </c>
      <c r="BS1539" s="2916"/>
      <c r="BT1539" s="2917"/>
      <c r="BU1539" s="2918">
        <f>BR1539/AG1539</f>
        <v>0</v>
      </c>
      <c r="BV1539" s="2919"/>
      <c r="BW1539" s="2920"/>
      <c r="BX1539" s="1068"/>
      <c r="BY1539" s="937"/>
    </row>
    <row r="1540" spans="9:77" ht="18.95" customHeight="1">
      <c r="I1540" s="1847"/>
      <c r="J1540" s="1346" t="s">
        <v>737</v>
      </c>
      <c r="K1540" s="1033" t="s">
        <v>1860</v>
      </c>
      <c r="L1540" s="1034"/>
      <c r="M1540" s="1034"/>
      <c r="N1540" s="1034"/>
      <c r="O1540" s="1039"/>
      <c r="P1540" s="2297" t="s">
        <v>1689</v>
      </c>
      <c r="Q1540" s="1350"/>
      <c r="R1540" s="1350"/>
      <c r="S1540" s="1350"/>
      <c r="T1540" s="2298">
        <v>241657</v>
      </c>
      <c r="U1540" s="2299"/>
      <c r="V1540" s="1350"/>
      <c r="W1540" s="1351"/>
      <c r="X1540" s="2298" t="s">
        <v>1691</v>
      </c>
      <c r="Y1540" s="1350"/>
      <c r="Z1540" s="1350"/>
      <c r="AA1540" s="1350"/>
      <c r="AB1540" s="1350"/>
      <c r="AC1540" s="1350"/>
      <c r="AD1540" s="2297" t="s">
        <v>3662</v>
      </c>
      <c r="AE1540" s="1351"/>
      <c r="AF1540" s="2300"/>
      <c r="AG1540" s="3064">
        <v>20</v>
      </c>
      <c r="AH1540" s="3065"/>
      <c r="AI1540" s="3065"/>
      <c r="AJ1540" s="3066"/>
      <c r="AK1540" s="2385" t="s">
        <v>3646</v>
      </c>
      <c r="AL1540" s="2386"/>
      <c r="AM1540" s="2386"/>
      <c r="AN1540" s="2387"/>
      <c r="AO1540" s="2350" t="s">
        <v>3652</v>
      </c>
      <c r="AP1540" s="2351"/>
      <c r="AQ1540" s="2351"/>
      <c r="AR1540" s="2301" t="s">
        <v>3599</v>
      </c>
      <c r="AS1540" s="2302"/>
      <c r="AT1540" s="2302"/>
      <c r="AU1540" s="2302"/>
      <c r="AV1540" s="2355"/>
      <c r="AW1540" s="2915">
        <f>AW1500</f>
        <v>20</v>
      </c>
      <c r="AX1540" s="2916"/>
      <c r="AY1540" s="2917"/>
      <c r="AZ1540" s="2915"/>
      <c r="BA1540" s="2916"/>
      <c r="BB1540" s="2917"/>
      <c r="BC1540" s="2915"/>
      <c r="BD1540" s="2916"/>
      <c r="BE1540" s="2917"/>
      <c r="BF1540" s="2915">
        <f>BF1500</f>
        <v>19</v>
      </c>
      <c r="BG1540" s="2916"/>
      <c r="BH1540" s="2917"/>
      <c r="BI1540" s="3055">
        <f>BF1540-AW1540</f>
        <v>-1</v>
      </c>
      <c r="BJ1540" s="3056"/>
      <c r="BK1540" s="3057"/>
      <c r="BL1540" s="3067">
        <f>AW1540/AG$1500</f>
        <v>1</v>
      </c>
      <c r="BM1540" s="3068"/>
      <c r="BN1540" s="3069"/>
      <c r="BO1540" s="2918">
        <f>BF1540/AG$1500</f>
        <v>0.95</v>
      </c>
      <c r="BP1540" s="2919"/>
      <c r="BQ1540" s="2920"/>
      <c r="BR1540" s="2915">
        <v>15</v>
      </c>
      <c r="BS1540" s="2916"/>
      <c r="BT1540" s="2917"/>
      <c r="BU1540" s="2918">
        <f>BR1540/AG1540</f>
        <v>0.75</v>
      </c>
      <c r="BV1540" s="2919"/>
      <c r="BW1540" s="2920"/>
      <c r="BX1540" s="1229"/>
      <c r="BY1540" s="937"/>
    </row>
    <row r="1541" spans="9:77" ht="5.0999999999999996" customHeight="1">
      <c r="I1541" s="1847"/>
      <c r="J1541" s="920"/>
      <c r="K1541" s="920"/>
      <c r="L1541" s="920"/>
      <c r="M1541" s="920"/>
      <c r="N1541" s="920"/>
      <c r="O1541" s="920"/>
      <c r="P1541" s="920"/>
      <c r="Q1541" s="920"/>
      <c r="R1541" s="920"/>
      <c r="S1541" s="920"/>
      <c r="T1541" s="920"/>
      <c r="U1541" s="920"/>
      <c r="V1541" s="920"/>
      <c r="W1541" s="920"/>
      <c r="X1541" s="920"/>
      <c r="Y1541" s="920"/>
      <c r="Z1541" s="920"/>
      <c r="AA1541" s="920"/>
      <c r="AB1541" s="920"/>
      <c r="AC1541" s="920"/>
      <c r="AD1541" s="920"/>
      <c r="AE1541" s="920"/>
      <c r="AF1541" s="920"/>
      <c r="AG1541" s="920"/>
      <c r="AH1541" s="920"/>
      <c r="AI1541" s="920"/>
      <c r="AJ1541" s="920"/>
      <c r="AK1541" s="920"/>
      <c r="AL1541" s="920"/>
      <c r="AM1541" s="920"/>
      <c r="AN1541" s="920"/>
      <c r="AO1541" s="920"/>
      <c r="AP1541" s="920"/>
      <c r="AQ1541" s="920"/>
      <c r="AR1541" s="920"/>
      <c r="AS1541" s="920"/>
      <c r="AT1541" s="920"/>
      <c r="AU1541" s="920"/>
      <c r="AV1541" s="920"/>
      <c r="AW1541" s="920"/>
      <c r="AX1541" s="920"/>
      <c r="AY1541" s="920"/>
      <c r="AZ1541" s="920"/>
      <c r="BA1541" s="920"/>
      <c r="BB1541" s="920"/>
      <c r="BC1541" s="920"/>
      <c r="BD1541" s="920"/>
      <c r="BE1541" s="920"/>
      <c r="BF1541" s="920"/>
      <c r="BG1541" s="920"/>
      <c r="BH1541" s="920"/>
      <c r="BI1541" s="920"/>
      <c r="BJ1541" s="920"/>
      <c r="BK1541" s="920"/>
      <c r="BL1541" s="920"/>
      <c r="BM1541" s="920"/>
      <c r="BN1541" s="920"/>
      <c r="BO1541" s="920"/>
      <c r="BP1541" s="920"/>
      <c r="BQ1541" s="920"/>
      <c r="BR1541" s="920"/>
      <c r="BS1541" s="920"/>
      <c r="BT1541" s="920"/>
      <c r="BU1541" s="920"/>
      <c r="BV1541" s="920"/>
      <c r="BW1541" s="920"/>
      <c r="BX1541" s="920"/>
      <c r="BY1541" s="937"/>
    </row>
    <row r="1542" spans="9:77" ht="5.0999999999999996" customHeight="1">
      <c r="I1542" s="1847"/>
      <c r="J1542" s="977"/>
      <c r="K1542" s="977"/>
      <c r="L1542" s="977"/>
      <c r="M1542" s="977"/>
      <c r="N1542" s="977"/>
      <c r="O1542" s="977"/>
      <c r="P1542" s="977"/>
      <c r="Q1542" s="977"/>
      <c r="R1542" s="977"/>
      <c r="S1542" s="977"/>
      <c r="T1542" s="977"/>
      <c r="U1542" s="977"/>
      <c r="V1542" s="977"/>
      <c r="W1542" s="977"/>
      <c r="X1542" s="977"/>
      <c r="Y1542" s="977"/>
      <c r="Z1542" s="977"/>
      <c r="AA1542" s="977"/>
      <c r="AB1542" s="977"/>
      <c r="AC1542" s="977"/>
      <c r="AD1542" s="977"/>
      <c r="AE1542" s="977"/>
      <c r="AF1542" s="977"/>
      <c r="AG1542" s="977"/>
      <c r="AH1542" s="977"/>
      <c r="AI1542" s="977"/>
      <c r="AJ1542" s="977"/>
      <c r="AK1542" s="977"/>
      <c r="AL1542" s="977"/>
      <c r="AM1542" s="977"/>
      <c r="AN1542" s="977"/>
      <c r="AO1542" s="977"/>
      <c r="AP1542" s="977"/>
      <c r="AQ1542" s="977"/>
      <c r="AR1542" s="977"/>
      <c r="AS1542" s="977"/>
      <c r="AT1542" s="977"/>
      <c r="AU1542" s="977"/>
      <c r="AV1542" s="977"/>
      <c r="AW1542" s="977"/>
      <c r="AX1542" s="977"/>
      <c r="AY1542" s="977"/>
      <c r="AZ1542" s="977"/>
      <c r="BA1542" s="977"/>
      <c r="BB1542" s="977"/>
      <c r="BC1542" s="977"/>
      <c r="BD1542" s="977"/>
      <c r="BE1542" s="977"/>
      <c r="BF1542" s="977"/>
      <c r="BG1542" s="977"/>
      <c r="BH1542" s="977"/>
      <c r="BI1542" s="977"/>
      <c r="BJ1542" s="977"/>
      <c r="BK1542" s="977"/>
      <c r="BL1542" s="977"/>
      <c r="BM1542" s="977"/>
      <c r="BN1542" s="977"/>
      <c r="BO1542" s="977"/>
      <c r="BP1542" s="977"/>
      <c r="BQ1542" s="977"/>
      <c r="BR1542" s="977"/>
      <c r="BS1542" s="977"/>
      <c r="BT1542" s="977"/>
      <c r="BU1542" s="977"/>
      <c r="BV1542" s="977"/>
      <c r="BW1542" s="977"/>
      <c r="BX1542" s="977"/>
      <c r="BY1542" s="937"/>
    </row>
    <row r="1543" spans="9:77" ht="18.95" customHeight="1">
      <c r="I1543" s="1847"/>
      <c r="J1543" s="977"/>
      <c r="K1543" s="977"/>
      <c r="L1543" s="977"/>
      <c r="M1543" s="977"/>
      <c r="N1543" s="977"/>
      <c r="O1543" s="977"/>
      <c r="P1543" s="977"/>
      <c r="Q1543" s="977"/>
      <c r="R1543" s="977"/>
      <c r="S1543" s="977"/>
      <c r="T1543" s="977"/>
      <c r="U1543" s="977"/>
      <c r="V1543" s="977"/>
      <c r="W1543" s="977"/>
      <c r="X1543" s="977"/>
      <c r="Y1543" s="977"/>
      <c r="Z1543" s="977"/>
      <c r="AA1543" s="977"/>
      <c r="AB1543" s="977"/>
      <c r="AC1543" s="977"/>
      <c r="AD1543" s="980" t="s">
        <v>1606</v>
      </c>
      <c r="AE1543" s="979"/>
      <c r="AF1543" s="979"/>
      <c r="AG1543" s="3073">
        <f>AG1539+AG1540</f>
        <v>50</v>
      </c>
      <c r="AH1543" s="3074"/>
      <c r="AI1543" s="3074"/>
      <c r="AJ1543" s="3075"/>
      <c r="AK1543" s="1467"/>
      <c r="AL1543" s="1467"/>
      <c r="AM1543" s="1467"/>
      <c r="AN1543" s="1467"/>
      <c r="AO1543" s="977"/>
      <c r="AP1543" s="980"/>
      <c r="AQ1543" s="979"/>
      <c r="AR1543" s="979"/>
      <c r="AS1543" s="980"/>
      <c r="AT1543" s="980"/>
      <c r="AU1543" s="979"/>
      <c r="AV1543" s="979"/>
      <c r="AW1543" s="2921">
        <f>AW1539+AW1540</f>
        <v>20</v>
      </c>
      <c r="AX1543" s="2884"/>
      <c r="AY1543" s="2885"/>
      <c r="AZ1543" s="977"/>
      <c r="BA1543" s="977"/>
      <c r="BB1543" s="977"/>
      <c r="BC1543" s="977"/>
      <c r="BD1543" s="977"/>
      <c r="BE1543" s="977"/>
      <c r="BF1543" s="2921">
        <f>BF1539+BF1540</f>
        <v>19</v>
      </c>
      <c r="BG1543" s="2884"/>
      <c r="BH1543" s="2885"/>
      <c r="BI1543" s="3058">
        <f>BF1543-AW1543</f>
        <v>-1</v>
      </c>
      <c r="BJ1543" s="3059"/>
      <c r="BK1543" s="3060"/>
      <c r="BL1543" s="3070">
        <f>AW1543/AG1543</f>
        <v>0.4</v>
      </c>
      <c r="BM1543" s="3071"/>
      <c r="BN1543" s="3072"/>
      <c r="BO1543" s="3070">
        <f>BF1543/AG1543</f>
        <v>0.38</v>
      </c>
      <c r="BP1543" s="3071"/>
      <c r="BQ1543" s="3072"/>
      <c r="BR1543" s="2921">
        <f>BR1539+BR1540</f>
        <v>15</v>
      </c>
      <c r="BS1543" s="2884"/>
      <c r="BT1543" s="2885"/>
      <c r="BU1543" s="2922">
        <f>BR1543/AG1543</f>
        <v>0.3</v>
      </c>
      <c r="BV1543" s="2923"/>
      <c r="BW1543" s="2924"/>
      <c r="BX1543" s="977"/>
      <c r="BY1543" s="937"/>
    </row>
    <row r="1544" spans="9:77" ht="5.0999999999999996" customHeight="1">
      <c r="I1544" s="1847"/>
      <c r="J1544" s="977"/>
      <c r="K1544" s="977"/>
      <c r="L1544" s="977"/>
      <c r="M1544" s="977"/>
      <c r="N1544" s="977"/>
      <c r="O1544" s="977"/>
      <c r="P1544" s="977"/>
      <c r="Q1544" s="977"/>
      <c r="R1544" s="977"/>
      <c r="S1544" s="977"/>
      <c r="T1544" s="977"/>
      <c r="U1544" s="977"/>
      <c r="V1544" s="977"/>
      <c r="W1544" s="977"/>
      <c r="X1544" s="977"/>
      <c r="Y1544" s="977"/>
      <c r="Z1544" s="977"/>
      <c r="AA1544" s="977"/>
      <c r="AB1544" s="977"/>
      <c r="AC1544" s="977"/>
      <c r="AD1544" s="977"/>
      <c r="AE1544" s="977"/>
      <c r="AF1544" s="977"/>
      <c r="AG1544" s="977"/>
      <c r="AH1544" s="977"/>
      <c r="AI1544" s="977"/>
      <c r="AJ1544" s="977"/>
      <c r="AK1544" s="977"/>
      <c r="AL1544" s="977"/>
      <c r="AM1544" s="977"/>
      <c r="AN1544" s="977"/>
      <c r="AO1544" s="977"/>
      <c r="AP1544" s="977"/>
      <c r="AQ1544" s="977"/>
      <c r="AR1544" s="977"/>
      <c r="AS1544" s="977"/>
      <c r="AT1544" s="977"/>
      <c r="AU1544" s="977"/>
      <c r="AV1544" s="977"/>
      <c r="AW1544" s="977"/>
      <c r="AX1544" s="977"/>
      <c r="AY1544" s="977"/>
      <c r="AZ1544" s="977"/>
      <c r="BA1544" s="977"/>
      <c r="BB1544" s="977"/>
      <c r="BC1544" s="977"/>
      <c r="BD1544" s="977"/>
      <c r="BE1544" s="977"/>
      <c r="BF1544" s="977"/>
      <c r="BG1544" s="977"/>
      <c r="BH1544" s="977"/>
      <c r="BI1544" s="977"/>
      <c r="BJ1544" s="977"/>
      <c r="BK1544" s="977"/>
      <c r="BL1544" s="977"/>
      <c r="BM1544" s="977"/>
      <c r="BN1544" s="977"/>
      <c r="BO1544" s="977"/>
      <c r="BP1544" s="977"/>
      <c r="BQ1544" s="977"/>
      <c r="BR1544" s="977"/>
      <c r="BS1544" s="977"/>
      <c r="BT1544" s="977"/>
      <c r="BU1544" s="977"/>
      <c r="BV1544" s="977"/>
      <c r="BW1544" s="977"/>
      <c r="BX1544" s="977"/>
      <c r="BY1544" s="937"/>
    </row>
    <row r="1545" spans="9:77" ht="18.95" customHeight="1">
      <c r="I1545" s="936"/>
      <c r="J1545" s="939"/>
      <c r="K1545" s="939"/>
      <c r="L1545" s="939"/>
      <c r="M1545" s="939"/>
      <c r="N1545" s="939"/>
      <c r="O1545" s="939"/>
      <c r="P1545" s="939"/>
      <c r="Q1545" s="939"/>
      <c r="R1545" s="939"/>
      <c r="S1545" s="939"/>
      <c r="T1545" s="939"/>
      <c r="U1545" s="939"/>
      <c r="V1545" s="939"/>
      <c r="W1545" s="939"/>
      <c r="X1545" s="939"/>
      <c r="Y1545" s="939"/>
      <c r="Z1545" s="939"/>
      <c r="AA1545" s="939"/>
      <c r="AB1545" s="939"/>
      <c r="AC1545" s="939"/>
      <c r="AD1545" s="939"/>
      <c r="AE1545" s="939"/>
      <c r="AF1545" s="939"/>
      <c r="AG1545" s="939"/>
      <c r="AH1545" s="939"/>
      <c r="AI1545" s="939"/>
      <c r="AJ1545" s="939"/>
      <c r="AK1545" s="939"/>
      <c r="AL1545" s="939"/>
      <c r="AM1545" s="939"/>
      <c r="AN1545" s="939"/>
      <c r="AO1545" s="939"/>
      <c r="AP1545" s="939"/>
      <c r="AQ1545" s="939"/>
      <c r="AR1545" s="939"/>
      <c r="AS1545" s="939"/>
      <c r="AT1545" s="939"/>
      <c r="AU1545" s="939"/>
      <c r="AV1545" s="939"/>
      <c r="AW1545" s="939"/>
      <c r="AX1545" s="939"/>
      <c r="AY1545" s="939"/>
      <c r="AZ1545" s="939"/>
      <c r="BA1545" s="939"/>
      <c r="BB1545" s="939"/>
      <c r="BC1545" s="939"/>
      <c r="BD1545" s="939"/>
      <c r="BE1545" s="939"/>
      <c r="BF1545" s="939"/>
      <c r="BG1545" s="939"/>
      <c r="BH1545" s="939"/>
      <c r="BI1545" s="939"/>
      <c r="BJ1545" s="939"/>
      <c r="BK1545" s="939"/>
      <c r="BL1545" s="939"/>
      <c r="BM1545" s="939"/>
      <c r="BN1545" s="939"/>
      <c r="BO1545" s="939"/>
      <c r="BP1545" s="939"/>
      <c r="BQ1545" s="939"/>
      <c r="BR1545" s="939"/>
      <c r="BS1545" s="939"/>
      <c r="BT1545" s="939"/>
      <c r="BU1545" s="939"/>
      <c r="BV1545" s="939"/>
      <c r="BW1545" s="939"/>
      <c r="BX1545" s="939"/>
      <c r="BY1545" s="940"/>
    </row>
  </sheetData>
  <mergeCells count="1737">
    <mergeCell ref="AG1543:AJ1543"/>
    <mergeCell ref="AG1533:AJ1533"/>
    <mergeCell ref="J1537:J1538"/>
    <mergeCell ref="K1537:O1538"/>
    <mergeCell ref="AG1500:AJ1500"/>
    <mergeCell ref="O698:T699"/>
    <mergeCell ref="Y738:AA739"/>
    <mergeCell ref="P1275:S1276"/>
    <mergeCell ref="X1194:AB1195"/>
    <mergeCell ref="AC1194:AF1195"/>
    <mergeCell ref="AG1194:AJ1195"/>
    <mergeCell ref="AC1201:AF1201"/>
    <mergeCell ref="AG1201:AJ1201"/>
    <mergeCell ref="I1116:I1117"/>
    <mergeCell ref="P1116:T1117"/>
    <mergeCell ref="U1116:Y1117"/>
    <mergeCell ref="AG1540:AJ1540"/>
    <mergeCell ref="AG1529:AJ1529"/>
    <mergeCell ref="AG1539:AJ1539"/>
    <mergeCell ref="AG1515:AJ1515"/>
    <mergeCell ref="J1508:J1509"/>
    <mergeCell ref="K1508:O1509"/>
    <mergeCell ref="AG1509:AJ1509"/>
    <mergeCell ref="AG1510:AJ1510"/>
    <mergeCell ref="J983:N983"/>
    <mergeCell ref="O983:S983"/>
    <mergeCell ref="J984:N984"/>
    <mergeCell ref="O984:S984"/>
    <mergeCell ref="AW1543:AY1543"/>
    <mergeCell ref="BF1543:BH1543"/>
    <mergeCell ref="BI1543:BK1543"/>
    <mergeCell ref="BL1543:BN1543"/>
    <mergeCell ref="BO1543:BQ1543"/>
    <mergeCell ref="I429:I430"/>
    <mergeCell ref="J429:J430"/>
    <mergeCell ref="AL653:AN653"/>
    <mergeCell ref="W430:Y430"/>
    <mergeCell ref="K431:N431"/>
    <mergeCell ref="O431:Q431"/>
    <mergeCell ref="R431:V431"/>
    <mergeCell ref="W431:Y431"/>
    <mergeCell ref="K432:N432"/>
    <mergeCell ref="O432:Q432"/>
    <mergeCell ref="R432:V432"/>
    <mergeCell ref="W432:Y432"/>
    <mergeCell ref="K433:N433"/>
    <mergeCell ref="O433:Q433"/>
    <mergeCell ref="R433:V433"/>
    <mergeCell ref="W433:Y433"/>
    <mergeCell ref="N1482:Q1482"/>
    <mergeCell ref="T1482:W1482"/>
    <mergeCell ref="AG1504:AJ1504"/>
    <mergeCell ref="AW1504:AY1504"/>
    <mergeCell ref="BF1504:BH1504"/>
    <mergeCell ref="BI1504:BK1504"/>
    <mergeCell ref="BL1504:BN1504"/>
    <mergeCell ref="BO1504:BQ1504"/>
    <mergeCell ref="AG1519:AJ1519"/>
    <mergeCell ref="AW1519:AY1519"/>
    <mergeCell ref="BO1519:BQ1519"/>
    <mergeCell ref="AW1540:AY1540"/>
    <mergeCell ref="AZ1540:BB1540"/>
    <mergeCell ref="BC1540:BE1540"/>
    <mergeCell ref="BF1540:BH1540"/>
    <mergeCell ref="BI1540:BK1540"/>
    <mergeCell ref="BL1540:BN1540"/>
    <mergeCell ref="BO1540:BQ1540"/>
    <mergeCell ref="BO1533:BQ1533"/>
    <mergeCell ref="BI1527:BK1527"/>
    <mergeCell ref="BL1527:BN1527"/>
    <mergeCell ref="BO1527:BQ1527"/>
    <mergeCell ref="AW1528:AY1528"/>
    <mergeCell ref="AZ1528:BB1528"/>
    <mergeCell ref="BC1528:BE1528"/>
    <mergeCell ref="BF1528:BH1528"/>
    <mergeCell ref="BI1528:BK1528"/>
    <mergeCell ref="BL1528:BN1528"/>
    <mergeCell ref="BO1528:BQ1528"/>
    <mergeCell ref="AW1529:AY1529"/>
    <mergeCell ref="BI1533:BK1533"/>
    <mergeCell ref="BL1533:BN1533"/>
    <mergeCell ref="AW1539:AY1539"/>
    <mergeCell ref="AZ1539:BB1539"/>
    <mergeCell ref="BC1539:BE1539"/>
    <mergeCell ref="BF1539:BH1539"/>
    <mergeCell ref="BI1539:BK1539"/>
    <mergeCell ref="BL1539:BN1539"/>
    <mergeCell ref="BO1539:BQ1539"/>
    <mergeCell ref="AW1533:AY1533"/>
    <mergeCell ref="BF1533:BH1533"/>
    <mergeCell ref="BF1513:BH1513"/>
    <mergeCell ref="BI1513:BK1513"/>
    <mergeCell ref="BL1513:BN1513"/>
    <mergeCell ref="BO1513:BQ1513"/>
    <mergeCell ref="AG1538:AJ1538"/>
    <mergeCell ref="BL1538:BN1538"/>
    <mergeCell ref="BO1538:BQ1538"/>
    <mergeCell ref="AW1514:AY1514"/>
    <mergeCell ref="AZ1514:BB1514"/>
    <mergeCell ref="BF1529:BH1529"/>
    <mergeCell ref="BI1529:BK1529"/>
    <mergeCell ref="BL1529:BN1529"/>
    <mergeCell ref="BO1529:BQ1529"/>
    <mergeCell ref="AW1515:AY1515"/>
    <mergeCell ref="AZ1515:BB1515"/>
    <mergeCell ref="BC1515:BE1515"/>
    <mergeCell ref="BF1515:BH1515"/>
    <mergeCell ref="BI1515:BK1515"/>
    <mergeCell ref="BL1515:BN1515"/>
    <mergeCell ref="BO1515:BQ1515"/>
    <mergeCell ref="AW1516:AY1516"/>
    <mergeCell ref="AZ1516:BB1516"/>
    <mergeCell ref="BC1516:BE1516"/>
    <mergeCell ref="BF1516:BH1516"/>
    <mergeCell ref="BI1516:BK1516"/>
    <mergeCell ref="BL1516:BN1516"/>
    <mergeCell ref="BO1516:BQ1516"/>
    <mergeCell ref="BF1527:BH1527"/>
    <mergeCell ref="BF1519:BH1519"/>
    <mergeCell ref="BI1519:BK1519"/>
    <mergeCell ref="BL1519:BN1519"/>
    <mergeCell ref="AW1501:AY1501"/>
    <mergeCell ref="BC1514:BE1514"/>
    <mergeCell ref="BF1514:BH1514"/>
    <mergeCell ref="BI1514:BK1514"/>
    <mergeCell ref="BL1514:BN1514"/>
    <mergeCell ref="BO1514:BQ1514"/>
    <mergeCell ref="AW1530:AY1530"/>
    <mergeCell ref="AZ1530:BB1530"/>
    <mergeCell ref="BC1530:BE1530"/>
    <mergeCell ref="BF1530:BH1530"/>
    <mergeCell ref="BI1530:BK1530"/>
    <mergeCell ref="BL1530:BN1530"/>
    <mergeCell ref="BO1530:BQ1530"/>
    <mergeCell ref="AZ1529:BB1529"/>
    <mergeCell ref="BC1529:BE1529"/>
    <mergeCell ref="BC1526:BE1526"/>
    <mergeCell ref="BF1526:BH1526"/>
    <mergeCell ref="BI1526:BK1526"/>
    <mergeCell ref="BL1526:BN1526"/>
    <mergeCell ref="BO1526:BQ1526"/>
    <mergeCell ref="AZ1512:BB1512"/>
    <mergeCell ref="BC1512:BE1512"/>
    <mergeCell ref="BF1512:BH1512"/>
    <mergeCell ref="BI1512:BK1512"/>
    <mergeCell ref="BL1512:BN1512"/>
    <mergeCell ref="BO1512:BQ1512"/>
    <mergeCell ref="BL1509:BN1509"/>
    <mergeCell ref="BO1509:BQ1509"/>
    <mergeCell ref="AW1510:AY1510"/>
    <mergeCell ref="AZ1510:BB1510"/>
    <mergeCell ref="BC1510:BE1510"/>
    <mergeCell ref="BF1510:BH1510"/>
    <mergeCell ref="BI1510:BK1510"/>
    <mergeCell ref="BL1510:BN1510"/>
    <mergeCell ref="BO1510:BQ1510"/>
    <mergeCell ref="AW1527:AY1527"/>
    <mergeCell ref="AZ1527:BB1527"/>
    <mergeCell ref="BC1527:BE1527"/>
    <mergeCell ref="AW1512:AY1512"/>
    <mergeCell ref="J1523:J1524"/>
    <mergeCell ref="K1523:O1524"/>
    <mergeCell ref="AG1524:AJ1524"/>
    <mergeCell ref="BL1524:BN1524"/>
    <mergeCell ref="BO1524:BQ1524"/>
    <mergeCell ref="AG1525:AJ1525"/>
    <mergeCell ref="AW1525:AY1525"/>
    <mergeCell ref="AZ1525:BB1525"/>
    <mergeCell ref="BC1525:BE1525"/>
    <mergeCell ref="BF1525:BH1525"/>
    <mergeCell ref="BI1525:BK1525"/>
    <mergeCell ref="BL1525:BN1525"/>
    <mergeCell ref="BO1525:BQ1525"/>
    <mergeCell ref="AW1526:AY1526"/>
    <mergeCell ref="AZ1526:BB1526"/>
    <mergeCell ref="AW1511:AY1511"/>
    <mergeCell ref="AZ1511:BB1511"/>
    <mergeCell ref="BC1511:BE1511"/>
    <mergeCell ref="BF1511:BH1511"/>
    <mergeCell ref="BI1511:BK1511"/>
    <mergeCell ref="BL1511:BN1511"/>
    <mergeCell ref="BO1511:BQ1511"/>
    <mergeCell ref="AW1513:AY1513"/>
    <mergeCell ref="AZ1513:BB1513"/>
    <mergeCell ref="BC1513:BE1513"/>
    <mergeCell ref="AW1497:AY1497"/>
    <mergeCell ref="AZ1497:BB1497"/>
    <mergeCell ref="BC1497:BE1497"/>
    <mergeCell ref="BF1497:BH1497"/>
    <mergeCell ref="BI1497:BK1497"/>
    <mergeCell ref="BL1497:BN1497"/>
    <mergeCell ref="BO1497:BQ1497"/>
    <mergeCell ref="BF1500:BH1500"/>
    <mergeCell ref="BI1500:BK1500"/>
    <mergeCell ref="BL1500:BN1500"/>
    <mergeCell ref="BO1500:BQ1500"/>
    <mergeCell ref="AW1498:AY1498"/>
    <mergeCell ref="AZ1498:BB1498"/>
    <mergeCell ref="BC1498:BE1498"/>
    <mergeCell ref="BF1498:BH1498"/>
    <mergeCell ref="AW1500:AY1500"/>
    <mergeCell ref="AZ1500:BB1500"/>
    <mergeCell ref="BC1500:BE1500"/>
    <mergeCell ref="BI1498:BK1498"/>
    <mergeCell ref="BL1498:BN1498"/>
    <mergeCell ref="BO1498:BQ1498"/>
    <mergeCell ref="AW1499:AY1499"/>
    <mergeCell ref="AZ1499:BB1499"/>
    <mergeCell ref="BC1499:BE1499"/>
    <mergeCell ref="AW1494:AY1494"/>
    <mergeCell ref="AZ1494:BB1494"/>
    <mergeCell ref="BC1494:BE1494"/>
    <mergeCell ref="BF1494:BH1494"/>
    <mergeCell ref="BI1494:BK1494"/>
    <mergeCell ref="BL1494:BN1494"/>
    <mergeCell ref="BO1494:BQ1494"/>
    <mergeCell ref="AW1495:AY1495"/>
    <mergeCell ref="AZ1495:BB1495"/>
    <mergeCell ref="BC1495:BE1495"/>
    <mergeCell ref="BF1495:BH1495"/>
    <mergeCell ref="BI1495:BK1495"/>
    <mergeCell ref="BL1495:BN1495"/>
    <mergeCell ref="BO1495:BQ1495"/>
    <mergeCell ref="AG1494:AJ1494"/>
    <mergeCell ref="AZ1501:BB1501"/>
    <mergeCell ref="BC1501:BE1501"/>
    <mergeCell ref="BF1501:BH1501"/>
    <mergeCell ref="BI1501:BK1501"/>
    <mergeCell ref="BL1501:BN1501"/>
    <mergeCell ref="BO1501:BQ1501"/>
    <mergeCell ref="AW1496:AY1496"/>
    <mergeCell ref="AZ1496:BB1496"/>
    <mergeCell ref="BC1496:BE1496"/>
    <mergeCell ref="BF1496:BH1496"/>
    <mergeCell ref="BI1496:BK1496"/>
    <mergeCell ref="BL1496:BN1496"/>
    <mergeCell ref="BO1496:BQ1496"/>
    <mergeCell ref="BF1499:BH1499"/>
    <mergeCell ref="BI1499:BK1499"/>
    <mergeCell ref="BL1499:BN1499"/>
    <mergeCell ref="BO1499:BQ1499"/>
    <mergeCell ref="BC1137:BE1137"/>
    <mergeCell ref="BF1137:BH1137"/>
    <mergeCell ref="N1134:Q1135"/>
    <mergeCell ref="N1136:Q1136"/>
    <mergeCell ref="N1137:Q1137"/>
    <mergeCell ref="J1137:M1137"/>
    <mergeCell ref="X1137:AB1137"/>
    <mergeCell ref="AC1137:AG1137"/>
    <mergeCell ref="AQ1137:AT1137"/>
    <mergeCell ref="AU1137:AW1137"/>
    <mergeCell ref="AX1137:BB1137"/>
    <mergeCell ref="AS1118:AW1118"/>
    <mergeCell ref="M1093:Q1093"/>
    <mergeCell ref="AE1114:AI1114"/>
    <mergeCell ref="T1106:X1106"/>
    <mergeCell ref="AH1106:AK1106"/>
    <mergeCell ref="AL1106:AN1106"/>
    <mergeCell ref="P1118:T1118"/>
    <mergeCell ref="U1118:Y1118"/>
    <mergeCell ref="J1116:J1117"/>
    <mergeCell ref="R1134:R1135"/>
    <mergeCell ref="AU983:AW983"/>
    <mergeCell ref="AX1119:AZ1119"/>
    <mergeCell ref="BA1119:BC1119"/>
    <mergeCell ref="BE1132:BI1132"/>
    <mergeCell ref="AW1107:AY1107"/>
    <mergeCell ref="AU1016:AX1016"/>
    <mergeCell ref="AY1016:BA1016"/>
    <mergeCell ref="BB1016:BF1016"/>
    <mergeCell ref="AU1017:AX1017"/>
    <mergeCell ref="K1275:K1276"/>
    <mergeCell ref="L1275:O1276"/>
    <mergeCell ref="AT1275:AU1276"/>
    <mergeCell ref="J1492:J1493"/>
    <mergeCell ref="K1492:O1493"/>
    <mergeCell ref="AG1493:AJ1493"/>
    <mergeCell ref="BI704:BK704"/>
    <mergeCell ref="AB691:AD691"/>
    <mergeCell ref="AF691:AH691"/>
    <mergeCell ref="U698:Z699"/>
    <mergeCell ref="AA698:AE699"/>
    <mergeCell ref="AF698:AJ699"/>
    <mergeCell ref="W1271:Y1271"/>
    <mergeCell ref="P1220:S1223"/>
    <mergeCell ref="P1119:T1119"/>
    <mergeCell ref="U1119:Y1119"/>
    <mergeCell ref="AL1119:AO1119"/>
    <mergeCell ref="AP1119:AR1119"/>
    <mergeCell ref="AS1119:AW1119"/>
    <mergeCell ref="BG1016:BI1016"/>
    <mergeCell ref="BJ1016:BL1016"/>
    <mergeCell ref="BG1017:BI1017"/>
    <mergeCell ref="BJ1017:BL1017"/>
    <mergeCell ref="BL698:BO699"/>
    <mergeCell ref="J717:J718"/>
    <mergeCell ref="K719:N719"/>
    <mergeCell ref="K720:N720"/>
    <mergeCell ref="BI719:BM719"/>
    <mergeCell ref="K717:N718"/>
    <mergeCell ref="J740:M749"/>
    <mergeCell ref="N740:P749"/>
    <mergeCell ref="K698:N699"/>
    <mergeCell ref="K700:N700"/>
    <mergeCell ref="K701:N701"/>
    <mergeCell ref="AX701:AZ701"/>
    <mergeCell ref="BA701:BE701"/>
    <mergeCell ref="J698:J699"/>
    <mergeCell ref="S720:V720"/>
    <mergeCell ref="AA701:AE701"/>
    <mergeCell ref="AF701:AJ701"/>
    <mergeCell ref="BI701:BK701"/>
    <mergeCell ref="BL1493:BN1493"/>
    <mergeCell ref="BO1493:BQ1493"/>
    <mergeCell ref="AP666:AT666"/>
    <mergeCell ref="AX669:AZ669"/>
    <mergeCell ref="T655:Y655"/>
    <mergeCell ref="N644:Q644"/>
    <mergeCell ref="N646:Q646"/>
    <mergeCell ref="L652:O653"/>
    <mergeCell ref="P652:S653"/>
    <mergeCell ref="N693:Q693"/>
    <mergeCell ref="AL656:AN656"/>
    <mergeCell ref="AO656:AQ656"/>
    <mergeCell ref="U666:X666"/>
    <mergeCell ref="Y666:AB666"/>
    <mergeCell ref="AM666:AO666"/>
    <mergeCell ref="N658:Q658"/>
    <mergeCell ref="L654:O654"/>
    <mergeCell ref="P654:S654"/>
    <mergeCell ref="T654:Y654"/>
    <mergeCell ref="AL685:AN686"/>
    <mergeCell ref="AO685:AQ686"/>
    <mergeCell ref="AR685:AV686"/>
    <mergeCell ref="AW685:AW686"/>
    <mergeCell ref="AG654:AK654"/>
    <mergeCell ref="Z655:AC655"/>
    <mergeCell ref="AD655:AF655"/>
    <mergeCell ref="AG655:AK655"/>
    <mergeCell ref="Z656:AC656"/>
    <mergeCell ref="AD656:AF656"/>
    <mergeCell ref="AG656:AK656"/>
    <mergeCell ref="Z654:AC654"/>
    <mergeCell ref="P656:S656"/>
    <mergeCell ref="AL299:AP299"/>
    <mergeCell ref="BV517:BX518"/>
    <mergeCell ref="BS517:BU518"/>
    <mergeCell ref="BP517:BR518"/>
    <mergeCell ref="N567:Q569"/>
    <mergeCell ref="R567:T569"/>
    <mergeCell ref="BM517:BO518"/>
    <mergeCell ref="BG517:BI518"/>
    <mergeCell ref="BD517:BF518"/>
    <mergeCell ref="M458:P458"/>
    <mergeCell ref="AG464:AI465"/>
    <mergeCell ref="Q464:Q465"/>
    <mergeCell ref="M476:P476"/>
    <mergeCell ref="N482:R484"/>
    <mergeCell ref="AY510:BA511"/>
    <mergeCell ref="BC536:BE536"/>
    <mergeCell ref="BF536:BH536"/>
    <mergeCell ref="J516:M518"/>
    <mergeCell ref="M426:O426"/>
    <mergeCell ref="AR375:AT376"/>
    <mergeCell ref="AU375:AX376"/>
    <mergeCell ref="AV445:AV446"/>
    <mergeCell ref="AA448:AC448"/>
    <mergeCell ref="O449:R449"/>
    <mergeCell ref="S449:U449"/>
    <mergeCell ref="V449:Z449"/>
    <mergeCell ref="AA449:AC449"/>
    <mergeCell ref="K447:N447"/>
    <mergeCell ref="K448:N448"/>
    <mergeCell ref="J445:J446"/>
    <mergeCell ref="AW568:AY569"/>
    <mergeCell ref="Z430:AB430"/>
    <mergeCell ref="AC430:AE430"/>
    <mergeCell ref="AF430:AH430"/>
    <mergeCell ref="AA446:AC446"/>
    <mergeCell ref="AD446:AF446"/>
    <mergeCell ref="AG446:AI446"/>
    <mergeCell ref="AM446:AO446"/>
    <mergeCell ref="AP446:AR446"/>
    <mergeCell ref="AS446:AU446"/>
    <mergeCell ref="O447:R447"/>
    <mergeCell ref="S447:U447"/>
    <mergeCell ref="V447:Z447"/>
    <mergeCell ref="AA447:AC447"/>
    <mergeCell ref="AI430:AK430"/>
    <mergeCell ref="AL430:AN430"/>
    <mergeCell ref="AO430:AQ430"/>
    <mergeCell ref="AR429:AR430"/>
    <mergeCell ref="S448:U448"/>
    <mergeCell ref="V448:Z448"/>
    <mergeCell ref="N516:W517"/>
    <mergeCell ref="AD516:AE518"/>
    <mergeCell ref="AA516:AC518"/>
    <mergeCell ref="X510:Z511"/>
    <mergeCell ref="K449:N449"/>
    <mergeCell ref="K445:N446"/>
    <mergeCell ref="L441:O441"/>
    <mergeCell ref="R441:U441"/>
    <mergeCell ref="AC441:AE441"/>
    <mergeCell ref="AW536:AY536"/>
    <mergeCell ref="CM567:CM569"/>
    <mergeCell ref="N570:Q570"/>
    <mergeCell ref="N571:Q571"/>
    <mergeCell ref="N572:Q572"/>
    <mergeCell ref="R570:T570"/>
    <mergeCell ref="R571:T571"/>
    <mergeCell ref="R572:T572"/>
    <mergeCell ref="J570:M570"/>
    <mergeCell ref="J571:M571"/>
    <mergeCell ref="BO568:BQ569"/>
    <mergeCell ref="BR568:BT569"/>
    <mergeCell ref="CA568:CC569"/>
    <mergeCell ref="CD568:CF569"/>
    <mergeCell ref="CG568:CI569"/>
    <mergeCell ref="BL701:BO701"/>
    <mergeCell ref="BP701:BS701"/>
    <mergeCell ref="AT701:AW701"/>
    <mergeCell ref="BP698:BS699"/>
    <mergeCell ref="BF698:BH699"/>
    <mergeCell ref="BI698:BK699"/>
    <mergeCell ref="O700:T700"/>
    <mergeCell ref="U700:Z700"/>
    <mergeCell ref="O701:T701"/>
    <mergeCell ref="U701:Z701"/>
    <mergeCell ref="BX568:BZ569"/>
    <mergeCell ref="Z689:AC689"/>
    <mergeCell ref="AD689:AF689"/>
    <mergeCell ref="AG689:AK689"/>
    <mergeCell ref="AL689:AN689"/>
    <mergeCell ref="AO689:AQ689"/>
    <mergeCell ref="AR689:AV689"/>
    <mergeCell ref="AC663:AH664"/>
    <mergeCell ref="DI1246:DK1247"/>
    <mergeCell ref="DL1246:DN1247"/>
    <mergeCell ref="DO1246:DQ1247"/>
    <mergeCell ref="DR1246:DT1247"/>
    <mergeCell ref="EF1220:EH1223"/>
    <mergeCell ref="CA1221:CC1223"/>
    <mergeCell ref="EC1221:EE1223"/>
    <mergeCell ref="K1220:K1223"/>
    <mergeCell ref="DU1246:DW1247"/>
    <mergeCell ref="BC1222:BE1223"/>
    <mergeCell ref="BU1222:BW1223"/>
    <mergeCell ref="BX1222:BZ1223"/>
    <mergeCell ref="CV1222:CX1223"/>
    <mergeCell ref="DH1222:DJ1223"/>
    <mergeCell ref="DK1222:DM1223"/>
    <mergeCell ref="DN1222:DP1223"/>
    <mergeCell ref="DQ1222:DS1223"/>
    <mergeCell ref="DT1222:DV1223"/>
    <mergeCell ref="DW1222:DY1223"/>
    <mergeCell ref="DZ1222:EB1223"/>
    <mergeCell ref="L1244:O1247"/>
    <mergeCell ref="P1244:S1247"/>
    <mergeCell ref="AH1220:AJ1223"/>
    <mergeCell ref="AA1222:AE1223"/>
    <mergeCell ref="X1222:Z1223"/>
    <mergeCell ref="T1222:W1223"/>
    <mergeCell ref="CB1245:CD1247"/>
    <mergeCell ref="ED1245:EF1247"/>
    <mergeCell ref="T1246:W1247"/>
    <mergeCell ref="CW1246:CY1247"/>
    <mergeCell ref="DX1246:DZ1247"/>
    <mergeCell ref="L1220:O1223"/>
    <mergeCell ref="I1134:I1135"/>
    <mergeCell ref="J1134:M1135"/>
    <mergeCell ref="AC1134:AG1135"/>
    <mergeCell ref="S1134:W1135"/>
    <mergeCell ref="EA1246:EC1247"/>
    <mergeCell ref="K1244:K1247"/>
    <mergeCell ref="O1240:R1240"/>
    <mergeCell ref="U1240:X1240"/>
    <mergeCell ref="AH1244:AK1247"/>
    <mergeCell ref="BO1222:BQ1223"/>
    <mergeCell ref="BR1222:BT1223"/>
    <mergeCell ref="BC1136:BE1136"/>
    <mergeCell ref="BF1136:BH1136"/>
    <mergeCell ref="BF1134:BH1135"/>
    <mergeCell ref="N1216:Q1216"/>
    <mergeCell ref="I1194:I1195"/>
    <mergeCell ref="J1194:J1195"/>
    <mergeCell ref="O1194:R1195"/>
    <mergeCell ref="K1194:N1195"/>
    <mergeCell ref="M1186:P1186"/>
    <mergeCell ref="S1186:V1186"/>
    <mergeCell ref="I1158:I1159"/>
    <mergeCell ref="J1158:M1159"/>
    <mergeCell ref="N1158:Q1159"/>
    <mergeCell ref="T1178:W1178"/>
    <mergeCell ref="Q1156:S1156"/>
    <mergeCell ref="X1246:Z1247"/>
    <mergeCell ref="AA1246:AE1247"/>
    <mergeCell ref="BD1246:BF1247"/>
    <mergeCell ref="BP1246:BR1247"/>
    <mergeCell ref="BS1246:BU1247"/>
    <mergeCell ref="BV1246:BX1247"/>
    <mergeCell ref="BY1246:CA1247"/>
    <mergeCell ref="O1044:S1044"/>
    <mergeCell ref="T1044:X1044"/>
    <mergeCell ref="AH1044:AK1044"/>
    <mergeCell ref="AL1044:AN1044"/>
    <mergeCell ref="AO1044:AS1044"/>
    <mergeCell ref="AT1044:AV1044"/>
    <mergeCell ref="AL1045:AN1045"/>
    <mergeCell ref="M1192:O1192"/>
    <mergeCell ref="Q1192:S1192"/>
    <mergeCell ref="U1192:W1192"/>
    <mergeCell ref="X1134:AB1135"/>
    <mergeCell ref="X1136:AB1136"/>
    <mergeCell ref="AC1136:AG1136"/>
    <mergeCell ref="AQ1136:AT1136"/>
    <mergeCell ref="AU1136:AW1136"/>
    <mergeCell ref="AX1136:BB1136"/>
    <mergeCell ref="L1130:O1130"/>
    <mergeCell ref="R1130:U1130"/>
    <mergeCell ref="AW1044:AY1044"/>
    <mergeCell ref="L1072:O1072"/>
    <mergeCell ref="BA1116:BC1117"/>
    <mergeCell ref="AH1107:AK1107"/>
    <mergeCell ref="AL1107:AN1107"/>
    <mergeCell ref="AO1107:AS1107"/>
    <mergeCell ref="AT1107:AV1107"/>
    <mergeCell ref="AT1045:AV1045"/>
    <mergeCell ref="AW1045:AY1045"/>
    <mergeCell ref="BT1079:BV1079"/>
    <mergeCell ref="BT1082:BV1082"/>
    <mergeCell ref="AP1078:AS1078"/>
    <mergeCell ref="AT1078:AV1078"/>
    <mergeCell ref="I996:I997"/>
    <mergeCell ref="T996:X997"/>
    <mergeCell ref="L1010:O1010"/>
    <mergeCell ref="R1010:U1010"/>
    <mergeCell ref="J998:N998"/>
    <mergeCell ref="O998:S998"/>
    <mergeCell ref="J999:N999"/>
    <mergeCell ref="O999:S999"/>
    <mergeCell ref="J996:N997"/>
    <mergeCell ref="O996:S997"/>
    <mergeCell ref="AX996:AZ997"/>
    <mergeCell ref="AM1010:AO1010"/>
    <mergeCell ref="AX998:AZ998"/>
    <mergeCell ref="AP999:AT999"/>
    <mergeCell ref="AQ1010:AS1010"/>
    <mergeCell ref="AU1010:AW1010"/>
    <mergeCell ref="X1014:AB1015"/>
    <mergeCell ref="J1014:M1015"/>
    <mergeCell ref="S1016:W1016"/>
    <mergeCell ref="S1017:W1017"/>
    <mergeCell ref="AY1017:BA1017"/>
    <mergeCell ref="BB1017:BF1017"/>
    <mergeCell ref="N1016:R1016"/>
    <mergeCell ref="N1017:R1017"/>
    <mergeCell ref="AP998:AT998"/>
    <mergeCell ref="AU998:AW998"/>
    <mergeCell ref="AM999:AO999"/>
    <mergeCell ref="S1014:W1015"/>
    <mergeCell ref="N1014:R1015"/>
    <mergeCell ref="AN719:AR719"/>
    <mergeCell ref="AN720:AR720"/>
    <mergeCell ref="S717:V718"/>
    <mergeCell ref="CR373:CT374"/>
    <mergeCell ref="CU373:CW374"/>
    <mergeCell ref="CX373:CZ374"/>
    <mergeCell ref="BJ1014:BL1015"/>
    <mergeCell ref="Z375:AB376"/>
    <mergeCell ref="AC375:AG376"/>
    <mergeCell ref="Y403:AC403"/>
    <mergeCell ref="AD403:AJ403"/>
    <mergeCell ref="O448:R448"/>
    <mergeCell ref="AJ446:AL446"/>
    <mergeCell ref="W719:AB719"/>
    <mergeCell ref="AC719:AH719"/>
    <mergeCell ref="W720:AB720"/>
    <mergeCell ref="AC720:AH720"/>
    <mergeCell ref="U663:X664"/>
    <mergeCell ref="Y663:AB664"/>
    <mergeCell ref="U665:X665"/>
    <mergeCell ref="AR652:AV653"/>
    <mergeCell ref="DV373:DX374"/>
    <mergeCell ref="EQ373:ES374"/>
    <mergeCell ref="ET373:EV374"/>
    <mergeCell ref="EW373:EY374"/>
    <mergeCell ref="FF373:FH374"/>
    <mergeCell ref="FI373:FK374"/>
    <mergeCell ref="FL373:FN374"/>
    <mergeCell ref="EZ373:FB374"/>
    <mergeCell ref="FC373:FE374"/>
    <mergeCell ref="S476:V476"/>
    <mergeCell ref="AH480:AJ481"/>
    <mergeCell ref="M493:P493"/>
    <mergeCell ref="AT700:AW700"/>
    <mergeCell ref="L581:O581"/>
    <mergeCell ref="AU999:AW999"/>
    <mergeCell ref="AP983:AT983"/>
    <mergeCell ref="T982:Y982"/>
    <mergeCell ref="AM982:AO982"/>
    <mergeCell ref="AU982:AW982"/>
    <mergeCell ref="AX982:AZ982"/>
    <mergeCell ref="AK738:AL739"/>
    <mergeCell ref="BC773:BD774"/>
    <mergeCell ref="AR371:AT374"/>
    <mergeCell ref="AU371:AX374"/>
    <mergeCell ref="AY371:BA374"/>
    <mergeCell ref="O377:R378"/>
    <mergeCell ref="S377:V378"/>
    <mergeCell ref="V402:X402"/>
    <mergeCell ref="J480:M481"/>
    <mergeCell ref="N480:R481"/>
    <mergeCell ref="S375:V376"/>
    <mergeCell ref="W375:Y376"/>
    <mergeCell ref="FO372:FQ374"/>
    <mergeCell ref="FR371:FT374"/>
    <mergeCell ref="I980:I981"/>
    <mergeCell ref="J567:M569"/>
    <mergeCell ref="J572:M572"/>
    <mergeCell ref="BR572:BT572"/>
    <mergeCell ref="L687:O687"/>
    <mergeCell ref="P687:S687"/>
    <mergeCell ref="T687:Y687"/>
    <mergeCell ref="Z687:AC687"/>
    <mergeCell ref="AD687:AF687"/>
    <mergeCell ref="AG687:AK687"/>
    <mergeCell ref="AL687:AN687"/>
    <mergeCell ref="AO687:AQ687"/>
    <mergeCell ref="J535:K535"/>
    <mergeCell ref="BR570:BT570"/>
    <mergeCell ref="BR571:BT571"/>
    <mergeCell ref="N677:Q677"/>
    <mergeCell ref="N679:Q679"/>
    <mergeCell ref="T679:W679"/>
    <mergeCell ref="DA372:DC374"/>
    <mergeCell ref="O373:R374"/>
    <mergeCell ref="S373:V374"/>
    <mergeCell ref="M529:P529"/>
    <mergeCell ref="S529:V529"/>
    <mergeCell ref="I516:I518"/>
    <mergeCell ref="J533:K534"/>
    <mergeCell ref="L533:O534"/>
    <mergeCell ref="P533:S534"/>
    <mergeCell ref="AL517:AN518"/>
    <mergeCell ref="AD510:AF511"/>
    <mergeCell ref="I480:I481"/>
    <mergeCell ref="O265:R265"/>
    <mergeCell ref="T265:W265"/>
    <mergeCell ref="CG269:CI269"/>
    <mergeCell ref="CJ269:CL269"/>
    <mergeCell ref="FQ345:FS348"/>
    <mergeCell ref="CZ346:DB348"/>
    <mergeCell ref="FN346:FP348"/>
    <mergeCell ref="BS347:BU348"/>
    <mergeCell ref="CN347:CP348"/>
    <mergeCell ref="CQ347:CS348"/>
    <mergeCell ref="CW347:CY348"/>
    <mergeCell ref="DU347:DW348"/>
    <mergeCell ref="EP347:ER348"/>
    <mergeCell ref="ES347:EU348"/>
    <mergeCell ref="EV347:EX348"/>
    <mergeCell ref="EY347:FA348"/>
    <mergeCell ref="FB347:FD348"/>
    <mergeCell ref="FE347:FG348"/>
    <mergeCell ref="FH347:FJ348"/>
    <mergeCell ref="FK347:FM348"/>
    <mergeCell ref="CM322:CP323"/>
    <mergeCell ref="BY328:CA328"/>
    <mergeCell ref="CG328:CI328"/>
    <mergeCell ref="CJ328:CL328"/>
    <mergeCell ref="CT347:CV348"/>
    <mergeCell ref="BW307:BY307"/>
    <mergeCell ref="BT307:BV307"/>
    <mergeCell ref="Z347:AB348"/>
    <mergeCell ref="AC347:AG348"/>
    <mergeCell ref="BP322:BR323"/>
    <mergeCell ref="BS322:BU323"/>
    <mergeCell ref="BL307:BN307"/>
    <mergeCell ref="V171:X171"/>
    <mergeCell ref="J177:J178"/>
    <mergeCell ref="K177:O178"/>
    <mergeCell ref="AR345:AT348"/>
    <mergeCell ref="AU345:AW348"/>
    <mergeCell ref="AX345:AZ348"/>
    <mergeCell ref="S320:U320"/>
    <mergeCell ref="W320:Y320"/>
    <mergeCell ref="BL320:BP320"/>
    <mergeCell ref="K322:K323"/>
    <mergeCell ref="L322:O323"/>
    <mergeCell ref="P322:S323"/>
    <mergeCell ref="T322:W323"/>
    <mergeCell ref="X322:AC323"/>
    <mergeCell ref="CC245:CH246"/>
    <mergeCell ref="BO251:BQ251"/>
    <mergeCell ref="BW251:BY251"/>
    <mergeCell ref="N279:Q279"/>
    <mergeCell ref="K301:K302"/>
    <mergeCell ref="L301:P302"/>
    <mergeCell ref="BC301:BE302"/>
    <mergeCell ref="BF301:BH302"/>
    <mergeCell ref="BY285:CD286"/>
    <mergeCell ref="BZ301:CE302"/>
    <mergeCell ref="J322:J323"/>
    <mergeCell ref="CB192:CG193"/>
    <mergeCell ref="BN198:BP198"/>
    <mergeCell ref="BV198:BX198"/>
    <mergeCell ref="BY198:CA198"/>
    <mergeCell ref="S259:V259"/>
    <mergeCell ref="BB261:BF261"/>
    <mergeCell ref="O263:R264"/>
    <mergeCell ref="CP216:CR216"/>
    <mergeCell ref="J245:J246"/>
    <mergeCell ref="CM263:CR264"/>
    <mergeCell ref="CB177:CG178"/>
    <mergeCell ref="W377:Y378"/>
    <mergeCell ref="O152:R153"/>
    <mergeCell ref="S152:X153"/>
    <mergeCell ref="CN158:CP158"/>
    <mergeCell ref="N226:R226"/>
    <mergeCell ref="N228:P228"/>
    <mergeCell ref="R228:T228"/>
    <mergeCell ref="V228:X228"/>
    <mergeCell ref="J234:J235"/>
    <mergeCell ref="K234:O235"/>
    <mergeCell ref="CB234:CG235"/>
    <mergeCell ref="BN239:BP239"/>
    <mergeCell ref="BV239:BX239"/>
    <mergeCell ref="BY239:CA239"/>
    <mergeCell ref="J263:J264"/>
    <mergeCell ref="O266:R266"/>
    <mergeCell ref="T266:W266"/>
    <mergeCell ref="AR355:AT356"/>
    <mergeCell ref="W373:Y374"/>
    <mergeCell ref="Z373:AB374"/>
    <mergeCell ref="AC373:AG374"/>
    <mergeCell ref="AO373:AQ374"/>
    <mergeCell ref="BT373:BV374"/>
    <mergeCell ref="CO373:CQ374"/>
    <mergeCell ref="BY269:CA269"/>
    <mergeCell ref="CK158:CM158"/>
    <mergeCell ref="N171:P171"/>
    <mergeCell ref="R171:T171"/>
    <mergeCell ref="BV66:BX66"/>
    <mergeCell ref="BK66:BM66"/>
    <mergeCell ref="N69:P69"/>
    <mergeCell ref="R69:T69"/>
    <mergeCell ref="N128:P128"/>
    <mergeCell ref="K117:O118"/>
    <mergeCell ref="BE75:BG76"/>
    <mergeCell ref="O75:R76"/>
    <mergeCell ref="CQ152:CT153"/>
    <mergeCell ref="K154:N154"/>
    <mergeCell ref="O154:R154"/>
    <mergeCell ref="AE535:AH535"/>
    <mergeCell ref="P535:S535"/>
    <mergeCell ref="L535:O535"/>
    <mergeCell ref="U89:X89"/>
    <mergeCell ref="U316:X316"/>
    <mergeCell ref="O320:Q320"/>
    <mergeCell ref="K75:N76"/>
    <mergeCell ref="AA91:AC91"/>
    <mergeCell ref="AE91:AG91"/>
    <mergeCell ref="K152:N153"/>
    <mergeCell ref="N341:Q341"/>
    <mergeCell ref="CM95:CP96"/>
    <mergeCell ref="BG519:BI519"/>
    <mergeCell ref="BG520:BI520"/>
    <mergeCell ref="T533:X534"/>
    <mergeCell ref="AT533:AV534"/>
    <mergeCell ref="CS210:CV211"/>
    <mergeCell ref="CE216:CG216"/>
    <mergeCell ref="CI95:CL96"/>
    <mergeCell ref="BB150:BF150"/>
    <mergeCell ref="CM216:CO216"/>
    <mergeCell ref="BN81:BP81"/>
    <mergeCell ref="BU101:BW101"/>
    <mergeCell ref="CC101:CE101"/>
    <mergeCell ref="CF101:CH101"/>
    <mergeCell ref="BY81:CA81"/>
    <mergeCell ref="BS66:BU66"/>
    <mergeCell ref="N52:Q52"/>
    <mergeCell ref="M56:P56"/>
    <mergeCell ref="S56:V56"/>
    <mergeCell ref="M148:P148"/>
    <mergeCell ref="S148:V148"/>
    <mergeCell ref="AR351:AT352"/>
    <mergeCell ref="S263:S264"/>
    <mergeCell ref="BN184:BP184"/>
    <mergeCell ref="BV184:BX184"/>
    <mergeCell ref="CB75:CG76"/>
    <mergeCell ref="L245:P246"/>
    <mergeCell ref="BZ251:CB251"/>
    <mergeCell ref="M259:P259"/>
    <mergeCell ref="BY60:CD61"/>
    <mergeCell ref="BH75:BJ76"/>
    <mergeCell ref="CC158:CE158"/>
    <mergeCell ref="K155:N155"/>
    <mergeCell ref="O155:R155"/>
    <mergeCell ref="M111:Q111"/>
    <mergeCell ref="BY140:CA140"/>
    <mergeCell ref="AG113:AI113"/>
    <mergeCell ref="AO113:AQ113"/>
    <mergeCell ref="S347:V348"/>
    <mergeCell ref="W347:Y348"/>
    <mergeCell ref="CB117:CG118"/>
    <mergeCell ref="BN124:BP124"/>
    <mergeCell ref="BV124:BX124"/>
    <mergeCell ref="BY124:CA124"/>
    <mergeCell ref="BV81:BX81"/>
    <mergeCell ref="BL95:BN96"/>
    <mergeCell ref="K134:O135"/>
    <mergeCell ref="CB134:CG135"/>
    <mergeCell ref="BN140:BP140"/>
    <mergeCell ref="BV140:BX140"/>
    <mergeCell ref="O97:R97"/>
    <mergeCell ref="O98:R98"/>
    <mergeCell ref="K266:N266"/>
    <mergeCell ref="R128:T128"/>
    <mergeCell ref="V128:X128"/>
    <mergeCell ref="BS292:BU292"/>
    <mergeCell ref="BV292:BX292"/>
    <mergeCell ref="BK292:BM292"/>
    <mergeCell ref="AV93:AZ93"/>
    <mergeCell ref="W95:Z96"/>
    <mergeCell ref="X132:AB132"/>
    <mergeCell ref="N281:P281"/>
    <mergeCell ref="K95:N96"/>
    <mergeCell ref="O89:R89"/>
    <mergeCell ref="S95:V96"/>
    <mergeCell ref="V281:X281"/>
    <mergeCell ref="K285:O286"/>
    <mergeCell ref="R281:T281"/>
    <mergeCell ref="K265:N265"/>
    <mergeCell ref="BY184:CA184"/>
    <mergeCell ref="N169:R169"/>
    <mergeCell ref="BO95:BQ96"/>
    <mergeCell ref="AI91:AK91"/>
    <mergeCell ref="O95:R96"/>
    <mergeCell ref="J60:J61"/>
    <mergeCell ref="M60:P61"/>
    <mergeCell ref="Q60:T61"/>
    <mergeCell ref="Y402:AC402"/>
    <mergeCell ref="AD402:AJ402"/>
    <mergeCell ref="AN402:AP402"/>
    <mergeCell ref="K60:L61"/>
    <mergeCell ref="J75:J76"/>
    <mergeCell ref="J95:J96"/>
    <mergeCell ref="V69:X69"/>
    <mergeCell ref="J134:J135"/>
    <mergeCell ref="J117:J118"/>
    <mergeCell ref="K245:K246"/>
    <mergeCell ref="J301:J302"/>
    <mergeCell ref="O367:R367"/>
    <mergeCell ref="U367:X367"/>
    <mergeCell ref="AO351:AQ352"/>
    <mergeCell ref="AO347:AQ348"/>
    <mergeCell ref="AO349:AQ350"/>
    <mergeCell ref="U60:X61"/>
    <mergeCell ref="J152:J153"/>
    <mergeCell ref="AC351:AG352"/>
    <mergeCell ref="Z377:AB378"/>
    <mergeCell ref="O401:R401"/>
    <mergeCell ref="J285:J286"/>
    <mergeCell ref="K212:N212"/>
    <mergeCell ref="O212:R212"/>
    <mergeCell ref="K213:N213"/>
    <mergeCell ref="O213:R213"/>
    <mergeCell ref="K263:N264"/>
    <mergeCell ref="O402:R402"/>
    <mergeCell ref="S402:U402"/>
    <mergeCell ref="O316:R316"/>
    <mergeCell ref="S401:U401"/>
    <mergeCell ref="V401:X401"/>
    <mergeCell ref="Y401:AC401"/>
    <mergeCell ref="AD401:AJ401"/>
    <mergeCell ref="K400:U400"/>
    <mergeCell ref="O351:R352"/>
    <mergeCell ref="S351:V352"/>
    <mergeCell ref="W351:Y352"/>
    <mergeCell ref="Z351:AB352"/>
    <mergeCell ref="O349:R350"/>
    <mergeCell ref="S349:V350"/>
    <mergeCell ref="W349:Y350"/>
    <mergeCell ref="T263:W264"/>
    <mergeCell ref="X263:AC264"/>
    <mergeCell ref="K401:N401"/>
    <mergeCell ref="K345:N348"/>
    <mergeCell ref="K349:N350"/>
    <mergeCell ref="K351:N352"/>
    <mergeCell ref="O345:Y346"/>
    <mergeCell ref="K371:N374"/>
    <mergeCell ref="K375:N376"/>
    <mergeCell ref="K377:N378"/>
    <mergeCell ref="O371:Y372"/>
    <mergeCell ref="AH351:AN352"/>
    <mergeCell ref="AH349:AN350"/>
    <mergeCell ref="AH347:AN348"/>
    <mergeCell ref="Z345:AQ346"/>
    <mergeCell ref="AH377:AN378"/>
    <mergeCell ref="AH375:AN376"/>
    <mergeCell ref="AH373:AN374"/>
    <mergeCell ref="Z371:AQ372"/>
    <mergeCell ref="Z349:AB350"/>
    <mergeCell ref="O347:R348"/>
    <mergeCell ref="K403:N403"/>
    <mergeCell ref="O403:R403"/>
    <mergeCell ref="AN400:AP401"/>
    <mergeCell ref="AQ400:AS401"/>
    <mergeCell ref="AO375:AQ376"/>
    <mergeCell ref="S403:U403"/>
    <mergeCell ref="V403:X403"/>
    <mergeCell ref="L422:O422"/>
    <mergeCell ref="O398:Q398"/>
    <mergeCell ref="S398:U398"/>
    <mergeCell ref="W398:Y398"/>
    <mergeCell ref="I499:I500"/>
    <mergeCell ref="Y499:AA500"/>
    <mergeCell ref="O375:R376"/>
    <mergeCell ref="P536:S536"/>
    <mergeCell ref="Y536:AD536"/>
    <mergeCell ref="AE536:AH536"/>
    <mergeCell ref="AI536:AK536"/>
    <mergeCell ref="AO536:AS536"/>
    <mergeCell ref="AQ403:AS403"/>
    <mergeCell ref="AI535:AK535"/>
    <mergeCell ref="Y535:AD535"/>
    <mergeCell ref="Y533:AD534"/>
    <mergeCell ref="AO377:AQ378"/>
    <mergeCell ref="AR377:AT378"/>
    <mergeCell ref="K402:N402"/>
    <mergeCell ref="I445:I446"/>
    <mergeCell ref="AR655:AV655"/>
    <mergeCell ref="AR656:AV656"/>
    <mergeCell ref="O717:R718"/>
    <mergeCell ref="O719:R719"/>
    <mergeCell ref="O720:R720"/>
    <mergeCell ref="AI717:AM718"/>
    <mergeCell ref="T536:X536"/>
    <mergeCell ref="T535:X535"/>
    <mergeCell ref="AI517:AK518"/>
    <mergeCell ref="AF517:AH518"/>
    <mergeCell ref="X516:Z518"/>
    <mergeCell ref="J652:J653"/>
    <mergeCell ref="T652:Y653"/>
    <mergeCell ref="I533:I534"/>
    <mergeCell ref="K652:K653"/>
    <mergeCell ref="I605:I608"/>
    <mergeCell ref="AT536:AV536"/>
    <mergeCell ref="AT568:AV569"/>
    <mergeCell ref="T656:Y656"/>
    <mergeCell ref="L656:O656"/>
    <mergeCell ref="AZ536:BB536"/>
    <mergeCell ref="L600:O600"/>
    <mergeCell ref="R600:U600"/>
    <mergeCell ref="X605:AB608"/>
    <mergeCell ref="S605:W608"/>
    <mergeCell ref="I567:I569"/>
    <mergeCell ref="AL688:AN688"/>
    <mergeCell ref="AO688:AQ688"/>
    <mergeCell ref="AR688:AV688"/>
    <mergeCell ref="J663:J664"/>
    <mergeCell ref="Y665:AB665"/>
    <mergeCell ref="N605:R608"/>
    <mergeCell ref="J605:M608"/>
    <mergeCell ref="AZ533:BB534"/>
    <mergeCell ref="AZ535:BB535"/>
    <mergeCell ref="AL536:AN536"/>
    <mergeCell ref="AW533:AY534"/>
    <mergeCell ref="AW535:AY535"/>
    <mergeCell ref="AT535:AV535"/>
    <mergeCell ref="AO535:AS535"/>
    <mergeCell ref="AL535:AN535"/>
    <mergeCell ref="L655:O655"/>
    <mergeCell ref="J536:K536"/>
    <mergeCell ref="L536:O536"/>
    <mergeCell ref="AD654:AF654"/>
    <mergeCell ref="K665:O665"/>
    <mergeCell ref="K663:O664"/>
    <mergeCell ref="AX663:AZ664"/>
    <mergeCell ref="AU665:AW665"/>
    <mergeCell ref="AX665:AZ665"/>
    <mergeCell ref="AU666:AW666"/>
    <mergeCell ref="AR654:AV654"/>
    <mergeCell ref="AX983:AZ983"/>
    <mergeCell ref="AX984:AZ984"/>
    <mergeCell ref="AX980:AZ981"/>
    <mergeCell ref="BN719:BP719"/>
    <mergeCell ref="BQ719:BS719"/>
    <mergeCell ref="BN720:BP720"/>
    <mergeCell ref="BQ720:BS720"/>
    <mergeCell ref="BB720:BE720"/>
    <mergeCell ref="BF720:BH720"/>
    <mergeCell ref="AE842:AI843"/>
    <mergeCell ref="AY842:BA843"/>
    <mergeCell ref="BB842:BE843"/>
    <mergeCell ref="BF842:BI843"/>
    <mergeCell ref="BJ842:BJ843"/>
    <mergeCell ref="AY848:BA848"/>
    <mergeCell ref="BL912:BN913"/>
    <mergeCell ref="BO912:BR913"/>
    <mergeCell ref="BL918:BN918"/>
    <mergeCell ref="BO962:BQ962"/>
    <mergeCell ref="AU984:AW984"/>
    <mergeCell ref="AW859:AZ859"/>
    <mergeCell ref="BA859:BC859"/>
    <mergeCell ref="BD859:BH859"/>
    <mergeCell ref="BI859:BK859"/>
    <mergeCell ref="BL859:BN859"/>
    <mergeCell ref="BO859:BR859"/>
    <mergeCell ref="BS859:BV859"/>
    <mergeCell ref="BL862:BN862"/>
    <mergeCell ref="BO882:BQ882"/>
    <mergeCell ref="AY898:BA899"/>
    <mergeCell ref="BB898:BE899"/>
    <mergeCell ref="BF898:BI899"/>
    <mergeCell ref="O980:S981"/>
    <mergeCell ref="S719:V719"/>
    <mergeCell ref="X1172:AA1173"/>
    <mergeCell ref="I1172:I1173"/>
    <mergeCell ref="T1172:W1173"/>
    <mergeCell ref="U1156:W1156"/>
    <mergeCell ref="V1158:Z1159"/>
    <mergeCell ref="M1150:P1150"/>
    <mergeCell ref="J1136:M1136"/>
    <mergeCell ref="M972:Q972"/>
    <mergeCell ref="J980:N981"/>
    <mergeCell ref="J982:N982"/>
    <mergeCell ref="M991:O991"/>
    <mergeCell ref="Q991:S991"/>
    <mergeCell ref="Q974:S974"/>
    <mergeCell ref="T984:Y984"/>
    <mergeCell ref="U991:W991"/>
    <mergeCell ref="T983:Y983"/>
    <mergeCell ref="J1079:M1079"/>
    <mergeCell ref="N1079:Q1079"/>
    <mergeCell ref="O982:S982"/>
    <mergeCell ref="M1156:O1156"/>
    <mergeCell ref="K1116:O1117"/>
    <mergeCell ref="O1107:S1107"/>
    <mergeCell ref="T1107:X1107"/>
    <mergeCell ref="M974:O974"/>
    <mergeCell ref="I1014:I1015"/>
    <mergeCell ref="J1016:M1016"/>
    <mergeCell ref="I842:I843"/>
    <mergeCell ref="J751:M760"/>
    <mergeCell ref="N751:P760"/>
    <mergeCell ref="Q751:U754"/>
    <mergeCell ref="Q756:U759"/>
    <mergeCell ref="V773:X774"/>
    <mergeCell ref="J773:U773"/>
    <mergeCell ref="Y773:AA774"/>
    <mergeCell ref="W717:AB718"/>
    <mergeCell ref="AC717:AH718"/>
    <mergeCell ref="N734:Q734"/>
    <mergeCell ref="T734:W734"/>
    <mergeCell ref="AN717:AR718"/>
    <mergeCell ref="J738:U738"/>
    <mergeCell ref="V738:X739"/>
    <mergeCell ref="Q775:U778"/>
    <mergeCell ref="Q780:U783"/>
    <mergeCell ref="J775:M784"/>
    <mergeCell ref="AI719:AM719"/>
    <mergeCell ref="Q740:U743"/>
    <mergeCell ref="Q745:U748"/>
    <mergeCell ref="P842:S843"/>
    <mergeCell ref="T842:Y843"/>
    <mergeCell ref="Z842:AD843"/>
    <mergeCell ref="L689:O689"/>
    <mergeCell ref="P689:S689"/>
    <mergeCell ref="T689:Y689"/>
    <mergeCell ref="P665:T665"/>
    <mergeCell ref="P666:T666"/>
    <mergeCell ref="P663:T664"/>
    <mergeCell ref="T688:Y688"/>
    <mergeCell ref="Z688:AC688"/>
    <mergeCell ref="AD688:AF688"/>
    <mergeCell ref="N836:Q836"/>
    <mergeCell ref="N838:Q838"/>
    <mergeCell ref="T838:W838"/>
    <mergeCell ref="AP838:AT838"/>
    <mergeCell ref="N775:P784"/>
    <mergeCell ref="J796:U796"/>
    <mergeCell ref="J798:M803"/>
    <mergeCell ref="N798:P803"/>
    <mergeCell ref="Q798:U803"/>
    <mergeCell ref="V796:Y797"/>
    <mergeCell ref="J685:J686"/>
    <mergeCell ref="K685:K686"/>
    <mergeCell ref="L685:O686"/>
    <mergeCell ref="P685:S686"/>
    <mergeCell ref="T685:Y686"/>
    <mergeCell ref="AI720:AM720"/>
    <mergeCell ref="AM665:AO665"/>
    <mergeCell ref="AP665:AT665"/>
    <mergeCell ref="AC666:AH666"/>
    <mergeCell ref="AA700:AE700"/>
    <mergeCell ref="BI533:BM534"/>
    <mergeCell ref="BI535:BM535"/>
    <mergeCell ref="BI536:BM536"/>
    <mergeCell ref="BA663:BA664"/>
    <mergeCell ref="AW652:AW653"/>
    <mergeCell ref="BN717:BP718"/>
    <mergeCell ref="BQ723:BS723"/>
    <mergeCell ref="BB719:BE719"/>
    <mergeCell ref="BF719:BH719"/>
    <mergeCell ref="BI720:BM720"/>
    <mergeCell ref="AR687:AV687"/>
    <mergeCell ref="L688:O688"/>
    <mergeCell ref="P688:S688"/>
    <mergeCell ref="BC533:BE534"/>
    <mergeCell ref="BC535:BE535"/>
    <mergeCell ref="BF533:BH534"/>
    <mergeCell ref="BF535:BH535"/>
    <mergeCell ref="AO652:AQ653"/>
    <mergeCell ref="AL654:AN654"/>
    <mergeCell ref="AO654:AQ654"/>
    <mergeCell ref="AL655:AN655"/>
    <mergeCell ref="N713:Q713"/>
    <mergeCell ref="T713:W713"/>
    <mergeCell ref="AC665:AH665"/>
    <mergeCell ref="AF700:AJ700"/>
    <mergeCell ref="M563:P563"/>
    <mergeCell ref="S563:V563"/>
    <mergeCell ref="U567:X569"/>
    <mergeCell ref="Y567:AH568"/>
    <mergeCell ref="AI567:AK569"/>
    <mergeCell ref="T646:W646"/>
    <mergeCell ref="AU663:AW664"/>
    <mergeCell ref="FT345:FU348"/>
    <mergeCell ref="EI1220:EJ1223"/>
    <mergeCell ref="EG1244:EH1247"/>
    <mergeCell ref="FU371:FV374"/>
    <mergeCell ref="J1103:N1104"/>
    <mergeCell ref="R1158:U1159"/>
    <mergeCell ref="J1172:N1173"/>
    <mergeCell ref="S1194:W1195"/>
    <mergeCell ref="AH1059:AK1059"/>
    <mergeCell ref="AL1059:AN1059"/>
    <mergeCell ref="AO1059:AS1059"/>
    <mergeCell ref="AT1059:AV1059"/>
    <mergeCell ref="AW1059:AY1059"/>
    <mergeCell ref="O1060:S1060"/>
    <mergeCell ref="BF1140:BH1140"/>
    <mergeCell ref="AW1132:AY1132"/>
    <mergeCell ref="AP1118:AR1118"/>
    <mergeCell ref="AX1118:AZ1118"/>
    <mergeCell ref="BA1118:BC1118"/>
    <mergeCell ref="O1172:S1173"/>
    <mergeCell ref="AM983:AO983"/>
    <mergeCell ref="X1178:AA1178"/>
    <mergeCell ref="T980:Y981"/>
    <mergeCell ref="AO1132:AQ1132"/>
    <mergeCell ref="AS1132:AU1132"/>
    <mergeCell ref="AL1118:AO1118"/>
    <mergeCell ref="AE1055:AI1055"/>
    <mergeCell ref="O1059:S1059"/>
    <mergeCell ref="BJ1020:BL1020"/>
    <mergeCell ref="AW1106:AY1106"/>
    <mergeCell ref="BA1122:BC1122"/>
    <mergeCell ref="AX1002:AZ1002"/>
    <mergeCell ref="J192:J193"/>
    <mergeCell ref="K192:O193"/>
    <mergeCell ref="M206:P206"/>
    <mergeCell ref="S206:V206"/>
    <mergeCell ref="BB208:BF208"/>
    <mergeCell ref="J210:J211"/>
    <mergeCell ref="K210:N211"/>
    <mergeCell ref="O210:R211"/>
    <mergeCell ref="S210:X211"/>
    <mergeCell ref="M1031:Q1031"/>
    <mergeCell ref="W1033:Y1033"/>
    <mergeCell ref="AA1033:AC1033"/>
    <mergeCell ref="AE1033:AG1033"/>
    <mergeCell ref="AL1043:AN1043"/>
    <mergeCell ref="AO1043:AS1043"/>
    <mergeCell ref="AT1043:AV1043"/>
    <mergeCell ref="AW1043:AY1043"/>
    <mergeCell ref="AO655:AQ655"/>
    <mergeCell ref="P655:S655"/>
    <mergeCell ref="J842:K843"/>
    <mergeCell ref="L842:O843"/>
    <mergeCell ref="M619:P619"/>
    <mergeCell ref="J632:M632"/>
    <mergeCell ref="J633:M633"/>
    <mergeCell ref="K666:O666"/>
    <mergeCell ref="U974:W974"/>
    <mergeCell ref="AP982:AT982"/>
    <mergeCell ref="AM998:AO998"/>
    <mergeCell ref="AX987:AZ987"/>
    <mergeCell ref="AP984:AT984"/>
    <mergeCell ref="AM984:AO984"/>
    <mergeCell ref="AX999:AZ999"/>
    <mergeCell ref="I1076:I1077"/>
    <mergeCell ref="J1076:M1077"/>
    <mergeCell ref="N1076:Q1077"/>
    <mergeCell ref="R1076:V1077"/>
    <mergeCell ref="W1076:AA1077"/>
    <mergeCell ref="AB1076:AF1077"/>
    <mergeCell ref="T1057:X1058"/>
    <mergeCell ref="AW1057:AY1058"/>
    <mergeCell ref="I1041:I1042"/>
    <mergeCell ref="J1041:N1042"/>
    <mergeCell ref="O1041:S1042"/>
    <mergeCell ref="T1041:X1042"/>
    <mergeCell ref="AW1041:AY1042"/>
    <mergeCell ref="O1043:S1043"/>
    <mergeCell ref="T1043:X1043"/>
    <mergeCell ref="AH1043:AK1043"/>
    <mergeCell ref="R1072:U1072"/>
    <mergeCell ref="AW1048:AY1048"/>
    <mergeCell ref="O1045:S1045"/>
    <mergeCell ref="T1045:X1045"/>
    <mergeCell ref="AH1045:AK1045"/>
    <mergeCell ref="BB1078:BD1078"/>
    <mergeCell ref="AP1079:AS1079"/>
    <mergeCell ref="AT1079:AV1079"/>
    <mergeCell ref="AW1079:BA1079"/>
    <mergeCell ref="BB1079:BD1079"/>
    <mergeCell ref="BT1076:BV1077"/>
    <mergeCell ref="J1078:M1078"/>
    <mergeCell ref="N1078:Q1078"/>
    <mergeCell ref="W1078:AA1078"/>
    <mergeCell ref="AB1078:AF1078"/>
    <mergeCell ref="BE1078:BH1078"/>
    <mergeCell ref="BI1078:BK1078"/>
    <mergeCell ref="BL1078:BP1078"/>
    <mergeCell ref="BQ1078:BS1078"/>
    <mergeCell ref="BT1078:BV1078"/>
    <mergeCell ref="J1057:N1058"/>
    <mergeCell ref="O1057:S1058"/>
    <mergeCell ref="AN1072:AP1072"/>
    <mergeCell ref="AR1072:AT1072"/>
    <mergeCell ref="AV1072:AX1072"/>
    <mergeCell ref="W1079:AA1079"/>
    <mergeCell ref="AB1079:AF1079"/>
    <mergeCell ref="BE1079:BH1079"/>
    <mergeCell ref="BI1079:BK1079"/>
    <mergeCell ref="BL1079:BP1079"/>
    <mergeCell ref="BQ1079:BS1079"/>
    <mergeCell ref="AH1060:AK1060"/>
    <mergeCell ref="AL1060:AN1060"/>
    <mergeCell ref="AO1060:AS1060"/>
    <mergeCell ref="AT1060:AV1060"/>
    <mergeCell ref="AW1060:AY1060"/>
    <mergeCell ref="BD1072:BH1072"/>
    <mergeCell ref="BF844:BI844"/>
    <mergeCell ref="L845:O845"/>
    <mergeCell ref="P845:S845"/>
    <mergeCell ref="T845:Y845"/>
    <mergeCell ref="Z845:AD845"/>
    <mergeCell ref="AE845:AI845"/>
    <mergeCell ref="AN845:AP845"/>
    <mergeCell ref="AQ845:AU845"/>
    <mergeCell ref="AV845:AX845"/>
    <mergeCell ref="AY845:BA845"/>
    <mergeCell ref="BB845:BE845"/>
    <mergeCell ref="BF845:BI845"/>
    <mergeCell ref="M851:O851"/>
    <mergeCell ref="Q851:S851"/>
    <mergeCell ref="U851:W851"/>
    <mergeCell ref="J859:M859"/>
    <mergeCell ref="N859:Q859"/>
    <mergeCell ref="R859:W859"/>
    <mergeCell ref="X859:AC859"/>
    <mergeCell ref="AD859:AH859"/>
    <mergeCell ref="L844:O844"/>
    <mergeCell ref="P844:S844"/>
    <mergeCell ref="T844:Y844"/>
    <mergeCell ref="Z844:AD844"/>
    <mergeCell ref="AE844:AI844"/>
    <mergeCell ref="AN844:AP844"/>
    <mergeCell ref="AQ844:AU844"/>
    <mergeCell ref="AV844:AX844"/>
    <mergeCell ref="AY844:BA844"/>
    <mergeCell ref="BB844:BE844"/>
    <mergeCell ref="I856:I857"/>
    <mergeCell ref="J856:M857"/>
    <mergeCell ref="N856:Q857"/>
    <mergeCell ref="R856:W857"/>
    <mergeCell ref="X856:AC857"/>
    <mergeCell ref="AD856:AH857"/>
    <mergeCell ref="BL856:BN857"/>
    <mergeCell ref="BO856:BR857"/>
    <mergeCell ref="BS856:BV857"/>
    <mergeCell ref="BW856:BW857"/>
    <mergeCell ref="J858:M858"/>
    <mergeCell ref="N858:Q858"/>
    <mergeCell ref="R858:W858"/>
    <mergeCell ref="X858:AC858"/>
    <mergeCell ref="AD858:AH858"/>
    <mergeCell ref="AW858:AZ858"/>
    <mergeCell ref="BA858:BC858"/>
    <mergeCell ref="BD858:BH858"/>
    <mergeCell ref="BI858:BK858"/>
    <mergeCell ref="BL858:BN858"/>
    <mergeCell ref="BO858:BR858"/>
    <mergeCell ref="BS858:BV858"/>
    <mergeCell ref="AI856:AM857"/>
    <mergeCell ref="AI858:AM858"/>
    <mergeCell ref="M870:P870"/>
    <mergeCell ref="S870:V870"/>
    <mergeCell ref="M872:P872"/>
    <mergeCell ref="X872:Z872"/>
    <mergeCell ref="AB872:AD872"/>
    <mergeCell ref="AF872:AH872"/>
    <mergeCell ref="AI859:AM859"/>
    <mergeCell ref="I876:I877"/>
    <mergeCell ref="J876:M877"/>
    <mergeCell ref="N876:R877"/>
    <mergeCell ref="S876:U877"/>
    <mergeCell ref="V876:Z877"/>
    <mergeCell ref="AA876:AF877"/>
    <mergeCell ref="AG876:AK877"/>
    <mergeCell ref="AL876:AP877"/>
    <mergeCell ref="BO876:BQ877"/>
    <mergeCell ref="BR876:BU877"/>
    <mergeCell ref="J878:M878"/>
    <mergeCell ref="N878:R878"/>
    <mergeCell ref="S878:U878"/>
    <mergeCell ref="AA878:AF878"/>
    <mergeCell ref="AG878:AK878"/>
    <mergeCell ref="AL878:AP878"/>
    <mergeCell ref="AZ878:BC878"/>
    <mergeCell ref="BD878:BF878"/>
    <mergeCell ref="BG878:BK878"/>
    <mergeCell ref="BL878:BN878"/>
    <mergeCell ref="BO878:BQ878"/>
    <mergeCell ref="BR878:BU878"/>
    <mergeCell ref="J879:M879"/>
    <mergeCell ref="N879:R879"/>
    <mergeCell ref="S879:U879"/>
    <mergeCell ref="AA879:AF879"/>
    <mergeCell ref="AG879:AK879"/>
    <mergeCell ref="AL879:AP879"/>
    <mergeCell ref="AZ879:BC879"/>
    <mergeCell ref="BD879:BF879"/>
    <mergeCell ref="BG879:BK879"/>
    <mergeCell ref="BL879:BN879"/>
    <mergeCell ref="BO879:BQ879"/>
    <mergeCell ref="BR879:BU879"/>
    <mergeCell ref="M892:P892"/>
    <mergeCell ref="M894:P894"/>
    <mergeCell ref="S894:V894"/>
    <mergeCell ref="AO894:AS894"/>
    <mergeCell ref="I912:I913"/>
    <mergeCell ref="J912:M913"/>
    <mergeCell ref="N912:Q913"/>
    <mergeCell ref="R912:W913"/>
    <mergeCell ref="X912:AC913"/>
    <mergeCell ref="AD912:AH913"/>
    <mergeCell ref="I898:I899"/>
    <mergeCell ref="J898:K899"/>
    <mergeCell ref="L898:O899"/>
    <mergeCell ref="P898:S899"/>
    <mergeCell ref="T898:Y899"/>
    <mergeCell ref="Z898:AD899"/>
    <mergeCell ref="AE898:AI899"/>
    <mergeCell ref="L900:O900"/>
    <mergeCell ref="P900:S900"/>
    <mergeCell ref="T900:Y900"/>
    <mergeCell ref="Z900:AD900"/>
    <mergeCell ref="AE900:AI900"/>
    <mergeCell ref="AN900:AP900"/>
    <mergeCell ref="AQ900:AU900"/>
    <mergeCell ref="AV900:AX900"/>
    <mergeCell ref="AY900:BA900"/>
    <mergeCell ref="BB900:BE900"/>
    <mergeCell ref="BF900:BI900"/>
    <mergeCell ref="BW912:BW913"/>
    <mergeCell ref="J914:M914"/>
    <mergeCell ref="N914:Q914"/>
    <mergeCell ref="R914:W914"/>
    <mergeCell ref="X914:AC914"/>
    <mergeCell ref="AD914:AH914"/>
    <mergeCell ref="AW914:AZ914"/>
    <mergeCell ref="BA914:BC914"/>
    <mergeCell ref="BD914:BH914"/>
    <mergeCell ref="BI914:BK914"/>
    <mergeCell ref="BL914:BN914"/>
    <mergeCell ref="BO914:BR914"/>
    <mergeCell ref="BS914:BV914"/>
    <mergeCell ref="L901:O901"/>
    <mergeCell ref="P901:S901"/>
    <mergeCell ref="T901:Y901"/>
    <mergeCell ref="Z901:AD901"/>
    <mergeCell ref="AE901:AI901"/>
    <mergeCell ref="AN901:AP901"/>
    <mergeCell ref="AQ901:AU901"/>
    <mergeCell ref="AV901:AX901"/>
    <mergeCell ref="AY901:BA901"/>
    <mergeCell ref="BB901:BE901"/>
    <mergeCell ref="BF901:BI901"/>
    <mergeCell ref="AY904:BA904"/>
    <mergeCell ref="M907:O907"/>
    <mergeCell ref="Q907:S907"/>
    <mergeCell ref="U907:W907"/>
    <mergeCell ref="BL915:BN915"/>
    <mergeCell ref="BO915:BR915"/>
    <mergeCell ref="BS915:BV915"/>
    <mergeCell ref="AI912:AM913"/>
    <mergeCell ref="BS912:BV913"/>
    <mergeCell ref="AX666:AZ666"/>
    <mergeCell ref="AG688:AK688"/>
    <mergeCell ref="AC349:AG350"/>
    <mergeCell ref="AC377:AG378"/>
    <mergeCell ref="BF406:BH406"/>
    <mergeCell ref="BK406:BM406"/>
    <mergeCell ref="AQ402:AS402"/>
    <mergeCell ref="BT698:BT699"/>
    <mergeCell ref="BL700:BO700"/>
    <mergeCell ref="BP700:BS700"/>
    <mergeCell ref="AX700:AZ700"/>
    <mergeCell ref="BA700:BE700"/>
    <mergeCell ref="BF700:BH700"/>
    <mergeCell ref="BI700:BK700"/>
    <mergeCell ref="BF701:BH701"/>
    <mergeCell ref="BJ898:BJ899"/>
    <mergeCell ref="BT717:BT718"/>
    <mergeCell ref="BQ717:BS718"/>
    <mergeCell ref="BU400:BV401"/>
    <mergeCell ref="AN403:AP403"/>
    <mergeCell ref="AR349:AT350"/>
    <mergeCell ref="AU377:AX378"/>
    <mergeCell ref="AV381:AX382"/>
    <mergeCell ref="BQ400:BT401"/>
    <mergeCell ref="AL567:AN569"/>
    <mergeCell ref="AO567:AP569"/>
    <mergeCell ref="AQ568:AS569"/>
    <mergeCell ref="J915:M915"/>
    <mergeCell ref="N915:Q915"/>
    <mergeCell ref="R915:W915"/>
    <mergeCell ref="X915:AC915"/>
    <mergeCell ref="AD915:AH915"/>
    <mergeCell ref="AW915:AZ915"/>
    <mergeCell ref="BA915:BC915"/>
    <mergeCell ref="BD915:BH915"/>
    <mergeCell ref="BI915:BK915"/>
    <mergeCell ref="M952:P952"/>
    <mergeCell ref="X952:Z952"/>
    <mergeCell ref="AB952:AD952"/>
    <mergeCell ref="AF952:AH952"/>
    <mergeCell ref="I956:I957"/>
    <mergeCell ref="J956:M957"/>
    <mergeCell ref="N956:R957"/>
    <mergeCell ref="S956:U957"/>
    <mergeCell ref="V956:Z957"/>
    <mergeCell ref="AA956:AF957"/>
    <mergeCell ref="AG956:AK957"/>
    <mergeCell ref="AL956:AP957"/>
    <mergeCell ref="BO956:BQ957"/>
    <mergeCell ref="BR956:BU957"/>
    <mergeCell ref="N926:Q926"/>
    <mergeCell ref="AE934:AI934"/>
    <mergeCell ref="I936:I937"/>
    <mergeCell ref="J936:M937"/>
    <mergeCell ref="N936:Q937"/>
    <mergeCell ref="R936:V937"/>
    <mergeCell ref="W936:AA937"/>
    <mergeCell ref="BG936:BI937"/>
    <mergeCell ref="BJ936:BJ937"/>
    <mergeCell ref="W938:AA938"/>
    <mergeCell ref="BC938:BE938"/>
    <mergeCell ref="BG938:BI938"/>
    <mergeCell ref="W939:AA939"/>
    <mergeCell ref="BC939:BE939"/>
    <mergeCell ref="BG939:BI939"/>
    <mergeCell ref="BG942:BI942"/>
    <mergeCell ref="M950:P950"/>
    <mergeCell ref="S950:V950"/>
    <mergeCell ref="AZ958:BC958"/>
    <mergeCell ref="BD958:BF958"/>
    <mergeCell ref="BG958:BK958"/>
    <mergeCell ref="BL958:BN958"/>
    <mergeCell ref="BO958:BQ958"/>
    <mergeCell ref="BR958:BU958"/>
    <mergeCell ref="J959:M959"/>
    <mergeCell ref="N959:R959"/>
    <mergeCell ref="S959:U959"/>
    <mergeCell ref="AA959:AF959"/>
    <mergeCell ref="AL959:AP959"/>
    <mergeCell ref="AZ959:BC959"/>
    <mergeCell ref="BD959:BF959"/>
    <mergeCell ref="BG959:BK959"/>
    <mergeCell ref="BL959:BN959"/>
    <mergeCell ref="BO959:BQ959"/>
    <mergeCell ref="BR959:BU959"/>
    <mergeCell ref="I1300:I1301"/>
    <mergeCell ref="J1300:M1301"/>
    <mergeCell ref="N1300:Q1301"/>
    <mergeCell ref="R1300:U1301"/>
    <mergeCell ref="V1300:Z1301"/>
    <mergeCell ref="AB1309:AD1309"/>
    <mergeCell ref="AF1309:AH1309"/>
    <mergeCell ref="I1316:I1317"/>
    <mergeCell ref="J1316:N1317"/>
    <mergeCell ref="O1316:S1317"/>
    <mergeCell ref="T1316:W1317"/>
    <mergeCell ref="X1316:AA1317"/>
    <mergeCell ref="AP1316:AS1317"/>
    <mergeCell ref="J958:M958"/>
    <mergeCell ref="N958:R958"/>
    <mergeCell ref="S958:U958"/>
    <mergeCell ref="AA958:AF958"/>
    <mergeCell ref="AL958:AP958"/>
    <mergeCell ref="AO1045:AS1045"/>
    <mergeCell ref="O1106:S1106"/>
    <mergeCell ref="AO1106:AS1106"/>
    <mergeCell ref="J1017:M1017"/>
    <mergeCell ref="I1103:I1104"/>
    <mergeCell ref="O1103:S1104"/>
    <mergeCell ref="T1103:X1104"/>
    <mergeCell ref="T1105:X1105"/>
    <mergeCell ref="AH1105:AK1105"/>
    <mergeCell ref="AL1105:AN1105"/>
    <mergeCell ref="AO1105:AS1105"/>
    <mergeCell ref="I1057:I1058"/>
    <mergeCell ref="W1095:Y1095"/>
    <mergeCell ref="AA1095:AC1095"/>
    <mergeCell ref="AW1063:AY1063"/>
    <mergeCell ref="T1322:W1322"/>
    <mergeCell ref="X1322:AA1322"/>
    <mergeCell ref="N1330:Q1330"/>
    <mergeCell ref="T1330:W1330"/>
    <mergeCell ref="M1292:P1292"/>
    <mergeCell ref="M1298:O1298"/>
    <mergeCell ref="Q1298:S1298"/>
    <mergeCell ref="U1298:W1298"/>
    <mergeCell ref="AW1110:AY1110"/>
    <mergeCell ref="AT1106:AV1106"/>
    <mergeCell ref="AT1103:AV1104"/>
    <mergeCell ref="AT1105:AV1105"/>
    <mergeCell ref="AW1105:AY1105"/>
    <mergeCell ref="AW1103:AY1104"/>
    <mergeCell ref="AE1095:AG1095"/>
    <mergeCell ref="O1105:S1105"/>
    <mergeCell ref="O1271:Q1271"/>
    <mergeCell ref="S1271:U1271"/>
    <mergeCell ref="AW1078:BA1078"/>
    <mergeCell ref="AP1379:AS1380"/>
    <mergeCell ref="M1358:P1358"/>
    <mergeCell ref="S1358:V1358"/>
    <mergeCell ref="AK1364:AN1365"/>
    <mergeCell ref="BI1429:BI1430"/>
    <mergeCell ref="J1431:M1431"/>
    <mergeCell ref="S1431:W1431"/>
    <mergeCell ref="AQ1431:AS1431"/>
    <mergeCell ref="AX1401:BA1402"/>
    <mergeCell ref="N1336:P1336"/>
    <mergeCell ref="R1336:T1336"/>
    <mergeCell ref="V1336:X1336"/>
    <mergeCell ref="I1338:I1339"/>
    <mergeCell ref="J1338:M1339"/>
    <mergeCell ref="N1338:Q1339"/>
    <mergeCell ref="R1338:V1339"/>
    <mergeCell ref="W1338:AA1339"/>
    <mergeCell ref="AB1338:AE1339"/>
    <mergeCell ref="AF1338:AI1339"/>
    <mergeCell ref="AX1338:BA1339"/>
    <mergeCell ref="AB1344:AE1344"/>
    <mergeCell ref="AF1344:AI1344"/>
    <mergeCell ref="M1354:P1354"/>
    <mergeCell ref="M1362:O1362"/>
    <mergeCell ref="Q1362:S1362"/>
    <mergeCell ref="U1362:W1362"/>
    <mergeCell ref="T1385:W1385"/>
    <mergeCell ref="X1385:AA1385"/>
    <mergeCell ref="N1393:Q1393"/>
    <mergeCell ref="T1393:W1393"/>
    <mergeCell ref="N1399:P1399"/>
    <mergeCell ref="R1399:T1399"/>
    <mergeCell ref="V1399:X1399"/>
    <mergeCell ref="I1401:I1402"/>
    <mergeCell ref="J1401:M1402"/>
    <mergeCell ref="N1401:Q1402"/>
    <mergeCell ref="R1401:V1402"/>
    <mergeCell ref="W1401:AA1402"/>
    <mergeCell ref="AB1401:AE1402"/>
    <mergeCell ref="AF1401:AI1402"/>
    <mergeCell ref="AB1407:AE1407"/>
    <mergeCell ref="AF1407:AI1407"/>
    <mergeCell ref="I1364:I1365"/>
    <mergeCell ref="J1364:M1365"/>
    <mergeCell ref="N1364:Q1365"/>
    <mergeCell ref="R1364:V1365"/>
    <mergeCell ref="P1373:R1373"/>
    <mergeCell ref="T1373:V1373"/>
    <mergeCell ref="I1379:I1380"/>
    <mergeCell ref="J1379:N1380"/>
    <mergeCell ref="O1379:S1380"/>
    <mergeCell ref="T1379:W1380"/>
    <mergeCell ref="X1379:AA1380"/>
    <mergeCell ref="AW1436:AY1436"/>
    <mergeCell ref="M1441:O1441"/>
    <mergeCell ref="Q1441:S1441"/>
    <mergeCell ref="U1441:W1441"/>
    <mergeCell ref="I1446:I1447"/>
    <mergeCell ref="J1446:M1447"/>
    <mergeCell ref="N1446:R1447"/>
    <mergeCell ref="S1446:X1447"/>
    <mergeCell ref="Y1446:AC1447"/>
    <mergeCell ref="AD1446:AH1447"/>
    <mergeCell ref="AX1446:BA1447"/>
    <mergeCell ref="M1417:P1417"/>
    <mergeCell ref="M1423:P1423"/>
    <mergeCell ref="S1423:V1423"/>
    <mergeCell ref="I1429:I1430"/>
    <mergeCell ref="J1429:M1430"/>
    <mergeCell ref="N1429:R1430"/>
    <mergeCell ref="S1429:W1430"/>
    <mergeCell ref="AM1429:AP1430"/>
    <mergeCell ref="AQ1429:AS1430"/>
    <mergeCell ref="J1432:M1432"/>
    <mergeCell ref="S1432:W1432"/>
    <mergeCell ref="AQ1432:AS1432"/>
    <mergeCell ref="I1466:I1467"/>
    <mergeCell ref="J1466:M1467"/>
    <mergeCell ref="N1466:R1467"/>
    <mergeCell ref="S1466:U1467"/>
    <mergeCell ref="V1466:Z1467"/>
    <mergeCell ref="AA1466:AF1467"/>
    <mergeCell ref="AG1466:AK1467"/>
    <mergeCell ref="AL1466:AP1467"/>
    <mergeCell ref="BB1446:BD1447"/>
    <mergeCell ref="BN1446:BN1447"/>
    <mergeCell ref="J1448:M1448"/>
    <mergeCell ref="S1448:X1448"/>
    <mergeCell ref="AD1448:AH1448"/>
    <mergeCell ref="J1449:M1449"/>
    <mergeCell ref="S1449:X1449"/>
    <mergeCell ref="AD1449:AH1449"/>
    <mergeCell ref="BB1452:BD1452"/>
    <mergeCell ref="J1468:M1468"/>
    <mergeCell ref="N1468:R1468"/>
    <mergeCell ref="S1468:U1468"/>
    <mergeCell ref="AA1468:AF1468"/>
    <mergeCell ref="AL1468:AP1468"/>
    <mergeCell ref="AQ1468:AT1468"/>
    <mergeCell ref="AU1468:AW1468"/>
    <mergeCell ref="AX1468:BB1468"/>
    <mergeCell ref="BC1468:BE1468"/>
    <mergeCell ref="BJ1468:BL1468"/>
    <mergeCell ref="J1469:M1469"/>
    <mergeCell ref="N1469:R1469"/>
    <mergeCell ref="S1469:U1469"/>
    <mergeCell ref="AA1469:AF1469"/>
    <mergeCell ref="AL1469:AP1469"/>
    <mergeCell ref="AQ1469:AT1469"/>
    <mergeCell ref="AU1469:AW1469"/>
    <mergeCell ref="AX1469:BB1469"/>
    <mergeCell ref="BC1469:BE1469"/>
    <mergeCell ref="BJ1469:BL1469"/>
    <mergeCell ref="BU1499:BW1499"/>
    <mergeCell ref="BU1500:BW1500"/>
    <mergeCell ref="BU1501:BW1501"/>
    <mergeCell ref="BU1504:BW1504"/>
    <mergeCell ref="BJ1472:BL1472"/>
    <mergeCell ref="AJ1431:AL1431"/>
    <mergeCell ref="AJ1432:AL1432"/>
    <mergeCell ref="AJ1433:AL1433"/>
    <mergeCell ref="AU1448:AW1448"/>
    <mergeCell ref="AU1449:AW1449"/>
    <mergeCell ref="BF1466:BI1467"/>
    <mergeCell ref="AF1222:AG1223"/>
    <mergeCell ref="T1220:AG1221"/>
    <mergeCell ref="T1244:AG1245"/>
    <mergeCell ref="AF1246:AG1247"/>
    <mergeCell ref="N769:Q769"/>
    <mergeCell ref="T769:W769"/>
    <mergeCell ref="N792:Q792"/>
    <mergeCell ref="T792:W792"/>
    <mergeCell ref="N810:Q810"/>
    <mergeCell ref="T810:W810"/>
    <mergeCell ref="BJ1466:BL1467"/>
    <mergeCell ref="M1460:P1460"/>
    <mergeCell ref="S1460:V1460"/>
    <mergeCell ref="AM1462:AO1462"/>
    <mergeCell ref="AQ1462:AS1462"/>
    <mergeCell ref="AU1462:AW1462"/>
    <mergeCell ref="J1433:M1433"/>
    <mergeCell ref="S1433:W1433"/>
    <mergeCell ref="AQ1433:AS1433"/>
    <mergeCell ref="AQ1436:AS1436"/>
    <mergeCell ref="AT1436:AV1436"/>
    <mergeCell ref="BU1493:BW1493"/>
    <mergeCell ref="BU1509:BW1509"/>
    <mergeCell ref="BR1510:BT1510"/>
    <mergeCell ref="BU1510:BW1510"/>
    <mergeCell ref="BR1515:BT1515"/>
    <mergeCell ref="BU1515:BW1515"/>
    <mergeCell ref="BR1516:BT1516"/>
    <mergeCell ref="BU1516:BW1516"/>
    <mergeCell ref="BR1519:BT1519"/>
    <mergeCell ref="BU1519:BW1519"/>
    <mergeCell ref="BR1511:BT1511"/>
    <mergeCell ref="BR1512:BT1512"/>
    <mergeCell ref="BR1513:BT1513"/>
    <mergeCell ref="BR1514:BT1514"/>
    <mergeCell ref="BU1511:BW1511"/>
    <mergeCell ref="BU1512:BW1512"/>
    <mergeCell ref="BU1513:BW1513"/>
    <mergeCell ref="BU1514:BW1514"/>
    <mergeCell ref="BR1494:BT1494"/>
    <mergeCell ref="BR1495:BT1495"/>
    <mergeCell ref="BR1496:BT1496"/>
    <mergeCell ref="BR1497:BT1497"/>
    <mergeCell ref="BR1498:BT1498"/>
    <mergeCell ref="BR1499:BT1499"/>
    <mergeCell ref="BR1500:BT1500"/>
    <mergeCell ref="BR1501:BT1501"/>
    <mergeCell ref="BR1504:BT1504"/>
    <mergeCell ref="BU1494:BW1494"/>
    <mergeCell ref="BU1495:BW1495"/>
    <mergeCell ref="BU1496:BW1496"/>
    <mergeCell ref="BU1497:BW1497"/>
    <mergeCell ref="BU1498:BW1498"/>
    <mergeCell ref="BR1540:BT1540"/>
    <mergeCell ref="BU1540:BW1540"/>
    <mergeCell ref="BR1543:BT1543"/>
    <mergeCell ref="BU1543:BW1543"/>
    <mergeCell ref="BU1524:BW1524"/>
    <mergeCell ref="BR1525:BT1525"/>
    <mergeCell ref="BU1525:BW1525"/>
    <mergeCell ref="BR1529:BT1529"/>
    <mergeCell ref="BU1529:BW1529"/>
    <mergeCell ref="BR1530:BT1530"/>
    <mergeCell ref="BU1530:BW1530"/>
    <mergeCell ref="BR1533:BT1533"/>
    <mergeCell ref="BU1533:BW1533"/>
    <mergeCell ref="BR1526:BT1526"/>
    <mergeCell ref="BU1526:BW1526"/>
    <mergeCell ref="BR1527:BT1527"/>
    <mergeCell ref="BU1527:BW1527"/>
    <mergeCell ref="BR1528:BT1528"/>
    <mergeCell ref="BU1528:BW1528"/>
    <mergeCell ref="BU1538:BW1538"/>
    <mergeCell ref="BR1539:BT1539"/>
    <mergeCell ref="BU1539:BW1539"/>
  </mergeCells>
  <phoneticPr fontId="8" type="noConversion"/>
  <conditionalFormatting sqref="AQ775:AQ778">
    <cfRule type="cellIs" dxfId="24" priority="22" operator="lessThan">
      <formula>1</formula>
    </cfRule>
  </conditionalFormatting>
  <conditionalFormatting sqref="AQ779">
    <cfRule type="cellIs" dxfId="23" priority="21" operator="lessThan">
      <formula>1</formula>
    </cfRule>
  </conditionalFormatting>
  <conditionalFormatting sqref="AQ780:AQ783">
    <cfRule type="cellIs" dxfId="22" priority="18" operator="lessThan">
      <formula>1</formula>
    </cfRule>
  </conditionalFormatting>
  <conditionalFormatting sqref="AQ784">
    <cfRule type="cellIs" dxfId="21" priority="17" operator="lessThan">
      <formula>1</formula>
    </cfRule>
  </conditionalFormatting>
  <conditionalFormatting sqref="AQ785">
    <cfRule type="cellIs" dxfId="20" priority="16" operator="lessThan">
      <formula>1</formula>
    </cfRule>
  </conditionalFormatting>
  <printOptions horizontalCentered="1" verticalCentered="1"/>
  <pageMargins left="0.15748031496062992" right="0.15748031496062992" top="0.39370078740157483" bottom="0.39370078740157483" header="0" footer="0"/>
  <pageSetup paperSize="9" scale="29" orientation="landscape" r:id="rId1"/>
  <rowBreaks count="17" manualBreakCount="17">
    <brk id="104" min="4" max="118" man="1"/>
    <brk id="162" min="4" max="118" man="1"/>
    <brk id="332" min="4" max="118" man="1"/>
    <brk id="387" min="4" max="118" man="1"/>
    <brk id="486" min="4" max="118" man="1"/>
    <brk id="558" min="4" max="118" man="1"/>
    <brk id="610" min="4" max="118" man="1"/>
    <brk id="672" min="4" max="118" man="1"/>
    <brk id="764" min="4" max="118" man="1"/>
    <brk id="823" min="4" max="118" man="1"/>
    <brk id="921" min="4" max="118" man="1"/>
    <brk id="1024" min="4" max="118" man="1"/>
    <brk id="1125" min="4" max="118" man="1"/>
    <brk id="1205" min="4" max="118" man="1"/>
    <brk id="1284" min="4" max="118" man="1"/>
    <brk id="1388" min="4" max="118" man="1"/>
    <brk id="1475" min="4" max="118"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3:FN1082"/>
  <sheetViews>
    <sheetView showGridLines="0" topLeftCell="A468" zoomScaleNormal="100" zoomScaleSheetLayoutView="30" workbookViewId="0">
      <selection activeCell="BC479" sqref="BC479"/>
    </sheetView>
  </sheetViews>
  <sheetFormatPr defaultColWidth="3.7109375" defaultRowHeight="18.95" customHeight="1"/>
  <cols>
    <col min="1" max="58" width="3.7109375" style="486"/>
    <col min="59" max="59" width="3.7109375" style="486" customWidth="1"/>
    <col min="60" max="16384" width="3.7109375" style="486"/>
  </cols>
  <sheetData>
    <row r="3" spans="5:39" ht="26.25" customHeight="1">
      <c r="E3" s="1018" t="s">
        <v>1842</v>
      </c>
    </row>
    <row r="5" spans="5:39" ht="18.95" customHeight="1">
      <c r="F5" s="924" t="s">
        <v>2108</v>
      </c>
    </row>
    <row r="7" spans="5:39" ht="18.95" customHeight="1">
      <c r="H7" s="1337" t="s">
        <v>2490</v>
      </c>
      <c r="O7" s="1337" t="s">
        <v>2491</v>
      </c>
      <c r="Y7" s="1341" t="s">
        <v>737</v>
      </c>
      <c r="Z7" s="1681" t="s">
        <v>2674</v>
      </c>
      <c r="AA7" s="1078"/>
      <c r="AB7" s="1078"/>
      <c r="AC7" s="1078"/>
      <c r="AD7" s="1078"/>
      <c r="AE7" s="1078"/>
      <c r="AF7" s="1078"/>
      <c r="AG7" s="1078"/>
      <c r="AH7" s="1078"/>
      <c r="AI7" s="1078"/>
      <c r="AJ7" s="1078"/>
      <c r="AK7" s="1078"/>
      <c r="AL7" s="1078"/>
      <c r="AM7" s="486" t="s">
        <v>2498</v>
      </c>
    </row>
    <row r="8" spans="5:39" ht="18.95" customHeight="1">
      <c r="H8" s="1337"/>
      <c r="O8" s="1337" t="s">
        <v>2494</v>
      </c>
      <c r="Y8" s="1341" t="s">
        <v>737</v>
      </c>
      <c r="Z8" s="1339" t="s">
        <v>2675</v>
      </c>
      <c r="AA8" s="1078"/>
      <c r="AB8" s="1078"/>
      <c r="AC8" s="1078"/>
      <c r="AD8" s="1078"/>
      <c r="AE8" s="1078"/>
      <c r="AF8" s="1078"/>
      <c r="AG8" s="1078"/>
      <c r="AH8" s="1078"/>
      <c r="AI8" s="1078"/>
      <c r="AJ8" s="1078"/>
      <c r="AK8" s="1078"/>
      <c r="AL8" s="1078"/>
      <c r="AM8" s="486" t="s">
        <v>2673</v>
      </c>
    </row>
    <row r="9" spans="5:39" ht="18.95" customHeight="1">
      <c r="H9" s="1337"/>
      <c r="O9" s="1337"/>
      <c r="Y9" s="1341" t="s">
        <v>737</v>
      </c>
      <c r="Z9" s="1339" t="s">
        <v>3537</v>
      </c>
      <c r="AA9" s="1078"/>
      <c r="AB9" s="1078"/>
      <c r="AC9" s="1078"/>
      <c r="AD9" s="1078"/>
      <c r="AE9" s="1078"/>
      <c r="AF9" s="1078"/>
      <c r="AG9" s="1078"/>
      <c r="AH9" s="1078"/>
      <c r="AI9" s="1078"/>
      <c r="AJ9" s="1078"/>
      <c r="AK9" s="1078"/>
      <c r="AL9" s="1078"/>
      <c r="AM9" s="486" t="s">
        <v>3538</v>
      </c>
    </row>
    <row r="10" spans="5:39" ht="18.95" customHeight="1">
      <c r="H10" s="1337"/>
      <c r="O10" s="1337"/>
      <c r="Y10" s="1341" t="s">
        <v>737</v>
      </c>
      <c r="Z10" s="1339" t="s">
        <v>3535</v>
      </c>
      <c r="AA10" s="1078"/>
      <c r="AB10" s="1078"/>
      <c r="AC10" s="1078"/>
      <c r="AD10" s="1078"/>
      <c r="AE10" s="1078"/>
      <c r="AF10" s="1078"/>
      <c r="AG10" s="1078"/>
      <c r="AH10" s="1078"/>
      <c r="AI10" s="1078"/>
      <c r="AJ10" s="1078"/>
      <c r="AK10" s="1078"/>
      <c r="AL10" s="1078"/>
      <c r="AM10" s="486" t="s">
        <v>3539</v>
      </c>
    </row>
    <row r="11" spans="5:39" ht="18.95" customHeight="1">
      <c r="Y11" s="1341" t="s">
        <v>737</v>
      </c>
      <c r="Z11" s="1339" t="s">
        <v>2495</v>
      </c>
      <c r="AA11" s="1078"/>
      <c r="AB11" s="1078"/>
      <c r="AC11" s="1078"/>
      <c r="AD11" s="1078"/>
      <c r="AE11" s="1078"/>
      <c r="AF11" s="1078"/>
      <c r="AG11" s="1078"/>
      <c r="AH11" s="1078"/>
      <c r="AI11" s="1078"/>
      <c r="AJ11" s="1078"/>
      <c r="AK11" s="1078"/>
      <c r="AL11" s="1078"/>
      <c r="AM11" s="486" t="s">
        <v>2499</v>
      </c>
    </row>
    <row r="12" spans="5:39" ht="9.9499999999999993" customHeight="1"/>
    <row r="13" spans="5:39" ht="18.95" customHeight="1">
      <c r="Y13" s="1340" t="s">
        <v>2103</v>
      </c>
      <c r="Z13" s="1336" t="s">
        <v>2678</v>
      </c>
      <c r="AA13" s="1336"/>
      <c r="AB13" s="1336"/>
      <c r="AC13" s="1336"/>
      <c r="AD13" s="1336"/>
      <c r="AE13" s="1336"/>
      <c r="AF13" s="1336"/>
      <c r="AG13" s="1336"/>
      <c r="AH13" s="1336"/>
      <c r="AI13" s="1336"/>
      <c r="AJ13" s="1336"/>
      <c r="AK13" s="1336"/>
      <c r="AL13" s="1336"/>
      <c r="AM13" s="486" t="s">
        <v>2500</v>
      </c>
    </row>
    <row r="14" spans="5:39" ht="18.95" customHeight="1">
      <c r="Y14" s="1340" t="s">
        <v>2103</v>
      </c>
      <c r="Z14" s="1336" t="s">
        <v>2679</v>
      </c>
      <c r="AA14" s="1336"/>
      <c r="AB14" s="1336"/>
      <c r="AC14" s="1336"/>
      <c r="AD14" s="1336"/>
      <c r="AE14" s="1336"/>
      <c r="AF14" s="1336"/>
      <c r="AG14" s="1336"/>
      <c r="AH14" s="1336"/>
      <c r="AI14" s="1336"/>
      <c r="AJ14" s="1336"/>
      <c r="AK14" s="1336"/>
      <c r="AL14" s="1336"/>
      <c r="AM14" s="486" t="s">
        <v>2501</v>
      </c>
    </row>
    <row r="15" spans="5:39" ht="18.95" customHeight="1">
      <c r="Y15" s="1340" t="s">
        <v>2103</v>
      </c>
      <c r="Z15" s="1336" t="s">
        <v>2497</v>
      </c>
      <c r="AA15" s="1336"/>
      <c r="AB15" s="1336"/>
      <c r="AC15" s="1336"/>
      <c r="AD15" s="1336"/>
      <c r="AE15" s="1336"/>
      <c r="AF15" s="1336"/>
      <c r="AG15" s="1336"/>
      <c r="AH15" s="1336"/>
      <c r="AI15" s="1336"/>
      <c r="AJ15" s="1336"/>
      <c r="AK15" s="1336"/>
      <c r="AL15" s="1336"/>
      <c r="AM15" s="486" t="s">
        <v>2502</v>
      </c>
    </row>
    <row r="17" spans="15:41" ht="18.95" customHeight="1">
      <c r="O17" s="1337" t="s">
        <v>2503</v>
      </c>
      <c r="Y17" s="1341" t="s">
        <v>3744</v>
      </c>
      <c r="Z17" s="2377" t="s">
        <v>3858</v>
      </c>
      <c r="AA17" s="1078"/>
      <c r="AB17" s="1078"/>
      <c r="AC17" s="1078"/>
      <c r="AD17" s="1078"/>
      <c r="AE17" s="1078"/>
      <c r="AF17" s="1078"/>
      <c r="AG17" s="1078"/>
      <c r="AH17" s="1078"/>
      <c r="AI17" s="1078"/>
      <c r="AJ17" s="1078"/>
      <c r="AK17" s="1078"/>
      <c r="AL17" s="2375"/>
      <c r="AM17" s="2375"/>
      <c r="AN17" s="2375"/>
      <c r="AO17" s="2375"/>
    </row>
    <row r="18" spans="15:41" ht="18.95" customHeight="1">
      <c r="Y18" s="1341" t="s">
        <v>737</v>
      </c>
      <c r="Z18" s="1681" t="s">
        <v>2931</v>
      </c>
      <c r="AA18" s="1078"/>
      <c r="AB18" s="1078"/>
      <c r="AC18" s="1078"/>
      <c r="AD18" s="1078"/>
      <c r="AE18" s="1078"/>
      <c r="AF18" s="1078"/>
      <c r="AG18" s="1078"/>
      <c r="AH18" s="1078"/>
      <c r="AI18" s="1078"/>
      <c r="AJ18" s="1078"/>
      <c r="AK18" s="1078"/>
      <c r="AL18" s="1078"/>
      <c r="AM18" s="486" t="s">
        <v>2680</v>
      </c>
    </row>
    <row r="19" spans="15:41" ht="18.95" customHeight="1">
      <c r="O19" s="1337"/>
      <c r="Y19" s="1341" t="s">
        <v>737</v>
      </c>
      <c r="Z19" s="1681" t="s">
        <v>3376</v>
      </c>
      <c r="AA19" s="1078"/>
      <c r="AB19" s="1078"/>
      <c r="AC19" s="1078"/>
      <c r="AD19" s="1078"/>
      <c r="AE19" s="1078"/>
      <c r="AF19" s="1078"/>
      <c r="AG19" s="1078"/>
      <c r="AH19" s="1078"/>
      <c r="AI19" s="1078"/>
      <c r="AJ19" s="1078"/>
      <c r="AK19" s="1078"/>
      <c r="AL19" s="1078"/>
      <c r="AM19" s="486" t="s">
        <v>3377</v>
      </c>
    </row>
    <row r="20" spans="15:41" ht="18.95" customHeight="1">
      <c r="O20" s="1337"/>
      <c r="Y20" s="1341" t="s">
        <v>737</v>
      </c>
      <c r="Z20" s="1486" t="s">
        <v>2519</v>
      </c>
      <c r="AA20" s="1078"/>
      <c r="AB20" s="1078"/>
      <c r="AC20" s="1078"/>
      <c r="AD20" s="1078"/>
      <c r="AE20" s="1078"/>
      <c r="AF20" s="1078"/>
      <c r="AG20" s="1078"/>
      <c r="AH20" s="1078"/>
      <c r="AI20" s="1078"/>
      <c r="AJ20" s="1078"/>
      <c r="AK20" s="1078"/>
      <c r="AL20" s="1078"/>
      <c r="AM20" s="486" t="s">
        <v>2504</v>
      </c>
    </row>
    <row r="21" spans="15:41" ht="18.95" customHeight="1">
      <c r="O21" s="1337"/>
      <c r="Y21" s="1341" t="s">
        <v>737</v>
      </c>
      <c r="Z21" s="1339" t="s">
        <v>2518</v>
      </c>
      <c r="AA21" s="1078"/>
      <c r="AB21" s="1078"/>
      <c r="AC21" s="1078"/>
      <c r="AD21" s="1078"/>
      <c r="AE21" s="1078"/>
      <c r="AF21" s="1078"/>
      <c r="AG21" s="1078"/>
      <c r="AH21" s="1078"/>
      <c r="AI21" s="1078"/>
      <c r="AJ21" s="1078"/>
      <c r="AK21" s="1078"/>
      <c r="AL21" s="1078"/>
      <c r="AM21" s="486" t="s">
        <v>2505</v>
      </c>
    </row>
    <row r="22" spans="15:41" ht="18.95" customHeight="1">
      <c r="Y22" s="1341" t="s">
        <v>737</v>
      </c>
      <c r="Z22" s="1339" t="s">
        <v>2943</v>
      </c>
      <c r="AA22" s="1078"/>
      <c r="AB22" s="1078"/>
      <c r="AC22" s="1078"/>
      <c r="AD22" s="1078"/>
      <c r="AE22" s="1078"/>
      <c r="AF22" s="1078"/>
      <c r="AG22" s="1078"/>
      <c r="AH22" s="1078"/>
      <c r="AI22" s="1078"/>
      <c r="AJ22" s="1078"/>
      <c r="AK22" s="1078"/>
      <c r="AL22" s="1078"/>
      <c r="AM22" s="486" t="s">
        <v>2944</v>
      </c>
    </row>
    <row r="23" spans="15:41" ht="9.9499999999999993" customHeight="1"/>
    <row r="24" spans="15:41" ht="18.95" customHeight="1">
      <c r="O24" s="1337"/>
      <c r="Y24" s="1340" t="s">
        <v>2103</v>
      </c>
      <c r="Z24" s="1336" t="s">
        <v>3877</v>
      </c>
      <c r="AA24" s="1336"/>
      <c r="AB24" s="1336"/>
      <c r="AC24" s="1336"/>
      <c r="AD24" s="1336"/>
      <c r="AE24" s="1336"/>
      <c r="AF24" s="1336"/>
      <c r="AG24" s="1336"/>
      <c r="AH24" s="1336"/>
      <c r="AI24" s="1336"/>
      <c r="AJ24" s="1336"/>
      <c r="AK24" s="1336"/>
      <c r="AL24" s="1336"/>
      <c r="AM24" s="486" t="s">
        <v>3884</v>
      </c>
    </row>
    <row r="25" spans="15:41" ht="18.95" customHeight="1">
      <c r="O25" s="1337"/>
      <c r="Y25" s="1340" t="s">
        <v>2103</v>
      </c>
      <c r="Z25" s="1336" t="s">
        <v>3879</v>
      </c>
      <c r="AA25" s="1336"/>
      <c r="AB25" s="1336"/>
      <c r="AC25" s="1336"/>
      <c r="AD25" s="1336"/>
      <c r="AE25" s="1336"/>
      <c r="AF25" s="1336"/>
      <c r="AG25" s="1336"/>
      <c r="AH25" s="1336"/>
      <c r="AI25" s="1336"/>
      <c r="AJ25" s="1336"/>
      <c r="AK25" s="1336"/>
      <c r="AL25" s="1336"/>
      <c r="AM25" s="486" t="s">
        <v>3885</v>
      </c>
    </row>
    <row r="26" spans="15:41" ht="18.95" customHeight="1">
      <c r="O26" s="1337"/>
      <c r="Y26" s="1340" t="s">
        <v>2103</v>
      </c>
      <c r="Z26" s="1336" t="s">
        <v>3878</v>
      </c>
      <c r="AA26" s="1336"/>
      <c r="AB26" s="1336"/>
      <c r="AC26" s="1336"/>
      <c r="AD26" s="1336"/>
      <c r="AE26" s="1336"/>
      <c r="AF26" s="1336"/>
      <c r="AG26" s="1336"/>
      <c r="AH26" s="1336"/>
      <c r="AI26" s="1336"/>
      <c r="AJ26" s="1336"/>
      <c r="AK26" s="1336"/>
      <c r="AL26" s="1336"/>
      <c r="AM26" s="486" t="s">
        <v>3886</v>
      </c>
    </row>
    <row r="27" spans="15:41" ht="18.95" customHeight="1">
      <c r="O27" s="1337"/>
      <c r="Y27" s="1340" t="s">
        <v>2103</v>
      </c>
      <c r="Z27" s="1336" t="s">
        <v>3883</v>
      </c>
      <c r="AA27" s="1336"/>
      <c r="AB27" s="1336"/>
      <c r="AC27" s="1336"/>
      <c r="AD27" s="1336"/>
      <c r="AE27" s="1336"/>
      <c r="AF27" s="1336"/>
      <c r="AG27" s="1336"/>
      <c r="AH27" s="1336"/>
      <c r="AI27" s="1336"/>
      <c r="AJ27" s="1336"/>
      <c r="AK27" s="1336"/>
      <c r="AL27" s="1336"/>
      <c r="AM27" s="486" t="s">
        <v>3887</v>
      </c>
    </row>
    <row r="28" spans="15:41" ht="9.9499999999999993" customHeight="1"/>
    <row r="29" spans="15:41" ht="18.95" customHeight="1">
      <c r="Y29" s="2373" t="s">
        <v>3745</v>
      </c>
      <c r="Z29" s="2377" t="s">
        <v>3857</v>
      </c>
      <c r="AA29" s="1078"/>
      <c r="AB29" s="1078"/>
      <c r="AC29" s="1078"/>
      <c r="AD29" s="1078"/>
      <c r="AE29" s="1078"/>
      <c r="AF29" s="1078"/>
      <c r="AG29" s="1078"/>
      <c r="AH29" s="1078"/>
      <c r="AI29" s="1078"/>
      <c r="AJ29" s="1078"/>
      <c r="AK29" s="1078"/>
      <c r="AL29" s="2381"/>
    </row>
    <row r="30" spans="15:41" ht="18.95" customHeight="1">
      <c r="Y30" s="1341" t="s">
        <v>737</v>
      </c>
      <c r="Z30" s="1339" t="s">
        <v>2506</v>
      </c>
      <c r="AA30" s="1078"/>
      <c r="AB30" s="1078"/>
      <c r="AC30" s="1078"/>
      <c r="AD30" s="1078"/>
      <c r="AE30" s="1078"/>
      <c r="AF30" s="1078"/>
      <c r="AG30" s="1078"/>
      <c r="AH30" s="1078"/>
      <c r="AI30" s="1078"/>
      <c r="AJ30" s="1078"/>
      <c r="AK30" s="1078"/>
      <c r="AL30" s="1078"/>
      <c r="AM30" s="486" t="s">
        <v>3860</v>
      </c>
    </row>
    <row r="31" spans="15:41" ht="18.95" customHeight="1">
      <c r="Y31" s="1341" t="s">
        <v>737</v>
      </c>
      <c r="Z31" s="1339" t="s">
        <v>3856</v>
      </c>
      <c r="AA31" s="1078"/>
      <c r="AB31" s="1078"/>
      <c r="AC31" s="1078"/>
      <c r="AD31" s="1078"/>
      <c r="AE31" s="1078"/>
      <c r="AF31" s="1078"/>
      <c r="AG31" s="1078"/>
      <c r="AH31" s="1078"/>
      <c r="AI31" s="1078"/>
      <c r="AJ31" s="1078"/>
      <c r="AK31" s="1078"/>
      <c r="AL31" s="1078"/>
      <c r="AM31" s="486" t="s">
        <v>3861</v>
      </c>
    </row>
    <row r="32" spans="15:41" ht="18.95" customHeight="1">
      <c r="Y32" s="1341" t="s">
        <v>737</v>
      </c>
      <c r="Z32" s="1339" t="s">
        <v>2507</v>
      </c>
      <c r="AA32" s="1078"/>
      <c r="AB32" s="1078"/>
      <c r="AC32" s="1078"/>
      <c r="AD32" s="1078"/>
      <c r="AE32" s="1078"/>
      <c r="AF32" s="1078"/>
      <c r="AG32" s="1078"/>
      <c r="AH32" s="1078"/>
      <c r="AI32" s="1078"/>
      <c r="AJ32" s="1078"/>
      <c r="AK32" s="1078"/>
      <c r="AL32" s="1078"/>
      <c r="AM32" s="486" t="s">
        <v>3862</v>
      </c>
    </row>
    <row r="33" spans="6:61" ht="9.9499999999999993" customHeight="1"/>
    <row r="34" spans="6:61" ht="18.95" customHeight="1">
      <c r="Y34" s="1340" t="s">
        <v>2103</v>
      </c>
      <c r="Z34" s="1336" t="s">
        <v>3859</v>
      </c>
      <c r="AA34" s="1336"/>
      <c r="AB34" s="1336"/>
      <c r="AC34" s="1336"/>
      <c r="AD34" s="1336"/>
      <c r="AE34" s="1336"/>
      <c r="AF34" s="1336"/>
      <c r="AG34" s="1336"/>
      <c r="AH34" s="1336"/>
      <c r="AI34" s="1336"/>
      <c r="AJ34" s="1336"/>
      <c r="AK34" s="1336"/>
      <c r="AL34" s="1336"/>
      <c r="AM34" s="486" t="s">
        <v>3863</v>
      </c>
    </row>
    <row r="38" spans="6:61" ht="18.95" customHeight="1">
      <c r="F38" s="924" t="s">
        <v>2492</v>
      </c>
      <c r="G38" s="925"/>
      <c r="H38" s="925"/>
    </row>
    <row r="39" spans="6:61" ht="18.95" customHeight="1">
      <c r="G39" s="925"/>
      <c r="H39" s="925"/>
    </row>
    <row r="40" spans="6:61" ht="18.95" customHeight="1">
      <c r="I40" s="956" t="s">
        <v>3228</v>
      </c>
    </row>
    <row r="42" spans="6:61" ht="18.95" customHeight="1">
      <c r="G42" s="924" t="s">
        <v>2493</v>
      </c>
      <c r="H42" s="925"/>
      <c r="R42" s="488"/>
    </row>
    <row r="44" spans="6:61" ht="18.95" customHeight="1">
      <c r="I44" s="956" t="s">
        <v>3540</v>
      </c>
    </row>
    <row r="46" spans="6:61" ht="5.0999999999999996" customHeight="1">
      <c r="H46"/>
      <c r="I46" s="536"/>
      <c r="J46" s="921"/>
      <c r="K46" s="922"/>
      <c r="L46" s="922"/>
      <c r="M46" s="922"/>
      <c r="N46" s="922"/>
      <c r="O46" s="922"/>
      <c r="P46" s="922"/>
      <c r="Q46" s="922"/>
      <c r="R46" s="922"/>
      <c r="S46" s="923"/>
      <c r="T46" s="536"/>
      <c r="U46" s="536"/>
      <c r="V46" s="536"/>
      <c r="W46" s="536"/>
      <c r="X46" s="536"/>
      <c r="Y46" s="536"/>
      <c r="Z46" s="536"/>
      <c r="AA46" s="536"/>
      <c r="AB46" s="920"/>
      <c r="AC46" s="920"/>
      <c r="AD46" s="920"/>
      <c r="AE46" s="920"/>
      <c r="AF46" s="920"/>
      <c r="AG46" s="920"/>
      <c r="AH46" s="920"/>
      <c r="AI46" s="920"/>
      <c r="AJ46" s="920"/>
      <c r="AK46" s="920"/>
      <c r="AL46" s="920"/>
      <c r="AM46" s="920"/>
      <c r="AN46" s="920"/>
      <c r="AO46" s="920"/>
      <c r="AP46" s="920"/>
      <c r="AQ46" s="920"/>
      <c r="AR46" s="920"/>
      <c r="AS46" s="920"/>
      <c r="AT46" s="920"/>
      <c r="BD46" s="920"/>
      <c r="BE46" s="920"/>
      <c r="BF46" s="920"/>
      <c r="BG46" s="920"/>
      <c r="BH46" s="920"/>
    </row>
    <row r="47" spans="6:61" ht="18.95" customHeight="1">
      <c r="H47"/>
      <c r="I47" s="536"/>
      <c r="J47" s="907" t="s">
        <v>2436</v>
      </c>
      <c r="K47" s="908"/>
      <c r="L47" s="908"/>
      <c r="M47" s="908"/>
      <c r="N47" s="908"/>
      <c r="O47" s="908"/>
      <c r="P47" s="908"/>
      <c r="Q47" s="908"/>
      <c r="R47" s="908"/>
      <c r="S47" s="909"/>
      <c r="T47" s="1394" t="s">
        <v>1519</v>
      </c>
      <c r="U47" s="1021"/>
      <c r="V47" s="1021"/>
      <c r="W47" s="1021"/>
      <c r="X47" s="1022"/>
      <c r="Y47" s="1023"/>
      <c r="Z47" s="920"/>
      <c r="AA47" s="920"/>
      <c r="AB47" s="920"/>
      <c r="AC47" s="920"/>
      <c r="AD47" s="920"/>
      <c r="AE47" s="920"/>
      <c r="AF47" s="920"/>
      <c r="AG47" s="920"/>
      <c r="AH47" s="920"/>
      <c r="AI47" s="920"/>
      <c r="AJ47" s="920"/>
      <c r="AK47" s="920"/>
      <c r="AL47" s="920"/>
      <c r="AM47" s="920"/>
      <c r="AN47" s="920"/>
      <c r="AR47" s="920"/>
      <c r="AS47" s="920"/>
      <c r="AT47" s="920"/>
      <c r="AU47" s="920"/>
      <c r="AV47" s="920"/>
      <c r="AW47" s="920"/>
      <c r="AX47" s="920"/>
      <c r="AY47" s="920"/>
      <c r="AZ47" s="920"/>
      <c r="BA47" s="920"/>
      <c r="BB47" s="920"/>
      <c r="BC47" s="920"/>
    </row>
    <row r="48" spans="6:61" ht="9.9499999999999993" customHeight="1">
      <c r="H48"/>
      <c r="I48" s="916"/>
      <c r="J48" s="536"/>
      <c r="K48" s="536"/>
      <c r="L48" s="536"/>
      <c r="M48" s="536"/>
      <c r="N48" s="536"/>
      <c r="O48" s="536"/>
      <c r="P48" s="536"/>
      <c r="Q48" s="536"/>
      <c r="R48" s="536"/>
      <c r="S48" s="536"/>
      <c r="T48" s="1317"/>
      <c r="U48" s="1317"/>
      <c r="V48" s="1317"/>
      <c r="W48" s="1317"/>
      <c r="X48" s="1317"/>
      <c r="Y48" s="1317"/>
      <c r="Z48" s="1316"/>
      <c r="AA48" s="1316"/>
      <c r="AB48" s="1316"/>
      <c r="AC48" s="1316"/>
      <c r="AD48" s="1316"/>
      <c r="AE48" s="941"/>
      <c r="AF48" s="941"/>
      <c r="AG48" s="941"/>
      <c r="AH48" s="941"/>
      <c r="AI48" s="941"/>
      <c r="AJ48" s="941"/>
      <c r="AK48" s="941"/>
      <c r="AL48" s="941"/>
      <c r="AM48" s="1316"/>
      <c r="AN48" s="941"/>
      <c r="AO48" s="941"/>
      <c r="AP48" s="941"/>
      <c r="AQ48" s="941"/>
      <c r="AR48" s="941"/>
      <c r="AS48" s="941"/>
      <c r="AT48" s="941"/>
      <c r="AU48" s="941"/>
      <c r="AV48" s="941"/>
      <c r="AW48" s="941"/>
      <c r="AX48" s="941"/>
      <c r="AY48" s="941"/>
      <c r="AZ48" s="941"/>
      <c r="BA48" s="941"/>
      <c r="BB48" s="941"/>
      <c r="BC48" s="941"/>
      <c r="BD48" s="1316"/>
      <c r="BE48" s="1316"/>
      <c r="BF48" s="1316"/>
      <c r="BG48" s="1316"/>
      <c r="BH48" s="1316"/>
      <c r="BI48" s="942"/>
    </row>
    <row r="49" spans="9:73" ht="18.95" customHeight="1">
      <c r="I49" s="935"/>
      <c r="J49" s="949" t="s">
        <v>1553</v>
      </c>
      <c r="K49" s="752"/>
      <c r="L49" s="938"/>
      <c r="M49" s="938"/>
      <c r="N49" s="2890" t="s">
        <v>1179</v>
      </c>
      <c r="O49" s="2891"/>
      <c r="P49" s="2891"/>
      <c r="Q49" s="2892"/>
      <c r="R49" s="986" t="s">
        <v>1180</v>
      </c>
      <c r="S49" s="920" t="s">
        <v>737</v>
      </c>
      <c r="T49" s="951" t="s">
        <v>1539</v>
      </c>
      <c r="U49" s="974"/>
      <c r="V49" s="920"/>
      <c r="W49" s="920"/>
      <c r="X49" s="1056" t="s">
        <v>1864</v>
      </c>
      <c r="Y49" s="1056"/>
      <c r="Z49" s="1056"/>
      <c r="AA49" s="1154" t="s">
        <v>2433</v>
      </c>
      <c r="AB49" s="1155"/>
      <c r="AC49" s="1155"/>
      <c r="AD49" s="1155"/>
      <c r="AE49" s="1155"/>
      <c r="AF49" s="1156"/>
      <c r="AG49" s="986" t="s">
        <v>1770</v>
      </c>
      <c r="AK49" s="920"/>
      <c r="AL49" s="920"/>
      <c r="AM49" s="920"/>
      <c r="AN49" s="920"/>
      <c r="AO49" s="920"/>
      <c r="AP49" s="920"/>
      <c r="AY49" s="926" t="s">
        <v>1712</v>
      </c>
      <c r="AZ49" s="927"/>
      <c r="BA49" s="928"/>
      <c r="BB49" s="926" t="s">
        <v>1711</v>
      </c>
      <c r="BC49" s="927"/>
      <c r="BD49" s="928"/>
      <c r="BE49" s="926" t="s">
        <v>1778</v>
      </c>
      <c r="BF49" s="927"/>
      <c r="BG49" s="928"/>
      <c r="BH49" s="920"/>
      <c r="BI49" s="937"/>
    </row>
    <row r="50" spans="9:73" ht="9.9499999999999993" customHeight="1">
      <c r="I50" s="935"/>
      <c r="J50" s="950"/>
      <c r="K50" s="920"/>
      <c r="L50" s="920"/>
      <c r="M50" s="920"/>
      <c r="N50" s="920"/>
      <c r="O50" s="920"/>
      <c r="P50" s="920"/>
      <c r="Q50" s="920"/>
      <c r="R50" s="920"/>
      <c r="S50" s="920"/>
      <c r="T50" s="920"/>
      <c r="U50" s="920"/>
      <c r="V50" s="920"/>
      <c r="W50" s="920"/>
      <c r="X50" s="920"/>
      <c r="Y50" s="920"/>
      <c r="Z50" s="920"/>
      <c r="AA50" s="920"/>
      <c r="AB50" s="920"/>
      <c r="AC50" s="920"/>
      <c r="AD50" s="920"/>
      <c r="AE50" s="920"/>
      <c r="AF50" s="920"/>
      <c r="AG50" s="920"/>
      <c r="AH50" s="920"/>
      <c r="AI50" s="920"/>
      <c r="AJ50" s="920"/>
      <c r="AK50" s="920"/>
      <c r="AL50" s="920"/>
      <c r="AM50" s="920"/>
      <c r="AN50" s="920"/>
      <c r="AO50" s="920"/>
      <c r="AP50" s="920"/>
      <c r="AQ50" s="920"/>
      <c r="AR50" s="920"/>
      <c r="AS50" s="920"/>
      <c r="AT50" s="920"/>
      <c r="AU50" s="920"/>
      <c r="AV50" s="920"/>
      <c r="AW50" s="920"/>
      <c r="AX50" s="920"/>
      <c r="AY50" s="920"/>
      <c r="AZ50" s="920"/>
      <c r="BA50" s="920"/>
      <c r="BB50" s="920"/>
      <c r="BC50" s="920"/>
      <c r="BD50" s="920"/>
      <c r="BE50" s="920"/>
      <c r="BF50" s="920"/>
      <c r="BG50" s="920"/>
      <c r="BH50" s="920"/>
      <c r="BI50" s="937"/>
    </row>
    <row r="51" spans="9:73" ht="9.9499999999999993" customHeight="1">
      <c r="I51" s="935"/>
      <c r="J51" s="950"/>
      <c r="K51" s="920"/>
      <c r="L51" s="920"/>
      <c r="M51" s="920"/>
      <c r="N51" s="920"/>
      <c r="O51" s="920"/>
      <c r="P51" s="920"/>
      <c r="Q51" s="920"/>
      <c r="R51" s="920"/>
      <c r="S51" s="920"/>
      <c r="T51" s="920"/>
      <c r="U51" s="920"/>
      <c r="V51" s="920"/>
      <c r="W51" s="920"/>
      <c r="X51" s="920"/>
      <c r="Y51" s="920"/>
      <c r="Z51" s="920"/>
      <c r="AA51" s="920"/>
      <c r="AB51" s="920"/>
      <c r="AC51" s="920"/>
      <c r="AD51" s="920"/>
      <c r="AE51" s="920"/>
      <c r="AF51" s="920"/>
      <c r="AG51" s="920"/>
      <c r="AH51" s="920"/>
      <c r="AI51" s="920"/>
      <c r="AJ51" s="920"/>
      <c r="AK51" s="920"/>
      <c r="AL51" s="920"/>
      <c r="AM51" s="920"/>
      <c r="AN51" s="920"/>
      <c r="AO51" s="920"/>
      <c r="AP51" s="920"/>
      <c r="AQ51" s="920"/>
      <c r="AR51" s="920"/>
      <c r="AS51" s="920"/>
      <c r="AT51" s="920"/>
      <c r="AU51" s="920"/>
      <c r="AV51" s="920"/>
      <c r="AW51" s="920"/>
      <c r="AX51" s="920"/>
      <c r="AY51" s="920"/>
      <c r="AZ51" s="920"/>
      <c r="BA51" s="920"/>
      <c r="BB51" s="920"/>
      <c r="BC51" s="920"/>
      <c r="BD51" s="920"/>
      <c r="BE51" s="920"/>
      <c r="BF51" s="920"/>
      <c r="BG51" s="920"/>
      <c r="BH51" s="920"/>
      <c r="BI51" s="937"/>
    </row>
    <row r="52" spans="9:73" ht="18.95" customHeight="1">
      <c r="I52" s="935"/>
      <c r="J52" s="988" t="s">
        <v>2382</v>
      </c>
      <c r="K52" s="920"/>
      <c r="L52" s="920"/>
      <c r="M52" s="920"/>
      <c r="N52" s="920"/>
      <c r="O52" s="920"/>
      <c r="P52" s="920"/>
      <c r="Q52" s="920"/>
      <c r="R52" s="920"/>
      <c r="S52" s="920"/>
      <c r="T52" s="920"/>
      <c r="U52" s="920"/>
      <c r="V52" s="920"/>
      <c r="W52" s="920"/>
      <c r="X52" s="920"/>
      <c r="Y52" s="920"/>
      <c r="Z52" s="920"/>
      <c r="AA52" s="920"/>
      <c r="AB52" s="920"/>
      <c r="AC52" s="920"/>
      <c r="AD52" s="920"/>
      <c r="AE52" s="920"/>
      <c r="AF52" s="920"/>
      <c r="AG52" s="920"/>
      <c r="AH52" s="920"/>
      <c r="AI52" s="920"/>
      <c r="AJ52" s="920"/>
      <c r="AK52" s="920"/>
      <c r="AL52" s="920"/>
      <c r="AM52" s="920"/>
      <c r="AN52" s="920"/>
      <c r="AO52" s="920"/>
      <c r="AP52" s="920"/>
      <c r="AQ52" s="920"/>
      <c r="AR52" s="920"/>
      <c r="AS52" s="920"/>
      <c r="AT52" s="920"/>
      <c r="AU52" s="920"/>
      <c r="AV52" s="920"/>
      <c r="AW52" s="920"/>
      <c r="AX52" s="920"/>
      <c r="BH52" s="920"/>
      <c r="BI52" s="937"/>
      <c r="BJ52" s="920"/>
      <c r="BK52" s="920"/>
      <c r="BL52" s="920"/>
      <c r="BM52" s="920"/>
    </row>
    <row r="53" spans="9:73" ht="5.0999999999999996" customHeight="1">
      <c r="I53" s="935"/>
      <c r="J53" s="950"/>
      <c r="K53" s="920"/>
      <c r="L53" s="920"/>
      <c r="M53" s="920"/>
      <c r="N53" s="920"/>
      <c r="O53" s="920"/>
      <c r="P53" s="920"/>
      <c r="Q53" s="920"/>
      <c r="R53" s="920"/>
      <c r="S53" s="920"/>
      <c r="T53" s="920"/>
      <c r="U53" s="920"/>
      <c r="V53" s="920"/>
      <c r="W53" s="920"/>
      <c r="X53" s="920"/>
      <c r="Y53" s="920"/>
      <c r="Z53" s="920"/>
      <c r="AA53" s="920"/>
      <c r="AB53" s="920"/>
      <c r="AC53" s="920"/>
      <c r="AD53" s="920"/>
      <c r="AE53" s="920"/>
      <c r="AF53" s="920"/>
      <c r="AG53" s="920"/>
      <c r="AH53" s="920"/>
      <c r="AI53" s="920"/>
      <c r="AJ53" s="920"/>
      <c r="AK53" s="920"/>
      <c r="AL53" s="920"/>
      <c r="AM53" s="920"/>
      <c r="AN53" s="920"/>
      <c r="AO53" s="920"/>
      <c r="AP53" s="920"/>
      <c r="AQ53" s="920"/>
      <c r="AR53" s="920"/>
      <c r="AS53" s="920"/>
      <c r="AT53" s="920"/>
      <c r="AU53" s="920"/>
      <c r="AV53" s="920"/>
      <c r="AW53" s="920"/>
      <c r="AX53" s="920"/>
      <c r="AY53" s="920"/>
      <c r="AZ53" s="920"/>
      <c r="BA53" s="920"/>
      <c r="BB53" s="920"/>
      <c r="BC53" s="920"/>
      <c r="BD53" s="920"/>
      <c r="BE53" s="920"/>
      <c r="BF53" s="920"/>
      <c r="BG53" s="920"/>
      <c r="BH53" s="920"/>
      <c r="BI53" s="937"/>
      <c r="BJ53" s="920"/>
      <c r="BK53" s="920"/>
      <c r="BL53" s="920"/>
      <c r="BM53" s="920"/>
      <c r="BN53" s="920"/>
      <c r="BO53" s="920"/>
      <c r="BP53" s="920"/>
      <c r="BQ53" s="920"/>
      <c r="BR53" s="920"/>
      <c r="BS53" s="920"/>
      <c r="BT53" s="920"/>
      <c r="BU53" s="920"/>
    </row>
    <row r="54" spans="9:73" ht="18.95" customHeight="1">
      <c r="I54" s="935"/>
      <c r="J54" s="1256" t="s">
        <v>1769</v>
      </c>
      <c r="K54" s="1056"/>
      <c r="L54" s="1056"/>
      <c r="M54" s="938"/>
      <c r="N54" s="992" t="s">
        <v>1845</v>
      </c>
      <c r="O54" s="1152"/>
      <c r="P54" s="1152"/>
      <c r="Q54" s="1152"/>
      <c r="R54" s="1152"/>
      <c r="S54" s="1153"/>
      <c r="T54" s="986" t="s">
        <v>1770</v>
      </c>
      <c r="U54" s="920" t="s">
        <v>737</v>
      </c>
      <c r="V54" s="951" t="s">
        <v>3088</v>
      </c>
      <c r="W54" s="920"/>
      <c r="AL54" s="920"/>
      <c r="AM54" s="920"/>
      <c r="AN54" s="920"/>
      <c r="AO54" s="920"/>
      <c r="AP54" s="920"/>
      <c r="AQ54" s="920"/>
      <c r="AR54" s="920"/>
      <c r="AS54" s="920"/>
      <c r="AT54" s="920"/>
      <c r="AU54" s="920"/>
      <c r="AV54" s="920"/>
      <c r="AW54" s="920"/>
      <c r="AX54" s="920"/>
      <c r="AY54" s="920"/>
      <c r="AZ54" s="920"/>
      <c r="BA54" s="920"/>
      <c r="BB54" s="920"/>
      <c r="BC54" s="920"/>
      <c r="BD54" s="920"/>
      <c r="BE54" s="920"/>
      <c r="BF54" s="920"/>
      <c r="BG54" s="920"/>
      <c r="BH54" s="920"/>
      <c r="BI54" s="937"/>
      <c r="BJ54" s="920"/>
      <c r="BK54" s="920"/>
      <c r="BL54" s="920"/>
      <c r="BM54" s="920"/>
      <c r="BN54" s="920"/>
      <c r="BO54" s="920"/>
      <c r="BP54" s="920"/>
      <c r="BQ54" s="920"/>
      <c r="BR54" s="920"/>
      <c r="BS54" s="920"/>
      <c r="BT54" s="920"/>
      <c r="BU54" s="920"/>
    </row>
    <row r="55" spans="9:73" ht="9.9499999999999993" customHeight="1">
      <c r="I55" s="935"/>
      <c r="J55" s="950"/>
      <c r="K55" s="920"/>
      <c r="L55" s="920"/>
      <c r="M55" s="920"/>
      <c r="N55" s="920"/>
      <c r="O55" s="920"/>
      <c r="P55" s="920"/>
      <c r="Q55" s="920"/>
      <c r="R55" s="920"/>
      <c r="S55" s="920"/>
      <c r="T55" s="920"/>
      <c r="U55" s="920"/>
      <c r="V55" s="920"/>
      <c r="W55" s="920"/>
      <c r="X55" s="920"/>
      <c r="Y55" s="920"/>
      <c r="Z55" s="920"/>
      <c r="AA55" s="920"/>
      <c r="AB55" s="920"/>
      <c r="AC55" s="920"/>
      <c r="AD55" s="920"/>
      <c r="AE55" s="920"/>
      <c r="AF55" s="920"/>
      <c r="AG55" s="920"/>
      <c r="AH55" s="920"/>
      <c r="AI55" s="920"/>
      <c r="AJ55" s="920"/>
      <c r="AK55" s="920"/>
      <c r="AL55" s="920"/>
      <c r="AM55" s="920"/>
      <c r="AN55" s="920"/>
      <c r="AO55" s="920"/>
      <c r="AP55" s="920"/>
      <c r="AQ55" s="920"/>
      <c r="AR55" s="920"/>
      <c r="AS55" s="920"/>
      <c r="AT55" s="920"/>
      <c r="AU55" s="920"/>
      <c r="AV55" s="920"/>
      <c r="AW55" s="920"/>
      <c r="AX55" s="920"/>
      <c r="AY55" s="920"/>
      <c r="AZ55" s="920"/>
      <c r="BA55" s="920"/>
      <c r="BB55" s="920"/>
      <c r="BC55" s="920"/>
      <c r="BD55" s="920"/>
      <c r="BE55" s="920"/>
      <c r="BF55" s="920"/>
      <c r="BG55" s="920"/>
      <c r="BH55" s="920"/>
      <c r="BI55" s="937"/>
      <c r="BJ55" s="920"/>
      <c r="BK55" s="920"/>
      <c r="BL55" s="920"/>
      <c r="BM55" s="920"/>
      <c r="BN55" s="920"/>
      <c r="BO55" s="920"/>
      <c r="BP55" s="920"/>
      <c r="BQ55" s="920"/>
      <c r="BR55" s="920"/>
      <c r="BS55" s="920"/>
      <c r="BT55" s="920"/>
      <c r="BU55" s="920"/>
    </row>
    <row r="56" spans="9:73" ht="18.95" customHeight="1">
      <c r="I56" s="935"/>
      <c r="J56" s="1256" t="s">
        <v>1863</v>
      </c>
      <c r="K56" s="752"/>
      <c r="L56" s="938"/>
      <c r="M56" s="938"/>
      <c r="N56" s="2890" t="s">
        <v>1179</v>
      </c>
      <c r="O56" s="2891"/>
      <c r="P56" s="2891"/>
      <c r="Q56" s="2892"/>
      <c r="R56" s="986" t="s">
        <v>1180</v>
      </c>
      <c r="S56" s="987" t="s">
        <v>1178</v>
      </c>
      <c r="T56" s="2890" t="s">
        <v>1179</v>
      </c>
      <c r="U56" s="2891"/>
      <c r="V56" s="2891"/>
      <c r="W56" s="2892"/>
      <c r="X56" s="986" t="s">
        <v>1180</v>
      </c>
      <c r="Y56" s="920"/>
      <c r="Z56" s="920"/>
      <c r="AA56" s="920"/>
      <c r="AB56" s="920"/>
      <c r="AC56" s="1256" t="s">
        <v>2277</v>
      </c>
      <c r="AD56" s="1056"/>
      <c r="AE56" s="938"/>
      <c r="AG56" s="982" t="s">
        <v>1521</v>
      </c>
      <c r="AH56" s="983"/>
      <c r="AI56" s="983"/>
      <c r="AJ56" s="983"/>
      <c r="AK56" s="984"/>
      <c r="AL56" s="920"/>
      <c r="AM56" s="920"/>
      <c r="AN56" s="920"/>
      <c r="AO56" s="920"/>
      <c r="AP56" s="920"/>
      <c r="AQ56" s="920"/>
      <c r="AR56" s="920"/>
      <c r="AS56" s="920"/>
      <c r="AT56" s="920"/>
      <c r="AU56" s="920"/>
      <c r="AV56" s="920"/>
      <c r="AW56" s="920"/>
      <c r="AX56" s="920"/>
      <c r="AY56" s="920"/>
      <c r="AZ56" s="920"/>
      <c r="BA56" s="920"/>
      <c r="BB56" s="920"/>
      <c r="BC56" s="920"/>
      <c r="BD56" s="920"/>
      <c r="BE56" s="920"/>
      <c r="BF56" s="920"/>
      <c r="BG56" s="920"/>
      <c r="BH56" s="920"/>
      <c r="BI56" s="937"/>
      <c r="BJ56" s="920"/>
      <c r="BK56" s="920"/>
      <c r="BL56" s="920"/>
      <c r="BM56" s="920"/>
      <c r="BN56" s="920"/>
      <c r="BO56" s="920"/>
      <c r="BP56" s="920"/>
      <c r="BQ56" s="920"/>
      <c r="BR56" s="920"/>
      <c r="BS56" s="920"/>
      <c r="BT56" s="920"/>
      <c r="BU56" s="920"/>
    </row>
    <row r="57" spans="9:73" ht="9.9499999999999993" customHeight="1">
      <c r="I57" s="935"/>
      <c r="J57" s="950"/>
      <c r="K57" s="920"/>
      <c r="L57" s="920"/>
      <c r="M57" s="920"/>
      <c r="N57" s="920"/>
      <c r="O57" s="920"/>
      <c r="P57" s="920"/>
      <c r="Q57" s="920"/>
      <c r="R57" s="920"/>
      <c r="S57" s="920"/>
      <c r="T57" s="920"/>
      <c r="U57" s="920"/>
      <c r="V57" s="920"/>
      <c r="W57" s="920"/>
      <c r="X57" s="920"/>
      <c r="Y57" s="920"/>
      <c r="Z57" s="920"/>
      <c r="AA57" s="920"/>
      <c r="AB57" s="920"/>
      <c r="AC57" s="920"/>
      <c r="AD57" s="920"/>
      <c r="AE57" s="920"/>
      <c r="AF57" s="920"/>
      <c r="AG57" s="920"/>
      <c r="AH57" s="920"/>
      <c r="AI57" s="920"/>
      <c r="AJ57" s="920"/>
      <c r="AK57" s="920"/>
      <c r="AL57" s="920"/>
      <c r="AM57" s="920"/>
      <c r="AN57" s="920"/>
      <c r="AO57" s="920"/>
      <c r="AP57" s="920"/>
      <c r="AQ57" s="920"/>
      <c r="AR57" s="920"/>
      <c r="AS57" s="920"/>
      <c r="AT57" s="920"/>
      <c r="AU57" s="920"/>
      <c r="AV57" s="920"/>
      <c r="AW57" s="920"/>
      <c r="AX57" s="920"/>
      <c r="AY57" s="920"/>
      <c r="AZ57" s="920"/>
      <c r="BA57" s="920"/>
      <c r="BB57" s="920"/>
      <c r="BC57" s="920"/>
      <c r="BD57" s="920"/>
      <c r="BE57" s="920"/>
      <c r="BF57" s="920"/>
      <c r="BG57" s="920"/>
      <c r="BH57" s="920"/>
      <c r="BI57" s="937"/>
      <c r="BJ57" s="920"/>
      <c r="BK57" s="920"/>
      <c r="BL57" s="920"/>
      <c r="BM57" s="920"/>
      <c r="BN57" s="920"/>
      <c r="BO57" s="920"/>
      <c r="BP57" s="920"/>
      <c r="BQ57" s="920"/>
      <c r="BR57" s="920"/>
      <c r="BS57" s="920"/>
      <c r="BT57" s="920"/>
      <c r="BU57" s="920"/>
    </row>
    <row r="58" spans="9:73" ht="18.95" customHeight="1">
      <c r="I58" s="935"/>
      <c r="J58" s="949" t="s">
        <v>3134</v>
      </c>
      <c r="K58" s="981"/>
      <c r="L58" s="981"/>
      <c r="M58" s="938"/>
      <c r="N58" s="982" t="s">
        <v>1521</v>
      </c>
      <c r="O58" s="983"/>
      <c r="P58" s="983"/>
      <c r="Q58" s="983"/>
      <c r="R58" s="986" t="s">
        <v>912</v>
      </c>
      <c r="T58" s="949" t="s">
        <v>3135</v>
      </c>
      <c r="U58" s="981"/>
      <c r="W58" s="982" t="s">
        <v>1521</v>
      </c>
      <c r="X58" s="983"/>
      <c r="Y58" s="983"/>
      <c r="Z58" s="983"/>
      <c r="AA58" s="986" t="s">
        <v>912</v>
      </c>
      <c r="AC58" s="910" t="s">
        <v>1789</v>
      </c>
      <c r="AD58" s="981"/>
      <c r="AE58" s="938"/>
      <c r="AG58" s="982" t="s">
        <v>1521</v>
      </c>
      <c r="AH58" s="983"/>
      <c r="AI58" s="983"/>
      <c r="AJ58" s="983"/>
      <c r="AK58" s="946" t="s">
        <v>1115</v>
      </c>
      <c r="AL58" s="910" t="s">
        <v>2434</v>
      </c>
      <c r="AM58" s="981"/>
      <c r="AN58" s="938"/>
      <c r="AO58" s="958"/>
      <c r="AP58" s="982" t="s">
        <v>1521</v>
      </c>
      <c r="AQ58" s="983"/>
      <c r="AR58" s="983"/>
      <c r="AS58" s="983"/>
      <c r="AT58" s="984"/>
      <c r="BB58" s="920"/>
      <c r="BC58" s="920"/>
      <c r="BD58" s="920"/>
      <c r="BE58" s="920"/>
      <c r="BF58" s="920"/>
      <c r="BG58" s="920"/>
      <c r="BH58" s="920"/>
      <c r="BI58" s="937"/>
      <c r="BJ58" s="920"/>
      <c r="BK58" s="920"/>
      <c r="BL58" s="920"/>
      <c r="BM58" s="920"/>
      <c r="BN58" s="920"/>
      <c r="BO58" s="920"/>
      <c r="BP58" s="920"/>
      <c r="BQ58" s="920"/>
      <c r="BR58" s="920"/>
      <c r="BS58" s="920"/>
      <c r="BT58" s="920"/>
      <c r="BU58" s="920"/>
    </row>
    <row r="59" spans="9:73" ht="18.95" customHeight="1">
      <c r="I59" s="935"/>
      <c r="J59" s="920"/>
      <c r="K59" s="920"/>
      <c r="L59" s="920"/>
      <c r="M59" s="920"/>
      <c r="N59" s="920"/>
      <c r="O59" s="920"/>
      <c r="P59" s="920"/>
      <c r="Q59" s="920"/>
      <c r="R59" s="920"/>
      <c r="S59" s="920"/>
      <c r="T59" s="920"/>
      <c r="U59" s="920"/>
      <c r="V59" s="920"/>
      <c r="W59" s="920"/>
      <c r="X59" s="920"/>
      <c r="Y59" s="920"/>
      <c r="Z59" s="920"/>
      <c r="AA59" s="920"/>
      <c r="AB59" s="920"/>
      <c r="AC59" s="920"/>
      <c r="AD59" s="920"/>
      <c r="AE59" s="920"/>
      <c r="AF59" s="920"/>
      <c r="AG59" s="920"/>
      <c r="AH59" s="920"/>
      <c r="AI59" s="920"/>
      <c r="AJ59" s="920"/>
      <c r="AK59" s="920"/>
      <c r="AL59" s="920"/>
      <c r="AM59" s="920"/>
      <c r="AN59" s="920"/>
      <c r="AO59" s="920"/>
      <c r="AP59" s="920"/>
      <c r="AQ59" s="920"/>
      <c r="AR59" s="920"/>
      <c r="AS59" s="920"/>
      <c r="AT59" s="920"/>
      <c r="AU59" s="920"/>
      <c r="AV59" s="920"/>
      <c r="AW59" s="920"/>
      <c r="AX59" s="920"/>
      <c r="AY59" s="920"/>
      <c r="AZ59" s="920"/>
      <c r="BA59" s="920"/>
      <c r="BB59" s="920"/>
      <c r="BC59" s="920"/>
      <c r="BD59" s="920"/>
      <c r="BE59" s="920"/>
      <c r="BF59" s="920"/>
      <c r="BG59" s="920"/>
      <c r="BH59" s="920"/>
      <c r="BI59" s="937"/>
      <c r="BJ59" s="920"/>
      <c r="BK59" s="920"/>
      <c r="BL59" s="920"/>
      <c r="BM59" s="920"/>
      <c r="BN59" s="920"/>
      <c r="BO59" s="920"/>
      <c r="BP59" s="920"/>
      <c r="BQ59" s="920"/>
      <c r="BR59" s="920"/>
      <c r="BS59" s="920"/>
      <c r="BT59" s="920"/>
      <c r="BU59" s="920"/>
    </row>
    <row r="60" spans="9:73" ht="18.95" customHeight="1">
      <c r="I60" s="935"/>
      <c r="J60" s="988" t="s">
        <v>2435</v>
      </c>
      <c r="K60" s="920"/>
      <c r="L60" s="920"/>
      <c r="M60" s="920"/>
      <c r="N60" s="920"/>
      <c r="O60" s="920"/>
      <c r="P60" s="920"/>
      <c r="Q60" s="920"/>
      <c r="R60" s="920"/>
      <c r="S60" s="920"/>
      <c r="T60" s="920"/>
      <c r="U60" s="920"/>
      <c r="V60" s="920"/>
      <c r="W60" s="920"/>
      <c r="X60" s="920"/>
      <c r="Y60" s="920"/>
      <c r="Z60" s="920"/>
      <c r="AA60" s="920"/>
      <c r="AB60" s="920"/>
      <c r="AC60" s="920"/>
      <c r="AD60" s="920"/>
      <c r="AE60" s="920"/>
      <c r="AF60" s="920"/>
      <c r="AG60" s="920"/>
      <c r="AH60" s="920"/>
      <c r="AI60" s="920"/>
      <c r="AJ60" s="920"/>
      <c r="AK60" s="920"/>
      <c r="AL60" s="920"/>
      <c r="AM60" s="920"/>
      <c r="AN60" s="920"/>
      <c r="AO60" s="920"/>
      <c r="AP60" s="920"/>
      <c r="AQ60" s="920"/>
      <c r="AR60" s="920"/>
      <c r="AS60" s="920"/>
      <c r="AT60" s="920"/>
      <c r="AU60" s="920"/>
      <c r="AV60" s="920"/>
      <c r="AW60" s="920"/>
      <c r="AX60" s="920"/>
      <c r="AY60" s="920"/>
      <c r="AZ60" s="920"/>
      <c r="BA60" s="920"/>
      <c r="BB60" s="920"/>
      <c r="BC60" s="920"/>
      <c r="BD60" s="920"/>
      <c r="BE60" s="920"/>
      <c r="BF60" s="920"/>
      <c r="BG60" s="920"/>
      <c r="BH60" s="920"/>
      <c r="BI60" s="937"/>
      <c r="BJ60" s="920"/>
      <c r="BK60" s="920"/>
      <c r="BL60" s="920"/>
      <c r="BM60" s="920"/>
      <c r="BN60" s="920"/>
      <c r="BO60" s="920"/>
      <c r="BP60" s="920"/>
      <c r="BQ60" s="920"/>
      <c r="BR60" s="920"/>
      <c r="BS60" s="920"/>
      <c r="BT60" s="920"/>
      <c r="BU60" s="920"/>
    </row>
    <row r="61" spans="9:73" ht="9.9499999999999993" customHeight="1">
      <c r="I61" s="935"/>
      <c r="J61" s="974"/>
      <c r="K61" s="974"/>
      <c r="L61" s="974"/>
      <c r="M61" s="974"/>
      <c r="N61" s="974"/>
      <c r="O61" s="974"/>
      <c r="P61" s="974"/>
      <c r="Q61" s="974"/>
      <c r="R61" s="974"/>
      <c r="S61" s="974"/>
      <c r="T61" s="974"/>
      <c r="U61" s="974"/>
      <c r="V61" s="974"/>
      <c r="W61" s="974"/>
      <c r="X61" s="974"/>
      <c r="Y61" s="974"/>
      <c r="Z61" s="974"/>
      <c r="AA61" s="974"/>
      <c r="AB61" s="974"/>
      <c r="AC61" s="974"/>
      <c r="AD61" s="974"/>
      <c r="AE61" s="974"/>
      <c r="AF61" s="974"/>
      <c r="AG61" s="974"/>
      <c r="AH61" s="974"/>
      <c r="AI61" s="974"/>
      <c r="AJ61" s="974"/>
      <c r="AK61" s="974"/>
      <c r="AL61" s="974"/>
      <c r="AM61" s="974"/>
      <c r="AN61" s="974"/>
      <c r="AO61" s="974"/>
      <c r="AP61" s="920"/>
      <c r="AQ61" s="920"/>
      <c r="AR61" s="920"/>
      <c r="AS61" s="920"/>
      <c r="AT61" s="920"/>
      <c r="AU61" s="920"/>
      <c r="AV61" s="920"/>
      <c r="AW61" s="920"/>
      <c r="AX61" s="920"/>
      <c r="AY61" s="920"/>
      <c r="AZ61" s="920"/>
      <c r="BA61" s="920"/>
      <c r="BB61" s="920"/>
      <c r="BC61" s="920"/>
      <c r="BD61" s="920"/>
      <c r="BE61" s="920"/>
      <c r="BF61" s="920"/>
      <c r="BG61" s="920"/>
      <c r="BH61" s="920"/>
      <c r="BI61" s="937"/>
      <c r="BJ61" s="920"/>
      <c r="BK61" s="920"/>
      <c r="BL61" s="920"/>
      <c r="BM61" s="920"/>
      <c r="BN61" s="920"/>
      <c r="BO61" s="920"/>
      <c r="BP61" s="920"/>
      <c r="BQ61" s="920"/>
      <c r="BR61" s="920"/>
      <c r="BS61" s="920"/>
      <c r="BT61" s="920"/>
      <c r="BU61" s="920"/>
    </row>
    <row r="62" spans="9:73" ht="18.95" customHeight="1">
      <c r="I62" s="935"/>
      <c r="J62" s="2880" t="s">
        <v>1559</v>
      </c>
      <c r="K62" s="2810" t="s">
        <v>2142</v>
      </c>
      <c r="L62" s="2799"/>
      <c r="M62" s="2810" t="s">
        <v>2437</v>
      </c>
      <c r="N62" s="2882"/>
      <c r="O62" s="2882"/>
      <c r="P62" s="2812"/>
      <c r="Q62" s="2810" t="s">
        <v>1863</v>
      </c>
      <c r="R62" s="2882"/>
      <c r="S62" s="2882"/>
      <c r="T62" s="2812"/>
      <c r="U62" s="2810" t="s">
        <v>1647</v>
      </c>
      <c r="V62" s="2882"/>
      <c r="W62" s="2882"/>
      <c r="X62" s="2882"/>
      <c r="Y62" s="2812"/>
      <c r="Z62" s="2810" t="s">
        <v>3119</v>
      </c>
      <c r="AA62" s="2882"/>
      <c r="AB62" s="2882"/>
      <c r="AC62" s="2812"/>
      <c r="AD62" s="2810" t="s">
        <v>3196</v>
      </c>
      <c r="AE62" s="2882"/>
      <c r="AF62" s="2882"/>
      <c r="AG62" s="2812"/>
      <c r="AH62" s="2810" t="s">
        <v>3200</v>
      </c>
      <c r="AI62" s="2882"/>
      <c r="AJ62" s="2882"/>
      <c r="AK62" s="2812"/>
      <c r="AL62" s="929" t="s">
        <v>1586</v>
      </c>
      <c r="AM62" s="930"/>
      <c r="AN62" s="930"/>
      <c r="AO62" s="930"/>
      <c r="AP62" s="930"/>
      <c r="AQ62" s="930"/>
      <c r="AR62" s="930"/>
      <c r="AS62" s="930"/>
      <c r="AT62" s="930"/>
      <c r="AU62" s="931"/>
      <c r="AV62" s="930"/>
      <c r="AW62" s="931"/>
      <c r="AX62" s="2797" t="s">
        <v>1771</v>
      </c>
      <c r="AY62" s="2798"/>
      <c r="AZ62" s="1157" t="s">
        <v>1846</v>
      </c>
      <c r="BA62" s="1158"/>
      <c r="BB62" s="1159"/>
      <c r="BC62" s="1229"/>
      <c r="BI62" s="937"/>
      <c r="BM62" s="920"/>
    </row>
    <row r="63" spans="9:73" ht="18.95" customHeight="1">
      <c r="I63" s="935"/>
      <c r="J63" s="2881"/>
      <c r="K63" s="2800"/>
      <c r="L63" s="2802"/>
      <c r="M63" s="2813"/>
      <c r="N63" s="2814"/>
      <c r="O63" s="2814"/>
      <c r="P63" s="2815"/>
      <c r="Q63" s="2813"/>
      <c r="R63" s="2814"/>
      <c r="S63" s="2814"/>
      <c r="T63" s="2815"/>
      <c r="U63" s="2813"/>
      <c r="V63" s="2814"/>
      <c r="W63" s="2814"/>
      <c r="X63" s="2814"/>
      <c r="Y63" s="2815"/>
      <c r="Z63" s="2813"/>
      <c r="AA63" s="2814"/>
      <c r="AB63" s="2814"/>
      <c r="AC63" s="2815"/>
      <c r="AD63" s="2813"/>
      <c r="AE63" s="2814"/>
      <c r="AF63" s="2814"/>
      <c r="AG63" s="2815"/>
      <c r="AH63" s="2813"/>
      <c r="AI63" s="2814"/>
      <c r="AJ63" s="2814"/>
      <c r="AK63" s="2815"/>
      <c r="AL63" s="929" t="s">
        <v>699</v>
      </c>
      <c r="AM63" s="930"/>
      <c r="AN63" s="930"/>
      <c r="AO63" s="931"/>
      <c r="AP63" s="929" t="s">
        <v>700</v>
      </c>
      <c r="AQ63" s="930"/>
      <c r="AR63" s="931"/>
      <c r="AS63" s="929" t="s">
        <v>1697</v>
      </c>
      <c r="AT63" s="930"/>
      <c r="AU63" s="930"/>
      <c r="AV63" s="930"/>
      <c r="AW63" s="931"/>
      <c r="AX63" s="2800"/>
      <c r="AY63" s="2801"/>
      <c r="AZ63" s="1227" t="s">
        <v>1847</v>
      </c>
      <c r="BA63" s="1160"/>
      <c r="BB63" s="1161"/>
      <c r="BC63" s="1228" t="s">
        <v>1180</v>
      </c>
      <c r="BI63" s="937"/>
      <c r="BM63" s="920"/>
    </row>
    <row r="64" spans="9:73" ht="18.95" customHeight="1">
      <c r="I64" s="935"/>
      <c r="J64" s="1164" t="s">
        <v>1776</v>
      </c>
      <c r="K64" s="954" t="s">
        <v>1663</v>
      </c>
      <c r="L64" s="971"/>
      <c r="M64" s="954" t="s">
        <v>1526</v>
      </c>
      <c r="N64" s="955"/>
      <c r="O64" s="955"/>
      <c r="P64" s="971"/>
      <c r="Q64" s="2890" t="s">
        <v>1179</v>
      </c>
      <c r="R64" s="2891"/>
      <c r="S64" s="2891"/>
      <c r="T64" s="2892"/>
      <c r="U64" s="992" t="s">
        <v>1845</v>
      </c>
      <c r="V64" s="1152"/>
      <c r="W64" s="1152"/>
      <c r="X64" s="1152"/>
      <c r="Y64" s="1152"/>
      <c r="Z64" s="982" t="s">
        <v>1850</v>
      </c>
      <c r="AA64" s="983"/>
      <c r="AB64" s="983"/>
      <c r="AC64" s="984"/>
      <c r="AD64" s="982" t="s">
        <v>1848</v>
      </c>
      <c r="AE64" s="983"/>
      <c r="AF64" s="983"/>
      <c r="AG64" s="984"/>
      <c r="AH64" s="982" t="s">
        <v>3201</v>
      </c>
      <c r="AI64" s="983"/>
      <c r="AJ64" s="983"/>
      <c r="AK64" s="984"/>
      <c r="AL64" s="982" t="s">
        <v>1689</v>
      </c>
      <c r="AM64" s="983"/>
      <c r="AN64" s="983"/>
      <c r="AO64" s="983"/>
      <c r="AP64" s="1080">
        <v>241657</v>
      </c>
      <c r="AQ64" s="983"/>
      <c r="AR64" s="984"/>
      <c r="AS64" s="1080" t="s">
        <v>1691</v>
      </c>
      <c r="AT64" s="983"/>
      <c r="AU64" s="983"/>
      <c r="AV64" s="983"/>
      <c r="AW64" s="983"/>
      <c r="AX64" s="982" t="s">
        <v>1772</v>
      </c>
      <c r="AY64" s="1152"/>
      <c r="AZ64" s="1029">
        <v>14</v>
      </c>
      <c r="BA64" s="1027"/>
      <c r="BB64" s="1028"/>
      <c r="BC64" s="1068"/>
      <c r="BI64" s="937"/>
      <c r="BM64" s="920"/>
    </row>
    <row r="65" spans="9:73" ht="18.95" customHeight="1">
      <c r="I65" s="935"/>
      <c r="J65" s="1164" t="s">
        <v>1776</v>
      </c>
      <c r="K65" s="954" t="s">
        <v>1663</v>
      </c>
      <c r="L65" s="971"/>
      <c r="M65" s="954" t="s">
        <v>1526</v>
      </c>
      <c r="N65" s="955"/>
      <c r="O65" s="955"/>
      <c r="P65" s="971"/>
      <c r="Q65" s="2890" t="s">
        <v>1179</v>
      </c>
      <c r="R65" s="2891"/>
      <c r="S65" s="2891"/>
      <c r="T65" s="2892"/>
      <c r="U65" s="992" t="s">
        <v>1845</v>
      </c>
      <c r="V65" s="1152"/>
      <c r="W65" s="1152"/>
      <c r="X65" s="1152"/>
      <c r="Y65" s="1152"/>
      <c r="Z65" s="982" t="s">
        <v>1850</v>
      </c>
      <c r="AA65" s="983"/>
      <c r="AB65" s="983"/>
      <c r="AC65" s="984"/>
      <c r="AD65" s="982" t="s">
        <v>1849</v>
      </c>
      <c r="AE65" s="983"/>
      <c r="AF65" s="983"/>
      <c r="AG65" s="984"/>
      <c r="AH65" s="982" t="s">
        <v>3201</v>
      </c>
      <c r="AI65" s="983"/>
      <c r="AJ65" s="983"/>
      <c r="AK65" s="984"/>
      <c r="AL65" s="982" t="s">
        <v>1689</v>
      </c>
      <c r="AM65" s="983"/>
      <c r="AN65" s="983"/>
      <c r="AO65" s="983"/>
      <c r="AP65" s="1080">
        <v>241657</v>
      </c>
      <c r="AQ65" s="983"/>
      <c r="AR65" s="984"/>
      <c r="AS65" s="1080" t="s">
        <v>1691</v>
      </c>
      <c r="AT65" s="983"/>
      <c r="AU65" s="983"/>
      <c r="AV65" s="983"/>
      <c r="AW65" s="983"/>
      <c r="AX65" s="982" t="s">
        <v>1773</v>
      </c>
      <c r="AY65" s="1152"/>
      <c r="AZ65" s="1029">
        <v>14</v>
      </c>
      <c r="BA65" s="1027"/>
      <c r="BB65" s="1028"/>
      <c r="BC65" s="1068"/>
      <c r="BI65" s="937"/>
      <c r="BM65" s="920"/>
    </row>
    <row r="66" spans="9:73" ht="18.95" customHeight="1">
      <c r="I66" s="935"/>
      <c r="J66" s="932" t="s">
        <v>737</v>
      </c>
      <c r="K66" s="954" t="s">
        <v>1663</v>
      </c>
      <c r="L66" s="971"/>
      <c r="M66" s="954" t="s">
        <v>1526</v>
      </c>
      <c r="N66" s="955"/>
      <c r="O66" s="955"/>
      <c r="P66" s="971"/>
      <c r="Q66" s="2890" t="s">
        <v>1179</v>
      </c>
      <c r="R66" s="2891"/>
      <c r="S66" s="2891"/>
      <c r="T66" s="2892"/>
      <c r="U66" s="992" t="s">
        <v>1845</v>
      </c>
      <c r="V66" s="1152"/>
      <c r="W66" s="1152"/>
      <c r="X66" s="1152"/>
      <c r="Y66" s="1152"/>
      <c r="Z66" s="982" t="s">
        <v>1850</v>
      </c>
      <c r="AA66" s="983"/>
      <c r="AB66" s="983"/>
      <c r="AC66" s="984"/>
      <c r="AD66" s="982" t="s">
        <v>1854</v>
      </c>
      <c r="AE66" s="983"/>
      <c r="AF66" s="983"/>
      <c r="AG66" s="984"/>
      <c r="AH66" s="982" t="s">
        <v>3201</v>
      </c>
      <c r="AI66" s="983"/>
      <c r="AJ66" s="983"/>
      <c r="AK66" s="984"/>
      <c r="AL66" s="982" t="s">
        <v>1689</v>
      </c>
      <c r="AM66" s="983"/>
      <c r="AN66" s="983"/>
      <c r="AO66" s="983"/>
      <c r="AP66" s="1080">
        <v>241657</v>
      </c>
      <c r="AQ66" s="983"/>
      <c r="AR66" s="984"/>
      <c r="AS66" s="1080" t="s">
        <v>1691</v>
      </c>
      <c r="AT66" s="983"/>
      <c r="AU66" s="983"/>
      <c r="AV66" s="983"/>
      <c r="AW66" s="983"/>
      <c r="AX66" s="982" t="s">
        <v>1773</v>
      </c>
      <c r="AY66" s="1152"/>
      <c r="AZ66" s="1029">
        <v>14</v>
      </c>
      <c r="BA66" s="1027"/>
      <c r="BB66" s="1028"/>
      <c r="BC66" s="1229"/>
      <c r="BI66" s="937"/>
      <c r="BM66" s="920"/>
    </row>
    <row r="67" spans="9:73" ht="5.0999999999999996" customHeight="1">
      <c r="I67" s="935"/>
      <c r="J67" s="920"/>
      <c r="K67" s="920"/>
      <c r="M67" s="920"/>
      <c r="N67" s="920"/>
      <c r="O67" s="920"/>
      <c r="P67" s="920"/>
      <c r="Q67" s="920"/>
      <c r="R67" s="920"/>
      <c r="S67" s="920"/>
      <c r="T67" s="920"/>
      <c r="U67" s="920"/>
      <c r="V67" s="920"/>
      <c r="W67" s="920"/>
      <c r="X67" s="920"/>
      <c r="Y67" s="920"/>
      <c r="Z67" s="920"/>
      <c r="AA67" s="920"/>
      <c r="AB67" s="920"/>
      <c r="AC67" s="920"/>
      <c r="AD67" s="920"/>
      <c r="AE67" s="920"/>
      <c r="AF67" s="920"/>
      <c r="AG67" s="920"/>
      <c r="AL67" s="920"/>
      <c r="AM67" s="920"/>
      <c r="AN67" s="920"/>
      <c r="AO67" s="920"/>
      <c r="AP67" s="920"/>
      <c r="AQ67" s="920"/>
      <c r="AR67" s="920"/>
      <c r="AX67" s="920"/>
      <c r="AY67" s="920"/>
      <c r="AZ67" s="920"/>
      <c r="BA67" s="920"/>
      <c r="BB67" s="920"/>
      <c r="BC67" s="920"/>
      <c r="BI67" s="937"/>
      <c r="BM67" s="920"/>
    </row>
    <row r="68" spans="9:73" ht="5.0999999999999996" customHeight="1">
      <c r="I68" s="935"/>
      <c r="J68" s="977"/>
      <c r="K68" s="977"/>
      <c r="L68" s="977"/>
      <c r="M68" s="977"/>
      <c r="N68" s="977"/>
      <c r="O68" s="977"/>
      <c r="P68" s="977"/>
      <c r="Q68" s="977"/>
      <c r="R68" s="977"/>
      <c r="S68" s="977"/>
      <c r="T68" s="977"/>
      <c r="U68" s="977"/>
      <c r="V68" s="977"/>
      <c r="W68" s="977"/>
      <c r="X68" s="977"/>
      <c r="Y68" s="977"/>
      <c r="Z68" s="977"/>
      <c r="AA68" s="977"/>
      <c r="AB68" s="977"/>
      <c r="AC68" s="977"/>
      <c r="AD68" s="977"/>
      <c r="AE68" s="977"/>
      <c r="AF68" s="977"/>
      <c r="AG68" s="977"/>
      <c r="AH68" s="977"/>
      <c r="AI68" s="977"/>
      <c r="AJ68" s="977"/>
      <c r="AK68" s="977"/>
      <c r="AL68" s="977"/>
      <c r="AM68" s="977"/>
      <c r="AN68" s="977"/>
      <c r="AO68" s="977"/>
      <c r="AP68" s="977"/>
      <c r="AQ68" s="977"/>
      <c r="AR68" s="977"/>
      <c r="AS68" s="1078"/>
      <c r="AT68" s="1078"/>
      <c r="AU68" s="1078"/>
      <c r="AV68" s="1078"/>
      <c r="AW68" s="1242"/>
      <c r="AX68" s="1242"/>
      <c r="AY68" s="1242"/>
      <c r="AZ68" s="977"/>
      <c r="BA68" s="977"/>
      <c r="BB68" s="977"/>
      <c r="BC68" s="977"/>
      <c r="BI68" s="937"/>
      <c r="BM68" s="920"/>
    </row>
    <row r="69" spans="9:73" ht="20.100000000000001" customHeight="1">
      <c r="I69" s="935"/>
      <c r="J69" s="977"/>
      <c r="K69" s="977"/>
      <c r="L69" s="977"/>
      <c r="M69" s="977"/>
      <c r="N69" s="977"/>
      <c r="O69" s="977"/>
      <c r="P69" s="977"/>
      <c r="Q69" s="978"/>
      <c r="R69" s="977"/>
      <c r="S69" s="977"/>
      <c r="T69" s="977"/>
      <c r="U69" s="977"/>
      <c r="V69" s="978"/>
      <c r="W69" s="978" t="s">
        <v>3140</v>
      </c>
      <c r="X69" s="977"/>
      <c r="Y69" s="977"/>
      <c r="Z69" s="2883">
        <v>1</v>
      </c>
      <c r="AA69" s="2884"/>
      <c r="AB69" s="2884"/>
      <c r="AC69" s="2885"/>
      <c r="AD69" s="2883">
        <v>3</v>
      </c>
      <c r="AE69" s="2884"/>
      <c r="AF69" s="2884"/>
      <c r="AG69" s="2885"/>
      <c r="AH69" s="977"/>
      <c r="AI69" s="977"/>
      <c r="AJ69" s="977"/>
      <c r="AK69" s="977"/>
      <c r="AL69" s="977"/>
      <c r="AM69" s="977"/>
      <c r="AN69" s="977"/>
      <c r="AO69" s="977"/>
      <c r="AP69" s="977"/>
      <c r="AQ69" s="977"/>
      <c r="AR69" s="977"/>
      <c r="AS69" s="1078"/>
      <c r="AT69" s="1078"/>
      <c r="AU69" s="1078"/>
      <c r="AV69" s="1078"/>
      <c r="AW69" s="980"/>
      <c r="AX69" s="980" t="s">
        <v>3114</v>
      </c>
      <c r="AY69" s="979"/>
      <c r="AZ69" s="2889">
        <f>AZ66+AZ64</f>
        <v>28</v>
      </c>
      <c r="BA69" s="2887"/>
      <c r="BB69" s="2888"/>
      <c r="BC69" s="977"/>
      <c r="BI69" s="937"/>
      <c r="BM69" s="920"/>
    </row>
    <row r="70" spans="9:73" ht="5.0999999999999996" customHeight="1">
      <c r="I70" s="935"/>
      <c r="J70" s="977"/>
      <c r="K70" s="977"/>
      <c r="L70" s="977"/>
      <c r="M70" s="977"/>
      <c r="N70" s="977"/>
      <c r="O70" s="977"/>
      <c r="P70" s="977"/>
      <c r="Q70" s="977"/>
      <c r="R70" s="977"/>
      <c r="S70" s="977"/>
      <c r="T70" s="977"/>
      <c r="U70" s="977"/>
      <c r="V70" s="977"/>
      <c r="W70" s="977"/>
      <c r="X70" s="977"/>
      <c r="Y70" s="977"/>
      <c r="Z70" s="977"/>
      <c r="AA70" s="977"/>
      <c r="AB70" s="977"/>
      <c r="AC70" s="977"/>
      <c r="AD70" s="977"/>
      <c r="AE70" s="977"/>
      <c r="AF70" s="977"/>
      <c r="AG70" s="977"/>
      <c r="AH70" s="977"/>
      <c r="AI70" s="977"/>
      <c r="AJ70" s="977"/>
      <c r="AK70" s="977"/>
      <c r="AL70" s="977"/>
      <c r="AM70" s="977"/>
      <c r="AN70" s="977"/>
      <c r="AO70" s="977"/>
      <c r="AP70" s="977"/>
      <c r="AQ70" s="977"/>
      <c r="AR70" s="977"/>
      <c r="AS70" s="1078"/>
      <c r="AT70" s="1078"/>
      <c r="AU70" s="1078"/>
      <c r="AV70" s="1078"/>
      <c r="AW70" s="977"/>
      <c r="AX70" s="977"/>
      <c r="AY70" s="977"/>
      <c r="AZ70" s="977"/>
      <c r="BA70" s="977"/>
      <c r="BB70" s="977"/>
      <c r="BC70" s="977"/>
      <c r="BI70" s="937"/>
      <c r="BM70" s="920"/>
    </row>
    <row r="71" spans="9:73" ht="18.95" customHeight="1">
      <c r="I71" s="935"/>
      <c r="J71" s="920"/>
      <c r="K71" s="920"/>
      <c r="L71" s="920"/>
      <c r="M71" s="920"/>
      <c r="N71" s="920"/>
      <c r="O71" s="920"/>
      <c r="P71" s="920"/>
      <c r="Q71" s="920"/>
      <c r="R71" s="920"/>
      <c r="S71" s="920"/>
      <c r="T71" s="920"/>
      <c r="U71" s="920"/>
      <c r="V71" s="920"/>
      <c r="W71" s="920"/>
      <c r="X71" s="920"/>
      <c r="Y71" s="920"/>
      <c r="Z71" s="920"/>
      <c r="AA71" s="920"/>
      <c r="AB71" s="920"/>
      <c r="AC71" s="920"/>
      <c r="AD71" s="920"/>
      <c r="AE71" s="920"/>
      <c r="AF71" s="920"/>
      <c r="AG71" s="920"/>
      <c r="AH71" s="920"/>
      <c r="AI71" s="920"/>
      <c r="AJ71" s="920"/>
      <c r="AK71" s="920"/>
      <c r="AL71" s="920"/>
      <c r="AM71" s="920"/>
      <c r="AN71" s="920"/>
      <c r="AO71" s="920"/>
      <c r="AP71" s="920"/>
      <c r="AQ71" s="920"/>
      <c r="AR71" s="920"/>
      <c r="AS71" s="920"/>
      <c r="AT71" s="920"/>
      <c r="AU71" s="920"/>
      <c r="AV71" s="920"/>
      <c r="AW71" s="920"/>
      <c r="AX71" s="920"/>
      <c r="AY71" s="920"/>
      <c r="AZ71" s="920"/>
      <c r="BA71" s="920"/>
      <c r="BD71" s="920"/>
      <c r="BE71" s="920"/>
      <c r="BF71" s="920"/>
      <c r="BG71" s="920"/>
      <c r="BH71" s="920"/>
      <c r="BI71" s="937"/>
      <c r="BJ71" s="920"/>
      <c r="BK71" s="920"/>
      <c r="BL71" s="920"/>
      <c r="BM71" s="920"/>
    </row>
    <row r="72" spans="9:73" ht="18.95" customHeight="1">
      <c r="I72" s="935"/>
      <c r="J72" s="910" t="s">
        <v>1522</v>
      </c>
      <c r="K72" s="752"/>
      <c r="L72" s="752"/>
      <c r="M72" s="752"/>
      <c r="N72" s="2868" t="s">
        <v>3410</v>
      </c>
      <c r="O72" s="2869"/>
      <c r="P72" s="2870"/>
      <c r="Q72" s="946" t="s">
        <v>1115</v>
      </c>
      <c r="R72" s="2865" t="s">
        <v>1523</v>
      </c>
      <c r="S72" s="2866"/>
      <c r="T72" s="2867"/>
      <c r="U72" s="946" t="s">
        <v>1115</v>
      </c>
      <c r="V72" s="2865" t="s">
        <v>1524</v>
      </c>
      <c r="W72" s="2866"/>
      <c r="X72" s="2867"/>
      <c r="Y72" s="946" t="s">
        <v>1115</v>
      </c>
      <c r="Z72" s="1046" t="s">
        <v>3139</v>
      </c>
      <c r="AA72" s="1047"/>
      <c r="AB72" s="1048"/>
      <c r="AD72" s="949" t="s">
        <v>1629</v>
      </c>
      <c r="AG72" s="2010" t="s">
        <v>3059</v>
      </c>
      <c r="AH72" s="2011"/>
      <c r="AI72" s="2011"/>
      <c r="AJ72" s="2011"/>
      <c r="AK72" s="2011"/>
      <c r="AL72" s="2012"/>
      <c r="AM72" s="1049" t="s">
        <v>3489</v>
      </c>
      <c r="AN72" s="920"/>
      <c r="AO72" s="920"/>
      <c r="AP72" s="920"/>
      <c r="AQ72" s="920"/>
      <c r="BA72" s="920"/>
      <c r="BB72" s="920"/>
      <c r="BC72" s="920"/>
      <c r="BD72" s="920"/>
      <c r="BE72" s="920"/>
      <c r="BF72" s="920"/>
      <c r="BG72" s="920"/>
      <c r="BH72" s="920"/>
      <c r="BI72" s="937"/>
      <c r="BL72" s="920"/>
      <c r="BM72" s="920"/>
      <c r="BN72" s="920"/>
      <c r="BO72" s="920"/>
      <c r="BP72" s="920"/>
      <c r="BQ72" s="920"/>
      <c r="BR72" s="920"/>
      <c r="BS72" s="920"/>
      <c r="BT72" s="920"/>
      <c r="BU72" s="920"/>
    </row>
    <row r="73" spans="9:73" ht="18.95" customHeight="1" thickBot="1">
      <c r="I73" s="935"/>
      <c r="J73" s="920"/>
      <c r="K73" s="920"/>
      <c r="L73" s="920"/>
      <c r="M73" s="920"/>
      <c r="N73" s="920"/>
      <c r="O73" s="920"/>
      <c r="P73" s="920"/>
      <c r="Q73" s="920"/>
      <c r="R73" s="920"/>
      <c r="S73" s="920"/>
      <c r="T73" s="920"/>
      <c r="U73" s="920"/>
      <c r="V73" s="920"/>
      <c r="W73" s="920"/>
      <c r="X73" s="920"/>
      <c r="Y73" s="920"/>
      <c r="Z73" s="920"/>
      <c r="AA73" s="920"/>
      <c r="AB73" s="920"/>
      <c r="AC73" s="920"/>
      <c r="AD73" s="920"/>
      <c r="AE73" s="920"/>
      <c r="AF73" s="920"/>
      <c r="AG73" s="920"/>
      <c r="AH73" s="920"/>
      <c r="AI73" s="920"/>
      <c r="AJ73" s="920"/>
      <c r="AK73" s="920"/>
      <c r="AL73" s="920"/>
      <c r="AM73" s="920"/>
      <c r="AN73" s="920"/>
      <c r="AO73" s="920"/>
      <c r="AP73" s="920"/>
      <c r="AQ73" s="920"/>
      <c r="AR73" s="920"/>
      <c r="AS73" s="920"/>
      <c r="AT73" s="920"/>
      <c r="AU73" s="920"/>
      <c r="AV73" s="920"/>
      <c r="AW73" s="920"/>
      <c r="AX73" s="920"/>
      <c r="AY73" s="920"/>
      <c r="AZ73" s="920"/>
      <c r="BA73" s="920"/>
      <c r="BB73" s="920"/>
      <c r="BC73" s="920"/>
      <c r="BD73" s="920"/>
      <c r="BE73" s="920"/>
      <c r="BF73" s="920"/>
      <c r="BG73" s="920"/>
      <c r="BH73" s="920"/>
      <c r="BI73" s="937"/>
    </row>
    <row r="74" spans="9:73" ht="18.95" customHeight="1">
      <c r="I74" s="935"/>
      <c r="J74" s="1000"/>
      <c r="K74" s="1000"/>
      <c r="L74" s="1000"/>
      <c r="M74" s="1000"/>
      <c r="N74" s="1000"/>
      <c r="O74" s="1000"/>
      <c r="P74" s="1000"/>
      <c r="Q74" s="1000"/>
      <c r="R74" s="1000"/>
      <c r="S74" s="1000"/>
      <c r="T74" s="1000"/>
      <c r="U74" s="1000"/>
      <c r="V74" s="1000"/>
      <c r="W74" s="1000"/>
      <c r="X74" s="1000"/>
      <c r="Y74" s="1000"/>
      <c r="Z74" s="1000"/>
      <c r="AA74" s="1000"/>
      <c r="AB74" s="1000"/>
      <c r="AC74" s="1000"/>
      <c r="AD74" s="1000"/>
      <c r="AE74" s="1000"/>
      <c r="AF74" s="1000"/>
      <c r="AG74" s="1000"/>
      <c r="AH74" s="1000"/>
      <c r="AI74" s="1000"/>
      <c r="AJ74" s="1000"/>
      <c r="AK74" s="1000"/>
      <c r="AL74" s="1000"/>
      <c r="AM74" s="1000"/>
      <c r="AN74" s="1000"/>
      <c r="AO74" s="1000"/>
      <c r="AP74" s="1000"/>
      <c r="AQ74" s="1000"/>
      <c r="AR74" s="1000"/>
      <c r="AS74" s="1000"/>
      <c r="AT74" s="1000"/>
      <c r="AU74" s="1000"/>
      <c r="AV74" s="1000"/>
      <c r="AW74" s="1000"/>
      <c r="AX74" s="1000"/>
      <c r="AY74" s="1000"/>
      <c r="AZ74" s="1000"/>
      <c r="BA74" s="1000"/>
      <c r="BB74" s="1000"/>
      <c r="BC74" s="1000"/>
      <c r="BD74" s="1000"/>
      <c r="BE74" s="1000"/>
      <c r="BF74" s="2026"/>
      <c r="BG74" s="2026"/>
      <c r="BH74" s="2026"/>
      <c r="BI74" s="937"/>
    </row>
    <row r="75" spans="9:73" ht="18.95" customHeight="1">
      <c r="I75" s="935"/>
      <c r="J75" s="988" t="s">
        <v>1853</v>
      </c>
      <c r="K75" s="920"/>
      <c r="L75" s="920"/>
      <c r="M75" s="920"/>
      <c r="N75" s="920"/>
      <c r="O75" s="920"/>
      <c r="P75" s="920"/>
      <c r="Q75" s="948" t="s">
        <v>3136</v>
      </c>
      <c r="R75" s="947"/>
      <c r="S75" s="947"/>
      <c r="U75" s="920"/>
      <c r="V75" s="920"/>
      <c r="W75" s="920"/>
      <c r="X75" s="920"/>
      <c r="Y75" s="920"/>
      <c r="Z75" s="920"/>
      <c r="AA75" s="920"/>
      <c r="AB75" s="920"/>
      <c r="AC75" s="920"/>
      <c r="AD75" s="920"/>
      <c r="AE75" s="920"/>
      <c r="AF75" s="920"/>
      <c r="AG75" s="920"/>
      <c r="AH75" s="920"/>
      <c r="AI75" s="920"/>
      <c r="AJ75" s="920"/>
      <c r="AK75" s="920"/>
      <c r="AL75" s="920"/>
      <c r="AM75" s="920"/>
      <c r="AO75" s="910" t="s">
        <v>2385</v>
      </c>
      <c r="AP75" s="1056"/>
      <c r="AQ75" s="1056"/>
      <c r="AR75" s="1056"/>
      <c r="AS75" s="982" t="s">
        <v>1521</v>
      </c>
      <c r="AT75" s="983"/>
      <c r="AU75" s="983"/>
      <c r="AV75" s="983"/>
      <c r="AW75" s="984"/>
      <c r="AX75" s="920"/>
      <c r="AY75" s="920"/>
      <c r="AZ75" s="920"/>
      <c r="BA75" s="920"/>
      <c r="BB75" s="920"/>
      <c r="BC75" s="920"/>
      <c r="BD75" s="920"/>
      <c r="BE75" s="920"/>
      <c r="BF75" s="920"/>
      <c r="BG75" s="920"/>
      <c r="BH75" s="920"/>
      <c r="BI75" s="937"/>
    </row>
    <row r="76" spans="9:73" ht="9.9499999999999993" customHeight="1">
      <c r="I76" s="935"/>
      <c r="J76" s="974"/>
      <c r="K76" s="974"/>
      <c r="L76" s="974"/>
      <c r="M76" s="974"/>
      <c r="N76" s="974"/>
      <c r="O76" s="974"/>
      <c r="P76" s="974"/>
      <c r="Q76" s="974"/>
      <c r="R76" s="974"/>
      <c r="S76" s="974"/>
      <c r="T76" s="974"/>
      <c r="U76" s="974"/>
      <c r="V76" s="974"/>
      <c r="W76" s="974"/>
      <c r="X76" s="974"/>
      <c r="Y76" s="974"/>
      <c r="Z76" s="974"/>
      <c r="AA76" s="974"/>
      <c r="AB76" s="974"/>
      <c r="AC76" s="974"/>
      <c r="AD76" s="974"/>
      <c r="AE76" s="974"/>
      <c r="AF76" s="974"/>
      <c r="AG76" s="974"/>
      <c r="AH76" s="974"/>
      <c r="AI76" s="920"/>
      <c r="AJ76" s="920"/>
      <c r="AK76" s="920"/>
      <c r="AL76" s="920"/>
      <c r="AM76" s="920"/>
      <c r="AN76" s="920"/>
      <c r="AO76" s="920"/>
      <c r="AP76" s="920"/>
      <c r="AQ76" s="920"/>
      <c r="AR76" s="920"/>
      <c r="AS76" s="920"/>
      <c r="AT76" s="920"/>
      <c r="AU76" s="920"/>
      <c r="AV76" s="920"/>
      <c r="AW76" s="920"/>
      <c r="AX76" s="920"/>
      <c r="AY76" s="920"/>
      <c r="AZ76" s="920"/>
      <c r="BA76" s="920"/>
      <c r="BB76" s="920"/>
      <c r="BC76" s="920"/>
      <c r="BD76" s="920"/>
      <c r="BE76" s="920"/>
      <c r="BF76" s="920"/>
      <c r="BG76" s="920"/>
      <c r="BH76" s="920"/>
      <c r="BI76" s="937"/>
    </row>
    <row r="77" spans="9:73" ht="18.95" customHeight="1">
      <c r="I77" s="935"/>
      <c r="J77" s="2880" t="s">
        <v>1559</v>
      </c>
      <c r="K77" s="2810" t="s">
        <v>1779</v>
      </c>
      <c r="L77" s="2811"/>
      <c r="M77" s="2811"/>
      <c r="N77" s="2812"/>
      <c r="O77" s="2810" t="s">
        <v>1647</v>
      </c>
      <c r="P77" s="2882"/>
      <c r="Q77" s="2882"/>
      <c r="R77" s="2882"/>
      <c r="S77" s="2812"/>
      <c r="T77" s="2810" t="s">
        <v>3045</v>
      </c>
      <c r="U77" s="2882"/>
      <c r="V77" s="2882"/>
      <c r="W77" s="2882"/>
      <c r="X77" s="2812"/>
      <c r="Y77" s="2810" t="s">
        <v>3119</v>
      </c>
      <c r="Z77" s="2882"/>
      <c r="AA77" s="2882"/>
      <c r="AB77" s="2812"/>
      <c r="AC77" s="2810" t="s">
        <v>3137</v>
      </c>
      <c r="AD77" s="2882"/>
      <c r="AE77" s="2882"/>
      <c r="AF77" s="2812"/>
      <c r="AG77" s="929" t="s">
        <v>1586</v>
      </c>
      <c r="AH77" s="930"/>
      <c r="AI77" s="930"/>
      <c r="AJ77" s="930"/>
      <c r="AK77" s="930"/>
      <c r="AL77" s="930"/>
      <c r="AM77" s="930"/>
      <c r="AN77" s="930"/>
      <c r="AO77" s="930"/>
      <c r="AP77" s="931"/>
      <c r="AQ77" s="930"/>
      <c r="AR77" s="931"/>
      <c r="AS77" s="2797" t="s">
        <v>1771</v>
      </c>
      <c r="AT77" s="2798"/>
      <c r="AU77" s="2799"/>
      <c r="AV77" s="1157" t="s">
        <v>3138</v>
      </c>
      <c r="AW77" s="1158"/>
      <c r="AX77" s="1159"/>
      <c r="AY77" s="1343" t="s">
        <v>2147</v>
      </c>
      <c r="AZ77" s="1362"/>
      <c r="BA77" s="1060"/>
      <c r="BB77" s="1060"/>
      <c r="BC77" s="1060"/>
      <c r="BD77" s="1060"/>
      <c r="BE77" s="1060"/>
      <c r="BF77" s="1060"/>
      <c r="BG77" s="1061"/>
      <c r="BH77" s="1229"/>
      <c r="BI77" s="937"/>
    </row>
    <row r="78" spans="9:73" ht="18.95" customHeight="1">
      <c r="I78" s="935"/>
      <c r="J78" s="2881"/>
      <c r="K78" s="2813"/>
      <c r="L78" s="2814"/>
      <c r="M78" s="2814"/>
      <c r="N78" s="2815"/>
      <c r="O78" s="2813"/>
      <c r="P78" s="2814"/>
      <c r="Q78" s="2814"/>
      <c r="R78" s="2814"/>
      <c r="S78" s="2815"/>
      <c r="T78" s="2813"/>
      <c r="U78" s="2814"/>
      <c r="V78" s="2814"/>
      <c r="W78" s="2814"/>
      <c r="X78" s="2815"/>
      <c r="Y78" s="2813"/>
      <c r="Z78" s="2814"/>
      <c r="AA78" s="2814"/>
      <c r="AB78" s="2815"/>
      <c r="AC78" s="2813"/>
      <c r="AD78" s="2814"/>
      <c r="AE78" s="2814"/>
      <c r="AF78" s="2815"/>
      <c r="AG78" s="929" t="s">
        <v>699</v>
      </c>
      <c r="AH78" s="930"/>
      <c r="AI78" s="930"/>
      <c r="AJ78" s="931"/>
      <c r="AK78" s="929" t="s">
        <v>700</v>
      </c>
      <c r="AL78" s="930"/>
      <c r="AM78" s="931"/>
      <c r="AN78" s="929" t="s">
        <v>1697</v>
      </c>
      <c r="AO78" s="930"/>
      <c r="AP78" s="930"/>
      <c r="AQ78" s="930"/>
      <c r="AR78" s="931"/>
      <c r="AS78" s="2800"/>
      <c r="AT78" s="2801"/>
      <c r="AU78" s="2802"/>
      <c r="AV78" s="1227" t="s">
        <v>1847</v>
      </c>
      <c r="AW78" s="1160"/>
      <c r="AX78" s="1161"/>
      <c r="AY78" s="1059" t="s">
        <v>3412</v>
      </c>
      <c r="AZ78" s="1060"/>
      <c r="BA78" s="1060"/>
      <c r="BB78" s="1059" t="s">
        <v>2138</v>
      </c>
      <c r="BC78" s="1060"/>
      <c r="BD78" s="1060"/>
      <c r="BE78" s="1059" t="s">
        <v>2139</v>
      </c>
      <c r="BF78" s="1060"/>
      <c r="BG78" s="1061"/>
      <c r="BH78" s="1228" t="s">
        <v>1852</v>
      </c>
      <c r="BI78" s="937"/>
    </row>
    <row r="79" spans="9:73" ht="18.95" customHeight="1">
      <c r="I79" s="935"/>
      <c r="J79" s="1163" t="s">
        <v>737</v>
      </c>
      <c r="K79" s="2890" t="s">
        <v>1179</v>
      </c>
      <c r="L79" s="2891"/>
      <c r="M79" s="2891"/>
      <c r="N79" s="2892"/>
      <c r="O79" s="1029" t="s">
        <v>1844</v>
      </c>
      <c r="P79" s="1027"/>
      <c r="Q79" s="1027"/>
      <c r="R79" s="1027"/>
      <c r="S79" s="1028"/>
      <c r="T79" s="1029" t="s">
        <v>2432</v>
      </c>
      <c r="U79" s="1027"/>
      <c r="V79" s="1027"/>
      <c r="W79" s="1027"/>
      <c r="X79" s="1028"/>
      <c r="Y79" s="982" t="s">
        <v>1850</v>
      </c>
      <c r="Z79" s="983"/>
      <c r="AA79" s="983"/>
      <c r="AB79" s="984"/>
      <c r="AC79" s="982" t="s">
        <v>2438</v>
      </c>
      <c r="AD79" s="983"/>
      <c r="AE79" s="983"/>
      <c r="AF79" s="984"/>
      <c r="AG79" s="982" t="s">
        <v>1689</v>
      </c>
      <c r="AH79" s="983"/>
      <c r="AI79" s="983"/>
      <c r="AJ79" s="983"/>
      <c r="AK79" s="1080">
        <v>241657</v>
      </c>
      <c r="AL79" s="983"/>
      <c r="AM79" s="984"/>
      <c r="AN79" s="1080" t="s">
        <v>1691</v>
      </c>
      <c r="AO79" s="983"/>
      <c r="AP79" s="983"/>
      <c r="AQ79" s="983"/>
      <c r="AR79" s="983"/>
      <c r="AS79" s="2890" t="s">
        <v>1772</v>
      </c>
      <c r="AT79" s="2891"/>
      <c r="AU79" s="2892"/>
      <c r="AV79" s="1029">
        <v>14</v>
      </c>
      <c r="AW79" s="1027"/>
      <c r="AX79" s="1028"/>
      <c r="AY79" s="1388" t="s">
        <v>3410</v>
      </c>
      <c r="AZ79" s="955"/>
      <c r="BA79" s="955"/>
      <c r="BB79" s="954" t="s">
        <v>1523</v>
      </c>
      <c r="BC79" s="955"/>
      <c r="BD79" s="955"/>
      <c r="BE79" s="954" t="s">
        <v>1524</v>
      </c>
      <c r="BF79" s="955"/>
      <c r="BG79" s="971"/>
      <c r="BH79" s="1068"/>
      <c r="BI79" s="937"/>
    </row>
    <row r="80" spans="9:73" ht="18.95" customHeight="1">
      <c r="I80" s="935"/>
      <c r="J80" s="1163" t="s">
        <v>737</v>
      </c>
      <c r="K80" s="2890" t="s">
        <v>1179</v>
      </c>
      <c r="L80" s="2891"/>
      <c r="M80" s="2891"/>
      <c r="N80" s="2892"/>
      <c r="O80" s="1029" t="s">
        <v>1844</v>
      </c>
      <c r="P80" s="1027"/>
      <c r="Q80" s="1027"/>
      <c r="R80" s="1027"/>
      <c r="S80" s="1028"/>
      <c r="T80" s="1029" t="s">
        <v>2432</v>
      </c>
      <c r="U80" s="1027"/>
      <c r="V80" s="1027"/>
      <c r="W80" s="1027"/>
      <c r="X80" s="1028"/>
      <c r="Y80" s="982" t="s">
        <v>1850</v>
      </c>
      <c r="Z80" s="983"/>
      <c r="AA80" s="983"/>
      <c r="AB80" s="984"/>
      <c r="AC80" s="982" t="s">
        <v>2439</v>
      </c>
      <c r="AD80" s="983"/>
      <c r="AE80" s="983"/>
      <c r="AF80" s="984"/>
      <c r="AG80" s="982" t="s">
        <v>1689</v>
      </c>
      <c r="AH80" s="983"/>
      <c r="AI80" s="983"/>
      <c r="AJ80" s="983"/>
      <c r="AK80" s="1080">
        <v>241657</v>
      </c>
      <c r="AL80" s="983"/>
      <c r="AM80" s="984"/>
      <c r="AN80" s="1080" t="s">
        <v>1691</v>
      </c>
      <c r="AO80" s="983"/>
      <c r="AP80" s="983"/>
      <c r="AQ80" s="983"/>
      <c r="AR80" s="983"/>
      <c r="AS80" s="2890" t="s">
        <v>1773</v>
      </c>
      <c r="AT80" s="2891"/>
      <c r="AU80" s="2892"/>
      <c r="AV80" s="1029">
        <v>14</v>
      </c>
      <c r="AW80" s="1027"/>
      <c r="AX80" s="1028"/>
      <c r="AY80" s="1388" t="s">
        <v>3410</v>
      </c>
      <c r="AZ80" s="955"/>
      <c r="BA80" s="955"/>
      <c r="BB80" s="954" t="s">
        <v>1523</v>
      </c>
      <c r="BC80" s="955"/>
      <c r="BD80" s="955"/>
      <c r="BE80" s="954" t="s">
        <v>1524</v>
      </c>
      <c r="BF80" s="955"/>
      <c r="BG80" s="971"/>
      <c r="BH80" s="1229"/>
      <c r="BI80" s="937"/>
    </row>
    <row r="81" spans="8:68" ht="5.0999999999999996" customHeight="1">
      <c r="I81" s="935"/>
      <c r="J81" s="920"/>
      <c r="K81" s="920"/>
      <c r="L81" s="920"/>
      <c r="M81" s="920"/>
      <c r="N81" s="920"/>
      <c r="Y81" s="920"/>
      <c r="Z81" s="920"/>
      <c r="AA81" s="920"/>
      <c r="AB81" s="920"/>
      <c r="AC81" s="920"/>
      <c r="AD81" s="920"/>
      <c r="AE81" s="920"/>
      <c r="AF81" s="920"/>
      <c r="AG81" s="920"/>
      <c r="AH81" s="920"/>
      <c r="AI81" s="920"/>
      <c r="AJ81" s="920"/>
      <c r="AK81" s="920"/>
      <c r="AL81" s="920"/>
      <c r="AM81" s="920"/>
      <c r="AN81" s="920"/>
      <c r="AO81" s="920"/>
      <c r="AP81" s="920"/>
      <c r="AQ81" s="920"/>
      <c r="AR81" s="920"/>
      <c r="AS81" s="920"/>
      <c r="AT81" s="920"/>
      <c r="AU81" s="920"/>
      <c r="AV81" s="920"/>
      <c r="AW81" s="920"/>
      <c r="AX81" s="920"/>
      <c r="AY81" s="920"/>
      <c r="AZ81" s="920"/>
      <c r="BA81" s="920"/>
      <c r="BB81" s="920"/>
      <c r="BC81" s="920"/>
      <c r="BD81" s="920"/>
      <c r="BE81" s="920"/>
      <c r="BF81" s="920"/>
      <c r="BG81" s="920"/>
      <c r="BH81" s="920"/>
      <c r="BI81" s="937"/>
    </row>
    <row r="82" spans="8:68" ht="5.0999999999999996" customHeight="1">
      <c r="I82" s="935"/>
      <c r="J82" s="977"/>
      <c r="K82" s="977"/>
      <c r="L82" s="1242"/>
      <c r="M82" s="1242"/>
      <c r="N82" s="1242"/>
      <c r="O82" s="977"/>
      <c r="P82" s="977"/>
      <c r="Q82" s="977"/>
      <c r="R82" s="977"/>
      <c r="S82" s="977"/>
      <c r="T82" s="977"/>
      <c r="U82" s="977"/>
      <c r="V82" s="977"/>
      <c r="W82" s="977"/>
      <c r="X82" s="977"/>
      <c r="Y82" s="1242"/>
      <c r="Z82" s="1242"/>
      <c r="AA82" s="1242"/>
      <c r="AB82" s="1242"/>
      <c r="AC82" s="1242"/>
      <c r="AD82" s="1242"/>
      <c r="AE82" s="1242"/>
      <c r="AF82" s="1242"/>
      <c r="AG82" s="977"/>
      <c r="AH82" s="977"/>
      <c r="AI82" s="977"/>
      <c r="AJ82" s="977"/>
      <c r="AK82" s="977"/>
      <c r="AL82" s="977"/>
      <c r="AM82" s="1078"/>
      <c r="AN82" s="1078"/>
      <c r="AO82" s="1078"/>
      <c r="AP82" s="1078"/>
      <c r="AQ82" s="1078"/>
      <c r="AR82" s="1242"/>
      <c r="AS82" s="1242"/>
      <c r="AT82" s="1242"/>
      <c r="AU82" s="1242"/>
      <c r="AV82" s="977"/>
      <c r="AW82" s="977"/>
      <c r="AX82" s="977"/>
      <c r="AY82" s="977"/>
      <c r="AZ82" s="977"/>
      <c r="BA82" s="977"/>
      <c r="BB82" s="977"/>
      <c r="BC82" s="977"/>
      <c r="BD82" s="977"/>
      <c r="BE82" s="977"/>
      <c r="BF82" s="977"/>
      <c r="BG82" s="977"/>
      <c r="BH82" s="977"/>
      <c r="BI82" s="937"/>
    </row>
    <row r="83" spans="8:68" ht="20.100000000000001" customHeight="1">
      <c r="I83" s="935"/>
      <c r="J83" s="977"/>
      <c r="K83" s="978"/>
      <c r="L83" s="978"/>
      <c r="M83" s="978"/>
      <c r="N83" s="978"/>
      <c r="O83" s="977"/>
      <c r="P83" s="977"/>
      <c r="Q83" s="978"/>
      <c r="R83" s="979"/>
      <c r="S83" s="979"/>
      <c r="T83" s="977"/>
      <c r="U83" s="977"/>
      <c r="V83" s="978" t="s">
        <v>2440</v>
      </c>
      <c r="W83" s="979"/>
      <c r="X83" s="979"/>
      <c r="Y83" s="2883">
        <v>1</v>
      </c>
      <c r="Z83" s="2884"/>
      <c r="AA83" s="2884"/>
      <c r="AB83" s="2885"/>
      <c r="AC83" s="2883">
        <v>2</v>
      </c>
      <c r="AD83" s="2884"/>
      <c r="AE83" s="2884"/>
      <c r="AF83" s="2885"/>
      <c r="AG83" s="977"/>
      <c r="AH83" s="977"/>
      <c r="AI83" s="977"/>
      <c r="AJ83" s="977"/>
      <c r="AK83" s="977"/>
      <c r="AL83" s="977"/>
      <c r="AM83" s="1078"/>
      <c r="AN83" s="1078"/>
      <c r="AO83" s="1078"/>
      <c r="AP83" s="1078"/>
      <c r="AQ83" s="1078"/>
      <c r="AR83" s="980"/>
      <c r="AS83" s="980" t="s">
        <v>3114</v>
      </c>
      <c r="AT83" s="979"/>
      <c r="AU83" s="979"/>
      <c r="AV83" s="2889">
        <f>AV80+AV79</f>
        <v>28</v>
      </c>
      <c r="AW83" s="2887"/>
      <c r="AX83" s="2888"/>
      <c r="AY83" s="977"/>
      <c r="AZ83" s="977"/>
      <c r="BA83" s="977"/>
      <c r="BB83" s="977"/>
      <c r="BC83" s="977"/>
      <c r="BD83" s="977"/>
      <c r="BE83" s="977"/>
      <c r="BF83" s="977"/>
      <c r="BG83" s="977"/>
      <c r="BH83" s="977"/>
      <c r="BI83" s="937"/>
    </row>
    <row r="84" spans="8:68" ht="5.0999999999999996" customHeight="1">
      <c r="I84" s="935"/>
      <c r="J84" s="977"/>
      <c r="K84" s="977"/>
      <c r="L84" s="977"/>
      <c r="M84" s="977"/>
      <c r="N84" s="977"/>
      <c r="O84" s="977"/>
      <c r="P84" s="977"/>
      <c r="Q84" s="977"/>
      <c r="R84" s="977"/>
      <c r="S84" s="977"/>
      <c r="T84" s="977"/>
      <c r="U84" s="977"/>
      <c r="V84" s="977"/>
      <c r="W84" s="977"/>
      <c r="X84" s="977"/>
      <c r="Y84" s="977"/>
      <c r="Z84" s="977"/>
      <c r="AA84" s="977"/>
      <c r="AB84" s="977"/>
      <c r="AC84" s="977"/>
      <c r="AD84" s="977"/>
      <c r="AE84" s="977"/>
      <c r="AF84" s="977"/>
      <c r="AG84" s="977"/>
      <c r="AH84" s="977"/>
      <c r="AI84" s="977"/>
      <c r="AJ84" s="977"/>
      <c r="AK84" s="977"/>
      <c r="AL84" s="977"/>
      <c r="AM84" s="1078"/>
      <c r="AN84" s="1078"/>
      <c r="AO84" s="1078"/>
      <c r="AP84" s="1078"/>
      <c r="AQ84" s="1078"/>
      <c r="AR84" s="977"/>
      <c r="AS84" s="977"/>
      <c r="AT84" s="977"/>
      <c r="AU84" s="977"/>
      <c r="AV84" s="977"/>
      <c r="AW84" s="977"/>
      <c r="AX84" s="977"/>
      <c r="AY84" s="977"/>
      <c r="AZ84" s="977"/>
      <c r="BA84" s="977"/>
      <c r="BB84" s="977"/>
      <c r="BC84" s="977"/>
      <c r="BD84" s="977"/>
      <c r="BE84" s="977"/>
      <c r="BF84" s="977"/>
      <c r="BG84" s="977"/>
      <c r="BH84" s="977"/>
      <c r="BI84" s="937"/>
    </row>
    <row r="85" spans="8:68" ht="9.9499999999999993" customHeight="1">
      <c r="I85" s="936"/>
      <c r="J85" s="939"/>
      <c r="K85" s="939"/>
      <c r="L85" s="939"/>
      <c r="M85" s="939"/>
      <c r="N85" s="939"/>
      <c r="O85" s="939"/>
      <c r="P85" s="939"/>
      <c r="Q85" s="939"/>
      <c r="R85" s="939"/>
      <c r="S85" s="939"/>
      <c r="T85" s="939"/>
      <c r="U85" s="939"/>
      <c r="V85" s="939"/>
      <c r="W85" s="939"/>
      <c r="X85" s="939"/>
      <c r="Y85" s="939"/>
      <c r="Z85" s="939"/>
      <c r="AA85" s="939"/>
      <c r="AB85" s="939"/>
      <c r="AC85" s="939"/>
      <c r="AD85" s="939"/>
      <c r="AE85" s="939"/>
      <c r="AF85" s="939"/>
      <c r="AG85" s="939"/>
      <c r="AH85" s="939"/>
      <c r="AI85" s="939"/>
      <c r="AJ85" s="939"/>
      <c r="AK85" s="939"/>
      <c r="AL85" s="939"/>
      <c r="AM85" s="939"/>
      <c r="AN85" s="939"/>
      <c r="AO85" s="939"/>
      <c r="AP85" s="939"/>
      <c r="AQ85" s="939"/>
      <c r="AR85" s="939"/>
      <c r="AS85" s="939"/>
      <c r="AT85" s="939"/>
      <c r="AU85" s="939"/>
      <c r="AV85" s="939"/>
      <c r="AW85" s="939"/>
      <c r="AX85" s="939"/>
      <c r="AY85" s="939"/>
      <c r="AZ85" s="939"/>
      <c r="BA85" s="939"/>
      <c r="BB85" s="939"/>
      <c r="BC85" s="939"/>
      <c r="BD85" s="939"/>
      <c r="BE85" s="939"/>
      <c r="BF85" s="939"/>
      <c r="BG85" s="939"/>
      <c r="BH85" s="939"/>
      <c r="BI85" s="940"/>
    </row>
    <row r="86" spans="8:68" ht="18.95" customHeight="1">
      <c r="J86" s="956" t="s">
        <v>3555</v>
      </c>
    </row>
    <row r="89" spans="8:68" ht="5.0999999999999996" customHeight="1">
      <c r="H89"/>
      <c r="I89" s="536"/>
      <c r="T89" s="921"/>
      <c r="U89" s="1457"/>
      <c r="V89" s="1457"/>
      <c r="W89" s="1457"/>
      <c r="X89" s="1457"/>
      <c r="Y89" s="923"/>
      <c r="Z89" s="536"/>
      <c r="AA89" s="536"/>
      <c r="AB89" s="920"/>
      <c r="AC89" s="920"/>
      <c r="AD89" s="920"/>
      <c r="AE89" s="920"/>
      <c r="AF89" s="920"/>
      <c r="AG89" s="920"/>
      <c r="AH89" s="920"/>
      <c r="AI89" s="920"/>
      <c r="AJ89" s="920"/>
      <c r="AK89" s="920"/>
      <c r="AL89" s="920"/>
      <c r="AM89" s="920"/>
      <c r="AN89" s="920"/>
      <c r="AO89" s="920"/>
      <c r="AP89" s="920"/>
      <c r="AQ89" s="920"/>
      <c r="AR89" s="920"/>
      <c r="AS89" s="920"/>
      <c r="AT89" s="920"/>
      <c r="BD89" s="920"/>
      <c r="BE89" s="920"/>
      <c r="BF89" s="920"/>
      <c r="BG89" s="920"/>
      <c r="BH89" s="920"/>
    </row>
    <row r="90" spans="8:68" ht="18.95" customHeight="1">
      <c r="H90"/>
      <c r="I90" s="536"/>
      <c r="J90" s="1468" t="s">
        <v>2436</v>
      </c>
      <c r="K90" s="1469"/>
      <c r="L90" s="1469"/>
      <c r="M90" s="1469"/>
      <c r="N90" s="1469"/>
      <c r="O90" s="1469"/>
      <c r="P90" s="1469"/>
      <c r="Q90" s="1469"/>
      <c r="R90" s="1469"/>
      <c r="S90" s="1470"/>
      <c r="T90" s="907" t="s">
        <v>2441</v>
      </c>
      <c r="U90" s="908"/>
      <c r="V90" s="908"/>
      <c r="W90" s="908"/>
      <c r="X90" s="908"/>
      <c r="Y90" s="909"/>
      <c r="Z90" s="920"/>
      <c r="AA90" s="920"/>
      <c r="AB90" s="920"/>
      <c r="AC90" s="920"/>
      <c r="AD90" s="920"/>
      <c r="AE90" s="920"/>
      <c r="AF90" s="920"/>
      <c r="AG90" s="920"/>
      <c r="AH90" s="920"/>
      <c r="AI90" s="920"/>
      <c r="AJ90" s="920"/>
      <c r="AK90" s="920"/>
      <c r="AL90" s="920"/>
      <c r="AM90" s="920"/>
      <c r="AN90" s="920"/>
      <c r="AR90" s="920"/>
      <c r="AS90" s="920"/>
      <c r="AT90" s="920"/>
      <c r="AU90" s="920"/>
      <c r="AV90" s="920"/>
      <c r="AW90" s="920"/>
      <c r="AX90" s="920"/>
      <c r="AY90" s="920"/>
      <c r="AZ90" s="920"/>
      <c r="BA90" s="920"/>
      <c r="BB90" s="920"/>
      <c r="BC90" s="920"/>
    </row>
    <row r="91" spans="8:68" ht="9.9499999999999993" customHeight="1">
      <c r="H91"/>
      <c r="I91" s="916"/>
      <c r="J91" s="536"/>
      <c r="K91" s="536"/>
      <c r="L91" s="536"/>
      <c r="M91" s="536"/>
      <c r="N91" s="536"/>
      <c r="O91" s="536"/>
      <c r="P91" s="536"/>
      <c r="Q91" s="536"/>
      <c r="R91" s="536"/>
      <c r="S91" s="536"/>
      <c r="T91" s="536"/>
      <c r="U91" s="536"/>
      <c r="V91" s="536"/>
      <c r="W91" s="536"/>
      <c r="X91" s="536"/>
      <c r="Y91" s="536"/>
      <c r="Z91" s="1316"/>
      <c r="AA91" s="1316"/>
      <c r="AB91" s="1316"/>
      <c r="AC91" s="1316"/>
      <c r="AD91" s="1316"/>
      <c r="AE91" s="941"/>
      <c r="AF91" s="941"/>
      <c r="AG91" s="941"/>
      <c r="AH91" s="941"/>
      <c r="AI91" s="941"/>
      <c r="AJ91" s="941"/>
      <c r="AK91" s="941"/>
      <c r="AL91" s="941"/>
      <c r="AM91" s="1316"/>
      <c r="AN91" s="941"/>
      <c r="AO91" s="941"/>
      <c r="AP91" s="941"/>
      <c r="AQ91" s="941"/>
      <c r="AR91" s="941"/>
      <c r="AS91" s="941"/>
      <c r="AT91" s="941"/>
      <c r="AU91" s="941"/>
      <c r="AV91" s="941"/>
      <c r="AW91" s="941"/>
      <c r="AX91" s="941"/>
      <c r="AY91" s="941"/>
      <c r="AZ91" s="941"/>
      <c r="BA91" s="941"/>
      <c r="BB91" s="941"/>
      <c r="BC91" s="941"/>
      <c r="BD91" s="1316"/>
      <c r="BE91" s="1316"/>
      <c r="BF91" s="1316"/>
      <c r="BG91" s="941"/>
      <c r="BH91" s="941"/>
      <c r="BI91" s="941"/>
      <c r="BJ91" s="941"/>
      <c r="BK91" s="941"/>
      <c r="BL91" s="942"/>
    </row>
    <row r="92" spans="8:68" ht="18.95" customHeight="1">
      <c r="I92" s="935"/>
      <c r="J92" s="1450" t="s">
        <v>1553</v>
      </c>
      <c r="K92" s="752"/>
      <c r="L92" s="938"/>
      <c r="M92" s="938"/>
      <c r="N92" s="2890" t="s">
        <v>1179</v>
      </c>
      <c r="O92" s="2891"/>
      <c r="P92" s="2891"/>
      <c r="Q92" s="2892"/>
      <c r="R92" s="986" t="s">
        <v>1180</v>
      </c>
      <c r="S92" s="987" t="s">
        <v>1178</v>
      </c>
      <c r="T92" s="2890" t="s">
        <v>1179</v>
      </c>
      <c r="U92" s="2891"/>
      <c r="V92" s="2891"/>
      <c r="W92" s="2892"/>
      <c r="X92" s="986" t="s">
        <v>1180</v>
      </c>
      <c r="Y92" s="920"/>
      <c r="Z92" s="920"/>
      <c r="AA92" s="950" t="s">
        <v>1630</v>
      </c>
      <c r="AB92" s="938"/>
      <c r="AC92" s="938"/>
      <c r="AD92" s="1154" t="s">
        <v>1953</v>
      </c>
      <c r="AE92" s="1155"/>
      <c r="AF92" s="1155"/>
      <c r="AG92" s="1155"/>
      <c r="AH92" s="1155"/>
      <c r="AI92" s="1156"/>
      <c r="AJ92" s="946" t="s">
        <v>1115</v>
      </c>
      <c r="AK92" s="920"/>
      <c r="AL92" s="950" t="s">
        <v>1647</v>
      </c>
      <c r="AM92" s="938"/>
      <c r="AN92" s="938"/>
      <c r="AO92" s="938"/>
      <c r="AP92" s="917" t="s">
        <v>1844</v>
      </c>
      <c r="AQ92" s="918"/>
      <c r="AR92" s="918"/>
      <c r="AS92" s="918"/>
      <c r="AT92" s="918"/>
      <c r="AU92" s="919"/>
      <c r="AV92" s="986" t="s">
        <v>912</v>
      </c>
      <c r="BF92" s="926" t="s">
        <v>1544</v>
      </c>
      <c r="BG92" s="927"/>
      <c r="BH92" s="928"/>
      <c r="BI92" s="926" t="s">
        <v>2444</v>
      </c>
      <c r="BJ92" s="927"/>
      <c r="BK92" s="928"/>
      <c r="BL92" s="937"/>
    </row>
    <row r="93" spans="8:68" ht="9.9499999999999993" customHeight="1">
      <c r="I93" s="935"/>
      <c r="J93" s="920"/>
      <c r="K93" s="920"/>
      <c r="L93" s="920"/>
      <c r="M93" s="920"/>
      <c r="N93" s="920"/>
      <c r="O93" s="920"/>
      <c r="P93" s="920"/>
      <c r="Q93" s="920"/>
      <c r="R93" s="920"/>
      <c r="S93" s="920"/>
      <c r="BL93" s="937"/>
    </row>
    <row r="94" spans="8:68" ht="18.95" customHeight="1">
      <c r="I94" s="935"/>
      <c r="J94" s="949" t="s">
        <v>1627</v>
      </c>
      <c r="K94" s="981"/>
      <c r="L94" s="981"/>
      <c r="M94" s="981"/>
      <c r="N94" s="982" t="s">
        <v>1521</v>
      </c>
      <c r="O94" s="983"/>
      <c r="P94" s="983"/>
      <c r="Q94" s="983"/>
      <c r="R94" s="986" t="s">
        <v>912</v>
      </c>
      <c r="S94" s="910" t="s">
        <v>1656</v>
      </c>
      <c r="T94" s="981"/>
      <c r="U94" s="938"/>
      <c r="V94" s="982" t="s">
        <v>1521</v>
      </c>
      <c r="W94" s="983"/>
      <c r="X94" s="983"/>
      <c r="Y94" s="983"/>
      <c r="Z94" s="986" t="s">
        <v>912</v>
      </c>
      <c r="AA94" s="910" t="s">
        <v>1789</v>
      </c>
      <c r="AB94" s="981"/>
      <c r="AC94" s="938"/>
      <c r="AD94" s="982" t="s">
        <v>1521</v>
      </c>
      <c r="AE94" s="983"/>
      <c r="AF94" s="983"/>
      <c r="AG94" s="983"/>
      <c r="AH94" s="946" t="s">
        <v>1115</v>
      </c>
      <c r="AI94" s="920"/>
      <c r="AJ94" s="1452" t="s">
        <v>3119</v>
      </c>
      <c r="AK94" s="1056"/>
      <c r="AL94" s="1056"/>
      <c r="AM94" s="1056"/>
      <c r="AN94" s="982" t="s">
        <v>1848</v>
      </c>
      <c r="AO94" s="983"/>
      <c r="AP94" s="983"/>
      <c r="AQ94" s="983"/>
      <c r="AR94" s="984"/>
      <c r="AS94" s="920"/>
      <c r="AT94" s="1452" t="s">
        <v>2364</v>
      </c>
      <c r="AU94" s="1056"/>
      <c r="AV94" s="1056"/>
      <c r="AW94" s="982" t="s">
        <v>1848</v>
      </c>
      <c r="AX94" s="983"/>
      <c r="AY94" s="983"/>
      <c r="AZ94" s="983"/>
      <c r="BA94" s="984"/>
      <c r="BB94" s="920"/>
      <c r="BF94" s="920"/>
      <c r="BG94" s="920"/>
      <c r="BH94" s="920"/>
      <c r="BI94" s="920"/>
      <c r="BJ94" s="920"/>
      <c r="BK94" s="920"/>
      <c r="BL94" s="937"/>
    </row>
    <row r="95" spans="8:68" ht="9.9499999999999993" customHeight="1">
      <c r="I95" s="935"/>
      <c r="J95" s="920"/>
      <c r="K95" s="920"/>
      <c r="L95" s="920"/>
      <c r="M95" s="920"/>
      <c r="N95" s="920"/>
      <c r="O95" s="920"/>
      <c r="P95" s="920"/>
      <c r="Q95" s="920"/>
      <c r="R95" s="920"/>
      <c r="S95" s="920"/>
      <c r="BF95" s="920"/>
      <c r="BG95" s="920"/>
      <c r="BH95" s="920"/>
      <c r="BI95" s="920"/>
      <c r="BJ95" s="920"/>
      <c r="BK95" s="920"/>
      <c r="BL95" s="937"/>
      <c r="BM95" s="920"/>
      <c r="BN95" s="920"/>
      <c r="BO95" s="920"/>
      <c r="BP95" s="920"/>
    </row>
    <row r="96" spans="8:68" ht="18.95" customHeight="1">
      <c r="I96" s="935"/>
      <c r="J96" s="949" t="s">
        <v>1522</v>
      </c>
      <c r="K96" s="752"/>
      <c r="L96" s="752"/>
      <c r="M96" s="752"/>
      <c r="N96" s="2868" t="s">
        <v>3410</v>
      </c>
      <c r="O96" s="2869"/>
      <c r="P96" s="2870"/>
      <c r="Q96" s="946" t="s">
        <v>1115</v>
      </c>
      <c r="R96" s="2865" t="s">
        <v>1523</v>
      </c>
      <c r="S96" s="2866"/>
      <c r="T96" s="2867"/>
      <c r="U96" s="946" t="s">
        <v>1115</v>
      </c>
      <c r="V96" s="2865" t="s">
        <v>1524</v>
      </c>
      <c r="W96" s="2866"/>
      <c r="X96" s="2867"/>
      <c r="Y96" s="946" t="s">
        <v>1115</v>
      </c>
      <c r="Z96" s="1056" t="s">
        <v>2379</v>
      </c>
      <c r="AA96" s="1056"/>
      <c r="AB96" s="1056"/>
      <c r="AC96" s="938"/>
      <c r="AD96" s="982" t="s">
        <v>1521</v>
      </c>
      <c r="AE96" s="983"/>
      <c r="AF96" s="983"/>
      <c r="AG96" s="983"/>
      <c r="AH96" s="984"/>
      <c r="BF96" s="920"/>
      <c r="BG96" s="920"/>
      <c r="BH96" s="920"/>
      <c r="BI96" s="920"/>
      <c r="BJ96" s="920"/>
      <c r="BK96" s="920"/>
      <c r="BL96" s="937"/>
      <c r="BM96" s="920"/>
      <c r="BN96" s="920"/>
      <c r="BO96" s="920"/>
      <c r="BP96" s="920"/>
    </row>
    <row r="97" spans="7:105" ht="18.95" customHeight="1">
      <c r="I97" s="935"/>
      <c r="J97" s="920"/>
      <c r="K97" s="920"/>
      <c r="L97" s="920"/>
      <c r="M97" s="920"/>
      <c r="N97" s="920"/>
      <c r="O97" s="920"/>
      <c r="P97" s="920"/>
      <c r="Q97" s="920"/>
      <c r="R97" s="920"/>
      <c r="S97" s="920"/>
      <c r="BF97" s="920"/>
      <c r="BG97" s="920"/>
      <c r="BH97" s="920"/>
      <c r="BI97" s="920"/>
      <c r="BJ97" s="920"/>
      <c r="BK97" s="920"/>
      <c r="BL97" s="937"/>
      <c r="BM97" s="920"/>
      <c r="BN97" s="920"/>
      <c r="BO97" s="920"/>
      <c r="BP97" s="920"/>
    </row>
    <row r="98" spans="7:105" ht="18.95" customHeight="1">
      <c r="I98" s="935"/>
      <c r="J98" s="2880" t="s">
        <v>1559</v>
      </c>
      <c r="K98" s="2810" t="s">
        <v>1779</v>
      </c>
      <c r="L98" s="2882"/>
      <c r="M98" s="2882"/>
      <c r="N98" s="2812"/>
      <c r="O98" s="2810" t="s">
        <v>2442</v>
      </c>
      <c r="P98" s="2882"/>
      <c r="Q98" s="2882"/>
      <c r="R98" s="2812"/>
      <c r="S98" s="2810" t="s">
        <v>1647</v>
      </c>
      <c r="T98" s="2882"/>
      <c r="U98" s="2882"/>
      <c r="V98" s="2882"/>
      <c r="W98" s="2812"/>
      <c r="X98" s="2810" t="s">
        <v>3045</v>
      </c>
      <c r="Y98" s="2882"/>
      <c r="Z98" s="2882"/>
      <c r="AA98" s="2882"/>
      <c r="AB98" s="2812"/>
      <c r="AC98" s="2810" t="s">
        <v>3119</v>
      </c>
      <c r="AD98" s="2882"/>
      <c r="AE98" s="2882"/>
      <c r="AF98" s="2812"/>
      <c r="AG98" s="2810" t="s">
        <v>3196</v>
      </c>
      <c r="AH98" s="2882"/>
      <c r="AI98" s="2882"/>
      <c r="AJ98" s="2812"/>
      <c r="AK98" s="929" t="s">
        <v>1586</v>
      </c>
      <c r="AL98" s="930"/>
      <c r="AM98" s="930"/>
      <c r="AN98" s="930"/>
      <c r="AO98" s="930"/>
      <c r="AP98" s="930"/>
      <c r="AQ98" s="930"/>
      <c r="AR98" s="930"/>
      <c r="AS98" s="930"/>
      <c r="AT98" s="931"/>
      <c r="AU98" s="930"/>
      <c r="AV98" s="931"/>
      <c r="AW98" s="2797" t="s">
        <v>1771</v>
      </c>
      <c r="AX98" s="2799"/>
      <c r="AY98" s="1157" t="s">
        <v>3138</v>
      </c>
      <c r="AZ98" s="1158"/>
      <c r="BA98" s="1159"/>
      <c r="BB98" s="966" t="s">
        <v>2147</v>
      </c>
      <c r="BC98" s="1361"/>
      <c r="BD98" s="930"/>
      <c r="BE98" s="930"/>
      <c r="BF98" s="930"/>
      <c r="BG98" s="930"/>
      <c r="BH98" s="930"/>
      <c r="BI98" s="930"/>
      <c r="BJ98" s="931"/>
      <c r="BK98" s="1229"/>
      <c r="BL98" s="937"/>
    </row>
    <row r="99" spans="7:105" ht="18.95" customHeight="1">
      <c r="I99" s="935"/>
      <c r="J99" s="2881"/>
      <c r="K99" s="2813"/>
      <c r="L99" s="2814"/>
      <c r="M99" s="2814"/>
      <c r="N99" s="2815"/>
      <c r="O99" s="2813"/>
      <c r="P99" s="2814"/>
      <c r="Q99" s="2814"/>
      <c r="R99" s="2815"/>
      <c r="S99" s="2813"/>
      <c r="T99" s="2814"/>
      <c r="U99" s="2814"/>
      <c r="V99" s="2814"/>
      <c r="W99" s="2815"/>
      <c r="X99" s="2813"/>
      <c r="Y99" s="2814"/>
      <c r="Z99" s="2814"/>
      <c r="AA99" s="2814"/>
      <c r="AB99" s="2815"/>
      <c r="AC99" s="2813"/>
      <c r="AD99" s="2814"/>
      <c r="AE99" s="2814"/>
      <c r="AF99" s="2815"/>
      <c r="AG99" s="2813"/>
      <c r="AH99" s="2814"/>
      <c r="AI99" s="2814"/>
      <c r="AJ99" s="2815"/>
      <c r="AK99" s="929" t="s">
        <v>699</v>
      </c>
      <c r="AL99" s="930"/>
      <c r="AM99" s="930"/>
      <c r="AN99" s="931"/>
      <c r="AO99" s="929" t="s">
        <v>700</v>
      </c>
      <c r="AP99" s="930"/>
      <c r="AQ99" s="931"/>
      <c r="AR99" s="929" t="s">
        <v>1697</v>
      </c>
      <c r="AS99" s="930"/>
      <c r="AT99" s="930"/>
      <c r="AU99" s="930"/>
      <c r="AV99" s="931"/>
      <c r="AW99" s="2800"/>
      <c r="AX99" s="2802"/>
      <c r="AY99" s="1227" t="s">
        <v>1847</v>
      </c>
      <c r="AZ99" s="1160"/>
      <c r="BA99" s="1161"/>
      <c r="BB99" s="929" t="s">
        <v>3412</v>
      </c>
      <c r="BC99" s="930"/>
      <c r="BD99" s="930"/>
      <c r="BE99" s="929" t="s">
        <v>2138</v>
      </c>
      <c r="BF99" s="930"/>
      <c r="BG99" s="930"/>
      <c r="BH99" s="929" t="s">
        <v>2139</v>
      </c>
      <c r="BI99" s="930"/>
      <c r="BJ99" s="931"/>
      <c r="BK99" s="1228" t="s">
        <v>1180</v>
      </c>
      <c r="BL99" s="937"/>
    </row>
    <row r="100" spans="7:105" ht="18.95" customHeight="1">
      <c r="I100" s="935"/>
      <c r="J100" s="1163" t="s">
        <v>737</v>
      </c>
      <c r="K100" s="2890" t="s">
        <v>1179</v>
      </c>
      <c r="L100" s="2891"/>
      <c r="M100" s="2891"/>
      <c r="N100" s="2892"/>
      <c r="O100" s="2890" t="s">
        <v>2443</v>
      </c>
      <c r="P100" s="2891"/>
      <c r="Q100" s="2891"/>
      <c r="R100" s="2892"/>
      <c r="S100" s="1029" t="s">
        <v>1844</v>
      </c>
      <c r="T100" s="1027"/>
      <c r="U100" s="1027"/>
      <c r="V100" s="1027"/>
      <c r="W100" s="1028"/>
      <c r="X100" s="1029" t="s">
        <v>2432</v>
      </c>
      <c r="Y100" s="1027"/>
      <c r="Z100" s="1027"/>
      <c r="AA100" s="1027"/>
      <c r="AB100" s="1028"/>
      <c r="AC100" s="982" t="s">
        <v>1850</v>
      </c>
      <c r="AD100" s="983"/>
      <c r="AE100" s="983"/>
      <c r="AF100" s="984"/>
      <c r="AG100" s="982" t="s">
        <v>2438</v>
      </c>
      <c r="AH100" s="983"/>
      <c r="AI100" s="983"/>
      <c r="AJ100" s="984"/>
      <c r="AK100" s="982" t="s">
        <v>1689</v>
      </c>
      <c r="AL100" s="983"/>
      <c r="AM100" s="983"/>
      <c r="AN100" s="983"/>
      <c r="AO100" s="1080">
        <v>241657</v>
      </c>
      <c r="AP100" s="983"/>
      <c r="AQ100" s="984"/>
      <c r="AR100" s="1080" t="s">
        <v>1691</v>
      </c>
      <c r="AS100" s="983"/>
      <c r="AT100" s="983"/>
      <c r="AU100" s="983"/>
      <c r="AV100" s="983"/>
      <c r="AW100" s="982" t="s">
        <v>1772</v>
      </c>
      <c r="AX100" s="984"/>
      <c r="AY100" s="1029">
        <v>10</v>
      </c>
      <c r="AZ100" s="1027"/>
      <c r="BA100" s="1028"/>
      <c r="BB100" s="1388" t="s">
        <v>3410</v>
      </c>
      <c r="BC100" s="955"/>
      <c r="BD100" s="955"/>
      <c r="BE100" s="954" t="s">
        <v>1523</v>
      </c>
      <c r="BF100" s="955"/>
      <c r="BG100" s="955"/>
      <c r="BH100" s="954" t="s">
        <v>1524</v>
      </c>
      <c r="BI100" s="955"/>
      <c r="BJ100" s="971"/>
      <c r="BK100" s="1068"/>
      <c r="BL100" s="937"/>
    </row>
    <row r="101" spans="7:105" ht="18.95" customHeight="1">
      <c r="I101" s="935"/>
      <c r="J101" s="1163" t="s">
        <v>737</v>
      </c>
      <c r="K101" s="2890" t="s">
        <v>1179</v>
      </c>
      <c r="L101" s="2891"/>
      <c r="M101" s="2891"/>
      <c r="N101" s="2892"/>
      <c r="O101" s="2890" t="s">
        <v>2443</v>
      </c>
      <c r="P101" s="2891"/>
      <c r="Q101" s="2891"/>
      <c r="R101" s="2892"/>
      <c r="S101" s="1029" t="s">
        <v>1844</v>
      </c>
      <c r="T101" s="1027"/>
      <c r="U101" s="1027"/>
      <c r="V101" s="1027"/>
      <c r="W101" s="1028"/>
      <c r="X101" s="1029" t="s">
        <v>2432</v>
      </c>
      <c r="Y101" s="1027"/>
      <c r="Z101" s="1027"/>
      <c r="AA101" s="1027"/>
      <c r="AB101" s="1028"/>
      <c r="AC101" s="982" t="s">
        <v>1850</v>
      </c>
      <c r="AD101" s="983"/>
      <c r="AE101" s="983"/>
      <c r="AF101" s="984"/>
      <c r="AG101" s="982" t="s">
        <v>2439</v>
      </c>
      <c r="AH101" s="983"/>
      <c r="AI101" s="983"/>
      <c r="AJ101" s="984"/>
      <c r="AK101" s="982" t="s">
        <v>1689</v>
      </c>
      <c r="AL101" s="983"/>
      <c r="AM101" s="983"/>
      <c r="AN101" s="983"/>
      <c r="AO101" s="1080">
        <v>241657</v>
      </c>
      <c r="AP101" s="983"/>
      <c r="AQ101" s="984"/>
      <c r="AR101" s="1080" t="s">
        <v>1691</v>
      </c>
      <c r="AS101" s="983"/>
      <c r="AT101" s="983"/>
      <c r="AU101" s="983"/>
      <c r="AV101" s="983"/>
      <c r="AW101" s="982" t="s">
        <v>1773</v>
      </c>
      <c r="AX101" s="984"/>
      <c r="AY101" s="1029">
        <v>12</v>
      </c>
      <c r="AZ101" s="1027"/>
      <c r="BA101" s="1028"/>
      <c r="BB101" s="1388" t="s">
        <v>3410</v>
      </c>
      <c r="BC101" s="955"/>
      <c r="BD101" s="955"/>
      <c r="BE101" s="954" t="s">
        <v>1523</v>
      </c>
      <c r="BF101" s="955"/>
      <c r="BG101" s="955"/>
      <c r="BH101" s="954" t="s">
        <v>1524</v>
      </c>
      <c r="BI101" s="955"/>
      <c r="BJ101" s="971"/>
      <c r="BK101" s="1229"/>
      <c r="BL101" s="937"/>
    </row>
    <row r="102" spans="7:105" ht="5.0999999999999996" customHeight="1">
      <c r="I102" s="935"/>
      <c r="J102" s="920"/>
      <c r="K102" s="920"/>
      <c r="L102" s="920"/>
      <c r="M102" s="920"/>
      <c r="N102" s="920"/>
      <c r="O102" s="920"/>
      <c r="P102" s="920"/>
      <c r="Q102" s="920"/>
      <c r="R102" s="920"/>
      <c r="AC102" s="920"/>
      <c r="AD102" s="920"/>
      <c r="AE102" s="920"/>
      <c r="AF102" s="920"/>
      <c r="AG102" s="920"/>
      <c r="AH102" s="920"/>
      <c r="AI102" s="920"/>
      <c r="AJ102" s="920"/>
      <c r="AK102" s="920"/>
      <c r="AL102" s="920"/>
      <c r="AM102" s="920"/>
      <c r="AN102" s="920"/>
      <c r="AO102" s="920"/>
      <c r="AP102" s="920"/>
      <c r="AQ102" s="920"/>
      <c r="AR102" s="920"/>
      <c r="AS102" s="920"/>
      <c r="AT102" s="920"/>
      <c r="AU102" s="920"/>
      <c r="AV102" s="920"/>
      <c r="AW102" s="920"/>
      <c r="AX102" s="920"/>
      <c r="AY102" s="920"/>
      <c r="AZ102" s="920"/>
      <c r="BA102" s="920"/>
      <c r="BB102" s="920"/>
      <c r="BC102" s="920"/>
      <c r="BD102" s="920"/>
      <c r="BE102" s="920"/>
      <c r="BF102" s="920"/>
      <c r="BG102" s="920"/>
      <c r="BH102" s="920"/>
      <c r="BI102" s="920"/>
      <c r="BJ102" s="920"/>
      <c r="BK102" s="920"/>
      <c r="BL102" s="937"/>
    </row>
    <row r="103" spans="7:105" ht="5.0999999999999996" customHeight="1">
      <c r="I103" s="935"/>
      <c r="J103" s="977"/>
      <c r="K103" s="977"/>
      <c r="L103" s="1242"/>
      <c r="M103" s="1242"/>
      <c r="N103" s="1242"/>
      <c r="O103" s="977"/>
      <c r="P103" s="1242"/>
      <c r="Q103" s="1242"/>
      <c r="R103" s="1242"/>
      <c r="S103" s="977"/>
      <c r="T103" s="977"/>
      <c r="U103" s="977"/>
      <c r="V103" s="977"/>
      <c r="W103" s="977"/>
      <c r="X103" s="977"/>
      <c r="Y103" s="977"/>
      <c r="Z103" s="977"/>
      <c r="AA103" s="977"/>
      <c r="AB103" s="977"/>
      <c r="AC103" s="1242"/>
      <c r="AD103" s="1242"/>
      <c r="AE103" s="1242"/>
      <c r="AF103" s="1242"/>
      <c r="AG103" s="1242"/>
      <c r="AH103" s="1242"/>
      <c r="AI103" s="1242"/>
      <c r="AJ103" s="1242"/>
      <c r="AK103" s="977"/>
      <c r="AL103" s="977"/>
      <c r="AM103" s="977"/>
      <c r="AN103" s="977"/>
      <c r="AO103" s="977"/>
      <c r="AP103" s="977"/>
      <c r="AQ103" s="1078"/>
      <c r="AR103" s="1078"/>
      <c r="AS103" s="1078"/>
      <c r="AT103" s="1078"/>
      <c r="AU103" s="1078"/>
      <c r="AV103" s="1242"/>
      <c r="AW103" s="1242"/>
      <c r="AX103" s="1242"/>
      <c r="AY103" s="977"/>
      <c r="AZ103" s="977"/>
      <c r="BA103" s="977"/>
      <c r="BB103" s="977"/>
      <c r="BC103" s="977"/>
      <c r="BD103" s="977"/>
      <c r="BE103" s="977"/>
      <c r="BF103" s="977"/>
      <c r="BG103" s="977"/>
      <c r="BH103" s="977"/>
      <c r="BI103" s="977"/>
      <c r="BJ103" s="977"/>
      <c r="BK103" s="977"/>
      <c r="BL103" s="937"/>
    </row>
    <row r="104" spans="7:105" ht="20.100000000000001" customHeight="1">
      <c r="I104" s="935"/>
      <c r="J104" s="977"/>
      <c r="K104" s="978"/>
      <c r="L104" s="978"/>
      <c r="M104" s="978"/>
      <c r="N104" s="978"/>
      <c r="O104" s="978"/>
      <c r="P104" s="978"/>
      <c r="Q104" s="978"/>
      <c r="R104" s="978"/>
      <c r="S104" s="977"/>
      <c r="T104" s="977"/>
      <c r="U104" s="978"/>
      <c r="V104" s="979"/>
      <c r="W104" s="979"/>
      <c r="X104" s="977"/>
      <c r="Y104" s="977"/>
      <c r="Z104" s="978" t="s">
        <v>2440</v>
      </c>
      <c r="AA104" s="979"/>
      <c r="AB104" s="979"/>
      <c r="AC104" s="2883">
        <v>1</v>
      </c>
      <c r="AD104" s="2884"/>
      <c r="AE104" s="2884"/>
      <c r="AF104" s="2885"/>
      <c r="AG104" s="2883">
        <v>2</v>
      </c>
      <c r="AH104" s="2884"/>
      <c r="AI104" s="2884"/>
      <c r="AJ104" s="2885"/>
      <c r="AK104" s="977"/>
      <c r="AL104" s="977"/>
      <c r="AM104" s="977"/>
      <c r="AN104" s="977"/>
      <c r="AO104" s="977"/>
      <c r="AP104" s="977"/>
      <c r="AQ104" s="1078"/>
      <c r="AR104" s="1078"/>
      <c r="AS104" s="1078"/>
      <c r="AT104" s="1078"/>
      <c r="AU104" s="1078"/>
      <c r="AV104" s="980" t="s">
        <v>3114</v>
      </c>
      <c r="AW104" s="979"/>
      <c r="AX104" s="979"/>
      <c r="AY104" s="2889">
        <f>AY101+AY100</f>
        <v>22</v>
      </c>
      <c r="AZ104" s="2887"/>
      <c r="BA104" s="2888"/>
      <c r="BB104" s="977"/>
      <c r="BC104" s="977"/>
      <c r="BD104" s="977"/>
      <c r="BE104" s="977"/>
      <c r="BF104" s="977"/>
      <c r="BG104" s="977"/>
      <c r="BH104" s="977"/>
      <c r="BI104" s="977"/>
      <c r="BJ104" s="977"/>
      <c r="BK104" s="977"/>
      <c r="BL104" s="937"/>
    </row>
    <row r="105" spans="7:105" ht="5.0999999999999996" customHeight="1">
      <c r="I105" s="935"/>
      <c r="J105" s="977"/>
      <c r="K105" s="977"/>
      <c r="L105" s="977"/>
      <c r="M105" s="977"/>
      <c r="N105" s="977"/>
      <c r="O105" s="977"/>
      <c r="P105" s="977"/>
      <c r="Q105" s="977"/>
      <c r="R105" s="977"/>
      <c r="S105" s="977"/>
      <c r="T105" s="977"/>
      <c r="U105" s="977"/>
      <c r="V105" s="977"/>
      <c r="W105" s="977"/>
      <c r="X105" s="977"/>
      <c r="Y105" s="977"/>
      <c r="Z105" s="977"/>
      <c r="AA105" s="977"/>
      <c r="AB105" s="977"/>
      <c r="AC105" s="977"/>
      <c r="AD105" s="977"/>
      <c r="AE105" s="977"/>
      <c r="AF105" s="977"/>
      <c r="AG105" s="977"/>
      <c r="AH105" s="977"/>
      <c r="AI105" s="977"/>
      <c r="AJ105" s="977"/>
      <c r="AK105" s="977"/>
      <c r="AL105" s="977"/>
      <c r="AM105" s="977"/>
      <c r="AN105" s="977"/>
      <c r="AO105" s="977"/>
      <c r="AP105" s="977"/>
      <c r="AQ105" s="1078"/>
      <c r="AR105" s="1078"/>
      <c r="AS105" s="1078"/>
      <c r="AT105" s="1078"/>
      <c r="AU105" s="1078"/>
      <c r="AV105" s="977"/>
      <c r="AW105" s="977"/>
      <c r="AX105" s="977"/>
      <c r="AY105" s="977"/>
      <c r="AZ105" s="977"/>
      <c r="BA105" s="977"/>
      <c r="BB105" s="977"/>
      <c r="BC105" s="977"/>
      <c r="BD105" s="977"/>
      <c r="BE105" s="977"/>
      <c r="BF105" s="977"/>
      <c r="BG105" s="977"/>
      <c r="BH105" s="977"/>
      <c r="BI105" s="977"/>
      <c r="BJ105" s="977"/>
      <c r="BK105" s="977"/>
      <c r="BL105" s="937"/>
    </row>
    <row r="106" spans="7:105" ht="9.9499999999999993" customHeight="1">
      <c r="I106" s="936"/>
      <c r="J106" s="939"/>
      <c r="K106" s="939"/>
      <c r="L106" s="939"/>
      <c r="M106" s="939"/>
      <c r="N106" s="939"/>
      <c r="O106" s="939"/>
      <c r="P106" s="939"/>
      <c r="Q106" s="939"/>
      <c r="R106" s="939"/>
      <c r="S106" s="939"/>
      <c r="T106" s="939"/>
      <c r="U106" s="939"/>
      <c r="V106" s="939"/>
      <c r="W106" s="939"/>
      <c r="X106" s="939"/>
      <c r="Y106" s="939"/>
      <c r="Z106" s="939"/>
      <c r="AA106" s="939"/>
      <c r="AB106" s="939"/>
      <c r="AC106" s="939"/>
      <c r="AD106" s="939"/>
      <c r="AE106" s="939"/>
      <c r="AF106" s="939"/>
      <c r="AG106" s="939"/>
      <c r="AH106" s="939"/>
      <c r="AI106" s="939"/>
      <c r="AJ106" s="939"/>
      <c r="AK106" s="939"/>
      <c r="AL106" s="939"/>
      <c r="AM106" s="939"/>
      <c r="AN106" s="939"/>
      <c r="AO106" s="939"/>
      <c r="AP106" s="939"/>
      <c r="AQ106" s="939"/>
      <c r="AR106" s="939"/>
      <c r="AS106" s="939"/>
      <c r="AT106" s="939"/>
      <c r="AU106" s="939"/>
      <c r="AV106" s="939"/>
      <c r="AW106" s="939"/>
      <c r="AX106" s="939"/>
      <c r="AY106" s="939"/>
      <c r="AZ106" s="939"/>
      <c r="BA106" s="939"/>
      <c r="BB106" s="939"/>
      <c r="BC106" s="939"/>
      <c r="BD106" s="939"/>
      <c r="BE106" s="939"/>
      <c r="BF106" s="939"/>
      <c r="BG106" s="939"/>
      <c r="BH106" s="939"/>
      <c r="BI106" s="939"/>
      <c r="BJ106" s="939"/>
      <c r="BK106" s="939"/>
      <c r="BL106" s="940"/>
    </row>
    <row r="108" spans="7:105" ht="18.95" customHeight="1">
      <c r="AA108" s="1057"/>
      <c r="AN108" s="1057"/>
    </row>
    <row r="109" spans="7:105" s="920" customFormat="1" ht="18.95" customHeight="1"/>
    <row r="110" spans="7:105" s="920" customFormat="1" ht="18.95" customHeight="1">
      <c r="G110" s="924" t="s">
        <v>3202</v>
      </c>
      <c r="H110" s="1084"/>
      <c r="I110" s="1426"/>
      <c r="J110" s="1426"/>
    </row>
    <row r="111" spans="7:105" s="920" customFormat="1" ht="18.95" customHeight="1"/>
    <row r="112" spans="7:105" customFormat="1" ht="5.0999999999999996" customHeight="1">
      <c r="H112" s="536"/>
      <c r="I112" s="921"/>
      <c r="J112" s="922"/>
      <c r="K112" s="922"/>
      <c r="L112" s="922"/>
      <c r="M112" s="922"/>
      <c r="N112" s="922"/>
      <c r="O112" s="922"/>
      <c r="P112" s="922"/>
      <c r="Q112" s="923"/>
      <c r="R112" s="536"/>
      <c r="S112" s="536"/>
      <c r="T112" s="536"/>
      <c r="U112" s="536"/>
      <c r="V112" s="536"/>
      <c r="W112" s="536"/>
      <c r="X112" s="536"/>
      <c r="Y112" s="536"/>
      <c r="Z112" s="920"/>
      <c r="AA112" s="536"/>
      <c r="AB112" s="920"/>
      <c r="AC112" s="920"/>
      <c r="AD112" s="920"/>
      <c r="AE112" s="920"/>
      <c r="AF112" s="920"/>
      <c r="AG112" s="920"/>
      <c r="AH112" s="920"/>
      <c r="AI112" s="920"/>
      <c r="AJ112" s="920"/>
      <c r="AK112" s="920"/>
      <c r="AL112" s="920"/>
      <c r="AM112" s="920"/>
      <c r="AN112" s="920"/>
      <c r="AO112" s="920"/>
      <c r="AP112" s="920"/>
      <c r="AQ112" s="920"/>
      <c r="AR112" s="920"/>
      <c r="AS112" s="920"/>
      <c r="AT112" s="486"/>
      <c r="AU112" s="486"/>
      <c r="AV112" s="486"/>
      <c r="AW112" s="486"/>
      <c r="AX112" s="486"/>
      <c r="AY112" s="486"/>
      <c r="AZ112" s="486"/>
      <c r="BA112" s="486"/>
      <c r="BB112" s="486"/>
      <c r="BC112" s="486"/>
      <c r="BD112" s="486"/>
      <c r="BE112" s="486"/>
      <c r="BF112" s="486"/>
      <c r="BG112" s="920"/>
      <c r="BH112" s="920"/>
      <c r="BI112" s="920"/>
      <c r="BJ112" s="920"/>
      <c r="BK112" s="920"/>
      <c r="BL112" s="920"/>
      <c r="BM112" s="920"/>
      <c r="BN112" s="920"/>
      <c r="BO112" s="486"/>
      <c r="BP112" s="486"/>
      <c r="BQ112" s="486"/>
      <c r="BR112" s="486"/>
      <c r="BS112" s="486"/>
      <c r="BT112" s="920"/>
      <c r="BU112" s="920"/>
      <c r="BV112" s="920"/>
      <c r="BW112" s="920"/>
      <c r="BX112" s="920"/>
      <c r="BY112" s="920"/>
      <c r="BZ112" s="486"/>
      <c r="CA112" s="486"/>
      <c r="CB112" s="486"/>
      <c r="CC112" s="486"/>
      <c r="CD112" s="486"/>
      <c r="CE112" s="486"/>
      <c r="CF112" s="486"/>
      <c r="CG112" s="486"/>
      <c r="CH112" s="486"/>
      <c r="CI112" s="486"/>
      <c r="CJ112" s="486"/>
      <c r="CK112" s="486"/>
      <c r="CL112" s="486"/>
      <c r="CM112" s="486"/>
      <c r="CN112" s="486"/>
      <c r="CO112" s="486"/>
      <c r="CP112" s="486"/>
      <c r="CQ112" s="486"/>
      <c r="CR112" s="486"/>
      <c r="CS112" s="486"/>
      <c r="CT112" s="486"/>
      <c r="CU112" s="486"/>
      <c r="CV112" s="486"/>
      <c r="CW112" s="486"/>
      <c r="CX112" s="486"/>
      <c r="CY112" s="486"/>
      <c r="CZ112" s="486"/>
      <c r="DA112" s="486"/>
    </row>
    <row r="113" spans="8:61" customFormat="1" ht="20.100000000000001" customHeight="1">
      <c r="H113" s="536"/>
      <c r="I113" s="907" t="s">
        <v>2668</v>
      </c>
      <c r="J113" s="908"/>
      <c r="K113" s="908"/>
      <c r="L113" s="908"/>
      <c r="M113" s="908"/>
      <c r="N113" s="908"/>
      <c r="O113" s="908"/>
      <c r="P113" s="908"/>
      <c r="Q113" s="909"/>
      <c r="R113" s="1394" t="s">
        <v>1652</v>
      </c>
      <c r="S113" s="1021"/>
      <c r="T113" s="1021"/>
      <c r="U113" s="1021"/>
      <c r="V113" s="1021"/>
      <c r="W113" s="1023"/>
      <c r="X113" s="920"/>
      <c r="Y113" s="920"/>
      <c r="Z113" s="920"/>
      <c r="AA113" s="920"/>
      <c r="AB113" s="920"/>
      <c r="AC113" s="920"/>
      <c r="AD113" s="920"/>
      <c r="AE113" s="920"/>
      <c r="AF113" s="920"/>
      <c r="AG113" s="920"/>
      <c r="AH113" s="920"/>
      <c r="AI113" s="920"/>
      <c r="AJ113" s="920"/>
      <c r="AK113" s="920"/>
      <c r="AL113" s="920"/>
      <c r="AM113" s="920"/>
      <c r="AN113" s="920"/>
      <c r="AO113" s="920"/>
      <c r="AP113" s="920"/>
      <c r="AQ113" s="920"/>
      <c r="AR113" s="920"/>
      <c r="AS113" s="920"/>
      <c r="AT113" s="920"/>
      <c r="AU113" s="920"/>
      <c r="AV113" s="920"/>
      <c r="AW113" s="920"/>
      <c r="AX113" s="920"/>
      <c r="AY113" s="920"/>
      <c r="AZ113" s="920"/>
      <c r="BA113" s="920"/>
      <c r="BB113" s="920"/>
      <c r="BC113" s="486"/>
      <c r="BD113" s="486"/>
      <c r="BE113" s="486"/>
      <c r="BF113" s="486"/>
      <c r="BG113" s="486"/>
      <c r="BH113" s="486"/>
      <c r="BI113" s="486"/>
    </row>
    <row r="114" spans="8:61" customFormat="1" ht="9.9499999999999993" customHeight="1">
      <c r="H114" s="916"/>
      <c r="I114" s="536"/>
      <c r="J114" s="536"/>
      <c r="K114" s="536"/>
      <c r="L114" s="536"/>
      <c r="M114" s="536"/>
      <c r="N114" s="536"/>
      <c r="O114" s="536"/>
      <c r="P114" s="536"/>
      <c r="Q114" s="536"/>
      <c r="R114" s="536"/>
      <c r="S114" s="536"/>
      <c r="T114" s="536"/>
      <c r="U114" s="536"/>
      <c r="V114" s="941"/>
      <c r="W114" s="941"/>
      <c r="X114" s="941"/>
      <c r="Y114" s="941"/>
      <c r="Z114" s="941"/>
      <c r="AA114" s="941"/>
      <c r="AB114" s="941"/>
      <c r="AC114" s="941"/>
      <c r="AD114" s="941"/>
      <c r="AE114" s="941"/>
      <c r="AF114" s="941"/>
      <c r="AG114" s="941"/>
      <c r="AH114" s="941"/>
      <c r="AI114" s="941"/>
      <c r="AJ114" s="941"/>
      <c r="AK114" s="941"/>
      <c r="AL114" s="941"/>
      <c r="AM114" s="941"/>
      <c r="AN114" s="941"/>
      <c r="AO114" s="941"/>
      <c r="AP114" s="941"/>
      <c r="AQ114" s="941"/>
      <c r="AR114" s="941"/>
      <c r="AS114" s="941"/>
      <c r="AT114" s="941"/>
      <c r="AU114" s="941"/>
      <c r="AV114" s="941"/>
      <c r="AW114" s="941"/>
      <c r="AX114" s="941"/>
      <c r="AY114" s="941"/>
      <c r="AZ114" s="941"/>
      <c r="BA114" s="941"/>
      <c r="BB114" s="942"/>
      <c r="BC114" s="486"/>
      <c r="BD114" s="486"/>
      <c r="BE114" s="486"/>
      <c r="BF114" s="486"/>
      <c r="BG114" s="486"/>
      <c r="BH114" s="486"/>
      <c r="BI114" s="486"/>
    </row>
    <row r="115" spans="8:61" ht="20.100000000000001" customHeight="1">
      <c r="H115" s="935"/>
      <c r="I115" s="949" t="s">
        <v>2024</v>
      </c>
      <c r="J115" s="752"/>
      <c r="K115" s="752"/>
      <c r="L115" s="752"/>
      <c r="M115" s="2865" t="s">
        <v>1179</v>
      </c>
      <c r="N115" s="2866"/>
      <c r="O115" s="2866"/>
      <c r="P115" s="2866"/>
      <c r="Q115" s="2867"/>
      <c r="R115" s="915" t="s">
        <v>1180</v>
      </c>
      <c r="S115" s="920" t="s">
        <v>737</v>
      </c>
      <c r="T115" s="951" t="s">
        <v>1539</v>
      </c>
      <c r="U115" s="920"/>
      <c r="V115" s="920"/>
      <c r="W115" s="1056" t="s">
        <v>1630</v>
      </c>
      <c r="X115" s="1056"/>
      <c r="Y115" s="1056"/>
      <c r="Z115" s="938"/>
      <c r="AA115" s="1154" t="s">
        <v>1953</v>
      </c>
      <c r="AB115" s="1155"/>
      <c r="AC115" s="1155"/>
      <c r="AD115" s="1155"/>
      <c r="AE115" s="1155"/>
      <c r="AF115" s="1156"/>
      <c r="AG115" s="986" t="s">
        <v>912</v>
      </c>
      <c r="AS115" s="926" t="s">
        <v>1544</v>
      </c>
      <c r="AT115" s="927"/>
      <c r="AU115" s="928"/>
      <c r="AV115" s="926" t="s">
        <v>2119</v>
      </c>
      <c r="AW115" s="927"/>
      <c r="AX115" s="928"/>
      <c r="AY115" s="926" t="s">
        <v>1538</v>
      </c>
      <c r="AZ115" s="927"/>
      <c r="BA115" s="928"/>
      <c r="BB115" s="937"/>
      <c r="BH115" s="920"/>
    </row>
    <row r="116" spans="8:61" ht="9.9499999999999993" customHeight="1">
      <c r="H116" s="935"/>
      <c r="I116" s="920"/>
      <c r="J116" s="1045"/>
      <c r="K116" s="1045"/>
      <c r="L116" s="1045"/>
      <c r="M116" s="1045"/>
      <c r="N116" s="1045"/>
      <c r="O116" s="1045"/>
      <c r="P116" s="1045"/>
      <c r="Q116" s="1045"/>
      <c r="R116" s="1045"/>
      <c r="S116" s="1045"/>
      <c r="T116" s="1045"/>
      <c r="U116" s="1045"/>
      <c r="V116" s="1045"/>
      <c r="W116" s="1045"/>
      <c r="X116" s="1045"/>
      <c r="Y116" s="1045"/>
      <c r="Z116" s="1045"/>
      <c r="AA116" s="1045"/>
      <c r="AB116" s="1045"/>
      <c r="AC116" s="1045"/>
      <c r="AD116" s="1045"/>
      <c r="AE116" s="1045"/>
      <c r="AF116" s="1045"/>
      <c r="AG116" s="1045"/>
      <c r="AH116" s="1045"/>
      <c r="BB116" s="937"/>
      <c r="BH116" s="920"/>
    </row>
    <row r="117" spans="8:61" ht="18.95" customHeight="1">
      <c r="H117" s="935"/>
      <c r="I117" s="949" t="s">
        <v>1522</v>
      </c>
      <c r="J117" s="752"/>
      <c r="K117" s="752"/>
      <c r="L117" s="752"/>
      <c r="M117" s="2868" t="s">
        <v>3410</v>
      </c>
      <c r="N117" s="2869"/>
      <c r="O117" s="2870"/>
      <c r="P117" s="946" t="s">
        <v>1115</v>
      </c>
      <c r="Q117" s="2865" t="s">
        <v>1523</v>
      </c>
      <c r="R117" s="2866"/>
      <c r="S117" s="2867"/>
      <c r="T117" s="946" t="s">
        <v>1115</v>
      </c>
      <c r="U117" s="2865" t="s">
        <v>1524</v>
      </c>
      <c r="V117" s="2866"/>
      <c r="W117" s="2867"/>
      <c r="X117" s="946" t="s">
        <v>1115</v>
      </c>
      <c r="Y117" s="1045"/>
      <c r="Z117" s="1045"/>
      <c r="AA117" s="1045"/>
      <c r="AB117" s="1045"/>
      <c r="AC117" s="1045"/>
      <c r="AD117" s="1045"/>
      <c r="AE117" s="1045"/>
      <c r="AF117" s="1045"/>
      <c r="AG117" s="1045"/>
      <c r="BB117" s="1393"/>
      <c r="BH117" s="920"/>
    </row>
    <row r="118" spans="8:61" ht="9.9499999999999993" customHeight="1">
      <c r="H118" s="935"/>
      <c r="I118" s="920"/>
      <c r="J118" s="1045"/>
      <c r="K118" s="1045"/>
      <c r="L118" s="1045"/>
      <c r="M118" s="1045"/>
      <c r="N118" s="1045"/>
      <c r="O118" s="1045"/>
      <c r="P118" s="1045"/>
      <c r="Q118" s="1045"/>
      <c r="R118" s="1045"/>
      <c r="S118" s="1045"/>
      <c r="T118" s="1045"/>
      <c r="U118" s="1045"/>
      <c r="V118" s="1045"/>
      <c r="W118" s="1045"/>
      <c r="X118" s="1045"/>
      <c r="Y118" s="1045"/>
      <c r="Z118" s="1045"/>
      <c r="AA118" s="1045"/>
      <c r="AB118" s="1045"/>
      <c r="AC118" s="1045"/>
      <c r="AD118" s="1045"/>
      <c r="AE118" s="1045"/>
      <c r="AF118" s="1045"/>
      <c r="AG118" s="1045"/>
      <c r="AH118" s="1045"/>
      <c r="BB118" s="937"/>
      <c r="BC118" s="1045"/>
      <c r="BD118" s="920"/>
      <c r="BE118" s="920"/>
      <c r="BF118" s="920"/>
      <c r="BG118" s="920"/>
      <c r="BH118" s="920"/>
    </row>
    <row r="119" spans="8:61" ht="18.95" customHeight="1">
      <c r="H119" s="935"/>
      <c r="I119" s="949" t="s">
        <v>1573</v>
      </c>
      <c r="J119" s="910"/>
      <c r="K119" s="910"/>
      <c r="L119" s="981"/>
      <c r="M119" s="982" t="s">
        <v>1521</v>
      </c>
      <c r="N119" s="983"/>
      <c r="O119" s="983"/>
      <c r="P119" s="983"/>
      <c r="Q119" s="983"/>
      <c r="R119" s="986" t="s">
        <v>912</v>
      </c>
      <c r="S119" s="910" t="s">
        <v>1682</v>
      </c>
      <c r="T119" s="910"/>
      <c r="U119" s="981"/>
      <c r="V119" s="982" t="s">
        <v>1521</v>
      </c>
      <c r="W119" s="983"/>
      <c r="X119" s="983"/>
      <c r="Y119" s="983"/>
      <c r="Z119" s="984"/>
      <c r="AA119" s="986" t="s">
        <v>912</v>
      </c>
      <c r="AB119" s="910" t="s">
        <v>1789</v>
      </c>
      <c r="AC119" s="981"/>
      <c r="AD119" s="938"/>
      <c r="AE119" s="982" t="s">
        <v>1521</v>
      </c>
      <c r="AF119" s="983"/>
      <c r="AG119" s="983"/>
      <c r="AH119" s="983"/>
      <c r="AI119" s="946" t="s">
        <v>1115</v>
      </c>
      <c r="BB119" s="937"/>
      <c r="BC119" s="920"/>
      <c r="BD119" s="920"/>
      <c r="BE119" s="920"/>
      <c r="BF119" s="920"/>
      <c r="BG119" s="920"/>
      <c r="BH119" s="920"/>
    </row>
    <row r="120" spans="8:61" ht="9.9499999999999993" customHeight="1">
      <c r="H120" s="935"/>
      <c r="I120" s="920"/>
      <c r="J120" s="1045"/>
      <c r="K120" s="1045"/>
      <c r="L120" s="1045"/>
      <c r="M120" s="1045"/>
      <c r="N120" s="1045"/>
      <c r="O120" s="1045"/>
      <c r="P120" s="1045"/>
      <c r="Q120" s="1045"/>
      <c r="R120" s="1045"/>
      <c r="S120" s="1045"/>
      <c r="T120" s="1045"/>
      <c r="U120" s="1045"/>
      <c r="V120" s="1045"/>
      <c r="W120" s="1045"/>
      <c r="X120" s="1045"/>
      <c r="Y120" s="1045"/>
      <c r="Z120" s="1045"/>
      <c r="AA120" s="1045"/>
      <c r="AB120" s="1045"/>
      <c r="AC120" s="1045"/>
      <c r="AD120" s="1045"/>
      <c r="AE120" s="1045"/>
      <c r="AF120" s="1045"/>
      <c r="AG120" s="1045"/>
      <c r="BB120" s="1393"/>
      <c r="BC120" s="1045"/>
      <c r="BD120" s="920"/>
      <c r="BE120" s="920"/>
      <c r="BF120" s="920"/>
      <c r="BG120" s="920"/>
      <c r="BH120" s="920"/>
    </row>
    <row r="121" spans="8:61" ht="18.95" customHeight="1">
      <c r="H121" s="1847"/>
      <c r="I121" s="1452" t="s">
        <v>3113</v>
      </c>
      <c r="J121" s="1056"/>
      <c r="K121" s="1056"/>
      <c r="L121" s="1056"/>
      <c r="M121" s="982" t="s">
        <v>1848</v>
      </c>
      <c r="N121" s="983"/>
      <c r="O121" s="983"/>
      <c r="P121" s="983"/>
      <c r="Q121" s="984"/>
      <c r="R121" s="920"/>
      <c r="S121" s="1452" t="s">
        <v>2364</v>
      </c>
      <c r="T121" s="1056"/>
      <c r="U121" s="1056"/>
      <c r="V121" s="982" t="s">
        <v>1848</v>
      </c>
      <c r="W121" s="983"/>
      <c r="X121" s="983"/>
      <c r="Y121" s="983"/>
      <c r="Z121" s="984"/>
      <c r="AA121" s="1045"/>
      <c r="AB121" s="1045"/>
      <c r="AC121" s="1045"/>
      <c r="AD121" s="1045"/>
      <c r="AE121" s="1045"/>
      <c r="AF121" s="1045"/>
      <c r="AG121" s="1045"/>
      <c r="BB121" s="1393"/>
      <c r="BC121" s="1045"/>
      <c r="BD121" s="920"/>
      <c r="BE121" s="920"/>
      <c r="BF121" s="920"/>
      <c r="BG121" s="920"/>
      <c r="BH121" s="920"/>
    </row>
    <row r="122" spans="8:61" ht="18.95" customHeight="1">
      <c r="H122" s="1847"/>
      <c r="I122" s="920"/>
      <c r="J122" s="1045"/>
      <c r="K122" s="1045"/>
      <c r="L122" s="1045"/>
      <c r="M122" s="1045"/>
      <c r="N122" s="1045"/>
      <c r="O122" s="1045"/>
      <c r="P122" s="1045"/>
      <c r="Q122" s="1045"/>
      <c r="R122" s="1045"/>
      <c r="S122" s="1045"/>
      <c r="T122" s="1045"/>
      <c r="U122" s="1045"/>
      <c r="V122" s="1045"/>
      <c r="W122" s="1045"/>
      <c r="X122" s="1045"/>
      <c r="Y122" s="1045"/>
      <c r="Z122" s="1045"/>
      <c r="AA122" s="1045"/>
      <c r="AB122" s="1045"/>
      <c r="AC122" s="1045"/>
      <c r="AD122" s="1045"/>
      <c r="AE122" s="1045"/>
      <c r="AF122" s="1045"/>
      <c r="AG122" s="1045"/>
      <c r="BB122" s="1393"/>
      <c r="BC122" s="1045"/>
      <c r="BD122" s="920"/>
      <c r="BE122" s="920"/>
      <c r="BF122" s="920"/>
      <c r="BG122" s="920"/>
      <c r="BH122" s="920"/>
    </row>
    <row r="123" spans="8:61" ht="18.95" customHeight="1">
      <c r="H123" s="935"/>
      <c r="I123" s="1365" t="s">
        <v>2166</v>
      </c>
      <c r="J123" s="1045"/>
      <c r="K123" s="1045"/>
      <c r="L123" s="1045"/>
      <c r="M123" s="1045"/>
      <c r="N123" s="1045"/>
      <c r="O123" s="1045"/>
      <c r="P123" s="1045"/>
      <c r="Q123" s="1045"/>
      <c r="R123" s="1045"/>
      <c r="S123" s="1045"/>
      <c r="T123" s="1045"/>
      <c r="U123" s="1045"/>
      <c r="V123" s="1045"/>
      <c r="W123" s="1045"/>
      <c r="X123" s="1045"/>
      <c r="Y123" s="1045"/>
      <c r="Z123" s="1045"/>
      <c r="AA123" s="1045"/>
      <c r="AB123" s="1045"/>
      <c r="AC123" s="1045"/>
      <c r="AD123" s="1045"/>
      <c r="AE123" s="1045"/>
      <c r="AF123" s="1045"/>
      <c r="AG123" s="1045"/>
      <c r="AH123" s="1050"/>
      <c r="AI123" s="1045"/>
      <c r="AJ123" s="1045"/>
      <c r="AK123" s="1045"/>
      <c r="AL123" s="1050"/>
      <c r="AM123" s="1045"/>
      <c r="AN123" s="1045"/>
      <c r="AO123" s="1045"/>
      <c r="AW123" s="1045"/>
      <c r="AX123" s="1045"/>
      <c r="AY123" s="1045"/>
      <c r="AZ123" s="1045"/>
      <c r="BA123" s="920"/>
      <c r="BB123" s="937"/>
      <c r="BC123" s="920"/>
      <c r="BD123" s="920"/>
      <c r="BE123" s="920"/>
    </row>
    <row r="124" spans="8:61" ht="5.0999999999999996" customHeight="1">
      <c r="H124" s="935"/>
      <c r="I124" s="920"/>
      <c r="J124" s="1045"/>
      <c r="K124" s="1045"/>
      <c r="L124" s="1045"/>
      <c r="M124" s="1045"/>
      <c r="N124" s="1045"/>
      <c r="O124" s="1045"/>
      <c r="P124" s="1045"/>
      <c r="Q124" s="1045"/>
      <c r="R124" s="1045"/>
      <c r="S124" s="1045"/>
      <c r="T124" s="1045"/>
      <c r="U124" s="1045"/>
      <c r="V124" s="1045"/>
      <c r="W124" s="1045"/>
      <c r="X124" s="1045"/>
      <c r="Y124" s="1045"/>
      <c r="Z124" s="1045"/>
      <c r="AA124" s="1045"/>
      <c r="AB124" s="1045"/>
      <c r="AC124" s="1045"/>
      <c r="AD124" s="1045"/>
      <c r="AE124" s="1045"/>
      <c r="AF124" s="1045"/>
      <c r="AG124" s="1045"/>
      <c r="AH124" s="1050"/>
      <c r="AI124" s="1045"/>
      <c r="AJ124" s="1045"/>
      <c r="AK124" s="1045"/>
      <c r="AL124" s="1050"/>
      <c r="AM124" s="1045"/>
      <c r="AN124" s="1045"/>
      <c r="AO124" s="1045"/>
      <c r="AW124" s="1045"/>
      <c r="AX124" s="1045"/>
      <c r="AY124" s="1045"/>
      <c r="AZ124" s="1045"/>
      <c r="BA124" s="920"/>
      <c r="BB124" s="937"/>
      <c r="BC124" s="920"/>
      <c r="BD124" s="920"/>
      <c r="BE124" s="920"/>
    </row>
    <row r="125" spans="8:61" ht="18.95" customHeight="1">
      <c r="H125" s="935"/>
      <c r="I125" s="2880" t="s">
        <v>1559</v>
      </c>
      <c r="J125" s="2810" t="s">
        <v>3118</v>
      </c>
      <c r="K125" s="2811"/>
      <c r="L125" s="2811"/>
      <c r="M125" s="2811"/>
      <c r="N125" s="2812"/>
      <c r="O125" s="2810" t="s">
        <v>2364</v>
      </c>
      <c r="P125" s="2882"/>
      <c r="Q125" s="2882"/>
      <c r="R125" s="2882"/>
      <c r="S125" s="2812"/>
      <c r="T125" s="2810" t="s">
        <v>1630</v>
      </c>
      <c r="U125" s="2882"/>
      <c r="V125" s="2882"/>
      <c r="W125" s="2882"/>
      <c r="X125" s="2882"/>
      <c r="Y125" s="2812"/>
      <c r="Z125" s="966" t="s">
        <v>2147</v>
      </c>
      <c r="AA125" s="1361"/>
      <c r="AB125" s="930"/>
      <c r="AC125" s="930"/>
      <c r="AD125" s="930"/>
      <c r="AE125" s="930"/>
      <c r="AF125" s="930"/>
      <c r="AG125" s="930"/>
      <c r="AH125" s="931"/>
      <c r="AI125" s="929" t="s">
        <v>1586</v>
      </c>
      <c r="AJ125" s="930"/>
      <c r="AK125" s="930"/>
      <c r="AL125" s="930"/>
      <c r="AM125" s="930"/>
      <c r="AN125" s="930"/>
      <c r="AO125" s="930"/>
      <c r="AP125" s="930"/>
      <c r="AQ125" s="930"/>
      <c r="AR125" s="931"/>
      <c r="AS125" s="930"/>
      <c r="AT125" s="931"/>
      <c r="AU125" s="2810" t="s">
        <v>2080</v>
      </c>
      <c r="AV125" s="2882"/>
      <c r="AW125" s="2812"/>
      <c r="AX125" s="2810" t="s">
        <v>2395</v>
      </c>
      <c r="AY125" s="2882"/>
      <c r="AZ125" s="2812"/>
      <c r="BA125" s="1400"/>
      <c r="BB125" s="937"/>
    </row>
    <row r="126" spans="8:61" ht="18.95" customHeight="1">
      <c r="H126" s="935"/>
      <c r="I126" s="2881"/>
      <c r="J126" s="2813"/>
      <c r="K126" s="2814"/>
      <c r="L126" s="2814"/>
      <c r="M126" s="2814"/>
      <c r="N126" s="2815"/>
      <c r="O126" s="2813"/>
      <c r="P126" s="2814"/>
      <c r="Q126" s="2814"/>
      <c r="R126" s="2814"/>
      <c r="S126" s="2815"/>
      <c r="T126" s="2813"/>
      <c r="U126" s="2814"/>
      <c r="V126" s="2814"/>
      <c r="W126" s="2814"/>
      <c r="X126" s="2814"/>
      <c r="Y126" s="2815"/>
      <c r="Z126" s="929" t="s">
        <v>3412</v>
      </c>
      <c r="AA126" s="930"/>
      <c r="AB126" s="930"/>
      <c r="AC126" s="929" t="s">
        <v>2138</v>
      </c>
      <c r="AD126" s="930"/>
      <c r="AE126" s="930"/>
      <c r="AF126" s="929" t="s">
        <v>2139</v>
      </c>
      <c r="AG126" s="930"/>
      <c r="AH126" s="931"/>
      <c r="AI126" s="929" t="s">
        <v>699</v>
      </c>
      <c r="AJ126" s="930"/>
      <c r="AK126" s="930"/>
      <c r="AL126" s="931"/>
      <c r="AM126" s="929" t="s">
        <v>700</v>
      </c>
      <c r="AN126" s="930"/>
      <c r="AO126" s="931"/>
      <c r="AP126" s="929" t="s">
        <v>1697</v>
      </c>
      <c r="AQ126" s="930"/>
      <c r="AR126" s="930"/>
      <c r="AS126" s="930"/>
      <c r="AT126" s="931"/>
      <c r="AU126" s="2813"/>
      <c r="AV126" s="2814"/>
      <c r="AW126" s="2815"/>
      <c r="AX126" s="2813"/>
      <c r="AY126" s="2814"/>
      <c r="AZ126" s="2815"/>
      <c r="BA126" s="1401"/>
      <c r="BB126" s="937"/>
    </row>
    <row r="127" spans="8:61" ht="18.95" customHeight="1">
      <c r="H127" s="935"/>
      <c r="I127" s="1387" t="s">
        <v>1759</v>
      </c>
      <c r="J127" s="2890" t="s">
        <v>2350</v>
      </c>
      <c r="K127" s="2891"/>
      <c r="L127" s="2891"/>
      <c r="M127" s="2891"/>
      <c r="N127" s="2892"/>
      <c r="O127" s="2890" t="s">
        <v>2365</v>
      </c>
      <c r="P127" s="2891"/>
      <c r="Q127" s="2891"/>
      <c r="R127" s="2891"/>
      <c r="S127" s="2892"/>
      <c r="T127" s="2944" t="s">
        <v>2667</v>
      </c>
      <c r="U127" s="2945"/>
      <c r="V127" s="2945"/>
      <c r="W127" s="2945"/>
      <c r="X127" s="2945"/>
      <c r="Y127" s="2946"/>
      <c r="Z127" s="1388" t="s">
        <v>3410</v>
      </c>
      <c r="AA127" s="955"/>
      <c r="AB127" s="955"/>
      <c r="AC127" s="954" t="s">
        <v>1523</v>
      </c>
      <c r="AD127" s="955"/>
      <c r="AE127" s="955"/>
      <c r="AF127" s="954" t="s">
        <v>1524</v>
      </c>
      <c r="AG127" s="955"/>
      <c r="AH127" s="971"/>
      <c r="AI127" s="2832" t="s">
        <v>1560</v>
      </c>
      <c r="AJ127" s="2806"/>
      <c r="AK127" s="2806"/>
      <c r="AL127" s="2793"/>
      <c r="AM127" s="2832">
        <v>12345</v>
      </c>
      <c r="AN127" s="2806"/>
      <c r="AO127" s="2793"/>
      <c r="AP127" s="2929" t="s">
        <v>1691</v>
      </c>
      <c r="AQ127" s="2930"/>
      <c r="AR127" s="2930"/>
      <c r="AS127" s="2930"/>
      <c r="AT127" s="2931"/>
      <c r="AU127" s="2929" t="s">
        <v>1704</v>
      </c>
      <c r="AV127" s="2930"/>
      <c r="AW127" s="2931"/>
      <c r="AX127" s="2929">
        <v>12</v>
      </c>
      <c r="AY127" s="2930"/>
      <c r="AZ127" s="2931"/>
      <c r="BA127" s="990" t="s">
        <v>1180</v>
      </c>
      <c r="BB127" s="937"/>
    </row>
    <row r="128" spans="8:61" ht="18.95" customHeight="1">
      <c r="H128" s="935"/>
      <c r="I128" s="1387" t="s">
        <v>1759</v>
      </c>
      <c r="J128" s="2890" t="s">
        <v>2350</v>
      </c>
      <c r="K128" s="2891"/>
      <c r="L128" s="2891"/>
      <c r="M128" s="2891"/>
      <c r="N128" s="2892"/>
      <c r="O128" s="2890" t="s">
        <v>2366</v>
      </c>
      <c r="P128" s="2891"/>
      <c r="Q128" s="2891"/>
      <c r="R128" s="2891"/>
      <c r="S128" s="2892"/>
      <c r="T128" s="2944" t="s">
        <v>2667</v>
      </c>
      <c r="U128" s="2945"/>
      <c r="V128" s="2945"/>
      <c r="W128" s="2945"/>
      <c r="X128" s="2945"/>
      <c r="Y128" s="2946"/>
      <c r="Z128" s="1388" t="s">
        <v>3410</v>
      </c>
      <c r="AA128" s="955"/>
      <c r="AB128" s="955"/>
      <c r="AC128" s="954" t="s">
        <v>1523</v>
      </c>
      <c r="AD128" s="955"/>
      <c r="AE128" s="955"/>
      <c r="AF128" s="954" t="s">
        <v>1524</v>
      </c>
      <c r="AG128" s="955"/>
      <c r="AH128" s="971"/>
      <c r="AI128" s="2831" t="s">
        <v>1560</v>
      </c>
      <c r="AJ128" s="2808"/>
      <c r="AK128" s="2808"/>
      <c r="AL128" s="2809"/>
      <c r="AM128" s="2831">
        <v>12345</v>
      </c>
      <c r="AN128" s="2808"/>
      <c r="AO128" s="2809"/>
      <c r="AP128" s="2932" t="s">
        <v>1691</v>
      </c>
      <c r="AQ128" s="2933"/>
      <c r="AR128" s="2933"/>
      <c r="AS128" s="2933"/>
      <c r="AT128" s="2934"/>
      <c r="AU128" s="2932" t="s">
        <v>1704</v>
      </c>
      <c r="AV128" s="2933"/>
      <c r="AW128" s="2934"/>
      <c r="AX128" s="2932">
        <v>14</v>
      </c>
      <c r="AY128" s="2933"/>
      <c r="AZ128" s="2934"/>
      <c r="BA128" s="989"/>
      <c r="BB128" s="937"/>
    </row>
    <row r="129" spans="8:54" ht="18.95" customHeight="1">
      <c r="H129" s="935"/>
      <c r="I129" s="1002" t="s">
        <v>737</v>
      </c>
      <c r="J129" s="2890" t="s">
        <v>2350</v>
      </c>
      <c r="K129" s="2891"/>
      <c r="L129" s="2891"/>
      <c r="M129" s="2891"/>
      <c r="N129" s="2892"/>
      <c r="O129" s="2890" t="s">
        <v>2366</v>
      </c>
      <c r="P129" s="2891"/>
      <c r="Q129" s="2891"/>
      <c r="R129" s="2891"/>
      <c r="S129" s="2892"/>
      <c r="T129" s="2944" t="s">
        <v>2667</v>
      </c>
      <c r="U129" s="2945"/>
      <c r="V129" s="2945"/>
      <c r="W129" s="2945"/>
      <c r="X129" s="2945"/>
      <c r="Y129" s="2946"/>
      <c r="Z129" s="1388" t="s">
        <v>3410</v>
      </c>
      <c r="AA129" s="955"/>
      <c r="AB129" s="955"/>
      <c r="AC129" s="954" t="s">
        <v>1523</v>
      </c>
      <c r="AD129" s="955"/>
      <c r="AE129" s="955"/>
      <c r="AF129" s="954" t="s">
        <v>1524</v>
      </c>
      <c r="AG129" s="955"/>
      <c r="AH129" s="971"/>
      <c r="AI129" s="2831" t="s">
        <v>1560</v>
      </c>
      <c r="AJ129" s="2808"/>
      <c r="AK129" s="2808"/>
      <c r="AL129" s="2809"/>
      <c r="AM129" s="2831">
        <v>12345</v>
      </c>
      <c r="AN129" s="2808"/>
      <c r="AO129" s="2809"/>
      <c r="AP129" s="2932" t="s">
        <v>1691</v>
      </c>
      <c r="AQ129" s="2933"/>
      <c r="AR129" s="2933"/>
      <c r="AS129" s="2933"/>
      <c r="AT129" s="2934"/>
      <c r="AU129" s="2932" t="s">
        <v>1701</v>
      </c>
      <c r="AV129" s="2933"/>
      <c r="AW129" s="2934"/>
      <c r="AX129" s="2932">
        <v>20</v>
      </c>
      <c r="AY129" s="2933"/>
      <c r="AZ129" s="2934"/>
      <c r="BA129" s="986"/>
      <c r="BB129" s="937"/>
    </row>
    <row r="130" spans="8:54" ht="5.0999999999999996" customHeight="1">
      <c r="H130" s="935"/>
      <c r="I130" s="974"/>
      <c r="BA130" s="920"/>
      <c r="BB130" s="937"/>
    </row>
    <row r="131" spans="8:54" ht="5.0999999999999996" customHeight="1">
      <c r="H131" s="935"/>
      <c r="I131" s="977"/>
      <c r="J131" s="977"/>
      <c r="K131" s="977"/>
      <c r="L131" s="977"/>
      <c r="M131" s="977"/>
      <c r="N131" s="977"/>
      <c r="O131" s="977"/>
      <c r="P131" s="977"/>
      <c r="Q131" s="977"/>
      <c r="R131" s="977"/>
      <c r="S131" s="977"/>
      <c r="T131" s="977"/>
      <c r="U131" s="977"/>
      <c r="V131" s="977"/>
      <c r="W131" s="977"/>
      <c r="X131" s="977"/>
      <c r="Y131" s="977"/>
      <c r="Z131" s="977"/>
      <c r="AA131" s="977"/>
      <c r="AB131" s="977"/>
      <c r="AC131" s="977"/>
      <c r="AD131" s="977"/>
      <c r="AE131" s="977"/>
      <c r="AF131" s="977"/>
      <c r="AG131" s="977"/>
      <c r="AH131" s="977"/>
      <c r="AI131" s="977"/>
      <c r="AJ131" s="977"/>
      <c r="AK131" s="977"/>
      <c r="AL131" s="977"/>
      <c r="AM131" s="977"/>
      <c r="AN131" s="977"/>
      <c r="AO131" s="977"/>
      <c r="AP131" s="977"/>
      <c r="AQ131" s="977"/>
      <c r="AR131" s="977"/>
      <c r="AS131" s="977"/>
      <c r="AT131" s="977"/>
      <c r="AU131" s="977"/>
      <c r="AV131" s="977"/>
      <c r="AW131" s="977"/>
      <c r="AX131" s="977"/>
      <c r="AY131" s="977"/>
      <c r="AZ131" s="977"/>
      <c r="BA131" s="977"/>
      <c r="BB131" s="937"/>
    </row>
    <row r="132" spans="8:54" ht="18.95" customHeight="1">
      <c r="H132" s="935"/>
      <c r="I132" s="1372"/>
      <c r="J132" s="1372"/>
      <c r="K132" s="1372"/>
      <c r="L132" s="1372"/>
      <c r="M132" s="1372"/>
      <c r="N132" s="1372"/>
      <c r="O132" s="1372"/>
      <c r="P132" s="1372"/>
      <c r="Q132" s="1372"/>
      <c r="R132" s="1372"/>
      <c r="S132" s="1372"/>
      <c r="T132" s="1372"/>
      <c r="U132" s="1372"/>
      <c r="V132" s="1372"/>
      <c r="W132" s="1372"/>
      <c r="X132" s="1372"/>
      <c r="Y132" s="1372"/>
      <c r="Z132" s="1372"/>
      <c r="AA132" s="1372"/>
      <c r="AB132" s="1372"/>
      <c r="AC132" s="1372"/>
      <c r="AD132" s="1372"/>
      <c r="AE132" s="1372"/>
      <c r="AF132" s="1372"/>
      <c r="AG132" s="1372"/>
      <c r="AH132" s="1372"/>
      <c r="AI132" s="1372"/>
      <c r="AJ132" s="1372"/>
      <c r="AK132" s="1372"/>
      <c r="AL132" s="1372"/>
      <c r="AM132" s="1372"/>
      <c r="AN132" s="1372"/>
      <c r="AO132" s="1372"/>
      <c r="AP132" s="1372"/>
      <c r="AQ132" s="1372"/>
      <c r="AR132" s="1372"/>
      <c r="AS132" s="1372"/>
      <c r="AT132" s="1372"/>
      <c r="AU132" s="978" t="s">
        <v>1557</v>
      </c>
      <c r="AV132" s="978"/>
      <c r="AW132" s="978"/>
      <c r="AX132" s="2883">
        <f>AX128+AX129+AX127</f>
        <v>46</v>
      </c>
      <c r="AY132" s="2884"/>
      <c r="AZ132" s="2885"/>
      <c r="BA132" s="1372"/>
      <c r="BB132" s="937"/>
    </row>
    <row r="133" spans="8:54" ht="5.0999999999999996" customHeight="1">
      <c r="H133" s="935"/>
      <c r="I133" s="977"/>
      <c r="J133" s="977"/>
      <c r="K133" s="977"/>
      <c r="L133" s="977"/>
      <c r="M133" s="977"/>
      <c r="N133" s="977"/>
      <c r="O133" s="977"/>
      <c r="P133" s="977"/>
      <c r="Q133" s="977"/>
      <c r="R133" s="977"/>
      <c r="S133" s="977"/>
      <c r="T133" s="977"/>
      <c r="U133" s="977"/>
      <c r="V133" s="977"/>
      <c r="W133" s="977"/>
      <c r="X133" s="977"/>
      <c r="Y133" s="977"/>
      <c r="Z133" s="977"/>
      <c r="AA133" s="977"/>
      <c r="AB133" s="977"/>
      <c r="AC133" s="977"/>
      <c r="AD133" s="977"/>
      <c r="AE133" s="977"/>
      <c r="AF133" s="977"/>
      <c r="AG133" s="977"/>
      <c r="AH133" s="977"/>
      <c r="AI133" s="977"/>
      <c r="AJ133" s="977"/>
      <c r="AK133" s="977"/>
      <c r="AL133" s="977"/>
      <c r="AM133" s="977"/>
      <c r="AN133" s="977"/>
      <c r="AO133" s="977"/>
      <c r="AP133" s="977"/>
      <c r="AQ133" s="977"/>
      <c r="AR133" s="977"/>
      <c r="AS133" s="977"/>
      <c r="AT133" s="977"/>
      <c r="AU133" s="977"/>
      <c r="AV133" s="977"/>
      <c r="AW133" s="977"/>
      <c r="AX133" s="977"/>
      <c r="AY133" s="977"/>
      <c r="AZ133" s="977"/>
      <c r="BA133" s="977"/>
      <c r="BB133" s="937"/>
    </row>
    <row r="134" spans="8:54" ht="18.95" customHeight="1">
      <c r="H134" s="935"/>
      <c r="I134" s="920"/>
      <c r="J134" s="920"/>
      <c r="K134" s="920"/>
      <c r="L134" s="920"/>
      <c r="M134" s="920"/>
      <c r="N134" s="920"/>
      <c r="O134" s="920"/>
      <c r="P134" s="920"/>
      <c r="Q134" s="920"/>
      <c r="R134" s="920"/>
      <c r="S134" s="920"/>
      <c r="T134" s="920"/>
      <c r="U134" s="920"/>
      <c r="V134" s="920"/>
      <c r="W134" s="920"/>
      <c r="X134" s="920"/>
      <c r="Y134" s="920"/>
      <c r="Z134" s="920"/>
      <c r="AA134" s="920"/>
      <c r="AB134" s="920"/>
      <c r="AC134" s="920"/>
      <c r="AD134" s="920"/>
      <c r="AE134" s="920"/>
      <c r="AF134" s="920"/>
      <c r="AG134" s="920"/>
      <c r="AH134" s="920"/>
      <c r="AI134" s="920"/>
      <c r="AJ134" s="920"/>
      <c r="AK134" s="920"/>
      <c r="AL134" s="920"/>
      <c r="AM134" s="920"/>
      <c r="AN134" s="920"/>
      <c r="AO134" s="920"/>
      <c r="AP134" s="920"/>
      <c r="AQ134" s="920"/>
      <c r="AR134" s="920"/>
      <c r="AS134" s="920"/>
      <c r="AT134" s="920"/>
      <c r="AU134" s="920"/>
      <c r="AV134" s="920"/>
      <c r="AW134" s="920"/>
      <c r="AX134" s="920"/>
      <c r="AY134" s="920"/>
      <c r="AZ134" s="920"/>
      <c r="BA134" s="920"/>
      <c r="BB134" s="937"/>
    </row>
    <row r="135" spans="8:54" ht="5.0999999999999996" customHeight="1">
      <c r="H135" s="935"/>
      <c r="I135" s="974"/>
      <c r="J135" s="1074"/>
      <c r="K135" s="1075"/>
      <c r="L135" s="1075"/>
      <c r="M135" s="1075"/>
      <c r="N135" s="1074"/>
      <c r="O135" s="1075"/>
      <c r="P135" s="1075"/>
      <c r="Q135" s="1075"/>
      <c r="R135" s="1074"/>
      <c r="S135" s="1075"/>
      <c r="T135" s="1075"/>
      <c r="U135" s="1074"/>
      <c r="V135" s="1075"/>
      <c r="W135" s="1075"/>
      <c r="X135" s="1074"/>
      <c r="Y135" s="1075"/>
      <c r="Z135" s="1075"/>
      <c r="AA135" s="1075"/>
      <c r="AB135" s="1075"/>
      <c r="AC135" s="1074"/>
      <c r="AD135" s="1075"/>
      <c r="AE135" s="1075"/>
      <c r="AF135" s="1075"/>
      <c r="AG135" s="1075"/>
      <c r="AH135" s="1075"/>
      <c r="AI135" s="1075"/>
      <c r="AJ135" s="920"/>
      <c r="AK135" s="920"/>
      <c r="AL135" s="920"/>
      <c r="AM135" s="920"/>
      <c r="AN135" s="920"/>
      <c r="AO135" s="920"/>
      <c r="AP135" s="920"/>
      <c r="AQ135" s="920"/>
      <c r="AR135" s="920"/>
      <c r="AS135" s="920"/>
      <c r="AT135" s="920"/>
      <c r="AU135" s="920"/>
      <c r="AV135" s="920"/>
      <c r="AW135" s="920"/>
      <c r="AX135" s="920"/>
      <c r="AY135" s="920"/>
      <c r="AZ135" s="1071"/>
      <c r="BA135" s="920"/>
      <c r="BB135" s="937"/>
    </row>
    <row r="136" spans="8:54" ht="18.95" customHeight="1">
      <c r="H136" s="935"/>
      <c r="I136" s="910" t="s">
        <v>2167</v>
      </c>
      <c r="J136" s="752"/>
      <c r="K136" s="752"/>
      <c r="L136" s="752"/>
      <c r="M136" s="2868" t="s">
        <v>3410</v>
      </c>
      <c r="N136" s="2869"/>
      <c r="O136" s="2870"/>
      <c r="P136" s="946" t="s">
        <v>1115</v>
      </c>
      <c r="Q136" s="2865" t="s">
        <v>1523</v>
      </c>
      <c r="R136" s="2866"/>
      <c r="S136" s="2867"/>
      <c r="T136" s="946" t="s">
        <v>1115</v>
      </c>
      <c r="U136" s="2865" t="s">
        <v>1620</v>
      </c>
      <c r="V136" s="2866"/>
      <c r="W136" s="2867"/>
      <c r="X136" s="946" t="s">
        <v>1115</v>
      </c>
      <c r="Y136" s="1046" t="s">
        <v>2116</v>
      </c>
      <c r="Z136" s="1047"/>
      <c r="AA136" s="1048"/>
      <c r="AB136" s="920"/>
      <c r="AC136" s="949" t="s">
        <v>3058</v>
      </c>
      <c r="AF136" s="2010" t="s">
        <v>3059</v>
      </c>
      <c r="AG136" s="2011"/>
      <c r="AH136" s="2011"/>
      <c r="AI136" s="2011"/>
      <c r="AJ136" s="2011"/>
      <c r="AK136" s="2012"/>
      <c r="AL136" s="1049" t="s">
        <v>3545</v>
      </c>
      <c r="AM136" s="920"/>
      <c r="AN136" s="920"/>
      <c r="AO136" s="920"/>
      <c r="AP136" s="920"/>
      <c r="AQ136" s="920"/>
      <c r="AR136" s="920"/>
      <c r="AS136" s="920"/>
      <c r="AT136" s="920"/>
      <c r="AU136" s="920"/>
      <c r="AV136" s="920"/>
      <c r="AW136" s="920"/>
      <c r="AX136" s="920"/>
      <c r="AY136" s="920"/>
      <c r="BA136" s="920"/>
      <c r="BB136" s="937"/>
    </row>
    <row r="137" spans="8:54" s="920" customFormat="1" ht="18.95" customHeight="1" thickBot="1">
      <c r="H137" s="935"/>
      <c r="I137" s="1386"/>
      <c r="J137" s="1070"/>
      <c r="K137" s="1070"/>
      <c r="L137" s="1070"/>
      <c r="M137" s="1070"/>
      <c r="N137" s="1070"/>
      <c r="O137" s="1070"/>
      <c r="P137" s="1070"/>
      <c r="Q137" s="1070"/>
      <c r="R137" s="1070"/>
      <c r="S137" s="1070"/>
      <c r="T137" s="1070"/>
      <c r="U137" s="1070"/>
      <c r="V137" s="1070"/>
      <c r="W137" s="1070"/>
      <c r="X137" s="1070"/>
      <c r="Y137" s="1070"/>
      <c r="Z137" s="1070"/>
      <c r="AA137" s="1070"/>
      <c r="AB137" s="1070"/>
      <c r="AC137" s="1070"/>
      <c r="AD137" s="1070"/>
      <c r="AE137" s="1070"/>
      <c r="AF137" s="1070"/>
      <c r="AG137" s="1070"/>
      <c r="AH137" s="1070"/>
      <c r="AI137" s="1070"/>
      <c r="AJ137" s="1070"/>
      <c r="AK137" s="1070"/>
      <c r="AL137" s="1070"/>
      <c r="AM137" s="1070"/>
      <c r="AN137" s="1070"/>
      <c r="AO137" s="1070"/>
      <c r="AP137" s="1070"/>
      <c r="AQ137" s="1070"/>
      <c r="AR137" s="1070"/>
      <c r="AS137" s="1070"/>
      <c r="AT137" s="1070"/>
      <c r="AU137" s="1070"/>
      <c r="AV137" s="1070"/>
      <c r="AW137" s="1070"/>
      <c r="AX137" s="1070"/>
      <c r="AY137" s="1070"/>
      <c r="AZ137" s="1070"/>
      <c r="BA137" s="1399"/>
      <c r="BB137" s="937"/>
    </row>
    <row r="138" spans="8:54" ht="18.95" customHeight="1">
      <c r="H138" s="935"/>
      <c r="I138" s="1045"/>
      <c r="J138" s="920"/>
      <c r="K138" s="920"/>
      <c r="L138" s="920"/>
      <c r="M138" s="920"/>
      <c r="N138" s="920"/>
      <c r="O138" s="920"/>
      <c r="P138" s="920"/>
      <c r="Q138" s="920"/>
      <c r="R138" s="920"/>
      <c r="S138" s="920"/>
      <c r="T138" s="920"/>
      <c r="U138" s="920"/>
      <c r="V138" s="920"/>
      <c r="W138" s="920"/>
      <c r="X138" s="920"/>
      <c r="Y138" s="920"/>
      <c r="Z138" s="920"/>
      <c r="AA138" s="920"/>
      <c r="AB138" s="920"/>
      <c r="AC138" s="920"/>
      <c r="AD138" s="920"/>
      <c r="AE138" s="920"/>
      <c r="AF138" s="920"/>
      <c r="AG138" s="920"/>
      <c r="AH138" s="920"/>
      <c r="AI138" s="920"/>
      <c r="AJ138" s="920"/>
      <c r="AK138" s="920"/>
      <c r="AL138" s="920"/>
      <c r="AM138" s="920"/>
      <c r="AN138" s="920"/>
      <c r="AO138" s="920"/>
      <c r="AP138" s="920"/>
      <c r="AQ138" s="920"/>
      <c r="AR138" s="920"/>
      <c r="AS138" s="920"/>
      <c r="AT138" s="920"/>
      <c r="AU138" s="920"/>
      <c r="AV138" s="920"/>
      <c r="AW138" s="920"/>
      <c r="AX138" s="920"/>
      <c r="AY138" s="920"/>
      <c r="AZ138" s="920"/>
      <c r="BA138" s="920"/>
      <c r="BB138" s="937"/>
    </row>
    <row r="139" spans="8:54" ht="18.95" customHeight="1">
      <c r="H139" s="935"/>
      <c r="I139" s="1365" t="s">
        <v>2175</v>
      </c>
      <c r="J139" s="920"/>
      <c r="K139" s="920"/>
      <c r="L139" s="920"/>
      <c r="M139" s="920"/>
      <c r="N139" s="920"/>
      <c r="O139" s="948" t="s">
        <v>3110</v>
      </c>
      <c r="P139" s="947"/>
      <c r="Q139" s="947"/>
      <c r="AG139" s="910" t="s">
        <v>2205</v>
      </c>
      <c r="AH139" s="752"/>
      <c r="AI139" s="752"/>
      <c r="AJ139" s="2865" t="s">
        <v>1521</v>
      </c>
      <c r="AK139" s="2866"/>
      <c r="AL139" s="2866"/>
      <c r="AM139" s="2866"/>
      <c r="AN139" s="2867"/>
      <c r="AP139" s="920"/>
      <c r="AQ139" s="920"/>
      <c r="AR139" s="920"/>
      <c r="AS139" s="920"/>
      <c r="AT139" s="920"/>
      <c r="AU139" s="920"/>
      <c r="AV139" s="920"/>
      <c r="AW139" s="920"/>
      <c r="AX139" s="920"/>
      <c r="AY139" s="920"/>
      <c r="AZ139" s="920"/>
      <c r="BA139" s="920"/>
      <c r="BB139" s="937"/>
    </row>
    <row r="140" spans="8:54" ht="9.9499999999999993" customHeight="1">
      <c r="H140" s="935"/>
      <c r="I140" s="961"/>
      <c r="J140" s="920"/>
      <c r="K140" s="920"/>
      <c r="L140" s="920"/>
      <c r="M140" s="920"/>
      <c r="N140" s="920"/>
      <c r="O140" s="920"/>
      <c r="P140" s="920"/>
      <c r="Q140" s="920"/>
      <c r="R140" s="920"/>
      <c r="S140" s="920"/>
      <c r="T140" s="920"/>
      <c r="U140" s="920"/>
      <c r="V140" s="920"/>
      <c r="W140" s="920"/>
      <c r="X140" s="920"/>
      <c r="Y140" s="920"/>
      <c r="Z140" s="920"/>
      <c r="AA140" s="920"/>
      <c r="AB140" s="920"/>
      <c r="AC140" s="920"/>
      <c r="AD140" s="920"/>
      <c r="AE140" s="920"/>
      <c r="AF140" s="920"/>
      <c r="AG140" s="920"/>
      <c r="AH140" s="920"/>
      <c r="AI140" s="920"/>
      <c r="AJ140" s="920"/>
      <c r="AK140" s="920"/>
      <c r="AL140" s="920"/>
      <c r="AM140" s="920"/>
      <c r="AN140" s="920"/>
      <c r="AO140" s="920"/>
      <c r="AP140" s="920"/>
      <c r="AQ140" s="920"/>
      <c r="AR140" s="920"/>
      <c r="AS140" s="920"/>
      <c r="AT140" s="920"/>
      <c r="AU140" s="920"/>
      <c r="AV140" s="920"/>
      <c r="AW140" s="920"/>
      <c r="AX140" s="920"/>
      <c r="AY140" s="920"/>
      <c r="AZ140" s="920"/>
      <c r="BA140" s="920"/>
      <c r="BB140" s="937"/>
    </row>
    <row r="141" spans="8:54" ht="18.95" customHeight="1">
      <c r="H141" s="935"/>
      <c r="I141" s="2880" t="s">
        <v>1559</v>
      </c>
      <c r="J141" s="2810" t="s">
        <v>3118</v>
      </c>
      <c r="K141" s="2811"/>
      <c r="L141" s="2811"/>
      <c r="M141" s="2811"/>
      <c r="N141" s="2812"/>
      <c r="O141" s="2810" t="s">
        <v>2364</v>
      </c>
      <c r="P141" s="2882"/>
      <c r="Q141" s="2882"/>
      <c r="R141" s="2882"/>
      <c r="S141" s="2812"/>
      <c r="T141" s="2810" t="s">
        <v>1630</v>
      </c>
      <c r="U141" s="2882"/>
      <c r="V141" s="2882"/>
      <c r="W141" s="2882"/>
      <c r="X141" s="2812"/>
      <c r="Y141" s="1343" t="s">
        <v>2147</v>
      </c>
      <c r="Z141" s="1250"/>
      <c r="AA141" s="1060"/>
      <c r="AB141" s="1060"/>
      <c r="AC141" s="1060"/>
      <c r="AD141" s="1060"/>
      <c r="AE141" s="1060"/>
      <c r="AF141" s="1060"/>
      <c r="AG141" s="1060"/>
      <c r="AH141" s="1061"/>
      <c r="AI141" s="929" t="s">
        <v>1586</v>
      </c>
      <c r="AJ141" s="930"/>
      <c r="AK141" s="930"/>
      <c r="AL141" s="930"/>
      <c r="AM141" s="930"/>
      <c r="AN141" s="930"/>
      <c r="AO141" s="930"/>
      <c r="AP141" s="930"/>
      <c r="AQ141" s="930"/>
      <c r="AR141" s="931"/>
      <c r="AS141" s="930"/>
      <c r="AT141" s="931"/>
      <c r="AU141" s="2810" t="s">
        <v>2080</v>
      </c>
      <c r="AV141" s="2882"/>
      <c r="AW141" s="2812"/>
      <c r="AX141" s="2810" t="s">
        <v>2395</v>
      </c>
      <c r="AY141" s="2882"/>
      <c r="AZ141" s="2812"/>
      <c r="BA141" s="1400"/>
      <c r="BB141" s="937"/>
    </row>
    <row r="142" spans="8:54" ht="18.95" customHeight="1">
      <c r="H142" s="935"/>
      <c r="I142" s="2881"/>
      <c r="J142" s="2813"/>
      <c r="K142" s="2814"/>
      <c r="L142" s="2814"/>
      <c r="M142" s="2814"/>
      <c r="N142" s="2815"/>
      <c r="O142" s="2813"/>
      <c r="P142" s="2814"/>
      <c r="Q142" s="2814"/>
      <c r="R142" s="2814"/>
      <c r="S142" s="2815"/>
      <c r="T142" s="2813"/>
      <c r="U142" s="2814"/>
      <c r="V142" s="2814"/>
      <c r="W142" s="2814"/>
      <c r="X142" s="2815"/>
      <c r="Y142" s="1059" t="s">
        <v>3412</v>
      </c>
      <c r="Z142" s="1060"/>
      <c r="AA142" s="1061"/>
      <c r="AB142" s="1059" t="s">
        <v>2138</v>
      </c>
      <c r="AC142" s="1060"/>
      <c r="AD142" s="1061"/>
      <c r="AE142" s="1059" t="s">
        <v>2139</v>
      </c>
      <c r="AF142" s="1060"/>
      <c r="AG142" s="1060"/>
      <c r="AH142" s="1061"/>
      <c r="AI142" s="929" t="s">
        <v>699</v>
      </c>
      <c r="AJ142" s="930"/>
      <c r="AK142" s="930"/>
      <c r="AL142" s="931"/>
      <c r="AM142" s="929" t="s">
        <v>700</v>
      </c>
      <c r="AN142" s="930"/>
      <c r="AO142" s="931"/>
      <c r="AP142" s="929" t="s">
        <v>1697</v>
      </c>
      <c r="AQ142" s="930"/>
      <c r="AR142" s="930"/>
      <c r="AS142" s="930"/>
      <c r="AT142" s="931"/>
      <c r="AU142" s="2813"/>
      <c r="AV142" s="2814"/>
      <c r="AW142" s="2815"/>
      <c r="AX142" s="2813"/>
      <c r="AY142" s="2814"/>
      <c r="AZ142" s="2815"/>
      <c r="BA142" s="1401"/>
      <c r="BB142" s="937"/>
    </row>
    <row r="143" spans="8:54" ht="18.95" customHeight="1">
      <c r="H143" s="935"/>
      <c r="I143" s="932" t="s">
        <v>737</v>
      </c>
      <c r="J143" s="2890" t="s">
        <v>2350</v>
      </c>
      <c r="K143" s="2891"/>
      <c r="L143" s="2891"/>
      <c r="M143" s="2891"/>
      <c r="N143" s="2892"/>
      <c r="O143" s="2890" t="s">
        <v>2365</v>
      </c>
      <c r="P143" s="2891"/>
      <c r="Q143" s="2891"/>
      <c r="R143" s="2891"/>
      <c r="S143" s="2892"/>
      <c r="T143" s="917" t="s">
        <v>2669</v>
      </c>
      <c r="U143" s="918"/>
      <c r="V143" s="918"/>
      <c r="W143" s="918"/>
      <c r="X143" s="919"/>
      <c r="Y143" s="1388" t="s">
        <v>3410</v>
      </c>
      <c r="Z143" s="955"/>
      <c r="AA143" s="955"/>
      <c r="AB143" s="954" t="s">
        <v>1523</v>
      </c>
      <c r="AC143" s="955"/>
      <c r="AD143" s="955"/>
      <c r="AE143" s="954" t="s">
        <v>1620</v>
      </c>
      <c r="AF143" s="955"/>
      <c r="AG143" s="955"/>
      <c r="AH143" s="955"/>
      <c r="AI143" s="2832" t="s">
        <v>1560</v>
      </c>
      <c r="AJ143" s="2806"/>
      <c r="AK143" s="2806"/>
      <c r="AL143" s="2793"/>
      <c r="AM143" s="2832">
        <v>12345</v>
      </c>
      <c r="AN143" s="2806"/>
      <c r="AO143" s="2793"/>
      <c r="AP143" s="2929" t="s">
        <v>1691</v>
      </c>
      <c r="AQ143" s="2930"/>
      <c r="AR143" s="2930"/>
      <c r="AS143" s="2930"/>
      <c r="AT143" s="2931"/>
      <c r="AU143" s="2929" t="s">
        <v>1704</v>
      </c>
      <c r="AV143" s="2930"/>
      <c r="AW143" s="2931"/>
      <c r="AX143" s="2929">
        <v>12</v>
      </c>
      <c r="AY143" s="2930"/>
      <c r="AZ143" s="2931"/>
      <c r="BA143" s="990" t="s">
        <v>1180</v>
      </c>
      <c r="BB143" s="937"/>
    </row>
    <row r="144" spans="8:54" ht="18.95" customHeight="1">
      <c r="H144" s="935"/>
      <c r="I144" s="932" t="s">
        <v>737</v>
      </c>
      <c r="J144" s="2890" t="s">
        <v>2350</v>
      </c>
      <c r="K144" s="2891"/>
      <c r="L144" s="2891"/>
      <c r="M144" s="2891"/>
      <c r="N144" s="2892"/>
      <c r="O144" s="2890" t="s">
        <v>2366</v>
      </c>
      <c r="P144" s="2891"/>
      <c r="Q144" s="2891"/>
      <c r="R144" s="2891"/>
      <c r="S144" s="2892"/>
      <c r="T144" s="917" t="s">
        <v>2670</v>
      </c>
      <c r="U144" s="918"/>
      <c r="V144" s="918"/>
      <c r="W144" s="918"/>
      <c r="X144" s="919"/>
      <c r="Y144" s="1388" t="s">
        <v>3410</v>
      </c>
      <c r="Z144" s="955"/>
      <c r="AA144" s="955"/>
      <c r="AB144" s="954" t="s">
        <v>1523</v>
      </c>
      <c r="AC144" s="955"/>
      <c r="AD144" s="955"/>
      <c r="AE144" s="954" t="s">
        <v>1620</v>
      </c>
      <c r="AF144" s="955"/>
      <c r="AG144" s="955"/>
      <c r="AH144" s="955"/>
      <c r="AI144" s="2831" t="s">
        <v>1560</v>
      </c>
      <c r="AJ144" s="2808"/>
      <c r="AK144" s="2808"/>
      <c r="AL144" s="2809"/>
      <c r="AM144" s="2831">
        <v>12345</v>
      </c>
      <c r="AN144" s="2808"/>
      <c r="AO144" s="2809"/>
      <c r="AP144" s="2932" t="s">
        <v>1691</v>
      </c>
      <c r="AQ144" s="2933"/>
      <c r="AR144" s="2933"/>
      <c r="AS144" s="2933"/>
      <c r="AT144" s="2934"/>
      <c r="AU144" s="2932" t="s">
        <v>1704</v>
      </c>
      <c r="AV144" s="2933"/>
      <c r="AW144" s="2934"/>
      <c r="AX144" s="2932">
        <v>14</v>
      </c>
      <c r="AY144" s="2933"/>
      <c r="AZ144" s="2934"/>
      <c r="BA144" s="986"/>
      <c r="BB144" s="937"/>
    </row>
    <row r="145" spans="8:92" ht="5.0999999999999996" customHeight="1">
      <c r="H145" s="935"/>
      <c r="I145" s="1050"/>
      <c r="S145" s="920"/>
      <c r="T145" s="920"/>
      <c r="U145" s="920"/>
      <c r="V145" s="920"/>
      <c r="W145" s="920"/>
      <c r="X145" s="920"/>
      <c r="Y145" s="920"/>
      <c r="Z145" s="920"/>
      <c r="AA145"/>
      <c r="AB145"/>
      <c r="AC145"/>
      <c r="AD145"/>
      <c r="AE145"/>
      <c r="AF145"/>
      <c r="AG145"/>
      <c r="AH145"/>
      <c r="AI145"/>
      <c r="AJ145"/>
      <c r="AK145"/>
      <c r="AL145"/>
      <c r="AM145"/>
      <c r="AN145"/>
      <c r="AO145"/>
      <c r="AP145"/>
      <c r="AQ145"/>
      <c r="AR145"/>
      <c r="AS145"/>
      <c r="AT145"/>
      <c r="AU145"/>
      <c r="AV145"/>
      <c r="AW145"/>
      <c r="AX145"/>
      <c r="AY145"/>
      <c r="AZ145"/>
      <c r="BA145" s="536"/>
      <c r="BB145" s="937"/>
    </row>
    <row r="146" spans="8:92" ht="5.0999999999999996" customHeight="1">
      <c r="H146" s="935"/>
      <c r="I146" s="977"/>
      <c r="J146" s="977"/>
      <c r="K146" s="977"/>
      <c r="L146" s="977"/>
      <c r="M146" s="977"/>
      <c r="N146" s="977"/>
      <c r="O146" s="977"/>
      <c r="P146" s="977"/>
      <c r="Q146" s="977"/>
      <c r="R146" s="977"/>
      <c r="S146" s="977"/>
      <c r="T146" s="977"/>
      <c r="U146" s="977"/>
      <c r="V146" s="977"/>
      <c r="W146" s="977"/>
      <c r="X146" s="977"/>
      <c r="Y146" s="977"/>
      <c r="Z146" s="977"/>
      <c r="AA146" s="977"/>
      <c r="AB146" s="977"/>
      <c r="AC146" s="977"/>
      <c r="AD146" s="977"/>
      <c r="AE146" s="977"/>
      <c r="AF146" s="977"/>
      <c r="AG146" s="977"/>
      <c r="AH146" s="977"/>
      <c r="AI146" s="977"/>
      <c r="AJ146" s="977"/>
      <c r="AK146" s="977"/>
      <c r="AL146" s="977"/>
      <c r="AM146" s="977"/>
      <c r="AN146" s="977"/>
      <c r="AO146" s="977"/>
      <c r="AP146" s="977"/>
      <c r="AQ146" s="977"/>
      <c r="AR146" s="977"/>
      <c r="AS146" s="977"/>
      <c r="AT146" s="977"/>
      <c r="AU146" s="977"/>
      <c r="AV146" s="977"/>
      <c r="AW146" s="977"/>
      <c r="AX146" s="977"/>
      <c r="AY146" s="977"/>
      <c r="AZ146" s="977"/>
      <c r="BA146" s="977"/>
      <c r="BB146" s="937"/>
    </row>
    <row r="147" spans="8:92" ht="18.95" customHeight="1">
      <c r="H147" s="935"/>
      <c r="I147" s="1372"/>
      <c r="J147" s="1372"/>
      <c r="K147" s="1372"/>
      <c r="L147" s="1372"/>
      <c r="M147" s="1372"/>
      <c r="N147" s="1372"/>
      <c r="O147" s="1372"/>
      <c r="P147" s="1372"/>
      <c r="Q147" s="1372"/>
      <c r="R147" s="1372"/>
      <c r="S147" s="1372"/>
      <c r="T147" s="1372"/>
      <c r="U147" s="1372"/>
      <c r="V147" s="1372"/>
      <c r="W147" s="1372"/>
      <c r="X147" s="1372"/>
      <c r="Y147" s="1372"/>
      <c r="Z147" s="1372"/>
      <c r="AA147" s="1372"/>
      <c r="AB147" s="1372"/>
      <c r="AC147" s="1372"/>
      <c r="AD147" s="1372"/>
      <c r="AE147" s="1372"/>
      <c r="AF147" s="1372"/>
      <c r="AG147" s="1372"/>
      <c r="AH147" s="1372"/>
      <c r="AI147" s="1372"/>
      <c r="AJ147" s="1372"/>
      <c r="AK147" s="1372"/>
      <c r="AL147" s="1372"/>
      <c r="AM147" s="1372"/>
      <c r="AN147" s="1372"/>
      <c r="AO147" s="1372"/>
      <c r="AP147" s="1372"/>
      <c r="AQ147" s="1372"/>
      <c r="AR147" s="1372"/>
      <c r="AS147" s="1372"/>
      <c r="AT147" s="1372"/>
      <c r="AU147" s="978" t="s">
        <v>1557</v>
      </c>
      <c r="AV147" s="978"/>
      <c r="AW147" s="978"/>
      <c r="AX147" s="2883">
        <f>AX143+AX144</f>
        <v>26</v>
      </c>
      <c r="AY147" s="2884"/>
      <c r="AZ147" s="2885"/>
      <c r="BA147" s="1372"/>
      <c r="BB147" s="937"/>
    </row>
    <row r="148" spans="8:92" ht="5.0999999999999996" customHeight="1">
      <c r="H148" s="935"/>
      <c r="I148" s="977"/>
      <c r="J148" s="977"/>
      <c r="K148" s="977"/>
      <c r="L148" s="977"/>
      <c r="M148" s="977"/>
      <c r="N148" s="977"/>
      <c r="O148" s="977"/>
      <c r="P148" s="977"/>
      <c r="Q148" s="977"/>
      <c r="R148" s="977"/>
      <c r="S148" s="977"/>
      <c r="T148" s="977"/>
      <c r="U148" s="977"/>
      <c r="V148" s="977"/>
      <c r="W148" s="977"/>
      <c r="X148" s="977"/>
      <c r="Y148" s="977"/>
      <c r="Z148" s="977"/>
      <c r="AA148" s="977"/>
      <c r="AB148" s="977"/>
      <c r="AC148" s="977"/>
      <c r="AD148" s="977"/>
      <c r="AE148" s="977"/>
      <c r="AF148" s="977"/>
      <c r="AG148" s="977"/>
      <c r="AH148" s="977"/>
      <c r="AI148" s="977"/>
      <c r="AJ148" s="977"/>
      <c r="AK148" s="977"/>
      <c r="AL148" s="977"/>
      <c r="AM148" s="977"/>
      <c r="AN148" s="977"/>
      <c r="AO148" s="977"/>
      <c r="AP148" s="977"/>
      <c r="AQ148" s="977"/>
      <c r="AR148" s="977"/>
      <c r="AS148" s="977"/>
      <c r="AT148" s="977"/>
      <c r="AU148" s="977"/>
      <c r="AV148" s="977"/>
      <c r="AW148" s="977"/>
      <c r="AX148" s="977"/>
      <c r="AY148" s="977"/>
      <c r="AZ148" s="977"/>
      <c r="BA148" s="977"/>
      <c r="BB148" s="937"/>
    </row>
    <row r="149" spans="8:92" ht="9.9499999999999993" customHeight="1">
      <c r="H149" s="936"/>
      <c r="I149" s="1389"/>
      <c r="J149" s="939"/>
      <c r="K149" s="939"/>
      <c r="L149" s="939"/>
      <c r="M149" s="939"/>
      <c r="N149" s="939"/>
      <c r="O149" s="939"/>
      <c r="P149" s="939"/>
      <c r="Q149" s="939"/>
      <c r="R149" s="939"/>
      <c r="S149" s="939"/>
      <c r="T149" s="939"/>
      <c r="U149" s="939"/>
      <c r="V149" s="939"/>
      <c r="W149" s="939"/>
      <c r="X149" s="939"/>
      <c r="Y149" s="939"/>
      <c r="Z149" s="939"/>
      <c r="AA149" s="521"/>
      <c r="AB149" s="521"/>
      <c r="AC149" s="521"/>
      <c r="AD149" s="521"/>
      <c r="AE149" s="521"/>
      <c r="AF149" s="521"/>
      <c r="AG149" s="939"/>
      <c r="AH149" s="939"/>
      <c r="AI149" s="939"/>
      <c r="AJ149" s="939"/>
      <c r="AK149" s="939"/>
      <c r="AL149" s="939"/>
      <c r="AM149" s="939"/>
      <c r="AN149" s="939"/>
      <c r="AO149" s="939"/>
      <c r="AP149" s="939"/>
      <c r="AQ149" s="939"/>
      <c r="AR149" s="939"/>
      <c r="AS149" s="521"/>
      <c r="AT149" s="521"/>
      <c r="AU149" s="521"/>
      <c r="AV149" s="521"/>
      <c r="AW149" s="521"/>
      <c r="AX149" s="521"/>
      <c r="AY149" s="521"/>
      <c r="AZ149" s="521"/>
      <c r="BA149" s="939"/>
      <c r="BB149" s="940"/>
    </row>
    <row r="150" spans="8:92" ht="18.95" customHeight="1">
      <c r="I150" s="956"/>
      <c r="AA150"/>
      <c r="AB150"/>
      <c r="AC150"/>
      <c r="AD150"/>
      <c r="AE150"/>
      <c r="AF150"/>
      <c r="AG150"/>
      <c r="AH150"/>
      <c r="AU150"/>
      <c r="AV150"/>
      <c r="AW150"/>
      <c r="AX150"/>
      <c r="AY150"/>
      <c r="AZ150"/>
    </row>
    <row r="151" spans="8:92" ht="18.95" customHeight="1">
      <c r="AH151" s="1052"/>
      <c r="CL151"/>
    </row>
    <row r="152" spans="8:92" customFormat="1" ht="5.0999999999999996" customHeight="1">
      <c r="H152" s="536"/>
      <c r="I152" s="536"/>
      <c r="J152" s="536"/>
      <c r="K152" s="536"/>
      <c r="L152" s="536"/>
      <c r="M152" s="536"/>
      <c r="N152" s="536"/>
      <c r="O152" s="536"/>
      <c r="P152" s="536"/>
      <c r="Q152" s="536"/>
      <c r="R152" s="921"/>
      <c r="S152" s="922"/>
      <c r="T152" s="922"/>
      <c r="U152" s="922"/>
      <c r="V152" s="922"/>
      <c r="W152" s="923"/>
      <c r="X152" s="920"/>
      <c r="Y152" s="920"/>
      <c r="Z152" s="920"/>
      <c r="AA152" s="920"/>
      <c r="AB152" s="920"/>
      <c r="AC152" s="920"/>
      <c r="AD152" s="920"/>
      <c r="AE152" s="920"/>
      <c r="AF152" s="920"/>
      <c r="AG152" s="920"/>
      <c r="AH152" s="920"/>
      <c r="AI152" s="920"/>
      <c r="AJ152" s="920"/>
      <c r="AK152" s="920"/>
      <c r="AL152" s="920"/>
      <c r="AM152" s="920"/>
      <c r="AN152" s="920"/>
      <c r="AO152" s="920"/>
      <c r="AP152" s="920"/>
      <c r="AQ152" s="920"/>
      <c r="AR152" s="920"/>
      <c r="AS152" s="920"/>
      <c r="AT152" s="920"/>
      <c r="AU152" s="920"/>
      <c r="AV152" s="920"/>
      <c r="AW152" s="920"/>
      <c r="AX152" s="920"/>
      <c r="AY152" s="920"/>
      <c r="AZ152" s="920"/>
      <c r="BA152" s="920"/>
      <c r="BB152" s="920"/>
      <c r="BC152" s="920"/>
      <c r="BD152" s="920"/>
      <c r="BE152" s="920"/>
      <c r="BF152" s="920"/>
      <c r="BG152" s="920"/>
      <c r="BH152" s="920"/>
      <c r="BI152" s="920"/>
      <c r="BJ152" s="920"/>
      <c r="BK152" s="486"/>
      <c r="BL152" s="486"/>
      <c r="BM152" s="486"/>
      <c r="BN152" s="486"/>
      <c r="BO152" s="486"/>
      <c r="BP152" s="920"/>
      <c r="BQ152" s="920"/>
      <c r="BR152" s="920"/>
      <c r="BS152" s="920"/>
      <c r="BT152" s="920"/>
      <c r="BU152" s="920"/>
      <c r="BV152" s="486"/>
      <c r="BW152" s="486"/>
      <c r="BX152" s="486"/>
      <c r="BY152" s="486"/>
      <c r="BZ152" s="486"/>
      <c r="CA152" s="486"/>
      <c r="CB152" s="486"/>
      <c r="CC152" s="486"/>
      <c r="CD152" s="486"/>
      <c r="CE152" s="486"/>
      <c r="CF152" s="486"/>
      <c r="CG152" s="486"/>
      <c r="CL152" s="486"/>
    </row>
    <row r="153" spans="8:92" customFormat="1" ht="20.100000000000001" customHeight="1">
      <c r="H153" s="536"/>
      <c r="I153" s="943" t="s">
        <v>2676</v>
      </c>
      <c r="J153" s="944"/>
      <c r="K153" s="944"/>
      <c r="L153" s="944"/>
      <c r="M153" s="944"/>
      <c r="N153" s="944"/>
      <c r="O153" s="944"/>
      <c r="P153" s="944"/>
      <c r="Q153" s="1396"/>
      <c r="R153" s="907" t="s">
        <v>1519</v>
      </c>
      <c r="S153" s="908"/>
      <c r="T153" s="908"/>
      <c r="U153" s="908"/>
      <c r="V153" s="908"/>
      <c r="W153" s="909"/>
      <c r="X153" s="486"/>
      <c r="Y153" s="486"/>
      <c r="Z153" s="486"/>
      <c r="AA153" s="486"/>
      <c r="AB153" s="486"/>
      <c r="AC153" s="486"/>
      <c r="AD153" s="486"/>
      <c r="AE153" s="486"/>
      <c r="AF153" s="486"/>
      <c r="AG153" s="486"/>
      <c r="AH153" s="486"/>
      <c r="AI153" s="486"/>
      <c r="AJ153" s="486"/>
      <c r="AK153" s="486"/>
      <c r="AL153" s="486"/>
      <c r="AM153" s="486"/>
      <c r="AN153" s="486"/>
      <c r="AO153" s="486"/>
      <c r="AP153" s="486"/>
      <c r="AQ153" s="486"/>
      <c r="AR153" s="486"/>
      <c r="AS153" s="486"/>
      <c r="AT153" s="486"/>
      <c r="AU153" s="486"/>
      <c r="AV153" s="486"/>
      <c r="AW153" s="486"/>
      <c r="AX153" s="486"/>
      <c r="AY153" s="486"/>
      <c r="AZ153" s="920"/>
      <c r="BA153" s="920"/>
      <c r="BB153" s="920"/>
      <c r="BC153" s="920"/>
      <c r="BD153" s="920"/>
      <c r="BE153" s="920"/>
      <c r="BF153" s="920"/>
      <c r="BG153" s="920"/>
      <c r="BH153" s="486"/>
      <c r="BI153" s="486"/>
      <c r="BJ153" s="486"/>
      <c r="BK153" s="486"/>
      <c r="BL153" s="486"/>
      <c r="BM153" s="486"/>
      <c r="BN153" s="486"/>
      <c r="BO153" s="486"/>
      <c r="BP153" s="486"/>
      <c r="BQ153" s="486"/>
    </row>
    <row r="154" spans="8:92" customFormat="1" ht="9.9499999999999993" customHeight="1">
      <c r="H154" s="916"/>
      <c r="I154" s="536"/>
      <c r="J154" s="536"/>
      <c r="K154" s="536"/>
      <c r="L154" s="536"/>
      <c r="M154" s="536"/>
      <c r="N154" s="536"/>
      <c r="O154" s="536"/>
      <c r="P154" s="536"/>
      <c r="Q154" s="536"/>
      <c r="R154" s="536"/>
      <c r="S154" s="536"/>
      <c r="T154" s="536"/>
      <c r="U154" s="536"/>
      <c r="V154" s="536"/>
      <c r="W154" s="536"/>
      <c r="X154" s="941"/>
      <c r="Y154" s="941"/>
      <c r="Z154" s="941"/>
      <c r="AA154" s="941"/>
      <c r="AB154" s="941"/>
      <c r="AC154" s="941"/>
      <c r="AD154" s="941"/>
      <c r="AE154" s="941"/>
      <c r="AF154" s="941"/>
      <c r="AG154" s="941"/>
      <c r="AH154" s="941"/>
      <c r="AI154" s="941"/>
      <c r="AJ154" s="941"/>
      <c r="AK154" s="941"/>
      <c r="AL154" s="941"/>
      <c r="AM154" s="941"/>
      <c r="AN154" s="941"/>
      <c r="AO154" s="941"/>
      <c r="AP154" s="941"/>
      <c r="AQ154" s="941"/>
      <c r="AR154" s="941"/>
      <c r="AS154" s="941"/>
      <c r="AT154" s="941"/>
      <c r="AU154" s="941"/>
      <c r="AV154" s="941"/>
      <c r="AW154" s="941"/>
      <c r="AX154" s="941"/>
      <c r="AY154" s="941"/>
      <c r="AZ154" s="941"/>
      <c r="BA154" s="941"/>
      <c r="BB154" s="941"/>
      <c r="BC154" s="941"/>
      <c r="BD154" s="941"/>
      <c r="BE154" s="941"/>
      <c r="BF154" s="941"/>
      <c r="BG154" s="941"/>
      <c r="BH154" s="1316"/>
      <c r="BI154" s="1316"/>
      <c r="BJ154" s="1316"/>
      <c r="BK154" s="1316"/>
      <c r="BL154" s="1316"/>
      <c r="BM154" s="1316"/>
      <c r="BN154" s="942"/>
      <c r="BO154" s="486"/>
      <c r="BP154" s="486"/>
      <c r="BQ154" s="486"/>
    </row>
    <row r="155" spans="8:92" ht="18.95" customHeight="1">
      <c r="H155" s="935"/>
      <c r="I155" s="949" t="s">
        <v>2024</v>
      </c>
      <c r="J155" s="752"/>
      <c r="K155" s="938"/>
      <c r="L155" s="2890" t="s">
        <v>1179</v>
      </c>
      <c r="M155" s="2891"/>
      <c r="N155" s="2891"/>
      <c r="O155" s="2892"/>
      <c r="P155" s="986" t="s">
        <v>1180</v>
      </c>
      <c r="Q155" s="987" t="s">
        <v>1178</v>
      </c>
      <c r="R155" s="2890" t="s">
        <v>1179</v>
      </c>
      <c r="S155" s="2891"/>
      <c r="T155" s="2891"/>
      <c r="U155" s="2892"/>
      <c r="V155" s="986" t="s">
        <v>1180</v>
      </c>
      <c r="X155" s="938" t="s">
        <v>1630</v>
      </c>
      <c r="Y155" s="938"/>
      <c r="Z155" s="958"/>
      <c r="AA155" s="1154" t="s">
        <v>2670</v>
      </c>
      <c r="AB155" s="1155"/>
      <c r="AC155" s="1155"/>
      <c r="AD155" s="1155"/>
      <c r="AE155" s="1155"/>
      <c r="AF155" s="1156"/>
      <c r="AG155" s="986" t="s">
        <v>912</v>
      </c>
      <c r="AI155" s="910" t="s">
        <v>1522</v>
      </c>
      <c r="AJ155" s="752"/>
      <c r="AK155" s="752"/>
      <c r="AL155" s="752"/>
      <c r="AM155" s="2868" t="s">
        <v>3410</v>
      </c>
      <c r="AN155" s="2869"/>
      <c r="AO155" s="2870"/>
      <c r="AP155" s="946" t="s">
        <v>1115</v>
      </c>
      <c r="AQ155" s="2865" t="s">
        <v>1523</v>
      </c>
      <c r="AR155" s="2866"/>
      <c r="AS155" s="2867"/>
      <c r="AT155" s="946" t="s">
        <v>1115</v>
      </c>
      <c r="AU155" s="2865" t="s">
        <v>1524</v>
      </c>
      <c r="AV155" s="2866"/>
      <c r="AW155" s="2867"/>
      <c r="AX155" s="946" t="s">
        <v>1115</v>
      </c>
      <c r="BH155" s="926" t="s">
        <v>1544</v>
      </c>
      <c r="BI155" s="927"/>
      <c r="BJ155" s="928"/>
      <c r="BK155" s="926" t="s">
        <v>1623</v>
      </c>
      <c r="BL155" s="927"/>
      <c r="BM155" s="928"/>
      <c r="BN155" s="937"/>
    </row>
    <row r="156" spans="8:92" ht="9.9499999999999993" customHeight="1">
      <c r="H156" s="935"/>
      <c r="I156" s="961"/>
      <c r="J156" s="920"/>
      <c r="K156" s="920"/>
      <c r="L156" s="920"/>
      <c r="M156" s="920"/>
      <c r="BH156" s="920"/>
      <c r="BI156" s="920"/>
      <c r="BJ156" s="920"/>
      <c r="BK156" s="920"/>
      <c r="BL156" s="920"/>
      <c r="BM156" s="920"/>
      <c r="BN156" s="937"/>
      <c r="BR156" s="920"/>
      <c r="BS156" s="920"/>
      <c r="BT156" s="920"/>
      <c r="BU156" s="920"/>
      <c r="BV156" s="920"/>
      <c r="BW156" s="920"/>
      <c r="BX156" s="920"/>
      <c r="BY156" s="920"/>
      <c r="BZ156" s="920"/>
      <c r="CA156" s="920"/>
      <c r="CB156" s="920"/>
      <c r="CC156" s="920"/>
      <c r="CD156" s="920"/>
      <c r="CE156" s="920"/>
      <c r="CF156" s="920"/>
      <c r="CG156" s="920"/>
      <c r="CH156" s="920"/>
      <c r="CI156" s="920"/>
      <c r="CJ156" s="920"/>
    </row>
    <row r="157" spans="8:92" ht="20.100000000000001" customHeight="1">
      <c r="H157" s="935"/>
      <c r="I157" s="949" t="s">
        <v>1542</v>
      </c>
      <c r="J157" s="981"/>
      <c r="L157" s="982" t="s">
        <v>1521</v>
      </c>
      <c r="M157" s="983"/>
      <c r="N157" s="983"/>
      <c r="O157" s="983"/>
      <c r="P157" s="984"/>
      <c r="R157" s="949" t="s">
        <v>1573</v>
      </c>
      <c r="S157" s="910"/>
      <c r="T157" s="910"/>
      <c r="U157" s="981"/>
      <c r="V157" s="982" t="s">
        <v>1521</v>
      </c>
      <c r="W157" s="983"/>
      <c r="X157" s="983"/>
      <c r="Y157" s="983"/>
      <c r="Z157" s="983"/>
      <c r="AA157" s="986" t="s">
        <v>912</v>
      </c>
      <c r="AB157" s="910" t="s">
        <v>1682</v>
      </c>
      <c r="AC157" s="910"/>
      <c r="AD157" s="981"/>
      <c r="AE157" s="982" t="s">
        <v>1521</v>
      </c>
      <c r="AF157" s="983"/>
      <c r="AG157" s="983"/>
      <c r="AH157" s="983"/>
      <c r="AI157" s="984"/>
      <c r="AJ157" s="986" t="s">
        <v>912</v>
      </c>
      <c r="AK157" s="910" t="s">
        <v>1789</v>
      </c>
      <c r="AL157" s="981"/>
      <c r="AM157" s="938"/>
      <c r="AN157" s="982" t="s">
        <v>1521</v>
      </c>
      <c r="AO157" s="983"/>
      <c r="AP157" s="983"/>
      <c r="AQ157" s="983"/>
      <c r="AR157" s="946" t="s">
        <v>1115</v>
      </c>
      <c r="AT157" s="1452" t="s">
        <v>3113</v>
      </c>
      <c r="AU157" s="1056"/>
      <c r="AV157" s="1056"/>
      <c r="AW157" s="1056"/>
      <c r="AX157" s="982" t="s">
        <v>1848</v>
      </c>
      <c r="AY157" s="983"/>
      <c r="AZ157" s="983"/>
      <c r="BA157" s="983"/>
      <c r="BB157" s="984"/>
      <c r="BC157" s="920"/>
      <c r="BD157" s="1452" t="s">
        <v>2364</v>
      </c>
      <c r="BE157" s="1056"/>
      <c r="BF157" s="1056"/>
      <c r="BG157" s="982" t="s">
        <v>1848</v>
      </c>
      <c r="BH157" s="983"/>
      <c r="BI157" s="983"/>
      <c r="BJ157" s="983"/>
      <c r="BK157" s="984"/>
      <c r="BL157" s="920"/>
      <c r="BM157" s="920"/>
      <c r="BN157" s="937"/>
      <c r="BR157" s="920"/>
      <c r="BS157" s="920"/>
      <c r="BT157" s="920"/>
      <c r="BU157" s="920"/>
      <c r="BV157" s="920"/>
      <c r="BW157" s="920"/>
      <c r="BX157" s="920"/>
      <c r="BY157" s="920"/>
      <c r="BZ157" s="920"/>
      <c r="CA157" s="920"/>
      <c r="CB157" s="920"/>
      <c r="CC157" s="920"/>
      <c r="CD157" s="920"/>
      <c r="CE157" s="920"/>
      <c r="CF157" s="920"/>
      <c r="CG157" s="920"/>
      <c r="CH157" s="920"/>
      <c r="CI157" s="920"/>
      <c r="CJ157" s="920"/>
    </row>
    <row r="158" spans="8:92" ht="9.9499999999999993" customHeight="1">
      <c r="H158" s="935"/>
      <c r="I158" s="961"/>
      <c r="J158" s="920"/>
      <c r="K158" s="920"/>
      <c r="L158" s="920"/>
      <c r="M158" s="920"/>
      <c r="BE158" s="920"/>
      <c r="BF158" s="920"/>
      <c r="BG158" s="920"/>
      <c r="BH158" s="920"/>
      <c r="BI158" s="920"/>
      <c r="BJ158" s="920"/>
      <c r="BK158" s="920"/>
      <c r="BL158" s="920"/>
      <c r="BM158" s="920"/>
      <c r="BN158" s="937"/>
      <c r="BO158" s="920"/>
      <c r="BP158" s="920"/>
      <c r="BQ158" s="920"/>
      <c r="BR158" s="920"/>
      <c r="BS158" s="920"/>
      <c r="BT158" s="920"/>
      <c r="BU158" s="920"/>
      <c r="BV158" s="920"/>
      <c r="BW158" s="920"/>
      <c r="BX158" s="920"/>
      <c r="BY158" s="920"/>
      <c r="BZ158" s="920"/>
      <c r="CA158" s="920"/>
      <c r="CB158" s="920"/>
      <c r="CC158" s="920"/>
      <c r="CD158" s="920"/>
      <c r="CE158" s="920"/>
      <c r="CF158" s="920"/>
      <c r="CG158" s="920"/>
      <c r="CH158" s="920"/>
      <c r="CI158" s="920"/>
      <c r="CJ158" s="920"/>
      <c r="CK158" s="920"/>
      <c r="CL158" s="920"/>
      <c r="CM158" s="920"/>
      <c r="CN158" s="920"/>
    </row>
    <row r="159" spans="8:92" ht="18.95" customHeight="1">
      <c r="H159" s="935"/>
      <c r="I159" s="2880" t="s">
        <v>1559</v>
      </c>
      <c r="J159" s="2797" t="s">
        <v>2282</v>
      </c>
      <c r="K159" s="2798"/>
      <c r="L159" s="2798"/>
      <c r="M159" s="2799"/>
      <c r="N159" s="2810" t="s">
        <v>3118</v>
      </c>
      <c r="O159" s="2811"/>
      <c r="P159" s="2811"/>
      <c r="Q159" s="2811"/>
      <c r="R159" s="2812"/>
      <c r="S159" s="2810" t="s">
        <v>2364</v>
      </c>
      <c r="T159" s="2882"/>
      <c r="U159" s="2882"/>
      <c r="V159" s="2882"/>
      <c r="W159" s="2812"/>
      <c r="X159" s="2810" t="s">
        <v>1630</v>
      </c>
      <c r="Y159" s="2882"/>
      <c r="Z159" s="2882"/>
      <c r="AA159" s="2882"/>
      <c r="AB159" s="2812"/>
      <c r="AC159" s="966" t="s">
        <v>2178</v>
      </c>
      <c r="AD159" s="1361"/>
      <c r="AE159" s="930"/>
      <c r="AF159" s="930"/>
      <c r="AG159" s="930"/>
      <c r="AH159" s="930"/>
      <c r="AI159" s="930"/>
      <c r="AJ159" s="930"/>
      <c r="AK159" s="931"/>
      <c r="AL159" s="966" t="s">
        <v>2179</v>
      </c>
      <c r="AM159" s="1361"/>
      <c r="AN159" s="930"/>
      <c r="AO159" s="930"/>
      <c r="AP159" s="930"/>
      <c r="AQ159" s="930"/>
      <c r="AR159" s="930"/>
      <c r="AS159" s="930"/>
      <c r="AT159" s="931"/>
      <c r="AU159" s="929" t="s">
        <v>1586</v>
      </c>
      <c r="AV159" s="930"/>
      <c r="AW159" s="930"/>
      <c r="AX159" s="930"/>
      <c r="AY159" s="930"/>
      <c r="AZ159" s="930"/>
      <c r="BA159" s="930"/>
      <c r="BB159" s="930"/>
      <c r="BC159" s="930"/>
      <c r="BD159" s="931"/>
      <c r="BE159" s="930"/>
      <c r="BF159" s="931"/>
      <c r="BG159" s="2810" t="s">
        <v>2080</v>
      </c>
      <c r="BH159" s="2882"/>
      <c r="BI159" s="2812"/>
      <c r="BJ159" s="2810" t="s">
        <v>2395</v>
      </c>
      <c r="BK159" s="2882"/>
      <c r="BL159" s="2812"/>
      <c r="BM159" s="1400"/>
      <c r="BN159" s="937"/>
    </row>
    <row r="160" spans="8:92" ht="18.95" customHeight="1">
      <c r="H160" s="935"/>
      <c r="I160" s="2881"/>
      <c r="J160" s="2800"/>
      <c r="K160" s="2801"/>
      <c r="L160" s="2801"/>
      <c r="M160" s="2802"/>
      <c r="N160" s="2813"/>
      <c r="O160" s="2814"/>
      <c r="P160" s="2814"/>
      <c r="Q160" s="2814"/>
      <c r="R160" s="2815"/>
      <c r="S160" s="2813"/>
      <c r="T160" s="2814"/>
      <c r="U160" s="2814"/>
      <c r="V160" s="2814"/>
      <c r="W160" s="2815"/>
      <c r="X160" s="2813"/>
      <c r="Y160" s="2814"/>
      <c r="Z160" s="2814"/>
      <c r="AA160" s="2814"/>
      <c r="AB160" s="2815"/>
      <c r="AC160" s="929" t="s">
        <v>3412</v>
      </c>
      <c r="AD160" s="930"/>
      <c r="AE160" s="930"/>
      <c r="AF160" s="929" t="s">
        <v>2138</v>
      </c>
      <c r="AG160" s="930"/>
      <c r="AH160" s="930"/>
      <c r="AI160" s="929" t="s">
        <v>2139</v>
      </c>
      <c r="AJ160" s="930"/>
      <c r="AK160" s="931"/>
      <c r="AL160" s="929" t="s">
        <v>3412</v>
      </c>
      <c r="AM160" s="930"/>
      <c r="AN160" s="930"/>
      <c r="AO160" s="929" t="s">
        <v>2138</v>
      </c>
      <c r="AP160" s="930"/>
      <c r="AQ160" s="930"/>
      <c r="AR160" s="929" t="s">
        <v>2139</v>
      </c>
      <c r="AS160" s="930"/>
      <c r="AT160" s="931"/>
      <c r="AU160" s="929" t="s">
        <v>699</v>
      </c>
      <c r="AV160" s="930"/>
      <c r="AW160" s="930"/>
      <c r="AX160" s="931"/>
      <c r="AY160" s="929" t="s">
        <v>700</v>
      </c>
      <c r="AZ160" s="930"/>
      <c r="BA160" s="931"/>
      <c r="BB160" s="929" t="s">
        <v>1697</v>
      </c>
      <c r="BC160" s="930"/>
      <c r="BD160" s="930"/>
      <c r="BE160" s="930"/>
      <c r="BF160" s="931"/>
      <c r="BG160" s="2813"/>
      <c r="BH160" s="2814"/>
      <c r="BI160" s="2815"/>
      <c r="BJ160" s="2813"/>
      <c r="BK160" s="2814"/>
      <c r="BL160" s="2815"/>
      <c r="BM160" s="1401"/>
      <c r="BN160" s="937"/>
    </row>
    <row r="161" spans="2:117" ht="18.95" customHeight="1">
      <c r="H161" s="935"/>
      <c r="I161" s="932" t="s">
        <v>737</v>
      </c>
      <c r="J161" s="2865" t="s">
        <v>1526</v>
      </c>
      <c r="K161" s="2866"/>
      <c r="L161" s="2866"/>
      <c r="M161" s="2867"/>
      <c r="N161" s="2890" t="s">
        <v>2350</v>
      </c>
      <c r="O161" s="2891"/>
      <c r="P161" s="2891"/>
      <c r="Q161" s="2891"/>
      <c r="R161" s="2892"/>
      <c r="S161" s="2890" t="s">
        <v>2365</v>
      </c>
      <c r="T161" s="2891"/>
      <c r="U161" s="2891"/>
      <c r="V161" s="2891"/>
      <c r="W161" s="2892"/>
      <c r="X161" s="917" t="s">
        <v>2670</v>
      </c>
      <c r="Y161" s="918"/>
      <c r="Z161" s="918"/>
      <c r="AA161" s="918"/>
      <c r="AB161" s="919"/>
      <c r="AC161" s="1388" t="s">
        <v>3410</v>
      </c>
      <c r="AD161" s="955"/>
      <c r="AE161" s="955"/>
      <c r="AF161" s="954" t="s">
        <v>1523</v>
      </c>
      <c r="AG161" s="955"/>
      <c r="AH161" s="955"/>
      <c r="AI161" s="954" t="s">
        <v>1524</v>
      </c>
      <c r="AJ161" s="955"/>
      <c r="AK161" s="971"/>
      <c r="AL161" s="1388" t="s">
        <v>3410</v>
      </c>
      <c r="AM161" s="955"/>
      <c r="AN161" s="955"/>
      <c r="AO161" s="954" t="s">
        <v>1523</v>
      </c>
      <c r="AP161" s="955"/>
      <c r="AQ161" s="955"/>
      <c r="AR161" s="954" t="s">
        <v>1620</v>
      </c>
      <c r="AS161" s="955"/>
      <c r="AT161" s="971"/>
      <c r="AU161" s="2832" t="s">
        <v>1560</v>
      </c>
      <c r="AV161" s="2806"/>
      <c r="AW161" s="2806"/>
      <c r="AX161" s="2793"/>
      <c r="AY161" s="2832">
        <v>12345</v>
      </c>
      <c r="AZ161" s="2806"/>
      <c r="BA161" s="2793"/>
      <c r="BB161" s="2929" t="s">
        <v>1691</v>
      </c>
      <c r="BC161" s="2930"/>
      <c r="BD161" s="2930"/>
      <c r="BE161" s="2930"/>
      <c r="BF161" s="2931"/>
      <c r="BG161" s="2929" t="s">
        <v>1704</v>
      </c>
      <c r="BH161" s="2930"/>
      <c r="BI161" s="2931"/>
      <c r="BJ161" s="2929">
        <v>12</v>
      </c>
      <c r="BK161" s="2930"/>
      <c r="BL161" s="2931"/>
      <c r="BM161" s="990" t="s">
        <v>1180</v>
      </c>
      <c r="BN161" s="937"/>
    </row>
    <row r="162" spans="2:117" ht="18.95" customHeight="1">
      <c r="H162" s="935"/>
      <c r="I162" s="932" t="s">
        <v>737</v>
      </c>
      <c r="J162" s="2865" t="s">
        <v>1526</v>
      </c>
      <c r="K162" s="2866"/>
      <c r="L162" s="2866"/>
      <c r="M162" s="2867"/>
      <c r="N162" s="2890" t="s">
        <v>2350</v>
      </c>
      <c r="O162" s="2891"/>
      <c r="P162" s="2891"/>
      <c r="Q162" s="2891"/>
      <c r="R162" s="2892"/>
      <c r="S162" s="2890" t="s">
        <v>2366</v>
      </c>
      <c r="T162" s="2891"/>
      <c r="U162" s="2891"/>
      <c r="V162" s="2891"/>
      <c r="W162" s="2892"/>
      <c r="X162" s="917" t="s">
        <v>2670</v>
      </c>
      <c r="Y162" s="918"/>
      <c r="Z162" s="918"/>
      <c r="AA162" s="918"/>
      <c r="AB162" s="919"/>
      <c r="AC162" s="1388" t="s">
        <v>3410</v>
      </c>
      <c r="AD162" s="955"/>
      <c r="AE162" s="955"/>
      <c r="AF162" s="954" t="s">
        <v>1523</v>
      </c>
      <c r="AG162" s="955"/>
      <c r="AH162" s="955"/>
      <c r="AI162" s="954" t="s">
        <v>1524</v>
      </c>
      <c r="AJ162" s="955"/>
      <c r="AK162" s="971"/>
      <c r="AL162" s="1388" t="s">
        <v>3410</v>
      </c>
      <c r="AM162" s="955"/>
      <c r="AN162" s="955"/>
      <c r="AO162" s="954" t="s">
        <v>1523</v>
      </c>
      <c r="AP162" s="955"/>
      <c r="AQ162" s="955"/>
      <c r="AR162" s="954" t="s">
        <v>1620</v>
      </c>
      <c r="AS162" s="955"/>
      <c r="AT162" s="971"/>
      <c r="AU162" s="2831" t="s">
        <v>1560</v>
      </c>
      <c r="AV162" s="2808"/>
      <c r="AW162" s="2808"/>
      <c r="AX162" s="2809"/>
      <c r="AY162" s="2831">
        <v>12345</v>
      </c>
      <c r="AZ162" s="2808"/>
      <c r="BA162" s="2809"/>
      <c r="BB162" s="2932" t="s">
        <v>1691</v>
      </c>
      <c r="BC162" s="2933"/>
      <c r="BD162" s="2933"/>
      <c r="BE162" s="2933"/>
      <c r="BF162" s="2934"/>
      <c r="BG162" s="2932" t="s">
        <v>1704</v>
      </c>
      <c r="BH162" s="2933"/>
      <c r="BI162" s="2934"/>
      <c r="BJ162" s="2932">
        <v>14</v>
      </c>
      <c r="BK162" s="2933"/>
      <c r="BL162" s="2934"/>
      <c r="BM162" s="986"/>
      <c r="BN162" s="937"/>
    </row>
    <row r="163" spans="2:117" ht="5.0999999999999996" customHeight="1">
      <c r="H163" s="935"/>
      <c r="I163" s="1230"/>
      <c r="J163" s="1419"/>
      <c r="K163" s="1419"/>
      <c r="L163" s="1419"/>
      <c r="M163" s="1419"/>
      <c r="N163" s="1419"/>
      <c r="O163" s="1419"/>
      <c r="P163" s="1419"/>
      <c r="Q163" s="1419"/>
      <c r="R163" s="1419"/>
      <c r="W163" s="920"/>
      <c r="X163" s="920"/>
      <c r="Y163" s="920"/>
      <c r="Z163" s="920"/>
      <c r="AA163" s="920"/>
      <c r="AB163" s="920"/>
      <c r="AC163" s="1421"/>
      <c r="AD163" s="911"/>
      <c r="AE163" s="911"/>
      <c r="AF163" s="911"/>
      <c r="AG163" s="911"/>
      <c r="AH163" s="911"/>
      <c r="AI163" s="911"/>
      <c r="AJ163" s="911"/>
      <c r="AK163" s="911"/>
      <c r="AL163" s="1421"/>
      <c r="AM163" s="911"/>
      <c r="AN163" s="911"/>
      <c r="AO163" s="911"/>
      <c r="AP163" s="911"/>
      <c r="AQ163" s="911"/>
      <c r="AR163" s="911"/>
      <c r="AS163" s="911"/>
      <c r="AT163" s="911"/>
      <c r="AU163" s="1230"/>
      <c r="AV163" s="1230"/>
      <c r="AW163" s="1230"/>
      <c r="AX163" s="1230"/>
      <c r="AY163" s="1230"/>
      <c r="AZ163" s="1230"/>
      <c r="BA163" s="1230"/>
      <c r="BB163" s="1230"/>
      <c r="BC163" s="1230"/>
      <c r="BD163" s="1230"/>
      <c r="BE163" s="1230"/>
      <c r="BF163" s="1230"/>
      <c r="BG163" s="1230"/>
      <c r="BH163" s="1230"/>
      <c r="BI163" s="1230"/>
      <c r="BJ163" s="1230"/>
      <c r="BK163" s="1230"/>
      <c r="BL163" s="1230"/>
      <c r="BM163" s="536"/>
      <c r="BN163" s="937"/>
    </row>
    <row r="164" spans="2:117" ht="5.0999999999999996" customHeight="1">
      <c r="H164" s="935"/>
      <c r="I164" s="977"/>
      <c r="J164" s="977"/>
      <c r="K164" s="977"/>
      <c r="L164" s="977"/>
      <c r="M164" s="977"/>
      <c r="N164" s="977"/>
      <c r="O164" s="977"/>
      <c r="P164" s="977"/>
      <c r="Q164" s="977"/>
      <c r="R164" s="977"/>
      <c r="S164" s="977"/>
      <c r="T164" s="977"/>
      <c r="U164" s="977"/>
      <c r="V164" s="977"/>
      <c r="W164" s="977"/>
      <c r="X164" s="977"/>
      <c r="Y164" s="977"/>
      <c r="Z164" s="977"/>
      <c r="AA164" s="977"/>
      <c r="AB164" s="977"/>
      <c r="AC164" s="977"/>
      <c r="AD164" s="977"/>
      <c r="AE164" s="977"/>
      <c r="AF164" s="977"/>
      <c r="AG164" s="977"/>
      <c r="AH164" s="977"/>
      <c r="AI164" s="977"/>
      <c r="AJ164" s="977"/>
      <c r="AK164" s="977"/>
      <c r="AL164" s="977"/>
      <c r="AM164" s="977"/>
      <c r="AN164" s="977"/>
      <c r="AO164" s="977"/>
      <c r="AP164" s="977"/>
      <c r="AQ164" s="977"/>
      <c r="AR164" s="977"/>
      <c r="AS164" s="977"/>
      <c r="AT164" s="977"/>
      <c r="AU164" s="977"/>
      <c r="AV164" s="977"/>
      <c r="AW164" s="977"/>
      <c r="AX164" s="977"/>
      <c r="AY164" s="977"/>
      <c r="AZ164" s="977"/>
      <c r="BA164" s="977"/>
      <c r="BB164" s="977"/>
      <c r="BC164" s="977"/>
      <c r="BD164" s="977"/>
      <c r="BE164" s="977"/>
      <c r="BF164" s="977"/>
      <c r="BG164" s="977"/>
      <c r="BH164" s="977"/>
      <c r="BI164" s="977"/>
      <c r="BJ164" s="977"/>
      <c r="BK164" s="977"/>
      <c r="BL164" s="977"/>
      <c r="BM164" s="977"/>
      <c r="BN164" s="937"/>
    </row>
    <row r="165" spans="2:117" ht="18.95" customHeight="1">
      <c r="H165" s="935"/>
      <c r="I165" s="1372"/>
      <c r="J165" s="1372"/>
      <c r="K165" s="1372"/>
      <c r="L165" s="1372"/>
      <c r="M165" s="1372"/>
      <c r="N165" s="1372"/>
      <c r="O165" s="1372"/>
      <c r="P165" s="1372"/>
      <c r="Q165" s="1372"/>
      <c r="R165" s="1372"/>
      <c r="S165" s="1372"/>
      <c r="T165" s="1372"/>
      <c r="U165" s="1372"/>
      <c r="V165" s="1372"/>
      <c r="W165" s="1372"/>
      <c r="X165" s="1372"/>
      <c r="Y165" s="1372"/>
      <c r="Z165" s="1372"/>
      <c r="AA165" s="1372"/>
      <c r="AB165" s="1372"/>
      <c r="AC165" s="1372"/>
      <c r="AD165" s="1372"/>
      <c r="AE165" s="1372"/>
      <c r="AF165" s="1372"/>
      <c r="AG165" s="1372"/>
      <c r="AH165" s="1372"/>
      <c r="AI165" s="1372"/>
      <c r="AJ165" s="1372"/>
      <c r="AK165" s="1372"/>
      <c r="AL165" s="1372"/>
      <c r="AM165" s="1372"/>
      <c r="AN165" s="1372"/>
      <c r="AO165" s="1372"/>
      <c r="AP165" s="1372"/>
      <c r="AQ165" s="1372"/>
      <c r="AR165" s="1372"/>
      <c r="AS165" s="1372"/>
      <c r="AT165" s="1372"/>
      <c r="AU165" s="1372"/>
      <c r="AV165" s="1372"/>
      <c r="AW165" s="1372"/>
      <c r="AX165" s="1372"/>
      <c r="AY165" s="1372"/>
      <c r="AZ165" s="1372"/>
      <c r="BA165" s="1372"/>
      <c r="BB165" s="1372"/>
      <c r="BC165" s="1372"/>
      <c r="BD165" s="1372"/>
      <c r="BE165" s="1372"/>
      <c r="BF165" s="1372"/>
      <c r="BG165" s="978" t="s">
        <v>1557</v>
      </c>
      <c r="BH165" s="978"/>
      <c r="BI165" s="978"/>
      <c r="BJ165" s="2883">
        <f>BJ161+BJ162</f>
        <v>26</v>
      </c>
      <c r="BK165" s="2884"/>
      <c r="BL165" s="2885"/>
      <c r="BM165" s="1372"/>
      <c r="BN165" s="937"/>
    </row>
    <row r="166" spans="2:117" ht="5.0999999999999996" customHeight="1">
      <c r="H166" s="935"/>
      <c r="I166" s="977"/>
      <c r="J166" s="977"/>
      <c r="K166" s="977"/>
      <c r="L166" s="977"/>
      <c r="M166" s="977"/>
      <c r="N166" s="977"/>
      <c r="O166" s="977"/>
      <c r="P166" s="977"/>
      <c r="Q166" s="977"/>
      <c r="R166" s="977"/>
      <c r="S166" s="977"/>
      <c r="T166" s="977"/>
      <c r="U166" s="977"/>
      <c r="V166" s="977"/>
      <c r="W166" s="977"/>
      <c r="X166" s="977"/>
      <c r="Y166" s="977"/>
      <c r="Z166" s="977"/>
      <c r="AA166" s="977"/>
      <c r="AB166" s="977"/>
      <c r="AC166" s="977"/>
      <c r="AD166" s="977"/>
      <c r="AE166" s="977"/>
      <c r="AF166" s="977"/>
      <c r="AG166" s="977"/>
      <c r="AH166" s="977"/>
      <c r="AI166" s="977"/>
      <c r="AJ166" s="977"/>
      <c r="AK166" s="977"/>
      <c r="AL166" s="977"/>
      <c r="AM166" s="977"/>
      <c r="AN166" s="977"/>
      <c r="AO166" s="977"/>
      <c r="AP166" s="977"/>
      <c r="AQ166" s="977"/>
      <c r="AR166" s="977"/>
      <c r="AS166" s="977"/>
      <c r="AT166" s="977"/>
      <c r="AU166" s="977"/>
      <c r="AV166" s="977"/>
      <c r="AW166" s="977"/>
      <c r="AX166" s="977"/>
      <c r="AY166" s="977"/>
      <c r="AZ166" s="977"/>
      <c r="BA166" s="977"/>
      <c r="BB166" s="977"/>
      <c r="BC166" s="977"/>
      <c r="BD166" s="977"/>
      <c r="BE166" s="977"/>
      <c r="BF166" s="977"/>
      <c r="BG166" s="977"/>
      <c r="BH166" s="977"/>
      <c r="BI166" s="977"/>
      <c r="BJ166" s="977"/>
      <c r="BK166" s="977"/>
      <c r="BL166" s="977"/>
      <c r="BM166" s="977"/>
      <c r="BN166" s="937"/>
    </row>
    <row r="167" spans="2:117" ht="9.9499999999999993" customHeight="1">
      <c r="H167" s="936"/>
      <c r="I167" s="939"/>
      <c r="J167" s="939"/>
      <c r="K167" s="939"/>
      <c r="L167" s="939"/>
      <c r="M167" s="939"/>
      <c r="N167" s="939"/>
      <c r="O167" s="939"/>
      <c r="P167" s="939"/>
      <c r="Q167" s="939"/>
      <c r="R167" s="939"/>
      <c r="S167" s="939"/>
      <c r="T167" s="939"/>
      <c r="U167" s="939"/>
      <c r="V167" s="939"/>
      <c r="W167" s="939"/>
      <c r="X167" s="939"/>
      <c r="Y167" s="939"/>
      <c r="Z167" s="939"/>
      <c r="AA167" s="939"/>
      <c r="AB167" s="939"/>
      <c r="AC167" s="939"/>
      <c r="AD167" s="939"/>
      <c r="AE167" s="939"/>
      <c r="AF167" s="939"/>
      <c r="AG167" s="939"/>
      <c r="AH167" s="939"/>
      <c r="AI167" s="939"/>
      <c r="AJ167" s="939"/>
      <c r="AK167" s="939"/>
      <c r="AL167" s="939"/>
      <c r="AM167" s="939"/>
      <c r="AN167" s="939"/>
      <c r="AO167" s="939"/>
      <c r="AP167" s="939"/>
      <c r="AQ167" s="939"/>
      <c r="AR167" s="939"/>
      <c r="AS167" s="939"/>
      <c r="AT167" s="939"/>
      <c r="AU167" s="939"/>
      <c r="AV167" s="939"/>
      <c r="AW167" s="939"/>
      <c r="AX167" s="939"/>
      <c r="AY167" s="939"/>
      <c r="AZ167" s="939"/>
      <c r="BA167" s="939"/>
      <c r="BB167" s="939"/>
      <c r="BC167" s="939"/>
      <c r="BD167" s="939"/>
      <c r="BE167" s="939"/>
      <c r="BF167" s="939"/>
      <c r="BG167" s="939"/>
      <c r="BH167" s="939"/>
      <c r="BI167" s="939"/>
      <c r="BJ167" s="939"/>
      <c r="BK167" s="939"/>
      <c r="BL167" s="939"/>
      <c r="BM167" s="521"/>
      <c r="BN167" s="1390"/>
      <c r="BO167"/>
      <c r="BP167"/>
      <c r="BQ167"/>
      <c r="BR167"/>
      <c r="BS167"/>
      <c r="BT167"/>
      <c r="BU167"/>
    </row>
    <row r="168" spans="2:117" ht="18.95" customHeight="1">
      <c r="I168" s="1050" t="s">
        <v>2184</v>
      </c>
      <c r="N168" s="920"/>
      <c r="O168" s="920"/>
      <c r="P168" s="920"/>
      <c r="Q168" s="920"/>
      <c r="R168" s="920"/>
      <c r="S168" s="920"/>
      <c r="T168" s="920"/>
      <c r="U168" s="920"/>
      <c r="V168" s="920"/>
      <c r="W168" s="920"/>
      <c r="X168" s="920"/>
      <c r="Y168" s="920"/>
      <c r="Z168" s="920"/>
      <c r="AA168" s="920"/>
      <c r="AB168" s="920"/>
      <c r="AC168" s="920"/>
      <c r="AD168" s="920"/>
      <c r="AE168" s="920"/>
      <c r="AF168" s="920"/>
      <c r="AG168" s="920"/>
      <c r="AH168" s="920"/>
      <c r="AI168" s="920"/>
      <c r="BH168"/>
      <c r="BI168"/>
      <c r="BJ168"/>
      <c r="BK168"/>
      <c r="BL168"/>
    </row>
    <row r="169" spans="2:117" ht="18.95" customHeight="1">
      <c r="N169" s="920"/>
      <c r="O169" s="920"/>
      <c r="P169" s="920"/>
      <c r="Q169" s="920"/>
      <c r="R169" s="920"/>
      <c r="S169" s="920"/>
      <c r="T169" s="920"/>
      <c r="U169" s="920"/>
      <c r="V169" s="920"/>
      <c r="W169" s="920"/>
      <c r="X169" s="920"/>
      <c r="Y169" s="920"/>
      <c r="Z169" s="920"/>
      <c r="AA169" s="920"/>
      <c r="AB169" s="920"/>
      <c r="AC169" s="920"/>
      <c r="AD169" s="920"/>
      <c r="AE169" s="920"/>
      <c r="AF169" s="920"/>
      <c r="AG169" s="920"/>
      <c r="AH169" s="920"/>
      <c r="AI169" s="920"/>
      <c r="CG169" s="974"/>
      <c r="CH169" s="974"/>
      <c r="CI169" s="974"/>
      <c r="CJ169" s="974"/>
      <c r="CK169" s="974"/>
      <c r="CL169" s="974"/>
      <c r="CM169" s="974"/>
      <c r="CN169" s="974"/>
      <c r="CO169" s="974"/>
      <c r="CP169" s="974"/>
      <c r="CQ169" s="920"/>
      <c r="CR169" s="920"/>
      <c r="CS169" s="920"/>
      <c r="CT169" s="920"/>
      <c r="CU169" s="920"/>
      <c r="CV169" s="920"/>
      <c r="CW169" s="920"/>
      <c r="CX169" s="920"/>
      <c r="CY169"/>
      <c r="CZ169"/>
      <c r="DA169"/>
      <c r="DB169"/>
      <c r="DC169"/>
      <c r="DD169"/>
      <c r="DE169"/>
      <c r="DF169"/>
      <c r="DG169"/>
      <c r="DH169"/>
      <c r="DI169"/>
      <c r="DJ169"/>
      <c r="DK169"/>
      <c r="DL169"/>
      <c r="DM169"/>
    </row>
    <row r="170" spans="2:117" ht="18.95" customHeight="1">
      <c r="N170" s="920"/>
      <c r="O170" s="920"/>
      <c r="P170" s="920"/>
      <c r="Q170" s="920"/>
      <c r="R170" s="920"/>
      <c r="S170" s="920"/>
      <c r="T170" s="920"/>
      <c r="U170" s="920"/>
      <c r="V170" s="920"/>
      <c r="W170" s="920"/>
      <c r="X170" s="920"/>
      <c r="Y170" s="920"/>
      <c r="Z170" s="920"/>
      <c r="AA170" s="920"/>
      <c r="AB170" s="920"/>
      <c r="AC170" s="920"/>
      <c r="AD170" s="920"/>
      <c r="AE170" s="920"/>
      <c r="AF170" s="920"/>
      <c r="AG170" s="920"/>
      <c r="AH170" s="920"/>
      <c r="AI170" s="920"/>
      <c r="CG170" s="974"/>
      <c r="CH170" s="974"/>
      <c r="CI170" s="974"/>
      <c r="CJ170" s="974"/>
      <c r="CK170" s="974"/>
      <c r="CL170" s="974"/>
      <c r="CM170" s="974"/>
      <c r="CN170" s="974"/>
      <c r="CO170" s="974"/>
      <c r="CP170" s="974"/>
      <c r="CQ170" s="920"/>
      <c r="CR170" s="920"/>
      <c r="CS170" s="920"/>
      <c r="CT170" s="920"/>
      <c r="CU170" s="920"/>
      <c r="CV170" s="920"/>
      <c r="CW170" s="920"/>
      <c r="CX170" s="920"/>
      <c r="CY170"/>
      <c r="CZ170"/>
      <c r="DA170"/>
      <c r="DB170"/>
      <c r="DC170"/>
      <c r="DD170"/>
      <c r="DE170"/>
      <c r="DF170"/>
      <c r="DG170"/>
      <c r="DH170"/>
      <c r="DI170"/>
      <c r="DJ170"/>
      <c r="DK170"/>
      <c r="DL170"/>
      <c r="DM170"/>
    </row>
    <row r="171" spans="2:117" s="974" customFormat="1" ht="18.95" customHeight="1">
      <c r="G171" s="1971" t="s">
        <v>3546</v>
      </c>
      <c r="H171" s="1530"/>
      <c r="I171" s="2069"/>
      <c r="J171" s="2069"/>
    </row>
    <row r="172" spans="2:117" s="974" customFormat="1" ht="18.95" customHeight="1"/>
    <row r="173" spans="2:117" customFormat="1" ht="5.0999999999999996" customHeight="1">
      <c r="B173" s="974"/>
      <c r="C173" s="974"/>
      <c r="D173" s="974"/>
      <c r="I173" s="2239"/>
      <c r="J173" s="2236"/>
      <c r="K173" s="2237"/>
      <c r="L173" s="2237"/>
      <c r="M173" s="2237"/>
      <c r="N173" s="2237"/>
      <c r="O173" s="2237"/>
      <c r="P173" s="2237"/>
      <c r="Q173" s="2237"/>
      <c r="R173" s="2237"/>
      <c r="S173" s="2238"/>
      <c r="T173" s="2239"/>
      <c r="U173" s="2239"/>
      <c r="V173" s="2239"/>
      <c r="W173" s="2239"/>
      <c r="X173" s="2239"/>
      <c r="Y173" s="2239"/>
      <c r="Z173" s="2239"/>
      <c r="AA173" s="920"/>
      <c r="AB173" s="2239"/>
      <c r="AC173" s="920"/>
      <c r="AD173" s="920"/>
      <c r="AE173" s="920"/>
      <c r="AF173" s="920"/>
      <c r="AG173" s="920"/>
      <c r="AH173" s="920"/>
      <c r="AI173" s="920"/>
      <c r="AJ173" s="920"/>
      <c r="AK173" s="920"/>
      <c r="AL173" s="920"/>
      <c r="AM173" s="920"/>
      <c r="AN173" s="920"/>
      <c r="AO173" s="920"/>
      <c r="AP173" s="920"/>
      <c r="AQ173" s="920"/>
      <c r="AR173" s="920"/>
      <c r="AS173" s="486"/>
      <c r="AT173" s="486"/>
      <c r="AU173" s="486"/>
      <c r="AV173" s="486"/>
      <c r="AW173" s="486"/>
      <c r="AX173" s="486"/>
      <c r="AY173" s="486"/>
      <c r="AZ173" s="486"/>
      <c r="BA173" s="486"/>
      <c r="BB173" s="486"/>
      <c r="BC173" s="486"/>
      <c r="BD173" s="486"/>
      <c r="BE173" s="486"/>
      <c r="BF173" s="486"/>
      <c r="BG173" s="486"/>
      <c r="BH173" s="920"/>
      <c r="BI173" s="920"/>
      <c r="BJ173" s="920"/>
      <c r="BK173" s="920"/>
      <c r="BL173" s="920"/>
      <c r="BM173" s="920"/>
      <c r="BN173" s="920"/>
      <c r="BO173" s="920"/>
      <c r="BP173" s="486"/>
      <c r="BQ173" s="486"/>
      <c r="BR173" s="486"/>
      <c r="BS173" s="486"/>
      <c r="BT173" s="486"/>
      <c r="BU173" s="920"/>
      <c r="BV173" s="920"/>
      <c r="BW173" s="920"/>
      <c r="BX173" s="920"/>
      <c r="BY173" s="920"/>
      <c r="BZ173" s="920"/>
      <c r="CA173" s="486"/>
      <c r="CB173" s="486"/>
      <c r="CC173" s="486"/>
      <c r="CD173" s="486"/>
      <c r="CE173" s="486"/>
      <c r="CF173" s="486"/>
      <c r="CG173" s="486"/>
      <c r="CH173" s="486"/>
      <c r="CI173" s="486"/>
      <c r="CJ173" s="486"/>
      <c r="CK173" s="486"/>
      <c r="CL173" s="486"/>
      <c r="CM173" s="486"/>
      <c r="CN173" s="486"/>
      <c r="CO173" s="486"/>
      <c r="CP173" s="486"/>
      <c r="CQ173" s="486"/>
      <c r="CR173" s="486"/>
      <c r="CS173" s="486"/>
      <c r="CT173" s="486"/>
      <c r="CU173" s="486"/>
      <c r="CV173" s="486"/>
      <c r="CW173" s="486"/>
      <c r="CX173" s="486"/>
      <c r="CY173" s="486"/>
      <c r="CZ173" s="486"/>
      <c r="DA173" s="486"/>
      <c r="DB173" s="486"/>
    </row>
    <row r="174" spans="2:117" customFormat="1" ht="20.100000000000001" customHeight="1">
      <c r="B174" s="974"/>
      <c r="C174" s="974"/>
      <c r="D174" s="974"/>
      <c r="I174" s="2239"/>
      <c r="J174" s="907" t="s">
        <v>3547</v>
      </c>
      <c r="K174" s="908"/>
      <c r="L174" s="908"/>
      <c r="M174" s="908"/>
      <c r="N174" s="908"/>
      <c r="O174" s="908"/>
      <c r="P174" s="908"/>
      <c r="Q174" s="908"/>
      <c r="R174" s="908"/>
      <c r="S174" s="909"/>
      <c r="T174" s="1394" t="s">
        <v>1652</v>
      </c>
      <c r="U174" s="1021"/>
      <c r="V174" s="1021"/>
      <c r="W174" s="1021"/>
      <c r="X174" s="1021"/>
      <c r="Y174" s="1023"/>
      <c r="Z174" s="920"/>
      <c r="AA174" s="920"/>
      <c r="AB174" s="920"/>
      <c r="AC174" s="920"/>
      <c r="AD174" s="920"/>
      <c r="AE174" s="920"/>
      <c r="AF174" s="920"/>
      <c r="AG174" s="920"/>
      <c r="AH174" s="920"/>
      <c r="AI174" s="920"/>
      <c r="AJ174" s="920"/>
      <c r="AK174" s="920"/>
      <c r="AL174" s="920"/>
      <c r="AM174" s="920"/>
      <c r="AN174" s="920"/>
      <c r="AO174" s="920"/>
      <c r="AP174" s="920"/>
      <c r="AQ174" s="920"/>
      <c r="AR174" s="920"/>
      <c r="AS174" s="920"/>
      <c r="AT174" s="920"/>
      <c r="AU174" s="920"/>
      <c r="AV174" s="920"/>
      <c r="AW174" s="920"/>
      <c r="AX174" s="920"/>
      <c r="AY174" s="920"/>
      <c r="AZ174" s="920"/>
      <c r="BA174" s="920"/>
      <c r="BB174" s="920"/>
      <c r="BC174" s="920"/>
      <c r="BD174" s="920"/>
      <c r="BE174" s="920"/>
      <c r="BF174" s="920"/>
      <c r="BG174" s="920"/>
      <c r="BH174" s="920"/>
      <c r="BI174" s="920"/>
      <c r="BJ174" s="920"/>
      <c r="BK174" s="920"/>
      <c r="BL174" s="920"/>
      <c r="BM174" s="920"/>
      <c r="BN174" s="920"/>
      <c r="BO174" s="920"/>
      <c r="BP174" s="486"/>
      <c r="BQ174" s="486"/>
      <c r="BR174" s="486"/>
      <c r="BS174" s="486"/>
      <c r="BT174" s="486"/>
    </row>
    <row r="175" spans="2:117" customFormat="1" ht="9.9499999999999993" customHeight="1">
      <c r="B175" s="974"/>
      <c r="C175" s="974"/>
      <c r="D175" s="974"/>
      <c r="I175" s="916"/>
      <c r="J175" s="2239"/>
      <c r="K175" s="2239"/>
      <c r="L175" s="2239"/>
      <c r="M175" s="2239"/>
      <c r="N175" s="2239"/>
      <c r="O175" s="2239"/>
      <c r="P175" s="2239"/>
      <c r="Q175" s="2239"/>
      <c r="R175" s="2239"/>
      <c r="S175" s="2239"/>
      <c r="T175" s="2239"/>
      <c r="U175" s="2239"/>
      <c r="V175" s="2239"/>
      <c r="W175" s="2239"/>
      <c r="X175" s="941"/>
      <c r="Y175" s="941"/>
      <c r="Z175" s="941"/>
      <c r="AA175" s="941"/>
      <c r="AB175" s="941"/>
      <c r="AC175" s="941"/>
      <c r="AD175" s="941"/>
      <c r="AE175" s="941"/>
      <c r="AF175" s="941"/>
      <c r="AG175" s="941"/>
      <c r="AH175" s="941"/>
      <c r="AI175" s="941"/>
      <c r="AJ175" s="941"/>
      <c r="AK175" s="941"/>
      <c r="AL175" s="941"/>
      <c r="AM175" s="941"/>
      <c r="AN175" s="941"/>
      <c r="AO175" s="941"/>
      <c r="AP175" s="941"/>
      <c r="AQ175" s="941"/>
      <c r="AR175" s="941"/>
      <c r="AS175" s="941"/>
      <c r="AT175" s="941"/>
      <c r="AU175" s="941"/>
      <c r="AV175" s="941"/>
      <c r="AW175" s="941"/>
      <c r="AX175" s="941"/>
      <c r="AY175" s="941"/>
      <c r="AZ175" s="941"/>
      <c r="BA175" s="941"/>
      <c r="BB175" s="942"/>
      <c r="BC175" s="920"/>
      <c r="BD175" s="920"/>
      <c r="BE175" s="920"/>
      <c r="BF175" s="920"/>
      <c r="BG175" s="920"/>
      <c r="BH175" s="920"/>
      <c r="BI175" s="920"/>
      <c r="BJ175" s="920"/>
      <c r="BK175" s="920"/>
      <c r="BL175" s="920"/>
      <c r="BM175" s="920"/>
      <c r="BN175" s="920"/>
      <c r="BO175" s="920"/>
      <c r="BP175" s="486"/>
      <c r="BQ175" s="486"/>
      <c r="BR175" s="486"/>
      <c r="BS175" s="486"/>
      <c r="BT175" s="486"/>
    </row>
    <row r="176" spans="2:117" customFormat="1" ht="20.100000000000001" customHeight="1">
      <c r="B176" s="974"/>
      <c r="C176" s="974"/>
      <c r="D176" s="974"/>
      <c r="I176" s="1064"/>
      <c r="J176" s="949" t="s">
        <v>2024</v>
      </c>
      <c r="K176" s="752"/>
      <c r="L176" s="752"/>
      <c r="M176" s="752"/>
      <c r="N176" s="2865" t="s">
        <v>1179</v>
      </c>
      <c r="O176" s="2866"/>
      <c r="P176" s="2866"/>
      <c r="Q176" s="2866"/>
      <c r="R176" s="2867"/>
      <c r="S176" s="915" t="s">
        <v>1180</v>
      </c>
      <c r="T176" s="920" t="s">
        <v>737</v>
      </c>
      <c r="U176" s="951" t="s">
        <v>1539</v>
      </c>
      <c r="V176" s="920"/>
      <c r="W176" s="920"/>
      <c r="X176" s="486"/>
      <c r="Y176" s="949" t="s">
        <v>1629</v>
      </c>
      <c r="Z176" s="486"/>
      <c r="AA176" s="486"/>
      <c r="AB176" s="2010" t="s">
        <v>3059</v>
      </c>
      <c r="AC176" s="2011"/>
      <c r="AD176" s="2011"/>
      <c r="AE176" s="2011"/>
      <c r="AF176" s="2011"/>
      <c r="AG176" s="2012"/>
      <c r="AH176" s="486"/>
      <c r="AI176" s="920"/>
      <c r="AJ176" s="920"/>
      <c r="AK176" s="920"/>
      <c r="AL176" s="926" t="s">
        <v>1544</v>
      </c>
      <c r="AM176" s="927"/>
      <c r="AN176" s="928"/>
      <c r="AO176" s="926" t="s">
        <v>2119</v>
      </c>
      <c r="AP176" s="927"/>
      <c r="AQ176" s="928"/>
      <c r="AR176" s="926" t="s">
        <v>1538</v>
      </c>
      <c r="AS176" s="927"/>
      <c r="AT176" s="928"/>
      <c r="AU176" s="920"/>
      <c r="AV176" s="1507" t="s">
        <v>3187</v>
      </c>
      <c r="AW176" s="1508"/>
      <c r="AX176" s="1508"/>
      <c r="AY176" s="1508"/>
      <c r="AZ176" s="1508"/>
      <c r="BA176" s="1509"/>
      <c r="BB176" s="937"/>
      <c r="BC176" s="920"/>
      <c r="BD176" s="920"/>
      <c r="BE176" s="920"/>
      <c r="BF176" s="920"/>
      <c r="BG176" s="920"/>
      <c r="BH176" s="920"/>
      <c r="BI176" s="920"/>
      <c r="BJ176" s="920"/>
      <c r="BK176" s="920"/>
      <c r="BL176" s="920"/>
      <c r="BM176" s="920"/>
      <c r="BN176" s="920"/>
      <c r="BO176" s="920"/>
      <c r="BP176" s="486"/>
      <c r="BQ176" s="486"/>
      <c r="BR176" s="486"/>
      <c r="BS176" s="486"/>
      <c r="BT176" s="486"/>
    </row>
    <row r="177" spans="2:93" customFormat="1" ht="9.9499999999999993" customHeight="1">
      <c r="B177" s="974"/>
      <c r="C177" s="974"/>
      <c r="D177" s="974"/>
      <c r="I177" s="1064"/>
      <c r="J177" s="920"/>
      <c r="K177" s="1045"/>
      <c r="L177" s="1045"/>
      <c r="M177" s="1045"/>
      <c r="N177" s="1045"/>
      <c r="O177" s="1045"/>
      <c r="P177" s="1045"/>
      <c r="Q177" s="1045"/>
      <c r="R177" s="1045"/>
      <c r="S177" s="1045"/>
      <c r="T177" s="1045"/>
      <c r="U177" s="1045"/>
      <c r="V177" s="1045"/>
      <c r="W177" s="1045"/>
      <c r="X177" s="1045"/>
      <c r="Y177" s="1045"/>
      <c r="Z177" s="1045"/>
      <c r="AA177" s="1045"/>
      <c r="AB177" s="1045"/>
      <c r="AC177" s="1045"/>
      <c r="AD177" s="1045"/>
      <c r="AE177" s="1045"/>
      <c r="AF177" s="1045"/>
      <c r="AG177" s="1045"/>
      <c r="AH177" s="1045"/>
      <c r="AI177" s="1045"/>
      <c r="AJ177" s="920"/>
      <c r="AK177" s="920"/>
      <c r="AL177" s="920"/>
      <c r="AM177" s="920"/>
      <c r="AN177" s="920"/>
      <c r="AO177" s="920"/>
      <c r="AP177" s="920"/>
      <c r="AQ177" s="920"/>
      <c r="AR177" s="920"/>
      <c r="AS177" s="920"/>
      <c r="AT177" s="920"/>
      <c r="AU177" s="920"/>
      <c r="AV177" s="920"/>
      <c r="AW177" s="920"/>
      <c r="AX177" s="920"/>
      <c r="AY177" s="920"/>
      <c r="AZ177" s="1045"/>
      <c r="BA177" s="920"/>
      <c r="BB177" s="937"/>
      <c r="BC177" s="920"/>
      <c r="BD177" s="920"/>
      <c r="BE177" s="920"/>
      <c r="BF177" s="920"/>
      <c r="BG177" s="920"/>
      <c r="BH177" s="920"/>
      <c r="BI177" s="920"/>
      <c r="BJ177" s="920"/>
      <c r="BK177" s="920"/>
      <c r="BL177" s="920"/>
      <c r="BM177" s="920"/>
      <c r="BN177" s="920"/>
      <c r="BO177" s="920"/>
      <c r="BP177" s="486"/>
      <c r="BQ177" s="486"/>
      <c r="BR177" s="486"/>
      <c r="BS177" s="486"/>
      <c r="BT177" s="486"/>
    </row>
    <row r="178" spans="2:93" customFormat="1" ht="20.100000000000001" customHeight="1">
      <c r="B178" s="974"/>
      <c r="C178" s="974"/>
      <c r="D178" s="974"/>
      <c r="I178" s="1689"/>
      <c r="J178" s="1256" t="s">
        <v>1630</v>
      </c>
      <c r="K178" s="1056"/>
      <c r="L178" s="1056"/>
      <c r="M178" s="938"/>
      <c r="N178" s="1154" t="s">
        <v>1953</v>
      </c>
      <c r="O178" s="1155"/>
      <c r="P178" s="1155"/>
      <c r="Q178" s="1155"/>
      <c r="R178" s="1156"/>
      <c r="S178" s="986" t="s">
        <v>912</v>
      </c>
      <c r="T178" s="910" t="s">
        <v>1522</v>
      </c>
      <c r="U178" s="752"/>
      <c r="V178" s="752"/>
      <c r="W178" s="752"/>
      <c r="X178" s="2868" t="s">
        <v>3410</v>
      </c>
      <c r="Y178" s="2869"/>
      <c r="Z178" s="2870"/>
      <c r="AA178" s="946" t="s">
        <v>1115</v>
      </c>
      <c r="AB178" s="2865" t="s">
        <v>1523</v>
      </c>
      <c r="AC178" s="2866"/>
      <c r="AD178" s="2867"/>
      <c r="AE178" s="946" t="s">
        <v>1115</v>
      </c>
      <c r="AF178" s="2865" t="s">
        <v>1524</v>
      </c>
      <c r="AG178" s="2866"/>
      <c r="AH178" s="2867"/>
      <c r="AI178" s="946" t="s">
        <v>1115</v>
      </c>
      <c r="AJ178" s="920"/>
      <c r="AK178" s="920"/>
      <c r="AL178" s="920"/>
      <c r="AM178" s="920"/>
      <c r="AN178" s="920"/>
      <c r="AO178" s="1049" t="s">
        <v>3502</v>
      </c>
      <c r="AP178" s="920"/>
      <c r="AQ178" s="920"/>
      <c r="AR178" s="920"/>
      <c r="AS178" s="920"/>
      <c r="AT178" s="920"/>
      <c r="AU178" s="920"/>
      <c r="AV178" s="920"/>
      <c r="AW178" s="920"/>
      <c r="AX178" s="920"/>
      <c r="AY178" s="920"/>
      <c r="AZ178" s="1045"/>
      <c r="BA178" s="920"/>
      <c r="BB178" s="937"/>
      <c r="BC178" s="920"/>
      <c r="BD178" s="920"/>
      <c r="BE178" s="920"/>
      <c r="BF178" s="920"/>
      <c r="BG178" s="920"/>
      <c r="BH178" s="920"/>
      <c r="BI178" s="920"/>
      <c r="BJ178" s="920"/>
      <c r="BK178" s="920"/>
      <c r="BL178" s="920"/>
      <c r="BM178" s="920"/>
      <c r="BN178" s="920"/>
      <c r="BO178" s="920"/>
      <c r="BP178" s="486"/>
      <c r="BQ178" s="486"/>
      <c r="BR178" s="486"/>
      <c r="BS178" s="486"/>
      <c r="BT178" s="486"/>
    </row>
    <row r="179" spans="2:93" customFormat="1" ht="9.9499999999999993" customHeight="1">
      <c r="B179" s="974"/>
      <c r="C179" s="974"/>
      <c r="D179" s="974"/>
      <c r="I179" s="1689"/>
      <c r="J179" s="920"/>
      <c r="K179" s="1045"/>
      <c r="L179" s="1045"/>
      <c r="M179" s="1045"/>
      <c r="N179" s="1045"/>
      <c r="O179" s="1045"/>
      <c r="P179" s="1045"/>
      <c r="Q179" s="1045"/>
      <c r="R179" s="1045"/>
      <c r="S179" s="1045"/>
      <c r="T179" s="1045"/>
      <c r="U179" s="1045"/>
      <c r="V179" s="1045"/>
      <c r="W179" s="1045"/>
      <c r="X179" s="1045"/>
      <c r="Y179" s="1045"/>
      <c r="Z179" s="1045"/>
      <c r="AA179" s="1045"/>
      <c r="AB179" s="1045"/>
      <c r="AC179" s="1045"/>
      <c r="AD179" s="1045"/>
      <c r="AE179" s="1045"/>
      <c r="AF179" s="1045"/>
      <c r="AG179" s="1045"/>
      <c r="AH179" s="1045"/>
      <c r="AI179" s="1045"/>
      <c r="AJ179" s="920"/>
      <c r="AK179" s="920"/>
      <c r="AL179" s="920"/>
      <c r="AM179" s="920"/>
      <c r="AN179" s="920"/>
      <c r="AO179" s="920"/>
      <c r="AP179" s="920"/>
      <c r="AQ179" s="920"/>
      <c r="AR179" s="920"/>
      <c r="AS179" s="920"/>
      <c r="AT179" s="920"/>
      <c r="AU179" s="920"/>
      <c r="AV179" s="920"/>
      <c r="AW179" s="920"/>
      <c r="AX179" s="920"/>
      <c r="AY179" s="920"/>
      <c r="AZ179" s="920"/>
      <c r="BA179" s="920"/>
      <c r="BB179" s="937"/>
      <c r="BC179" s="920"/>
      <c r="BD179" s="920"/>
      <c r="BE179" s="920"/>
      <c r="BF179" s="920"/>
      <c r="BG179" s="920"/>
      <c r="BH179" s="920"/>
      <c r="BI179" s="920"/>
      <c r="BJ179" s="920"/>
      <c r="BK179" s="920"/>
      <c r="BL179" s="920"/>
      <c r="BM179" s="920"/>
      <c r="BN179" s="920"/>
      <c r="BO179" s="920"/>
      <c r="BP179" s="486"/>
      <c r="BQ179" s="486"/>
      <c r="BR179" s="486"/>
      <c r="BS179" s="486"/>
      <c r="BT179" s="486"/>
    </row>
    <row r="180" spans="2:93" customFormat="1" ht="20.100000000000001" customHeight="1">
      <c r="B180" s="974"/>
      <c r="C180" s="974"/>
      <c r="D180" s="974"/>
      <c r="I180" s="1064"/>
      <c r="J180" s="949" t="s">
        <v>1573</v>
      </c>
      <c r="K180" s="910"/>
      <c r="L180" s="910"/>
      <c r="M180" s="981"/>
      <c r="N180" s="982" t="s">
        <v>1521</v>
      </c>
      <c r="O180" s="983"/>
      <c r="P180" s="983"/>
      <c r="Q180" s="983"/>
      <c r="R180" s="983"/>
      <c r="S180" s="986" t="s">
        <v>912</v>
      </c>
      <c r="T180" s="1450" t="s">
        <v>3269</v>
      </c>
      <c r="U180" s="910"/>
      <c r="V180" s="981"/>
      <c r="W180" s="958"/>
      <c r="X180" s="982" t="s">
        <v>1521</v>
      </c>
      <c r="Y180" s="983"/>
      <c r="Z180" s="983"/>
      <c r="AA180" s="984"/>
      <c r="AB180" s="986" t="s">
        <v>912</v>
      </c>
      <c r="AC180" s="910" t="s">
        <v>1789</v>
      </c>
      <c r="AD180" s="981"/>
      <c r="AE180" s="938"/>
      <c r="AF180" s="982" t="s">
        <v>1521</v>
      </c>
      <c r="AG180" s="983"/>
      <c r="AH180" s="983"/>
      <c r="AI180" s="983"/>
      <c r="AJ180" s="946" t="s">
        <v>1115</v>
      </c>
      <c r="AK180" s="486"/>
      <c r="AL180" s="486"/>
      <c r="AM180" s="486"/>
      <c r="AN180" s="920"/>
      <c r="AO180" s="920"/>
      <c r="AP180" s="920"/>
      <c r="AQ180" s="920"/>
      <c r="AR180" s="920"/>
      <c r="AS180" s="920"/>
      <c r="AT180" s="920"/>
      <c r="AU180" s="920"/>
      <c r="AV180" s="920"/>
      <c r="AW180" s="920"/>
      <c r="AX180" s="920"/>
      <c r="AY180" s="920"/>
      <c r="AZ180" s="920"/>
      <c r="BA180" s="2060"/>
      <c r="BB180" s="937"/>
      <c r="BC180" s="920"/>
      <c r="BD180" s="920"/>
      <c r="BE180" s="920"/>
      <c r="BF180" s="920"/>
      <c r="BG180" s="920"/>
      <c r="BH180" s="920"/>
      <c r="BI180" s="920"/>
      <c r="BJ180" s="920"/>
      <c r="BK180" s="920"/>
      <c r="BL180" s="920"/>
      <c r="BM180" s="920"/>
      <c r="BN180" s="920"/>
      <c r="BO180" s="920"/>
      <c r="BP180" s="486"/>
      <c r="BQ180" s="486"/>
      <c r="BR180" s="486"/>
      <c r="BS180" s="486"/>
      <c r="BT180" s="486"/>
    </row>
    <row r="181" spans="2:93" customFormat="1" ht="9.9499999999999993" customHeight="1">
      <c r="B181" s="974"/>
      <c r="C181" s="974"/>
      <c r="D181" s="974"/>
      <c r="I181" s="1064"/>
      <c r="J181" s="920"/>
      <c r="K181" s="1045"/>
      <c r="L181" s="1045"/>
      <c r="M181" s="1045"/>
      <c r="N181" s="1045"/>
      <c r="O181" s="1045"/>
      <c r="P181" s="1045"/>
      <c r="Q181" s="1045"/>
      <c r="R181" s="1045"/>
      <c r="S181" s="1045"/>
      <c r="T181" s="1045"/>
      <c r="U181" s="1045"/>
      <c r="V181" s="1045"/>
      <c r="W181" s="1045"/>
      <c r="X181" s="1045"/>
      <c r="Y181" s="1045"/>
      <c r="Z181" s="1045"/>
      <c r="AA181" s="1045"/>
      <c r="AB181" s="1045"/>
      <c r="AC181" s="1045"/>
      <c r="AD181" s="1045"/>
      <c r="AE181" s="1045"/>
      <c r="AF181" s="1045"/>
      <c r="AG181" s="1045"/>
      <c r="AH181" s="1045"/>
      <c r="AI181" s="1045"/>
      <c r="AJ181" s="920"/>
      <c r="AK181" s="920"/>
      <c r="AL181" s="920"/>
      <c r="AM181" s="920"/>
      <c r="AN181" s="920"/>
      <c r="AO181" s="920"/>
      <c r="AP181" s="920"/>
      <c r="AQ181" s="920"/>
      <c r="AR181" s="920"/>
      <c r="AS181" s="920"/>
      <c r="AT181" s="920"/>
      <c r="AU181" s="920"/>
      <c r="AV181" s="920"/>
      <c r="AW181" s="920"/>
      <c r="AX181" s="920"/>
      <c r="AY181" s="920"/>
      <c r="AZ181" s="920"/>
      <c r="BA181" s="920"/>
      <c r="BB181" s="937"/>
      <c r="BC181" s="920"/>
      <c r="BD181" s="920"/>
      <c r="BE181" s="920"/>
      <c r="BF181" s="920"/>
      <c r="BG181" s="920"/>
      <c r="BH181" s="920"/>
      <c r="BI181" s="920"/>
      <c r="BJ181" s="920"/>
      <c r="BK181" s="920"/>
      <c r="BL181" s="920"/>
      <c r="BM181" s="920"/>
      <c r="BN181" s="920"/>
      <c r="BO181" s="920"/>
      <c r="BP181" s="486"/>
      <c r="BQ181" s="486"/>
      <c r="BR181" s="486"/>
      <c r="BS181" s="486"/>
      <c r="BT181" s="486"/>
    </row>
    <row r="182" spans="2:93" customFormat="1" ht="20.100000000000001" customHeight="1">
      <c r="B182" s="974"/>
      <c r="C182" s="974"/>
      <c r="D182" s="974"/>
      <c r="I182" s="1064"/>
      <c r="J182" s="1452" t="s">
        <v>3091</v>
      </c>
      <c r="K182" s="1056"/>
      <c r="L182" s="1056"/>
      <c r="M182" s="1056"/>
      <c r="N182" s="982" t="s">
        <v>1848</v>
      </c>
      <c r="O182" s="983"/>
      <c r="P182" s="983"/>
      <c r="Q182" s="983"/>
      <c r="R182" s="983"/>
      <c r="S182" s="984"/>
      <c r="T182" s="1452" t="s">
        <v>3270</v>
      </c>
      <c r="U182" s="1056"/>
      <c r="V182" s="1056"/>
      <c r="W182" s="486"/>
      <c r="X182" s="982" t="s">
        <v>1848</v>
      </c>
      <c r="Y182" s="983"/>
      <c r="Z182" s="983"/>
      <c r="AA182" s="983"/>
      <c r="AB182" s="984"/>
      <c r="AC182" s="486"/>
      <c r="AD182" s="486"/>
      <c r="AE182" s="486"/>
      <c r="AF182" s="486"/>
      <c r="AG182" s="486"/>
      <c r="AH182" s="486"/>
      <c r="AI182" s="486"/>
      <c r="AJ182" s="486"/>
      <c r="AK182" s="920"/>
      <c r="AL182" s="486"/>
      <c r="AM182" s="486"/>
      <c r="AN182" s="486"/>
      <c r="AO182" s="486"/>
      <c r="AP182" s="486"/>
      <c r="AQ182" s="486"/>
      <c r="AR182" s="486"/>
      <c r="AS182" s="486"/>
      <c r="AT182" s="486"/>
      <c r="AU182" s="486"/>
      <c r="AV182" s="486"/>
      <c r="AW182" s="486"/>
      <c r="AX182" s="486"/>
      <c r="AY182" s="486"/>
      <c r="AZ182" s="486"/>
      <c r="BA182" s="486"/>
      <c r="BB182" s="937"/>
      <c r="BC182" s="920"/>
      <c r="BD182" s="920"/>
      <c r="BE182" s="920"/>
      <c r="BF182" s="920"/>
      <c r="BG182" s="920"/>
      <c r="BH182" s="920"/>
      <c r="BI182" s="920"/>
      <c r="BJ182" s="920"/>
      <c r="BK182" s="920"/>
      <c r="BL182" s="920"/>
      <c r="BM182" s="920"/>
      <c r="BN182" s="920"/>
      <c r="BO182" s="920"/>
      <c r="BP182" s="486"/>
      <c r="BQ182" s="486"/>
      <c r="BR182" s="486"/>
      <c r="BS182" s="486"/>
      <c r="BT182" s="486"/>
    </row>
    <row r="183" spans="2:93" customFormat="1" ht="20.100000000000001" customHeight="1">
      <c r="B183" s="974"/>
      <c r="C183" s="974"/>
      <c r="D183" s="974"/>
      <c r="I183" s="1064"/>
      <c r="J183" s="2239"/>
      <c r="K183" s="2239"/>
      <c r="L183" s="2239"/>
      <c r="M183" s="2239"/>
      <c r="N183" s="2239"/>
      <c r="O183" s="2239"/>
      <c r="P183" s="2239"/>
      <c r="Q183" s="2239"/>
      <c r="R183" s="2239"/>
      <c r="S183" s="2239"/>
      <c r="T183" s="2239"/>
      <c r="U183" s="2239"/>
      <c r="V183" s="2239"/>
      <c r="W183" s="920"/>
      <c r="X183" s="920"/>
      <c r="Y183" s="920"/>
      <c r="Z183" s="920"/>
      <c r="AA183" s="920"/>
      <c r="AB183" s="920"/>
      <c r="AC183" s="920"/>
      <c r="AD183" s="920"/>
      <c r="AE183" s="920"/>
      <c r="AF183" s="920"/>
      <c r="AG183" s="920"/>
      <c r="AH183" s="920"/>
      <c r="AI183" s="920"/>
      <c r="AJ183" s="920"/>
      <c r="AK183" s="920"/>
      <c r="AL183" s="920"/>
      <c r="AM183" s="920"/>
      <c r="AN183" s="920"/>
      <c r="AO183" s="920"/>
      <c r="AP183" s="920"/>
      <c r="AQ183" s="920"/>
      <c r="AR183" s="920"/>
      <c r="AS183" s="920"/>
      <c r="AT183" s="920"/>
      <c r="AU183" s="920"/>
      <c r="AV183" s="920"/>
      <c r="AW183" s="920"/>
      <c r="AX183" s="920"/>
      <c r="AY183" s="920"/>
      <c r="AZ183" s="920"/>
      <c r="BA183" s="920"/>
      <c r="BB183" s="937"/>
      <c r="BC183" s="920"/>
      <c r="BD183" s="920"/>
      <c r="BE183" s="920"/>
      <c r="BF183" s="920"/>
      <c r="BG183" s="920"/>
      <c r="BH183" s="920"/>
      <c r="BI183" s="920"/>
      <c r="BJ183" s="920"/>
      <c r="BK183" s="920"/>
      <c r="BL183" s="920"/>
      <c r="BM183" s="920"/>
      <c r="BN183" s="920"/>
      <c r="BO183" s="486"/>
      <c r="BP183" s="486"/>
      <c r="BQ183" s="486"/>
      <c r="BR183" s="486"/>
      <c r="BS183" s="486"/>
      <c r="BT183" s="486"/>
    </row>
    <row r="184" spans="2:93" customFormat="1" ht="20.100000000000001" customHeight="1">
      <c r="B184" s="974"/>
      <c r="C184" s="974"/>
      <c r="D184" s="974"/>
      <c r="I184" s="1064"/>
      <c r="J184" s="1365" t="s">
        <v>2166</v>
      </c>
      <c r="K184" s="1045"/>
      <c r="L184" s="1045"/>
      <c r="M184" s="1045"/>
      <c r="N184" s="2096" t="s">
        <v>3495</v>
      </c>
      <c r="O184" s="1045"/>
      <c r="P184" s="1045"/>
      <c r="Q184" s="1045"/>
      <c r="R184" s="1045"/>
      <c r="S184" s="1045"/>
      <c r="T184" s="1045"/>
      <c r="U184" s="1045"/>
      <c r="V184" s="1045"/>
      <c r="W184" s="1045"/>
      <c r="X184" s="1045"/>
      <c r="Y184" s="1045"/>
      <c r="Z184" s="1045"/>
      <c r="AA184" s="1045"/>
      <c r="AB184" s="1045"/>
      <c r="AC184" s="1045"/>
      <c r="AD184" s="1050"/>
      <c r="AE184" s="1045"/>
      <c r="AF184" s="1045"/>
      <c r="AG184" s="1045"/>
      <c r="AH184" s="1050"/>
      <c r="AI184" s="1045"/>
      <c r="AJ184" s="1045"/>
      <c r="AK184" s="1045"/>
      <c r="AL184" s="1045"/>
      <c r="AM184" s="1045"/>
      <c r="AN184" s="920"/>
      <c r="AO184" s="920"/>
      <c r="AP184" s="920"/>
      <c r="AQ184" s="920"/>
      <c r="AR184" s="920"/>
      <c r="AS184" s="1045"/>
      <c r="AT184" s="1045"/>
      <c r="AU184" s="1045"/>
      <c r="AV184" s="1045"/>
      <c r="AW184" s="920"/>
      <c r="AX184" s="920"/>
      <c r="AY184" s="920"/>
      <c r="AZ184" s="920"/>
      <c r="BA184" s="920"/>
      <c r="BB184" s="937"/>
      <c r="BC184" s="920"/>
      <c r="BD184" s="920"/>
      <c r="BE184" s="920"/>
      <c r="BF184" s="920"/>
      <c r="BG184" s="920"/>
      <c r="BH184" s="920"/>
      <c r="BI184" s="920"/>
    </row>
    <row r="185" spans="2:93" customFormat="1" ht="5.0999999999999996" customHeight="1">
      <c r="B185" s="974"/>
      <c r="C185" s="974"/>
      <c r="D185" s="974"/>
      <c r="I185" s="1064"/>
      <c r="J185" s="920"/>
      <c r="K185" s="1045"/>
      <c r="L185" s="1045"/>
      <c r="M185" s="1045"/>
      <c r="N185" s="1045"/>
      <c r="O185" s="1045"/>
      <c r="P185" s="1045"/>
      <c r="Q185" s="1045"/>
      <c r="R185" s="1045"/>
      <c r="S185" s="1045"/>
      <c r="T185" s="1045"/>
      <c r="U185" s="1045"/>
      <c r="V185" s="1045"/>
      <c r="W185" s="1045"/>
      <c r="X185" s="1045"/>
      <c r="Y185" s="1045"/>
      <c r="Z185" s="1045"/>
      <c r="AA185" s="1045"/>
      <c r="AB185" s="1045"/>
      <c r="AC185" s="1045"/>
      <c r="AD185" s="1050"/>
      <c r="AE185" s="1045"/>
      <c r="AF185" s="1045"/>
      <c r="AG185" s="1045"/>
      <c r="AH185" s="1050"/>
      <c r="AI185" s="1045"/>
      <c r="AJ185" s="1045"/>
      <c r="AK185" s="1045"/>
      <c r="AL185" s="1045"/>
      <c r="AM185" s="1045"/>
      <c r="AN185" s="920"/>
      <c r="AO185" s="920"/>
      <c r="AP185" s="920"/>
      <c r="AQ185" s="920"/>
      <c r="AR185" s="920"/>
      <c r="AS185" s="1045"/>
      <c r="AT185" s="1045"/>
      <c r="AU185" s="1045"/>
      <c r="AV185" s="1045"/>
      <c r="AW185" s="920"/>
      <c r="AX185" s="920"/>
      <c r="AY185" s="920"/>
      <c r="AZ185" s="920"/>
      <c r="BA185" s="920"/>
      <c r="BB185" s="937"/>
      <c r="BC185" s="920"/>
      <c r="BD185" s="920"/>
      <c r="BE185" s="920"/>
      <c r="BF185" s="920"/>
      <c r="BG185" s="920"/>
      <c r="BH185" s="920"/>
      <c r="BI185" s="920"/>
    </row>
    <row r="186" spans="2:93" customFormat="1" ht="20.100000000000001" customHeight="1">
      <c r="B186" s="974"/>
      <c r="C186" s="974"/>
      <c r="D186" s="974"/>
      <c r="I186" s="1064"/>
      <c r="J186" s="2880" t="s">
        <v>1559</v>
      </c>
      <c r="K186" s="2810" t="s">
        <v>1630</v>
      </c>
      <c r="L186" s="2811"/>
      <c r="M186" s="2811"/>
      <c r="N186" s="2811"/>
      <c r="O186" s="2812"/>
      <c r="P186" s="2810" t="s">
        <v>3118</v>
      </c>
      <c r="Q186" s="2811"/>
      <c r="R186" s="2811"/>
      <c r="S186" s="2811"/>
      <c r="T186" s="2812"/>
      <c r="U186" s="2810" t="s">
        <v>2364</v>
      </c>
      <c r="V186" s="2811"/>
      <c r="W186" s="2811"/>
      <c r="X186" s="2811"/>
      <c r="Y186" s="2812"/>
      <c r="Z186" s="966" t="s">
        <v>2147</v>
      </c>
      <c r="AA186" s="967"/>
      <c r="AB186" s="930"/>
      <c r="AC186" s="930"/>
      <c r="AD186" s="930"/>
      <c r="AE186" s="930"/>
      <c r="AF186" s="930"/>
      <c r="AG186" s="930"/>
      <c r="AH186" s="931"/>
      <c r="AI186" s="929" t="s">
        <v>1586</v>
      </c>
      <c r="AJ186" s="930"/>
      <c r="AK186" s="930"/>
      <c r="AL186" s="930"/>
      <c r="AM186" s="930"/>
      <c r="AN186" s="930"/>
      <c r="AO186" s="930"/>
      <c r="AP186" s="930"/>
      <c r="AQ186" s="930"/>
      <c r="AR186" s="931"/>
      <c r="AS186" s="930"/>
      <c r="AT186" s="931"/>
      <c r="AU186" s="2810" t="s">
        <v>2080</v>
      </c>
      <c r="AV186" s="2811"/>
      <c r="AW186" s="2812"/>
      <c r="AX186" s="2810" t="s">
        <v>2395</v>
      </c>
      <c r="AY186" s="2811"/>
      <c r="AZ186" s="2812"/>
      <c r="BA186" s="2232"/>
      <c r="BB186" s="937"/>
      <c r="BC186" s="920"/>
      <c r="BD186" s="920"/>
      <c r="BE186" s="920"/>
      <c r="BF186" s="920"/>
      <c r="BG186" s="920"/>
      <c r="BH186" s="920"/>
      <c r="BI186" s="920"/>
      <c r="BK186" s="486"/>
      <c r="BL186" s="486"/>
      <c r="BM186" s="486"/>
      <c r="BN186" s="486"/>
      <c r="BO186" s="486"/>
      <c r="BP186" s="486"/>
      <c r="BQ186" s="486"/>
      <c r="BR186" s="486"/>
      <c r="BS186" s="486"/>
      <c r="BT186" s="486"/>
      <c r="BU186" s="486"/>
      <c r="BV186" s="486"/>
      <c r="BW186" s="486"/>
      <c r="BX186" s="486"/>
      <c r="BY186" s="486"/>
      <c r="BZ186" s="486"/>
      <c r="CA186" s="486"/>
      <c r="CB186" s="486"/>
      <c r="CC186" s="486"/>
      <c r="CD186" s="486"/>
      <c r="CE186" s="486"/>
      <c r="CF186" s="486"/>
      <c r="CG186" s="486"/>
      <c r="CH186" s="486"/>
      <c r="CI186" s="486"/>
      <c r="CJ186" s="486"/>
      <c r="CK186" s="486"/>
      <c r="CL186" s="486"/>
      <c r="CM186" s="486"/>
      <c r="CN186" s="486"/>
      <c r="CO186" s="486"/>
    </row>
    <row r="187" spans="2:93" customFormat="1" ht="20.100000000000001" customHeight="1">
      <c r="B187" s="974"/>
      <c r="C187" s="974"/>
      <c r="D187" s="974"/>
      <c r="I187" s="1064"/>
      <c r="J187" s="2881"/>
      <c r="K187" s="2813"/>
      <c r="L187" s="2814"/>
      <c r="M187" s="2814"/>
      <c r="N187" s="2814"/>
      <c r="O187" s="2815"/>
      <c r="P187" s="2813"/>
      <c r="Q187" s="2814"/>
      <c r="R187" s="2814"/>
      <c r="S187" s="2814"/>
      <c r="T187" s="2815"/>
      <c r="U187" s="2813"/>
      <c r="V187" s="2814"/>
      <c r="W187" s="2814"/>
      <c r="X187" s="2814"/>
      <c r="Y187" s="2815"/>
      <c r="Z187" s="929" t="s">
        <v>3412</v>
      </c>
      <c r="AA187" s="930"/>
      <c r="AB187" s="930"/>
      <c r="AC187" s="929" t="s">
        <v>2138</v>
      </c>
      <c r="AD187" s="930"/>
      <c r="AE187" s="930"/>
      <c r="AF187" s="929" t="s">
        <v>2139</v>
      </c>
      <c r="AG187" s="930"/>
      <c r="AH187" s="931"/>
      <c r="AI187" s="929" t="s">
        <v>699</v>
      </c>
      <c r="AJ187" s="930"/>
      <c r="AK187" s="930"/>
      <c r="AL187" s="931"/>
      <c r="AM187" s="929" t="s">
        <v>700</v>
      </c>
      <c r="AN187" s="930"/>
      <c r="AO187" s="931"/>
      <c r="AP187" s="929" t="s">
        <v>1697</v>
      </c>
      <c r="AQ187" s="930"/>
      <c r="AR187" s="930"/>
      <c r="AS187" s="930"/>
      <c r="AT187" s="931"/>
      <c r="AU187" s="2813"/>
      <c r="AV187" s="2814"/>
      <c r="AW187" s="2815"/>
      <c r="AX187" s="2813"/>
      <c r="AY187" s="2814"/>
      <c r="AZ187" s="2815"/>
      <c r="BA187" s="2233"/>
      <c r="BB187" s="937"/>
      <c r="BC187" s="920"/>
      <c r="BD187" s="920"/>
      <c r="BE187" s="920"/>
      <c r="BF187" s="920"/>
      <c r="BG187" s="920"/>
      <c r="BH187" s="920"/>
      <c r="BI187" s="920"/>
      <c r="BK187" s="486"/>
      <c r="BL187" s="486"/>
      <c r="BM187" s="486"/>
      <c r="BN187" s="486"/>
      <c r="BO187" s="486"/>
      <c r="BP187" s="486"/>
      <c r="BQ187" s="486"/>
      <c r="BR187" s="486"/>
      <c r="BS187" s="486"/>
      <c r="BT187" s="486"/>
      <c r="BU187" s="486"/>
      <c r="BV187" s="486"/>
      <c r="BW187" s="486"/>
      <c r="BX187" s="486"/>
      <c r="BY187" s="486"/>
      <c r="BZ187" s="486"/>
      <c r="CA187" s="486"/>
      <c r="CB187" s="486"/>
      <c r="CC187" s="486"/>
      <c r="CD187" s="486"/>
      <c r="CE187" s="486"/>
      <c r="CF187" s="486"/>
      <c r="CG187" s="486"/>
      <c r="CH187" s="486"/>
      <c r="CI187" s="486"/>
      <c r="CJ187" s="486"/>
      <c r="CK187" s="486"/>
      <c r="CL187" s="486"/>
      <c r="CM187" s="486"/>
      <c r="CN187" s="486"/>
      <c r="CO187" s="486"/>
    </row>
    <row r="188" spans="2:93" customFormat="1" ht="20.100000000000001" customHeight="1">
      <c r="B188" s="974"/>
      <c r="C188" s="974"/>
      <c r="D188" s="974"/>
      <c r="I188" s="1064"/>
      <c r="J188" s="1387" t="s">
        <v>1759</v>
      </c>
      <c r="K188" s="2944" t="s">
        <v>1953</v>
      </c>
      <c r="L188" s="2945"/>
      <c r="M188" s="2945"/>
      <c r="N188" s="2945"/>
      <c r="O188" s="2946"/>
      <c r="P188" s="2890" t="s">
        <v>2350</v>
      </c>
      <c r="Q188" s="2891"/>
      <c r="R188" s="2891"/>
      <c r="S188" s="2891"/>
      <c r="T188" s="2892"/>
      <c r="U188" s="2890" t="s">
        <v>2365</v>
      </c>
      <c r="V188" s="2891"/>
      <c r="W188" s="2891"/>
      <c r="X188" s="2891"/>
      <c r="Y188" s="2892"/>
      <c r="Z188" s="1388" t="s">
        <v>3410</v>
      </c>
      <c r="AA188" s="955"/>
      <c r="AB188" s="955"/>
      <c r="AC188" s="954" t="s">
        <v>1523</v>
      </c>
      <c r="AD188" s="955"/>
      <c r="AE188" s="955"/>
      <c r="AF188" s="954" t="s">
        <v>1524</v>
      </c>
      <c r="AG188" s="955"/>
      <c r="AH188" s="971"/>
      <c r="AI188" s="2832" t="s">
        <v>1560</v>
      </c>
      <c r="AJ188" s="2792"/>
      <c r="AK188" s="2792"/>
      <c r="AL188" s="2793"/>
      <c r="AM188" s="2832">
        <v>12345</v>
      </c>
      <c r="AN188" s="2792"/>
      <c r="AO188" s="2793"/>
      <c r="AP188" s="2929" t="s">
        <v>1691</v>
      </c>
      <c r="AQ188" s="2952"/>
      <c r="AR188" s="2952"/>
      <c r="AS188" s="2952"/>
      <c r="AT188" s="2931"/>
      <c r="AU188" s="2929" t="s">
        <v>1704</v>
      </c>
      <c r="AV188" s="2952"/>
      <c r="AW188" s="2931"/>
      <c r="AX188" s="2929">
        <v>12</v>
      </c>
      <c r="AY188" s="2952"/>
      <c r="AZ188" s="2931"/>
      <c r="BA188" s="990" t="s">
        <v>1180</v>
      </c>
      <c r="BB188" s="937"/>
      <c r="BC188" s="920"/>
      <c r="BD188" s="920"/>
      <c r="BE188" s="920"/>
      <c r="BF188" s="920"/>
      <c r="BG188" s="920"/>
      <c r="BH188" s="920"/>
      <c r="BI188" s="920"/>
      <c r="BK188" s="486"/>
      <c r="BL188" s="486"/>
      <c r="BM188" s="486"/>
      <c r="BN188" s="486"/>
      <c r="BO188" s="486"/>
      <c r="BP188" s="486"/>
      <c r="BQ188" s="486"/>
      <c r="BR188" s="486"/>
      <c r="BS188" s="486"/>
      <c r="BT188" s="486"/>
      <c r="BU188" s="486"/>
      <c r="BV188" s="486"/>
      <c r="BW188" s="486"/>
      <c r="BX188" s="486"/>
      <c r="BY188" s="486"/>
      <c r="BZ188" s="486"/>
      <c r="CA188" s="486"/>
      <c r="CB188" s="486"/>
      <c r="CC188" s="486"/>
      <c r="CD188" s="486"/>
      <c r="CE188" s="486"/>
      <c r="CF188" s="486"/>
      <c r="CG188" s="486"/>
      <c r="CH188" s="486"/>
      <c r="CI188" s="486"/>
      <c r="CJ188" s="486"/>
      <c r="CK188" s="486"/>
      <c r="CL188" s="486"/>
      <c r="CM188" s="486"/>
      <c r="CN188" s="486"/>
      <c r="CO188" s="486"/>
    </row>
    <row r="189" spans="2:93" customFormat="1" ht="20.100000000000001" customHeight="1">
      <c r="B189" s="974"/>
      <c r="C189" s="974"/>
      <c r="D189" s="974"/>
      <c r="I189" s="1064"/>
      <c r="J189" s="1387" t="s">
        <v>1759</v>
      </c>
      <c r="K189" s="2944" t="s">
        <v>1953</v>
      </c>
      <c r="L189" s="2945"/>
      <c r="M189" s="2945"/>
      <c r="N189" s="2945"/>
      <c r="O189" s="2946"/>
      <c r="P189" s="2890" t="s">
        <v>2350</v>
      </c>
      <c r="Q189" s="2891"/>
      <c r="R189" s="2891"/>
      <c r="S189" s="2891"/>
      <c r="T189" s="2892"/>
      <c r="U189" s="2890" t="s">
        <v>2366</v>
      </c>
      <c r="V189" s="2891"/>
      <c r="W189" s="2891"/>
      <c r="X189" s="2891"/>
      <c r="Y189" s="2892"/>
      <c r="Z189" s="1388" t="s">
        <v>3410</v>
      </c>
      <c r="AA189" s="955"/>
      <c r="AB189" s="955"/>
      <c r="AC189" s="954" t="s">
        <v>1523</v>
      </c>
      <c r="AD189" s="955"/>
      <c r="AE189" s="955"/>
      <c r="AF189" s="954" t="s">
        <v>1524</v>
      </c>
      <c r="AG189" s="955"/>
      <c r="AH189" s="971"/>
      <c r="AI189" s="2831" t="s">
        <v>1560</v>
      </c>
      <c r="AJ189" s="2808"/>
      <c r="AK189" s="2808"/>
      <c r="AL189" s="2809"/>
      <c r="AM189" s="2831">
        <v>12345</v>
      </c>
      <c r="AN189" s="2808"/>
      <c r="AO189" s="2809"/>
      <c r="AP189" s="2932" t="s">
        <v>1691</v>
      </c>
      <c r="AQ189" s="2933"/>
      <c r="AR189" s="2933"/>
      <c r="AS189" s="2933"/>
      <c r="AT189" s="2934"/>
      <c r="AU189" s="2932" t="s">
        <v>1704</v>
      </c>
      <c r="AV189" s="2933"/>
      <c r="AW189" s="2934"/>
      <c r="AX189" s="2932">
        <v>14</v>
      </c>
      <c r="AY189" s="2933"/>
      <c r="AZ189" s="2934"/>
      <c r="BA189" s="989"/>
      <c r="BB189" s="937"/>
      <c r="BC189" s="920"/>
      <c r="BD189" s="920"/>
      <c r="BE189" s="920"/>
      <c r="BF189" s="920"/>
      <c r="BG189" s="920"/>
      <c r="BH189" s="920"/>
      <c r="BI189" s="920"/>
      <c r="BK189" s="486"/>
      <c r="BL189" s="486"/>
      <c r="BM189" s="486"/>
      <c r="BN189" s="486"/>
      <c r="BO189" s="486"/>
      <c r="BP189" s="486"/>
      <c r="BQ189" s="486"/>
      <c r="BR189" s="486"/>
      <c r="BS189" s="486"/>
      <c r="BT189" s="486"/>
      <c r="BU189" s="486"/>
      <c r="BV189" s="486"/>
      <c r="BW189" s="486"/>
      <c r="BX189" s="486"/>
      <c r="BY189" s="486"/>
      <c r="BZ189" s="486"/>
      <c r="CA189" s="486"/>
      <c r="CB189" s="486"/>
      <c r="CC189" s="486"/>
      <c r="CD189" s="486"/>
      <c r="CE189" s="486"/>
      <c r="CF189" s="486"/>
      <c r="CG189" s="486"/>
      <c r="CH189" s="486"/>
      <c r="CI189" s="486"/>
      <c r="CJ189" s="486"/>
      <c r="CK189" s="486"/>
      <c r="CL189" s="486"/>
      <c r="CM189" s="486"/>
      <c r="CN189" s="486"/>
      <c r="CO189" s="486"/>
    </row>
    <row r="190" spans="2:93" customFormat="1" ht="20.100000000000001" customHeight="1">
      <c r="B190" s="974"/>
      <c r="C190" s="974"/>
      <c r="D190" s="974"/>
      <c r="I190" s="1064"/>
      <c r="J190" s="1002" t="s">
        <v>737</v>
      </c>
      <c r="K190" s="2944" t="s">
        <v>1953</v>
      </c>
      <c r="L190" s="2945"/>
      <c r="M190" s="2945"/>
      <c r="N190" s="2945"/>
      <c r="O190" s="2946"/>
      <c r="P190" s="2890" t="s">
        <v>2350</v>
      </c>
      <c r="Q190" s="2891"/>
      <c r="R190" s="2891"/>
      <c r="S190" s="2891"/>
      <c r="T190" s="2892"/>
      <c r="U190" s="2890" t="s">
        <v>2366</v>
      </c>
      <c r="V190" s="2891"/>
      <c r="W190" s="2891"/>
      <c r="X190" s="2891"/>
      <c r="Y190" s="2892"/>
      <c r="Z190" s="1388" t="s">
        <v>3410</v>
      </c>
      <c r="AA190" s="955"/>
      <c r="AB190" s="955"/>
      <c r="AC190" s="954" t="s">
        <v>1523</v>
      </c>
      <c r="AD190" s="955"/>
      <c r="AE190" s="955"/>
      <c r="AF190" s="954" t="s">
        <v>1524</v>
      </c>
      <c r="AG190" s="955"/>
      <c r="AH190" s="971"/>
      <c r="AI190" s="2831" t="s">
        <v>1560</v>
      </c>
      <c r="AJ190" s="2808"/>
      <c r="AK190" s="2808"/>
      <c r="AL190" s="2809"/>
      <c r="AM190" s="2831">
        <v>12345</v>
      </c>
      <c r="AN190" s="2808"/>
      <c r="AO190" s="2809"/>
      <c r="AP190" s="2932" t="s">
        <v>1691</v>
      </c>
      <c r="AQ190" s="2933"/>
      <c r="AR190" s="2933"/>
      <c r="AS190" s="2933"/>
      <c r="AT190" s="2934"/>
      <c r="AU190" s="2932" t="s">
        <v>1701</v>
      </c>
      <c r="AV190" s="2933"/>
      <c r="AW190" s="2934"/>
      <c r="AX190" s="2932">
        <v>20</v>
      </c>
      <c r="AY190" s="2933"/>
      <c r="AZ190" s="2934"/>
      <c r="BA190" s="986"/>
      <c r="BB190" s="937"/>
      <c r="BC190" s="920"/>
      <c r="BD190" s="920"/>
      <c r="BE190" s="920"/>
      <c r="BF190" s="920"/>
      <c r="BG190" s="920"/>
      <c r="BH190" s="920"/>
      <c r="BI190" s="920"/>
      <c r="BK190" s="486"/>
      <c r="BL190" s="486"/>
      <c r="BM190" s="486"/>
      <c r="BN190" s="486"/>
      <c r="BO190" s="486"/>
      <c r="BP190" s="486"/>
      <c r="BQ190" s="486"/>
      <c r="BR190" s="486"/>
      <c r="BS190" s="486"/>
      <c r="BT190" s="486"/>
      <c r="BU190" s="486"/>
      <c r="BV190" s="486"/>
      <c r="BW190" s="486"/>
      <c r="BX190" s="486"/>
      <c r="BY190" s="486"/>
      <c r="BZ190" s="486"/>
      <c r="CA190" s="486"/>
      <c r="CB190" s="486"/>
      <c r="CC190" s="486"/>
      <c r="CD190" s="486"/>
      <c r="CE190" s="486"/>
      <c r="CF190" s="486"/>
      <c r="CG190" s="486"/>
      <c r="CH190" s="486"/>
      <c r="CI190" s="486"/>
      <c r="CJ190" s="486"/>
      <c r="CK190" s="486"/>
      <c r="CL190" s="486"/>
      <c r="CM190" s="486"/>
      <c r="CN190" s="486"/>
      <c r="CO190" s="486"/>
    </row>
    <row r="191" spans="2:93" customFormat="1" ht="5.0999999999999996" customHeight="1">
      <c r="B191" s="974"/>
      <c r="C191" s="974"/>
      <c r="D191" s="974"/>
      <c r="I191" s="1064"/>
      <c r="J191" s="974"/>
      <c r="K191" s="920"/>
      <c r="L191" s="920"/>
      <c r="M191" s="920"/>
      <c r="N191" s="920"/>
      <c r="O191" s="920"/>
      <c r="P191" s="920"/>
      <c r="Q191" s="920"/>
      <c r="R191" s="920"/>
      <c r="S191" s="920"/>
      <c r="T191" s="920"/>
      <c r="U191" s="920"/>
      <c r="V191" s="920"/>
      <c r="W191" s="920"/>
      <c r="X191" s="920"/>
      <c r="Y191" s="920"/>
      <c r="Z191" s="920"/>
      <c r="AA191" s="920"/>
      <c r="AB191" s="920"/>
      <c r="AC191" s="920"/>
      <c r="AD191" s="920"/>
      <c r="AE191" s="920"/>
      <c r="AF191" s="920"/>
      <c r="AG191" s="920"/>
      <c r="AH191" s="920"/>
      <c r="AI191" s="920"/>
      <c r="AJ191" s="920"/>
      <c r="AK191" s="920"/>
      <c r="AL191" s="920"/>
      <c r="AM191" s="920"/>
      <c r="AN191" s="920"/>
      <c r="AO191" s="920"/>
      <c r="AP191" s="920"/>
      <c r="AQ191" s="920"/>
      <c r="AR191" s="920"/>
      <c r="AS191" s="920"/>
      <c r="AT191" s="920"/>
      <c r="AU191" s="920"/>
      <c r="AV191" s="920"/>
      <c r="AW191" s="920"/>
      <c r="AX191" s="920"/>
      <c r="AY191" s="920"/>
      <c r="AZ191" s="920"/>
      <c r="BA191" s="920"/>
      <c r="BB191" s="937"/>
      <c r="BC191" s="920"/>
      <c r="BD191" s="920"/>
      <c r="BE191" s="920"/>
      <c r="BF191" s="920"/>
      <c r="BG191" s="920"/>
      <c r="BH191" s="920"/>
      <c r="BI191" s="920"/>
      <c r="BK191" s="486"/>
      <c r="BL191" s="486"/>
      <c r="BM191" s="486"/>
      <c r="BN191" s="486"/>
      <c r="BO191" s="486"/>
      <c r="BP191" s="486"/>
      <c r="BQ191" s="486"/>
      <c r="BR191" s="486"/>
      <c r="BS191" s="486"/>
      <c r="BT191" s="486"/>
      <c r="BU191" s="486"/>
      <c r="BV191" s="486"/>
      <c r="BW191" s="486"/>
      <c r="BX191" s="486"/>
      <c r="BY191" s="486"/>
      <c r="BZ191" s="486"/>
      <c r="CA191" s="486"/>
      <c r="CB191" s="486"/>
      <c r="CC191" s="486"/>
      <c r="CD191" s="486"/>
      <c r="CE191" s="486"/>
      <c r="CF191" s="486"/>
      <c r="CG191" s="486"/>
      <c r="CH191" s="486"/>
      <c r="CI191" s="486"/>
      <c r="CJ191" s="486"/>
      <c r="CK191" s="486"/>
      <c r="CL191" s="486"/>
      <c r="CM191" s="486"/>
      <c r="CN191" s="486"/>
      <c r="CO191" s="486"/>
    </row>
    <row r="192" spans="2:93" customFormat="1" ht="5.0999999999999996" customHeight="1">
      <c r="B192" s="974"/>
      <c r="C192" s="974"/>
      <c r="D192" s="974"/>
      <c r="I192" s="1064"/>
      <c r="J192" s="977"/>
      <c r="K192" s="977"/>
      <c r="L192" s="977"/>
      <c r="M192" s="977"/>
      <c r="N192" s="977"/>
      <c r="O192" s="977"/>
      <c r="P192" s="977"/>
      <c r="Q192" s="977"/>
      <c r="R192" s="977"/>
      <c r="S192" s="977"/>
      <c r="T192" s="977"/>
      <c r="U192" s="977"/>
      <c r="V192" s="977"/>
      <c r="W192" s="977"/>
      <c r="X192" s="977"/>
      <c r="Y192" s="977"/>
      <c r="Z192" s="977"/>
      <c r="AA192" s="977"/>
      <c r="AB192" s="977"/>
      <c r="AC192" s="977"/>
      <c r="AD192" s="977"/>
      <c r="AE192" s="977"/>
      <c r="AF192" s="977"/>
      <c r="AG192" s="977"/>
      <c r="AH192" s="977"/>
      <c r="AI192" s="977"/>
      <c r="AJ192" s="977"/>
      <c r="AK192" s="977"/>
      <c r="AL192" s="977"/>
      <c r="AM192" s="977"/>
      <c r="AN192" s="977"/>
      <c r="AO192" s="977"/>
      <c r="AP192" s="977"/>
      <c r="AQ192" s="977"/>
      <c r="AR192" s="977"/>
      <c r="AS192" s="977"/>
      <c r="AT192" s="977"/>
      <c r="AU192" s="977"/>
      <c r="AV192" s="977"/>
      <c r="AW192" s="977"/>
      <c r="AX192" s="977"/>
      <c r="AY192" s="977"/>
      <c r="AZ192" s="977"/>
      <c r="BA192" s="977"/>
      <c r="BB192" s="937"/>
      <c r="BC192" s="920"/>
      <c r="BD192" s="920"/>
      <c r="BE192" s="920"/>
      <c r="BF192" s="920"/>
      <c r="BG192" s="920"/>
      <c r="BH192" s="920"/>
      <c r="BI192" s="920"/>
      <c r="BK192" s="486"/>
      <c r="BL192" s="486"/>
      <c r="BM192" s="486"/>
      <c r="BN192" s="486"/>
      <c r="BO192" s="486"/>
      <c r="BP192" s="486"/>
      <c r="BQ192" s="486"/>
      <c r="BR192" s="486"/>
      <c r="BS192" s="486"/>
      <c r="BT192" s="486"/>
      <c r="BU192" s="486"/>
      <c r="BV192" s="486"/>
      <c r="BW192" s="486"/>
      <c r="BX192" s="486"/>
      <c r="BY192" s="486"/>
      <c r="BZ192" s="486"/>
      <c r="CA192" s="486"/>
      <c r="CB192" s="486"/>
      <c r="CC192" s="486"/>
      <c r="CD192" s="486"/>
      <c r="CE192" s="486"/>
      <c r="CF192" s="486"/>
      <c r="CG192" s="486"/>
      <c r="CH192" s="486"/>
      <c r="CI192" s="486"/>
      <c r="CJ192" s="486"/>
      <c r="CK192" s="486"/>
      <c r="CL192" s="486"/>
      <c r="CM192" s="486"/>
      <c r="CN192" s="486"/>
      <c r="CO192" s="486"/>
    </row>
    <row r="193" spans="2:105" customFormat="1" ht="20.100000000000001" customHeight="1">
      <c r="B193" s="974"/>
      <c r="C193" s="974"/>
      <c r="D193" s="974"/>
      <c r="I193" s="1064"/>
      <c r="J193" s="1372"/>
      <c r="K193" s="1372"/>
      <c r="L193" s="1372"/>
      <c r="M193" s="1372"/>
      <c r="N193" s="1372"/>
      <c r="O193" s="1372"/>
      <c r="P193" s="1372"/>
      <c r="Q193" s="1372"/>
      <c r="R193" s="1372"/>
      <c r="S193" s="1372"/>
      <c r="T193" s="1372"/>
      <c r="U193" s="1372"/>
      <c r="V193" s="1372"/>
      <c r="W193" s="1372"/>
      <c r="X193" s="1372"/>
      <c r="Y193" s="1372"/>
      <c r="Z193" s="1372"/>
      <c r="AA193" s="1372"/>
      <c r="AB193" s="1372"/>
      <c r="AC193" s="1372"/>
      <c r="AD193" s="1372"/>
      <c r="AE193" s="1372"/>
      <c r="AF193" s="1372"/>
      <c r="AG193" s="1372"/>
      <c r="AH193" s="1372"/>
      <c r="AI193" s="1372"/>
      <c r="AJ193" s="1372"/>
      <c r="AK193" s="1372"/>
      <c r="AL193" s="1372"/>
      <c r="AM193" s="1372"/>
      <c r="AN193" s="1372"/>
      <c r="AO193" s="1372"/>
      <c r="AP193" s="1372"/>
      <c r="AQ193" s="1372"/>
      <c r="AR193" s="1372"/>
      <c r="AS193" s="1372"/>
      <c r="AT193" s="1372"/>
      <c r="AU193" s="978" t="s">
        <v>1557</v>
      </c>
      <c r="AV193" s="978"/>
      <c r="AW193" s="978"/>
      <c r="AX193" s="2883">
        <f>AX188+AX189+AX190</f>
        <v>46</v>
      </c>
      <c r="AY193" s="2884"/>
      <c r="AZ193" s="2885"/>
      <c r="BA193" s="1372"/>
      <c r="BB193" s="937"/>
      <c r="BC193" s="920"/>
      <c r="BD193" s="920"/>
      <c r="BE193" s="920"/>
      <c r="BF193" s="920"/>
      <c r="BG193" s="920"/>
      <c r="BH193" s="920"/>
      <c r="BI193" s="920"/>
      <c r="BK193" s="486"/>
      <c r="BL193" s="486"/>
      <c r="BM193" s="486"/>
      <c r="BN193" s="486"/>
      <c r="BO193" s="486"/>
      <c r="BP193" s="486"/>
      <c r="BQ193" s="486"/>
      <c r="BR193" s="486"/>
      <c r="BS193" s="486"/>
      <c r="BT193" s="486"/>
      <c r="BU193" s="486"/>
      <c r="BV193" s="486"/>
      <c r="BW193" s="486"/>
      <c r="BX193" s="486"/>
      <c r="BY193" s="486"/>
      <c r="BZ193" s="486"/>
      <c r="CA193" s="486"/>
      <c r="CB193" s="486"/>
      <c r="CC193" s="486"/>
      <c r="CD193" s="486"/>
      <c r="CE193" s="486"/>
      <c r="CF193" s="486"/>
      <c r="CG193" s="486"/>
      <c r="CH193" s="486"/>
      <c r="CI193" s="486"/>
      <c r="CJ193" s="486"/>
      <c r="CK193" s="486"/>
      <c r="CL193" s="486"/>
      <c r="CM193" s="486"/>
      <c r="CN193" s="486"/>
      <c r="CO193" s="486"/>
    </row>
    <row r="194" spans="2:105" customFormat="1" ht="5.0999999999999996" customHeight="1">
      <c r="B194" s="974"/>
      <c r="C194" s="974"/>
      <c r="D194" s="974"/>
      <c r="I194" s="1064"/>
      <c r="J194" s="977"/>
      <c r="K194" s="977"/>
      <c r="L194" s="977"/>
      <c r="M194" s="977"/>
      <c r="N194" s="977"/>
      <c r="O194" s="977"/>
      <c r="P194" s="977"/>
      <c r="Q194" s="977"/>
      <c r="R194" s="977"/>
      <c r="S194" s="977"/>
      <c r="T194" s="977"/>
      <c r="U194" s="977"/>
      <c r="V194" s="977"/>
      <c r="W194" s="977"/>
      <c r="X194" s="977"/>
      <c r="Y194" s="977"/>
      <c r="Z194" s="977"/>
      <c r="AA194" s="977"/>
      <c r="AB194" s="977"/>
      <c r="AC194" s="977"/>
      <c r="AD194" s="977"/>
      <c r="AE194" s="977"/>
      <c r="AF194" s="977"/>
      <c r="AG194" s="977"/>
      <c r="AH194" s="977"/>
      <c r="AI194" s="977"/>
      <c r="AJ194" s="977"/>
      <c r="AK194" s="977"/>
      <c r="AL194" s="977"/>
      <c r="AM194" s="977"/>
      <c r="AN194" s="977"/>
      <c r="AO194" s="977"/>
      <c r="AP194" s="977"/>
      <c r="AQ194" s="977"/>
      <c r="AR194" s="977"/>
      <c r="AS194" s="977"/>
      <c r="AT194" s="977"/>
      <c r="AU194" s="977"/>
      <c r="AV194" s="977"/>
      <c r="AW194" s="977"/>
      <c r="AX194" s="977"/>
      <c r="AY194" s="977"/>
      <c r="AZ194" s="977"/>
      <c r="BA194" s="977"/>
      <c r="BB194" s="937"/>
      <c r="BC194" s="920"/>
      <c r="BD194" s="920"/>
      <c r="BE194" s="920"/>
      <c r="BF194" s="920"/>
      <c r="BG194" s="920"/>
      <c r="BH194" s="920"/>
      <c r="BI194" s="920"/>
      <c r="BK194" s="486"/>
      <c r="BL194" s="486"/>
      <c r="BM194" s="486"/>
      <c r="BN194" s="486"/>
      <c r="BO194" s="486"/>
      <c r="BP194" s="486"/>
      <c r="BQ194" s="486"/>
      <c r="BR194" s="486"/>
      <c r="BS194" s="486"/>
      <c r="BT194" s="486"/>
      <c r="BU194" s="486"/>
      <c r="BV194" s="486"/>
      <c r="BW194" s="486"/>
      <c r="BX194" s="486"/>
      <c r="BY194" s="486"/>
      <c r="BZ194" s="486"/>
      <c r="CA194" s="486"/>
      <c r="CB194" s="486"/>
      <c r="CC194" s="486"/>
      <c r="CD194" s="486"/>
      <c r="CE194" s="486"/>
      <c r="CF194" s="486"/>
      <c r="CG194" s="486"/>
      <c r="CH194" s="486"/>
      <c r="CI194" s="486"/>
      <c r="CJ194" s="486"/>
      <c r="CK194" s="486"/>
      <c r="CL194" s="486"/>
      <c r="CM194" s="486"/>
      <c r="CN194" s="486"/>
      <c r="CO194" s="486"/>
    </row>
    <row r="195" spans="2:105" ht="18.95" customHeight="1">
      <c r="B195" s="974"/>
      <c r="C195" s="974"/>
      <c r="D195" s="974"/>
      <c r="I195" s="935"/>
      <c r="J195" s="920"/>
      <c r="K195" s="920"/>
      <c r="L195" s="920"/>
      <c r="M195" s="920"/>
      <c r="N195" s="920"/>
      <c r="O195" s="920"/>
      <c r="P195" s="920"/>
      <c r="Q195" s="920"/>
      <c r="R195" s="920"/>
      <c r="S195" s="920"/>
      <c r="T195" s="920"/>
      <c r="U195" s="920"/>
      <c r="V195" s="920"/>
      <c r="W195" s="920"/>
      <c r="X195" s="920"/>
      <c r="Y195" s="920"/>
      <c r="Z195" s="920"/>
      <c r="AA195" s="920"/>
      <c r="AB195" s="920"/>
      <c r="AC195" s="920"/>
      <c r="AD195" s="920"/>
      <c r="AE195" s="920"/>
      <c r="AF195" s="920"/>
      <c r="AG195" s="920"/>
      <c r="AH195" s="920"/>
      <c r="AI195" s="920"/>
      <c r="AJ195" s="920"/>
      <c r="AK195" s="920"/>
      <c r="AL195" s="920"/>
      <c r="AM195" s="920"/>
      <c r="AN195" s="920"/>
      <c r="AO195" s="920"/>
      <c r="AP195" s="920"/>
      <c r="AQ195" s="920"/>
      <c r="AR195" s="920"/>
      <c r="AS195" s="920"/>
      <c r="AT195" s="920"/>
      <c r="AU195" s="920"/>
      <c r="AV195" s="920"/>
      <c r="AW195" s="920"/>
      <c r="AX195" s="920"/>
      <c r="AY195" s="920"/>
      <c r="AZ195" s="920"/>
      <c r="BA195" s="920"/>
      <c r="BB195" s="937"/>
      <c r="BC195" s="920"/>
      <c r="BD195" s="920"/>
      <c r="BE195" s="920"/>
      <c r="BF195" s="920"/>
      <c r="BG195" s="920"/>
      <c r="BH195" s="920"/>
      <c r="BI195" s="920"/>
      <c r="BJ195" s="920"/>
      <c r="BK195" s="920"/>
      <c r="BL195" s="920"/>
      <c r="BM195" s="920"/>
      <c r="BN195" s="920"/>
    </row>
    <row r="196" spans="2:105" ht="18.95" customHeight="1">
      <c r="B196" s="974"/>
      <c r="C196" s="974"/>
      <c r="D196" s="974"/>
      <c r="I196" s="935"/>
      <c r="J196" s="1683" t="s">
        <v>2198</v>
      </c>
      <c r="K196" s="920"/>
      <c r="L196" s="920"/>
      <c r="M196" s="920"/>
      <c r="N196" s="917" t="s">
        <v>2200</v>
      </c>
      <c r="O196" s="918"/>
      <c r="P196" s="918"/>
      <c r="Q196" s="919"/>
      <c r="R196" s="1040" t="s">
        <v>2199</v>
      </c>
      <c r="S196" s="918"/>
      <c r="T196" s="918"/>
      <c r="U196" s="919"/>
      <c r="V196" s="1040" t="s">
        <v>3176</v>
      </c>
      <c r="W196" s="918"/>
      <c r="X196" s="918"/>
      <c r="Y196" s="918"/>
      <c r="Z196" s="919"/>
      <c r="AA196" s="986" t="s">
        <v>912</v>
      </c>
      <c r="AB196" s="938" t="s">
        <v>2080</v>
      </c>
      <c r="AC196" s="938"/>
      <c r="AD196" s="1040" t="s">
        <v>3150</v>
      </c>
      <c r="AE196" s="918"/>
      <c r="AF196" s="918"/>
      <c r="AG196" s="919"/>
      <c r="AH196" s="946" t="s">
        <v>1115</v>
      </c>
      <c r="AJ196" s="949" t="s">
        <v>3186</v>
      </c>
      <c r="AK196" s="752"/>
      <c r="AL196" s="752"/>
      <c r="AM196" s="752"/>
      <c r="AN196" s="2010" t="s">
        <v>3496</v>
      </c>
      <c r="AO196" s="2011"/>
      <c r="AP196" s="2011"/>
      <c r="AQ196" s="2011"/>
      <c r="AR196" s="2011"/>
      <c r="AS196" s="2012"/>
      <c r="AU196" s="1046" t="s">
        <v>2116</v>
      </c>
      <c r="AV196" s="1047"/>
      <c r="AW196" s="1048"/>
      <c r="AX196" s="920"/>
      <c r="AY196" s="920"/>
      <c r="AZ196" s="920"/>
      <c r="BA196" s="920"/>
      <c r="BB196" s="937"/>
      <c r="BC196" s="920"/>
      <c r="BD196" s="920"/>
      <c r="BE196" s="920"/>
      <c r="BF196" s="920"/>
      <c r="BG196" s="920"/>
      <c r="BH196" s="920"/>
      <c r="BI196" s="920"/>
      <c r="BJ196" s="920"/>
      <c r="BK196" s="920"/>
      <c r="BL196" s="920"/>
      <c r="BM196" s="920"/>
      <c r="BN196" s="920"/>
      <c r="BO196" s="920"/>
      <c r="BP196" s="920"/>
      <c r="BQ196" s="920"/>
      <c r="BR196" s="920"/>
      <c r="BS196" s="920"/>
      <c r="BT196" s="920"/>
      <c r="BU196" s="920"/>
      <c r="BV196" s="920"/>
      <c r="BW196" s="920"/>
      <c r="BX196" s="920"/>
      <c r="BY196" s="920"/>
      <c r="BZ196" s="920"/>
      <c r="CA196" s="920"/>
      <c r="CB196" s="920"/>
      <c r="CC196" s="920"/>
      <c r="CD196" s="920"/>
      <c r="CE196" s="920"/>
      <c r="CF196" s="920"/>
      <c r="CG196" s="920"/>
      <c r="CH196" s="920"/>
      <c r="CI196" s="920"/>
      <c r="CJ196" s="920"/>
      <c r="CK196" s="920"/>
      <c r="CL196" s="920"/>
      <c r="CM196" s="920"/>
      <c r="CN196" s="920"/>
      <c r="CO196" s="920"/>
      <c r="CP196" s="920"/>
      <c r="CQ196" s="920"/>
      <c r="CR196" s="920"/>
      <c r="CS196" s="920"/>
      <c r="CT196" s="920"/>
      <c r="CU196" s="920"/>
      <c r="CV196" s="920"/>
      <c r="CW196" s="920"/>
      <c r="CX196" s="920"/>
      <c r="CY196" s="920"/>
      <c r="CZ196" s="920"/>
      <c r="DA196" s="920"/>
    </row>
    <row r="197" spans="2:105" s="920" customFormat="1" ht="18.95" customHeight="1" thickBot="1">
      <c r="B197" s="974"/>
      <c r="C197" s="974"/>
      <c r="D197" s="974"/>
      <c r="I197" s="935"/>
      <c r="J197" s="1684"/>
      <c r="K197" s="1399"/>
      <c r="L197" s="1399"/>
      <c r="M197" s="1399"/>
      <c r="N197" s="2268" t="s">
        <v>3519</v>
      </c>
      <c r="O197" s="1399"/>
      <c r="P197" s="1399"/>
      <c r="Q197" s="1399"/>
      <c r="R197" s="1399"/>
      <c r="S197" s="1399"/>
      <c r="T197" s="1399"/>
      <c r="U197" s="1399"/>
      <c r="V197" s="1399"/>
      <c r="W197" s="1399"/>
      <c r="X197" s="1399"/>
      <c r="Y197" s="1399"/>
      <c r="Z197" s="1399"/>
      <c r="AA197" s="1399"/>
      <c r="AB197" s="1399"/>
      <c r="AC197" s="1399"/>
      <c r="AD197" s="1399"/>
      <c r="AE197" s="1399"/>
      <c r="AF197" s="1399"/>
      <c r="AG197" s="1399"/>
      <c r="AH197" s="1399"/>
      <c r="AI197" s="2268" t="s">
        <v>3498</v>
      </c>
      <c r="AJ197" s="1399"/>
      <c r="AK197" s="1399"/>
      <c r="AL197" s="1399"/>
      <c r="AM197" s="1399"/>
      <c r="AN197" s="1399"/>
      <c r="AO197" s="1399"/>
      <c r="AP197" s="1399"/>
      <c r="AQ197" s="1399"/>
      <c r="AR197" s="1399"/>
      <c r="AS197" s="1399"/>
      <c r="AT197" s="1399"/>
      <c r="AU197" s="1399"/>
      <c r="AV197" s="1399"/>
      <c r="AW197" s="1399"/>
      <c r="AX197" s="1399"/>
      <c r="AY197" s="1399"/>
      <c r="AZ197" s="1399"/>
      <c r="BA197" s="1399"/>
      <c r="BB197" s="937"/>
    </row>
    <row r="198" spans="2:105" ht="18.95" customHeight="1">
      <c r="B198" s="974"/>
      <c r="C198" s="974"/>
      <c r="D198" s="974"/>
      <c r="I198" s="935"/>
      <c r="J198" s="1045"/>
      <c r="K198" s="920"/>
      <c r="L198" s="920"/>
      <c r="M198" s="920"/>
      <c r="N198" s="920"/>
      <c r="O198" s="920"/>
      <c r="P198" s="920"/>
      <c r="Q198" s="920"/>
      <c r="R198" s="920"/>
      <c r="S198" s="920"/>
      <c r="T198" s="920"/>
      <c r="U198" s="920"/>
      <c r="V198" s="920"/>
      <c r="W198" s="920"/>
      <c r="X198" s="920"/>
      <c r="Y198" s="920"/>
      <c r="Z198" s="920"/>
      <c r="AA198" s="920"/>
      <c r="AB198" s="920"/>
      <c r="AC198" s="920"/>
      <c r="AD198" s="920"/>
      <c r="AE198" s="920"/>
      <c r="AF198" s="920"/>
      <c r="AG198" s="920"/>
      <c r="AH198" s="920"/>
      <c r="AI198" s="920"/>
      <c r="AJ198" s="920"/>
      <c r="AK198" s="920"/>
      <c r="AL198" s="920"/>
      <c r="AM198" s="920"/>
      <c r="AN198" s="920"/>
      <c r="AO198" s="920"/>
      <c r="AP198" s="920"/>
      <c r="AQ198" s="920"/>
      <c r="AR198" s="920"/>
      <c r="AS198" s="920"/>
      <c r="AT198" s="920"/>
      <c r="AU198" s="920"/>
      <c r="AV198" s="920"/>
      <c r="AW198" s="920"/>
      <c r="AX198" s="920"/>
      <c r="AY198" s="920"/>
      <c r="AZ198" s="920"/>
      <c r="BA198" s="920"/>
      <c r="BB198" s="937"/>
      <c r="BC198" s="920"/>
      <c r="BD198" s="920"/>
      <c r="BE198" s="920"/>
      <c r="BF198" s="920"/>
      <c r="BG198" s="920"/>
      <c r="BH198" s="920"/>
      <c r="BI198" s="920"/>
    </row>
    <row r="199" spans="2:105" ht="18.95" customHeight="1">
      <c r="B199" s="974"/>
      <c r="C199" s="974"/>
      <c r="D199" s="974"/>
      <c r="I199" s="935"/>
      <c r="J199" s="1365" t="s">
        <v>2677</v>
      </c>
      <c r="K199" s="920"/>
      <c r="L199" s="920"/>
      <c r="M199" s="920"/>
      <c r="N199" s="920"/>
      <c r="O199" s="920"/>
      <c r="P199" s="948" t="s">
        <v>1628</v>
      </c>
      <c r="Q199" s="947"/>
      <c r="R199" s="947"/>
      <c r="S199" s="920"/>
      <c r="T199" s="920"/>
      <c r="U199" s="1049" t="s">
        <v>3518</v>
      </c>
      <c r="AG199" s="910" t="s">
        <v>2205</v>
      </c>
      <c r="AH199" s="752"/>
      <c r="AI199" s="752"/>
      <c r="AJ199" s="2865" t="s">
        <v>1521</v>
      </c>
      <c r="AK199" s="2866"/>
      <c r="AL199" s="2866"/>
      <c r="AM199" s="2866"/>
      <c r="AN199" s="2867"/>
      <c r="AO199" s="920"/>
      <c r="AP199" s="920"/>
      <c r="AQ199" s="920"/>
      <c r="AR199" s="920"/>
      <c r="AS199" s="920"/>
      <c r="AT199" s="920"/>
      <c r="AU199" s="920"/>
      <c r="AV199" s="920"/>
      <c r="AW199" s="920"/>
      <c r="AX199" s="920"/>
      <c r="AY199" s="920"/>
      <c r="AZ199" s="920"/>
      <c r="BA199" s="920"/>
      <c r="BB199" s="937"/>
      <c r="BC199" s="920"/>
      <c r="BD199" s="920"/>
      <c r="BE199" s="920"/>
      <c r="BF199" s="920"/>
      <c r="BG199" s="920"/>
      <c r="BH199" s="920"/>
      <c r="BI199" s="920"/>
    </row>
    <row r="200" spans="2:105" ht="9.9499999999999993" customHeight="1">
      <c r="B200" s="974"/>
      <c r="C200" s="974"/>
      <c r="D200" s="974"/>
      <c r="I200" s="1847"/>
      <c r="J200" s="920"/>
      <c r="K200" s="920"/>
      <c r="L200" s="920"/>
      <c r="M200" s="920"/>
      <c r="N200" s="920"/>
      <c r="O200" s="920"/>
      <c r="P200" s="920"/>
      <c r="Q200" s="920"/>
      <c r="R200" s="920"/>
      <c r="S200" s="920"/>
      <c r="T200" s="920"/>
      <c r="U200" s="920"/>
      <c r="V200" s="920"/>
      <c r="W200" s="920"/>
      <c r="X200" s="920"/>
      <c r="Y200" s="920"/>
      <c r="Z200" s="920"/>
      <c r="AA200" s="920"/>
      <c r="AB200" s="920"/>
      <c r="AC200" s="920"/>
      <c r="AD200" s="920"/>
      <c r="AE200" s="920"/>
      <c r="AF200" s="920"/>
      <c r="AG200" s="920"/>
      <c r="AH200" s="920"/>
      <c r="AI200" s="920"/>
      <c r="AJ200" s="920"/>
      <c r="AK200" s="920"/>
      <c r="AL200" s="920"/>
      <c r="AM200" s="920"/>
      <c r="AN200" s="920"/>
      <c r="AO200" s="920"/>
      <c r="AP200" s="920"/>
      <c r="AQ200" s="920"/>
      <c r="AR200" s="920"/>
      <c r="AS200" s="920"/>
      <c r="AT200" s="920"/>
      <c r="AU200" s="920"/>
      <c r="AV200" s="920"/>
      <c r="AW200" s="920"/>
      <c r="AX200" s="920"/>
      <c r="AY200" s="920"/>
      <c r="AZ200" s="920"/>
      <c r="BA200" s="920"/>
      <c r="BB200" s="937"/>
      <c r="BC200" s="920"/>
      <c r="BD200" s="920"/>
      <c r="BE200" s="920"/>
      <c r="BF200" s="920"/>
      <c r="BG200" s="920"/>
      <c r="BH200" s="920"/>
    </row>
    <row r="201" spans="2:105" ht="18.95" customHeight="1">
      <c r="B201" s="974"/>
      <c r="C201" s="974"/>
      <c r="D201" s="974"/>
      <c r="I201" s="1847"/>
      <c r="J201" s="2880" t="s">
        <v>1559</v>
      </c>
      <c r="K201" s="2810" t="s">
        <v>1630</v>
      </c>
      <c r="L201" s="2882"/>
      <c r="M201" s="2882"/>
      <c r="N201" s="2882"/>
      <c r="O201" s="2812"/>
      <c r="P201" s="2810" t="s">
        <v>3091</v>
      </c>
      <c r="Q201" s="2882"/>
      <c r="R201" s="2882"/>
      <c r="S201" s="2882"/>
      <c r="T201" s="2812"/>
      <c r="U201" s="2810" t="s">
        <v>2364</v>
      </c>
      <c r="V201" s="2882"/>
      <c r="W201" s="2882"/>
      <c r="X201" s="2882"/>
      <c r="Y201" s="2812"/>
      <c r="Z201" s="966" t="s">
        <v>2147</v>
      </c>
      <c r="AA201" s="1361"/>
      <c r="AB201" s="930"/>
      <c r="AC201" s="930"/>
      <c r="AD201" s="930"/>
      <c r="AE201" s="930"/>
      <c r="AF201" s="930"/>
      <c r="AG201" s="930"/>
      <c r="AH201" s="931"/>
      <c r="AI201" s="1059" t="s">
        <v>1586</v>
      </c>
      <c r="AJ201" s="1060"/>
      <c r="AK201" s="1060"/>
      <c r="AL201" s="1060"/>
      <c r="AM201" s="1060"/>
      <c r="AN201" s="1060"/>
      <c r="AO201" s="1060"/>
      <c r="AP201" s="1060"/>
      <c r="AQ201" s="1060"/>
      <c r="AR201" s="1061"/>
      <c r="AS201" s="1060"/>
      <c r="AT201" s="1061"/>
      <c r="AU201" s="1067"/>
      <c r="AV201" s="1067"/>
      <c r="AW201" s="2269"/>
      <c r="AX201" s="2810" t="s">
        <v>2395</v>
      </c>
      <c r="AY201" s="2811"/>
      <c r="AZ201" s="2812"/>
      <c r="BA201" s="2232"/>
      <c r="BB201" s="937"/>
    </row>
    <row r="202" spans="2:105" ht="18.95" customHeight="1">
      <c r="B202" s="974"/>
      <c r="C202" s="974"/>
      <c r="D202" s="974"/>
      <c r="I202" s="1847"/>
      <c r="J202" s="2881"/>
      <c r="K202" s="2813"/>
      <c r="L202" s="2814"/>
      <c r="M202" s="2814"/>
      <c r="N202" s="2814"/>
      <c r="O202" s="2815"/>
      <c r="P202" s="2813"/>
      <c r="Q202" s="2814"/>
      <c r="R202" s="2814"/>
      <c r="S202" s="2814"/>
      <c r="T202" s="2815"/>
      <c r="U202" s="2813"/>
      <c r="V202" s="2814"/>
      <c r="W202" s="2814"/>
      <c r="X202" s="2814"/>
      <c r="Y202" s="2815"/>
      <c r="Z202" s="929" t="s">
        <v>3412</v>
      </c>
      <c r="AA202" s="930"/>
      <c r="AB202" s="930"/>
      <c r="AC202" s="929" t="s">
        <v>2138</v>
      </c>
      <c r="AD202" s="930"/>
      <c r="AE202" s="930"/>
      <c r="AF202" s="929" t="s">
        <v>2139</v>
      </c>
      <c r="AG202" s="930"/>
      <c r="AH202" s="931"/>
      <c r="AI202" s="1059" t="s">
        <v>699</v>
      </c>
      <c r="AJ202" s="1060"/>
      <c r="AK202" s="1060"/>
      <c r="AL202" s="1061"/>
      <c r="AM202" s="1059" t="s">
        <v>700</v>
      </c>
      <c r="AN202" s="1060"/>
      <c r="AO202" s="1061"/>
      <c r="AP202" s="1059" t="s">
        <v>1697</v>
      </c>
      <c r="AQ202" s="1060"/>
      <c r="AR202" s="1060"/>
      <c r="AS202" s="1060"/>
      <c r="AT202" s="1061"/>
      <c r="AU202" s="1059" t="s">
        <v>3499</v>
      </c>
      <c r="AV202" s="1060"/>
      <c r="AW202" s="1061"/>
      <c r="AX202" s="2813"/>
      <c r="AY202" s="2814"/>
      <c r="AZ202" s="2815"/>
      <c r="BA202" s="2233"/>
      <c r="BB202" s="937"/>
    </row>
    <row r="203" spans="2:105" ht="18.95" customHeight="1">
      <c r="B203" s="974"/>
      <c r="C203" s="974"/>
      <c r="D203" s="974"/>
      <c r="I203" s="1847"/>
      <c r="J203" s="1002" t="s">
        <v>737</v>
      </c>
      <c r="K203" s="917" t="s">
        <v>1844</v>
      </c>
      <c r="L203" s="918"/>
      <c r="M203" s="918"/>
      <c r="N203" s="918"/>
      <c r="O203" s="919"/>
      <c r="P203" s="2986" t="s">
        <v>2351</v>
      </c>
      <c r="Q203" s="2987"/>
      <c r="R203" s="2987"/>
      <c r="S203" s="2987"/>
      <c r="T203" s="2988"/>
      <c r="U203" s="2267" t="s">
        <v>3497</v>
      </c>
      <c r="V203" s="2265"/>
      <c r="W203" s="2265"/>
      <c r="X203" s="2265"/>
      <c r="Y203" s="2266"/>
      <c r="Z203" s="1388" t="s">
        <v>3410</v>
      </c>
      <c r="AA203" s="955"/>
      <c r="AB203" s="955"/>
      <c r="AC203" s="954" t="s">
        <v>3155</v>
      </c>
      <c r="AD203" s="955"/>
      <c r="AE203" s="955"/>
      <c r="AF203" s="954" t="s">
        <v>1524</v>
      </c>
      <c r="AG203" s="955"/>
      <c r="AH203" s="955"/>
      <c r="AI203" s="2979" t="s">
        <v>2200</v>
      </c>
      <c r="AJ203" s="2980"/>
      <c r="AK203" s="2980"/>
      <c r="AL203" s="2981"/>
      <c r="AM203" s="2979">
        <v>12345</v>
      </c>
      <c r="AN203" s="2980"/>
      <c r="AO203" s="2981"/>
      <c r="AP203" s="2982" t="s">
        <v>3176</v>
      </c>
      <c r="AQ203" s="2983"/>
      <c r="AR203" s="2983"/>
      <c r="AS203" s="2983"/>
      <c r="AT203" s="2984"/>
      <c r="AU203" s="2985" t="s">
        <v>3150</v>
      </c>
      <c r="AV203" s="2983"/>
      <c r="AW203" s="2984"/>
      <c r="AX203" s="2932">
        <v>12</v>
      </c>
      <c r="AY203" s="2933"/>
      <c r="AZ203" s="2934"/>
      <c r="BA203" s="986"/>
      <c r="BB203" s="937"/>
    </row>
    <row r="204" spans="2:105" ht="18.95" customHeight="1">
      <c r="B204" s="974"/>
      <c r="C204" s="974"/>
      <c r="D204" s="974"/>
      <c r="I204" s="1847"/>
      <c r="J204" s="1002" t="s">
        <v>737</v>
      </c>
      <c r="K204" s="917" t="s">
        <v>1844</v>
      </c>
      <c r="L204" s="918"/>
      <c r="M204" s="918"/>
      <c r="N204" s="918"/>
      <c r="O204" s="919"/>
      <c r="P204" s="2986" t="s">
        <v>2351</v>
      </c>
      <c r="Q204" s="2987"/>
      <c r="R204" s="2987"/>
      <c r="S204" s="2987"/>
      <c r="T204" s="2988"/>
      <c r="U204" s="2267" t="s">
        <v>3497</v>
      </c>
      <c r="V204" s="2265"/>
      <c r="W204" s="2265"/>
      <c r="X204" s="2265"/>
      <c r="Y204" s="2266"/>
      <c r="Z204" s="1388" t="s">
        <v>3410</v>
      </c>
      <c r="AA204" s="955"/>
      <c r="AB204" s="955"/>
      <c r="AC204" s="954" t="s">
        <v>3156</v>
      </c>
      <c r="AD204" s="955"/>
      <c r="AE204" s="955"/>
      <c r="AF204" s="954" t="s">
        <v>1524</v>
      </c>
      <c r="AG204" s="955"/>
      <c r="AH204" s="955"/>
      <c r="AI204" s="2979" t="s">
        <v>2200</v>
      </c>
      <c r="AJ204" s="2980"/>
      <c r="AK204" s="2980"/>
      <c r="AL204" s="2981"/>
      <c r="AM204" s="2979">
        <v>12345</v>
      </c>
      <c r="AN204" s="2980"/>
      <c r="AO204" s="2981"/>
      <c r="AP204" s="2982" t="s">
        <v>3176</v>
      </c>
      <c r="AQ204" s="2983"/>
      <c r="AR204" s="2983"/>
      <c r="AS204" s="2983"/>
      <c r="AT204" s="2984"/>
      <c r="AU204" s="2985" t="s">
        <v>3150</v>
      </c>
      <c r="AV204" s="2983"/>
      <c r="AW204" s="2984"/>
      <c r="AX204" s="2932">
        <v>14</v>
      </c>
      <c r="AY204" s="2933"/>
      <c r="AZ204" s="2934"/>
      <c r="BA204" s="986"/>
      <c r="BB204" s="937"/>
    </row>
    <row r="205" spans="2:105" ht="5.0999999999999996" customHeight="1">
      <c r="B205" s="974"/>
      <c r="C205" s="974"/>
      <c r="D205" s="974"/>
      <c r="I205" s="1847"/>
      <c r="K205" s="2070"/>
      <c r="L205" s="2070"/>
      <c r="M205" s="2070"/>
      <c r="N205" s="2070"/>
      <c r="O205" s="2070"/>
      <c r="P205" s="2070"/>
      <c r="Q205" s="2234"/>
      <c r="R205" s="2234"/>
      <c r="S205" s="2234"/>
      <c r="T205" s="2234"/>
      <c r="U205" s="2234"/>
      <c r="V205" s="920"/>
      <c r="W205" s="920"/>
      <c r="X205" s="920"/>
      <c r="Y205" s="920"/>
      <c r="Z205" s="920"/>
      <c r="AA205" s="920"/>
      <c r="AB205" s="920"/>
      <c r="AC205" s="920"/>
      <c r="AD205" s="920"/>
      <c r="AE205" s="920"/>
      <c r="AF205" s="920"/>
      <c r="AG205" s="920"/>
      <c r="AH205" s="920"/>
      <c r="AI205" s="920"/>
      <c r="AJ205" s="920"/>
      <c r="AK205" s="920"/>
      <c r="AL205" s="920"/>
      <c r="AM205" s="920"/>
      <c r="AN205" s="920"/>
      <c r="AO205" s="920"/>
      <c r="AP205" s="920"/>
      <c r="AQ205" s="920"/>
      <c r="AR205" s="920"/>
      <c r="AS205" s="920"/>
      <c r="AT205" s="920"/>
      <c r="AU205" s="2239"/>
      <c r="AV205" s="2239"/>
      <c r="AW205" s="2239"/>
      <c r="AX205" s="2239"/>
      <c r="AY205" s="2239"/>
      <c r="AZ205" s="2239"/>
      <c r="BA205" s="2239"/>
      <c r="BB205" s="937"/>
    </row>
    <row r="206" spans="2:105" ht="5.0999999999999996" customHeight="1">
      <c r="B206" s="974"/>
      <c r="C206" s="974"/>
      <c r="D206" s="974"/>
      <c r="I206" s="1847"/>
      <c r="J206" s="977"/>
      <c r="K206" s="977"/>
      <c r="L206" s="977"/>
      <c r="M206" s="977"/>
      <c r="N206" s="977"/>
      <c r="O206" s="977"/>
      <c r="P206" s="977"/>
      <c r="Q206" s="977"/>
      <c r="R206" s="977"/>
      <c r="S206" s="977"/>
      <c r="T206" s="977"/>
      <c r="U206" s="977"/>
      <c r="V206" s="977"/>
      <c r="W206" s="977"/>
      <c r="X206" s="977"/>
      <c r="Y206" s="977"/>
      <c r="Z206" s="977"/>
      <c r="AA206" s="977"/>
      <c r="AB206" s="977"/>
      <c r="AC206" s="977"/>
      <c r="AD206" s="977"/>
      <c r="AE206" s="977"/>
      <c r="AF206" s="977"/>
      <c r="AG206" s="977"/>
      <c r="AH206" s="977"/>
      <c r="AI206" s="977"/>
      <c r="AJ206" s="977"/>
      <c r="AK206" s="977"/>
      <c r="AL206" s="977"/>
      <c r="AM206" s="977"/>
      <c r="AN206" s="977"/>
      <c r="AO206" s="977"/>
      <c r="AP206" s="977"/>
      <c r="AQ206" s="977"/>
      <c r="AR206" s="977"/>
      <c r="AS206" s="977"/>
      <c r="AT206" s="977"/>
      <c r="AU206" s="977"/>
      <c r="AV206" s="977"/>
      <c r="AW206" s="977"/>
      <c r="AX206" s="977"/>
      <c r="AY206" s="977"/>
      <c r="AZ206" s="977"/>
      <c r="BA206" s="977"/>
      <c r="BB206" s="937"/>
    </row>
    <row r="207" spans="2:105" ht="18.95" customHeight="1">
      <c r="B207" s="974"/>
      <c r="C207" s="974"/>
      <c r="D207" s="974"/>
      <c r="I207" s="1847"/>
      <c r="J207" s="978"/>
      <c r="K207" s="978"/>
      <c r="L207" s="978"/>
      <c r="M207" s="978"/>
      <c r="N207" s="978"/>
      <c r="O207" s="978"/>
      <c r="P207" s="978"/>
      <c r="Q207" s="978"/>
      <c r="R207" s="978"/>
      <c r="S207" s="978"/>
      <c r="T207" s="978"/>
      <c r="U207" s="978"/>
      <c r="V207" s="978"/>
      <c r="W207" s="978"/>
      <c r="X207" s="978"/>
      <c r="Y207" s="978"/>
      <c r="Z207" s="978"/>
      <c r="AA207" s="978"/>
      <c r="AB207" s="978"/>
      <c r="AC207" s="978"/>
      <c r="AD207" s="978"/>
      <c r="AE207" s="978"/>
      <c r="AF207" s="978"/>
      <c r="AG207" s="978"/>
      <c r="AH207" s="978"/>
      <c r="AI207" s="978"/>
      <c r="AJ207" s="978"/>
      <c r="AK207" s="978"/>
      <c r="AL207" s="978"/>
      <c r="AM207" s="978"/>
      <c r="AN207" s="978"/>
      <c r="AO207" s="978"/>
      <c r="AP207" s="978"/>
      <c r="AQ207" s="978"/>
      <c r="AR207" s="978"/>
      <c r="AS207" s="978"/>
      <c r="AT207" s="978"/>
      <c r="AU207" s="978" t="s">
        <v>1557</v>
      </c>
      <c r="AV207" s="978"/>
      <c r="AW207" s="978"/>
      <c r="AX207" s="2883">
        <f>AX203+AX204</f>
        <v>26</v>
      </c>
      <c r="AY207" s="2884"/>
      <c r="AZ207" s="2885"/>
      <c r="BA207" s="1372"/>
      <c r="BB207" s="937"/>
    </row>
    <row r="208" spans="2:105" ht="5.0999999999999996" customHeight="1">
      <c r="B208" s="974"/>
      <c r="C208" s="974"/>
      <c r="D208" s="974"/>
      <c r="I208" s="1847"/>
      <c r="J208" s="977"/>
      <c r="K208" s="977"/>
      <c r="L208" s="977"/>
      <c r="M208" s="977"/>
      <c r="N208" s="977"/>
      <c r="O208" s="977"/>
      <c r="P208" s="977"/>
      <c r="Q208" s="977"/>
      <c r="R208" s="977"/>
      <c r="S208" s="977"/>
      <c r="T208" s="977"/>
      <c r="U208" s="977"/>
      <c r="V208" s="977"/>
      <c r="W208" s="977"/>
      <c r="X208" s="977"/>
      <c r="Y208" s="977"/>
      <c r="Z208" s="977"/>
      <c r="AA208" s="977"/>
      <c r="AB208" s="977"/>
      <c r="AC208" s="977"/>
      <c r="AD208" s="977"/>
      <c r="AE208" s="977"/>
      <c r="AF208" s="977"/>
      <c r="AG208" s="977"/>
      <c r="AH208" s="977"/>
      <c r="AI208" s="977"/>
      <c r="AJ208" s="977"/>
      <c r="AK208" s="977"/>
      <c r="AL208" s="977"/>
      <c r="AM208" s="977"/>
      <c r="AN208" s="977"/>
      <c r="AO208" s="977"/>
      <c r="AP208" s="977"/>
      <c r="AQ208" s="977"/>
      <c r="AR208" s="977"/>
      <c r="AS208" s="977"/>
      <c r="AT208" s="977"/>
      <c r="AU208" s="977"/>
      <c r="AV208" s="977"/>
      <c r="AW208" s="977"/>
      <c r="AX208" s="977"/>
      <c r="AY208" s="977"/>
      <c r="AZ208" s="977"/>
      <c r="BA208" s="977"/>
      <c r="BB208" s="937"/>
    </row>
    <row r="209" spans="2:97" ht="9.9499999999999993" customHeight="1">
      <c r="B209" s="974"/>
      <c r="C209" s="974"/>
      <c r="D209" s="974"/>
      <c r="I209" s="936"/>
      <c r="J209" s="939"/>
      <c r="K209" s="939"/>
      <c r="L209" s="939"/>
      <c r="M209" s="939"/>
      <c r="N209" s="939"/>
      <c r="O209" s="939"/>
      <c r="P209" s="939"/>
      <c r="Q209" s="939"/>
      <c r="R209" s="939"/>
      <c r="S209" s="939"/>
      <c r="T209" s="939"/>
      <c r="U209" s="939"/>
      <c r="V209" s="939"/>
      <c r="W209" s="939"/>
      <c r="X209" s="939"/>
      <c r="Y209" s="939"/>
      <c r="Z209" s="939"/>
      <c r="AA209" s="939"/>
      <c r="AB209" s="939"/>
      <c r="AC209" s="939"/>
      <c r="AD209" s="939"/>
      <c r="AE209" s="939"/>
      <c r="AF209" s="939"/>
      <c r="AG209" s="939"/>
      <c r="AH209" s="939"/>
      <c r="AI209" s="939"/>
      <c r="AJ209" s="939"/>
      <c r="AK209" s="939"/>
      <c r="AL209" s="939"/>
      <c r="AM209" s="939"/>
      <c r="AN209" s="939"/>
      <c r="AO209" s="939"/>
      <c r="AP209" s="939"/>
      <c r="AQ209" s="939"/>
      <c r="AR209" s="939"/>
      <c r="AS209" s="939"/>
      <c r="AT209" s="939"/>
      <c r="AU209" s="939"/>
      <c r="AV209" s="939"/>
      <c r="AW209" s="939"/>
      <c r="AX209" s="939"/>
      <c r="AY209" s="939"/>
      <c r="AZ209" s="939"/>
      <c r="BA209" s="939"/>
      <c r="BB209" s="940"/>
    </row>
    <row r="210" spans="2:97" ht="18.95" customHeight="1">
      <c r="B210" s="974"/>
      <c r="C210" s="974"/>
      <c r="D210" s="974"/>
    </row>
    <row r="211" spans="2:97" ht="18.95" customHeight="1">
      <c r="B211" s="974"/>
      <c r="C211" s="974"/>
      <c r="D211" s="974"/>
      <c r="E211" s="974"/>
      <c r="CM211"/>
    </row>
    <row r="212" spans="2:97" customFormat="1" ht="5.0999999999999996" customHeight="1">
      <c r="B212" s="974"/>
      <c r="C212" s="974"/>
      <c r="D212" s="974"/>
      <c r="E212" s="974"/>
      <c r="I212" s="2239"/>
      <c r="J212" s="2239"/>
      <c r="K212" s="2239"/>
      <c r="L212" s="2239"/>
      <c r="M212" s="2239"/>
      <c r="N212" s="2239"/>
      <c r="O212" s="2239"/>
      <c r="P212" s="2239"/>
      <c r="Q212" s="2239"/>
      <c r="R212" s="2239"/>
      <c r="S212" s="2239"/>
      <c r="T212" s="2236"/>
      <c r="U212" s="2237"/>
      <c r="V212" s="2237"/>
      <c r="W212" s="2237"/>
      <c r="X212" s="2237"/>
      <c r="Y212" s="2238"/>
      <c r="Z212" s="920"/>
      <c r="AA212" s="920"/>
      <c r="AB212" s="920"/>
      <c r="AC212" s="920"/>
      <c r="AD212" s="920"/>
      <c r="AE212" s="920"/>
      <c r="AF212" s="920"/>
      <c r="AG212" s="920"/>
      <c r="AH212" s="920"/>
      <c r="AI212" s="920"/>
      <c r="AJ212" s="920"/>
      <c r="AK212" s="920"/>
      <c r="AL212" s="920"/>
      <c r="AM212" s="920"/>
      <c r="AN212" s="920"/>
      <c r="AO212" s="920"/>
      <c r="AP212" s="920"/>
      <c r="AQ212" s="920"/>
      <c r="AR212" s="920"/>
      <c r="AS212" s="920"/>
      <c r="AT212" s="920"/>
      <c r="AU212" s="920"/>
      <c r="AV212" s="920"/>
      <c r="AW212" s="920"/>
      <c r="AX212" s="920"/>
      <c r="AY212" s="920"/>
      <c r="AZ212" s="920"/>
      <c r="BA212" s="920"/>
      <c r="BB212" s="920"/>
      <c r="BC212" s="920"/>
      <c r="BD212" s="920"/>
      <c r="BE212" s="920"/>
      <c r="BF212" s="920"/>
      <c r="BG212" s="920"/>
      <c r="BH212" s="920"/>
      <c r="BI212" s="920"/>
      <c r="BJ212" s="920"/>
      <c r="BK212" s="920"/>
      <c r="BL212" s="486"/>
      <c r="BM212" s="486"/>
      <c r="BN212" s="486"/>
      <c r="BO212" s="486"/>
      <c r="BP212" s="486"/>
      <c r="BQ212" s="920"/>
      <c r="BR212" s="920"/>
      <c r="BS212" s="920"/>
      <c r="BT212" s="920"/>
      <c r="BU212" s="920"/>
      <c r="BV212" s="920"/>
      <c r="BW212" s="486"/>
      <c r="BX212" s="486"/>
      <c r="BY212" s="486"/>
      <c r="BZ212" s="486"/>
      <c r="CA212" s="486"/>
      <c r="CB212" s="486"/>
      <c r="CC212" s="486"/>
      <c r="CD212" s="486"/>
      <c r="CE212" s="486"/>
      <c r="CF212" s="486"/>
      <c r="CG212" s="486"/>
      <c r="CH212" s="486"/>
      <c r="CM212" s="486"/>
    </row>
    <row r="213" spans="2:97" customFormat="1" ht="20.100000000000001" customHeight="1">
      <c r="B213" s="974"/>
      <c r="C213" s="974"/>
      <c r="D213" s="974"/>
      <c r="E213" s="974"/>
      <c r="I213" s="2239"/>
      <c r="J213" s="943" t="s">
        <v>3536</v>
      </c>
      <c r="K213" s="944"/>
      <c r="L213" s="944"/>
      <c r="M213" s="944"/>
      <c r="N213" s="944"/>
      <c r="O213" s="944"/>
      <c r="P213" s="944"/>
      <c r="Q213" s="944"/>
      <c r="R213" s="944"/>
      <c r="S213" s="1396"/>
      <c r="T213" s="907" t="s">
        <v>1519</v>
      </c>
      <c r="U213" s="908"/>
      <c r="V213" s="908"/>
      <c r="W213" s="908"/>
      <c r="X213" s="908"/>
      <c r="Y213" s="909"/>
      <c r="Z213" s="486"/>
      <c r="AA213" s="486"/>
      <c r="AB213" s="486"/>
      <c r="AC213" s="486"/>
      <c r="AD213" s="486"/>
      <c r="AE213" s="486"/>
      <c r="AF213" s="486"/>
      <c r="AG213" s="486"/>
      <c r="AH213" s="486"/>
      <c r="AI213" s="486"/>
      <c r="AJ213" s="486"/>
      <c r="AK213" s="486"/>
      <c r="AL213" s="486"/>
      <c r="AM213" s="486"/>
      <c r="AN213" s="486"/>
      <c r="AO213" s="486"/>
      <c r="AP213" s="486"/>
      <c r="AQ213" s="486"/>
      <c r="AR213" s="486"/>
      <c r="AS213" s="486"/>
      <c r="AT213" s="486"/>
      <c r="AU213" s="486"/>
      <c r="AV213" s="486"/>
      <c r="AW213" s="486"/>
      <c r="AX213" s="486"/>
      <c r="AY213" s="486"/>
      <c r="AZ213" s="486"/>
      <c r="BA213" s="920"/>
      <c r="BB213" s="920"/>
      <c r="BC213" s="920"/>
      <c r="BD213" s="920"/>
      <c r="BE213" s="920"/>
      <c r="BF213" s="920"/>
      <c r="BG213" s="920"/>
      <c r="BH213" s="920"/>
      <c r="BI213" s="486"/>
      <c r="BJ213" s="486"/>
      <c r="BK213" s="486"/>
      <c r="BL213" s="486"/>
      <c r="BM213" s="486"/>
      <c r="BN213" s="486"/>
      <c r="BO213" s="486"/>
      <c r="BP213" s="486"/>
      <c r="BQ213" s="486"/>
      <c r="BR213" s="486"/>
      <c r="BT213" s="920"/>
      <c r="BU213" s="920"/>
      <c r="BV213" s="920"/>
      <c r="BW213" s="920"/>
      <c r="BZ213" s="486"/>
      <c r="CA213" s="486"/>
      <c r="CB213" s="486"/>
      <c r="CC213" s="486"/>
      <c r="CD213" s="486"/>
      <c r="CE213" s="486"/>
    </row>
    <row r="214" spans="2:97" customFormat="1" ht="9.9499999999999993" customHeight="1">
      <c r="B214" s="974"/>
      <c r="C214" s="974"/>
      <c r="D214" s="974"/>
      <c r="E214" s="974"/>
      <c r="I214" s="916"/>
      <c r="J214" s="2239"/>
      <c r="K214" s="2239"/>
      <c r="L214" s="2239"/>
      <c r="M214" s="2239"/>
      <c r="N214" s="2239"/>
      <c r="O214" s="2239"/>
      <c r="P214" s="2239"/>
      <c r="Q214" s="2239"/>
      <c r="R214" s="2239"/>
      <c r="S214" s="2239"/>
      <c r="T214" s="2239"/>
      <c r="U214" s="2239"/>
      <c r="V214" s="2239"/>
      <c r="W214" s="2239"/>
      <c r="X214" s="2239"/>
      <c r="Y214" s="2239"/>
      <c r="Z214" s="941"/>
      <c r="AA214" s="941"/>
      <c r="AB214" s="941"/>
      <c r="AC214" s="941"/>
      <c r="AD214" s="941"/>
      <c r="AE214" s="941"/>
      <c r="AF214" s="941"/>
      <c r="AG214" s="941"/>
      <c r="AH214" s="941"/>
      <c r="AI214" s="941"/>
      <c r="AJ214" s="941"/>
      <c r="AK214" s="941"/>
      <c r="AL214" s="941"/>
      <c r="AM214" s="941"/>
      <c r="AN214" s="941"/>
      <c r="AO214" s="941"/>
      <c r="AP214" s="941"/>
      <c r="AQ214" s="941"/>
      <c r="AR214" s="941"/>
      <c r="AS214" s="941"/>
      <c r="AT214" s="941"/>
      <c r="AU214" s="941"/>
      <c r="AV214" s="941"/>
      <c r="AW214" s="941"/>
      <c r="AX214" s="941"/>
      <c r="AY214" s="941"/>
      <c r="AZ214" s="941"/>
      <c r="BA214" s="941"/>
      <c r="BB214" s="941"/>
      <c r="BC214" s="941"/>
      <c r="BD214" s="941"/>
      <c r="BE214" s="941"/>
      <c r="BF214" s="941"/>
      <c r="BG214" s="941"/>
      <c r="BH214" s="941"/>
      <c r="BI214" s="1316"/>
      <c r="BJ214" s="1316"/>
      <c r="BK214" s="1316"/>
      <c r="BL214" s="1316"/>
      <c r="BM214" s="1316"/>
      <c r="BN214" s="1316"/>
      <c r="BO214" s="941"/>
      <c r="BP214" s="941"/>
      <c r="BQ214" s="941"/>
      <c r="BR214" s="914"/>
      <c r="BS214" s="914"/>
      <c r="BT214" s="941"/>
      <c r="BU214" s="941"/>
      <c r="BV214" s="941"/>
      <c r="BW214" s="941"/>
      <c r="BX214" s="914"/>
      <c r="BY214" s="1424"/>
      <c r="BZ214" s="486"/>
      <c r="CA214" s="486"/>
      <c r="CB214" s="486"/>
      <c r="CC214" s="486"/>
      <c r="CD214" s="486"/>
      <c r="CE214" s="486"/>
    </row>
    <row r="215" spans="2:97" ht="18.95" customHeight="1">
      <c r="B215" s="974"/>
      <c r="C215" s="974"/>
      <c r="D215" s="974"/>
      <c r="E215" s="974"/>
      <c r="I215" s="935"/>
      <c r="J215" s="949" t="s">
        <v>2024</v>
      </c>
      <c r="K215" s="752"/>
      <c r="L215" s="938"/>
      <c r="N215" s="2890" t="s">
        <v>1179</v>
      </c>
      <c r="O215" s="2891"/>
      <c r="P215" s="2891"/>
      <c r="Q215" s="2892"/>
      <c r="R215" s="986" t="s">
        <v>1180</v>
      </c>
      <c r="S215" s="987" t="s">
        <v>1178</v>
      </c>
      <c r="T215" s="2890" t="s">
        <v>1179</v>
      </c>
      <c r="U215" s="2891"/>
      <c r="V215" s="2891"/>
      <c r="W215" s="2892"/>
      <c r="X215" s="986" t="s">
        <v>1180</v>
      </c>
      <c r="Z215" s="938" t="s">
        <v>1630</v>
      </c>
      <c r="AA215" s="938"/>
      <c r="AB215" s="958"/>
      <c r="AC215" s="1154" t="s">
        <v>1953</v>
      </c>
      <c r="AD215" s="1155"/>
      <c r="AE215" s="1155"/>
      <c r="AF215" s="1155"/>
      <c r="AG215" s="1155"/>
      <c r="AH215" s="986" t="s">
        <v>912</v>
      </c>
      <c r="BM215" s="926" t="s">
        <v>1544</v>
      </c>
      <c r="BN215" s="927"/>
      <c r="BO215" s="928"/>
      <c r="BP215" s="926" t="s">
        <v>1623</v>
      </c>
      <c r="BQ215" s="927"/>
      <c r="BR215" s="928"/>
      <c r="BS215" s="920"/>
      <c r="BT215" s="920"/>
      <c r="BU215" s="920"/>
      <c r="BV215" s="920"/>
      <c r="BW215" s="920"/>
      <c r="BX215" s="920"/>
      <c r="BY215" s="937"/>
    </row>
    <row r="216" spans="2:97" ht="9.9499999999999993" customHeight="1">
      <c r="B216" s="974"/>
      <c r="C216" s="974"/>
      <c r="D216" s="974"/>
      <c r="E216" s="974"/>
      <c r="I216" s="935"/>
      <c r="J216" s="2242"/>
      <c r="K216" s="920"/>
      <c r="L216" s="920"/>
      <c r="N216" s="920"/>
      <c r="O216" s="920"/>
      <c r="BJ216" s="920"/>
      <c r="BK216" s="920"/>
      <c r="BL216" s="920"/>
      <c r="BM216" s="920"/>
      <c r="BN216" s="920"/>
      <c r="BO216" s="920"/>
      <c r="BP216" s="920"/>
      <c r="BQ216" s="920"/>
      <c r="BR216" s="920"/>
      <c r="BS216" s="920"/>
      <c r="BT216" s="920"/>
      <c r="BU216" s="920"/>
      <c r="BV216" s="920"/>
      <c r="BW216" s="920"/>
      <c r="BX216" s="920"/>
      <c r="BY216" s="937"/>
      <c r="CF216" s="920"/>
      <c r="CG216" s="920"/>
      <c r="CH216" s="920"/>
      <c r="CI216" s="920"/>
      <c r="CJ216" s="920"/>
      <c r="CK216" s="920"/>
      <c r="CL216" s="920"/>
      <c r="CM216" s="920"/>
      <c r="CN216" s="920"/>
      <c r="CO216" s="920"/>
      <c r="CP216" s="920"/>
      <c r="CQ216" s="920"/>
      <c r="CR216" s="920"/>
      <c r="CS216" s="920"/>
    </row>
    <row r="217" spans="2:97" ht="20.100000000000001" customHeight="1">
      <c r="B217" s="974"/>
      <c r="C217" s="974"/>
      <c r="D217" s="974"/>
      <c r="E217" s="974"/>
      <c r="I217" s="935"/>
      <c r="J217" s="949" t="s">
        <v>1542</v>
      </c>
      <c r="K217" s="981"/>
      <c r="N217" s="982" t="s">
        <v>1521</v>
      </c>
      <c r="O217" s="983"/>
      <c r="P217" s="983"/>
      <c r="Q217" s="983"/>
      <c r="R217" s="986" t="s">
        <v>3506</v>
      </c>
      <c r="T217" s="486" t="s">
        <v>3503</v>
      </c>
      <c r="U217" s="486" t="s">
        <v>3504</v>
      </c>
      <c r="W217" s="486" t="s">
        <v>3503</v>
      </c>
      <c r="X217" s="486" t="s">
        <v>3505</v>
      </c>
      <c r="Z217" s="910" t="s">
        <v>1573</v>
      </c>
      <c r="AA217" s="910"/>
      <c r="AB217" s="910"/>
      <c r="AC217" s="982" t="s">
        <v>1521</v>
      </c>
      <c r="AD217" s="983"/>
      <c r="AE217" s="983"/>
      <c r="AF217" s="983"/>
      <c r="AG217" s="983"/>
      <c r="AH217" s="986" t="s">
        <v>912</v>
      </c>
      <c r="AI217" s="910" t="s">
        <v>1682</v>
      </c>
      <c r="AJ217" s="910"/>
      <c r="AK217" s="981"/>
      <c r="AL217" s="982" t="s">
        <v>1521</v>
      </c>
      <c r="AM217" s="983"/>
      <c r="AN217" s="983"/>
      <c r="AO217" s="983"/>
      <c r="AP217" s="984"/>
      <c r="AQ217" s="986" t="s">
        <v>912</v>
      </c>
      <c r="AR217" s="920"/>
      <c r="BN217" s="920"/>
      <c r="BO217" s="920"/>
      <c r="BP217" s="920"/>
      <c r="BQ217" s="920"/>
      <c r="BR217" s="920"/>
      <c r="BS217" s="920"/>
      <c r="BT217" s="920"/>
      <c r="BU217" s="920"/>
      <c r="BV217" s="920"/>
      <c r="BW217" s="920"/>
      <c r="BX217" s="920"/>
      <c r="BY217" s="937"/>
      <c r="CF217" s="920"/>
      <c r="CG217" s="920"/>
      <c r="CH217" s="920"/>
      <c r="CI217" s="920"/>
      <c r="CJ217" s="920"/>
      <c r="CK217" s="920"/>
      <c r="CL217" s="920"/>
      <c r="CM217" s="920"/>
      <c r="CN217" s="920"/>
      <c r="CO217" s="920"/>
      <c r="CP217" s="920"/>
      <c r="CQ217" s="920"/>
      <c r="CR217" s="920"/>
      <c r="CS217" s="920"/>
    </row>
    <row r="218" spans="2:97" ht="9.9499999999999993" customHeight="1">
      <c r="B218" s="974"/>
      <c r="C218" s="974"/>
      <c r="D218" s="974"/>
      <c r="E218" s="974"/>
      <c r="I218" s="935"/>
      <c r="J218" s="2242"/>
      <c r="K218" s="920"/>
      <c r="L218" s="920"/>
      <c r="M218" s="920"/>
      <c r="N218" s="920"/>
      <c r="BB218" s="920"/>
      <c r="BC218" s="920"/>
      <c r="BD218" s="920"/>
      <c r="BE218" s="920"/>
      <c r="BF218" s="920"/>
      <c r="BG218" s="920"/>
      <c r="BH218" s="920"/>
      <c r="BI218" s="920"/>
      <c r="BJ218" s="920"/>
      <c r="BK218" s="920"/>
      <c r="BL218" s="920"/>
      <c r="BM218" s="920"/>
      <c r="BN218" s="920"/>
      <c r="BO218" s="920"/>
      <c r="BP218" s="920"/>
      <c r="BQ218" s="920"/>
      <c r="BR218" s="920"/>
      <c r="BS218" s="920"/>
      <c r="BT218" s="920"/>
      <c r="BU218" s="920"/>
      <c r="BV218" s="920"/>
      <c r="BW218" s="920"/>
      <c r="BX218" s="920"/>
      <c r="BY218" s="937"/>
      <c r="CF218" s="920"/>
      <c r="CG218" s="920"/>
      <c r="CH218" s="920"/>
      <c r="CI218" s="920"/>
      <c r="CJ218" s="920"/>
      <c r="CK218" s="920"/>
      <c r="CL218" s="920"/>
      <c r="CM218" s="920"/>
      <c r="CN218" s="920"/>
      <c r="CO218" s="920"/>
      <c r="CP218" s="920"/>
      <c r="CQ218" s="920"/>
      <c r="CR218" s="920"/>
    </row>
    <row r="219" spans="2:97" ht="20.100000000000001" customHeight="1">
      <c r="B219" s="974"/>
      <c r="C219" s="974"/>
      <c r="D219" s="974"/>
      <c r="E219" s="974"/>
      <c r="I219" s="1847"/>
      <c r="J219" s="949" t="s">
        <v>1522</v>
      </c>
      <c r="K219" s="752"/>
      <c r="L219" s="752"/>
      <c r="M219" s="752"/>
      <c r="N219" s="2868" t="s">
        <v>3410</v>
      </c>
      <c r="O219" s="2869"/>
      <c r="P219" s="2870"/>
      <c r="Q219" s="946" t="s">
        <v>1115</v>
      </c>
      <c r="R219" s="2865" t="s">
        <v>1523</v>
      </c>
      <c r="S219" s="2866"/>
      <c r="T219" s="2867"/>
      <c r="U219" s="946" t="s">
        <v>1115</v>
      </c>
      <c r="V219" s="2865" t="s">
        <v>1524</v>
      </c>
      <c r="W219" s="2866"/>
      <c r="X219" s="2867"/>
      <c r="Y219" s="946" t="s">
        <v>1115</v>
      </c>
      <c r="AA219" s="949" t="s">
        <v>3192</v>
      </c>
      <c r="AB219" s="981"/>
      <c r="AC219" s="938"/>
      <c r="AE219" s="982" t="s">
        <v>1521</v>
      </c>
      <c r="AF219" s="983"/>
      <c r="AG219" s="983"/>
      <c r="AH219" s="983"/>
      <c r="AI219" s="984"/>
      <c r="AK219" s="949" t="s">
        <v>2384</v>
      </c>
      <c r="AL219" s="938"/>
      <c r="AN219" s="982" t="s">
        <v>1521</v>
      </c>
      <c r="AO219" s="983"/>
      <c r="AP219" s="983"/>
      <c r="AQ219" s="983"/>
      <c r="AR219" s="984"/>
      <c r="AS219" s="910" t="s">
        <v>2204</v>
      </c>
      <c r="AT219" s="752"/>
      <c r="AU219" s="752"/>
      <c r="AV219" s="2865" t="s">
        <v>1521</v>
      </c>
      <c r="AW219" s="2866"/>
      <c r="AX219" s="2866"/>
      <c r="AY219" s="2866"/>
      <c r="AZ219" s="2867"/>
      <c r="BB219" s="920"/>
      <c r="BC219" s="920"/>
      <c r="BD219" s="920"/>
      <c r="BE219" s="920"/>
      <c r="BF219" s="920"/>
      <c r="BG219" s="920"/>
      <c r="BH219" s="920"/>
      <c r="BI219" s="920"/>
      <c r="BJ219" s="920"/>
      <c r="BK219" s="920"/>
      <c r="BL219" s="920"/>
      <c r="BM219" s="920"/>
      <c r="BN219" s="920"/>
      <c r="BO219" s="920"/>
      <c r="BP219" s="920"/>
      <c r="BQ219" s="920"/>
      <c r="BR219" s="920"/>
      <c r="BS219" s="920"/>
      <c r="BT219" s="920"/>
      <c r="BU219" s="920"/>
      <c r="BV219" s="920"/>
      <c r="BW219" s="920"/>
      <c r="BX219" s="920"/>
      <c r="BY219" s="937"/>
      <c r="CF219" s="920"/>
      <c r="CG219" s="920"/>
      <c r="CH219" s="920"/>
      <c r="CI219" s="920"/>
      <c r="CJ219" s="920"/>
      <c r="CK219" s="920"/>
      <c r="CL219" s="920"/>
      <c r="CM219" s="920"/>
      <c r="CN219" s="920"/>
      <c r="CO219" s="920"/>
      <c r="CP219" s="920"/>
      <c r="CQ219" s="920"/>
      <c r="CR219" s="920"/>
    </row>
    <row r="220" spans="2:97" ht="9.9499999999999993" customHeight="1">
      <c r="B220" s="974"/>
      <c r="C220" s="974"/>
      <c r="D220" s="974"/>
      <c r="E220" s="974"/>
      <c r="I220" s="1847"/>
      <c r="J220" s="2334"/>
      <c r="K220" s="920"/>
      <c r="L220" s="920"/>
      <c r="M220" s="920"/>
      <c r="N220" s="920"/>
      <c r="BB220" s="920"/>
      <c r="BC220" s="920"/>
      <c r="BD220" s="920"/>
      <c r="BE220" s="920"/>
      <c r="BF220" s="920"/>
      <c r="BG220" s="920"/>
      <c r="BH220" s="920"/>
      <c r="BI220" s="920"/>
      <c r="BJ220" s="920"/>
      <c r="BK220" s="920"/>
      <c r="BL220" s="920"/>
      <c r="BM220" s="920"/>
      <c r="BN220" s="920"/>
      <c r="BO220" s="920"/>
      <c r="BP220" s="920"/>
      <c r="BQ220" s="920"/>
      <c r="BR220" s="920"/>
      <c r="BS220" s="920"/>
      <c r="BT220" s="920"/>
      <c r="BU220" s="920"/>
      <c r="BV220" s="920"/>
      <c r="BW220" s="920"/>
      <c r="BX220" s="920"/>
      <c r="BY220" s="937"/>
      <c r="CF220" s="920"/>
      <c r="CG220" s="920"/>
      <c r="CH220" s="920"/>
      <c r="CI220" s="920"/>
      <c r="CJ220" s="920"/>
      <c r="CK220" s="920"/>
      <c r="CL220" s="920"/>
      <c r="CM220" s="920"/>
      <c r="CN220" s="920"/>
      <c r="CO220" s="920"/>
      <c r="CP220" s="920"/>
      <c r="CQ220" s="920"/>
      <c r="CR220" s="920"/>
    </row>
    <row r="221" spans="2:97" ht="18" customHeight="1">
      <c r="B221" s="974"/>
      <c r="C221" s="974"/>
      <c r="D221" s="974"/>
      <c r="E221" s="974"/>
      <c r="I221" s="935"/>
      <c r="J221" s="2880" t="s">
        <v>1559</v>
      </c>
      <c r="K221" s="2797" t="s">
        <v>2282</v>
      </c>
      <c r="L221" s="2798"/>
      <c r="M221" s="2798"/>
      <c r="N221" s="2799"/>
      <c r="O221" s="2797" t="s">
        <v>2062</v>
      </c>
      <c r="P221" s="2798"/>
      <c r="Q221" s="2798"/>
      <c r="R221" s="2799"/>
      <c r="S221" s="2810" t="s">
        <v>1630</v>
      </c>
      <c r="T221" s="2882"/>
      <c r="U221" s="2882"/>
      <c r="V221" s="2882"/>
      <c r="W221" s="2812"/>
      <c r="X221" s="2810" t="s">
        <v>3091</v>
      </c>
      <c r="Y221" s="2882"/>
      <c r="Z221" s="2882"/>
      <c r="AA221" s="2882"/>
      <c r="AB221" s="2812"/>
      <c r="AC221" s="2810" t="s">
        <v>2364</v>
      </c>
      <c r="AD221" s="2882"/>
      <c r="AE221" s="2882"/>
      <c r="AF221" s="2882"/>
      <c r="AG221" s="2812"/>
      <c r="AH221" s="966" t="s">
        <v>2147</v>
      </c>
      <c r="AI221" s="1361"/>
      <c r="AJ221" s="930"/>
      <c r="AK221" s="930"/>
      <c r="AL221" s="930"/>
      <c r="AM221" s="930"/>
      <c r="AN221" s="930"/>
      <c r="AO221" s="930"/>
      <c r="AP221" s="931"/>
      <c r="AQ221" s="929" t="s">
        <v>3500</v>
      </c>
      <c r="AR221" s="930"/>
      <c r="AS221" s="930"/>
      <c r="AT221" s="930"/>
      <c r="AU221" s="930"/>
      <c r="AV221" s="930"/>
      <c r="AW221" s="930"/>
      <c r="AX221" s="930"/>
      <c r="AY221" s="930"/>
      <c r="AZ221" s="931"/>
      <c r="BA221" s="930"/>
      <c r="BB221" s="931"/>
      <c r="BC221" s="1026"/>
      <c r="BD221" s="1026"/>
      <c r="BE221" s="1182"/>
      <c r="BF221" s="929" t="s">
        <v>3501</v>
      </c>
      <c r="BG221" s="930"/>
      <c r="BH221" s="930"/>
      <c r="BI221" s="930"/>
      <c r="BJ221" s="930"/>
      <c r="BK221" s="930"/>
      <c r="BL221" s="930"/>
      <c r="BM221" s="930"/>
      <c r="BN221" s="930"/>
      <c r="BO221" s="930"/>
      <c r="BP221" s="930"/>
      <c r="BQ221" s="930"/>
      <c r="BR221" s="1026"/>
      <c r="BS221" s="1026"/>
      <c r="BT221" s="1182"/>
      <c r="BU221" s="2810" t="s">
        <v>2395</v>
      </c>
      <c r="BV221" s="2811"/>
      <c r="BW221" s="2812"/>
      <c r="BX221" s="2232"/>
      <c r="BY221" s="937"/>
    </row>
    <row r="222" spans="2:97" ht="18.95" customHeight="1">
      <c r="B222" s="974"/>
      <c r="C222" s="974"/>
      <c r="D222" s="974"/>
      <c r="E222" s="974"/>
      <c r="I222" s="935"/>
      <c r="J222" s="2881"/>
      <c r="K222" s="2800"/>
      <c r="L222" s="2801"/>
      <c r="M222" s="2801"/>
      <c r="N222" s="2802"/>
      <c r="O222" s="2800"/>
      <c r="P222" s="2801"/>
      <c r="Q222" s="2801"/>
      <c r="R222" s="2802"/>
      <c r="S222" s="2813"/>
      <c r="T222" s="2814"/>
      <c r="U222" s="2814"/>
      <c r="V222" s="2814"/>
      <c r="W222" s="2815"/>
      <c r="X222" s="2813"/>
      <c r="Y222" s="2814"/>
      <c r="Z222" s="2814"/>
      <c r="AA222" s="2814"/>
      <c r="AB222" s="2815"/>
      <c r="AC222" s="2813"/>
      <c r="AD222" s="2814"/>
      <c r="AE222" s="2814"/>
      <c r="AF222" s="2814"/>
      <c r="AG222" s="2815"/>
      <c r="AH222" s="929" t="s">
        <v>3412</v>
      </c>
      <c r="AI222" s="930"/>
      <c r="AJ222" s="930"/>
      <c r="AK222" s="929" t="s">
        <v>2138</v>
      </c>
      <c r="AL222" s="930"/>
      <c r="AM222" s="930"/>
      <c r="AN222" s="929" t="s">
        <v>2139</v>
      </c>
      <c r="AO222" s="930"/>
      <c r="AP222" s="931"/>
      <c r="AQ222" s="929" t="s">
        <v>699</v>
      </c>
      <c r="AR222" s="930"/>
      <c r="AS222" s="930"/>
      <c r="AT222" s="931"/>
      <c r="AU222" s="929" t="s">
        <v>700</v>
      </c>
      <c r="AV222" s="930"/>
      <c r="AW222" s="931"/>
      <c r="AX222" s="929" t="s">
        <v>1697</v>
      </c>
      <c r="AY222" s="930"/>
      <c r="AZ222" s="930"/>
      <c r="BA222" s="930"/>
      <c r="BB222" s="931"/>
      <c r="BC222" s="929" t="s">
        <v>3499</v>
      </c>
      <c r="BD222" s="930"/>
      <c r="BE222" s="931"/>
      <c r="BF222" s="929" t="s">
        <v>699</v>
      </c>
      <c r="BG222" s="930"/>
      <c r="BH222" s="930"/>
      <c r="BI222" s="931"/>
      <c r="BJ222" s="929" t="s">
        <v>700</v>
      </c>
      <c r="BK222" s="930"/>
      <c r="BL222" s="931"/>
      <c r="BM222" s="929" t="s">
        <v>1697</v>
      </c>
      <c r="BN222" s="930"/>
      <c r="BO222" s="930"/>
      <c r="BP222" s="930"/>
      <c r="BQ222" s="931"/>
      <c r="BR222" s="929" t="s">
        <v>3499</v>
      </c>
      <c r="BS222" s="930"/>
      <c r="BT222" s="931"/>
      <c r="BU222" s="2813"/>
      <c r="BV222" s="2814"/>
      <c r="BW222" s="2815"/>
      <c r="BX222" s="2233"/>
      <c r="BY222" s="937"/>
    </row>
    <row r="223" spans="2:97" ht="18.95" customHeight="1">
      <c r="B223" s="974"/>
      <c r="C223" s="974"/>
      <c r="D223" s="974"/>
      <c r="E223" s="974"/>
      <c r="I223" s="935"/>
      <c r="J223" s="1002" t="s">
        <v>737</v>
      </c>
      <c r="K223" s="2865" t="s">
        <v>1526</v>
      </c>
      <c r="L223" s="2866"/>
      <c r="M223" s="2866"/>
      <c r="N223" s="2867"/>
      <c r="O223" s="2865" t="s">
        <v>1179</v>
      </c>
      <c r="P223" s="2866"/>
      <c r="Q223" s="2866"/>
      <c r="R223" s="2867"/>
      <c r="S223" s="917" t="s">
        <v>1844</v>
      </c>
      <c r="T223" s="918"/>
      <c r="U223" s="918"/>
      <c r="V223" s="918"/>
      <c r="W223" s="919"/>
      <c r="X223" s="2890" t="s">
        <v>2351</v>
      </c>
      <c r="Y223" s="2891"/>
      <c r="Z223" s="2891"/>
      <c r="AA223" s="2891"/>
      <c r="AB223" s="2892"/>
      <c r="AC223" s="2890" t="s">
        <v>3184</v>
      </c>
      <c r="AD223" s="2891"/>
      <c r="AE223" s="2891"/>
      <c r="AF223" s="2891"/>
      <c r="AG223" s="2892"/>
      <c r="AH223" s="1388" t="s">
        <v>3410</v>
      </c>
      <c r="AI223" s="955"/>
      <c r="AJ223" s="955"/>
      <c r="AK223" s="954" t="s">
        <v>1523</v>
      </c>
      <c r="AL223" s="955"/>
      <c r="AM223" s="955"/>
      <c r="AN223" s="954" t="s">
        <v>1524</v>
      </c>
      <c r="AO223" s="955"/>
      <c r="AP223" s="971"/>
      <c r="AQ223" s="2832" t="s">
        <v>1560</v>
      </c>
      <c r="AR223" s="2806"/>
      <c r="AS223" s="2806"/>
      <c r="AT223" s="2793"/>
      <c r="AU223" s="2832">
        <v>12345</v>
      </c>
      <c r="AV223" s="2806"/>
      <c r="AW223" s="2793"/>
      <c r="AX223" s="2929" t="s">
        <v>1691</v>
      </c>
      <c r="AY223" s="2930"/>
      <c r="AZ223" s="2930"/>
      <c r="BA223" s="2930"/>
      <c r="BB223" s="2931"/>
      <c r="BC223" s="2929" t="s">
        <v>1704</v>
      </c>
      <c r="BD223" s="2930"/>
      <c r="BE223" s="2931"/>
      <c r="BF223" s="2831" t="s">
        <v>2200</v>
      </c>
      <c r="BG223" s="2808"/>
      <c r="BH223" s="2808"/>
      <c r="BI223" s="2809"/>
      <c r="BJ223" s="2831">
        <v>12345</v>
      </c>
      <c r="BK223" s="2808"/>
      <c r="BL223" s="2809"/>
      <c r="BM223" s="2932" t="s">
        <v>3176</v>
      </c>
      <c r="BN223" s="2933"/>
      <c r="BO223" s="2933"/>
      <c r="BP223" s="2933"/>
      <c r="BQ223" s="2934"/>
      <c r="BR223" s="2932" t="s">
        <v>3150</v>
      </c>
      <c r="BS223" s="2933"/>
      <c r="BT223" s="2934"/>
      <c r="BU223" s="2932">
        <v>12</v>
      </c>
      <c r="BV223" s="2933"/>
      <c r="BW223" s="2934"/>
      <c r="BX223" s="986"/>
      <c r="BY223" s="937"/>
    </row>
    <row r="224" spans="2:97" ht="18.95" customHeight="1">
      <c r="B224" s="974"/>
      <c r="C224" s="974"/>
      <c r="D224" s="974"/>
      <c r="E224" s="974"/>
      <c r="I224" s="935"/>
      <c r="J224" s="1002" t="s">
        <v>737</v>
      </c>
      <c r="K224" s="2865" t="s">
        <v>1526</v>
      </c>
      <c r="L224" s="2866"/>
      <c r="M224" s="2866"/>
      <c r="N224" s="2867"/>
      <c r="O224" s="2865" t="s">
        <v>1179</v>
      </c>
      <c r="P224" s="2866"/>
      <c r="Q224" s="2866"/>
      <c r="R224" s="2867"/>
      <c r="S224" s="917" t="s">
        <v>1844</v>
      </c>
      <c r="T224" s="918"/>
      <c r="U224" s="918"/>
      <c r="V224" s="918"/>
      <c r="W224" s="919"/>
      <c r="X224" s="2890" t="s">
        <v>2351</v>
      </c>
      <c r="Y224" s="2891"/>
      <c r="Z224" s="2891"/>
      <c r="AA224" s="2891"/>
      <c r="AB224" s="2892"/>
      <c r="AC224" s="2890" t="s">
        <v>3184</v>
      </c>
      <c r="AD224" s="2891"/>
      <c r="AE224" s="2891"/>
      <c r="AF224" s="2891"/>
      <c r="AG224" s="2892"/>
      <c r="AH224" s="1388" t="s">
        <v>3410</v>
      </c>
      <c r="AI224" s="955"/>
      <c r="AJ224" s="955"/>
      <c r="AK224" s="954" t="s">
        <v>1523</v>
      </c>
      <c r="AL224" s="955"/>
      <c r="AM224" s="955"/>
      <c r="AN224" s="954" t="s">
        <v>1524</v>
      </c>
      <c r="AO224" s="955"/>
      <c r="AP224" s="971"/>
      <c r="AQ224" s="2831" t="s">
        <v>1560</v>
      </c>
      <c r="AR224" s="2808"/>
      <c r="AS224" s="2808"/>
      <c r="AT224" s="2809"/>
      <c r="AU224" s="2831">
        <v>12345</v>
      </c>
      <c r="AV224" s="2808"/>
      <c r="AW224" s="2809"/>
      <c r="AX224" s="2932" t="s">
        <v>1691</v>
      </c>
      <c r="AY224" s="2933"/>
      <c r="AZ224" s="2933"/>
      <c r="BA224" s="2933"/>
      <c r="BB224" s="2934"/>
      <c r="BC224" s="2932" t="s">
        <v>1704</v>
      </c>
      <c r="BD224" s="2933"/>
      <c r="BE224" s="2934"/>
      <c r="BF224" s="2831" t="s">
        <v>2200</v>
      </c>
      <c r="BG224" s="2808"/>
      <c r="BH224" s="2808"/>
      <c r="BI224" s="2809"/>
      <c r="BJ224" s="2831">
        <v>12345</v>
      </c>
      <c r="BK224" s="2808"/>
      <c r="BL224" s="2809"/>
      <c r="BM224" s="2932" t="s">
        <v>3176</v>
      </c>
      <c r="BN224" s="2933"/>
      <c r="BO224" s="2933"/>
      <c r="BP224" s="2933"/>
      <c r="BQ224" s="2934"/>
      <c r="BR224" s="2932" t="s">
        <v>3150</v>
      </c>
      <c r="BS224" s="2933"/>
      <c r="BT224" s="2934"/>
      <c r="BU224" s="2932">
        <v>14</v>
      </c>
      <c r="BV224" s="2933"/>
      <c r="BW224" s="2934"/>
      <c r="BX224" s="986"/>
      <c r="BY224" s="937"/>
    </row>
    <row r="225" spans="2:113" ht="5.0999999999999996" customHeight="1">
      <c r="B225" s="974"/>
      <c r="C225" s="974"/>
      <c r="D225" s="974"/>
      <c r="E225" s="974"/>
      <c r="I225" s="935"/>
      <c r="J225" s="920"/>
      <c r="K225" s="1419"/>
      <c r="L225" s="1419"/>
      <c r="M225" s="1419"/>
      <c r="N225" s="1419"/>
      <c r="O225" s="920"/>
      <c r="P225" s="920"/>
      <c r="Q225" s="920"/>
      <c r="R225" s="920"/>
      <c r="S225" s="920"/>
      <c r="T225" s="920"/>
      <c r="U225" s="920"/>
      <c r="V225" s="920"/>
      <c r="W225" s="920"/>
      <c r="AB225" s="920"/>
      <c r="AG225" s="920"/>
      <c r="AL225" s="920"/>
      <c r="AQ225" s="920"/>
      <c r="AW225" s="1421"/>
      <c r="AX225" s="911"/>
      <c r="AY225" s="911"/>
      <c r="AZ225" s="911"/>
      <c r="BA225" s="911"/>
      <c r="BB225" s="911"/>
      <c r="BC225" s="911"/>
      <c r="BD225" s="911"/>
      <c r="BE225" s="911"/>
      <c r="BF225" s="1230"/>
      <c r="BG225" s="1230"/>
      <c r="BH225" s="1230"/>
      <c r="BI225" s="1230"/>
      <c r="BJ225" s="1230"/>
      <c r="BK225" s="1230"/>
      <c r="BL225" s="1230"/>
      <c r="BM225" s="1230"/>
      <c r="BN225" s="1230"/>
      <c r="BO225" s="1230"/>
      <c r="BP225" s="1230"/>
      <c r="BQ225" s="1230"/>
      <c r="BR225" s="1230"/>
      <c r="BS225" s="1230"/>
      <c r="BT225" s="1230"/>
      <c r="BU225" s="1230"/>
      <c r="BV225" s="1230"/>
      <c r="BW225" s="1230"/>
      <c r="BX225" s="2239"/>
      <c r="BY225" s="937"/>
    </row>
    <row r="226" spans="2:113" ht="5.0999999999999996" customHeight="1">
      <c r="B226" s="974"/>
      <c r="C226" s="974"/>
      <c r="D226" s="974"/>
      <c r="E226" s="974"/>
      <c r="I226" s="935"/>
      <c r="J226" s="977"/>
      <c r="K226" s="977"/>
      <c r="L226" s="977"/>
      <c r="M226" s="977"/>
      <c r="N226" s="977"/>
      <c r="O226" s="977"/>
      <c r="P226" s="977"/>
      <c r="Q226" s="977"/>
      <c r="R226" s="977"/>
      <c r="S226" s="977"/>
      <c r="T226" s="977"/>
      <c r="U226" s="977"/>
      <c r="V226" s="977"/>
      <c r="W226" s="977"/>
      <c r="X226" s="977"/>
      <c r="Y226" s="977"/>
      <c r="Z226" s="977"/>
      <c r="AA226" s="977"/>
      <c r="AB226" s="977"/>
      <c r="AC226" s="977"/>
      <c r="AD226" s="977"/>
      <c r="AE226" s="977"/>
      <c r="AF226" s="977"/>
      <c r="AG226" s="977"/>
      <c r="AH226" s="977"/>
      <c r="AI226" s="977"/>
      <c r="AJ226" s="977"/>
      <c r="AK226" s="977"/>
      <c r="AL226" s="977"/>
      <c r="AM226" s="977"/>
      <c r="AN226" s="977"/>
      <c r="AO226" s="977"/>
      <c r="AP226" s="977"/>
      <c r="AQ226" s="977"/>
      <c r="AR226" s="977"/>
      <c r="AS226" s="977"/>
      <c r="AT226" s="977"/>
      <c r="AU226" s="977"/>
      <c r="AV226" s="977"/>
      <c r="AW226" s="977"/>
      <c r="AX226" s="977"/>
      <c r="AY226" s="977"/>
      <c r="AZ226" s="977"/>
      <c r="BA226" s="977"/>
      <c r="BB226" s="977"/>
      <c r="BC226" s="977"/>
      <c r="BD226" s="977"/>
      <c r="BE226" s="977"/>
      <c r="BF226" s="977"/>
      <c r="BG226" s="977"/>
      <c r="BH226" s="977"/>
      <c r="BI226" s="977"/>
      <c r="BJ226" s="977"/>
      <c r="BK226" s="977"/>
      <c r="BL226" s="977"/>
      <c r="BM226" s="977"/>
      <c r="BN226" s="977"/>
      <c r="BO226" s="977"/>
      <c r="BP226" s="977"/>
      <c r="BQ226" s="977"/>
      <c r="BR226" s="977"/>
      <c r="BS226" s="977"/>
      <c r="BT226" s="977"/>
      <c r="BU226" s="977"/>
      <c r="BV226" s="977"/>
      <c r="BW226" s="977"/>
      <c r="BX226" s="977"/>
      <c r="BY226" s="937"/>
    </row>
    <row r="227" spans="2:113" ht="18.95" customHeight="1">
      <c r="B227" s="974"/>
      <c r="C227" s="974"/>
      <c r="D227" s="974"/>
      <c r="E227" s="974"/>
      <c r="I227" s="935"/>
      <c r="J227" s="1372"/>
      <c r="K227" s="1372"/>
      <c r="L227" s="1372"/>
      <c r="M227" s="1372"/>
      <c r="N227" s="1372"/>
      <c r="O227" s="1372"/>
      <c r="P227" s="1372"/>
      <c r="Q227" s="1372"/>
      <c r="R227" s="1372"/>
      <c r="S227" s="1372"/>
      <c r="T227" s="1372"/>
      <c r="U227" s="1372"/>
      <c r="V227" s="1372"/>
      <c r="W227" s="1372"/>
      <c r="X227" s="1372"/>
      <c r="Y227" s="1372"/>
      <c r="Z227" s="1372"/>
      <c r="AA227" s="1372"/>
      <c r="AB227" s="1372"/>
      <c r="AC227" s="1372"/>
      <c r="AD227" s="1372"/>
      <c r="AE227" s="1372"/>
      <c r="AF227" s="1372"/>
      <c r="AG227" s="1372"/>
      <c r="AH227" s="1372"/>
      <c r="AI227" s="1372"/>
      <c r="AJ227" s="1372"/>
      <c r="AK227" s="1372"/>
      <c r="AL227" s="1372"/>
      <c r="AM227" s="1372"/>
      <c r="AN227" s="1372"/>
      <c r="AO227" s="1372"/>
      <c r="AP227" s="1372"/>
      <c r="AQ227" s="1372"/>
      <c r="AR227" s="1372"/>
      <c r="AS227" s="1372"/>
      <c r="AT227" s="1372"/>
      <c r="AU227" s="1372"/>
      <c r="AV227" s="1372"/>
      <c r="AW227" s="1372"/>
      <c r="AX227" s="1372"/>
      <c r="AY227" s="1372"/>
      <c r="AZ227" s="1372"/>
      <c r="BA227" s="1372"/>
      <c r="BB227" s="1372"/>
      <c r="BC227" s="1372"/>
      <c r="BD227" s="1372"/>
      <c r="BE227" s="1372"/>
      <c r="BF227" s="1372"/>
      <c r="BG227" s="1372"/>
      <c r="BH227" s="1372"/>
      <c r="BI227" s="1372"/>
      <c r="BJ227" s="1372"/>
      <c r="BK227" s="1372"/>
      <c r="BL227" s="1372"/>
      <c r="BM227" s="1372"/>
      <c r="BN227" s="1372"/>
      <c r="BO227" s="1372"/>
      <c r="BP227" s="1372"/>
      <c r="BQ227" s="1372"/>
      <c r="BR227" s="978" t="s">
        <v>1557</v>
      </c>
      <c r="BS227" s="978"/>
      <c r="BT227" s="978"/>
      <c r="BU227" s="2883">
        <f>BU223+BU224</f>
        <v>26</v>
      </c>
      <c r="BV227" s="2884"/>
      <c r="BW227" s="2885"/>
      <c r="BX227" s="1372"/>
      <c r="BY227" s="937"/>
    </row>
    <row r="228" spans="2:113" ht="5.0999999999999996" customHeight="1">
      <c r="B228" s="974"/>
      <c r="C228" s="974"/>
      <c r="D228" s="974"/>
      <c r="E228" s="974"/>
      <c r="I228" s="935"/>
      <c r="J228" s="977"/>
      <c r="K228" s="977"/>
      <c r="L228" s="977"/>
      <c r="M228" s="977"/>
      <c r="N228" s="977"/>
      <c r="O228" s="977"/>
      <c r="P228" s="977"/>
      <c r="Q228" s="977"/>
      <c r="R228" s="977"/>
      <c r="S228" s="977"/>
      <c r="T228" s="977"/>
      <c r="U228" s="977"/>
      <c r="V228" s="977"/>
      <c r="W228" s="977"/>
      <c r="X228" s="977"/>
      <c r="Y228" s="977"/>
      <c r="Z228" s="977"/>
      <c r="AA228" s="977"/>
      <c r="AB228" s="977"/>
      <c r="AC228" s="977"/>
      <c r="AD228" s="977"/>
      <c r="AE228" s="977"/>
      <c r="AF228" s="977"/>
      <c r="AG228" s="977"/>
      <c r="AH228" s="977"/>
      <c r="AI228" s="977"/>
      <c r="AJ228" s="977"/>
      <c r="AK228" s="977"/>
      <c r="AL228" s="977"/>
      <c r="AM228" s="977"/>
      <c r="AN228" s="977"/>
      <c r="AO228" s="977"/>
      <c r="AP228" s="977"/>
      <c r="AQ228" s="977"/>
      <c r="AR228" s="977"/>
      <c r="AS228" s="977"/>
      <c r="AT228" s="977"/>
      <c r="AU228" s="977"/>
      <c r="AV228" s="977"/>
      <c r="AW228" s="977"/>
      <c r="AX228" s="977"/>
      <c r="AY228" s="977"/>
      <c r="AZ228" s="977"/>
      <c r="BA228" s="977"/>
      <c r="BB228" s="977"/>
      <c r="BC228" s="977"/>
      <c r="BD228" s="977"/>
      <c r="BE228" s="977"/>
      <c r="BF228" s="977"/>
      <c r="BG228" s="977"/>
      <c r="BH228" s="977"/>
      <c r="BI228" s="977"/>
      <c r="BJ228" s="977"/>
      <c r="BK228" s="977"/>
      <c r="BL228" s="977"/>
      <c r="BM228" s="977"/>
      <c r="BN228" s="977"/>
      <c r="BO228" s="977"/>
      <c r="BP228" s="977"/>
      <c r="BQ228" s="977"/>
      <c r="BR228" s="977"/>
      <c r="BS228" s="977"/>
      <c r="BT228" s="977"/>
      <c r="BU228" s="977"/>
      <c r="BV228" s="977"/>
      <c r="BW228" s="977"/>
      <c r="BX228" s="977"/>
      <c r="BY228" s="937"/>
    </row>
    <row r="229" spans="2:113" ht="9.9499999999999993" customHeight="1">
      <c r="B229" s="974"/>
      <c r="C229" s="974"/>
      <c r="D229" s="974"/>
      <c r="E229" s="974"/>
      <c r="I229" s="936"/>
      <c r="J229" s="939"/>
      <c r="K229" s="939"/>
      <c r="L229" s="939"/>
      <c r="M229" s="939"/>
      <c r="N229" s="939"/>
      <c r="O229" s="939"/>
      <c r="P229" s="939"/>
      <c r="Q229" s="939"/>
      <c r="R229" s="939"/>
      <c r="S229" s="939"/>
      <c r="T229" s="939"/>
      <c r="U229" s="939"/>
      <c r="V229" s="939"/>
      <c r="W229" s="939"/>
      <c r="X229" s="939"/>
      <c r="Y229" s="939"/>
      <c r="Z229" s="939"/>
      <c r="AA229" s="939"/>
      <c r="AB229" s="939"/>
      <c r="AC229" s="939"/>
      <c r="AD229" s="939"/>
      <c r="AE229" s="939"/>
      <c r="AF229" s="939"/>
      <c r="AG229" s="939"/>
      <c r="AH229" s="939"/>
      <c r="AI229" s="939"/>
      <c r="AJ229" s="939"/>
      <c r="AK229" s="939"/>
      <c r="AL229" s="939"/>
      <c r="AM229" s="939"/>
      <c r="AN229" s="939"/>
      <c r="AO229" s="939"/>
      <c r="AP229" s="939"/>
      <c r="AQ229" s="939"/>
      <c r="AR229" s="939"/>
      <c r="AS229" s="939"/>
      <c r="AT229" s="939"/>
      <c r="AU229" s="939"/>
      <c r="AV229" s="939"/>
      <c r="AW229" s="939"/>
      <c r="AX229" s="939"/>
      <c r="AY229" s="939"/>
      <c r="AZ229" s="939"/>
      <c r="BA229" s="939"/>
      <c r="BB229" s="939"/>
      <c r="BC229" s="939"/>
      <c r="BD229" s="939"/>
      <c r="BE229" s="939"/>
      <c r="BF229" s="939"/>
      <c r="BG229" s="939"/>
      <c r="BH229" s="939"/>
      <c r="BI229" s="939"/>
      <c r="BJ229" s="939"/>
      <c r="BK229" s="939"/>
      <c r="BL229" s="939"/>
      <c r="BM229" s="939"/>
      <c r="BN229" s="939"/>
      <c r="BO229" s="939"/>
      <c r="BP229" s="939"/>
      <c r="BQ229" s="939"/>
      <c r="BR229" s="939"/>
      <c r="BS229" s="939"/>
      <c r="BT229" s="939"/>
      <c r="BU229" s="939"/>
      <c r="BV229" s="939"/>
      <c r="BW229" s="939"/>
      <c r="BX229" s="939"/>
      <c r="BY229" s="940"/>
    </row>
    <row r="230" spans="2:113" ht="18.95" customHeight="1">
      <c r="B230" s="974"/>
      <c r="C230" s="974"/>
      <c r="D230" s="974"/>
      <c r="E230" s="974"/>
      <c r="BJ230" s="920"/>
    </row>
    <row r="231" spans="2:113" ht="18.95" customHeight="1">
      <c r="K231" s="920"/>
      <c r="L231" s="920"/>
      <c r="M231" s="920"/>
      <c r="N231" s="920"/>
      <c r="O231" s="920"/>
      <c r="P231" s="920"/>
      <c r="Q231" s="920"/>
      <c r="R231" s="920"/>
      <c r="S231" s="920"/>
      <c r="T231" s="920"/>
      <c r="U231" s="920"/>
      <c r="V231" s="920"/>
      <c r="W231" s="920"/>
      <c r="X231" s="920"/>
      <c r="Y231" s="920"/>
      <c r="Z231" s="920"/>
      <c r="AA231" s="920"/>
      <c r="AB231" s="920"/>
      <c r="AC231" s="920"/>
      <c r="AD231" s="920"/>
      <c r="AE231" s="920"/>
      <c r="CC231" s="974"/>
      <c r="CD231" s="974"/>
      <c r="CE231" s="974"/>
      <c r="CF231" s="974"/>
      <c r="CG231" s="974"/>
      <c r="CH231" s="974"/>
      <c r="CI231" s="974"/>
      <c r="CJ231" s="974"/>
      <c r="CK231" s="974"/>
      <c r="CL231" s="974"/>
      <c r="CM231" s="920"/>
      <c r="CN231" s="920"/>
      <c r="CO231" s="920"/>
      <c r="CP231" s="920"/>
      <c r="CQ231" s="920"/>
      <c r="CR231" s="920"/>
      <c r="CS231" s="920"/>
      <c r="CT231" s="920"/>
      <c r="CU231"/>
      <c r="CV231"/>
      <c r="CW231"/>
      <c r="CX231"/>
      <c r="CY231"/>
      <c r="CZ231"/>
      <c r="DA231"/>
      <c r="DB231"/>
      <c r="DC231"/>
      <c r="DD231"/>
      <c r="DE231"/>
      <c r="DF231"/>
      <c r="DG231"/>
      <c r="DH231"/>
      <c r="DI231"/>
    </row>
    <row r="232" spans="2:113" s="974" customFormat="1" ht="18.95" customHeight="1">
      <c r="G232" s="1971" t="s">
        <v>3548</v>
      </c>
      <c r="H232" s="1530"/>
      <c r="I232" s="2069"/>
      <c r="J232" s="2069"/>
    </row>
    <row r="233" spans="2:113" s="974" customFormat="1" ht="18.95" customHeight="1"/>
    <row r="234" spans="2:113" customFormat="1" ht="5.0999999999999996" customHeight="1">
      <c r="B234" s="974"/>
      <c r="C234" s="974"/>
      <c r="D234" s="974"/>
      <c r="I234" s="536"/>
      <c r="J234" s="921"/>
      <c r="K234" s="922"/>
      <c r="L234" s="922"/>
      <c r="M234" s="922"/>
      <c r="N234" s="922"/>
      <c r="O234" s="922"/>
      <c r="P234" s="922"/>
      <c r="Q234" s="922"/>
      <c r="R234" s="2044"/>
      <c r="S234" s="2045"/>
      <c r="T234" s="2046"/>
      <c r="U234" s="2046"/>
      <c r="V234" s="2046"/>
      <c r="W234" s="2046"/>
      <c r="X234" s="2046"/>
      <c r="Y234" s="2046"/>
      <c r="Z234" s="2046"/>
      <c r="AA234" s="920"/>
      <c r="AB234" s="536"/>
      <c r="AC234" s="920"/>
      <c r="AD234" s="920"/>
      <c r="AE234" s="920"/>
      <c r="AF234" s="920"/>
      <c r="AG234" s="920"/>
      <c r="AH234" s="920"/>
      <c r="AI234" s="920"/>
      <c r="AJ234" s="920"/>
      <c r="AK234" s="920"/>
      <c r="AL234" s="920"/>
      <c r="AM234" s="920"/>
      <c r="AN234" s="920"/>
      <c r="AO234" s="920"/>
      <c r="AP234" s="920"/>
      <c r="AQ234" s="920"/>
      <c r="AR234" s="920"/>
      <c r="AS234" s="486"/>
      <c r="AT234" s="486"/>
      <c r="AU234" s="486"/>
      <c r="AV234" s="486"/>
      <c r="AW234" s="486"/>
      <c r="AX234" s="486"/>
      <c r="AY234" s="486"/>
      <c r="AZ234" s="486"/>
      <c r="BA234" s="486"/>
      <c r="BB234" s="486"/>
      <c r="BC234" s="486"/>
      <c r="BD234" s="486"/>
      <c r="BE234" s="486"/>
      <c r="BF234" s="486"/>
      <c r="BG234" s="486"/>
      <c r="BH234" s="920"/>
      <c r="BI234" s="920"/>
      <c r="BJ234" s="920"/>
      <c r="BK234" s="920"/>
      <c r="BL234" s="920"/>
      <c r="BM234" s="920"/>
      <c r="BN234" s="920"/>
      <c r="BO234" s="920"/>
      <c r="BP234" s="486"/>
      <c r="BQ234" s="486"/>
      <c r="BR234" s="486"/>
      <c r="BS234" s="486"/>
      <c r="BT234" s="486"/>
      <c r="BU234" s="920"/>
      <c r="BV234" s="920"/>
      <c r="BW234" s="920"/>
      <c r="BX234" s="920"/>
      <c r="BY234" s="920"/>
      <c r="BZ234" s="920"/>
      <c r="CA234" s="486"/>
      <c r="CB234" s="486"/>
      <c r="CC234" s="486"/>
      <c r="CD234" s="486"/>
      <c r="CE234" s="486"/>
      <c r="CF234" s="486"/>
      <c r="CG234" s="486"/>
      <c r="CH234" s="486"/>
      <c r="CI234" s="486"/>
      <c r="CJ234" s="486"/>
      <c r="CK234" s="486"/>
      <c r="CL234" s="486"/>
      <c r="CM234" s="486"/>
      <c r="CN234" s="486"/>
      <c r="CO234" s="486"/>
      <c r="CP234" s="486"/>
      <c r="CQ234" s="486"/>
      <c r="CR234" s="486"/>
      <c r="CS234" s="486"/>
      <c r="CT234" s="486"/>
      <c r="CU234" s="486"/>
      <c r="CV234" s="486"/>
      <c r="CW234" s="486"/>
      <c r="CX234" s="486"/>
      <c r="CY234" s="486"/>
      <c r="CZ234" s="486"/>
      <c r="DA234" s="486"/>
      <c r="DB234" s="486"/>
    </row>
    <row r="235" spans="2:113" customFormat="1" ht="20.100000000000001" customHeight="1">
      <c r="B235" s="974"/>
      <c r="C235" s="974"/>
      <c r="D235" s="974"/>
      <c r="I235" s="536"/>
      <c r="J235" s="907" t="s">
        <v>3549</v>
      </c>
      <c r="K235" s="908"/>
      <c r="L235" s="908"/>
      <c r="M235" s="908"/>
      <c r="N235" s="908"/>
      <c r="O235" s="908"/>
      <c r="P235" s="908"/>
      <c r="Q235" s="908"/>
      <c r="R235" s="908"/>
      <c r="S235" s="909"/>
      <c r="T235" s="1394" t="s">
        <v>1652</v>
      </c>
      <c r="U235" s="1021"/>
      <c r="V235" s="1021"/>
      <c r="W235" s="1021"/>
      <c r="X235" s="1021"/>
      <c r="Y235" s="1023"/>
      <c r="Z235" s="920"/>
      <c r="AA235" s="920"/>
      <c r="AB235" s="920"/>
      <c r="AC235" s="920"/>
      <c r="AD235" s="920"/>
      <c r="AE235" s="920"/>
      <c r="AF235" s="920"/>
      <c r="AG235" s="920"/>
      <c r="AH235" s="920"/>
      <c r="AI235" s="920"/>
      <c r="AJ235" s="920"/>
      <c r="AK235" s="920"/>
      <c r="AL235" s="920"/>
      <c r="AM235" s="920"/>
      <c r="AN235" s="920"/>
      <c r="AO235" s="920"/>
      <c r="AP235" s="920"/>
      <c r="AQ235" s="920"/>
      <c r="AR235" s="920"/>
      <c r="AS235" s="920"/>
      <c r="AT235" s="920"/>
      <c r="AU235" s="920"/>
      <c r="AV235" s="920"/>
      <c r="AW235" s="920"/>
      <c r="AX235" s="920"/>
      <c r="AY235" s="920"/>
      <c r="AZ235" s="920"/>
      <c r="BA235" s="920"/>
      <c r="BB235" s="920"/>
      <c r="BC235" s="920"/>
      <c r="BD235" s="920"/>
      <c r="BE235" s="920"/>
      <c r="BF235" s="920"/>
      <c r="BG235" s="920"/>
      <c r="BH235" s="920"/>
      <c r="BI235" s="920"/>
      <c r="BJ235" s="920"/>
      <c r="BK235" s="920"/>
      <c r="BL235" s="920"/>
      <c r="BM235" s="920"/>
      <c r="BN235" s="920"/>
      <c r="BO235" s="486"/>
      <c r="BP235" s="486"/>
      <c r="BQ235" s="486"/>
      <c r="BR235" s="486"/>
      <c r="BS235" s="486"/>
      <c r="BT235" s="486"/>
    </row>
    <row r="236" spans="2:113" customFormat="1" ht="9.9499999999999993" customHeight="1">
      <c r="B236" s="974"/>
      <c r="C236" s="974"/>
      <c r="D236" s="974"/>
      <c r="I236" s="916"/>
      <c r="J236" s="536"/>
      <c r="K236" s="536"/>
      <c r="L236" s="536"/>
      <c r="M236" s="536"/>
      <c r="N236" s="536"/>
      <c r="O236" s="536"/>
      <c r="P236" s="536"/>
      <c r="Q236" s="536"/>
      <c r="R236" s="2046"/>
      <c r="S236" s="2046"/>
      <c r="T236" s="2046"/>
      <c r="U236" s="2046"/>
      <c r="V236" s="2046"/>
      <c r="W236" s="2046"/>
      <c r="X236" s="941"/>
      <c r="Y236" s="941"/>
      <c r="Z236" s="941"/>
      <c r="AA236" s="941"/>
      <c r="AB236" s="941"/>
      <c r="AC236" s="941"/>
      <c r="AD236" s="941"/>
      <c r="AE236" s="941"/>
      <c r="AF236" s="941"/>
      <c r="AG236" s="941"/>
      <c r="AH236" s="941"/>
      <c r="AI236" s="941"/>
      <c r="AJ236" s="941"/>
      <c r="AK236" s="941"/>
      <c r="AL236" s="941"/>
      <c r="AM236" s="941"/>
      <c r="AN236" s="941"/>
      <c r="AO236" s="941"/>
      <c r="AP236" s="941"/>
      <c r="AQ236" s="941"/>
      <c r="AR236" s="941"/>
      <c r="AS236" s="941"/>
      <c r="AT236" s="941"/>
      <c r="AU236" s="941"/>
      <c r="AV236" s="941"/>
      <c r="AW236" s="941"/>
      <c r="AX236" s="941"/>
      <c r="AY236" s="941"/>
      <c r="AZ236" s="941"/>
      <c r="BA236" s="941"/>
      <c r="BB236" s="941"/>
      <c r="BC236" s="941"/>
      <c r="BD236" s="941"/>
      <c r="BE236" s="941"/>
      <c r="BF236" s="942"/>
      <c r="BG236" s="920"/>
      <c r="BH236" s="920"/>
      <c r="BI236" s="920"/>
      <c r="BJ236" s="920"/>
      <c r="BK236" s="920"/>
      <c r="BL236" s="920"/>
      <c r="BM236" s="920"/>
      <c r="BN236" s="920"/>
      <c r="BO236" s="486"/>
      <c r="BP236" s="486"/>
      <c r="BQ236" s="486"/>
      <c r="BR236" s="486"/>
      <c r="BS236" s="486"/>
      <c r="BT236" s="486"/>
    </row>
    <row r="237" spans="2:113" customFormat="1" ht="20.100000000000001" customHeight="1">
      <c r="B237" s="974"/>
      <c r="C237" s="974"/>
      <c r="D237" s="974"/>
      <c r="I237" s="1064"/>
      <c r="J237" s="949" t="s">
        <v>2024</v>
      </c>
      <c r="K237" s="752"/>
      <c r="L237" s="752"/>
      <c r="M237" s="752"/>
      <c r="N237" s="2865" t="s">
        <v>1179</v>
      </c>
      <c r="O237" s="2866"/>
      <c r="P237" s="2866"/>
      <c r="Q237" s="2866"/>
      <c r="R237" s="2867"/>
      <c r="S237" s="915" t="s">
        <v>1180</v>
      </c>
      <c r="T237" s="920" t="s">
        <v>737</v>
      </c>
      <c r="U237" s="951" t="s">
        <v>1539</v>
      </c>
      <c r="V237" s="920"/>
      <c r="W237" s="920"/>
      <c r="X237" s="486"/>
      <c r="Y237" s="949" t="s">
        <v>1629</v>
      </c>
      <c r="Z237" s="486"/>
      <c r="AA237" s="486"/>
      <c r="AB237" s="2010" t="s">
        <v>3059</v>
      </c>
      <c r="AC237" s="2011"/>
      <c r="AD237" s="2011"/>
      <c r="AE237" s="2011"/>
      <c r="AF237" s="2011"/>
      <c r="AG237" s="2012"/>
      <c r="AH237" s="486"/>
      <c r="AI237" s="920"/>
      <c r="AJ237" s="920"/>
      <c r="AK237" s="926" t="s">
        <v>1544</v>
      </c>
      <c r="AL237" s="927"/>
      <c r="AM237" s="928"/>
      <c r="AN237" s="926" t="s">
        <v>2119</v>
      </c>
      <c r="AO237" s="927"/>
      <c r="AP237" s="928"/>
      <c r="AQ237" s="926" t="s">
        <v>1538</v>
      </c>
      <c r="AR237" s="927"/>
      <c r="AS237" s="928"/>
      <c r="AT237" s="920"/>
      <c r="AU237" s="1507" t="s">
        <v>3187</v>
      </c>
      <c r="AV237" s="1508"/>
      <c r="AW237" s="1508"/>
      <c r="AX237" s="1508"/>
      <c r="AY237" s="1508"/>
      <c r="AZ237" s="1509"/>
      <c r="BA237" s="486"/>
      <c r="BB237" s="486"/>
      <c r="BC237" s="486"/>
      <c r="BD237" s="486"/>
      <c r="BE237" s="920"/>
      <c r="BF237" s="937"/>
      <c r="BG237" s="920"/>
      <c r="BH237" s="920"/>
      <c r="BI237" s="920"/>
      <c r="BJ237" s="920"/>
      <c r="BK237" s="920"/>
      <c r="BL237" s="920"/>
      <c r="BM237" s="920"/>
      <c r="BN237" s="920"/>
      <c r="BO237" s="486"/>
      <c r="BP237" s="486"/>
      <c r="BQ237" s="486"/>
      <c r="BR237" s="486"/>
      <c r="BS237" s="486"/>
      <c r="BT237" s="486"/>
    </row>
    <row r="238" spans="2:113" customFormat="1" ht="9.9499999999999993" customHeight="1">
      <c r="B238" s="974"/>
      <c r="C238" s="974"/>
      <c r="D238" s="974"/>
      <c r="I238" s="1064"/>
      <c r="J238" s="920"/>
      <c r="K238" s="1045"/>
      <c r="L238" s="1045"/>
      <c r="M238" s="1045"/>
      <c r="N238" s="1045"/>
      <c r="O238" s="1045"/>
      <c r="P238" s="1045"/>
      <c r="Q238" s="1045"/>
      <c r="R238" s="1045"/>
      <c r="S238" s="1045"/>
      <c r="T238" s="1045"/>
      <c r="U238" s="1045"/>
      <c r="V238" s="1045"/>
      <c r="W238" s="1045"/>
      <c r="X238" s="1045"/>
      <c r="Y238" s="1045"/>
      <c r="Z238" s="1045"/>
      <c r="AA238" s="1045"/>
      <c r="AB238" s="1045"/>
      <c r="AC238" s="1045"/>
      <c r="AD238" s="1045"/>
      <c r="AE238" s="1045"/>
      <c r="AF238" s="1045"/>
      <c r="AG238" s="1045"/>
      <c r="AH238" s="1045"/>
      <c r="AI238" s="1045"/>
      <c r="AJ238" s="920"/>
      <c r="AK238" s="920"/>
      <c r="AL238" s="920"/>
      <c r="AM238" s="920"/>
      <c r="AN238" s="920"/>
      <c r="AO238" s="920"/>
      <c r="AP238" s="920"/>
      <c r="AQ238" s="920"/>
      <c r="AR238" s="920"/>
      <c r="AS238" s="920"/>
      <c r="AT238" s="920"/>
      <c r="AU238" s="920"/>
      <c r="AV238" s="920"/>
      <c r="AW238" s="920"/>
      <c r="AX238" s="920"/>
      <c r="AY238" s="1045"/>
      <c r="AZ238" s="920"/>
      <c r="BA238" s="920"/>
      <c r="BB238" s="920"/>
      <c r="BC238" s="920"/>
      <c r="BD238" s="486"/>
      <c r="BE238" s="920"/>
      <c r="BF238" s="937"/>
      <c r="BG238" s="920"/>
      <c r="BH238" s="920"/>
      <c r="BI238" s="920"/>
      <c r="BJ238" s="920"/>
      <c r="BK238" s="920"/>
      <c r="BL238" s="920"/>
      <c r="BM238" s="920"/>
      <c r="BN238" s="920"/>
      <c r="BO238" s="486"/>
      <c r="BP238" s="486"/>
      <c r="BQ238" s="486"/>
      <c r="BR238" s="486"/>
      <c r="BS238" s="486"/>
      <c r="BT238" s="486"/>
    </row>
    <row r="239" spans="2:113" customFormat="1" ht="20.100000000000001" customHeight="1">
      <c r="B239" s="974"/>
      <c r="C239" s="974"/>
      <c r="D239" s="974"/>
      <c r="I239" s="1689"/>
      <c r="J239" s="1256" t="s">
        <v>1630</v>
      </c>
      <c r="K239" s="1056"/>
      <c r="L239" s="1056"/>
      <c r="M239" s="938"/>
      <c r="N239" s="1154" t="s">
        <v>2671</v>
      </c>
      <c r="O239" s="1155"/>
      <c r="P239" s="1155"/>
      <c r="Q239" s="1155"/>
      <c r="R239" s="1156"/>
      <c r="S239" s="986" t="s">
        <v>912</v>
      </c>
      <c r="T239" s="910" t="s">
        <v>1522</v>
      </c>
      <c r="U239" s="752"/>
      <c r="V239" s="752"/>
      <c r="W239" s="752"/>
      <c r="X239" s="2868" t="s">
        <v>3410</v>
      </c>
      <c r="Y239" s="2869"/>
      <c r="Z239" s="2870"/>
      <c r="AA239" s="946" t="s">
        <v>1115</v>
      </c>
      <c r="AB239" s="2865" t="s">
        <v>1523</v>
      </c>
      <c r="AC239" s="2866"/>
      <c r="AD239" s="2867"/>
      <c r="AE239" s="946" t="s">
        <v>1115</v>
      </c>
      <c r="AF239" s="2865" t="s">
        <v>1524</v>
      </c>
      <c r="AG239" s="2866"/>
      <c r="AH239" s="2867"/>
      <c r="AI239" s="946" t="s">
        <v>1115</v>
      </c>
      <c r="AJ239" s="920"/>
      <c r="AK239" s="920"/>
      <c r="AL239" s="920"/>
      <c r="AM239" s="920"/>
      <c r="AN239" s="2211" t="s">
        <v>3525</v>
      </c>
      <c r="AO239" s="920"/>
      <c r="AP239" s="920"/>
      <c r="AQ239" s="920"/>
      <c r="AR239" s="920"/>
      <c r="AS239" s="920"/>
      <c r="AT239" s="920"/>
      <c r="AU239" s="920"/>
      <c r="AV239" s="920"/>
      <c r="AW239" s="920"/>
      <c r="AX239" s="920"/>
      <c r="AY239" s="1045"/>
      <c r="AZ239" s="920"/>
      <c r="BA239" s="920"/>
      <c r="BB239" s="920"/>
      <c r="BC239" s="920"/>
      <c r="BD239" s="486"/>
      <c r="BE239" s="920"/>
      <c r="BF239" s="937"/>
      <c r="BG239" s="920"/>
      <c r="BH239" s="920"/>
      <c r="BI239" s="920"/>
      <c r="BJ239" s="920"/>
      <c r="BK239" s="920"/>
      <c r="BL239" s="920"/>
      <c r="BM239" s="920"/>
      <c r="BN239" s="920"/>
      <c r="BO239" s="486"/>
      <c r="BP239" s="486"/>
      <c r="BQ239" s="486"/>
      <c r="BR239" s="486"/>
      <c r="BS239" s="486"/>
      <c r="BT239" s="486"/>
    </row>
    <row r="240" spans="2:113" customFormat="1" ht="9.9499999999999993" customHeight="1">
      <c r="B240" s="974"/>
      <c r="C240" s="974"/>
      <c r="D240" s="974"/>
      <c r="I240" s="1689"/>
      <c r="J240" s="920"/>
      <c r="K240" s="1045"/>
      <c r="L240" s="1045"/>
      <c r="M240" s="1045"/>
      <c r="N240" s="1045"/>
      <c r="O240" s="1045"/>
      <c r="P240" s="1045"/>
      <c r="Q240" s="1045"/>
      <c r="R240" s="1045"/>
      <c r="S240" s="1045"/>
      <c r="T240" s="1045"/>
      <c r="U240" s="1045"/>
      <c r="V240" s="1045"/>
      <c r="W240" s="1045"/>
      <c r="X240" s="1045"/>
      <c r="Y240" s="1045"/>
      <c r="Z240" s="1045"/>
      <c r="AA240" s="1045"/>
      <c r="AB240" s="1045"/>
      <c r="AC240" s="1045"/>
      <c r="AD240" s="1045"/>
      <c r="AE240" s="1045"/>
      <c r="AF240" s="1045"/>
      <c r="AG240" s="1045"/>
      <c r="AH240" s="1045"/>
      <c r="AI240" s="1045"/>
      <c r="AJ240" s="920"/>
      <c r="AK240" s="920"/>
      <c r="AL240" s="920"/>
      <c r="AM240" s="920"/>
      <c r="AN240" s="2211"/>
      <c r="AO240" s="920"/>
      <c r="AP240" s="920"/>
      <c r="AQ240" s="920"/>
      <c r="AR240" s="920"/>
      <c r="AS240" s="920"/>
      <c r="AT240" s="920"/>
      <c r="AU240" s="920"/>
      <c r="AV240" s="920"/>
      <c r="AW240" s="920"/>
      <c r="AX240" s="920"/>
      <c r="AY240" s="1045"/>
      <c r="AZ240" s="920"/>
      <c r="BA240" s="920"/>
      <c r="BB240" s="920"/>
      <c r="BC240" s="920"/>
      <c r="BD240" s="486"/>
      <c r="BE240" s="920"/>
      <c r="BF240" s="937"/>
      <c r="BG240" s="920"/>
      <c r="BH240" s="920"/>
      <c r="BI240" s="920"/>
      <c r="BJ240" s="920"/>
      <c r="BK240" s="920"/>
      <c r="BL240" s="920"/>
      <c r="BM240" s="920"/>
      <c r="BN240" s="920"/>
      <c r="BO240" s="486"/>
      <c r="BP240" s="486"/>
      <c r="BQ240" s="486"/>
      <c r="BR240" s="486"/>
      <c r="BS240" s="486"/>
      <c r="BT240" s="486"/>
    </row>
    <row r="241" spans="2:93" customFormat="1" ht="20.100000000000001" customHeight="1">
      <c r="B241" s="974"/>
      <c r="C241" s="974"/>
      <c r="D241" s="974"/>
      <c r="I241" s="1064"/>
      <c r="J241" s="949" t="s">
        <v>1573</v>
      </c>
      <c r="K241" s="910"/>
      <c r="L241" s="910"/>
      <c r="M241" s="981"/>
      <c r="N241" s="982" t="s">
        <v>1521</v>
      </c>
      <c r="O241" s="983"/>
      <c r="P241" s="983"/>
      <c r="Q241" s="983"/>
      <c r="R241" s="983"/>
      <c r="S241" s="986" t="s">
        <v>912</v>
      </c>
      <c r="T241" s="1450" t="s">
        <v>3269</v>
      </c>
      <c r="U241" s="910"/>
      <c r="V241" s="981"/>
      <c r="W241" s="958"/>
      <c r="X241" s="982" t="s">
        <v>1521</v>
      </c>
      <c r="Y241" s="983"/>
      <c r="Z241" s="983"/>
      <c r="AA241" s="984"/>
      <c r="AB241" s="986" t="s">
        <v>912</v>
      </c>
      <c r="AC241" s="910" t="s">
        <v>1789</v>
      </c>
      <c r="AD241" s="981"/>
      <c r="AE241" s="938"/>
      <c r="AF241" s="982" t="s">
        <v>1521</v>
      </c>
      <c r="AG241" s="983"/>
      <c r="AH241" s="983"/>
      <c r="AI241" s="983"/>
      <c r="AJ241" s="946" t="s">
        <v>1115</v>
      </c>
      <c r="AK241" s="920"/>
      <c r="AL241" s="920"/>
      <c r="AM241" s="920"/>
      <c r="AN241" s="2211" t="s">
        <v>3524</v>
      </c>
      <c r="AO241" s="920"/>
      <c r="AP241" s="920"/>
      <c r="AQ241" s="920"/>
      <c r="AR241" s="920"/>
      <c r="AS241" s="920"/>
      <c r="AT241" s="920"/>
      <c r="AU241" s="920"/>
      <c r="AV241" s="2060"/>
      <c r="AW241" s="920"/>
      <c r="AX241" s="1045"/>
      <c r="AY241" s="1045"/>
      <c r="AZ241" s="486"/>
      <c r="BA241" s="486"/>
      <c r="BB241" s="2061"/>
      <c r="BC241" s="920"/>
      <c r="BD241" s="486"/>
      <c r="BE241" s="920"/>
      <c r="BF241" s="937"/>
      <c r="BG241" s="486"/>
      <c r="BH241" s="486"/>
      <c r="BI241" s="920"/>
      <c r="BJ241" s="920"/>
      <c r="BK241" s="920"/>
      <c r="BL241" s="920"/>
      <c r="BM241" s="486"/>
      <c r="BN241" s="920"/>
      <c r="BO241" s="486"/>
      <c r="BP241" s="486"/>
      <c r="BQ241" s="486"/>
      <c r="BR241" s="486"/>
      <c r="BS241" s="486"/>
      <c r="BT241" s="486"/>
    </row>
    <row r="242" spans="2:93" customFormat="1" ht="9.9499999999999993" customHeight="1">
      <c r="B242" s="974"/>
      <c r="C242" s="974"/>
      <c r="D242" s="974"/>
      <c r="I242" s="1064"/>
      <c r="J242" s="920"/>
      <c r="K242" s="1045"/>
      <c r="L242" s="1045"/>
      <c r="M242" s="1045"/>
      <c r="N242" s="1045"/>
      <c r="O242" s="1045"/>
      <c r="P242" s="1045"/>
      <c r="Q242" s="1045"/>
      <c r="R242" s="1045"/>
      <c r="S242" s="1045"/>
      <c r="T242" s="1045"/>
      <c r="U242" s="1045"/>
      <c r="V242" s="1045"/>
      <c r="W242" s="1045"/>
      <c r="X242" s="1045"/>
      <c r="Y242" s="1045"/>
      <c r="Z242" s="1045"/>
      <c r="AA242" s="1045"/>
      <c r="AB242" s="1045"/>
      <c r="AC242" s="1045"/>
      <c r="AD242" s="1045"/>
      <c r="AE242" s="1045"/>
      <c r="AF242" s="1045"/>
      <c r="AG242" s="1045"/>
      <c r="AH242" s="1045"/>
      <c r="AI242" s="1045"/>
      <c r="AJ242" s="920"/>
      <c r="AK242" s="920"/>
      <c r="AL242" s="920"/>
      <c r="AM242" s="920"/>
      <c r="AN242" s="920"/>
      <c r="AO242" s="920"/>
      <c r="AP242" s="920"/>
      <c r="AQ242" s="920"/>
      <c r="AR242" s="920"/>
      <c r="AS242" s="920"/>
      <c r="AT242" s="920"/>
      <c r="AU242" s="920"/>
      <c r="AV242" s="920"/>
      <c r="AW242" s="920"/>
      <c r="AX242" s="920"/>
      <c r="AY242" s="1045"/>
      <c r="AZ242" s="920"/>
      <c r="BA242" s="920"/>
      <c r="BB242" s="920"/>
      <c r="BC242" s="920"/>
      <c r="BD242" s="486"/>
      <c r="BE242" s="920"/>
      <c r="BF242" s="937"/>
      <c r="BG242" s="486"/>
      <c r="BH242" s="486"/>
      <c r="BI242" s="920"/>
      <c r="BJ242" s="920"/>
      <c r="BK242" s="920"/>
      <c r="BL242" s="920"/>
      <c r="BM242" s="920"/>
      <c r="BN242" s="920"/>
      <c r="BO242" s="486"/>
      <c r="BP242" s="486"/>
      <c r="BQ242" s="486"/>
      <c r="BR242" s="486"/>
      <c r="BS242" s="486"/>
      <c r="BT242" s="486"/>
    </row>
    <row r="243" spans="2:93" customFormat="1" ht="20.100000000000001" customHeight="1">
      <c r="B243" s="974"/>
      <c r="C243" s="974"/>
      <c r="D243" s="974"/>
      <c r="I243" s="1064"/>
      <c r="J243" s="1452" t="s">
        <v>3091</v>
      </c>
      <c r="K243" s="1056"/>
      <c r="L243" s="1056"/>
      <c r="M243" s="1056"/>
      <c r="N243" s="982" t="s">
        <v>1848</v>
      </c>
      <c r="O243" s="983"/>
      <c r="P243" s="983"/>
      <c r="Q243" s="983"/>
      <c r="R243" s="983"/>
      <c r="S243" s="984"/>
      <c r="T243" s="1452" t="s">
        <v>3270</v>
      </c>
      <c r="U243" s="1056"/>
      <c r="V243" s="1056"/>
      <c r="W243" s="486"/>
      <c r="X243" s="982" t="s">
        <v>1848</v>
      </c>
      <c r="Y243" s="983"/>
      <c r="Z243" s="983"/>
      <c r="AA243" s="983"/>
      <c r="AB243" s="984"/>
      <c r="AC243" s="486"/>
      <c r="AD243" s="486"/>
      <c r="AE243" s="486"/>
      <c r="AF243" s="486"/>
      <c r="AG243" s="486"/>
      <c r="AH243" s="486"/>
      <c r="AI243" s="486"/>
      <c r="AJ243" s="486"/>
      <c r="AK243" s="486"/>
      <c r="AL243" s="486"/>
      <c r="AM243" s="486"/>
      <c r="AN243" s="486"/>
      <c r="AO243" s="486"/>
      <c r="AP243" s="486"/>
      <c r="AQ243" s="486"/>
      <c r="AR243" s="486"/>
      <c r="AS243" s="486"/>
      <c r="AT243" s="486"/>
      <c r="AU243" s="486"/>
      <c r="AV243" s="486"/>
      <c r="AW243" s="486"/>
      <c r="AX243" s="486"/>
      <c r="AY243" s="486"/>
      <c r="AZ243" s="486"/>
      <c r="BA243" s="486"/>
      <c r="BB243" s="486"/>
      <c r="BC243" s="486"/>
      <c r="BD243" s="486"/>
      <c r="BE243" s="920"/>
      <c r="BF243" s="937"/>
      <c r="BG243" s="486"/>
      <c r="BH243" s="920"/>
      <c r="BI243" s="920"/>
      <c r="BJ243" s="920"/>
      <c r="BK243" s="920"/>
      <c r="BL243" s="920"/>
      <c r="BM243" s="920"/>
      <c r="BN243" s="920"/>
      <c r="BO243" s="486"/>
      <c r="BP243" s="486"/>
      <c r="BQ243" s="486"/>
      <c r="BR243" s="486"/>
      <c r="BS243" s="486"/>
      <c r="BT243" s="486"/>
    </row>
    <row r="244" spans="2:93" customFormat="1" ht="20.100000000000001" customHeight="1">
      <c r="B244" s="974"/>
      <c r="C244" s="974"/>
      <c r="D244" s="974"/>
      <c r="I244" s="1689"/>
      <c r="J244" s="2331"/>
      <c r="K244" s="2331"/>
      <c r="L244" s="2331"/>
      <c r="M244" s="2331"/>
      <c r="N244" s="2331"/>
      <c r="O244" s="2331"/>
      <c r="P244" s="2331"/>
      <c r="Q244" s="2331"/>
      <c r="R244" s="2331"/>
      <c r="S244" s="2331"/>
      <c r="T244" s="2331"/>
      <c r="U244" s="2331"/>
      <c r="V244" s="2331"/>
      <c r="W244" s="920"/>
      <c r="X244" s="920"/>
      <c r="Y244" s="920"/>
      <c r="Z244" s="920"/>
      <c r="AA244" s="920"/>
      <c r="AB244" s="920"/>
      <c r="AC244" s="920"/>
      <c r="AD244" s="920"/>
      <c r="AE244" s="920"/>
      <c r="AF244" s="920"/>
      <c r="AG244" s="920"/>
      <c r="AH244" s="920"/>
      <c r="AI244" s="920"/>
      <c r="AJ244" s="920"/>
      <c r="AK244" s="920"/>
      <c r="AL244" s="920"/>
      <c r="AM244" s="920"/>
      <c r="AN244" s="920"/>
      <c r="AO244" s="920"/>
      <c r="AP244" s="920"/>
      <c r="AQ244" s="920"/>
      <c r="AR244" s="920"/>
      <c r="AS244" s="920"/>
      <c r="AT244" s="920"/>
      <c r="AU244" s="920"/>
      <c r="AV244" s="920"/>
      <c r="AW244" s="920"/>
      <c r="AX244" s="920"/>
      <c r="AY244" s="920"/>
      <c r="AZ244" s="920"/>
      <c r="BA244" s="920"/>
      <c r="BB244" s="920"/>
      <c r="BC244" s="920"/>
      <c r="BD244" s="920"/>
      <c r="BE244" s="920"/>
      <c r="BF244" s="937"/>
      <c r="BG244" s="920"/>
      <c r="BH244" s="920"/>
      <c r="BI244" s="920"/>
      <c r="BJ244" s="920"/>
      <c r="BK244" s="920"/>
      <c r="BL244" s="920"/>
      <c r="BM244" s="920"/>
      <c r="BN244" s="920"/>
      <c r="BO244" s="486"/>
      <c r="BP244" s="486"/>
      <c r="BQ244" s="486"/>
      <c r="BR244" s="486"/>
      <c r="BS244" s="486"/>
      <c r="BT244" s="486"/>
    </row>
    <row r="245" spans="2:93" customFormat="1" ht="20.100000000000001" customHeight="1">
      <c r="B245" s="974"/>
      <c r="C245" s="974"/>
      <c r="D245" s="974"/>
      <c r="I245" s="1064"/>
      <c r="J245" s="1365" t="s">
        <v>2166</v>
      </c>
      <c r="K245" s="1045"/>
      <c r="L245" s="1045"/>
      <c r="M245" s="1045"/>
      <c r="N245" s="1682"/>
      <c r="O245" s="1046" t="s">
        <v>2116</v>
      </c>
      <c r="P245" s="1047"/>
      <c r="Q245" s="1048"/>
      <c r="R245" s="2211" t="s">
        <v>3445</v>
      </c>
      <c r="S245" s="1045"/>
      <c r="T245" s="1045"/>
      <c r="U245" s="1045"/>
      <c r="V245" s="1045"/>
      <c r="W245" s="1045"/>
      <c r="X245" s="1045"/>
      <c r="Y245" s="1045"/>
      <c r="Z245" s="1045"/>
      <c r="AA245" s="1045"/>
      <c r="AB245" s="1045"/>
      <c r="AC245" s="1045"/>
      <c r="AD245" s="1045"/>
      <c r="AE245" s="1045"/>
      <c r="AF245" s="1045"/>
      <c r="AG245" s="1045"/>
      <c r="AH245" s="1045"/>
      <c r="AI245" s="1050"/>
      <c r="AJ245" s="1045"/>
      <c r="AK245" s="1045"/>
      <c r="AL245" s="1045"/>
      <c r="AM245" s="1050"/>
      <c r="AN245" s="1045"/>
      <c r="AO245" s="1045"/>
      <c r="AP245" s="1045"/>
      <c r="AQ245" s="1045"/>
      <c r="AR245" s="1045"/>
      <c r="AS245" s="920"/>
      <c r="AT245" s="920"/>
      <c r="AU245" s="920"/>
      <c r="AV245" s="920"/>
      <c r="AW245" s="920"/>
      <c r="AX245" s="1045"/>
      <c r="AY245" s="1045"/>
      <c r="AZ245" s="1045"/>
      <c r="BA245" s="1045"/>
      <c r="BB245" s="920"/>
      <c r="BC245" s="920"/>
      <c r="BD245" s="920"/>
      <c r="BE245" s="920"/>
      <c r="BF245" s="937"/>
      <c r="BG245" s="920"/>
      <c r="BH245" s="920"/>
      <c r="BI245" s="920"/>
      <c r="BJ245" s="920"/>
      <c r="BK245" s="920"/>
      <c r="BL245" s="920"/>
      <c r="BM245" s="920"/>
      <c r="BN245" s="920"/>
    </row>
    <row r="246" spans="2:93" customFormat="1" ht="5.0999999999999996" customHeight="1">
      <c r="B246" s="974"/>
      <c r="C246" s="974"/>
      <c r="D246" s="974"/>
      <c r="I246" s="1064"/>
      <c r="J246" s="920"/>
      <c r="K246" s="1045"/>
      <c r="L246" s="1045"/>
      <c r="M246" s="1045"/>
      <c r="N246" s="1045"/>
      <c r="O246" s="1045"/>
      <c r="P246" s="1045"/>
      <c r="Q246" s="1045"/>
      <c r="R246" s="1045"/>
      <c r="S246" s="1045"/>
      <c r="T246" s="1045"/>
      <c r="U246" s="1045"/>
      <c r="V246" s="1045"/>
      <c r="W246" s="1045"/>
      <c r="X246" s="1045"/>
      <c r="Y246" s="1045"/>
      <c r="Z246" s="1045"/>
      <c r="AA246" s="1045"/>
      <c r="AB246" s="1045"/>
      <c r="AC246" s="1045"/>
      <c r="AD246" s="1050"/>
      <c r="AE246" s="1045"/>
      <c r="AF246" s="1045"/>
      <c r="AG246" s="1045"/>
      <c r="AH246" s="1050"/>
      <c r="AI246" s="1045"/>
      <c r="AJ246" s="1045"/>
      <c r="AK246" s="1045"/>
      <c r="AL246" s="1045"/>
      <c r="AM246" s="1045"/>
      <c r="AN246" s="920"/>
      <c r="AO246" s="920"/>
      <c r="AP246" s="920"/>
      <c r="AQ246" s="920"/>
      <c r="AR246" s="920"/>
      <c r="AS246" s="1045"/>
      <c r="AT246" s="1045"/>
      <c r="AU246" s="1045"/>
      <c r="AV246" s="1045"/>
      <c r="AW246" s="920"/>
      <c r="AX246" s="920"/>
      <c r="AY246" s="920"/>
      <c r="AZ246" s="920"/>
      <c r="BA246" s="920"/>
      <c r="BB246" s="920"/>
      <c r="BC246" s="920"/>
      <c r="BD246" s="920"/>
      <c r="BE246" s="920"/>
      <c r="BF246" s="937"/>
      <c r="BG246" s="920"/>
      <c r="BH246" s="920"/>
      <c r="BI246" s="920"/>
    </row>
    <row r="247" spans="2:93" customFormat="1" ht="20.100000000000001" customHeight="1">
      <c r="B247" s="974"/>
      <c r="C247" s="974"/>
      <c r="D247" s="974"/>
      <c r="I247" s="1064"/>
      <c r="J247" s="2880" t="s">
        <v>1559</v>
      </c>
      <c r="K247" s="2810" t="s">
        <v>1630</v>
      </c>
      <c r="L247" s="2811"/>
      <c r="M247" s="2811"/>
      <c r="N247" s="2811"/>
      <c r="O247" s="2812"/>
      <c r="P247" s="2810" t="s">
        <v>3118</v>
      </c>
      <c r="Q247" s="2811"/>
      <c r="R247" s="2811"/>
      <c r="S247" s="2811"/>
      <c r="T247" s="2812"/>
      <c r="U247" s="2810" t="s">
        <v>2364</v>
      </c>
      <c r="V247" s="2811"/>
      <c r="W247" s="2811"/>
      <c r="X247" s="2811"/>
      <c r="Y247" s="2812"/>
      <c r="Z247" s="966" t="s">
        <v>2147</v>
      </c>
      <c r="AA247" s="967"/>
      <c r="AB247" s="930"/>
      <c r="AC247" s="930"/>
      <c r="AD247" s="930"/>
      <c r="AE247" s="930"/>
      <c r="AF247" s="930"/>
      <c r="AG247" s="930"/>
      <c r="AH247" s="931"/>
      <c r="AI247" s="929" t="s">
        <v>1586</v>
      </c>
      <c r="AJ247" s="930"/>
      <c r="AK247" s="930"/>
      <c r="AL247" s="930"/>
      <c r="AM247" s="930"/>
      <c r="AN247" s="930"/>
      <c r="AO247" s="930"/>
      <c r="AP247" s="930"/>
      <c r="AQ247" s="930"/>
      <c r="AR247" s="931"/>
      <c r="AS247" s="930"/>
      <c r="AT247" s="931"/>
      <c r="AU247" s="1026"/>
      <c r="AV247" s="1026"/>
      <c r="AW247" s="1182"/>
      <c r="AX247" s="2810" t="s">
        <v>2395</v>
      </c>
      <c r="AY247" s="2811"/>
      <c r="AZ247" s="2812"/>
      <c r="BA247" s="1400"/>
      <c r="BB247" s="920"/>
      <c r="BC247" s="920"/>
      <c r="BD247" s="920"/>
      <c r="BE247" s="920"/>
      <c r="BF247" s="937"/>
      <c r="BG247" s="920"/>
      <c r="BH247" s="920"/>
      <c r="BI247" s="920"/>
      <c r="BK247" s="486"/>
      <c r="BL247" s="486"/>
      <c r="BM247" s="486"/>
      <c r="BN247" s="486"/>
      <c r="BO247" s="486"/>
      <c r="BP247" s="486"/>
      <c r="BQ247" s="486"/>
      <c r="BR247" s="486"/>
      <c r="BS247" s="486"/>
      <c r="BT247" s="486"/>
      <c r="BU247" s="486"/>
      <c r="BV247" s="486"/>
      <c r="BW247" s="486"/>
      <c r="BX247" s="486"/>
      <c r="BY247" s="486"/>
      <c r="BZ247" s="486"/>
      <c r="CA247" s="486"/>
      <c r="CB247" s="486"/>
      <c r="CC247" s="486"/>
      <c r="CD247" s="486"/>
      <c r="CE247" s="486"/>
      <c r="CF247" s="486"/>
      <c r="CG247" s="486"/>
      <c r="CH247" s="486"/>
      <c r="CI247" s="486"/>
      <c r="CJ247" s="486"/>
      <c r="CK247" s="486"/>
      <c r="CL247" s="486"/>
      <c r="CM247" s="486"/>
      <c r="CN247" s="486"/>
      <c r="CO247" s="486"/>
    </row>
    <row r="248" spans="2:93" customFormat="1" ht="20.100000000000001" customHeight="1">
      <c r="B248" s="974"/>
      <c r="C248" s="974"/>
      <c r="D248" s="974"/>
      <c r="I248" s="1064"/>
      <c r="J248" s="2881"/>
      <c r="K248" s="2813"/>
      <c r="L248" s="2814"/>
      <c r="M248" s="2814"/>
      <c r="N248" s="2814"/>
      <c r="O248" s="2815"/>
      <c r="P248" s="2813"/>
      <c r="Q248" s="2814"/>
      <c r="R248" s="2814"/>
      <c r="S248" s="2814"/>
      <c r="T248" s="2815"/>
      <c r="U248" s="2813"/>
      <c r="V248" s="2814"/>
      <c r="W248" s="2814"/>
      <c r="X248" s="2814"/>
      <c r="Y248" s="2815"/>
      <c r="Z248" s="929" t="s">
        <v>3412</v>
      </c>
      <c r="AA248" s="930"/>
      <c r="AB248" s="930"/>
      <c r="AC248" s="929" t="s">
        <v>2138</v>
      </c>
      <c r="AD248" s="930"/>
      <c r="AE248" s="930"/>
      <c r="AF248" s="929" t="s">
        <v>2139</v>
      </c>
      <c r="AG248" s="930"/>
      <c r="AH248" s="931"/>
      <c r="AI248" s="929" t="s">
        <v>699</v>
      </c>
      <c r="AJ248" s="930"/>
      <c r="AK248" s="930"/>
      <c r="AL248" s="931"/>
      <c r="AM248" s="929" t="s">
        <v>700</v>
      </c>
      <c r="AN248" s="930"/>
      <c r="AO248" s="931"/>
      <c r="AP248" s="929" t="s">
        <v>1697</v>
      </c>
      <c r="AQ248" s="930"/>
      <c r="AR248" s="930"/>
      <c r="AS248" s="930"/>
      <c r="AT248" s="931"/>
      <c r="AU248" s="929" t="s">
        <v>3499</v>
      </c>
      <c r="AV248" s="930"/>
      <c r="AW248" s="931"/>
      <c r="AX248" s="2813"/>
      <c r="AY248" s="2814"/>
      <c r="AZ248" s="2815"/>
      <c r="BA248" s="1401"/>
      <c r="BB248" s="920"/>
      <c r="BC248" s="920"/>
      <c r="BD248" s="920"/>
      <c r="BE248" s="920"/>
      <c r="BF248" s="937"/>
      <c r="BG248" s="920"/>
      <c r="BH248" s="920"/>
      <c r="BI248" s="920"/>
      <c r="BK248" s="486"/>
      <c r="BL248" s="486"/>
      <c r="BM248" s="486"/>
      <c r="BN248" s="486"/>
      <c r="BO248" s="486"/>
      <c r="BP248" s="486"/>
      <c r="BQ248" s="486"/>
      <c r="BR248" s="486"/>
      <c r="BS248" s="486"/>
      <c r="BT248" s="486"/>
      <c r="BU248" s="486"/>
      <c r="BV248" s="486"/>
      <c r="BW248" s="486"/>
      <c r="BX248" s="486"/>
      <c r="BY248" s="486"/>
      <c r="BZ248" s="486"/>
      <c r="CA248" s="486"/>
      <c r="CB248" s="486"/>
      <c r="CC248" s="486"/>
      <c r="CD248" s="486"/>
      <c r="CE248" s="486"/>
      <c r="CF248" s="486"/>
      <c r="CG248" s="486"/>
      <c r="CH248" s="486"/>
      <c r="CI248" s="486"/>
      <c r="CJ248" s="486"/>
      <c r="CK248" s="486"/>
      <c r="CL248" s="486"/>
      <c r="CM248" s="486"/>
      <c r="CN248" s="486"/>
      <c r="CO248" s="486"/>
    </row>
    <row r="249" spans="2:93" customFormat="1" ht="20.100000000000001" customHeight="1">
      <c r="B249" s="974"/>
      <c r="C249" s="974"/>
      <c r="D249" s="974"/>
      <c r="I249" s="1064"/>
      <c r="J249" s="1387" t="s">
        <v>1759</v>
      </c>
      <c r="K249" s="2944" t="s">
        <v>2671</v>
      </c>
      <c r="L249" s="2945"/>
      <c r="M249" s="2945"/>
      <c r="N249" s="2945"/>
      <c r="O249" s="2946"/>
      <c r="P249" s="2890" t="s">
        <v>2350</v>
      </c>
      <c r="Q249" s="2891"/>
      <c r="R249" s="2891"/>
      <c r="S249" s="2891"/>
      <c r="T249" s="2892"/>
      <c r="U249" s="2890" t="s">
        <v>2365</v>
      </c>
      <c r="V249" s="2891"/>
      <c r="W249" s="2891"/>
      <c r="X249" s="2891"/>
      <c r="Y249" s="2892"/>
      <c r="Z249" s="1388" t="s">
        <v>3410</v>
      </c>
      <c r="AA249" s="955"/>
      <c r="AB249" s="955"/>
      <c r="AC249" s="954" t="s">
        <v>1523</v>
      </c>
      <c r="AD249" s="955"/>
      <c r="AE249" s="955"/>
      <c r="AF249" s="954" t="s">
        <v>1524</v>
      </c>
      <c r="AG249" s="955"/>
      <c r="AH249" s="971"/>
      <c r="AI249" s="2832" t="s">
        <v>1560</v>
      </c>
      <c r="AJ249" s="2792"/>
      <c r="AK249" s="2792"/>
      <c r="AL249" s="2793"/>
      <c r="AM249" s="2832">
        <v>12345</v>
      </c>
      <c r="AN249" s="2792"/>
      <c r="AO249" s="2793"/>
      <c r="AP249" s="2929" t="s">
        <v>1691</v>
      </c>
      <c r="AQ249" s="2952"/>
      <c r="AR249" s="2952"/>
      <c r="AS249" s="2952"/>
      <c r="AT249" s="2931"/>
      <c r="AU249" s="2929" t="s">
        <v>1704</v>
      </c>
      <c r="AV249" s="2952"/>
      <c r="AW249" s="2931"/>
      <c r="AX249" s="2929">
        <v>12</v>
      </c>
      <c r="AY249" s="2952"/>
      <c r="AZ249" s="2931"/>
      <c r="BA249" s="990" t="s">
        <v>1180</v>
      </c>
      <c r="BB249" s="920"/>
      <c r="BC249" s="920"/>
      <c r="BD249" s="920"/>
      <c r="BE249" s="920"/>
      <c r="BF249" s="937"/>
      <c r="BG249" s="920"/>
      <c r="BH249" s="920"/>
      <c r="BI249" s="920"/>
      <c r="BK249" s="486"/>
      <c r="BL249" s="486"/>
      <c r="BM249" s="486"/>
      <c r="BN249" s="486"/>
      <c r="BO249" s="486"/>
      <c r="BP249" s="486"/>
      <c r="BQ249" s="486"/>
      <c r="BR249" s="486"/>
      <c r="BS249" s="486"/>
      <c r="BT249" s="486"/>
      <c r="BU249" s="486"/>
      <c r="BV249" s="486"/>
      <c r="BW249" s="486"/>
      <c r="BX249" s="486"/>
      <c r="BY249" s="486"/>
      <c r="BZ249" s="486"/>
      <c r="CA249" s="486"/>
      <c r="CB249" s="486"/>
      <c r="CC249" s="486"/>
      <c r="CD249" s="486"/>
      <c r="CE249" s="486"/>
      <c r="CF249" s="486"/>
      <c r="CG249" s="486"/>
      <c r="CH249" s="486"/>
      <c r="CI249" s="486"/>
      <c r="CJ249" s="486"/>
      <c r="CK249" s="486"/>
      <c r="CL249" s="486"/>
      <c r="CM249" s="486"/>
      <c r="CN249" s="486"/>
      <c r="CO249" s="486"/>
    </row>
    <row r="250" spans="2:93" customFormat="1" ht="20.100000000000001" customHeight="1">
      <c r="B250" s="974"/>
      <c r="C250" s="974"/>
      <c r="D250" s="974"/>
      <c r="I250" s="1064"/>
      <c r="J250" s="1002" t="s">
        <v>737</v>
      </c>
      <c r="K250" s="2944" t="s">
        <v>2671</v>
      </c>
      <c r="L250" s="2945"/>
      <c r="M250" s="2945"/>
      <c r="N250" s="2945"/>
      <c r="O250" s="2946"/>
      <c r="P250" s="2890" t="s">
        <v>2350</v>
      </c>
      <c r="Q250" s="2891"/>
      <c r="R250" s="2891"/>
      <c r="S250" s="2891"/>
      <c r="T250" s="2892"/>
      <c r="U250" s="2890" t="s">
        <v>2366</v>
      </c>
      <c r="V250" s="2891"/>
      <c r="W250" s="2891"/>
      <c r="X250" s="2891"/>
      <c r="Y250" s="2892"/>
      <c r="Z250" s="1388" t="s">
        <v>3410</v>
      </c>
      <c r="AA250" s="955"/>
      <c r="AB250" s="955"/>
      <c r="AC250" s="954" t="s">
        <v>1523</v>
      </c>
      <c r="AD250" s="955"/>
      <c r="AE250" s="955"/>
      <c r="AF250" s="954" t="s">
        <v>1524</v>
      </c>
      <c r="AG250" s="955"/>
      <c r="AH250" s="971"/>
      <c r="AI250" s="2831" t="s">
        <v>1560</v>
      </c>
      <c r="AJ250" s="2808"/>
      <c r="AK250" s="2808"/>
      <c r="AL250" s="2809"/>
      <c r="AM250" s="2831">
        <v>12345</v>
      </c>
      <c r="AN250" s="2808"/>
      <c r="AO250" s="2809"/>
      <c r="AP250" s="2932" t="s">
        <v>1691</v>
      </c>
      <c r="AQ250" s="2933"/>
      <c r="AR250" s="2933"/>
      <c r="AS250" s="2933"/>
      <c r="AT250" s="2934"/>
      <c r="AU250" s="2932" t="s">
        <v>1704</v>
      </c>
      <c r="AV250" s="2933"/>
      <c r="AW250" s="2934"/>
      <c r="AX250" s="2932">
        <v>14</v>
      </c>
      <c r="AY250" s="2933"/>
      <c r="AZ250" s="2934"/>
      <c r="BA250" s="989"/>
      <c r="BB250" s="920"/>
      <c r="BC250" s="920"/>
      <c r="BD250" s="920"/>
      <c r="BE250" s="920"/>
      <c r="BF250" s="937"/>
      <c r="BG250" s="920"/>
      <c r="BH250" s="920"/>
      <c r="BI250" s="920"/>
      <c r="BK250" s="486"/>
      <c r="BL250" s="486"/>
      <c r="BM250" s="486"/>
      <c r="BN250" s="486"/>
      <c r="BO250" s="486"/>
      <c r="BP250" s="486"/>
      <c r="BQ250" s="486"/>
      <c r="BR250" s="486"/>
      <c r="BS250" s="486"/>
      <c r="BT250" s="486"/>
      <c r="BU250" s="486"/>
      <c r="BV250" s="486"/>
      <c r="BW250" s="486"/>
      <c r="BX250" s="486"/>
      <c r="BY250" s="486"/>
      <c r="BZ250" s="486"/>
      <c r="CA250" s="486"/>
      <c r="CB250" s="486"/>
      <c r="CC250" s="486"/>
      <c r="CD250" s="486"/>
      <c r="CE250" s="486"/>
      <c r="CF250" s="486"/>
      <c r="CG250" s="486"/>
      <c r="CH250" s="486"/>
      <c r="CI250" s="486"/>
      <c r="CJ250" s="486"/>
      <c r="CK250" s="486"/>
      <c r="CL250" s="486"/>
      <c r="CM250" s="486"/>
      <c r="CN250" s="486"/>
      <c r="CO250" s="486"/>
    </row>
    <row r="251" spans="2:93" customFormat="1" ht="20.100000000000001" customHeight="1">
      <c r="B251" s="974"/>
      <c r="C251" s="974"/>
      <c r="D251" s="974"/>
      <c r="I251" s="1064"/>
      <c r="J251" s="1002" t="s">
        <v>737</v>
      </c>
      <c r="K251" s="2944" t="s">
        <v>2671</v>
      </c>
      <c r="L251" s="2945"/>
      <c r="M251" s="2945"/>
      <c r="N251" s="2945"/>
      <c r="O251" s="2946"/>
      <c r="P251" s="2890" t="s">
        <v>2350</v>
      </c>
      <c r="Q251" s="2891"/>
      <c r="R251" s="2891"/>
      <c r="S251" s="2891"/>
      <c r="T251" s="2892"/>
      <c r="U251" s="2890" t="s">
        <v>2366</v>
      </c>
      <c r="V251" s="2891"/>
      <c r="W251" s="2891"/>
      <c r="X251" s="2891"/>
      <c r="Y251" s="2892"/>
      <c r="Z251" s="1388" t="s">
        <v>3410</v>
      </c>
      <c r="AA251" s="955"/>
      <c r="AB251" s="955"/>
      <c r="AC251" s="954" t="s">
        <v>1523</v>
      </c>
      <c r="AD251" s="955"/>
      <c r="AE251" s="955"/>
      <c r="AF251" s="954" t="s">
        <v>1524</v>
      </c>
      <c r="AG251" s="955"/>
      <c r="AH251" s="971"/>
      <c r="AI251" s="2831" t="s">
        <v>1560</v>
      </c>
      <c r="AJ251" s="2808"/>
      <c r="AK251" s="2808"/>
      <c r="AL251" s="2809"/>
      <c r="AM251" s="2831">
        <v>12345</v>
      </c>
      <c r="AN251" s="2808"/>
      <c r="AO251" s="2809"/>
      <c r="AP251" s="2932" t="s">
        <v>1691</v>
      </c>
      <c r="AQ251" s="2933"/>
      <c r="AR251" s="2933"/>
      <c r="AS251" s="2933"/>
      <c r="AT251" s="2934"/>
      <c r="AU251" s="2932" t="s">
        <v>1701</v>
      </c>
      <c r="AV251" s="2933"/>
      <c r="AW251" s="2934"/>
      <c r="AX251" s="2932">
        <v>20</v>
      </c>
      <c r="AY251" s="2933"/>
      <c r="AZ251" s="2934"/>
      <c r="BA251" s="986"/>
      <c r="BB251" s="920"/>
      <c r="BC251" s="920"/>
      <c r="BD251" s="920"/>
      <c r="BE251" s="920"/>
      <c r="BF251" s="937"/>
      <c r="BG251" s="920"/>
      <c r="BH251" s="920"/>
      <c r="BI251" s="920"/>
      <c r="BK251" s="486"/>
      <c r="BL251" s="486"/>
      <c r="BM251" s="486"/>
      <c r="BN251" s="486"/>
      <c r="BO251" s="486"/>
      <c r="BP251" s="486"/>
      <c r="BQ251" s="486"/>
      <c r="BR251" s="486"/>
      <c r="BS251" s="486"/>
      <c r="BT251" s="486"/>
      <c r="BU251" s="486"/>
      <c r="BV251" s="486"/>
      <c r="BW251" s="486"/>
      <c r="BX251" s="486"/>
      <c r="BY251" s="486"/>
      <c r="BZ251" s="486"/>
      <c r="CA251" s="486"/>
      <c r="CB251" s="486"/>
      <c r="CC251" s="486"/>
      <c r="CD251" s="486"/>
      <c r="CE251" s="486"/>
      <c r="CF251" s="486"/>
      <c r="CG251" s="486"/>
      <c r="CH251" s="486"/>
      <c r="CI251" s="486"/>
      <c r="CJ251" s="486"/>
      <c r="CK251" s="486"/>
      <c r="CL251" s="486"/>
      <c r="CM251" s="486"/>
      <c r="CN251" s="486"/>
      <c r="CO251" s="486"/>
    </row>
    <row r="252" spans="2:93" customFormat="1" ht="5.0999999999999996" customHeight="1">
      <c r="B252" s="974"/>
      <c r="C252" s="974"/>
      <c r="D252" s="974"/>
      <c r="I252" s="1064"/>
      <c r="J252" s="974"/>
      <c r="K252" s="920"/>
      <c r="L252" s="920"/>
      <c r="M252" s="920"/>
      <c r="N252" s="920"/>
      <c r="O252" s="920"/>
      <c r="P252" s="920"/>
      <c r="Q252" s="920"/>
      <c r="R252" s="920"/>
      <c r="S252" s="920"/>
      <c r="T252" s="920"/>
      <c r="U252" s="920"/>
      <c r="V252" s="920"/>
      <c r="W252" s="920"/>
      <c r="X252" s="920"/>
      <c r="Y252" s="920"/>
      <c r="Z252" s="920"/>
      <c r="AA252" s="920"/>
      <c r="AB252" s="920"/>
      <c r="AC252" s="920"/>
      <c r="AD252" s="920"/>
      <c r="AE252" s="920"/>
      <c r="AF252" s="920"/>
      <c r="AG252" s="920"/>
      <c r="AH252" s="920"/>
      <c r="AI252" s="920"/>
      <c r="AJ252" s="920"/>
      <c r="AK252" s="920"/>
      <c r="AL252" s="920"/>
      <c r="AM252" s="920"/>
      <c r="AN252" s="920"/>
      <c r="AO252" s="920"/>
      <c r="AP252" s="920"/>
      <c r="AQ252" s="920"/>
      <c r="AR252" s="920"/>
      <c r="AS252" s="920"/>
      <c r="AT252" s="920"/>
      <c r="AU252" s="920"/>
      <c r="AV252" s="920"/>
      <c r="AW252" s="920"/>
      <c r="AX252" s="920"/>
      <c r="AY252" s="920"/>
      <c r="AZ252" s="920"/>
      <c r="BA252" s="920"/>
      <c r="BB252" s="920"/>
      <c r="BC252" s="920"/>
      <c r="BD252" s="920"/>
      <c r="BE252" s="920"/>
      <c r="BF252" s="937"/>
      <c r="BG252" s="920"/>
      <c r="BH252" s="920"/>
      <c r="BI252" s="920"/>
      <c r="BK252" s="486"/>
      <c r="BL252" s="486"/>
      <c r="BM252" s="486"/>
      <c r="BN252" s="486"/>
      <c r="BO252" s="486"/>
      <c r="BP252" s="486"/>
      <c r="BQ252" s="486"/>
      <c r="BR252" s="486"/>
      <c r="BS252" s="486"/>
      <c r="BT252" s="486"/>
      <c r="BU252" s="486"/>
      <c r="BV252" s="486"/>
      <c r="BW252" s="486"/>
      <c r="BX252" s="486"/>
      <c r="BY252" s="486"/>
      <c r="BZ252" s="486"/>
      <c r="CA252" s="486"/>
      <c r="CB252" s="486"/>
      <c r="CC252" s="486"/>
      <c r="CD252" s="486"/>
      <c r="CE252" s="486"/>
      <c r="CF252" s="486"/>
      <c r="CG252" s="486"/>
      <c r="CH252" s="486"/>
      <c r="CI252" s="486"/>
      <c r="CJ252" s="486"/>
      <c r="CK252" s="486"/>
      <c r="CL252" s="486"/>
      <c r="CM252" s="486"/>
      <c r="CN252" s="486"/>
      <c r="CO252" s="486"/>
    </row>
    <row r="253" spans="2:93" customFormat="1" ht="5.0999999999999996" customHeight="1">
      <c r="B253" s="974"/>
      <c r="C253" s="974"/>
      <c r="D253" s="974"/>
      <c r="I253" s="1064"/>
      <c r="J253" s="977"/>
      <c r="K253" s="977"/>
      <c r="L253" s="977"/>
      <c r="M253" s="977"/>
      <c r="N253" s="977"/>
      <c r="O253" s="977"/>
      <c r="P253" s="977"/>
      <c r="Q253" s="977"/>
      <c r="R253" s="977"/>
      <c r="S253" s="977"/>
      <c r="T253" s="977"/>
      <c r="U253" s="977"/>
      <c r="V253" s="977"/>
      <c r="W253" s="977"/>
      <c r="X253" s="977"/>
      <c r="Y253" s="977"/>
      <c r="Z253" s="977"/>
      <c r="AA253" s="977"/>
      <c r="AB253" s="977"/>
      <c r="AC253" s="977"/>
      <c r="AD253" s="977"/>
      <c r="AE253" s="977"/>
      <c r="AF253" s="977"/>
      <c r="AG253" s="977"/>
      <c r="AH253" s="977"/>
      <c r="AI253" s="977"/>
      <c r="AJ253" s="977"/>
      <c r="AK253" s="977"/>
      <c r="AL253" s="977"/>
      <c r="AM253" s="977"/>
      <c r="AN253" s="977"/>
      <c r="AO253" s="977"/>
      <c r="AP253" s="977"/>
      <c r="AQ253" s="977"/>
      <c r="AR253" s="977"/>
      <c r="AS253" s="977"/>
      <c r="AT253" s="977"/>
      <c r="AU253" s="977"/>
      <c r="AV253" s="977"/>
      <c r="AW253" s="977"/>
      <c r="AX253" s="977"/>
      <c r="AY253" s="977"/>
      <c r="AZ253" s="977"/>
      <c r="BA253" s="977"/>
      <c r="BB253" s="920"/>
      <c r="BC253" s="920"/>
      <c r="BD253" s="920"/>
      <c r="BE253" s="920"/>
      <c r="BF253" s="937"/>
      <c r="BG253" s="920"/>
      <c r="BH253" s="920"/>
      <c r="BI253" s="920"/>
      <c r="BK253" s="486"/>
      <c r="BL253" s="486"/>
      <c r="BM253" s="486"/>
      <c r="BN253" s="486"/>
      <c r="BO253" s="486"/>
      <c r="BP253" s="486"/>
      <c r="BQ253" s="486"/>
      <c r="BR253" s="486"/>
      <c r="BS253" s="486"/>
      <c r="BT253" s="486"/>
      <c r="BU253" s="486"/>
      <c r="BV253" s="486"/>
      <c r="BW253" s="486"/>
      <c r="BX253" s="486"/>
      <c r="BY253" s="486"/>
      <c r="BZ253" s="486"/>
      <c r="CA253" s="486"/>
      <c r="CB253" s="486"/>
      <c r="CC253" s="486"/>
      <c r="CD253" s="486"/>
      <c r="CE253" s="486"/>
      <c r="CF253" s="486"/>
      <c r="CG253" s="486"/>
      <c r="CH253" s="486"/>
      <c r="CI253" s="486"/>
      <c r="CJ253" s="486"/>
      <c r="CK253" s="486"/>
      <c r="CL253" s="486"/>
      <c r="CM253" s="486"/>
      <c r="CN253" s="486"/>
      <c r="CO253" s="486"/>
    </row>
    <row r="254" spans="2:93" customFormat="1" ht="20.100000000000001" customHeight="1">
      <c r="B254" s="974"/>
      <c r="C254" s="974"/>
      <c r="D254" s="974"/>
      <c r="I254" s="1064"/>
      <c r="J254" s="1372"/>
      <c r="K254" s="1372"/>
      <c r="L254" s="1372"/>
      <c r="M254" s="1372"/>
      <c r="N254" s="1372"/>
      <c r="O254" s="1372"/>
      <c r="P254" s="1372"/>
      <c r="Q254" s="1372"/>
      <c r="R254" s="1372"/>
      <c r="S254" s="1372"/>
      <c r="T254" s="1372"/>
      <c r="U254" s="1372"/>
      <c r="V254" s="1372"/>
      <c r="W254" s="1372"/>
      <c r="X254" s="1372"/>
      <c r="Y254" s="1372"/>
      <c r="Z254" s="1372"/>
      <c r="AA254" s="1372"/>
      <c r="AB254" s="1372"/>
      <c r="AC254" s="1372"/>
      <c r="AD254" s="1372"/>
      <c r="AE254" s="1372"/>
      <c r="AF254" s="1372"/>
      <c r="AG254" s="1372"/>
      <c r="AH254" s="1372"/>
      <c r="AI254" s="1372"/>
      <c r="AJ254" s="1372"/>
      <c r="AK254" s="1372"/>
      <c r="AL254" s="1372"/>
      <c r="AM254" s="1372"/>
      <c r="AN254" s="1372"/>
      <c r="AO254" s="1372"/>
      <c r="AP254" s="1372"/>
      <c r="AQ254" s="1372"/>
      <c r="AR254" s="1372"/>
      <c r="AS254" s="1372"/>
      <c r="AT254" s="1372"/>
      <c r="AU254" s="978" t="s">
        <v>1557</v>
      </c>
      <c r="AV254" s="978"/>
      <c r="AW254" s="978"/>
      <c r="AX254" s="2883">
        <f>AX249+AX250+AX251</f>
        <v>46</v>
      </c>
      <c r="AY254" s="2884"/>
      <c r="AZ254" s="2885"/>
      <c r="BA254" s="1372"/>
      <c r="BB254" s="920"/>
      <c r="BC254" s="920"/>
      <c r="BD254" s="920"/>
      <c r="BE254" s="920"/>
      <c r="BF254" s="937"/>
      <c r="BG254" s="920"/>
      <c r="BH254" s="920"/>
      <c r="BI254" s="920"/>
      <c r="BK254" s="486"/>
      <c r="BL254" s="486"/>
      <c r="BM254" s="486"/>
      <c r="BN254" s="486"/>
      <c r="BO254" s="486"/>
      <c r="BP254" s="486"/>
      <c r="BQ254" s="486"/>
      <c r="BR254" s="486"/>
      <c r="BS254" s="486"/>
      <c r="BT254" s="486"/>
      <c r="BU254" s="486"/>
      <c r="BV254" s="486"/>
      <c r="BW254" s="486"/>
      <c r="BX254" s="486"/>
      <c r="BY254" s="486"/>
      <c r="BZ254" s="486"/>
      <c r="CA254" s="486"/>
      <c r="CB254" s="486"/>
      <c r="CC254" s="486"/>
      <c r="CD254" s="486"/>
      <c r="CE254" s="486"/>
      <c r="CF254" s="486"/>
      <c r="CG254" s="486"/>
      <c r="CH254" s="486"/>
      <c r="CI254" s="486"/>
      <c r="CJ254" s="486"/>
      <c r="CK254" s="486"/>
      <c r="CL254" s="486"/>
      <c r="CM254" s="486"/>
      <c r="CN254" s="486"/>
      <c r="CO254" s="486"/>
    </row>
    <row r="255" spans="2:93" customFormat="1" ht="5.0999999999999996" customHeight="1">
      <c r="B255" s="974"/>
      <c r="C255" s="974"/>
      <c r="D255" s="974"/>
      <c r="I255" s="1064"/>
      <c r="J255" s="977"/>
      <c r="K255" s="977"/>
      <c r="L255" s="977"/>
      <c r="M255" s="977"/>
      <c r="N255" s="977"/>
      <c r="O255" s="977"/>
      <c r="P255" s="977"/>
      <c r="Q255" s="977"/>
      <c r="R255" s="977"/>
      <c r="S255" s="977"/>
      <c r="T255" s="977"/>
      <c r="U255" s="977"/>
      <c r="V255" s="977"/>
      <c r="W255" s="977"/>
      <c r="X255" s="977"/>
      <c r="Y255" s="977"/>
      <c r="Z255" s="977"/>
      <c r="AA255" s="977"/>
      <c r="AB255" s="977"/>
      <c r="AC255" s="977"/>
      <c r="AD255" s="977"/>
      <c r="AE255" s="977"/>
      <c r="AF255" s="977"/>
      <c r="AG255" s="977"/>
      <c r="AH255" s="977"/>
      <c r="AI255" s="977"/>
      <c r="AJ255" s="977"/>
      <c r="AK255" s="977"/>
      <c r="AL255" s="977"/>
      <c r="AM255" s="977"/>
      <c r="AN255" s="977"/>
      <c r="AO255" s="977"/>
      <c r="AP255" s="977"/>
      <c r="AQ255" s="977"/>
      <c r="AR255" s="977"/>
      <c r="AS255" s="977"/>
      <c r="AT255" s="977"/>
      <c r="AU255" s="977"/>
      <c r="AV255" s="977"/>
      <c r="AW255" s="977"/>
      <c r="AX255" s="977"/>
      <c r="AY255" s="977"/>
      <c r="AZ255" s="977"/>
      <c r="BA255" s="977"/>
      <c r="BB255" s="920"/>
      <c r="BC255" s="920"/>
      <c r="BD255" s="920"/>
      <c r="BE255" s="920"/>
      <c r="BF255" s="937"/>
      <c r="BG255" s="920"/>
      <c r="BH255" s="920"/>
      <c r="BI255" s="920"/>
      <c r="BK255" s="486"/>
      <c r="BL255" s="486"/>
      <c r="BM255" s="486"/>
      <c r="BN255" s="486"/>
      <c r="BO255" s="486"/>
      <c r="BP255" s="486"/>
      <c r="BQ255" s="486"/>
      <c r="BR255" s="486"/>
      <c r="BS255" s="486"/>
      <c r="BT255" s="486"/>
      <c r="BU255" s="486"/>
      <c r="BV255" s="486"/>
      <c r="BW255" s="486"/>
      <c r="BX255" s="486"/>
      <c r="BY255" s="486"/>
      <c r="BZ255" s="486"/>
      <c r="CA255" s="486"/>
      <c r="CB255" s="486"/>
      <c r="CC255" s="486"/>
      <c r="CD255" s="486"/>
      <c r="CE255" s="486"/>
      <c r="CF255" s="486"/>
      <c r="CG255" s="486"/>
      <c r="CH255" s="486"/>
      <c r="CI255" s="486"/>
      <c r="CJ255" s="486"/>
      <c r="CK255" s="486"/>
      <c r="CL255" s="486"/>
      <c r="CM255" s="486"/>
      <c r="CN255" s="486"/>
      <c r="CO255" s="486"/>
    </row>
    <row r="256" spans="2:93" s="920" customFormat="1" ht="18.95" customHeight="1" thickBot="1">
      <c r="B256" s="974"/>
      <c r="C256" s="974"/>
      <c r="D256" s="974"/>
      <c r="I256" s="935"/>
      <c r="J256" s="2270" t="s">
        <v>3521</v>
      </c>
      <c r="K256" s="1399"/>
      <c r="L256" s="1399"/>
      <c r="M256" s="1399"/>
      <c r="N256" s="1399"/>
      <c r="O256" s="1399"/>
      <c r="P256" s="1399"/>
      <c r="Q256" s="1399"/>
      <c r="R256" s="1399"/>
      <c r="S256" s="1399"/>
      <c r="T256" s="1399"/>
      <c r="U256" s="1399"/>
      <c r="V256" s="1399"/>
      <c r="W256" s="1399"/>
      <c r="X256" s="1399"/>
      <c r="Y256" s="1399"/>
      <c r="Z256" s="1399"/>
      <c r="AA256" s="1399"/>
      <c r="AB256" s="1399"/>
      <c r="AC256" s="1399"/>
      <c r="AD256" s="2268"/>
      <c r="AE256" s="1399"/>
      <c r="AF256" s="1399"/>
      <c r="AG256" s="1399"/>
      <c r="AH256" s="1399"/>
      <c r="AI256" s="1399"/>
      <c r="AJ256" s="1399"/>
      <c r="AK256" s="1399"/>
      <c r="AL256" s="1399"/>
      <c r="AM256" s="1399"/>
      <c r="AN256" s="1399"/>
      <c r="AO256" s="1399"/>
      <c r="AP256" s="1399"/>
      <c r="AQ256" s="1399"/>
      <c r="AR256" s="1399"/>
      <c r="AS256" s="1399"/>
      <c r="AT256" s="1399"/>
      <c r="AU256" s="1399"/>
      <c r="AV256" s="1399"/>
      <c r="AW256" s="1399"/>
      <c r="AX256" s="1399"/>
      <c r="AY256" s="1399"/>
      <c r="AZ256" s="1399"/>
      <c r="BF256" s="937"/>
    </row>
    <row r="257" spans="2:91" ht="18.95" customHeight="1">
      <c r="B257" s="974"/>
      <c r="C257" s="974"/>
      <c r="D257" s="974"/>
      <c r="I257" s="935"/>
      <c r="J257" s="1045"/>
      <c r="K257" s="920"/>
      <c r="L257" s="920"/>
      <c r="M257" s="920"/>
      <c r="N257" s="920"/>
      <c r="O257" s="920"/>
      <c r="P257" s="920"/>
      <c r="Q257" s="920"/>
      <c r="R257" s="920"/>
      <c r="S257" s="920"/>
      <c r="T257" s="920"/>
      <c r="U257" s="920"/>
      <c r="V257" s="920"/>
      <c r="W257" s="920"/>
      <c r="X257" s="920"/>
      <c r="Y257" s="920"/>
      <c r="Z257" s="920"/>
      <c r="AA257" s="920"/>
      <c r="AB257" s="920"/>
      <c r="AC257" s="920"/>
      <c r="AD257" s="920"/>
      <c r="AE257" s="920"/>
      <c r="AF257" s="920"/>
      <c r="AG257" s="920"/>
      <c r="AH257" s="920"/>
      <c r="AI257" s="920"/>
      <c r="AJ257" s="920"/>
      <c r="AK257" s="920"/>
      <c r="AL257" s="920"/>
      <c r="AM257" s="920"/>
      <c r="AN257" s="920"/>
      <c r="AO257" s="920"/>
      <c r="AP257" s="920"/>
      <c r="AQ257" s="920"/>
      <c r="AR257" s="920"/>
      <c r="AS257" s="920"/>
      <c r="AT257" s="920"/>
      <c r="AU257" s="920"/>
      <c r="AV257" s="920"/>
      <c r="AW257" s="920"/>
      <c r="AX257" s="920"/>
      <c r="AY257" s="920"/>
      <c r="AZ257" s="920"/>
      <c r="BA257" s="920"/>
      <c r="BB257" s="920"/>
      <c r="BC257" s="920"/>
      <c r="BD257" s="920"/>
      <c r="BE257" s="920"/>
      <c r="BF257" s="937"/>
      <c r="BG257" s="920"/>
      <c r="BH257" s="920"/>
      <c r="BI257" s="920"/>
    </row>
    <row r="258" spans="2:91" ht="18.95" customHeight="1">
      <c r="B258" s="974"/>
      <c r="C258" s="974"/>
      <c r="D258" s="974"/>
      <c r="I258" s="935"/>
      <c r="J258" s="1365" t="s">
        <v>2677</v>
      </c>
      <c r="K258" s="920"/>
      <c r="L258" s="920"/>
      <c r="M258" s="920"/>
      <c r="N258" s="920"/>
      <c r="O258" s="920"/>
      <c r="P258" s="948" t="s">
        <v>3422</v>
      </c>
      <c r="Q258" s="947"/>
      <c r="R258" s="947"/>
      <c r="S258" s="948" t="s">
        <v>1628</v>
      </c>
      <c r="T258" s="947"/>
      <c r="U258" s="947"/>
      <c r="V258" s="920"/>
      <c r="W258" s="920"/>
      <c r="X258" s="920"/>
      <c r="AC258" s="910" t="s">
        <v>2205</v>
      </c>
      <c r="AD258" s="752"/>
      <c r="AE258" s="752"/>
      <c r="AF258" s="2865" t="s">
        <v>1521</v>
      </c>
      <c r="AG258" s="2866"/>
      <c r="AH258" s="2866"/>
      <c r="AI258" s="2866"/>
      <c r="AJ258" s="2867"/>
      <c r="AK258" s="920"/>
      <c r="AL258" s="920"/>
      <c r="AM258" s="920"/>
      <c r="AN258" s="920"/>
      <c r="AO258" s="920"/>
      <c r="AP258" s="920"/>
      <c r="AQ258" s="920"/>
      <c r="AR258" s="920"/>
      <c r="AS258" s="920"/>
      <c r="AT258" s="920"/>
      <c r="AU258" s="920"/>
      <c r="AV258" s="920"/>
      <c r="AW258" s="920"/>
      <c r="AX258" s="920"/>
      <c r="AY258" s="920"/>
      <c r="AZ258" s="920"/>
      <c r="BA258" s="920"/>
      <c r="BB258" s="920"/>
      <c r="BC258" s="920"/>
      <c r="BD258" s="920"/>
      <c r="BE258" s="920"/>
      <c r="BF258" s="937"/>
      <c r="BG258" s="920"/>
      <c r="BH258" s="920"/>
      <c r="BI258" s="920"/>
    </row>
    <row r="259" spans="2:91" ht="9.9499999999999993" customHeight="1">
      <c r="B259" s="974"/>
      <c r="C259" s="974"/>
      <c r="D259" s="974"/>
      <c r="I259" s="1847"/>
      <c r="J259" s="920"/>
      <c r="K259" s="920"/>
      <c r="L259" s="920"/>
      <c r="M259" s="920"/>
      <c r="N259" s="920"/>
      <c r="O259" s="920"/>
      <c r="P259" s="920"/>
      <c r="Q259" s="920"/>
      <c r="R259" s="920"/>
      <c r="S259" s="920"/>
      <c r="T259" s="920"/>
      <c r="U259" s="920"/>
      <c r="V259" s="920"/>
      <c r="W259" s="920"/>
      <c r="X259" s="920"/>
      <c r="Y259" s="920"/>
      <c r="Z259" s="920"/>
      <c r="AA259" s="920"/>
      <c r="AB259" s="920"/>
      <c r="AC259" s="920"/>
      <c r="AD259" s="920"/>
      <c r="AE259" s="920"/>
      <c r="AF259" s="920"/>
      <c r="AG259" s="920"/>
      <c r="AH259" s="920"/>
      <c r="AI259" s="920"/>
      <c r="AJ259" s="920"/>
      <c r="AK259" s="920"/>
      <c r="AL259" s="920"/>
      <c r="AM259" s="920"/>
      <c r="AN259" s="920"/>
      <c r="AO259" s="920"/>
      <c r="AP259" s="920"/>
      <c r="AQ259" s="920"/>
      <c r="AR259" s="920"/>
      <c r="AS259" s="920"/>
      <c r="AT259" s="920"/>
      <c r="AU259" s="920"/>
      <c r="AV259" s="920"/>
      <c r="AW259" s="920"/>
      <c r="AX259" s="920"/>
      <c r="AY259" s="920"/>
      <c r="AZ259" s="920"/>
      <c r="BA259" s="920"/>
      <c r="BB259" s="920"/>
      <c r="BC259" s="920"/>
      <c r="BD259" s="920"/>
      <c r="BE259" s="920"/>
      <c r="BF259" s="937"/>
      <c r="BG259" s="920"/>
      <c r="BH259" s="920"/>
      <c r="BI259" s="920"/>
    </row>
    <row r="260" spans="2:91" ht="18.95" customHeight="1">
      <c r="B260" s="974"/>
      <c r="C260" s="974"/>
      <c r="D260" s="974"/>
      <c r="I260" s="1847"/>
      <c r="J260" s="2880" t="s">
        <v>1559</v>
      </c>
      <c r="K260" s="2880" t="s">
        <v>3420</v>
      </c>
      <c r="L260" s="2810" t="s">
        <v>1630</v>
      </c>
      <c r="M260" s="2882"/>
      <c r="N260" s="2882"/>
      <c r="O260" s="2882"/>
      <c r="P260" s="2812"/>
      <c r="Q260" s="2810" t="s">
        <v>3112</v>
      </c>
      <c r="R260" s="2882"/>
      <c r="S260" s="2882"/>
      <c r="T260" s="2882"/>
      <c r="U260" s="2812"/>
      <c r="V260" s="2810" t="s">
        <v>2364</v>
      </c>
      <c r="W260" s="2882"/>
      <c r="X260" s="2882"/>
      <c r="Y260" s="2882"/>
      <c r="Z260" s="2812"/>
      <c r="AA260" s="966" t="s">
        <v>2147</v>
      </c>
      <c r="AB260" s="967"/>
      <c r="AC260" s="930"/>
      <c r="AD260" s="930"/>
      <c r="AE260" s="930"/>
      <c r="AF260" s="930"/>
      <c r="AG260" s="930"/>
      <c r="AH260" s="930"/>
      <c r="AI260" s="930"/>
      <c r="AJ260" s="930"/>
      <c r="AK260" s="930"/>
      <c r="AL260" s="931"/>
      <c r="AM260" s="929" t="s">
        <v>1586</v>
      </c>
      <c r="AN260" s="930"/>
      <c r="AO260" s="930"/>
      <c r="AP260" s="930"/>
      <c r="AQ260" s="930"/>
      <c r="AR260" s="930"/>
      <c r="AS260" s="930"/>
      <c r="AT260" s="930"/>
      <c r="AU260" s="930"/>
      <c r="AV260" s="931"/>
      <c r="AW260" s="930"/>
      <c r="AX260" s="931"/>
      <c r="AY260" s="1026"/>
      <c r="AZ260" s="1026"/>
      <c r="BA260" s="1182"/>
      <c r="BB260" s="2896" t="s">
        <v>2395</v>
      </c>
      <c r="BC260" s="2913"/>
      <c r="BD260" s="2898"/>
      <c r="BE260" s="2314"/>
      <c r="BF260" s="937"/>
    </row>
    <row r="261" spans="2:91" ht="18.95" customHeight="1">
      <c r="B261" s="974"/>
      <c r="C261" s="974"/>
      <c r="D261" s="974"/>
      <c r="I261" s="1847"/>
      <c r="J261" s="2881"/>
      <c r="K261" s="2881"/>
      <c r="L261" s="2813"/>
      <c r="M261" s="2814"/>
      <c r="N261" s="2814"/>
      <c r="O261" s="2814"/>
      <c r="P261" s="2815"/>
      <c r="Q261" s="2813"/>
      <c r="R261" s="2814"/>
      <c r="S261" s="2814"/>
      <c r="T261" s="2814"/>
      <c r="U261" s="2815"/>
      <c r="V261" s="2813"/>
      <c r="W261" s="2814"/>
      <c r="X261" s="2814"/>
      <c r="Y261" s="2814"/>
      <c r="Z261" s="2815"/>
      <c r="AA261" s="929" t="s">
        <v>3413</v>
      </c>
      <c r="AB261" s="930"/>
      <c r="AC261" s="930"/>
      <c r="AD261" s="931"/>
      <c r="AE261" s="929" t="s">
        <v>2138</v>
      </c>
      <c r="AF261" s="930"/>
      <c r="AG261" s="930"/>
      <c r="AH261" s="931"/>
      <c r="AI261" s="929" t="s">
        <v>2139</v>
      </c>
      <c r="AJ261" s="930"/>
      <c r="AK261" s="930"/>
      <c r="AL261" s="931"/>
      <c r="AM261" s="929" t="s">
        <v>699</v>
      </c>
      <c r="AN261" s="930"/>
      <c r="AO261" s="930"/>
      <c r="AP261" s="931"/>
      <c r="AQ261" s="929" t="s">
        <v>700</v>
      </c>
      <c r="AR261" s="930"/>
      <c r="AS261" s="931"/>
      <c r="AT261" s="929" t="s">
        <v>1697</v>
      </c>
      <c r="AU261" s="930"/>
      <c r="AV261" s="930"/>
      <c r="AW261" s="930"/>
      <c r="AX261" s="931"/>
      <c r="AY261" s="929" t="s">
        <v>3499</v>
      </c>
      <c r="AZ261" s="930"/>
      <c r="BA261" s="931"/>
      <c r="BB261" s="2899"/>
      <c r="BC261" s="2900"/>
      <c r="BD261" s="2901"/>
      <c r="BE261" s="2315"/>
      <c r="BF261" s="937"/>
    </row>
    <row r="262" spans="2:91" ht="18.95" customHeight="1">
      <c r="B262" s="974"/>
      <c r="C262" s="974"/>
      <c r="D262" s="974"/>
      <c r="I262" s="1847"/>
      <c r="J262" s="1002" t="s">
        <v>737</v>
      </c>
      <c r="K262" s="932">
        <v>1</v>
      </c>
      <c r="L262" s="917" t="s">
        <v>1844</v>
      </c>
      <c r="M262" s="918"/>
      <c r="N262" s="918"/>
      <c r="O262" s="918"/>
      <c r="P262" s="919"/>
      <c r="Q262" s="2890" t="s">
        <v>2350</v>
      </c>
      <c r="R262" s="2891"/>
      <c r="S262" s="2891"/>
      <c r="T262" s="2891"/>
      <c r="U262" s="2892"/>
      <c r="V262" s="3052" t="s">
        <v>3523</v>
      </c>
      <c r="W262" s="3053"/>
      <c r="X262" s="3053"/>
      <c r="Y262" s="3053"/>
      <c r="Z262" s="3054"/>
      <c r="AA262" s="1388" t="s">
        <v>3410</v>
      </c>
      <c r="AB262" s="955"/>
      <c r="AC262" s="955"/>
      <c r="AD262" s="955"/>
      <c r="AE262" s="954" t="s">
        <v>1523</v>
      </c>
      <c r="AF262" s="955"/>
      <c r="AG262" s="955"/>
      <c r="AH262" s="955"/>
      <c r="AI262" s="954" t="s">
        <v>1524</v>
      </c>
      <c r="AJ262" s="955"/>
      <c r="AK262" s="955"/>
      <c r="AL262" s="955"/>
      <c r="AM262" s="2832" t="s">
        <v>1560</v>
      </c>
      <c r="AN262" s="2792"/>
      <c r="AO262" s="2792"/>
      <c r="AP262" s="2793"/>
      <c r="AQ262" s="2832">
        <v>12345</v>
      </c>
      <c r="AR262" s="2792"/>
      <c r="AS262" s="2793"/>
      <c r="AT262" s="2929" t="s">
        <v>1691</v>
      </c>
      <c r="AU262" s="2952"/>
      <c r="AV262" s="2952"/>
      <c r="AW262" s="2952"/>
      <c r="AX262" s="2931"/>
      <c r="AY262" s="2929" t="s">
        <v>1704</v>
      </c>
      <c r="AZ262" s="2952"/>
      <c r="BA262" s="2931"/>
      <c r="BB262" s="2959">
        <v>10</v>
      </c>
      <c r="BC262" s="2960"/>
      <c r="BD262" s="2964"/>
      <c r="BE262" s="986"/>
      <c r="BF262" s="937"/>
    </row>
    <row r="263" spans="2:91" ht="18.95" customHeight="1">
      <c r="B263" s="974"/>
      <c r="C263" s="974"/>
      <c r="D263" s="974"/>
      <c r="I263" s="1847"/>
      <c r="J263" s="1002" t="s">
        <v>737</v>
      </c>
      <c r="K263" s="932">
        <v>2</v>
      </c>
      <c r="L263" s="917" t="s">
        <v>1844</v>
      </c>
      <c r="M263" s="918"/>
      <c r="N263" s="918"/>
      <c r="O263" s="918"/>
      <c r="P263" s="919"/>
      <c r="Q263" s="2890" t="s">
        <v>2350</v>
      </c>
      <c r="R263" s="2891"/>
      <c r="S263" s="2891"/>
      <c r="T263" s="2891"/>
      <c r="U263" s="2892"/>
      <c r="V263" s="3052" t="s">
        <v>3523</v>
      </c>
      <c r="W263" s="3053"/>
      <c r="X263" s="3053"/>
      <c r="Y263" s="3053"/>
      <c r="Z263" s="3054"/>
      <c r="AA263" s="1388" t="s">
        <v>3410</v>
      </c>
      <c r="AB263" s="955"/>
      <c r="AC263" s="955"/>
      <c r="AD263" s="955"/>
      <c r="AE263" s="954" t="s">
        <v>1523</v>
      </c>
      <c r="AF263" s="955"/>
      <c r="AG263" s="955"/>
      <c r="AH263" s="955"/>
      <c r="AI263" s="954" t="s">
        <v>1524</v>
      </c>
      <c r="AJ263" s="955"/>
      <c r="AK263" s="955"/>
      <c r="AL263" s="955"/>
      <c r="AM263" s="2831" t="s">
        <v>1560</v>
      </c>
      <c r="AN263" s="2808"/>
      <c r="AO263" s="2808"/>
      <c r="AP263" s="2809"/>
      <c r="AQ263" s="2831">
        <v>12345</v>
      </c>
      <c r="AR263" s="2808"/>
      <c r="AS263" s="2809"/>
      <c r="AT263" s="2932" t="s">
        <v>1691</v>
      </c>
      <c r="AU263" s="2933"/>
      <c r="AV263" s="2933"/>
      <c r="AW263" s="2933"/>
      <c r="AX263" s="2934"/>
      <c r="AY263" s="2932" t="s">
        <v>1704</v>
      </c>
      <c r="AZ263" s="2933"/>
      <c r="BA263" s="2934"/>
      <c r="BB263" s="2959">
        <v>2</v>
      </c>
      <c r="BC263" s="2960"/>
      <c r="BD263" s="2964"/>
      <c r="BE263" s="986"/>
      <c r="BF263" s="937"/>
    </row>
    <row r="264" spans="2:91" ht="5.0999999999999996" customHeight="1">
      <c r="B264" s="974"/>
      <c r="C264" s="974"/>
      <c r="D264" s="974"/>
      <c r="I264" s="1847"/>
      <c r="K264" s="2070"/>
      <c r="L264" s="2070"/>
      <c r="M264" s="2070"/>
      <c r="N264" s="2070"/>
      <c r="O264" s="2070"/>
      <c r="P264" s="2070"/>
      <c r="Q264" s="2070"/>
      <c r="R264" s="2040"/>
      <c r="S264" s="2040"/>
      <c r="T264" s="2040"/>
      <c r="U264" s="2040"/>
      <c r="V264" s="2040"/>
      <c r="W264" s="920"/>
      <c r="X264" s="920"/>
      <c r="Y264" s="920"/>
      <c r="Z264" s="920"/>
      <c r="AA264" s="920"/>
      <c r="AB264" s="920"/>
      <c r="AC264" s="920"/>
      <c r="AD264" s="920"/>
      <c r="AE264" s="920"/>
      <c r="AF264" s="920"/>
      <c r="AG264" s="920"/>
      <c r="AH264" s="920"/>
      <c r="AI264" s="920"/>
      <c r="AJ264" s="920"/>
      <c r="AK264" s="920"/>
      <c r="AL264" s="920"/>
      <c r="AM264" s="920"/>
      <c r="AN264" s="920"/>
      <c r="AO264" s="920"/>
      <c r="AP264" s="920"/>
      <c r="AQ264" s="920"/>
      <c r="AR264" s="920"/>
      <c r="AS264" s="920"/>
      <c r="AT264" s="920"/>
      <c r="AU264" s="920"/>
      <c r="AV264" s="920"/>
      <c r="AW264" s="920"/>
      <c r="AX264" s="920"/>
      <c r="AY264" s="2046"/>
      <c r="AZ264" s="2046"/>
      <c r="BA264" s="2046"/>
      <c r="BB264" s="2046"/>
      <c r="BC264" s="2046"/>
      <c r="BD264" s="2046"/>
      <c r="BE264" s="2331"/>
      <c r="BF264" s="937"/>
    </row>
    <row r="265" spans="2:91" ht="5.0999999999999996" customHeight="1">
      <c r="B265" s="974"/>
      <c r="C265" s="974"/>
      <c r="D265" s="974"/>
      <c r="I265" s="1847"/>
      <c r="J265" s="977"/>
      <c r="K265" s="977"/>
      <c r="L265" s="977"/>
      <c r="M265" s="977"/>
      <c r="N265" s="977"/>
      <c r="O265" s="977"/>
      <c r="P265" s="977"/>
      <c r="Q265" s="977"/>
      <c r="R265" s="977"/>
      <c r="S265" s="977"/>
      <c r="T265" s="977"/>
      <c r="U265" s="977"/>
      <c r="V265" s="977"/>
      <c r="W265" s="977"/>
      <c r="X265" s="977"/>
      <c r="Y265" s="977"/>
      <c r="Z265" s="977"/>
      <c r="AA265" s="977"/>
      <c r="AB265" s="977"/>
      <c r="AC265" s="977"/>
      <c r="AD265" s="977"/>
      <c r="AE265" s="977"/>
      <c r="AF265" s="977"/>
      <c r="AG265" s="977"/>
      <c r="AH265" s="977"/>
      <c r="AI265" s="977"/>
      <c r="AJ265" s="977"/>
      <c r="AK265" s="977"/>
      <c r="AL265" s="977"/>
      <c r="AM265" s="977"/>
      <c r="AN265" s="977"/>
      <c r="AO265" s="977"/>
      <c r="AP265" s="977"/>
      <c r="AQ265" s="977"/>
      <c r="AR265" s="977"/>
      <c r="AS265" s="977"/>
      <c r="AT265" s="977"/>
      <c r="AU265" s="977"/>
      <c r="AV265" s="977"/>
      <c r="AW265" s="977"/>
      <c r="AX265" s="977"/>
      <c r="AY265" s="977"/>
      <c r="AZ265" s="977"/>
      <c r="BA265" s="977"/>
      <c r="BB265" s="977"/>
      <c r="BC265" s="977"/>
      <c r="BD265" s="977"/>
      <c r="BE265" s="977"/>
      <c r="BF265" s="937"/>
    </row>
    <row r="266" spans="2:91" ht="18.95" customHeight="1">
      <c r="B266" s="974"/>
      <c r="C266" s="974"/>
      <c r="D266" s="974"/>
      <c r="I266" s="1847"/>
      <c r="J266" s="978"/>
      <c r="K266" s="978"/>
      <c r="L266" s="978"/>
      <c r="M266" s="978"/>
      <c r="N266" s="978"/>
      <c r="O266" s="978"/>
      <c r="P266" s="978"/>
      <c r="Q266" s="978"/>
      <c r="R266" s="978"/>
      <c r="S266" s="978"/>
      <c r="T266" s="978"/>
      <c r="U266" s="978"/>
      <c r="V266" s="978"/>
      <c r="W266" s="978"/>
      <c r="X266" s="978"/>
      <c r="Y266" s="978"/>
      <c r="Z266" s="978"/>
      <c r="AA266" s="978"/>
      <c r="AB266" s="978"/>
      <c r="AC266" s="978"/>
      <c r="AD266" s="978"/>
      <c r="AE266" s="978"/>
      <c r="AF266" s="978"/>
      <c r="AG266" s="978"/>
      <c r="AH266" s="978"/>
      <c r="AI266" s="978"/>
      <c r="AJ266" s="978"/>
      <c r="AK266" s="978"/>
      <c r="AL266" s="978"/>
      <c r="AM266" s="978"/>
      <c r="AN266" s="978"/>
      <c r="AO266" s="978"/>
      <c r="AP266" s="978"/>
      <c r="AQ266" s="978"/>
      <c r="AR266" s="978"/>
      <c r="AS266" s="978"/>
      <c r="AT266" s="978"/>
      <c r="AU266" s="978"/>
      <c r="AV266" s="978"/>
      <c r="AW266" s="978"/>
      <c r="AX266" s="978"/>
      <c r="AY266" s="978" t="s">
        <v>1557</v>
      </c>
      <c r="AZ266" s="978"/>
      <c r="BA266" s="978"/>
      <c r="BB266" s="2883">
        <f>BB262+BB263</f>
        <v>12</v>
      </c>
      <c r="BC266" s="2884"/>
      <c r="BD266" s="2885"/>
      <c r="BE266" s="1372"/>
      <c r="BF266" s="937"/>
    </row>
    <row r="267" spans="2:91" ht="5.0999999999999996" customHeight="1">
      <c r="B267" s="974"/>
      <c r="C267" s="974"/>
      <c r="D267" s="974"/>
      <c r="I267" s="1847"/>
      <c r="J267" s="977"/>
      <c r="K267" s="977"/>
      <c r="L267" s="977"/>
      <c r="M267" s="977"/>
      <c r="N267" s="977"/>
      <c r="O267" s="977"/>
      <c r="P267" s="977"/>
      <c r="Q267" s="977"/>
      <c r="R267" s="977"/>
      <c r="S267" s="977"/>
      <c r="T267" s="977"/>
      <c r="U267" s="977"/>
      <c r="V267" s="977"/>
      <c r="W267" s="977"/>
      <c r="X267" s="977"/>
      <c r="Y267" s="977"/>
      <c r="Z267" s="977"/>
      <c r="AA267" s="977"/>
      <c r="AB267" s="977"/>
      <c r="AC267" s="977"/>
      <c r="AD267" s="977"/>
      <c r="AE267" s="977"/>
      <c r="AF267" s="977"/>
      <c r="AG267" s="977"/>
      <c r="AH267" s="977"/>
      <c r="AI267" s="977"/>
      <c r="AJ267" s="977"/>
      <c r="AK267" s="977"/>
      <c r="AL267" s="977"/>
      <c r="AM267" s="977"/>
      <c r="AN267" s="977"/>
      <c r="AO267" s="977"/>
      <c r="AP267" s="977"/>
      <c r="AQ267" s="977"/>
      <c r="AR267" s="977"/>
      <c r="AS267" s="977"/>
      <c r="AT267" s="977"/>
      <c r="AU267" s="977"/>
      <c r="AV267" s="977"/>
      <c r="AW267" s="977"/>
      <c r="AX267" s="977"/>
      <c r="AY267" s="977"/>
      <c r="AZ267" s="977"/>
      <c r="BA267" s="977"/>
      <c r="BB267" s="977"/>
      <c r="BC267" s="977"/>
      <c r="BD267" s="977"/>
      <c r="BE267" s="977"/>
      <c r="BF267" s="937"/>
    </row>
    <row r="268" spans="2:91" ht="9.9499999999999993" customHeight="1">
      <c r="B268" s="974"/>
      <c r="C268" s="974"/>
      <c r="D268" s="974"/>
      <c r="I268" s="936"/>
      <c r="J268" s="939"/>
      <c r="K268" s="939"/>
      <c r="L268" s="939"/>
      <c r="M268" s="939"/>
      <c r="N268" s="939"/>
      <c r="O268" s="939"/>
      <c r="P268" s="939"/>
      <c r="Q268" s="939"/>
      <c r="R268" s="939"/>
      <c r="S268" s="939"/>
      <c r="T268" s="939"/>
      <c r="U268" s="939"/>
      <c r="V268" s="939"/>
      <c r="W268" s="939"/>
      <c r="X268" s="939"/>
      <c r="Y268" s="939"/>
      <c r="Z268" s="939"/>
      <c r="AA268" s="939"/>
      <c r="AB268" s="939"/>
      <c r="AC268" s="939"/>
      <c r="AD268" s="939"/>
      <c r="AE268" s="939"/>
      <c r="AF268" s="939"/>
      <c r="AG268" s="939"/>
      <c r="AH268" s="939"/>
      <c r="AI268" s="939"/>
      <c r="AJ268" s="939"/>
      <c r="AK268" s="939"/>
      <c r="AL268" s="939"/>
      <c r="AM268" s="939"/>
      <c r="AN268" s="939"/>
      <c r="AO268" s="939"/>
      <c r="AP268" s="939"/>
      <c r="AQ268" s="939"/>
      <c r="AR268" s="939"/>
      <c r="AS268" s="939"/>
      <c r="AT268" s="939"/>
      <c r="AU268" s="939"/>
      <c r="AV268" s="939"/>
      <c r="AW268" s="939"/>
      <c r="AX268" s="939"/>
      <c r="AY268" s="939"/>
      <c r="AZ268" s="939"/>
      <c r="BA268" s="939"/>
      <c r="BB268" s="939"/>
      <c r="BC268" s="939"/>
      <c r="BD268" s="939"/>
      <c r="BE268" s="939"/>
      <c r="BF268" s="940"/>
    </row>
    <row r="269" spans="2:91" ht="18.95" customHeight="1">
      <c r="B269" s="974"/>
      <c r="C269" s="974"/>
      <c r="D269" s="974"/>
    </row>
    <row r="270" spans="2:91" ht="18.95" customHeight="1">
      <c r="B270" s="974"/>
      <c r="C270" s="974"/>
      <c r="D270" s="974"/>
      <c r="E270" s="974"/>
      <c r="CM270"/>
    </row>
    <row r="271" spans="2:91" customFormat="1" ht="5.0999999999999996" customHeight="1">
      <c r="B271" s="974"/>
      <c r="C271" s="974"/>
      <c r="D271" s="974"/>
      <c r="E271" s="974"/>
      <c r="I271" s="536"/>
      <c r="J271" s="536"/>
      <c r="K271" s="536"/>
      <c r="L271" s="536"/>
      <c r="M271" s="536"/>
      <c r="N271" s="536"/>
      <c r="O271" s="536"/>
      <c r="P271" s="536"/>
      <c r="Q271" s="536"/>
      <c r="R271" s="2046"/>
      <c r="S271" s="2046"/>
      <c r="T271" s="2043"/>
      <c r="U271" s="2044"/>
      <c r="V271" s="2044"/>
      <c r="W271" s="2044"/>
      <c r="X271" s="2044"/>
      <c r="Y271" s="2045"/>
      <c r="Z271" s="920"/>
      <c r="AA271" s="920"/>
      <c r="AB271" s="920"/>
      <c r="AC271" s="920"/>
      <c r="AD271" s="920"/>
      <c r="AE271" s="920"/>
      <c r="AF271" s="920"/>
      <c r="AG271" s="920"/>
      <c r="AH271" s="920"/>
      <c r="AI271" s="920"/>
      <c r="AJ271" s="920"/>
      <c r="AK271" s="920"/>
      <c r="AL271" s="920"/>
      <c r="AM271" s="920"/>
      <c r="AN271" s="920"/>
      <c r="AO271" s="920"/>
      <c r="AP271" s="920"/>
      <c r="AQ271" s="920"/>
      <c r="AR271" s="920"/>
      <c r="AS271" s="920"/>
      <c r="AT271" s="920"/>
      <c r="AU271" s="920"/>
      <c r="AV271" s="920"/>
      <c r="AW271" s="920"/>
      <c r="AX271" s="920"/>
      <c r="AY271" s="920"/>
      <c r="AZ271" s="920"/>
      <c r="BA271" s="920"/>
      <c r="BB271" s="920"/>
      <c r="BC271" s="920"/>
      <c r="BD271" s="920"/>
      <c r="BE271" s="920"/>
      <c r="BF271" s="920"/>
      <c r="BG271" s="920"/>
      <c r="BH271" s="920"/>
      <c r="BI271" s="920"/>
      <c r="BJ271" s="920"/>
      <c r="BK271" s="920"/>
      <c r="BL271" s="486"/>
      <c r="BM271" s="486"/>
      <c r="BN271" s="486"/>
      <c r="BO271" s="486"/>
      <c r="BP271" s="486"/>
      <c r="BQ271" s="920"/>
      <c r="BR271" s="920"/>
      <c r="BS271" s="920"/>
      <c r="BT271" s="920"/>
      <c r="BU271" s="920"/>
      <c r="BV271" s="920"/>
      <c r="BW271" s="486"/>
      <c r="BX271" s="486"/>
      <c r="BY271" s="486"/>
      <c r="BZ271" s="486"/>
      <c r="CA271" s="486"/>
      <c r="CB271" s="486"/>
      <c r="CC271" s="486"/>
      <c r="CD271" s="486"/>
      <c r="CE271" s="486"/>
      <c r="CF271" s="486"/>
      <c r="CG271" s="486"/>
      <c r="CH271" s="486"/>
      <c r="CM271" s="486"/>
    </row>
    <row r="272" spans="2:91" customFormat="1" ht="20.100000000000001" customHeight="1">
      <c r="B272" s="974"/>
      <c r="C272" s="974"/>
      <c r="D272" s="974"/>
      <c r="E272" s="974"/>
      <c r="I272" s="536"/>
      <c r="J272" s="943" t="s">
        <v>3534</v>
      </c>
      <c r="K272" s="944"/>
      <c r="L272" s="944"/>
      <c r="M272" s="944"/>
      <c r="N272" s="944"/>
      <c r="O272" s="944"/>
      <c r="P272" s="944"/>
      <c r="Q272" s="944"/>
      <c r="R272" s="944"/>
      <c r="S272" s="1396"/>
      <c r="T272" s="907" t="s">
        <v>1519</v>
      </c>
      <c r="U272" s="908"/>
      <c r="V272" s="908"/>
      <c r="W272" s="908"/>
      <c r="X272" s="908"/>
      <c r="Y272" s="909"/>
      <c r="Z272" s="486"/>
      <c r="AA272" s="486"/>
      <c r="AB272" s="486"/>
      <c r="AC272" s="486"/>
      <c r="AD272" s="486"/>
      <c r="AE272" s="486"/>
      <c r="AF272" s="486"/>
      <c r="AG272" s="486"/>
      <c r="AH272" s="486"/>
      <c r="AI272" s="486"/>
      <c r="AJ272" s="486"/>
      <c r="AK272" s="486"/>
      <c r="AL272" s="486"/>
      <c r="AM272" s="486"/>
      <c r="AN272" s="486"/>
      <c r="AO272" s="486"/>
      <c r="AP272" s="486"/>
      <c r="AQ272" s="486"/>
      <c r="AR272" s="486"/>
      <c r="AS272" s="486"/>
      <c r="AT272" s="486"/>
      <c r="AU272" s="486"/>
      <c r="AV272" s="486"/>
      <c r="AW272" s="486"/>
      <c r="AX272" s="486"/>
      <c r="AY272" s="486"/>
      <c r="AZ272" s="486"/>
      <c r="BA272" s="920"/>
      <c r="BB272" s="920"/>
      <c r="BC272" s="920"/>
      <c r="BD272" s="920"/>
      <c r="BE272" s="920"/>
      <c r="BF272" s="920"/>
      <c r="BG272" s="920"/>
      <c r="BH272" s="920"/>
      <c r="BI272" s="486"/>
      <c r="BJ272" s="486"/>
      <c r="BK272" s="486"/>
      <c r="BL272" s="486"/>
      <c r="BM272" s="486"/>
      <c r="BN272" s="486"/>
      <c r="BO272" s="486"/>
      <c r="BP272" s="486"/>
      <c r="BQ272" s="920"/>
      <c r="BR272" s="920"/>
      <c r="BS272" s="920"/>
      <c r="BT272" s="920"/>
      <c r="BU272" s="920"/>
      <c r="BV272" s="920"/>
      <c r="BW272" s="920"/>
    </row>
    <row r="273" spans="2:97" customFormat="1" ht="9.9499999999999993" customHeight="1">
      <c r="B273" s="974"/>
      <c r="C273" s="974"/>
      <c r="D273" s="974"/>
      <c r="E273" s="974"/>
      <c r="I273" s="916"/>
      <c r="J273" s="536"/>
      <c r="K273" s="536"/>
      <c r="L273" s="536"/>
      <c r="M273" s="536"/>
      <c r="N273" s="536"/>
      <c r="O273" s="536"/>
      <c r="P273" s="536"/>
      <c r="Q273" s="536"/>
      <c r="R273" s="2046"/>
      <c r="S273" s="2046"/>
      <c r="T273" s="2046"/>
      <c r="U273" s="2046"/>
      <c r="V273" s="2046"/>
      <c r="W273" s="2046"/>
      <c r="X273" s="2046"/>
      <c r="Y273" s="2046"/>
      <c r="Z273" s="941"/>
      <c r="AA273" s="941"/>
      <c r="AB273" s="941"/>
      <c r="AC273" s="941"/>
      <c r="AD273" s="941"/>
      <c r="AE273" s="941"/>
      <c r="AF273" s="941"/>
      <c r="AG273" s="941"/>
      <c r="AH273" s="941"/>
      <c r="AI273" s="941"/>
      <c r="AJ273" s="941"/>
      <c r="AK273" s="941"/>
      <c r="AL273" s="941"/>
      <c r="AM273" s="941"/>
      <c r="AN273" s="941"/>
      <c r="AO273" s="941"/>
      <c r="AP273" s="941"/>
      <c r="AQ273" s="941"/>
      <c r="AR273" s="941"/>
      <c r="AS273" s="941"/>
      <c r="AT273" s="941"/>
      <c r="AU273" s="941"/>
      <c r="AV273" s="941"/>
      <c r="AW273" s="941"/>
      <c r="AX273" s="941"/>
      <c r="AY273" s="941"/>
      <c r="AZ273" s="941"/>
      <c r="BA273" s="941"/>
      <c r="BB273" s="941"/>
      <c r="BC273" s="941"/>
      <c r="BD273" s="941"/>
      <c r="BE273" s="941"/>
      <c r="BF273" s="941"/>
      <c r="BG273" s="941"/>
      <c r="BH273" s="941"/>
      <c r="BI273" s="1316"/>
      <c r="BJ273" s="1316"/>
      <c r="BK273" s="942"/>
      <c r="BL273" s="486"/>
      <c r="BM273" s="486"/>
      <c r="BN273" s="486"/>
      <c r="BO273" s="486"/>
      <c r="BP273" s="486"/>
      <c r="BQ273" s="920"/>
      <c r="BR273" s="920"/>
      <c r="BS273" s="920"/>
      <c r="BT273" s="920"/>
      <c r="BU273" s="920"/>
      <c r="BV273" s="920"/>
      <c r="BW273" s="920"/>
    </row>
    <row r="274" spans="2:97" ht="18.95" customHeight="1">
      <c r="B274" s="974"/>
      <c r="C274" s="974"/>
      <c r="D274" s="974"/>
      <c r="E274" s="974"/>
      <c r="I274" s="935"/>
      <c r="J274" s="949" t="s">
        <v>2024</v>
      </c>
      <c r="K274" s="752"/>
      <c r="L274" s="938"/>
      <c r="M274" s="2890" t="s">
        <v>1179</v>
      </c>
      <c r="N274" s="2891"/>
      <c r="O274" s="2891"/>
      <c r="P274" s="2892"/>
      <c r="Q274" s="986" t="s">
        <v>1180</v>
      </c>
      <c r="R274" s="987" t="s">
        <v>1178</v>
      </c>
      <c r="S274" s="2890" t="s">
        <v>1179</v>
      </c>
      <c r="T274" s="2891"/>
      <c r="U274" s="2891"/>
      <c r="V274" s="2892"/>
      <c r="W274" s="986" t="s">
        <v>1180</v>
      </c>
      <c r="Y274" s="938" t="s">
        <v>1630</v>
      </c>
      <c r="Z274" s="938"/>
      <c r="AA274" s="958"/>
      <c r="AB274" s="1154" t="s">
        <v>2672</v>
      </c>
      <c r="AC274" s="1155"/>
      <c r="AD274" s="1155"/>
      <c r="AE274" s="1155"/>
      <c r="AF274" s="1155"/>
      <c r="AG274" s="1156"/>
      <c r="AH274" s="986" t="s">
        <v>912</v>
      </c>
      <c r="AL274" s="949" t="s">
        <v>3192</v>
      </c>
      <c r="AM274" s="981"/>
      <c r="AN274" s="938"/>
      <c r="AP274" s="982" t="s">
        <v>1521</v>
      </c>
      <c r="AQ274" s="983"/>
      <c r="AR274" s="983"/>
      <c r="AS274" s="983"/>
      <c r="AT274" s="984"/>
      <c r="AV274" s="949" t="s">
        <v>2384</v>
      </c>
      <c r="AW274" s="938"/>
      <c r="AY274" s="982" t="s">
        <v>1521</v>
      </c>
      <c r="AZ274" s="983"/>
      <c r="BA274" s="983"/>
      <c r="BB274" s="983"/>
      <c r="BC274" s="984"/>
      <c r="BE274" s="926" t="s">
        <v>1544</v>
      </c>
      <c r="BF274" s="927"/>
      <c r="BG274" s="928"/>
      <c r="BH274" s="926" t="s">
        <v>1623</v>
      </c>
      <c r="BI274" s="927"/>
      <c r="BJ274" s="928"/>
      <c r="BK274" s="937"/>
      <c r="BQ274" s="920"/>
      <c r="BR274" s="920"/>
      <c r="BS274" s="920"/>
      <c r="BT274" s="920"/>
      <c r="BU274" s="920"/>
      <c r="BV274" s="920"/>
      <c r="BW274" s="920"/>
    </row>
    <row r="275" spans="2:97" ht="9.9499999999999993" customHeight="1">
      <c r="B275" s="974"/>
      <c r="C275" s="974"/>
      <c r="D275" s="974"/>
      <c r="E275" s="974"/>
      <c r="I275" s="935"/>
      <c r="J275" s="961"/>
      <c r="K275" s="920"/>
      <c r="L275" s="920"/>
      <c r="M275" s="920"/>
      <c r="N275" s="920"/>
      <c r="BI275" s="920"/>
      <c r="BJ275" s="920"/>
      <c r="BK275" s="937"/>
      <c r="BQ275" s="920"/>
      <c r="BR275" s="920"/>
      <c r="BS275" s="920"/>
      <c r="BT275" s="920"/>
      <c r="BU275" s="920"/>
      <c r="BV275" s="920"/>
      <c r="BW275" s="920"/>
      <c r="BX275" s="920"/>
      <c r="BY275" s="920"/>
      <c r="BZ275" s="920"/>
      <c r="CA275" s="920"/>
      <c r="CB275" s="920"/>
      <c r="CC275" s="920"/>
      <c r="CD275" s="920"/>
      <c r="CE275" s="920"/>
      <c r="CF275" s="920"/>
      <c r="CG275" s="920"/>
      <c r="CH275" s="920"/>
      <c r="CI275" s="920"/>
      <c r="CJ275" s="920"/>
      <c r="CK275" s="920"/>
      <c r="CL275" s="920"/>
      <c r="CM275" s="920"/>
      <c r="CN275" s="920"/>
      <c r="CO275" s="920"/>
      <c r="CP275" s="920"/>
      <c r="CQ275" s="920"/>
      <c r="CR275" s="920"/>
      <c r="CS275" s="920"/>
    </row>
    <row r="276" spans="2:97" ht="20.100000000000001" customHeight="1">
      <c r="B276" s="974"/>
      <c r="C276" s="974"/>
      <c r="D276" s="974"/>
      <c r="E276" s="974"/>
      <c r="I276" s="935"/>
      <c r="J276" s="949" t="s">
        <v>1542</v>
      </c>
      <c r="K276" s="981"/>
      <c r="M276" s="982" t="s">
        <v>1521</v>
      </c>
      <c r="N276" s="983"/>
      <c r="O276" s="983"/>
      <c r="P276" s="983"/>
      <c r="Q276" s="984"/>
      <c r="S276" s="949" t="s">
        <v>1573</v>
      </c>
      <c r="T276" s="910"/>
      <c r="U276" s="910"/>
      <c r="V276" s="982" t="s">
        <v>1521</v>
      </c>
      <c r="W276" s="983"/>
      <c r="X276" s="983"/>
      <c r="Y276" s="983"/>
      <c r="Z276" s="983"/>
      <c r="AA276" s="986" t="s">
        <v>912</v>
      </c>
      <c r="AB276" s="910" t="s">
        <v>1682</v>
      </c>
      <c r="AC276" s="910"/>
      <c r="AD276" s="981"/>
      <c r="AE276" s="982" t="s">
        <v>1521</v>
      </c>
      <c r="AF276" s="983"/>
      <c r="AG276" s="983"/>
      <c r="AH276" s="983"/>
      <c r="AI276" s="984"/>
      <c r="AJ276" s="986" t="s">
        <v>912</v>
      </c>
      <c r="AL276" s="910" t="s">
        <v>1522</v>
      </c>
      <c r="AM276" s="752"/>
      <c r="AN276" s="752"/>
      <c r="AO276" s="752"/>
      <c r="AP276" s="2868" t="s">
        <v>3410</v>
      </c>
      <c r="AQ276" s="2869"/>
      <c r="AR276" s="2870"/>
      <c r="AS276" s="946" t="s">
        <v>1115</v>
      </c>
      <c r="AT276" s="2865" t="s">
        <v>1523</v>
      </c>
      <c r="AU276" s="2866"/>
      <c r="AV276" s="2867"/>
      <c r="AW276" s="946" t="s">
        <v>1115</v>
      </c>
      <c r="AX276" s="2865" t="s">
        <v>1524</v>
      </c>
      <c r="AY276" s="2866"/>
      <c r="AZ276" s="2867"/>
      <c r="BA276" s="946" t="s">
        <v>1115</v>
      </c>
      <c r="BC276" s="910" t="s">
        <v>2204</v>
      </c>
      <c r="BD276" s="752"/>
      <c r="BE276" s="752"/>
      <c r="BF276" s="2865" t="s">
        <v>1521</v>
      </c>
      <c r="BG276" s="2866"/>
      <c r="BH276" s="2866"/>
      <c r="BI276" s="2866"/>
      <c r="BJ276" s="2867"/>
      <c r="BK276" s="937"/>
      <c r="BQ276" s="920"/>
      <c r="BR276" s="920"/>
      <c r="BS276" s="920"/>
      <c r="BT276" s="920"/>
      <c r="BU276" s="920"/>
      <c r="BV276" s="920"/>
      <c r="BW276" s="920"/>
      <c r="BX276" s="920"/>
      <c r="BY276" s="920"/>
      <c r="BZ276" s="920"/>
      <c r="CA276" s="920"/>
      <c r="CB276" s="920"/>
      <c r="CC276" s="920"/>
      <c r="CD276" s="920"/>
      <c r="CE276" s="920"/>
      <c r="CF276" s="920"/>
      <c r="CG276" s="920"/>
      <c r="CH276" s="920"/>
      <c r="CI276" s="920"/>
      <c r="CJ276" s="920"/>
      <c r="CK276" s="920"/>
      <c r="CL276" s="920"/>
      <c r="CM276" s="920"/>
      <c r="CN276" s="920"/>
      <c r="CO276" s="920"/>
      <c r="CP276" s="920"/>
      <c r="CQ276" s="920"/>
      <c r="CR276" s="920"/>
      <c r="CS276" s="920"/>
    </row>
    <row r="277" spans="2:97" ht="9.9499999999999993" customHeight="1">
      <c r="B277" s="974"/>
      <c r="C277" s="974"/>
      <c r="D277" s="974"/>
      <c r="E277" s="974"/>
      <c r="I277" s="935"/>
      <c r="J277" s="961"/>
      <c r="K277" s="920"/>
      <c r="L277" s="920"/>
      <c r="M277" s="920"/>
      <c r="N277" s="920"/>
      <c r="BB277" s="920"/>
      <c r="BC277" s="920"/>
      <c r="BD277" s="920"/>
      <c r="BE277" s="920"/>
      <c r="BF277" s="920"/>
      <c r="BG277" s="920"/>
      <c r="BH277" s="920"/>
      <c r="BI277" s="920"/>
      <c r="BJ277" s="920"/>
      <c r="BK277" s="937"/>
      <c r="BQ277" s="920"/>
      <c r="BR277" s="920"/>
      <c r="BS277" s="920"/>
      <c r="BT277" s="920"/>
      <c r="BU277" s="920"/>
      <c r="BV277" s="920"/>
      <c r="BW277" s="920"/>
      <c r="BX277" s="920"/>
      <c r="BY277" s="920"/>
      <c r="BZ277" s="920"/>
      <c r="CA277" s="920"/>
      <c r="CB277" s="920"/>
      <c r="CC277" s="920"/>
      <c r="CD277" s="920"/>
      <c r="CE277" s="920"/>
      <c r="CF277" s="920"/>
      <c r="CG277" s="920"/>
      <c r="CH277" s="920"/>
      <c r="CI277" s="920"/>
      <c r="CJ277" s="920"/>
      <c r="CK277" s="920"/>
      <c r="CL277" s="920"/>
      <c r="CM277" s="920"/>
      <c r="CN277" s="920"/>
      <c r="CO277" s="920"/>
      <c r="CP277" s="920"/>
      <c r="CQ277" s="920"/>
      <c r="CR277" s="920"/>
    </row>
    <row r="278" spans="2:97" ht="18" customHeight="1">
      <c r="B278" s="974"/>
      <c r="C278" s="974"/>
      <c r="D278" s="974"/>
      <c r="E278" s="974"/>
      <c r="I278" s="935"/>
      <c r="J278" s="2880" t="s">
        <v>1559</v>
      </c>
      <c r="K278" s="2797" t="s">
        <v>2282</v>
      </c>
      <c r="L278" s="2798"/>
      <c r="M278" s="2798"/>
      <c r="N278" s="2799"/>
      <c r="O278" s="2797" t="s">
        <v>2062</v>
      </c>
      <c r="P278" s="2798"/>
      <c r="Q278" s="2798"/>
      <c r="R278" s="2799"/>
      <c r="S278" s="2880" t="s">
        <v>3420</v>
      </c>
      <c r="T278" s="2810" t="s">
        <v>1630</v>
      </c>
      <c r="U278" s="2882"/>
      <c r="V278" s="2882"/>
      <c r="W278" s="2882"/>
      <c r="X278" s="2812"/>
      <c r="Y278" s="2810" t="s">
        <v>3112</v>
      </c>
      <c r="Z278" s="2882"/>
      <c r="AA278" s="2882"/>
      <c r="AB278" s="2882"/>
      <c r="AC278" s="2812"/>
      <c r="AD278" s="2810" t="s">
        <v>2364</v>
      </c>
      <c r="AE278" s="2882"/>
      <c r="AF278" s="2882"/>
      <c r="AG278" s="2882"/>
      <c r="AH278" s="2812"/>
      <c r="AI278" s="966" t="s">
        <v>2147</v>
      </c>
      <c r="AJ278" s="1361"/>
      <c r="AK278" s="930"/>
      <c r="AL278" s="930"/>
      <c r="AM278" s="930"/>
      <c r="AN278" s="930"/>
      <c r="AO278" s="930"/>
      <c r="AP278" s="930"/>
      <c r="AQ278" s="931"/>
      <c r="AR278" s="929" t="s">
        <v>1586</v>
      </c>
      <c r="AS278" s="930"/>
      <c r="AT278" s="930"/>
      <c r="AU278" s="930"/>
      <c r="AV278" s="930"/>
      <c r="AW278" s="930"/>
      <c r="AX278" s="930"/>
      <c r="AY278" s="930"/>
      <c r="AZ278" s="930"/>
      <c r="BA278" s="931"/>
      <c r="BB278" s="930"/>
      <c r="BC278" s="931"/>
      <c r="BD278" s="2810" t="s">
        <v>2080</v>
      </c>
      <c r="BE278" s="2811"/>
      <c r="BF278" s="2812"/>
      <c r="BG278" s="2810" t="s">
        <v>2395</v>
      </c>
      <c r="BH278" s="2811"/>
      <c r="BI278" s="2812"/>
      <c r="BJ278" s="2038"/>
      <c r="BK278" s="937"/>
    </row>
    <row r="279" spans="2:97" ht="18.95" customHeight="1">
      <c r="B279" s="974"/>
      <c r="C279" s="974"/>
      <c r="D279" s="974"/>
      <c r="E279" s="974"/>
      <c r="I279" s="935"/>
      <c r="J279" s="2881"/>
      <c r="K279" s="2800"/>
      <c r="L279" s="2801"/>
      <c r="M279" s="2801"/>
      <c r="N279" s="2802"/>
      <c r="O279" s="2800"/>
      <c r="P279" s="2801"/>
      <c r="Q279" s="2801"/>
      <c r="R279" s="2802"/>
      <c r="S279" s="2881"/>
      <c r="T279" s="2813"/>
      <c r="U279" s="2814"/>
      <c r="V279" s="2814"/>
      <c r="W279" s="2814"/>
      <c r="X279" s="2815"/>
      <c r="Y279" s="2813"/>
      <c r="Z279" s="2814"/>
      <c r="AA279" s="2814"/>
      <c r="AB279" s="2814"/>
      <c r="AC279" s="2815"/>
      <c r="AD279" s="2813"/>
      <c r="AE279" s="2814"/>
      <c r="AF279" s="2814"/>
      <c r="AG279" s="2814"/>
      <c r="AH279" s="2815"/>
      <c r="AI279" s="929" t="s">
        <v>3412</v>
      </c>
      <c r="AJ279" s="930"/>
      <c r="AK279" s="930"/>
      <c r="AL279" s="929" t="s">
        <v>2138</v>
      </c>
      <c r="AM279" s="930"/>
      <c r="AN279" s="930"/>
      <c r="AO279" s="929" t="s">
        <v>2139</v>
      </c>
      <c r="AP279" s="930"/>
      <c r="AQ279" s="931"/>
      <c r="AR279" s="929" t="s">
        <v>699</v>
      </c>
      <c r="AS279" s="930"/>
      <c r="AT279" s="930"/>
      <c r="AU279" s="931"/>
      <c r="AV279" s="929" t="s">
        <v>700</v>
      </c>
      <c r="AW279" s="930"/>
      <c r="AX279" s="931"/>
      <c r="AY279" s="929" t="s">
        <v>1697</v>
      </c>
      <c r="AZ279" s="930"/>
      <c r="BA279" s="930"/>
      <c r="BB279" s="930"/>
      <c r="BC279" s="931"/>
      <c r="BD279" s="2813"/>
      <c r="BE279" s="2814"/>
      <c r="BF279" s="2815"/>
      <c r="BG279" s="2813"/>
      <c r="BH279" s="2814"/>
      <c r="BI279" s="2815"/>
      <c r="BJ279" s="2039"/>
      <c r="BK279" s="937"/>
    </row>
    <row r="280" spans="2:97" ht="18.95" customHeight="1">
      <c r="B280" s="974"/>
      <c r="C280" s="974"/>
      <c r="D280" s="974"/>
      <c r="E280" s="974"/>
      <c r="I280" s="935"/>
      <c r="J280" s="1002" t="s">
        <v>737</v>
      </c>
      <c r="K280" s="2865" t="s">
        <v>1526</v>
      </c>
      <c r="L280" s="2866"/>
      <c r="M280" s="2866"/>
      <c r="N280" s="2867"/>
      <c r="O280" s="2865" t="s">
        <v>1179</v>
      </c>
      <c r="P280" s="2866"/>
      <c r="Q280" s="2866"/>
      <c r="R280" s="2867"/>
      <c r="S280" s="1163">
        <v>1</v>
      </c>
      <c r="T280" s="917" t="s">
        <v>1844</v>
      </c>
      <c r="U280" s="918"/>
      <c r="V280" s="918"/>
      <c r="W280" s="918"/>
      <c r="X280" s="919"/>
      <c r="Y280" s="2890" t="s">
        <v>3185</v>
      </c>
      <c r="Z280" s="2891"/>
      <c r="AA280" s="2891"/>
      <c r="AB280" s="2891"/>
      <c r="AC280" s="2892"/>
      <c r="AD280" s="2890" t="s">
        <v>3184</v>
      </c>
      <c r="AE280" s="2891"/>
      <c r="AF280" s="2891"/>
      <c r="AG280" s="2891"/>
      <c r="AH280" s="2892"/>
      <c r="AI280" s="1388" t="s">
        <v>3410</v>
      </c>
      <c r="AJ280" s="955"/>
      <c r="AK280" s="955"/>
      <c r="AL280" s="954" t="s">
        <v>1523</v>
      </c>
      <c r="AM280" s="955"/>
      <c r="AN280" s="955"/>
      <c r="AO280" s="954" t="s">
        <v>1524</v>
      </c>
      <c r="AP280" s="955"/>
      <c r="AQ280" s="971"/>
      <c r="AR280" s="2831" t="s">
        <v>3177</v>
      </c>
      <c r="AS280" s="2808"/>
      <c r="AT280" s="2808"/>
      <c r="AU280" s="2809"/>
      <c r="AV280" s="2831">
        <v>12345</v>
      </c>
      <c r="AW280" s="2808"/>
      <c r="AX280" s="2809"/>
      <c r="AY280" s="2932" t="s">
        <v>3178</v>
      </c>
      <c r="AZ280" s="2933"/>
      <c r="BA280" s="2933"/>
      <c r="BB280" s="2933"/>
      <c r="BC280" s="2934"/>
      <c r="BD280" s="2932" t="s">
        <v>3150</v>
      </c>
      <c r="BE280" s="2933"/>
      <c r="BF280" s="2934"/>
      <c r="BG280" s="2932">
        <v>10</v>
      </c>
      <c r="BH280" s="2933"/>
      <c r="BI280" s="2934"/>
      <c r="BJ280" s="986"/>
      <c r="BK280" s="937"/>
    </row>
    <row r="281" spans="2:97" ht="18.95" customHeight="1">
      <c r="B281" s="974"/>
      <c r="C281" s="974"/>
      <c r="D281" s="974"/>
      <c r="E281" s="974"/>
      <c r="I281" s="935"/>
      <c r="J281" s="1002" t="s">
        <v>737</v>
      </c>
      <c r="K281" s="2865" t="s">
        <v>1526</v>
      </c>
      <c r="L281" s="2866"/>
      <c r="M281" s="2866"/>
      <c r="N281" s="2867"/>
      <c r="O281" s="2865" t="s">
        <v>1179</v>
      </c>
      <c r="P281" s="2866"/>
      <c r="Q281" s="2866"/>
      <c r="R281" s="2867"/>
      <c r="S281" s="1163">
        <v>2</v>
      </c>
      <c r="T281" s="917" t="s">
        <v>1844</v>
      </c>
      <c r="U281" s="918"/>
      <c r="V281" s="918"/>
      <c r="W281" s="918"/>
      <c r="X281" s="919"/>
      <c r="Y281" s="2890" t="s">
        <v>3185</v>
      </c>
      <c r="Z281" s="2891"/>
      <c r="AA281" s="2891"/>
      <c r="AB281" s="2891"/>
      <c r="AC281" s="2892"/>
      <c r="AD281" s="2890" t="s">
        <v>3184</v>
      </c>
      <c r="AE281" s="2891"/>
      <c r="AF281" s="2891"/>
      <c r="AG281" s="2891"/>
      <c r="AH281" s="2892"/>
      <c r="AI281" s="1388" t="s">
        <v>3410</v>
      </c>
      <c r="AJ281" s="955"/>
      <c r="AK281" s="955"/>
      <c r="AL281" s="954" t="s">
        <v>1523</v>
      </c>
      <c r="AM281" s="955"/>
      <c r="AN281" s="955"/>
      <c r="AO281" s="954" t="s">
        <v>1524</v>
      </c>
      <c r="AP281" s="955"/>
      <c r="AQ281" s="971"/>
      <c r="AR281" s="2831" t="s">
        <v>3177</v>
      </c>
      <c r="AS281" s="2808"/>
      <c r="AT281" s="2808"/>
      <c r="AU281" s="2809"/>
      <c r="AV281" s="2831">
        <v>12345</v>
      </c>
      <c r="AW281" s="2808"/>
      <c r="AX281" s="2809"/>
      <c r="AY281" s="2932" t="s">
        <v>3178</v>
      </c>
      <c r="AZ281" s="2933"/>
      <c r="BA281" s="2933"/>
      <c r="BB281" s="2933"/>
      <c r="BC281" s="2934"/>
      <c r="BD281" s="2932" t="s">
        <v>3150</v>
      </c>
      <c r="BE281" s="2933"/>
      <c r="BF281" s="2934"/>
      <c r="BG281" s="2932">
        <v>2</v>
      </c>
      <c r="BH281" s="2933"/>
      <c r="BI281" s="2934"/>
      <c r="BJ281" s="986"/>
      <c r="BK281" s="937"/>
    </row>
    <row r="282" spans="2:97" ht="5.0999999999999996" customHeight="1">
      <c r="B282" s="974"/>
      <c r="C282" s="974"/>
      <c r="D282" s="974"/>
      <c r="E282" s="974"/>
      <c r="I282" s="935"/>
      <c r="J282" s="920"/>
      <c r="K282" s="1419"/>
      <c r="L282" s="1419"/>
      <c r="M282" s="1419"/>
      <c r="N282" s="1419"/>
      <c r="O282" s="920"/>
      <c r="P282" s="920"/>
      <c r="Q282" s="920"/>
      <c r="R282" s="920"/>
      <c r="T282" s="920"/>
      <c r="U282" s="920"/>
      <c r="V282" s="920"/>
      <c r="W282" s="920"/>
      <c r="X282" s="920"/>
      <c r="AC282" s="920"/>
      <c r="AH282" s="920"/>
      <c r="AI282" s="1421"/>
      <c r="AJ282" s="911"/>
      <c r="AK282" s="911"/>
      <c r="AL282" s="911"/>
      <c r="AM282" s="911"/>
      <c r="AN282" s="911"/>
      <c r="AO282" s="911"/>
      <c r="AP282" s="911"/>
      <c r="AQ282" s="911"/>
      <c r="AR282" s="1230"/>
      <c r="AS282" s="1230"/>
      <c r="AT282" s="1230"/>
      <c r="AU282" s="1230"/>
      <c r="AV282" s="1230"/>
      <c r="AW282" s="1230"/>
      <c r="AX282" s="1230"/>
      <c r="AY282" s="1230"/>
      <c r="AZ282" s="1230"/>
      <c r="BA282" s="1230"/>
      <c r="BB282" s="1230"/>
      <c r="BC282" s="1230"/>
      <c r="BD282" s="1230"/>
      <c r="BE282" s="1230"/>
      <c r="BF282" s="1230"/>
      <c r="BG282" s="1230"/>
      <c r="BH282" s="1230"/>
      <c r="BI282" s="1230"/>
      <c r="BJ282" s="2046"/>
      <c r="BK282" s="937"/>
    </row>
    <row r="283" spans="2:97" ht="5.0999999999999996" customHeight="1">
      <c r="B283" s="974"/>
      <c r="C283" s="974"/>
      <c r="D283" s="974"/>
      <c r="E283" s="974"/>
      <c r="I283" s="935"/>
      <c r="J283" s="977"/>
      <c r="K283" s="977"/>
      <c r="L283" s="977"/>
      <c r="M283" s="977"/>
      <c r="N283" s="977"/>
      <c r="O283" s="977"/>
      <c r="P283" s="977"/>
      <c r="Q283" s="977"/>
      <c r="R283" s="977"/>
      <c r="S283" s="977"/>
      <c r="T283" s="977"/>
      <c r="U283" s="977"/>
      <c r="V283" s="977"/>
      <c r="W283" s="977"/>
      <c r="X283" s="977"/>
      <c r="Y283" s="977"/>
      <c r="Z283" s="977"/>
      <c r="AA283" s="977"/>
      <c r="AB283" s="977"/>
      <c r="AC283" s="977"/>
      <c r="AD283" s="977"/>
      <c r="AE283" s="977"/>
      <c r="AF283" s="977"/>
      <c r="AG283" s="977"/>
      <c r="AH283" s="977"/>
      <c r="AI283" s="977"/>
      <c r="AJ283" s="977"/>
      <c r="AK283" s="977"/>
      <c r="AL283" s="977"/>
      <c r="AM283" s="977"/>
      <c r="AN283" s="977"/>
      <c r="AO283" s="977"/>
      <c r="AP283" s="977"/>
      <c r="AQ283" s="977"/>
      <c r="AR283" s="977"/>
      <c r="AS283" s="977"/>
      <c r="AT283" s="977"/>
      <c r="AU283" s="977"/>
      <c r="AV283" s="977"/>
      <c r="AW283" s="977"/>
      <c r="AX283" s="977"/>
      <c r="AY283" s="977"/>
      <c r="AZ283" s="977"/>
      <c r="BA283" s="977"/>
      <c r="BB283" s="977"/>
      <c r="BC283" s="977"/>
      <c r="BD283" s="977"/>
      <c r="BE283" s="977"/>
      <c r="BF283" s="977"/>
      <c r="BG283" s="977"/>
      <c r="BH283" s="977"/>
      <c r="BI283" s="977"/>
      <c r="BJ283" s="977"/>
      <c r="BK283" s="937"/>
    </row>
    <row r="284" spans="2:97" ht="18.95" customHeight="1">
      <c r="B284" s="974"/>
      <c r="C284" s="974"/>
      <c r="D284" s="974"/>
      <c r="E284" s="974"/>
      <c r="I284" s="935"/>
      <c r="J284" s="1372"/>
      <c r="K284" s="1372"/>
      <c r="L284" s="1372"/>
      <c r="M284" s="1372"/>
      <c r="N284" s="1372"/>
      <c r="O284" s="1372"/>
      <c r="P284" s="1372"/>
      <c r="Q284" s="1372"/>
      <c r="R284" s="1372"/>
      <c r="S284" s="1372"/>
      <c r="T284" s="1372"/>
      <c r="U284" s="1372"/>
      <c r="V284" s="1372"/>
      <c r="W284" s="1372"/>
      <c r="X284" s="1372"/>
      <c r="Y284" s="1372"/>
      <c r="Z284" s="1372"/>
      <c r="AA284" s="1372"/>
      <c r="AB284" s="1372"/>
      <c r="AC284" s="1372"/>
      <c r="AD284" s="1372"/>
      <c r="AE284" s="1372"/>
      <c r="AF284" s="1372"/>
      <c r="AG284" s="1372"/>
      <c r="AH284" s="1372"/>
      <c r="AI284" s="1372"/>
      <c r="AJ284" s="1372"/>
      <c r="AK284" s="1372"/>
      <c r="AL284" s="1372"/>
      <c r="AM284" s="1372"/>
      <c r="AN284" s="1372"/>
      <c r="AO284" s="1372"/>
      <c r="AP284" s="1372"/>
      <c r="AQ284" s="1372"/>
      <c r="AR284" s="1372"/>
      <c r="AS284" s="1372"/>
      <c r="AT284" s="1372"/>
      <c r="AU284" s="1372"/>
      <c r="AV284" s="1372"/>
      <c r="AW284" s="1372"/>
      <c r="AX284" s="1372"/>
      <c r="AY284" s="1372"/>
      <c r="AZ284" s="1372"/>
      <c r="BA284" s="1372"/>
      <c r="BB284" s="1372"/>
      <c r="BC284" s="1372"/>
      <c r="BD284" s="978" t="s">
        <v>1557</v>
      </c>
      <c r="BE284" s="978"/>
      <c r="BF284" s="978"/>
      <c r="BG284" s="2883">
        <f>BG280+BG281</f>
        <v>12</v>
      </c>
      <c r="BH284" s="2884"/>
      <c r="BI284" s="2885"/>
      <c r="BJ284" s="1372"/>
      <c r="BK284" s="937"/>
    </row>
    <row r="285" spans="2:97" ht="5.0999999999999996" customHeight="1">
      <c r="B285" s="974"/>
      <c r="C285" s="974"/>
      <c r="D285" s="974"/>
      <c r="E285" s="974"/>
      <c r="I285" s="935"/>
      <c r="J285" s="977"/>
      <c r="K285" s="977"/>
      <c r="L285" s="977"/>
      <c r="M285" s="977"/>
      <c r="N285" s="977"/>
      <c r="O285" s="977"/>
      <c r="P285" s="977"/>
      <c r="Q285" s="977"/>
      <c r="R285" s="977"/>
      <c r="S285" s="977"/>
      <c r="T285" s="977"/>
      <c r="U285" s="977"/>
      <c r="V285" s="977"/>
      <c r="W285" s="977"/>
      <c r="X285" s="977"/>
      <c r="Y285" s="977"/>
      <c r="Z285" s="977"/>
      <c r="AA285" s="977"/>
      <c r="AB285" s="977"/>
      <c r="AC285" s="977"/>
      <c r="AD285" s="977"/>
      <c r="AE285" s="977"/>
      <c r="AF285" s="977"/>
      <c r="AG285" s="977"/>
      <c r="AH285" s="977"/>
      <c r="AI285" s="977"/>
      <c r="AJ285" s="977"/>
      <c r="AK285" s="977"/>
      <c r="AL285" s="977"/>
      <c r="AM285" s="977"/>
      <c r="AN285" s="977"/>
      <c r="AO285" s="977"/>
      <c r="AP285" s="977"/>
      <c r="AQ285" s="977"/>
      <c r="AR285" s="977"/>
      <c r="AS285" s="977"/>
      <c r="AT285" s="977"/>
      <c r="AU285" s="977"/>
      <c r="AV285" s="977"/>
      <c r="AW285" s="977"/>
      <c r="AX285" s="977"/>
      <c r="AY285" s="977"/>
      <c r="AZ285" s="977"/>
      <c r="BA285" s="977"/>
      <c r="BB285" s="977"/>
      <c r="BC285" s="977"/>
      <c r="BD285" s="977"/>
      <c r="BE285" s="977"/>
      <c r="BF285" s="977"/>
      <c r="BG285" s="977"/>
      <c r="BH285" s="977"/>
      <c r="BI285" s="977"/>
      <c r="BJ285" s="977"/>
      <c r="BK285" s="937"/>
    </row>
    <row r="286" spans="2:97" ht="9.9499999999999993" customHeight="1">
      <c r="B286" s="974"/>
      <c r="C286" s="974"/>
      <c r="D286" s="974"/>
      <c r="E286" s="974"/>
      <c r="I286" s="936"/>
      <c r="J286" s="939"/>
      <c r="K286" s="939"/>
      <c r="L286" s="939"/>
      <c r="M286" s="939"/>
      <c r="N286" s="939"/>
      <c r="O286" s="939"/>
      <c r="P286" s="939"/>
      <c r="Q286" s="939"/>
      <c r="R286" s="939"/>
      <c r="S286" s="939"/>
      <c r="T286" s="939"/>
      <c r="U286" s="939"/>
      <c r="V286" s="939"/>
      <c r="W286" s="939"/>
      <c r="X286" s="939"/>
      <c r="Y286" s="939"/>
      <c r="Z286" s="939"/>
      <c r="AA286" s="939"/>
      <c r="AB286" s="939"/>
      <c r="AC286" s="939"/>
      <c r="AD286" s="939"/>
      <c r="AE286" s="939"/>
      <c r="AF286" s="939"/>
      <c r="AG286" s="939"/>
      <c r="AH286" s="939"/>
      <c r="AI286" s="939"/>
      <c r="AJ286" s="939"/>
      <c r="AK286" s="939"/>
      <c r="AL286" s="939"/>
      <c r="AM286" s="939"/>
      <c r="AN286" s="939"/>
      <c r="AO286" s="939"/>
      <c r="AP286" s="939"/>
      <c r="AQ286" s="939"/>
      <c r="AR286" s="939"/>
      <c r="AS286" s="939"/>
      <c r="AT286" s="939"/>
      <c r="AU286" s="939"/>
      <c r="AV286" s="939"/>
      <c r="AW286" s="939"/>
      <c r="AX286" s="939"/>
      <c r="AY286" s="939"/>
      <c r="AZ286" s="939"/>
      <c r="BA286" s="939"/>
      <c r="BB286" s="939"/>
      <c r="BC286" s="939"/>
      <c r="BD286" s="939"/>
      <c r="BE286" s="939"/>
      <c r="BF286" s="939"/>
      <c r="BG286" s="939"/>
      <c r="BH286" s="939"/>
      <c r="BI286" s="939"/>
      <c r="BJ286" s="939"/>
      <c r="BK286" s="940"/>
    </row>
    <row r="287" spans="2:97" ht="18.95" customHeight="1">
      <c r="B287" s="974"/>
      <c r="C287" s="974"/>
      <c r="D287" s="974"/>
      <c r="E287" s="974"/>
      <c r="BK287" s="920"/>
    </row>
    <row r="288" spans="2:97" s="920" customFormat="1" ht="18.95" customHeight="1">
      <c r="B288" s="486"/>
      <c r="C288" s="486"/>
      <c r="D288" s="486"/>
    </row>
    <row r="289" spans="6:74" ht="18.95" customHeight="1">
      <c r="F289" s="924"/>
      <c r="G289" s="924" t="s">
        <v>3550</v>
      </c>
      <c r="H289" s="925"/>
    </row>
    <row r="291" spans="6:74" ht="5.0999999999999996" customHeight="1">
      <c r="H291"/>
      <c r="I291" s="536"/>
      <c r="J291" s="921"/>
      <c r="K291" s="922"/>
      <c r="L291" s="922"/>
      <c r="M291" s="922"/>
      <c r="N291" s="922"/>
      <c r="O291" s="922"/>
      <c r="P291" s="923"/>
      <c r="Q291" s="536"/>
      <c r="R291" s="536"/>
      <c r="S291" s="536"/>
      <c r="T291" s="536"/>
      <c r="U291" s="536"/>
      <c r="V291" s="536"/>
      <c r="W291" s="536"/>
      <c r="X291" s="920"/>
      <c r="Y291" s="920"/>
      <c r="Z291" s="920"/>
      <c r="AA291" s="920"/>
      <c r="AB291" s="920"/>
      <c r="AC291" s="920"/>
      <c r="AD291" s="920"/>
      <c r="AE291" s="920"/>
      <c r="AF291" s="920"/>
      <c r="AG291" s="920"/>
      <c r="AH291" s="920"/>
      <c r="AI291" s="920"/>
      <c r="AJ291" s="920"/>
      <c r="AK291" s="920"/>
      <c r="AX291" s="920"/>
      <c r="AY291" s="920"/>
      <c r="AZ291" s="920"/>
      <c r="BA291" s="920"/>
      <c r="BB291" s="920"/>
      <c r="BC291" s="920"/>
      <c r="BD291" s="920"/>
      <c r="BE291" s="920"/>
      <c r="BF291" s="920"/>
      <c r="BG291" s="920"/>
      <c r="BH291" s="920"/>
    </row>
    <row r="292" spans="6:74" ht="18.95" customHeight="1">
      <c r="H292"/>
      <c r="I292" s="536"/>
      <c r="J292" s="907" t="s">
        <v>1858</v>
      </c>
      <c r="K292" s="908"/>
      <c r="L292" s="908"/>
      <c r="M292" s="908"/>
      <c r="N292" s="908"/>
      <c r="O292" s="908"/>
      <c r="P292" s="909"/>
      <c r="Q292" s="1020" t="s">
        <v>1519</v>
      </c>
      <c r="R292" s="1021"/>
      <c r="S292" s="1021"/>
      <c r="T292" s="1021"/>
      <c r="U292" s="1022"/>
      <c r="V292" s="1023"/>
      <c r="AC292" s="920"/>
      <c r="AD292" s="920"/>
      <c r="AE292" s="920"/>
      <c r="AF292" s="920"/>
      <c r="AG292" s="920"/>
      <c r="AH292" s="920"/>
      <c r="AI292" s="920"/>
      <c r="AJ292" s="920"/>
      <c r="AK292" s="920"/>
      <c r="AL292" s="920"/>
      <c r="AM292" s="920"/>
      <c r="AN292" s="920"/>
      <c r="AR292" s="920"/>
      <c r="AS292" s="920"/>
      <c r="AT292" s="920"/>
      <c r="AU292" s="920"/>
      <c r="AV292" s="920"/>
      <c r="AW292" s="920"/>
      <c r="AX292" s="920"/>
      <c r="AZ292" s="920"/>
      <c r="BA292" s="920"/>
      <c r="BB292" s="920"/>
      <c r="BC292" s="920"/>
      <c r="BD292" s="920"/>
      <c r="BE292" s="920"/>
      <c r="BF292" s="920"/>
      <c r="BG292" s="920"/>
      <c r="BH292" s="920"/>
      <c r="BI292" s="920"/>
      <c r="BJ292" s="920"/>
      <c r="BK292" s="920"/>
      <c r="BL292" s="920"/>
      <c r="BM292" s="920"/>
    </row>
    <row r="293" spans="6:74" ht="9.9499999999999993" customHeight="1">
      <c r="H293"/>
      <c r="I293" s="916"/>
      <c r="J293" s="536"/>
      <c r="K293" s="536"/>
      <c r="L293" s="536"/>
      <c r="M293" s="536"/>
      <c r="N293" s="536"/>
      <c r="O293" s="536"/>
      <c r="P293" s="536"/>
      <c r="Q293" s="914"/>
      <c r="R293" s="914"/>
      <c r="S293" s="914"/>
      <c r="T293" s="914"/>
      <c r="U293" s="914"/>
      <c r="V293" s="914"/>
      <c r="W293" s="914"/>
      <c r="X293" s="941"/>
      <c r="Y293" s="941"/>
      <c r="Z293" s="941"/>
      <c r="AA293" s="941"/>
      <c r="AB293" s="941"/>
      <c r="AC293" s="941"/>
      <c r="AD293" s="941"/>
      <c r="AE293" s="941"/>
      <c r="AF293" s="941"/>
      <c r="AG293" s="941"/>
      <c r="AH293" s="941"/>
      <c r="AI293" s="941"/>
      <c r="AJ293" s="941"/>
      <c r="AK293" s="941"/>
      <c r="AL293" s="941"/>
      <c r="AM293" s="941"/>
      <c r="AN293" s="941"/>
      <c r="AO293" s="941"/>
      <c r="AP293" s="941"/>
      <c r="AQ293" s="941"/>
      <c r="AR293" s="941"/>
      <c r="AS293" s="941"/>
      <c r="AT293" s="941"/>
      <c r="AU293" s="941"/>
      <c r="AV293" s="941"/>
      <c r="AW293" s="941"/>
      <c r="AX293" s="1316"/>
      <c r="AY293" s="942"/>
      <c r="AZ293" s="920"/>
      <c r="BA293" s="920"/>
      <c r="BB293" s="920"/>
      <c r="BC293" s="920"/>
      <c r="BD293" s="920"/>
      <c r="BE293" s="920"/>
      <c r="BF293" s="920"/>
      <c r="BG293" s="920"/>
      <c r="BH293" s="920"/>
      <c r="BI293" s="920"/>
      <c r="BJ293" s="920"/>
      <c r="BK293" s="920"/>
      <c r="BL293" s="920"/>
      <c r="BM293" s="920"/>
    </row>
    <row r="294" spans="6:74" ht="18.95" customHeight="1">
      <c r="I294" s="935"/>
      <c r="J294" s="910" t="s">
        <v>1859</v>
      </c>
      <c r="K294" s="752"/>
      <c r="L294" s="938"/>
      <c r="M294" s="938"/>
      <c r="N294" s="2890" t="s">
        <v>1179</v>
      </c>
      <c r="O294" s="2891"/>
      <c r="P294" s="2891"/>
      <c r="Q294" s="2892"/>
      <c r="R294" s="986" t="s">
        <v>1180</v>
      </c>
      <c r="S294" s="920" t="s">
        <v>737</v>
      </c>
      <c r="T294" s="951" t="s">
        <v>1539</v>
      </c>
      <c r="U294" s="974"/>
      <c r="V294" s="920"/>
      <c r="W294" s="920"/>
      <c r="X294" s="1056" t="s">
        <v>1864</v>
      </c>
      <c r="Y294" s="1056"/>
      <c r="Z294" s="1056"/>
      <c r="AA294" s="1154" t="s">
        <v>2433</v>
      </c>
      <c r="AB294" s="1155"/>
      <c r="AC294" s="1155"/>
      <c r="AD294" s="1155"/>
      <c r="AE294" s="1155"/>
      <c r="AF294" s="1156"/>
      <c r="AG294" s="986" t="s">
        <v>1770</v>
      </c>
      <c r="AM294" s="926" t="s">
        <v>1544</v>
      </c>
      <c r="AN294" s="927"/>
      <c r="AO294" s="928"/>
      <c r="AP294" s="926" t="s">
        <v>1537</v>
      </c>
      <c r="AQ294" s="927"/>
      <c r="AR294" s="928"/>
      <c r="AS294" s="926" t="s">
        <v>1538</v>
      </c>
      <c r="AT294" s="927"/>
      <c r="AU294" s="928"/>
      <c r="AV294" s="926" t="s">
        <v>3047</v>
      </c>
      <c r="AW294" s="927"/>
      <c r="AX294" s="928"/>
      <c r="AY294" s="937"/>
      <c r="AZ294" s="920"/>
      <c r="BA294" s="920"/>
      <c r="BB294" s="920"/>
      <c r="BC294" s="920"/>
      <c r="BD294" s="920"/>
      <c r="BE294" s="920"/>
      <c r="BF294" s="920"/>
      <c r="BG294" s="920"/>
      <c r="BH294" s="920"/>
      <c r="BI294" s="920"/>
      <c r="BJ294" s="920"/>
      <c r="BK294" s="920"/>
      <c r="BL294" s="920"/>
      <c r="BM294" s="920"/>
    </row>
    <row r="295" spans="6:74" ht="18.95" customHeight="1">
      <c r="I295" s="935"/>
      <c r="J295" s="920"/>
      <c r="K295" s="920"/>
      <c r="L295" s="920"/>
      <c r="M295" s="920"/>
      <c r="N295" s="920"/>
      <c r="O295" s="920"/>
      <c r="P295" s="920"/>
      <c r="Q295" s="920"/>
      <c r="R295" s="920"/>
      <c r="S295" s="920"/>
      <c r="T295" s="920"/>
      <c r="U295" s="920"/>
      <c r="V295" s="920"/>
      <c r="W295" s="920"/>
      <c r="X295" s="920"/>
      <c r="Y295" s="920"/>
      <c r="Z295" s="920"/>
      <c r="AA295" s="920"/>
      <c r="AB295" s="920"/>
      <c r="AC295" s="920"/>
      <c r="AD295" s="920"/>
      <c r="AE295" s="920"/>
      <c r="AF295" s="920"/>
      <c r="AG295" s="920"/>
      <c r="AH295" s="920"/>
      <c r="AI295" s="920"/>
      <c r="AJ295" s="920"/>
      <c r="AW295" s="920"/>
      <c r="AX295" s="920"/>
      <c r="AY295" s="937"/>
      <c r="AZ295" s="920"/>
      <c r="BA295" s="920"/>
      <c r="BB295" s="920"/>
      <c r="BC295" s="920"/>
      <c r="BD295" s="920"/>
      <c r="BE295" s="920"/>
      <c r="BF295" s="920"/>
      <c r="BG295" s="920"/>
      <c r="BH295" s="920"/>
      <c r="BI295" s="920"/>
      <c r="BJ295" s="920"/>
      <c r="BK295" s="920"/>
      <c r="BL295" s="920"/>
      <c r="BM295" s="920"/>
    </row>
    <row r="296" spans="6:74" ht="18.95" customHeight="1">
      <c r="I296" s="935"/>
      <c r="J296" s="988" t="s">
        <v>1674</v>
      </c>
      <c r="K296" s="920"/>
      <c r="L296" s="920"/>
      <c r="M296" s="920"/>
      <c r="Q296" s="920"/>
      <c r="R296" s="920"/>
      <c r="S296" s="920"/>
      <c r="W296" s="920"/>
      <c r="X296" s="920"/>
      <c r="Y296" s="920"/>
      <c r="Z296" s="920"/>
      <c r="AA296" s="920"/>
      <c r="AB296" s="920"/>
      <c r="AC296" s="920"/>
      <c r="AD296" s="920"/>
      <c r="AE296" s="920"/>
      <c r="AF296" s="920"/>
      <c r="AG296" s="920"/>
      <c r="AH296" s="920"/>
      <c r="AI296" s="920"/>
      <c r="AJ296" s="920"/>
      <c r="AK296" s="920"/>
      <c r="AL296" s="920"/>
      <c r="AM296" s="920"/>
      <c r="AN296" s="1237"/>
      <c r="AO296" s="920"/>
      <c r="AP296" s="920"/>
      <c r="AY296" s="937"/>
      <c r="AZ296" s="920"/>
      <c r="BA296" s="920"/>
      <c r="BB296" s="920"/>
      <c r="BC296" s="920"/>
      <c r="BD296" s="920"/>
      <c r="BE296" s="920"/>
      <c r="BF296" s="920"/>
      <c r="BG296" s="920"/>
      <c r="BH296" s="920"/>
      <c r="BI296" s="920"/>
      <c r="BJ296" s="920"/>
      <c r="BK296" s="920"/>
      <c r="BL296" s="920"/>
      <c r="BM296" s="920"/>
    </row>
    <row r="297" spans="6:74" ht="9.9499999999999993" customHeight="1">
      <c r="I297" s="935"/>
      <c r="J297" s="974"/>
      <c r="K297" s="974"/>
      <c r="L297" s="974"/>
      <c r="M297" s="974"/>
      <c r="N297" s="974"/>
      <c r="O297" s="974"/>
      <c r="P297" s="974"/>
      <c r="Q297" s="974"/>
      <c r="R297" s="974"/>
      <c r="S297" s="974"/>
      <c r="T297" s="974"/>
      <c r="U297" s="974"/>
      <c r="V297" s="974"/>
      <c r="W297" s="974"/>
      <c r="X297" s="974"/>
      <c r="Y297" s="974"/>
      <c r="Z297" s="974"/>
      <c r="AA297" s="974"/>
      <c r="AB297" s="974"/>
      <c r="AC297" s="974"/>
      <c r="AD297" s="974"/>
      <c r="AE297" s="974"/>
      <c r="AF297" s="974"/>
      <c r="AG297" s="974"/>
      <c r="AH297" s="974"/>
      <c r="AI297" s="974"/>
      <c r="AJ297" s="974"/>
      <c r="AK297" s="974"/>
      <c r="AL297" s="974"/>
      <c r="AM297" s="974"/>
      <c r="AN297" s="974"/>
      <c r="AO297" s="974"/>
      <c r="AP297" s="920"/>
      <c r="AQ297" s="920"/>
      <c r="AR297" s="920"/>
      <c r="AS297" s="920"/>
      <c r="AT297" s="920"/>
      <c r="AU297" s="920"/>
      <c r="AV297" s="920"/>
      <c r="AW297" s="920"/>
      <c r="AX297" s="920"/>
      <c r="AY297" s="937"/>
      <c r="AZ297" s="920"/>
      <c r="BA297" s="920"/>
      <c r="BB297" s="920"/>
      <c r="BC297" s="920"/>
      <c r="BD297" s="920"/>
      <c r="BE297" s="920"/>
      <c r="BF297" s="920"/>
      <c r="BG297" s="920"/>
      <c r="BH297" s="920"/>
      <c r="BI297" s="920"/>
      <c r="BJ297" s="920"/>
      <c r="BK297" s="920"/>
      <c r="BL297" s="920"/>
      <c r="BM297" s="920"/>
      <c r="BS297" s="920"/>
      <c r="BT297" s="920"/>
      <c r="BU297" s="920"/>
      <c r="BV297" s="920"/>
    </row>
    <row r="298" spans="6:74" ht="18.95" customHeight="1">
      <c r="I298" s="935"/>
      <c r="J298" s="910" t="s">
        <v>1865</v>
      </c>
      <c r="K298" s="910"/>
      <c r="L298" s="910"/>
      <c r="M298" s="752"/>
      <c r="N298" s="2868" t="s">
        <v>3410</v>
      </c>
      <c r="O298" s="2869"/>
      <c r="P298" s="2870"/>
      <c r="Q298" s="946" t="s">
        <v>1115</v>
      </c>
      <c r="R298" s="2865" t="s">
        <v>1523</v>
      </c>
      <c r="S298" s="2866"/>
      <c r="T298" s="2867"/>
      <c r="U298" s="946" t="s">
        <v>1115</v>
      </c>
      <c r="V298" s="2865" t="s">
        <v>1524</v>
      </c>
      <c r="W298" s="2866"/>
      <c r="X298" s="2867"/>
      <c r="Y298" s="946" t="s">
        <v>1115</v>
      </c>
      <c r="AD298" s="920"/>
      <c r="AE298" s="920"/>
      <c r="AF298" s="920"/>
      <c r="AG298" s="920"/>
      <c r="AH298" s="920"/>
      <c r="AI298" s="920"/>
      <c r="AJ298" s="920"/>
      <c r="AK298" s="920"/>
      <c r="AL298" s="920"/>
      <c r="AM298" s="920"/>
      <c r="AN298" s="920"/>
      <c r="AO298" s="920"/>
      <c r="AP298" s="920"/>
      <c r="AQ298" s="920"/>
      <c r="AR298" s="920"/>
      <c r="AS298" s="920"/>
      <c r="AT298" s="920"/>
      <c r="AU298" s="920"/>
      <c r="AX298" s="920"/>
      <c r="AY298" s="937"/>
      <c r="AZ298" s="920"/>
      <c r="BA298" s="920"/>
      <c r="BB298" s="920"/>
      <c r="BC298" s="920"/>
      <c r="BD298" s="920"/>
      <c r="BE298" s="920"/>
      <c r="BF298" s="920"/>
      <c r="BG298" s="920"/>
      <c r="BH298" s="920"/>
      <c r="BI298" s="920"/>
      <c r="BJ298" s="920"/>
      <c r="BK298" s="920"/>
      <c r="BL298" s="920"/>
      <c r="BM298" s="920"/>
      <c r="BN298" s="920"/>
      <c r="BO298" s="920"/>
      <c r="BP298" s="920"/>
    </row>
    <row r="299" spans="6:74" ht="9.9499999999999993" customHeight="1">
      <c r="I299" s="935"/>
      <c r="J299" s="920"/>
      <c r="K299" s="920"/>
      <c r="L299" s="920"/>
      <c r="M299" s="920"/>
      <c r="N299" s="920"/>
      <c r="O299" s="920"/>
      <c r="P299" s="920"/>
      <c r="Q299" s="920"/>
      <c r="R299" s="920"/>
      <c r="S299" s="920"/>
      <c r="T299" s="920"/>
      <c r="U299" s="920"/>
      <c r="V299" s="920"/>
      <c r="W299" s="920"/>
      <c r="X299" s="920"/>
      <c r="Y299" s="920"/>
      <c r="Z299" s="920"/>
      <c r="AA299" s="920"/>
      <c r="AB299" s="920"/>
      <c r="AC299" s="920"/>
      <c r="AD299" s="920"/>
      <c r="AE299" s="920"/>
      <c r="AF299" s="920"/>
      <c r="AG299" s="920"/>
      <c r="AH299" s="920"/>
      <c r="AI299" s="920"/>
      <c r="AJ299" s="920"/>
      <c r="AK299" s="920"/>
      <c r="AL299" s="920"/>
      <c r="AM299" s="920"/>
      <c r="AN299" s="920"/>
      <c r="AO299" s="920"/>
      <c r="AP299" s="920"/>
      <c r="AQ299" s="920"/>
      <c r="AR299" s="920"/>
      <c r="AS299" s="920"/>
      <c r="AT299" s="920"/>
      <c r="AU299" s="920"/>
      <c r="AV299" s="920"/>
      <c r="AW299" s="920"/>
      <c r="AX299" s="920"/>
      <c r="AY299" s="937"/>
      <c r="AZ299" s="920"/>
      <c r="BA299" s="920"/>
      <c r="BB299" s="920"/>
      <c r="BC299" s="920"/>
      <c r="BD299" s="920"/>
      <c r="BE299" s="920"/>
      <c r="BF299" s="920"/>
      <c r="BG299" s="920"/>
      <c r="BH299" s="920"/>
      <c r="BI299" s="920"/>
      <c r="BJ299" s="920"/>
      <c r="BK299" s="920"/>
      <c r="BL299" s="920"/>
      <c r="BM299" s="920"/>
      <c r="BN299" s="920"/>
      <c r="BO299" s="920"/>
      <c r="BP299" s="920"/>
    </row>
    <row r="300" spans="6:74" ht="18.95" customHeight="1">
      <c r="I300" s="935"/>
      <c r="J300" s="949" t="s">
        <v>1791</v>
      </c>
      <c r="K300" s="981"/>
      <c r="L300" s="981"/>
      <c r="M300" s="938"/>
      <c r="N300" s="982" t="s">
        <v>1521</v>
      </c>
      <c r="O300" s="983"/>
      <c r="P300" s="983"/>
      <c r="Q300" s="983"/>
      <c r="R300" s="986" t="s">
        <v>912</v>
      </c>
      <c r="S300" s="910" t="s">
        <v>1682</v>
      </c>
      <c r="T300" s="910"/>
      <c r="U300" s="981"/>
      <c r="V300" s="982" t="s">
        <v>1521</v>
      </c>
      <c r="W300" s="983"/>
      <c r="X300" s="983"/>
      <c r="Y300" s="983"/>
      <c r="Z300" s="984"/>
      <c r="AA300" s="986" t="s">
        <v>912</v>
      </c>
      <c r="AB300" s="910" t="s">
        <v>1789</v>
      </c>
      <c r="AC300" s="981"/>
      <c r="AD300" s="938"/>
      <c r="AE300" s="982" t="s">
        <v>1521</v>
      </c>
      <c r="AF300" s="983"/>
      <c r="AG300" s="983"/>
      <c r="AH300" s="983"/>
      <c r="AI300" s="946" t="s">
        <v>1115</v>
      </c>
      <c r="AJ300" s="920"/>
      <c r="AY300" s="937"/>
      <c r="BC300" s="920"/>
      <c r="BD300" s="920"/>
      <c r="BE300" s="920"/>
      <c r="BF300" s="920"/>
      <c r="BG300" s="920"/>
      <c r="BH300" s="920"/>
      <c r="BI300" s="920"/>
      <c r="BJ300" s="920"/>
      <c r="BK300" s="920"/>
      <c r="BL300" s="920"/>
      <c r="BM300" s="920"/>
      <c r="BN300" s="920"/>
      <c r="BO300" s="920"/>
      <c r="BP300" s="920"/>
    </row>
    <row r="301" spans="6:74" ht="9.9499999999999993" customHeight="1">
      <c r="I301" s="935"/>
      <c r="J301" s="920"/>
      <c r="K301" s="920"/>
      <c r="L301" s="920"/>
      <c r="M301" s="920"/>
      <c r="N301" s="920"/>
      <c r="O301" s="920"/>
      <c r="P301" s="920"/>
      <c r="Q301" s="920"/>
      <c r="R301" s="920"/>
      <c r="S301" s="920"/>
      <c r="T301" s="920"/>
      <c r="U301" s="920"/>
      <c r="V301" s="920"/>
      <c r="W301" s="920"/>
      <c r="X301" s="920"/>
      <c r="Y301" s="920"/>
      <c r="Z301" s="920"/>
      <c r="AA301" s="920"/>
      <c r="AB301" s="920"/>
      <c r="AC301" s="920"/>
      <c r="AD301" s="920"/>
      <c r="AE301" s="920"/>
      <c r="AF301" s="920"/>
      <c r="AG301" s="920"/>
      <c r="AH301" s="920"/>
      <c r="AI301" s="920"/>
      <c r="AJ301" s="920"/>
      <c r="AK301" s="920"/>
      <c r="AL301" s="920"/>
      <c r="AM301" s="920"/>
      <c r="AN301" s="920"/>
      <c r="AO301" s="920"/>
      <c r="AP301" s="920"/>
      <c r="AQ301" s="920"/>
      <c r="AR301" s="920"/>
      <c r="AS301" s="920"/>
      <c r="AT301" s="920"/>
      <c r="AU301" s="920"/>
      <c r="AV301" s="920"/>
      <c r="AW301" s="920"/>
      <c r="AX301" s="920"/>
      <c r="AY301" s="937"/>
      <c r="AZ301" s="920"/>
      <c r="BA301" s="920"/>
      <c r="BB301" s="920"/>
      <c r="BC301" s="920"/>
      <c r="BD301" s="920"/>
      <c r="BE301" s="920"/>
      <c r="BF301" s="920"/>
      <c r="BG301" s="920"/>
      <c r="BH301" s="920"/>
      <c r="BI301" s="920"/>
      <c r="BJ301" s="920"/>
      <c r="BK301" s="920"/>
      <c r="BL301" s="920"/>
      <c r="BM301" s="920"/>
      <c r="BN301" s="920"/>
      <c r="BO301" s="920"/>
      <c r="BP301" s="920"/>
    </row>
    <row r="302" spans="6:74" ht="18.95" customHeight="1">
      <c r="I302" s="1847"/>
      <c r="J302" s="1256" t="s">
        <v>3113</v>
      </c>
      <c r="K302" s="1056"/>
      <c r="L302" s="1056"/>
      <c r="M302" s="1056"/>
      <c r="N302" s="982" t="s">
        <v>1848</v>
      </c>
      <c r="O302" s="983"/>
      <c r="P302" s="983"/>
      <c r="Q302" s="983"/>
      <c r="R302" s="984"/>
      <c r="S302" s="920"/>
      <c r="T302" s="1452" t="s">
        <v>2364</v>
      </c>
      <c r="U302" s="1056"/>
      <c r="V302" s="1056"/>
      <c r="W302" s="982" t="s">
        <v>1848</v>
      </c>
      <c r="X302" s="983"/>
      <c r="Y302" s="983"/>
      <c r="Z302" s="983"/>
      <c r="AA302" s="984"/>
      <c r="AB302" s="920"/>
      <c r="AC302" s="920"/>
      <c r="AD302" s="920"/>
      <c r="AE302" s="920"/>
      <c r="AF302" s="920"/>
      <c r="AG302" s="920"/>
      <c r="AH302" s="920"/>
      <c r="AI302" s="920"/>
      <c r="AJ302" s="920"/>
      <c r="AK302" s="920"/>
      <c r="AL302" s="920"/>
      <c r="AM302" s="920"/>
      <c r="AN302" s="920"/>
      <c r="AO302" s="920"/>
      <c r="AP302" s="920"/>
      <c r="AQ302" s="920"/>
      <c r="AR302" s="920"/>
      <c r="AS302" s="920"/>
      <c r="AT302" s="920"/>
      <c r="AU302" s="920"/>
      <c r="AV302" s="920"/>
      <c r="AW302" s="920"/>
      <c r="AX302" s="920"/>
      <c r="AY302" s="937"/>
      <c r="AZ302" s="920"/>
      <c r="BA302" s="920"/>
      <c r="BB302" s="920"/>
      <c r="BC302" s="920"/>
      <c r="BD302" s="920"/>
      <c r="BE302" s="920"/>
      <c r="BF302" s="920"/>
      <c r="BG302" s="920"/>
      <c r="BH302" s="920"/>
      <c r="BI302" s="920"/>
      <c r="BJ302" s="920"/>
      <c r="BK302" s="920"/>
      <c r="BL302" s="920"/>
    </row>
    <row r="303" spans="6:74" ht="18.95" customHeight="1">
      <c r="I303" s="1847"/>
      <c r="J303" s="920"/>
      <c r="K303" s="920"/>
      <c r="L303" s="920"/>
      <c r="M303" s="920"/>
      <c r="N303" s="920"/>
      <c r="O303" s="920"/>
      <c r="P303" s="920"/>
      <c r="Q303" s="920"/>
      <c r="R303" s="920"/>
      <c r="S303" s="920"/>
      <c r="T303" s="920"/>
      <c r="U303" s="920"/>
      <c r="V303" s="920"/>
      <c r="W303" s="920"/>
      <c r="X303" s="920"/>
      <c r="Y303" s="920"/>
      <c r="Z303" s="920"/>
      <c r="AA303" s="920"/>
      <c r="AB303" s="920"/>
      <c r="AC303" s="920"/>
      <c r="AD303" s="920"/>
      <c r="AE303" s="920"/>
      <c r="AF303" s="920"/>
      <c r="AG303" s="920"/>
      <c r="AH303" s="920"/>
      <c r="AI303" s="920"/>
      <c r="AJ303" s="920"/>
      <c r="AK303" s="920"/>
      <c r="AL303" s="920"/>
      <c r="AM303" s="920"/>
      <c r="AN303" s="920"/>
      <c r="AO303" s="920"/>
      <c r="AP303" s="920"/>
      <c r="AQ303" s="920"/>
      <c r="AR303" s="920"/>
      <c r="AS303" s="920"/>
      <c r="AT303" s="920"/>
      <c r="AU303" s="920"/>
      <c r="AV303" s="920"/>
      <c r="AW303" s="920"/>
      <c r="AX303" s="920"/>
      <c r="AY303" s="937"/>
      <c r="AZ303" s="920"/>
      <c r="BA303" s="920"/>
      <c r="BB303" s="920"/>
      <c r="BC303" s="920"/>
      <c r="BD303" s="920"/>
      <c r="BE303" s="920"/>
      <c r="BF303" s="920"/>
      <c r="BG303" s="920"/>
      <c r="BH303" s="920"/>
      <c r="BI303" s="920"/>
      <c r="BJ303" s="920"/>
      <c r="BK303" s="920"/>
      <c r="BL303" s="920"/>
    </row>
    <row r="304" spans="6:74" ht="18.95" customHeight="1">
      <c r="I304" s="935"/>
      <c r="J304" s="2880" t="s">
        <v>1559</v>
      </c>
      <c r="K304" s="2810" t="s">
        <v>3118</v>
      </c>
      <c r="L304" s="2811"/>
      <c r="M304" s="2811"/>
      <c r="N304" s="2812"/>
      <c r="O304" s="2810" t="s">
        <v>3196</v>
      </c>
      <c r="P304" s="2811"/>
      <c r="Q304" s="2811"/>
      <c r="R304" s="2812"/>
      <c r="S304" s="2797" t="s">
        <v>1630</v>
      </c>
      <c r="T304" s="2798"/>
      <c r="U304" s="2798"/>
      <c r="V304" s="2798"/>
      <c r="W304" s="2799"/>
      <c r="X304" s="966" t="s">
        <v>2147</v>
      </c>
      <c r="Y304" s="1361"/>
      <c r="Z304" s="930"/>
      <c r="AA304" s="930"/>
      <c r="AB304" s="930"/>
      <c r="AC304" s="930"/>
      <c r="AD304" s="930"/>
      <c r="AE304" s="930"/>
      <c r="AF304" s="931"/>
      <c r="AG304" s="929" t="s">
        <v>1586</v>
      </c>
      <c r="AH304" s="930"/>
      <c r="AI304" s="930"/>
      <c r="AJ304" s="930"/>
      <c r="AK304" s="930"/>
      <c r="AL304" s="930"/>
      <c r="AM304" s="930"/>
      <c r="AN304" s="930"/>
      <c r="AO304" s="930"/>
      <c r="AP304" s="931"/>
      <c r="AQ304" s="930"/>
      <c r="AR304" s="931"/>
      <c r="AS304" s="2797" t="s">
        <v>1771</v>
      </c>
      <c r="AT304" s="2799"/>
      <c r="AU304" s="1157" t="s">
        <v>1846</v>
      </c>
      <c r="AV304" s="1158"/>
      <c r="AW304" s="1159"/>
      <c r="AX304" s="1229"/>
      <c r="AY304" s="937"/>
      <c r="AZ304" s="920"/>
      <c r="BA304" s="920"/>
      <c r="BB304" s="920"/>
      <c r="BC304" s="920"/>
      <c r="BD304" s="920"/>
    </row>
    <row r="305" spans="9:68" ht="18.95" customHeight="1">
      <c r="I305" s="935"/>
      <c r="J305" s="2881"/>
      <c r="K305" s="2813"/>
      <c r="L305" s="2814"/>
      <c r="M305" s="2814"/>
      <c r="N305" s="2815"/>
      <c r="O305" s="2813"/>
      <c r="P305" s="2814"/>
      <c r="Q305" s="2814"/>
      <c r="R305" s="2815"/>
      <c r="S305" s="2800"/>
      <c r="T305" s="2801"/>
      <c r="U305" s="2801"/>
      <c r="V305" s="2801"/>
      <c r="W305" s="2802"/>
      <c r="X305" s="929" t="s">
        <v>3412</v>
      </c>
      <c r="Y305" s="930"/>
      <c r="Z305" s="930"/>
      <c r="AA305" s="929" t="s">
        <v>2138</v>
      </c>
      <c r="AB305" s="930"/>
      <c r="AC305" s="930"/>
      <c r="AD305" s="929" t="s">
        <v>2139</v>
      </c>
      <c r="AE305" s="930"/>
      <c r="AF305" s="931"/>
      <c r="AG305" s="929" t="s">
        <v>699</v>
      </c>
      <c r="AH305" s="930"/>
      <c r="AI305" s="930"/>
      <c r="AJ305" s="931"/>
      <c r="AK305" s="929" t="s">
        <v>700</v>
      </c>
      <c r="AL305" s="930"/>
      <c r="AM305" s="931"/>
      <c r="AN305" s="929" t="s">
        <v>1697</v>
      </c>
      <c r="AO305" s="930"/>
      <c r="AP305" s="930"/>
      <c r="AQ305" s="930"/>
      <c r="AR305" s="931"/>
      <c r="AS305" s="2800"/>
      <c r="AT305" s="2802"/>
      <c r="AU305" s="1227" t="s">
        <v>1847</v>
      </c>
      <c r="AV305" s="1160"/>
      <c r="AW305" s="1161"/>
      <c r="AX305" s="1228" t="s">
        <v>1852</v>
      </c>
      <c r="AY305" s="937"/>
      <c r="AZ305" s="920"/>
      <c r="BA305" s="920"/>
      <c r="BB305" s="920"/>
      <c r="BC305" s="920"/>
      <c r="BD305" s="920"/>
    </row>
    <row r="306" spans="9:68" ht="18.95" customHeight="1">
      <c r="I306" s="935"/>
      <c r="J306" s="1164" t="s">
        <v>1776</v>
      </c>
      <c r="K306" s="982" t="s">
        <v>1850</v>
      </c>
      <c r="L306" s="983"/>
      <c r="M306" s="983"/>
      <c r="N306" s="984"/>
      <c r="O306" s="982" t="s">
        <v>1848</v>
      </c>
      <c r="P306" s="983"/>
      <c r="Q306" s="983"/>
      <c r="R306" s="984"/>
      <c r="S306" s="1029" t="s">
        <v>1844</v>
      </c>
      <c r="T306" s="1027"/>
      <c r="U306" s="1027"/>
      <c r="V306" s="1027"/>
      <c r="W306" s="1028"/>
      <c r="X306" s="1388" t="s">
        <v>3410</v>
      </c>
      <c r="Y306" s="955"/>
      <c r="Z306" s="955"/>
      <c r="AA306" s="954" t="s">
        <v>1523</v>
      </c>
      <c r="AB306" s="955"/>
      <c r="AC306" s="955"/>
      <c r="AD306" s="954" t="s">
        <v>1524</v>
      </c>
      <c r="AE306" s="955"/>
      <c r="AF306" s="971"/>
      <c r="AG306" s="982" t="s">
        <v>1689</v>
      </c>
      <c r="AH306" s="983"/>
      <c r="AI306" s="983"/>
      <c r="AJ306" s="983"/>
      <c r="AK306" s="1080">
        <v>241657</v>
      </c>
      <c r="AL306" s="983"/>
      <c r="AM306" s="984"/>
      <c r="AN306" s="1080" t="s">
        <v>1691</v>
      </c>
      <c r="AO306" s="983"/>
      <c r="AP306" s="983"/>
      <c r="AQ306" s="983"/>
      <c r="AR306" s="984"/>
      <c r="AS306" s="982" t="s">
        <v>1772</v>
      </c>
      <c r="AT306" s="984"/>
      <c r="AU306" s="1029">
        <v>14</v>
      </c>
      <c r="AV306" s="1027"/>
      <c r="AW306" s="1028"/>
      <c r="AX306" s="1068"/>
      <c r="AY306" s="937"/>
      <c r="AZ306" s="920"/>
      <c r="BA306" s="920"/>
      <c r="BB306" s="920"/>
      <c r="BC306" s="920"/>
      <c r="BD306" s="920"/>
    </row>
    <row r="307" spans="9:68" ht="18.95" customHeight="1">
      <c r="I307" s="935"/>
      <c r="J307" s="1164" t="s">
        <v>1776</v>
      </c>
      <c r="K307" s="982" t="s">
        <v>1850</v>
      </c>
      <c r="L307" s="983"/>
      <c r="M307" s="983"/>
      <c r="N307" s="984"/>
      <c r="O307" s="982" t="s">
        <v>1849</v>
      </c>
      <c r="P307" s="983"/>
      <c r="Q307" s="983"/>
      <c r="R307" s="984"/>
      <c r="S307" s="1029" t="s">
        <v>1844</v>
      </c>
      <c r="T307" s="1027"/>
      <c r="U307" s="1027"/>
      <c r="V307" s="1027"/>
      <c r="W307" s="1028"/>
      <c r="X307" s="1388" t="s">
        <v>3410</v>
      </c>
      <c r="Y307" s="955"/>
      <c r="Z307" s="955"/>
      <c r="AA307" s="954" t="s">
        <v>1523</v>
      </c>
      <c r="AB307" s="955"/>
      <c r="AC307" s="955"/>
      <c r="AD307" s="954" t="s">
        <v>1524</v>
      </c>
      <c r="AE307" s="955"/>
      <c r="AF307" s="971"/>
      <c r="AG307" s="982" t="s">
        <v>1689</v>
      </c>
      <c r="AH307" s="983"/>
      <c r="AI307" s="983"/>
      <c r="AJ307" s="983"/>
      <c r="AK307" s="1080">
        <v>241657</v>
      </c>
      <c r="AL307" s="983"/>
      <c r="AM307" s="984"/>
      <c r="AN307" s="1080" t="s">
        <v>1691</v>
      </c>
      <c r="AO307" s="983"/>
      <c r="AP307" s="983"/>
      <c r="AQ307" s="983"/>
      <c r="AR307" s="984"/>
      <c r="AS307" s="982" t="s">
        <v>1773</v>
      </c>
      <c r="AT307" s="984"/>
      <c r="AU307" s="1029">
        <v>14</v>
      </c>
      <c r="AV307" s="1027"/>
      <c r="AW307" s="1028"/>
      <c r="AX307" s="1068"/>
      <c r="AY307" s="937"/>
      <c r="AZ307" s="920"/>
      <c r="BA307" s="920"/>
      <c r="BB307" s="920"/>
      <c r="BC307" s="920"/>
      <c r="BD307" s="920"/>
    </row>
    <row r="308" spans="9:68" ht="18.95" customHeight="1">
      <c r="I308" s="935"/>
      <c r="J308" s="932" t="s">
        <v>737</v>
      </c>
      <c r="K308" s="982" t="s">
        <v>1850</v>
      </c>
      <c r="L308" s="983"/>
      <c r="M308" s="983"/>
      <c r="N308" s="984"/>
      <c r="O308" s="982" t="s">
        <v>1854</v>
      </c>
      <c r="P308" s="983"/>
      <c r="Q308" s="983"/>
      <c r="R308" s="984"/>
      <c r="S308" s="1029" t="s">
        <v>1844</v>
      </c>
      <c r="T308" s="1027"/>
      <c r="U308" s="1027"/>
      <c r="V308" s="1027"/>
      <c r="W308" s="1028"/>
      <c r="X308" s="1388" t="s">
        <v>3410</v>
      </c>
      <c r="Y308" s="955"/>
      <c r="Z308" s="955"/>
      <c r="AA308" s="954" t="s">
        <v>1523</v>
      </c>
      <c r="AB308" s="955"/>
      <c r="AC308" s="955"/>
      <c r="AD308" s="954" t="s">
        <v>1524</v>
      </c>
      <c r="AE308" s="955"/>
      <c r="AF308" s="971"/>
      <c r="AG308" s="982" t="s">
        <v>1689</v>
      </c>
      <c r="AH308" s="983"/>
      <c r="AI308" s="983"/>
      <c r="AJ308" s="983"/>
      <c r="AK308" s="1080">
        <v>241657</v>
      </c>
      <c r="AL308" s="983"/>
      <c r="AM308" s="984"/>
      <c r="AN308" s="1080" t="s">
        <v>1691</v>
      </c>
      <c r="AO308" s="983"/>
      <c r="AP308" s="983"/>
      <c r="AQ308" s="983"/>
      <c r="AR308" s="984"/>
      <c r="AS308" s="982" t="s">
        <v>1773</v>
      </c>
      <c r="AT308" s="984"/>
      <c r="AU308" s="1029">
        <v>14</v>
      </c>
      <c r="AV308" s="1027"/>
      <c r="AW308" s="1028"/>
      <c r="AX308" s="1229"/>
      <c r="AY308" s="937"/>
      <c r="AZ308" s="920"/>
      <c r="BA308" s="920"/>
      <c r="BB308" s="920"/>
      <c r="BC308" s="920"/>
      <c r="BD308" s="920"/>
    </row>
    <row r="309" spans="9:68" ht="5.0999999999999996" customHeight="1">
      <c r="I309" s="935"/>
      <c r="J309" s="920"/>
      <c r="K309" s="920"/>
      <c r="L309" s="920"/>
      <c r="M309" s="920"/>
      <c r="N309" s="920"/>
      <c r="O309" s="920"/>
      <c r="P309" s="920"/>
      <c r="Q309" s="920"/>
      <c r="R309" s="920"/>
      <c r="S309" s="920"/>
      <c r="T309" s="920"/>
      <c r="U309" s="920"/>
      <c r="V309" s="920"/>
      <c r="W309" s="920"/>
      <c r="AG309" s="920"/>
      <c r="AH309" s="920"/>
      <c r="AI309" s="920"/>
      <c r="AJ309" s="920"/>
      <c r="AK309" s="920"/>
      <c r="AL309" s="920"/>
      <c r="AM309" s="920"/>
      <c r="AN309" s="920"/>
      <c r="AO309" s="920"/>
      <c r="AP309" s="920"/>
      <c r="AQ309" s="920"/>
      <c r="AR309" s="920"/>
      <c r="AS309" s="920"/>
      <c r="AT309" s="920"/>
      <c r="AU309" s="920"/>
      <c r="AV309" s="920"/>
      <c r="AW309" s="920"/>
      <c r="AX309" s="920"/>
      <c r="AY309" s="937"/>
      <c r="AZ309" s="920"/>
      <c r="BA309" s="920"/>
      <c r="BB309" s="920"/>
      <c r="BC309" s="920"/>
      <c r="BD309" s="920"/>
    </row>
    <row r="310" spans="9:68" ht="5.0999999999999996" customHeight="1">
      <c r="I310" s="935"/>
      <c r="J310" s="1242"/>
      <c r="K310" s="1242"/>
      <c r="L310" s="1242"/>
      <c r="M310" s="1242"/>
      <c r="N310" s="1242"/>
      <c r="O310" s="1242"/>
      <c r="P310" s="1242"/>
      <c r="Q310" s="1242"/>
      <c r="R310" s="1242"/>
      <c r="S310" s="1354"/>
      <c r="T310" s="1078"/>
      <c r="U310" s="1078"/>
      <c r="V310" s="1078"/>
      <c r="W310" s="1078"/>
      <c r="X310" s="1078"/>
      <c r="Y310" s="1078"/>
      <c r="Z310" s="1078"/>
      <c r="AA310" s="1078"/>
      <c r="AB310" s="1078"/>
      <c r="AC310" s="1078"/>
      <c r="AD310" s="1078"/>
      <c r="AE310" s="1078"/>
      <c r="AF310" s="1078"/>
      <c r="AG310" s="1078"/>
      <c r="AH310" s="1078"/>
      <c r="AI310" s="1078"/>
      <c r="AJ310" s="977"/>
      <c r="AK310" s="977"/>
      <c r="AL310" s="977"/>
      <c r="AM310" s="977"/>
      <c r="AN310" s="977"/>
      <c r="AO310" s="977"/>
      <c r="AP310" s="977"/>
      <c r="AQ310" s="1242"/>
      <c r="AR310" s="1242"/>
      <c r="AS310" s="1242"/>
      <c r="AT310" s="1242"/>
      <c r="AU310" s="977"/>
      <c r="AV310" s="977"/>
      <c r="AW310" s="977"/>
      <c r="AX310" s="977"/>
      <c r="AY310" s="937"/>
      <c r="AZ310" s="920"/>
      <c r="BA310" s="920"/>
      <c r="BB310" s="920"/>
      <c r="BC310" s="920"/>
      <c r="BD310" s="920"/>
    </row>
    <row r="311" spans="9:68" ht="20.100000000000001" customHeight="1">
      <c r="I311" s="935"/>
      <c r="J311" s="980"/>
      <c r="K311" s="1078"/>
      <c r="L311" s="1078"/>
      <c r="M311" s="1078"/>
      <c r="N311" s="1078"/>
      <c r="O311" s="1078"/>
      <c r="P311" s="1078"/>
      <c r="Q311" s="1078"/>
      <c r="R311" s="1078"/>
      <c r="S311" s="1078"/>
      <c r="T311" s="1078"/>
      <c r="U311" s="1078"/>
      <c r="V311" s="1078"/>
      <c r="W311" s="1078"/>
      <c r="X311" s="1078"/>
      <c r="Y311" s="1078"/>
      <c r="Z311" s="1078"/>
      <c r="AA311" s="1078"/>
      <c r="AB311" s="1078"/>
      <c r="AC311" s="1078"/>
      <c r="AD311" s="1078"/>
      <c r="AE311" s="1078"/>
      <c r="AF311" s="1078"/>
      <c r="AG311" s="1078"/>
      <c r="AH311" s="1078"/>
      <c r="AI311" s="1078"/>
      <c r="AJ311" s="977"/>
      <c r="AK311" s="977"/>
      <c r="AL311" s="977"/>
      <c r="AM311" s="977"/>
      <c r="AN311" s="977"/>
      <c r="AO311" s="977"/>
      <c r="AP311" s="977"/>
      <c r="AQ311" s="980" t="s">
        <v>3114</v>
      </c>
      <c r="AR311" s="979"/>
      <c r="AS311" s="979"/>
      <c r="AT311" s="979"/>
      <c r="AU311" s="2883">
        <f>AU308+AU306+AU307</f>
        <v>42</v>
      </c>
      <c r="AV311" s="2884"/>
      <c r="AW311" s="2885"/>
      <c r="AX311" s="977"/>
      <c r="AY311" s="937"/>
      <c r="AZ311" s="920"/>
      <c r="BA311" s="920"/>
      <c r="BB311" s="920"/>
      <c r="BC311" s="920"/>
      <c r="BD311" s="920"/>
    </row>
    <row r="312" spans="9:68" ht="5.0999999999999996" customHeight="1">
      <c r="I312" s="935"/>
      <c r="J312" s="977"/>
      <c r="K312" s="977"/>
      <c r="L312" s="977"/>
      <c r="M312" s="977"/>
      <c r="N312" s="977"/>
      <c r="O312" s="977"/>
      <c r="P312" s="977"/>
      <c r="Q312" s="977"/>
      <c r="R312" s="977"/>
      <c r="S312" s="977"/>
      <c r="T312" s="1078"/>
      <c r="U312" s="1078"/>
      <c r="V312" s="1078"/>
      <c r="W312" s="1078"/>
      <c r="X312" s="1078"/>
      <c r="Y312" s="1078"/>
      <c r="Z312" s="1078"/>
      <c r="AA312" s="1078"/>
      <c r="AB312" s="1078"/>
      <c r="AC312" s="1078"/>
      <c r="AD312" s="1078"/>
      <c r="AE312" s="1078"/>
      <c r="AF312" s="1078"/>
      <c r="AG312" s="1078"/>
      <c r="AH312" s="1078"/>
      <c r="AI312" s="1078"/>
      <c r="AJ312" s="977"/>
      <c r="AK312" s="977"/>
      <c r="AL312" s="977"/>
      <c r="AM312" s="977"/>
      <c r="AN312" s="977"/>
      <c r="AO312" s="977"/>
      <c r="AP312" s="977"/>
      <c r="AQ312" s="977"/>
      <c r="AR312" s="977"/>
      <c r="AS312" s="977"/>
      <c r="AT312" s="977"/>
      <c r="AU312" s="977"/>
      <c r="AV312" s="977"/>
      <c r="AW312" s="977"/>
      <c r="AX312" s="977"/>
      <c r="AY312" s="937"/>
      <c r="AZ312" s="920"/>
      <c r="BA312" s="920"/>
      <c r="BB312" s="920"/>
      <c r="BC312" s="920"/>
      <c r="BD312" s="920"/>
    </row>
    <row r="313" spans="9:68" ht="18.95" customHeight="1">
      <c r="I313" s="935"/>
      <c r="J313" s="920"/>
      <c r="K313" s="920"/>
      <c r="L313" s="920"/>
      <c r="M313" s="920"/>
      <c r="N313" s="920"/>
      <c r="O313" s="920"/>
      <c r="P313" s="920"/>
      <c r="Q313" s="920"/>
      <c r="R313" s="920"/>
      <c r="S313" s="920"/>
      <c r="T313" s="920"/>
      <c r="U313" s="920"/>
      <c r="V313" s="920"/>
      <c r="W313" s="920"/>
      <c r="X313" s="920"/>
      <c r="Y313" s="920"/>
      <c r="Z313" s="920"/>
      <c r="AA313" s="920"/>
      <c r="AB313" s="920"/>
      <c r="AC313" s="920"/>
      <c r="AD313" s="920"/>
      <c r="AE313" s="920"/>
      <c r="AF313" s="920"/>
      <c r="AG313" s="920"/>
      <c r="AH313" s="920"/>
      <c r="AI313" s="920"/>
      <c r="AJ313" s="920"/>
      <c r="AK313" s="920"/>
      <c r="AL313" s="920"/>
      <c r="AM313" s="920"/>
      <c r="AN313" s="920"/>
      <c r="AW313" s="920"/>
      <c r="AX313" s="920"/>
      <c r="AY313" s="937"/>
      <c r="AZ313" s="920"/>
      <c r="BA313" s="920"/>
      <c r="BB313" s="920"/>
      <c r="BC313" s="920"/>
      <c r="BD313" s="920"/>
      <c r="BE313" s="920"/>
      <c r="BF313" s="920"/>
      <c r="BG313" s="920"/>
      <c r="BH313" s="920"/>
    </row>
    <row r="314" spans="9:68" ht="18.95" customHeight="1">
      <c r="I314" s="935"/>
      <c r="J314" s="2042" t="s">
        <v>3204</v>
      </c>
      <c r="K314" s="938"/>
      <c r="L314" s="938"/>
      <c r="M314" s="938"/>
      <c r="N314" s="917" t="s">
        <v>1860</v>
      </c>
      <c r="O314" s="918"/>
      <c r="P314" s="918"/>
      <c r="Q314" s="918"/>
      <c r="R314" s="918"/>
      <c r="S314" s="919"/>
      <c r="T314" s="946" t="s">
        <v>1115</v>
      </c>
      <c r="U314" s="1046" t="s">
        <v>3203</v>
      </c>
      <c r="V314" s="1047"/>
      <c r="W314" s="1048"/>
      <c r="X314" s="920"/>
      <c r="Y314" s="949" t="s">
        <v>1629</v>
      </c>
      <c r="AC314" s="2010" t="s">
        <v>3059</v>
      </c>
      <c r="AD314" s="2011"/>
      <c r="AE314" s="2011"/>
      <c r="AF314" s="2011"/>
      <c r="AG314" s="2011"/>
      <c r="AH314" s="2012"/>
      <c r="AI314" s="1049" t="s">
        <v>3553</v>
      </c>
      <c r="AJ314" s="920"/>
      <c r="AK314" s="920"/>
      <c r="AL314" s="920"/>
      <c r="AM314" s="920"/>
      <c r="AN314" s="920"/>
      <c r="AO314" s="920"/>
      <c r="AP314" s="1050"/>
      <c r="AQ314" s="1050"/>
      <c r="AR314" s="920"/>
      <c r="AX314" s="920"/>
      <c r="AY314" s="937"/>
      <c r="AZ314" s="920"/>
      <c r="BA314" s="920"/>
      <c r="BB314" s="920"/>
      <c r="BC314" s="920"/>
      <c r="BD314" s="920"/>
      <c r="BE314" s="920"/>
      <c r="BF314" s="920"/>
      <c r="BG314" s="920"/>
      <c r="BH314" s="920"/>
      <c r="BI314" s="920"/>
      <c r="BJ314" s="920"/>
      <c r="BK314" s="920"/>
      <c r="BL314" s="920"/>
      <c r="BM314" s="920"/>
      <c r="BN314" s="920"/>
      <c r="BO314" s="920"/>
      <c r="BP314" s="920"/>
    </row>
    <row r="315" spans="9:68" ht="18.95" customHeight="1" thickBot="1">
      <c r="I315" s="935"/>
      <c r="J315" s="920"/>
      <c r="K315" s="920"/>
      <c r="L315" s="920"/>
      <c r="M315" s="920"/>
      <c r="N315" s="920"/>
      <c r="O315" s="920"/>
      <c r="P315" s="920"/>
      <c r="Q315" s="920"/>
      <c r="R315" s="920"/>
      <c r="S315" s="920"/>
      <c r="T315" s="920"/>
      <c r="U315" s="920"/>
      <c r="V315" s="920"/>
      <c r="W315" s="920"/>
      <c r="X315" s="920"/>
      <c r="AR315" s="920"/>
      <c r="AS315" s="920"/>
      <c r="AT315" s="920"/>
      <c r="AU315" s="920"/>
      <c r="AV315" s="920"/>
      <c r="AW315" s="920"/>
      <c r="AX315" s="920"/>
      <c r="AY315" s="937"/>
    </row>
    <row r="316" spans="9:68" ht="18.95" customHeight="1">
      <c r="I316" s="935"/>
      <c r="J316" s="1000"/>
      <c r="K316" s="1000"/>
      <c r="L316" s="1000"/>
      <c r="M316" s="1000"/>
      <c r="N316" s="1000"/>
      <c r="O316" s="1000"/>
      <c r="P316" s="1000"/>
      <c r="Q316" s="1000"/>
      <c r="R316" s="1000"/>
      <c r="S316" s="1000"/>
      <c r="T316" s="1000"/>
      <c r="U316" s="1000"/>
      <c r="V316" s="1000"/>
      <c r="W316" s="1000"/>
      <c r="X316" s="1000"/>
      <c r="Y316" s="1000"/>
      <c r="Z316" s="1000"/>
      <c r="AA316" s="1000"/>
      <c r="AB316" s="1000"/>
      <c r="AC316" s="1000"/>
      <c r="AD316" s="1000"/>
      <c r="AE316" s="1000"/>
      <c r="AF316" s="1000"/>
      <c r="AG316" s="1000"/>
      <c r="AH316" s="1000"/>
      <c r="AI316" s="1000"/>
      <c r="AJ316" s="1000"/>
      <c r="AK316" s="1000"/>
      <c r="AL316" s="1000"/>
      <c r="AM316" s="1000"/>
      <c r="AN316" s="1000"/>
      <c r="AO316" s="1000"/>
      <c r="AP316" s="1000"/>
      <c r="AQ316" s="1000"/>
      <c r="AR316" s="1000"/>
      <c r="AS316" s="1000"/>
      <c r="AT316" s="1000"/>
      <c r="AU316" s="2026"/>
      <c r="AV316" s="2026"/>
      <c r="AW316" s="2026"/>
      <c r="AX316" s="2026"/>
      <c r="AY316" s="937"/>
    </row>
    <row r="317" spans="9:68" ht="18.95" customHeight="1">
      <c r="I317" s="935"/>
      <c r="J317" s="988" t="s">
        <v>1898</v>
      </c>
      <c r="K317" s="920"/>
      <c r="L317" s="920"/>
      <c r="M317" s="920"/>
      <c r="N317" s="920"/>
      <c r="O317" s="920"/>
      <c r="P317" s="920"/>
      <c r="R317" s="948" t="s">
        <v>1628</v>
      </c>
      <c r="S317" s="947"/>
      <c r="T317" s="947"/>
      <c r="U317" s="920"/>
      <c r="V317" s="920"/>
      <c r="W317" s="920"/>
      <c r="X317" s="920"/>
      <c r="Y317" s="920"/>
      <c r="Z317" s="920"/>
      <c r="AA317" s="920"/>
      <c r="AB317" s="920"/>
      <c r="AC317" s="920"/>
      <c r="AD317" s="1056" t="s">
        <v>1655</v>
      </c>
      <c r="AE317" s="1056"/>
      <c r="AF317" s="1056"/>
      <c r="AG317" s="1056"/>
      <c r="AH317" s="982" t="s">
        <v>1521</v>
      </c>
      <c r="AI317" s="983"/>
      <c r="AJ317" s="983"/>
      <c r="AK317" s="983"/>
      <c r="AL317" s="984"/>
      <c r="AM317" s="920"/>
      <c r="AN317" s="920"/>
      <c r="AO317" s="920"/>
      <c r="AP317" s="920"/>
      <c r="AQ317" s="920"/>
      <c r="AR317" s="920"/>
      <c r="AU317" s="920"/>
      <c r="AV317" s="920"/>
      <c r="AW317" s="920"/>
      <c r="AX317" s="920"/>
      <c r="AY317" s="937"/>
      <c r="BC317" s="920"/>
      <c r="BD317" s="920"/>
    </row>
    <row r="318" spans="9:68" ht="9.9499999999999993" customHeight="1">
      <c r="I318" s="935"/>
      <c r="J318" s="974"/>
      <c r="K318" s="974"/>
      <c r="L318" s="974"/>
      <c r="M318" s="974"/>
      <c r="N318" s="974"/>
      <c r="O318" s="974"/>
      <c r="P318" s="974"/>
      <c r="Q318" s="974"/>
      <c r="R318" s="974"/>
      <c r="S318" s="974"/>
      <c r="T318" s="974"/>
      <c r="U318" s="974"/>
      <c r="V318" s="974"/>
      <c r="W318" s="974"/>
      <c r="X318" s="974"/>
      <c r="Y318" s="974"/>
      <c r="Z318" s="974"/>
      <c r="AA318" s="974"/>
      <c r="AB318" s="974"/>
      <c r="AC318" s="974"/>
      <c r="AD318" s="974"/>
      <c r="AE318" s="920"/>
      <c r="AF318" s="920"/>
      <c r="AG318" s="920"/>
      <c r="AH318" s="920"/>
      <c r="AI318" s="920"/>
      <c r="AJ318" s="920"/>
      <c r="AK318" s="920"/>
      <c r="AL318" s="920"/>
      <c r="AM318" s="920"/>
      <c r="AN318" s="920"/>
      <c r="AO318" s="920"/>
      <c r="AU318" s="920"/>
      <c r="AV318" s="920"/>
      <c r="AW318" s="920"/>
      <c r="AX318" s="920"/>
      <c r="AY318" s="937"/>
    </row>
    <row r="319" spans="9:68" ht="18.95" customHeight="1">
      <c r="I319" s="935"/>
      <c r="J319" s="2880" t="s">
        <v>1559</v>
      </c>
      <c r="K319" s="2797" t="s">
        <v>3207</v>
      </c>
      <c r="L319" s="2798"/>
      <c r="M319" s="2798"/>
      <c r="N319" s="2798"/>
      <c r="O319" s="2799"/>
      <c r="P319" s="2842" t="s">
        <v>1626</v>
      </c>
      <c r="Q319" s="2843"/>
      <c r="R319" s="2843"/>
      <c r="S319" s="2843"/>
      <c r="T319" s="2844"/>
      <c r="U319" s="2810" t="s">
        <v>3118</v>
      </c>
      <c r="V319" s="2811"/>
      <c r="W319" s="2811"/>
      <c r="X319" s="2812"/>
      <c r="Y319" s="2810" t="s">
        <v>3196</v>
      </c>
      <c r="Z319" s="2811"/>
      <c r="AA319" s="2811"/>
      <c r="AB319" s="2812"/>
      <c r="AC319" s="929" t="s">
        <v>1586</v>
      </c>
      <c r="AD319" s="930"/>
      <c r="AE319" s="930"/>
      <c r="AF319" s="930"/>
      <c r="AG319" s="930"/>
      <c r="AH319" s="930"/>
      <c r="AI319" s="930"/>
      <c r="AJ319" s="930"/>
      <c r="AK319" s="930"/>
      <c r="AL319" s="931"/>
      <c r="AM319" s="930"/>
      <c r="AN319" s="931"/>
      <c r="AO319" s="1026"/>
      <c r="AP319" s="1026"/>
      <c r="AQ319" s="1182"/>
      <c r="AR319" s="2810" t="s">
        <v>2395</v>
      </c>
      <c r="AS319" s="2811"/>
      <c r="AT319" s="2812"/>
      <c r="AU319" s="1229"/>
      <c r="AV319" s="920"/>
      <c r="AW319" s="920"/>
      <c r="AX319" s="920"/>
      <c r="AY319" s="937"/>
      <c r="AZ319" s="920"/>
    </row>
    <row r="320" spans="9:68" ht="18.95" customHeight="1">
      <c r="I320" s="935"/>
      <c r="J320" s="2881"/>
      <c r="K320" s="2800"/>
      <c r="L320" s="2801"/>
      <c r="M320" s="2801"/>
      <c r="N320" s="2801"/>
      <c r="O320" s="2802"/>
      <c r="P320" s="2845"/>
      <c r="Q320" s="2846"/>
      <c r="R320" s="2846"/>
      <c r="S320" s="2846"/>
      <c r="T320" s="2847"/>
      <c r="U320" s="2813"/>
      <c r="V320" s="2814"/>
      <c r="W320" s="2814"/>
      <c r="X320" s="2815"/>
      <c r="Y320" s="2813"/>
      <c r="Z320" s="2814"/>
      <c r="AA320" s="2814"/>
      <c r="AB320" s="2815"/>
      <c r="AC320" s="929" t="s">
        <v>699</v>
      </c>
      <c r="AD320" s="930"/>
      <c r="AE320" s="930"/>
      <c r="AF320" s="931"/>
      <c r="AG320" s="929" t="s">
        <v>700</v>
      </c>
      <c r="AH320" s="930"/>
      <c r="AI320" s="931"/>
      <c r="AJ320" s="929" t="s">
        <v>1697</v>
      </c>
      <c r="AK320" s="930"/>
      <c r="AL320" s="930"/>
      <c r="AM320" s="930"/>
      <c r="AN320" s="931"/>
      <c r="AO320" s="929" t="s">
        <v>3499</v>
      </c>
      <c r="AP320" s="930"/>
      <c r="AQ320" s="931"/>
      <c r="AR320" s="2813"/>
      <c r="AS320" s="2814"/>
      <c r="AT320" s="2815"/>
      <c r="AU320" s="1228" t="s">
        <v>1852</v>
      </c>
      <c r="AV320" s="920"/>
      <c r="AW320" s="920"/>
      <c r="AX320" s="920"/>
      <c r="AY320" s="937"/>
      <c r="AZ320" s="920"/>
    </row>
    <row r="321" spans="8:67" ht="18.95" customHeight="1">
      <c r="I321" s="935"/>
      <c r="J321" s="1163" t="s">
        <v>737</v>
      </c>
      <c r="K321" s="1029" t="s">
        <v>2432</v>
      </c>
      <c r="L321" s="1027"/>
      <c r="M321" s="1027"/>
      <c r="N321" s="1027"/>
      <c r="O321" s="1028"/>
      <c r="P321" s="1029" t="s">
        <v>1862</v>
      </c>
      <c r="Q321" s="1027"/>
      <c r="R321" s="1027"/>
      <c r="S321" s="1027"/>
      <c r="T321" s="1028"/>
      <c r="U321" s="982" t="s">
        <v>1850</v>
      </c>
      <c r="V321" s="983"/>
      <c r="W321" s="983"/>
      <c r="X321" s="984"/>
      <c r="Y321" s="982" t="s">
        <v>1521</v>
      </c>
      <c r="Z321" s="983"/>
      <c r="AA321" s="983"/>
      <c r="AB321" s="984"/>
      <c r="AC321" s="982" t="s">
        <v>1689</v>
      </c>
      <c r="AD321" s="983"/>
      <c r="AE321" s="983"/>
      <c r="AF321" s="983"/>
      <c r="AG321" s="1080">
        <v>241657</v>
      </c>
      <c r="AH321" s="983"/>
      <c r="AI321" s="984"/>
      <c r="AJ321" s="1080" t="s">
        <v>1691</v>
      </c>
      <c r="AK321" s="983"/>
      <c r="AL321" s="983"/>
      <c r="AM321" s="983"/>
      <c r="AN321" s="984"/>
      <c r="AO321" s="982" t="s">
        <v>1772</v>
      </c>
      <c r="AP321" s="1152"/>
      <c r="AQ321" s="984"/>
      <c r="AR321" s="1029">
        <v>14</v>
      </c>
      <c r="AS321" s="1027"/>
      <c r="AT321" s="1028"/>
      <c r="AU321" s="1068"/>
      <c r="AV321" s="920"/>
      <c r="AW321" s="920"/>
      <c r="AX321" s="920"/>
      <c r="AY321" s="937"/>
      <c r="AZ321" s="920"/>
    </row>
    <row r="322" spans="8:67" ht="18.95" customHeight="1">
      <c r="I322" s="935"/>
      <c r="J322" s="1163" t="s">
        <v>737</v>
      </c>
      <c r="K322" s="1029" t="s">
        <v>2432</v>
      </c>
      <c r="L322" s="1027"/>
      <c r="M322" s="1027"/>
      <c r="N322" s="1027"/>
      <c r="O322" s="1028"/>
      <c r="P322" s="1029" t="s">
        <v>1860</v>
      </c>
      <c r="Q322" s="1027"/>
      <c r="R322" s="1027"/>
      <c r="S322" s="1027"/>
      <c r="T322" s="1028"/>
      <c r="U322" s="982" t="s">
        <v>1850</v>
      </c>
      <c r="V322" s="983"/>
      <c r="W322" s="983"/>
      <c r="X322" s="984"/>
      <c r="Y322" s="982" t="s">
        <v>1521</v>
      </c>
      <c r="Z322" s="983"/>
      <c r="AA322" s="983"/>
      <c r="AB322" s="984"/>
      <c r="AC322" s="982" t="s">
        <v>1689</v>
      </c>
      <c r="AD322" s="983"/>
      <c r="AE322" s="983"/>
      <c r="AF322" s="983"/>
      <c r="AG322" s="1080">
        <v>241657</v>
      </c>
      <c r="AH322" s="983"/>
      <c r="AI322" s="984"/>
      <c r="AJ322" s="1080" t="s">
        <v>1691</v>
      </c>
      <c r="AK322" s="983"/>
      <c r="AL322" s="983"/>
      <c r="AM322" s="983"/>
      <c r="AN322" s="984"/>
      <c r="AO322" s="982" t="s">
        <v>1773</v>
      </c>
      <c r="AP322" s="1152"/>
      <c r="AQ322" s="984"/>
      <c r="AR322" s="1029">
        <v>14</v>
      </c>
      <c r="AS322" s="1027"/>
      <c r="AT322" s="1028"/>
      <c r="AU322" s="1229"/>
      <c r="AV322" s="920"/>
      <c r="AW322" s="920"/>
      <c r="AX322" s="920"/>
      <c r="AY322" s="937"/>
      <c r="AZ322" s="920"/>
    </row>
    <row r="323" spans="8:67" ht="5.0999999999999996" customHeight="1">
      <c r="I323" s="935"/>
      <c r="J323" s="920"/>
      <c r="K323" s="920"/>
      <c r="L323" s="920"/>
      <c r="M323" s="920"/>
      <c r="N323" s="920"/>
      <c r="O323" s="920"/>
      <c r="P323" s="920"/>
      <c r="Q323" s="920"/>
      <c r="R323" s="920"/>
      <c r="S323" s="920"/>
      <c r="T323" s="920"/>
      <c r="U323" s="920"/>
      <c r="V323" s="920"/>
      <c r="W323" s="920"/>
      <c r="X323" s="920"/>
      <c r="Y323" s="920"/>
      <c r="Z323" s="920"/>
      <c r="AA323" s="920"/>
      <c r="AB323" s="920"/>
      <c r="AC323" s="920"/>
      <c r="AD323" s="920"/>
      <c r="AE323" s="920"/>
      <c r="AF323" s="920"/>
      <c r="AG323" s="920"/>
      <c r="AH323" s="920"/>
      <c r="AI323" s="920"/>
      <c r="AJ323" s="920"/>
      <c r="AK323" s="920"/>
      <c r="AL323" s="920"/>
      <c r="AM323" s="920"/>
      <c r="AN323" s="920"/>
      <c r="AO323" s="920"/>
      <c r="AP323" s="920"/>
      <c r="AQ323" s="920"/>
      <c r="AR323" s="920"/>
      <c r="AS323" s="920"/>
      <c r="AT323" s="920"/>
      <c r="AU323" s="920"/>
      <c r="AV323" s="920"/>
      <c r="AW323" s="920"/>
      <c r="AX323" s="920"/>
      <c r="AY323" s="937"/>
      <c r="AZ323" s="920"/>
    </row>
    <row r="324" spans="8:67" ht="5.0999999999999996" customHeight="1">
      <c r="I324" s="935"/>
      <c r="J324" s="977"/>
      <c r="K324" s="1238"/>
      <c r="L324" s="1238"/>
      <c r="M324" s="1238"/>
      <c r="N324" s="1238"/>
      <c r="O324" s="1238"/>
      <c r="P324" s="1242"/>
      <c r="Q324" s="977"/>
      <c r="R324" s="977"/>
      <c r="S324" s="977"/>
      <c r="T324" s="977"/>
      <c r="U324" s="1242"/>
      <c r="V324" s="1242"/>
      <c r="W324" s="1242"/>
      <c r="X324" s="1242"/>
      <c r="Y324" s="1242"/>
      <c r="Z324" s="1242"/>
      <c r="AA324" s="1242"/>
      <c r="AB324" s="1242"/>
      <c r="AC324" s="977"/>
      <c r="AD324" s="977"/>
      <c r="AE324" s="977"/>
      <c r="AF324" s="977"/>
      <c r="AG324" s="977"/>
      <c r="AH324" s="977"/>
      <c r="AI324" s="1078"/>
      <c r="AJ324" s="1078"/>
      <c r="AK324" s="1078"/>
      <c r="AL324" s="1078"/>
      <c r="AM324" s="1078"/>
      <c r="AN324" s="1242"/>
      <c r="AO324" s="1242"/>
      <c r="AP324" s="1242"/>
      <c r="AQ324" s="1242"/>
      <c r="AR324" s="977"/>
      <c r="AS324" s="977"/>
      <c r="AT324" s="977"/>
      <c r="AU324" s="977"/>
      <c r="AV324" s="920"/>
      <c r="AW324" s="920"/>
      <c r="AX324" s="920"/>
      <c r="AY324" s="937"/>
      <c r="AZ324" s="920"/>
    </row>
    <row r="325" spans="8:67" ht="20.100000000000001" customHeight="1">
      <c r="I325" s="935"/>
      <c r="J325" s="977"/>
      <c r="K325" s="977"/>
      <c r="L325" s="977"/>
      <c r="M325" s="977"/>
      <c r="N325" s="977"/>
      <c r="O325" s="977"/>
      <c r="P325" s="980"/>
      <c r="Q325" s="977"/>
      <c r="R325" s="980"/>
      <c r="S325" s="980" t="s">
        <v>2445</v>
      </c>
      <c r="T325" s="977"/>
      <c r="U325" s="2883">
        <v>1</v>
      </c>
      <c r="V325" s="2884"/>
      <c r="W325" s="2884"/>
      <c r="X325" s="2885"/>
      <c r="Y325" s="2883">
        <v>2</v>
      </c>
      <c r="Z325" s="2884"/>
      <c r="AA325" s="2884"/>
      <c r="AB325" s="2885"/>
      <c r="AC325" s="977"/>
      <c r="AD325" s="977"/>
      <c r="AE325" s="977"/>
      <c r="AF325" s="977"/>
      <c r="AG325" s="977"/>
      <c r="AH325" s="977"/>
      <c r="AI325" s="1078"/>
      <c r="AJ325" s="1078"/>
      <c r="AK325" s="1078"/>
      <c r="AL325" s="1078"/>
      <c r="AM325" s="1078"/>
      <c r="AN325" s="980" t="s">
        <v>1901</v>
      </c>
      <c r="AO325" s="979"/>
      <c r="AP325" s="979"/>
      <c r="AQ325" s="979"/>
      <c r="AR325" s="1239">
        <f>AR322+AR321</f>
        <v>28</v>
      </c>
      <c r="AS325" s="1240"/>
      <c r="AT325" s="1241"/>
      <c r="AU325" s="977"/>
      <c r="AV325" s="920"/>
      <c r="AW325" s="920"/>
      <c r="AX325" s="920"/>
      <c r="AY325" s="937"/>
      <c r="AZ325" s="920"/>
    </row>
    <row r="326" spans="8:67" ht="5.0999999999999996" customHeight="1">
      <c r="I326" s="935"/>
      <c r="J326" s="977"/>
      <c r="K326" s="977"/>
      <c r="L326" s="977"/>
      <c r="M326" s="977"/>
      <c r="N326" s="977"/>
      <c r="O326" s="977"/>
      <c r="P326" s="977"/>
      <c r="Q326" s="977"/>
      <c r="R326" s="977"/>
      <c r="S326" s="977"/>
      <c r="T326" s="977"/>
      <c r="U326" s="977"/>
      <c r="V326" s="977"/>
      <c r="W326" s="977"/>
      <c r="X326" s="977"/>
      <c r="Y326" s="977"/>
      <c r="Z326" s="977"/>
      <c r="AA326" s="977"/>
      <c r="AB326" s="977"/>
      <c r="AC326" s="977"/>
      <c r="AD326" s="977"/>
      <c r="AE326" s="977"/>
      <c r="AF326" s="977"/>
      <c r="AG326" s="977"/>
      <c r="AH326" s="977"/>
      <c r="AI326" s="1078"/>
      <c r="AJ326" s="1078"/>
      <c r="AK326" s="1078"/>
      <c r="AL326" s="1078"/>
      <c r="AM326" s="1078"/>
      <c r="AN326" s="977"/>
      <c r="AO326" s="977"/>
      <c r="AP326" s="977"/>
      <c r="AQ326" s="977"/>
      <c r="AR326" s="977"/>
      <c r="AS326" s="977"/>
      <c r="AT326" s="977"/>
      <c r="AU326" s="977"/>
      <c r="AV326" s="920"/>
      <c r="AW326" s="920"/>
      <c r="AX326" s="920"/>
      <c r="AY326" s="937"/>
    </row>
    <row r="327" spans="8:67" ht="9.9499999999999993" customHeight="1">
      <c r="I327" s="936"/>
      <c r="J327" s="939"/>
      <c r="K327" s="939"/>
      <c r="L327" s="939"/>
      <c r="M327" s="939"/>
      <c r="N327" s="939"/>
      <c r="O327" s="939"/>
      <c r="P327" s="939"/>
      <c r="Q327" s="939"/>
      <c r="R327" s="939"/>
      <c r="S327" s="939"/>
      <c r="T327" s="939"/>
      <c r="U327" s="939"/>
      <c r="V327" s="939"/>
      <c r="W327" s="939"/>
      <c r="X327" s="939"/>
      <c r="Y327" s="939"/>
      <c r="Z327" s="939"/>
      <c r="AA327" s="939"/>
      <c r="AB327" s="939"/>
      <c r="AC327" s="939"/>
      <c r="AD327" s="939"/>
      <c r="AE327" s="939"/>
      <c r="AF327" s="939"/>
      <c r="AG327" s="939"/>
      <c r="AH327" s="939"/>
      <c r="AI327" s="939"/>
      <c r="AJ327" s="939"/>
      <c r="AK327" s="939"/>
      <c r="AL327" s="939"/>
      <c r="AM327" s="939"/>
      <c r="AN327" s="939"/>
      <c r="AO327" s="939"/>
      <c r="AP327" s="939"/>
      <c r="AQ327" s="939"/>
      <c r="AR327" s="939"/>
      <c r="AS327" s="939"/>
      <c r="AT327" s="939"/>
      <c r="AU327" s="939"/>
      <c r="AV327" s="939"/>
      <c r="AW327" s="939"/>
      <c r="AX327" s="939"/>
      <c r="AY327" s="940"/>
    </row>
    <row r="328" spans="8:67" ht="18.95" customHeight="1">
      <c r="I328" s="1052"/>
      <c r="J328" s="1052" t="s">
        <v>3229</v>
      </c>
    </row>
    <row r="330" spans="8:67" ht="5.0999999999999996" customHeight="1">
      <c r="H330"/>
      <c r="I330" s="536"/>
      <c r="R330" s="921"/>
      <c r="S330" s="1457"/>
      <c r="T330" s="1457"/>
      <c r="U330" s="1457"/>
      <c r="V330" s="1457"/>
      <c r="W330" s="923"/>
      <c r="X330" s="536"/>
      <c r="Y330" s="536"/>
      <c r="Z330" s="920"/>
      <c r="AA330" s="920"/>
      <c r="AB330" s="920"/>
      <c r="AC330" s="920"/>
      <c r="AD330" s="920"/>
      <c r="AE330" s="920"/>
      <c r="AF330" s="920"/>
      <c r="AG330" s="920"/>
      <c r="AH330" s="920"/>
      <c r="AI330" s="920"/>
      <c r="AJ330" s="920"/>
      <c r="AK330" s="920"/>
      <c r="AL330" s="920"/>
      <c r="AM330" s="920"/>
      <c r="AN330" s="920"/>
      <c r="AO330" s="920"/>
      <c r="AP330" s="920"/>
      <c r="AQ330" s="920"/>
      <c r="AR330" s="920"/>
      <c r="AS330" s="920"/>
      <c r="AT330" s="920"/>
      <c r="BD330" s="920"/>
      <c r="BE330" s="920"/>
      <c r="BF330" s="920"/>
      <c r="BG330" s="920"/>
      <c r="BH330" s="920"/>
    </row>
    <row r="331" spans="8:67" ht="18.95" customHeight="1">
      <c r="H331"/>
      <c r="I331" s="536"/>
      <c r="J331" s="1468" t="s">
        <v>2446</v>
      </c>
      <c r="K331" s="1469"/>
      <c r="L331" s="1469"/>
      <c r="M331" s="1469"/>
      <c r="N331" s="1469"/>
      <c r="O331" s="1469"/>
      <c r="P331" s="1469"/>
      <c r="Q331" s="1469"/>
      <c r="R331" s="907" t="s">
        <v>2441</v>
      </c>
      <c r="S331" s="908"/>
      <c r="T331" s="908"/>
      <c r="U331" s="908"/>
      <c r="V331" s="908"/>
      <c r="W331" s="909"/>
      <c r="X331" s="920"/>
      <c r="Y331" s="920"/>
      <c r="Z331" s="920"/>
      <c r="AA331" s="920"/>
      <c r="AB331" s="920"/>
      <c r="AC331" s="920"/>
      <c r="AD331" s="920"/>
      <c r="AE331" s="920"/>
      <c r="AF331" s="920"/>
      <c r="AG331" s="920"/>
      <c r="AH331" s="920"/>
      <c r="AI331" s="920"/>
      <c r="AJ331" s="920"/>
      <c r="AK331" s="920"/>
      <c r="AL331" s="920"/>
      <c r="AM331" s="1057"/>
      <c r="AN331" s="920"/>
      <c r="AR331" s="920"/>
      <c r="AS331" s="920"/>
      <c r="AT331" s="920"/>
      <c r="AU331" s="920"/>
      <c r="AV331" s="920"/>
      <c r="AW331" s="920"/>
      <c r="AX331" s="920"/>
      <c r="AY331" s="920"/>
      <c r="AZ331" s="920"/>
      <c r="BA331" s="920"/>
      <c r="BB331" s="920"/>
      <c r="BC331" s="920"/>
    </row>
    <row r="332" spans="8:67" ht="9.9499999999999993" customHeight="1">
      <c r="H332"/>
      <c r="I332" s="916"/>
      <c r="J332" s="536"/>
      <c r="K332" s="536"/>
      <c r="L332" s="536"/>
      <c r="M332" s="536"/>
      <c r="N332" s="536"/>
      <c r="O332" s="536"/>
      <c r="P332" s="536"/>
      <c r="Q332" s="536"/>
      <c r="R332" s="536"/>
      <c r="S332" s="536"/>
      <c r="T332" s="536"/>
      <c r="U332" s="536"/>
      <c r="V332" s="536"/>
      <c r="W332" s="536"/>
      <c r="X332" s="1316"/>
      <c r="Y332" s="1316"/>
      <c r="Z332" s="1316"/>
      <c r="AA332" s="1316"/>
      <c r="AB332" s="1316"/>
      <c r="AC332" s="941"/>
      <c r="AD332" s="1316"/>
      <c r="AE332" s="941"/>
      <c r="AF332" s="941"/>
      <c r="AG332" s="941"/>
      <c r="AH332" s="941"/>
      <c r="AI332" s="941"/>
      <c r="AJ332" s="941"/>
      <c r="AK332" s="941"/>
      <c r="AL332" s="941"/>
      <c r="AM332" s="1316"/>
      <c r="AN332" s="941"/>
      <c r="AO332" s="941"/>
      <c r="AP332" s="941"/>
      <c r="AQ332" s="941"/>
      <c r="AR332" s="941"/>
      <c r="AS332" s="941"/>
      <c r="AT332" s="941"/>
      <c r="AU332" s="941"/>
      <c r="AV332" s="941"/>
      <c r="AW332" s="941"/>
      <c r="AX332" s="941"/>
      <c r="AY332" s="941"/>
      <c r="AZ332" s="941"/>
      <c r="BA332" s="941"/>
      <c r="BB332" s="941"/>
      <c r="BC332" s="941"/>
      <c r="BD332" s="1316"/>
      <c r="BE332" s="942"/>
      <c r="BF332" s="1847"/>
      <c r="BG332" s="920"/>
      <c r="BH332" s="920"/>
      <c r="BI332" s="920"/>
      <c r="BJ332" s="920"/>
      <c r="BK332" s="920"/>
      <c r="BL332" s="920"/>
    </row>
    <row r="333" spans="8:67" ht="18.95" customHeight="1">
      <c r="I333" s="935"/>
      <c r="J333" s="1450" t="s">
        <v>1553</v>
      </c>
      <c r="K333" s="752"/>
      <c r="L333" s="938"/>
      <c r="M333" s="938"/>
      <c r="N333" s="2890" t="s">
        <v>1179</v>
      </c>
      <c r="O333" s="2891"/>
      <c r="P333" s="2891"/>
      <c r="Q333" s="2892"/>
      <c r="R333" s="986" t="s">
        <v>1180</v>
      </c>
      <c r="S333" s="987" t="s">
        <v>1178</v>
      </c>
      <c r="T333" s="2890" t="s">
        <v>1179</v>
      </c>
      <c r="U333" s="2891"/>
      <c r="V333" s="2891"/>
      <c r="W333" s="2892"/>
      <c r="X333" s="986" t="s">
        <v>1180</v>
      </c>
      <c r="Y333" s="920"/>
      <c r="Z333" s="920"/>
      <c r="AA333" s="950" t="s">
        <v>1630</v>
      </c>
      <c r="AB333" s="938"/>
      <c r="AC333" s="938"/>
      <c r="AD333" s="1154" t="s">
        <v>1953</v>
      </c>
      <c r="AE333" s="1155"/>
      <c r="AF333" s="1155"/>
      <c r="AG333" s="1155"/>
      <c r="AH333" s="1155"/>
      <c r="AI333" s="1156"/>
      <c r="AJ333" s="946" t="s">
        <v>1115</v>
      </c>
      <c r="AK333" s="920"/>
      <c r="AL333" s="987" t="s">
        <v>1650</v>
      </c>
      <c r="AM333" s="1256" t="s">
        <v>1649</v>
      </c>
      <c r="AN333" s="987" t="s">
        <v>1651</v>
      </c>
      <c r="AO333" s="1256" t="s">
        <v>2248</v>
      </c>
      <c r="AP333" s="962"/>
      <c r="AR333" s="987" t="s">
        <v>1651</v>
      </c>
      <c r="AS333" s="1256" t="s">
        <v>2252</v>
      </c>
      <c r="AT333" s="962"/>
      <c r="AU333" s="962"/>
      <c r="AV333" s="926" t="s">
        <v>1544</v>
      </c>
      <c r="AW333" s="927"/>
      <c r="AX333" s="928"/>
      <c r="AY333" s="926" t="s">
        <v>2444</v>
      </c>
      <c r="AZ333" s="927"/>
      <c r="BA333" s="928"/>
      <c r="BB333" s="926" t="s">
        <v>3047</v>
      </c>
      <c r="BC333" s="927"/>
      <c r="BD333" s="928"/>
      <c r="BE333" s="937"/>
      <c r="BF333" s="1847"/>
      <c r="BG333" s="920"/>
      <c r="BH333" s="920"/>
      <c r="BI333" s="920"/>
      <c r="BJ333" s="920"/>
      <c r="BK333" s="920"/>
      <c r="BL333" s="920"/>
    </row>
    <row r="334" spans="8:67" ht="9.9499999999999993" customHeight="1">
      <c r="I334" s="935"/>
      <c r="J334" s="920"/>
      <c r="K334" s="920"/>
      <c r="L334" s="920"/>
      <c r="M334" s="920"/>
      <c r="N334" s="920"/>
      <c r="O334" s="920"/>
      <c r="P334" s="920"/>
      <c r="Q334" s="920"/>
      <c r="R334" s="920"/>
      <c r="BE334" s="937"/>
      <c r="BF334" s="1847"/>
      <c r="BG334" s="920"/>
      <c r="BH334" s="920"/>
      <c r="BI334" s="920"/>
      <c r="BJ334" s="920"/>
      <c r="BK334" s="920"/>
      <c r="BL334" s="920"/>
    </row>
    <row r="335" spans="8:67" ht="18.95" customHeight="1">
      <c r="I335" s="935"/>
      <c r="J335" s="950" t="s">
        <v>3204</v>
      </c>
      <c r="K335" s="920"/>
      <c r="L335" s="920"/>
      <c r="M335" s="920"/>
      <c r="N335" s="2027" t="s">
        <v>2218</v>
      </c>
      <c r="O335" s="918"/>
      <c r="P335" s="918"/>
      <c r="Q335" s="918"/>
      <c r="R335" s="918"/>
      <c r="S335" s="919"/>
      <c r="T335" s="946" t="s">
        <v>1115</v>
      </c>
      <c r="U335" s="1052"/>
      <c r="V335" s="949" t="s">
        <v>1522</v>
      </c>
      <c r="W335" s="752"/>
      <c r="X335" s="752"/>
      <c r="Y335" s="752"/>
      <c r="AA335" s="2868" t="s">
        <v>3410</v>
      </c>
      <c r="AB335" s="2869"/>
      <c r="AC335" s="2870"/>
      <c r="AD335" s="946" t="s">
        <v>1115</v>
      </c>
      <c r="AE335" s="2865" t="s">
        <v>1523</v>
      </c>
      <c r="AF335" s="2866"/>
      <c r="AG335" s="2867"/>
      <c r="AH335" s="946" t="s">
        <v>1115</v>
      </c>
      <c r="AI335" s="2865" t="s">
        <v>1524</v>
      </c>
      <c r="AJ335" s="2866"/>
      <c r="AK335" s="2867"/>
      <c r="AL335" s="946" t="s">
        <v>1115</v>
      </c>
      <c r="AQ335" s="920"/>
      <c r="AR335" s="920"/>
      <c r="AS335" s="920"/>
      <c r="AT335" s="920"/>
      <c r="AU335" s="920"/>
      <c r="AV335" s="920"/>
      <c r="AW335" s="920"/>
      <c r="AX335" s="920"/>
      <c r="AY335" s="920"/>
      <c r="AZ335" s="920"/>
      <c r="BA335" s="920"/>
      <c r="BB335" s="920"/>
      <c r="BC335" s="920"/>
      <c r="BD335" s="920"/>
      <c r="BE335" s="937"/>
      <c r="BF335" s="1847"/>
      <c r="BG335" s="920"/>
      <c r="BH335" s="920"/>
      <c r="BI335" s="920"/>
      <c r="BJ335" s="920"/>
      <c r="BK335" s="920"/>
      <c r="BL335" s="920"/>
    </row>
    <row r="336" spans="8:67" ht="9.9499999999999993" customHeight="1">
      <c r="I336" s="935"/>
      <c r="J336" s="920"/>
      <c r="K336" s="920"/>
      <c r="L336" s="920"/>
      <c r="M336" s="920"/>
      <c r="N336" s="920"/>
      <c r="O336" s="920"/>
      <c r="P336" s="920"/>
      <c r="Q336" s="920"/>
      <c r="R336" s="920"/>
      <c r="BE336" s="937"/>
      <c r="BF336" s="1847"/>
      <c r="BG336" s="920"/>
      <c r="BH336" s="920"/>
      <c r="BI336" s="920"/>
      <c r="BJ336" s="920"/>
      <c r="BK336" s="920"/>
      <c r="BL336" s="920"/>
      <c r="BM336" s="920"/>
      <c r="BN336" s="920"/>
      <c r="BO336" s="920"/>
    </row>
    <row r="337" spans="9:67" ht="18.95" customHeight="1">
      <c r="I337" s="935"/>
      <c r="J337" s="949" t="s">
        <v>1542</v>
      </c>
      <c r="K337" s="981"/>
      <c r="L337" s="938"/>
      <c r="N337" s="982" t="s">
        <v>1521</v>
      </c>
      <c r="O337" s="983"/>
      <c r="P337" s="983"/>
      <c r="Q337" s="983"/>
      <c r="R337" s="984"/>
      <c r="S337" s="910" t="s">
        <v>1627</v>
      </c>
      <c r="T337" s="981"/>
      <c r="U337" s="958"/>
      <c r="V337" s="982" t="s">
        <v>1521</v>
      </c>
      <c r="W337" s="983"/>
      <c r="X337" s="983"/>
      <c r="Y337" s="983"/>
      <c r="Z337" s="984"/>
      <c r="AA337" s="986" t="s">
        <v>912</v>
      </c>
      <c r="AB337" s="910" t="s">
        <v>1682</v>
      </c>
      <c r="AC337" s="981"/>
      <c r="AD337" s="938"/>
      <c r="AE337" s="982" t="s">
        <v>1521</v>
      </c>
      <c r="AF337" s="983"/>
      <c r="AG337" s="983"/>
      <c r="AH337" s="983"/>
      <c r="AI337" s="986" t="s">
        <v>912</v>
      </c>
      <c r="AJ337" s="1073"/>
      <c r="AK337" s="910" t="s">
        <v>1789</v>
      </c>
      <c r="AL337" s="981"/>
      <c r="AM337" s="938"/>
      <c r="AN337" s="982" t="s">
        <v>1521</v>
      </c>
      <c r="AO337" s="983"/>
      <c r="AP337" s="983"/>
      <c r="AQ337" s="983"/>
      <c r="AR337" s="946" t="s">
        <v>1115</v>
      </c>
      <c r="BE337" s="937"/>
      <c r="BF337" s="1847"/>
      <c r="BG337" s="920"/>
      <c r="BH337" s="920"/>
      <c r="BI337" s="920"/>
      <c r="BJ337" s="920"/>
      <c r="BK337" s="920"/>
      <c r="BL337" s="920"/>
    </row>
    <row r="338" spans="9:67" ht="9.9499999999999993" customHeight="1">
      <c r="I338" s="935"/>
      <c r="J338" s="920"/>
      <c r="K338" s="920"/>
      <c r="L338" s="920"/>
      <c r="M338" s="920"/>
      <c r="N338" s="920"/>
      <c r="O338" s="920"/>
      <c r="P338" s="920"/>
      <c r="Q338" s="920"/>
      <c r="R338" s="920"/>
      <c r="BE338" s="937"/>
      <c r="BF338" s="920"/>
      <c r="BG338" s="920"/>
      <c r="BH338" s="920"/>
      <c r="BI338" s="920"/>
      <c r="BJ338" s="920"/>
      <c r="BK338" s="920"/>
      <c r="BL338" s="920"/>
      <c r="BM338" s="920"/>
      <c r="BN338" s="920"/>
      <c r="BO338" s="920"/>
    </row>
    <row r="339" spans="9:67" ht="18.95" customHeight="1">
      <c r="I339" s="935"/>
      <c r="J339" s="1452" t="s">
        <v>3113</v>
      </c>
      <c r="K339" s="1056"/>
      <c r="L339" s="1056"/>
      <c r="M339" s="1056"/>
      <c r="N339" s="982" t="s">
        <v>1521</v>
      </c>
      <c r="O339" s="983"/>
      <c r="P339" s="983"/>
      <c r="Q339" s="983"/>
      <c r="R339" s="984"/>
      <c r="S339" s="910" t="s">
        <v>840</v>
      </c>
      <c r="T339" s="910" t="s">
        <v>2384</v>
      </c>
      <c r="U339" s="981"/>
      <c r="V339" s="938"/>
      <c r="W339" s="982" t="s">
        <v>1521</v>
      </c>
      <c r="X339" s="983"/>
      <c r="Y339" s="983"/>
      <c r="Z339" s="983"/>
      <c r="AA339" s="984"/>
      <c r="AB339" s="910" t="s">
        <v>840</v>
      </c>
      <c r="AC339" s="1056" t="s">
        <v>1655</v>
      </c>
      <c r="AD339" s="1056"/>
      <c r="AE339" s="1056"/>
      <c r="AF339" s="1056"/>
      <c r="AG339" s="982" t="s">
        <v>1521</v>
      </c>
      <c r="AH339" s="983"/>
      <c r="AI339" s="983"/>
      <c r="AJ339" s="983"/>
      <c r="AK339" s="984"/>
      <c r="BE339" s="937"/>
      <c r="BF339" s="920"/>
      <c r="BG339" s="920"/>
      <c r="BH339" s="920"/>
      <c r="BI339" s="920"/>
      <c r="BJ339" s="920"/>
      <c r="BK339" s="920"/>
      <c r="BL339" s="920"/>
      <c r="BM339" s="920"/>
      <c r="BN339" s="920"/>
      <c r="BO339" s="920"/>
    </row>
    <row r="340" spans="9:67" ht="18.95" customHeight="1">
      <c r="I340" s="935"/>
      <c r="J340" s="920"/>
      <c r="K340" s="1049" t="s">
        <v>3554</v>
      </c>
      <c r="L340" s="920"/>
      <c r="M340" s="920"/>
      <c r="N340" s="920"/>
      <c r="O340" s="920"/>
      <c r="P340" s="920"/>
      <c r="Q340" s="920"/>
      <c r="R340" s="920"/>
      <c r="S340" s="920"/>
      <c r="BC340" s="920"/>
      <c r="BD340" s="920"/>
      <c r="BE340" s="937"/>
    </row>
    <row r="341" spans="9:67" ht="18.95" customHeight="1">
      <c r="I341" s="935"/>
      <c r="J341" s="2880" t="s">
        <v>1559</v>
      </c>
      <c r="K341" s="2880" t="s">
        <v>1766</v>
      </c>
      <c r="L341" s="2797" t="s">
        <v>1792</v>
      </c>
      <c r="M341" s="2848"/>
      <c r="N341" s="2848"/>
      <c r="O341" s="2799"/>
      <c r="P341" s="2797" t="s">
        <v>2280</v>
      </c>
      <c r="Q341" s="2848"/>
      <c r="R341" s="2848"/>
      <c r="S341" s="2799"/>
      <c r="T341" s="2797" t="s">
        <v>3207</v>
      </c>
      <c r="U341" s="2798"/>
      <c r="V341" s="2798"/>
      <c r="W341" s="2798"/>
      <c r="X341" s="2799"/>
      <c r="Y341" s="2797" t="s">
        <v>1626</v>
      </c>
      <c r="Z341" s="2798"/>
      <c r="AA341" s="2798"/>
      <c r="AB341" s="2798"/>
      <c r="AC341" s="2799"/>
      <c r="AD341" s="2810" t="s">
        <v>3090</v>
      </c>
      <c r="AE341" s="2811"/>
      <c r="AF341" s="2811"/>
      <c r="AG341" s="2812"/>
      <c r="AH341" s="2810" t="s">
        <v>2364</v>
      </c>
      <c r="AI341" s="2811"/>
      <c r="AJ341" s="2811"/>
      <c r="AK341" s="2812"/>
      <c r="AL341" s="929" t="s">
        <v>1586</v>
      </c>
      <c r="AM341" s="930"/>
      <c r="AN341" s="930"/>
      <c r="AO341" s="930"/>
      <c r="AP341" s="930"/>
      <c r="AQ341" s="930"/>
      <c r="AR341" s="930"/>
      <c r="AS341" s="930"/>
      <c r="AT341" s="930"/>
      <c r="AU341" s="931"/>
      <c r="AV341" s="930"/>
      <c r="AW341" s="931"/>
      <c r="AX341" s="930"/>
      <c r="AY341" s="931"/>
      <c r="AZ341" s="1157" t="s">
        <v>3208</v>
      </c>
      <c r="BA341" s="1158"/>
      <c r="BB341" s="1159"/>
      <c r="BC341" s="1229"/>
      <c r="BD341" s="920"/>
      <c r="BE341" s="937"/>
    </row>
    <row r="342" spans="9:67" ht="18.95" customHeight="1">
      <c r="I342" s="935"/>
      <c r="J342" s="2881"/>
      <c r="K342" s="2881"/>
      <c r="L342" s="2800"/>
      <c r="M342" s="2801"/>
      <c r="N342" s="2801"/>
      <c r="O342" s="2802"/>
      <c r="P342" s="2800"/>
      <c r="Q342" s="2801"/>
      <c r="R342" s="2801"/>
      <c r="S342" s="2802"/>
      <c r="T342" s="2800"/>
      <c r="U342" s="2801"/>
      <c r="V342" s="2801"/>
      <c r="W342" s="2801"/>
      <c r="X342" s="2802"/>
      <c r="Y342" s="2800"/>
      <c r="Z342" s="2801"/>
      <c r="AA342" s="2801"/>
      <c r="AB342" s="2801"/>
      <c r="AC342" s="2802"/>
      <c r="AD342" s="2813"/>
      <c r="AE342" s="2814"/>
      <c r="AF342" s="2814"/>
      <c r="AG342" s="2815"/>
      <c r="AH342" s="2813"/>
      <c r="AI342" s="2814"/>
      <c r="AJ342" s="2814"/>
      <c r="AK342" s="2815"/>
      <c r="AL342" s="929" t="s">
        <v>699</v>
      </c>
      <c r="AM342" s="930"/>
      <c r="AN342" s="930"/>
      <c r="AO342" s="931"/>
      <c r="AP342" s="929" t="s">
        <v>700</v>
      </c>
      <c r="AQ342" s="930"/>
      <c r="AR342" s="931"/>
      <c r="AS342" s="929" t="s">
        <v>1697</v>
      </c>
      <c r="AT342" s="930"/>
      <c r="AU342" s="930"/>
      <c r="AV342" s="930"/>
      <c r="AW342" s="931"/>
      <c r="AX342" s="966" t="s">
        <v>1771</v>
      </c>
      <c r="AY342" s="968"/>
      <c r="AZ342" s="1227" t="s">
        <v>1847</v>
      </c>
      <c r="BA342" s="1160"/>
      <c r="BB342" s="1161"/>
      <c r="BC342" s="1228" t="s">
        <v>1180</v>
      </c>
      <c r="BD342" s="920"/>
      <c r="BE342" s="937"/>
    </row>
    <row r="343" spans="9:67" ht="18.95" customHeight="1">
      <c r="I343" s="935"/>
      <c r="J343" s="1163" t="s">
        <v>737</v>
      </c>
      <c r="K343" s="932" t="s">
        <v>1781</v>
      </c>
      <c r="L343" s="917" t="s">
        <v>1179</v>
      </c>
      <c r="M343" s="918"/>
      <c r="N343" s="918"/>
      <c r="O343" s="919"/>
      <c r="P343" s="917" t="s">
        <v>1526</v>
      </c>
      <c r="Q343" s="918"/>
      <c r="R343" s="918"/>
      <c r="S343" s="919"/>
      <c r="T343" s="1029" t="s">
        <v>1844</v>
      </c>
      <c r="U343" s="1027"/>
      <c r="V343" s="1027"/>
      <c r="W343" s="1027"/>
      <c r="X343" s="1028"/>
      <c r="Y343" s="2071" t="s">
        <v>1860</v>
      </c>
      <c r="Z343" s="1027"/>
      <c r="AA343" s="1027"/>
      <c r="AB343" s="1027"/>
      <c r="AC343" s="1028"/>
      <c r="AD343" s="982" t="s">
        <v>1867</v>
      </c>
      <c r="AE343" s="983"/>
      <c r="AF343" s="983"/>
      <c r="AG343" s="984"/>
      <c r="AH343" s="982" t="s">
        <v>1848</v>
      </c>
      <c r="AI343" s="983"/>
      <c r="AJ343" s="983"/>
      <c r="AK343" s="984"/>
      <c r="AL343" s="982" t="s">
        <v>1689</v>
      </c>
      <c r="AM343" s="983"/>
      <c r="AN343" s="983"/>
      <c r="AO343" s="983"/>
      <c r="AP343" s="1080">
        <v>241657</v>
      </c>
      <c r="AQ343" s="983"/>
      <c r="AR343" s="984"/>
      <c r="AS343" s="1080" t="s">
        <v>1691</v>
      </c>
      <c r="AT343" s="983"/>
      <c r="AU343" s="983"/>
      <c r="AV343" s="983"/>
      <c r="AW343" s="984"/>
      <c r="AX343" s="982" t="s">
        <v>1772</v>
      </c>
      <c r="AY343" s="984"/>
      <c r="AZ343" s="1029">
        <v>14</v>
      </c>
      <c r="BA343" s="1027"/>
      <c r="BB343" s="1028"/>
      <c r="BC343" s="1068"/>
      <c r="BD343" s="920"/>
      <c r="BE343" s="937"/>
    </row>
    <row r="344" spans="9:67" ht="18.95" customHeight="1">
      <c r="I344" s="935"/>
      <c r="J344" s="1163" t="s">
        <v>737</v>
      </c>
      <c r="K344" s="932" t="s">
        <v>1781</v>
      </c>
      <c r="L344" s="917" t="s">
        <v>1179</v>
      </c>
      <c r="M344" s="918"/>
      <c r="N344" s="918"/>
      <c r="O344" s="919"/>
      <c r="P344" s="917" t="s">
        <v>1526</v>
      </c>
      <c r="Q344" s="918"/>
      <c r="R344" s="918"/>
      <c r="S344" s="919"/>
      <c r="T344" s="1029" t="s">
        <v>1844</v>
      </c>
      <c r="U344" s="1027"/>
      <c r="V344" s="1027"/>
      <c r="W344" s="1027"/>
      <c r="X344" s="1028"/>
      <c r="Y344" s="2071" t="s">
        <v>1860</v>
      </c>
      <c r="Z344" s="1027"/>
      <c r="AA344" s="1027"/>
      <c r="AB344" s="1027"/>
      <c r="AC344" s="1028"/>
      <c r="AD344" s="982" t="s">
        <v>1867</v>
      </c>
      <c r="AE344" s="983"/>
      <c r="AF344" s="983"/>
      <c r="AG344" s="984"/>
      <c r="AH344" s="982" t="s">
        <v>1849</v>
      </c>
      <c r="AI344" s="983"/>
      <c r="AJ344" s="983"/>
      <c r="AK344" s="984"/>
      <c r="AL344" s="982" t="s">
        <v>1689</v>
      </c>
      <c r="AM344" s="983"/>
      <c r="AN344" s="983"/>
      <c r="AO344" s="983"/>
      <c r="AP344" s="1080">
        <v>241657</v>
      </c>
      <c r="AQ344" s="983"/>
      <c r="AR344" s="984"/>
      <c r="AS344" s="1080" t="s">
        <v>1691</v>
      </c>
      <c r="AT344" s="983"/>
      <c r="AU344" s="983"/>
      <c r="AV344" s="983"/>
      <c r="AW344" s="984"/>
      <c r="AX344" s="982" t="s">
        <v>1773</v>
      </c>
      <c r="AY344" s="984"/>
      <c r="AZ344" s="1029">
        <v>14</v>
      </c>
      <c r="BA344" s="1027"/>
      <c r="BB344" s="1028"/>
      <c r="BC344" s="1229"/>
      <c r="BD344" s="920"/>
      <c r="BE344" s="937"/>
    </row>
    <row r="345" spans="9:67" ht="5.0999999999999996" customHeight="1">
      <c r="I345" s="935"/>
      <c r="J345" s="920"/>
      <c r="K345" s="920"/>
      <c r="L345" s="1057"/>
      <c r="M345" s="1057"/>
      <c r="N345" s="1057"/>
      <c r="O345" s="1057"/>
      <c r="P345" s="1057"/>
      <c r="Q345" s="1057"/>
      <c r="R345" s="1057"/>
      <c r="S345" s="1057"/>
      <c r="T345" s="920"/>
      <c r="U345" s="920"/>
      <c r="V345" s="920"/>
      <c r="W345" s="920"/>
      <c r="X345" s="920"/>
      <c r="Y345" s="920"/>
      <c r="Z345" s="920"/>
      <c r="AA345" s="920"/>
      <c r="AB345" s="920"/>
      <c r="AC345" s="920"/>
      <c r="AD345" s="920"/>
      <c r="AE345" s="920"/>
      <c r="AF345" s="920"/>
      <c r="AG345" s="920"/>
      <c r="AH345" s="920"/>
      <c r="AI345" s="920"/>
      <c r="AJ345" s="920"/>
      <c r="AK345" s="920"/>
      <c r="AL345" s="920"/>
      <c r="AM345" s="920"/>
      <c r="AN345" s="920"/>
      <c r="AO345" s="920"/>
      <c r="AP345" s="920"/>
      <c r="AQ345" s="920"/>
      <c r="AR345" s="920"/>
      <c r="AS345" s="920"/>
      <c r="AT345" s="920"/>
      <c r="AU345" s="920"/>
      <c r="AV345" s="920"/>
      <c r="AW345" s="920"/>
      <c r="AX345" s="920"/>
      <c r="AY345" s="920"/>
      <c r="AZ345" s="920"/>
      <c r="BA345" s="920"/>
      <c r="BB345" s="920"/>
      <c r="BC345" s="920"/>
      <c r="BD345" s="920"/>
      <c r="BE345" s="937"/>
    </row>
    <row r="346" spans="9:67" ht="5.0999999999999996" customHeight="1">
      <c r="I346" s="935"/>
      <c r="J346" s="977"/>
      <c r="K346" s="977"/>
      <c r="L346" s="1242"/>
      <c r="M346" s="1242"/>
      <c r="N346" s="1242"/>
      <c r="O346" s="1242"/>
      <c r="P346" s="1242"/>
      <c r="Q346" s="1242"/>
      <c r="R346" s="1242"/>
      <c r="S346" s="1242"/>
      <c r="T346" s="1238"/>
      <c r="U346" s="1238"/>
      <c r="V346" s="1238"/>
      <c r="W346" s="1238"/>
      <c r="X346" s="1238"/>
      <c r="Y346" s="977"/>
      <c r="Z346" s="977"/>
      <c r="AA346" s="977"/>
      <c r="AB346" s="977"/>
      <c r="AC346" s="977"/>
      <c r="AD346" s="977"/>
      <c r="AE346" s="977"/>
      <c r="AF346" s="977"/>
      <c r="AG346" s="977"/>
      <c r="AH346" s="977"/>
      <c r="AI346" s="977"/>
      <c r="AJ346" s="977"/>
      <c r="AK346" s="977"/>
      <c r="AL346" s="977"/>
      <c r="AM346" s="977"/>
      <c r="AN346" s="977"/>
      <c r="AO346" s="977"/>
      <c r="AP346" s="977"/>
      <c r="AQ346" s="977"/>
      <c r="AR346" s="977"/>
      <c r="AS346" s="977"/>
      <c r="AT346" s="977"/>
      <c r="AU346" s="977"/>
      <c r="AV346" s="977"/>
      <c r="AW346" s="977"/>
      <c r="AX346" s="977"/>
      <c r="AY346" s="977"/>
      <c r="AZ346" s="977"/>
      <c r="BA346" s="977"/>
      <c r="BB346" s="977"/>
      <c r="BC346" s="977"/>
      <c r="BD346" s="920"/>
      <c r="BE346" s="937"/>
    </row>
    <row r="347" spans="9:67" ht="20.100000000000001" customHeight="1">
      <c r="I347" s="935"/>
      <c r="J347" s="977"/>
      <c r="K347" s="977"/>
      <c r="L347" s="1242"/>
      <c r="M347" s="1242"/>
      <c r="N347" s="1242"/>
      <c r="O347" s="1242"/>
      <c r="P347" s="1242"/>
      <c r="Q347" s="1242"/>
      <c r="R347" s="1242"/>
      <c r="S347" s="1242"/>
      <c r="T347" s="977"/>
      <c r="U347" s="977"/>
      <c r="V347" s="977"/>
      <c r="W347" s="977"/>
      <c r="X347" s="977"/>
      <c r="Y347" s="977"/>
      <c r="Z347" s="977"/>
      <c r="AA347" s="1467"/>
      <c r="AB347" s="1467" t="s">
        <v>2445</v>
      </c>
      <c r="AC347" s="977"/>
      <c r="AD347" s="2949">
        <v>1</v>
      </c>
      <c r="AE347" s="2950"/>
      <c r="AF347" s="2950"/>
      <c r="AG347" s="2951"/>
      <c r="AH347" s="2949">
        <f>COUNTA(AH343:AH344)</f>
        <v>2</v>
      </c>
      <c r="AI347" s="2950"/>
      <c r="AJ347" s="2950"/>
      <c r="AK347" s="2951"/>
      <c r="AL347" s="977"/>
      <c r="AM347" s="977"/>
      <c r="AN347" s="977"/>
      <c r="AO347" s="977"/>
      <c r="AP347" s="977"/>
      <c r="AQ347" s="977"/>
      <c r="AR347" s="977"/>
      <c r="AS347" s="977"/>
      <c r="AT347" s="977"/>
      <c r="AU347" s="977"/>
      <c r="AV347" s="977"/>
      <c r="AW347" s="980"/>
      <c r="AX347" s="978" t="s">
        <v>3117</v>
      </c>
      <c r="AY347" s="979"/>
      <c r="AZ347" s="1239">
        <f>AZ344+AZ343</f>
        <v>28</v>
      </c>
      <c r="BA347" s="1240"/>
      <c r="BB347" s="1241"/>
      <c r="BC347" s="977"/>
      <c r="BD347" s="920"/>
      <c r="BE347" s="937"/>
    </row>
    <row r="348" spans="9:67" ht="5.0999999999999996" customHeight="1">
      <c r="I348" s="935"/>
      <c r="J348" s="977"/>
      <c r="K348" s="977"/>
      <c r="L348" s="1242"/>
      <c r="M348" s="1242"/>
      <c r="N348" s="1242"/>
      <c r="O348" s="1242"/>
      <c r="P348" s="1242"/>
      <c r="Q348" s="1242"/>
      <c r="R348" s="1242"/>
      <c r="S348" s="1242"/>
      <c r="T348" s="977"/>
      <c r="U348" s="977"/>
      <c r="V348" s="977"/>
      <c r="W348" s="977"/>
      <c r="X348" s="977"/>
      <c r="Y348" s="977"/>
      <c r="Z348" s="977"/>
      <c r="AA348" s="977"/>
      <c r="AB348" s="977"/>
      <c r="AC348" s="977"/>
      <c r="AD348" s="977"/>
      <c r="AE348" s="977"/>
      <c r="AF348" s="977"/>
      <c r="AG348" s="977"/>
      <c r="AH348" s="977"/>
      <c r="AI348" s="977"/>
      <c r="AJ348" s="977"/>
      <c r="AK348" s="977"/>
      <c r="AL348" s="977"/>
      <c r="AM348" s="977"/>
      <c r="AN348" s="977"/>
      <c r="AO348" s="977"/>
      <c r="AP348" s="977"/>
      <c r="AQ348" s="977"/>
      <c r="AR348" s="977"/>
      <c r="AS348" s="977"/>
      <c r="AT348" s="977"/>
      <c r="AU348" s="1217"/>
      <c r="AV348" s="1217"/>
      <c r="AW348" s="1217"/>
      <c r="AX348" s="977"/>
      <c r="AY348" s="977"/>
      <c r="AZ348" s="977"/>
      <c r="BA348" s="977"/>
      <c r="BB348" s="977"/>
      <c r="BC348" s="1217"/>
      <c r="BD348" s="920"/>
      <c r="BE348" s="937"/>
    </row>
    <row r="349" spans="9:67" ht="9.9499999999999993" customHeight="1">
      <c r="I349" s="936"/>
      <c r="J349" s="939"/>
      <c r="K349" s="939"/>
      <c r="L349" s="939"/>
      <c r="M349" s="939"/>
      <c r="N349" s="939"/>
      <c r="O349" s="939"/>
      <c r="P349" s="939"/>
      <c r="Q349" s="939"/>
      <c r="R349" s="939"/>
      <c r="S349" s="939"/>
      <c r="T349" s="939"/>
      <c r="U349" s="939"/>
      <c r="V349" s="939"/>
      <c r="W349" s="939"/>
      <c r="X349" s="939"/>
      <c r="Y349" s="939"/>
      <c r="Z349" s="939"/>
      <c r="AA349" s="939"/>
      <c r="AB349" s="939"/>
      <c r="AC349" s="939"/>
      <c r="AD349" s="939"/>
      <c r="AE349" s="939"/>
      <c r="AF349" s="939"/>
      <c r="AG349" s="939"/>
      <c r="AH349" s="939"/>
      <c r="AI349" s="939"/>
      <c r="AJ349" s="939"/>
      <c r="AK349" s="939"/>
      <c r="AL349" s="939"/>
      <c r="AM349" s="939"/>
      <c r="AN349" s="939"/>
      <c r="AO349" s="939"/>
      <c r="AP349" s="939"/>
      <c r="AQ349" s="939"/>
      <c r="AR349" s="939"/>
      <c r="AS349" s="939"/>
      <c r="AT349" s="939"/>
      <c r="AU349" s="939"/>
      <c r="AV349" s="939"/>
      <c r="AW349" s="939"/>
      <c r="AX349" s="939"/>
      <c r="AY349" s="939"/>
      <c r="AZ349" s="939"/>
      <c r="BA349" s="939"/>
      <c r="BB349" s="939"/>
      <c r="BC349" s="939"/>
      <c r="BD349" s="939"/>
      <c r="BE349" s="940"/>
    </row>
    <row r="350" spans="9:67" ht="18.95" customHeight="1">
      <c r="I350" s="1052"/>
      <c r="J350" s="956" t="s">
        <v>2256</v>
      </c>
    </row>
    <row r="353" spans="7:159" ht="18.95" customHeight="1">
      <c r="G353" s="924" t="s">
        <v>3551</v>
      </c>
    </row>
    <row r="355" spans="7:159" ht="18.95" customHeight="1">
      <c r="I355" s="924" t="s">
        <v>3552</v>
      </c>
    </row>
    <row r="356" spans="7:159" s="920" customFormat="1" ht="18.95" customHeight="1"/>
    <row r="357" spans="7:159" s="920" customFormat="1" ht="18.95" customHeight="1">
      <c r="K357" s="2339" t="s">
        <v>3824</v>
      </c>
      <c r="L357" s="2339"/>
      <c r="M357" s="2339"/>
      <c r="N357" s="2339"/>
      <c r="O357" s="2339"/>
      <c r="P357" s="2339"/>
      <c r="Q357" s="2339"/>
      <c r="R357" s="2339"/>
      <c r="S357" s="2339"/>
      <c r="T357" s="2339"/>
      <c r="U357" s="2339"/>
      <c r="V357" s="2339"/>
      <c r="W357" s="2339"/>
      <c r="X357" s="2339"/>
      <c r="Y357" s="2339"/>
      <c r="Z357" s="2339"/>
      <c r="AA357" s="2339"/>
      <c r="AB357" s="2339"/>
      <c r="AC357" s="2339"/>
      <c r="AD357" s="2339"/>
      <c r="AE357" s="2339"/>
    </row>
    <row r="358" spans="7:159" s="920" customFormat="1" ht="18.95" customHeight="1"/>
    <row r="359" spans="7:159" ht="5.0999999999999996" customHeight="1">
      <c r="H359"/>
      <c r="I359"/>
      <c r="J359" s="536"/>
      <c r="K359" s="921"/>
      <c r="L359" s="922"/>
      <c r="M359" s="922"/>
      <c r="N359" s="922"/>
      <c r="O359" s="922"/>
      <c r="P359" s="922"/>
      <c r="Q359" s="922"/>
      <c r="R359" s="922"/>
      <c r="S359" s="923"/>
      <c r="U359" s="536"/>
      <c r="V359" s="536"/>
      <c r="W359" s="536"/>
      <c r="X359" s="536"/>
      <c r="Y359" s="536"/>
      <c r="Z359" s="920"/>
      <c r="AA359" s="920"/>
      <c r="AB359" s="920"/>
      <c r="AC359" s="920"/>
      <c r="AD359" s="920"/>
      <c r="AE359" s="920"/>
      <c r="AF359" s="920"/>
      <c r="AG359" s="920"/>
      <c r="AH359" s="920"/>
      <c r="AI359" s="920"/>
      <c r="AJ359" s="920"/>
      <c r="AK359" s="920"/>
      <c r="AL359" s="920"/>
      <c r="AM359" s="920"/>
      <c r="AN359" s="920"/>
      <c r="AO359" s="920"/>
      <c r="AP359" s="920"/>
      <c r="AQ359" s="920"/>
      <c r="AR359" s="920"/>
      <c r="AS359" s="920"/>
      <c r="AT359" s="920"/>
      <c r="AU359" s="920"/>
      <c r="AV359" s="920"/>
      <c r="AW359" s="920"/>
      <c r="AX359" s="920"/>
      <c r="AY359" s="920"/>
      <c r="AZ359" s="920"/>
      <c r="BA359" s="920"/>
      <c r="BB359" s="920"/>
      <c r="BC359" s="920"/>
      <c r="BD359" s="920"/>
      <c r="BE359" s="920"/>
      <c r="BF359" s="920"/>
      <c r="BG359" s="920"/>
      <c r="BH359" s="920"/>
      <c r="BI359" s="920"/>
    </row>
    <row r="360" spans="7:159" ht="18.95" customHeight="1">
      <c r="H360"/>
      <c r="I360"/>
      <c r="J360" s="536"/>
      <c r="K360" s="907" t="s">
        <v>2447</v>
      </c>
      <c r="L360" s="908"/>
      <c r="M360" s="908"/>
      <c r="N360" s="908"/>
      <c r="O360" s="908"/>
      <c r="P360" s="908"/>
      <c r="Q360" s="908"/>
      <c r="R360" s="908"/>
      <c r="S360" s="909"/>
      <c r="T360" s="920"/>
      <c r="AD360" s="920"/>
      <c r="AE360" s="920"/>
      <c r="AF360" s="920"/>
      <c r="AG360" s="920"/>
      <c r="AH360" s="920"/>
      <c r="AI360" s="920"/>
      <c r="AJ360" s="920"/>
      <c r="AK360" s="920"/>
      <c r="AL360" s="920"/>
      <c r="AM360" s="920"/>
      <c r="AN360" s="920"/>
      <c r="AO360" s="920"/>
      <c r="AS360" s="920"/>
      <c r="AT360" s="920"/>
      <c r="AU360" s="920"/>
      <c r="AV360" s="920"/>
      <c r="AW360" s="920"/>
      <c r="AX360" s="920"/>
      <c r="AY360" s="920"/>
      <c r="AZ360" s="920"/>
      <c r="BA360" s="920"/>
      <c r="BB360" s="920"/>
      <c r="BC360" s="920"/>
      <c r="BD360" s="920"/>
      <c r="BE360" s="920"/>
      <c r="BF360" s="920"/>
      <c r="BG360" s="920"/>
      <c r="BH360" s="920"/>
      <c r="BI360" s="920"/>
      <c r="BJ360" s="920"/>
      <c r="EL360" s="920"/>
      <c r="EM360" s="920"/>
      <c r="EN360" s="920"/>
      <c r="EO360" s="920"/>
      <c r="EP360" s="920"/>
      <c r="EQ360" s="920"/>
      <c r="ER360" s="920"/>
      <c r="ES360" s="920"/>
      <c r="ET360" s="920"/>
      <c r="EU360" s="920"/>
      <c r="EV360" s="920"/>
      <c r="EW360" s="920"/>
      <c r="EX360" s="920"/>
      <c r="EY360" s="920"/>
      <c r="EZ360" s="920"/>
      <c r="FA360" s="920"/>
      <c r="FB360" s="920"/>
      <c r="FC360" s="920"/>
    </row>
    <row r="361" spans="7:159" ht="9.9499999999999993" customHeight="1">
      <c r="H361"/>
      <c r="I361"/>
      <c r="J361" s="916"/>
      <c r="K361" s="536"/>
      <c r="L361" s="536"/>
      <c r="M361" s="536"/>
      <c r="N361" s="536"/>
      <c r="O361" s="536"/>
      <c r="P361" s="536"/>
      <c r="Q361" s="536"/>
      <c r="R361" s="536"/>
      <c r="S361" s="536"/>
      <c r="T361" s="1316"/>
      <c r="U361" s="1317"/>
      <c r="V361" s="1317"/>
      <c r="W361" s="1317"/>
      <c r="X361" s="1317"/>
      <c r="Y361" s="1317"/>
      <c r="Z361" s="1316"/>
      <c r="AA361" s="1316"/>
      <c r="AB361" s="1316"/>
      <c r="AC361" s="1316"/>
      <c r="AD361" s="1316"/>
      <c r="AE361" s="1316"/>
      <c r="AF361" s="1316"/>
      <c r="AG361" s="1316"/>
      <c r="AH361" s="1316"/>
      <c r="AI361" s="1316"/>
      <c r="AJ361" s="1316"/>
      <c r="AK361" s="1316"/>
      <c r="AL361" s="1316"/>
      <c r="AM361" s="1316"/>
      <c r="AN361" s="1316"/>
      <c r="AO361" s="1316"/>
      <c r="AP361" s="1316"/>
      <c r="AQ361" s="1316"/>
      <c r="AR361" s="1316"/>
      <c r="AS361" s="1316"/>
      <c r="AT361" s="1316"/>
      <c r="AU361" s="1316"/>
      <c r="AV361" s="1316"/>
      <c r="AW361" s="1316"/>
      <c r="AX361" s="1316"/>
      <c r="AY361" s="1316"/>
      <c r="AZ361" s="1316"/>
      <c r="BA361" s="1316"/>
      <c r="BB361" s="1316"/>
      <c r="BC361" s="1316"/>
      <c r="BD361" s="1316"/>
      <c r="BE361" s="1316"/>
      <c r="BF361" s="1316"/>
      <c r="BG361" s="1316"/>
      <c r="BH361" s="1316"/>
      <c r="BI361" s="1316"/>
      <c r="BJ361" s="1316"/>
      <c r="BK361" s="1316"/>
      <c r="BL361" s="1316"/>
      <c r="BM361" s="1316"/>
      <c r="BN361" s="1316"/>
      <c r="BO361" s="1316"/>
      <c r="BP361" s="1316"/>
      <c r="BQ361" s="1316"/>
      <c r="BR361" s="1316"/>
      <c r="BS361" s="1316"/>
      <c r="BT361" s="1316"/>
      <c r="BU361" s="1316"/>
      <c r="BV361" s="1316"/>
      <c r="BW361" s="1316"/>
      <c r="BX361" s="1316"/>
      <c r="BY361" s="1316"/>
      <c r="BZ361" s="1316"/>
      <c r="CA361" s="1316"/>
      <c r="CB361" s="1316"/>
      <c r="CC361" s="1316"/>
      <c r="CD361" s="1316"/>
      <c r="CE361" s="1316"/>
      <c r="CF361" s="1316"/>
      <c r="CG361" s="1316"/>
      <c r="CH361" s="1316"/>
      <c r="CI361" s="1316"/>
      <c r="CJ361" s="1316"/>
      <c r="CK361" s="1316"/>
      <c r="CL361" s="1316"/>
      <c r="CM361" s="1316"/>
      <c r="CN361" s="1316"/>
      <c r="CO361" s="1316"/>
      <c r="CP361" s="1316"/>
      <c r="CQ361" s="1316"/>
      <c r="CR361" s="1316"/>
      <c r="CS361" s="1316"/>
      <c r="CT361" s="1316"/>
      <c r="CU361" s="1316"/>
      <c r="CV361" s="1316"/>
      <c r="CW361" s="1316"/>
      <c r="CX361" s="1316"/>
      <c r="CY361" s="1316"/>
      <c r="CZ361" s="1316"/>
      <c r="DA361" s="1316"/>
      <c r="DB361" s="1316"/>
      <c r="DC361" s="1316"/>
      <c r="DD361" s="1316"/>
      <c r="DE361" s="1316"/>
      <c r="DF361" s="1316"/>
      <c r="DG361" s="1316"/>
      <c r="DH361" s="1316"/>
      <c r="DI361" s="1316"/>
      <c r="DJ361" s="1316"/>
      <c r="DK361" s="1316"/>
      <c r="DL361" s="1316"/>
      <c r="DM361" s="1316"/>
      <c r="DN361" s="1316"/>
      <c r="DO361" s="1316"/>
      <c r="DP361" s="1316"/>
      <c r="DQ361" s="1316"/>
      <c r="DR361" s="1316"/>
      <c r="DS361" s="1316"/>
      <c r="DT361" s="1316"/>
      <c r="DU361" s="1316"/>
      <c r="DV361" s="1316"/>
      <c r="DW361" s="1316"/>
      <c r="DX361" s="1316"/>
      <c r="DY361" s="1316"/>
      <c r="DZ361" s="1316"/>
      <c r="EA361" s="1316"/>
      <c r="EB361" s="1316"/>
      <c r="EC361" s="1316"/>
      <c r="ED361" s="1316"/>
      <c r="EE361" s="1316"/>
      <c r="EF361" s="1316"/>
      <c r="EG361" s="1316"/>
      <c r="EH361" s="1316"/>
      <c r="EI361" s="1316"/>
      <c r="EJ361" s="1316"/>
      <c r="EK361" s="1316"/>
      <c r="EL361" s="941"/>
      <c r="EM361" s="941"/>
      <c r="EN361" s="942"/>
      <c r="EO361" s="920"/>
      <c r="EP361" s="920"/>
      <c r="EQ361" s="920"/>
      <c r="ER361" s="920"/>
      <c r="ES361" s="920"/>
      <c r="ET361" s="920"/>
      <c r="EU361" s="920"/>
      <c r="EV361" s="920"/>
      <c r="EW361" s="920"/>
      <c r="EX361" s="920"/>
      <c r="EY361" s="920"/>
      <c r="EZ361" s="920"/>
      <c r="FA361" s="920"/>
      <c r="FB361" s="920"/>
      <c r="FC361" s="920"/>
    </row>
    <row r="362" spans="7:159" ht="18.95" customHeight="1">
      <c r="J362" s="935"/>
      <c r="K362" s="910" t="s">
        <v>1643</v>
      </c>
      <c r="L362" s="752"/>
      <c r="M362" s="938"/>
      <c r="N362" s="2890" t="s">
        <v>2219</v>
      </c>
      <c r="O362" s="2891"/>
      <c r="P362" s="2891"/>
      <c r="Q362" s="2892"/>
      <c r="R362" s="986" t="s">
        <v>1180</v>
      </c>
      <c r="S362" s="920"/>
      <c r="T362" s="938" t="s">
        <v>1630</v>
      </c>
      <c r="U362" s="938"/>
      <c r="V362" s="938"/>
      <c r="W362" s="1154" t="s">
        <v>2433</v>
      </c>
      <c r="X362" s="1155"/>
      <c r="Y362" s="1155"/>
      <c r="Z362" s="1155"/>
      <c r="AA362" s="1155"/>
      <c r="AB362" s="1156"/>
      <c r="AC362" s="946" t="s">
        <v>1115</v>
      </c>
      <c r="AD362" s="920"/>
      <c r="AE362" s="920" t="s">
        <v>3787</v>
      </c>
      <c r="AF362" s="920" t="s">
        <v>3786</v>
      </c>
      <c r="AG362" s="920"/>
      <c r="AH362" s="920"/>
      <c r="AI362" s="920" t="s">
        <v>3789</v>
      </c>
      <c r="AJ362" s="920" t="s">
        <v>3788</v>
      </c>
      <c r="AK362" s="920"/>
      <c r="AL362" s="920"/>
      <c r="AM362" s="486" t="s">
        <v>737</v>
      </c>
      <c r="AN362" s="486" t="s">
        <v>2318</v>
      </c>
      <c r="AQ362" s="920"/>
      <c r="AR362" s="920"/>
      <c r="AS362" s="920"/>
      <c r="AT362" s="920"/>
      <c r="AU362" s="920"/>
      <c r="AV362" s="920"/>
      <c r="AW362" s="920"/>
      <c r="AX362" s="920"/>
      <c r="AY362" s="920"/>
      <c r="AZ362" s="926" t="s">
        <v>1544</v>
      </c>
      <c r="BA362" s="927"/>
      <c r="BB362" s="928"/>
      <c r="BC362" s="926" t="s">
        <v>1623</v>
      </c>
      <c r="BD362" s="927"/>
      <c r="BE362" s="928"/>
      <c r="BF362" s="920"/>
      <c r="BG362" s="920"/>
      <c r="BH362" s="920"/>
      <c r="BI362" s="920"/>
      <c r="BJ362" s="920"/>
      <c r="BK362" s="920"/>
      <c r="BL362" s="920"/>
      <c r="BM362" s="920"/>
      <c r="BN362" s="920"/>
      <c r="BO362" s="920"/>
      <c r="BP362" s="920"/>
      <c r="BQ362" s="920"/>
      <c r="BR362" s="920"/>
      <c r="BS362" s="920"/>
      <c r="BT362" s="920"/>
      <c r="BU362" s="920"/>
      <c r="BV362" s="920"/>
      <c r="BW362" s="920"/>
      <c r="BX362" s="920"/>
      <c r="BY362" s="920"/>
      <c r="BZ362" s="920"/>
      <c r="CA362" s="920"/>
      <c r="CB362" s="920"/>
      <c r="CC362" s="920"/>
      <c r="CD362" s="920"/>
      <c r="CE362" s="920"/>
      <c r="CF362" s="920"/>
      <c r="CG362" s="920"/>
      <c r="CH362" s="920"/>
      <c r="CI362" s="920"/>
      <c r="CJ362" s="920"/>
      <c r="CK362" s="920"/>
      <c r="CL362" s="920"/>
      <c r="CM362" s="920"/>
      <c r="CN362" s="920"/>
      <c r="CO362" s="920"/>
      <c r="CP362" s="920"/>
      <c r="CQ362" s="920"/>
      <c r="CR362" s="920"/>
      <c r="CS362" s="920"/>
      <c r="CT362" s="920"/>
      <c r="CU362" s="920"/>
      <c r="CV362" s="920"/>
      <c r="CW362" s="920"/>
      <c r="CX362" s="920"/>
      <c r="CY362" s="920"/>
      <c r="CZ362" s="920"/>
      <c r="DA362" s="920"/>
      <c r="DB362" s="920"/>
      <c r="DC362" s="920"/>
      <c r="DD362" s="920"/>
      <c r="DE362" s="920"/>
      <c r="DF362" s="920"/>
      <c r="DG362" s="920"/>
      <c r="DH362" s="920"/>
      <c r="DI362" s="920"/>
      <c r="DJ362" s="920"/>
      <c r="DK362" s="920"/>
      <c r="DL362" s="920"/>
      <c r="DM362" s="920"/>
      <c r="DN362" s="920"/>
      <c r="DO362" s="920"/>
      <c r="DP362" s="920"/>
      <c r="DQ362" s="920"/>
      <c r="DR362" s="920"/>
      <c r="DS362" s="920"/>
      <c r="DT362" s="920"/>
      <c r="DU362" s="920"/>
      <c r="DV362" s="920"/>
      <c r="DW362" s="920"/>
      <c r="DX362" s="920"/>
      <c r="DY362" s="920"/>
      <c r="DZ362" s="920"/>
      <c r="EA362" s="920"/>
      <c r="EB362" s="920"/>
      <c r="EC362" s="920"/>
      <c r="ED362" s="920"/>
      <c r="EE362" s="920"/>
      <c r="EF362" s="920"/>
      <c r="EG362" s="920"/>
      <c r="EH362" s="920"/>
      <c r="EI362" s="920"/>
      <c r="EJ362" s="920"/>
      <c r="EK362" s="920"/>
      <c r="EL362" s="920"/>
      <c r="EM362" s="920"/>
      <c r="EN362" s="937"/>
      <c r="EO362" s="920"/>
      <c r="EP362" s="920"/>
      <c r="EQ362" s="920"/>
      <c r="ER362" s="920"/>
      <c r="ES362" s="920"/>
      <c r="ET362" s="920"/>
      <c r="EU362" s="920"/>
      <c r="EV362" s="920"/>
      <c r="EW362" s="920"/>
      <c r="EX362" s="920"/>
      <c r="EY362" s="920"/>
      <c r="EZ362" s="920"/>
      <c r="FA362" s="920"/>
      <c r="FB362" s="920"/>
      <c r="FC362" s="920"/>
    </row>
    <row r="363" spans="7:159" ht="9.9499999999999993" customHeight="1">
      <c r="J363" s="935"/>
      <c r="K363" s="920"/>
      <c r="L363" s="920"/>
      <c r="M363" s="920"/>
      <c r="N363" s="920"/>
      <c r="O363" s="920"/>
      <c r="P363" s="920"/>
      <c r="Q363" s="920"/>
      <c r="R363" s="920"/>
      <c r="S363" s="920"/>
      <c r="T363" s="920"/>
      <c r="U363" s="920"/>
      <c r="V363" s="920"/>
      <c r="W363" s="920"/>
      <c r="X363" s="920"/>
      <c r="Y363" s="920"/>
      <c r="Z363" s="920"/>
      <c r="AA363" s="920"/>
      <c r="AB363" s="920"/>
      <c r="AC363" s="920"/>
      <c r="AD363" s="920"/>
      <c r="AE363" s="920"/>
      <c r="AF363" s="920"/>
      <c r="AG363" s="920"/>
      <c r="AH363" s="920"/>
      <c r="AI363" s="920"/>
      <c r="AJ363" s="920"/>
      <c r="AK363" s="920"/>
      <c r="AL363" s="920"/>
      <c r="AM363" s="920"/>
      <c r="AN363" s="920"/>
      <c r="AO363" s="920"/>
      <c r="AP363" s="920"/>
      <c r="AQ363" s="920"/>
      <c r="AR363" s="920"/>
      <c r="AS363" s="920"/>
      <c r="AT363" s="920"/>
      <c r="AU363" s="920"/>
      <c r="AV363" s="920"/>
      <c r="AW363" s="920"/>
      <c r="AX363" s="920"/>
      <c r="AY363" s="920"/>
      <c r="AZ363" s="920"/>
      <c r="BA363" s="920"/>
      <c r="BB363" s="920"/>
      <c r="BC363" s="920"/>
      <c r="BD363" s="920"/>
      <c r="BE363" s="920"/>
      <c r="BF363" s="920"/>
      <c r="BG363" s="920"/>
      <c r="BH363" s="920"/>
      <c r="BI363" s="920"/>
      <c r="BJ363" s="920"/>
      <c r="BK363" s="920"/>
      <c r="BL363" s="920"/>
      <c r="BM363" s="920"/>
      <c r="BN363" s="920"/>
      <c r="BO363" s="920"/>
      <c r="BP363" s="920"/>
      <c r="BQ363" s="920"/>
      <c r="BR363" s="920"/>
      <c r="BS363" s="920"/>
      <c r="BT363" s="920"/>
      <c r="BU363" s="920"/>
      <c r="BV363" s="920"/>
      <c r="BW363" s="920"/>
      <c r="BX363" s="920"/>
      <c r="BY363" s="920"/>
      <c r="BZ363" s="920"/>
      <c r="CA363" s="920"/>
      <c r="CB363" s="920"/>
      <c r="CC363" s="920"/>
      <c r="CD363" s="920"/>
      <c r="CE363" s="920"/>
      <c r="CF363" s="920"/>
      <c r="CG363" s="920"/>
      <c r="CH363" s="920"/>
      <c r="CI363" s="920"/>
      <c r="CJ363" s="920"/>
      <c r="CK363" s="920"/>
      <c r="CL363" s="920"/>
      <c r="CM363" s="920"/>
      <c r="CN363" s="920"/>
      <c r="CO363" s="920"/>
      <c r="CP363" s="920"/>
      <c r="CQ363" s="920"/>
      <c r="CR363" s="920"/>
      <c r="CS363" s="920"/>
      <c r="CT363" s="920"/>
      <c r="CU363" s="920"/>
      <c r="CV363" s="920"/>
      <c r="CW363" s="920"/>
      <c r="CX363" s="920"/>
      <c r="CY363" s="920"/>
      <c r="CZ363" s="920"/>
      <c r="DA363" s="920"/>
      <c r="DB363" s="920"/>
      <c r="DC363" s="920"/>
      <c r="DD363" s="920"/>
      <c r="DE363" s="920"/>
      <c r="DF363" s="920"/>
      <c r="DG363" s="920"/>
      <c r="DH363" s="920"/>
      <c r="DI363" s="920"/>
      <c r="DJ363" s="920"/>
      <c r="DK363" s="920"/>
      <c r="DL363" s="920"/>
      <c r="DM363" s="920"/>
      <c r="DN363" s="920"/>
      <c r="DO363" s="920"/>
      <c r="DP363" s="920"/>
      <c r="DQ363" s="920"/>
      <c r="DR363" s="920"/>
      <c r="DS363" s="920"/>
      <c r="DT363" s="920"/>
      <c r="DU363" s="920"/>
      <c r="DV363" s="920"/>
      <c r="DW363" s="920"/>
      <c r="DX363" s="920"/>
      <c r="DY363" s="920"/>
      <c r="DZ363" s="920"/>
      <c r="EA363" s="920"/>
      <c r="EB363" s="920"/>
      <c r="EC363" s="920"/>
      <c r="ED363" s="920"/>
      <c r="EE363" s="920"/>
      <c r="EF363" s="920"/>
      <c r="EG363" s="920"/>
      <c r="EH363" s="920"/>
      <c r="EI363" s="920"/>
      <c r="EJ363" s="920"/>
      <c r="EK363" s="920"/>
      <c r="EL363" s="920"/>
      <c r="EM363" s="920"/>
      <c r="EN363" s="937"/>
      <c r="EO363" s="920"/>
      <c r="EP363" s="920"/>
      <c r="EQ363" s="920"/>
      <c r="ER363" s="920"/>
      <c r="ES363" s="920"/>
      <c r="ET363" s="920"/>
      <c r="EU363" s="920"/>
      <c r="EV363" s="920"/>
      <c r="EW363" s="920"/>
      <c r="EX363" s="920"/>
      <c r="EY363" s="920"/>
      <c r="EZ363" s="920"/>
      <c r="FA363" s="920"/>
      <c r="FB363" s="920"/>
      <c r="FC363" s="920"/>
    </row>
    <row r="364" spans="7:159" s="920" customFormat="1" ht="18.95" customHeight="1">
      <c r="J364" s="935"/>
      <c r="K364" s="910" t="s">
        <v>1542</v>
      </c>
      <c r="L364" s="938"/>
      <c r="M364" s="938"/>
      <c r="N364" s="982" t="s">
        <v>1521</v>
      </c>
      <c r="O364" s="983"/>
      <c r="P364" s="983"/>
      <c r="Q364" s="983"/>
      <c r="R364" s="986" t="s">
        <v>912</v>
      </c>
      <c r="T364" s="910" t="s">
        <v>1627</v>
      </c>
      <c r="U364" s="981"/>
      <c r="V364" s="938"/>
      <c r="W364" s="982" t="s">
        <v>1521</v>
      </c>
      <c r="X364" s="983"/>
      <c r="Y364" s="983"/>
      <c r="Z364" s="983"/>
      <c r="AA364" s="986" t="s">
        <v>912</v>
      </c>
      <c r="AB364" s="910" t="s">
        <v>1656</v>
      </c>
      <c r="AC364" s="981"/>
      <c r="AD364" s="938"/>
      <c r="AE364" s="982" t="s">
        <v>1521</v>
      </c>
      <c r="AF364" s="983"/>
      <c r="AG364" s="983"/>
      <c r="AH364" s="983"/>
      <c r="AI364" s="986" t="s">
        <v>912</v>
      </c>
      <c r="AJ364" s="910" t="s">
        <v>1789</v>
      </c>
      <c r="AK364" s="981"/>
      <c r="AL364" s="938"/>
      <c r="AM364" s="982" t="s">
        <v>1521</v>
      </c>
      <c r="AN364" s="983"/>
      <c r="AO364" s="983"/>
      <c r="AP364" s="983"/>
      <c r="AQ364" s="946" t="s">
        <v>1115</v>
      </c>
      <c r="EN364" s="937"/>
    </row>
    <row r="365" spans="7:159" s="920" customFormat="1" ht="18.95" customHeight="1">
      <c r="J365" s="935"/>
      <c r="EN365" s="937"/>
    </row>
    <row r="366" spans="7:159" s="920" customFormat="1" ht="18.95" customHeight="1">
      <c r="J366" s="935"/>
      <c r="K366" s="2880" t="s">
        <v>1559</v>
      </c>
      <c r="L366" s="3035" t="s">
        <v>3090</v>
      </c>
      <c r="M366" s="3036"/>
      <c r="N366" s="3036"/>
      <c r="O366" s="3037"/>
      <c r="P366" s="3035" t="s">
        <v>2364</v>
      </c>
      <c r="Q366" s="3036"/>
      <c r="R366" s="3036"/>
      <c r="S366" s="3037"/>
      <c r="T366" s="2797" t="s">
        <v>1586</v>
      </c>
      <c r="U366" s="2798"/>
      <c r="V366" s="2798"/>
      <c r="W366" s="2798"/>
      <c r="X366" s="2798"/>
      <c r="Y366" s="2798"/>
      <c r="Z366" s="2798"/>
      <c r="AA366" s="2798"/>
      <c r="AB366" s="2798"/>
      <c r="AC366" s="2798"/>
      <c r="AD366" s="2798"/>
      <c r="AE366" s="2798"/>
      <c r="AF366" s="2798"/>
      <c r="AG366" s="2799"/>
      <c r="AH366" s="2877" t="s">
        <v>1634</v>
      </c>
      <c r="AI366" s="2878"/>
      <c r="AJ366" s="2879"/>
      <c r="AK366" s="1036" t="s">
        <v>1556</v>
      </c>
      <c r="AL366" s="1036"/>
      <c r="AM366" s="1036"/>
      <c r="AN366" s="1036"/>
      <c r="AO366" s="1036"/>
      <c r="AP366" s="1036"/>
      <c r="AQ366" s="1036"/>
      <c r="AR366" s="1036"/>
      <c r="AS366" s="1036"/>
      <c r="AT366" s="1036"/>
      <c r="AU366" s="1036"/>
      <c r="AV366" s="1036"/>
      <c r="AW366" s="1036"/>
      <c r="AX366" s="1036"/>
      <c r="AY366" s="1036"/>
      <c r="AZ366" s="1036"/>
      <c r="BA366" s="1036"/>
      <c r="BB366" s="1036"/>
      <c r="BC366" s="1036"/>
      <c r="BD366" s="1036"/>
      <c r="BE366" s="1036"/>
      <c r="BF366" s="1036"/>
      <c r="BG366" s="1036"/>
      <c r="BH366" s="1036"/>
      <c r="BI366" s="1036"/>
      <c r="BJ366" s="1036"/>
      <c r="BK366" s="1036"/>
      <c r="BL366" s="1036"/>
      <c r="BM366" s="1036"/>
      <c r="BN366" s="1036"/>
      <c r="BO366" s="1036"/>
      <c r="BP366" s="1036"/>
      <c r="BQ366" s="1036"/>
      <c r="BR366" s="1405"/>
      <c r="BS366" s="1405"/>
      <c r="BT366" s="1405"/>
      <c r="BU366" s="1405"/>
      <c r="BV366" s="1405"/>
      <c r="BW366" s="1405"/>
      <c r="BX366" s="1405"/>
      <c r="BY366" s="1405"/>
      <c r="BZ366" s="1405"/>
      <c r="CA366" s="1405"/>
      <c r="CB366" s="1405"/>
      <c r="CC366" s="1038"/>
      <c r="CD366" s="1035" t="s">
        <v>1639</v>
      </c>
      <c r="CE366" s="1036"/>
      <c r="CF366" s="1036"/>
      <c r="CG366" s="1036"/>
      <c r="CH366" s="1036"/>
      <c r="CI366" s="1036"/>
      <c r="CJ366" s="1036"/>
      <c r="CK366" s="1036"/>
      <c r="CL366" s="1036"/>
      <c r="CM366" s="1036"/>
      <c r="CN366" s="1036"/>
      <c r="CO366" s="1036"/>
      <c r="CP366" s="1036"/>
      <c r="CQ366" s="1036"/>
      <c r="CR366" s="1036"/>
      <c r="CS366" s="1036"/>
      <c r="CT366" s="1036"/>
      <c r="CU366" s="1036"/>
      <c r="CV366" s="1036"/>
      <c r="CW366" s="1036"/>
      <c r="CX366" s="1036"/>
      <c r="CY366" s="1036"/>
      <c r="CZ366" s="1036"/>
      <c r="DA366" s="1036"/>
      <c r="DB366" s="1036"/>
      <c r="DC366" s="1036"/>
      <c r="DD366" s="1036"/>
      <c r="DE366" s="1036"/>
      <c r="DF366" s="1036"/>
      <c r="DG366" s="1036"/>
      <c r="DH366" s="1036"/>
      <c r="DI366" s="1036"/>
      <c r="DJ366" s="1036"/>
      <c r="DK366" s="1405"/>
      <c r="DL366" s="1405"/>
      <c r="DM366" s="1405"/>
      <c r="DN366" s="1405"/>
      <c r="DO366" s="1405"/>
      <c r="DP366" s="1405"/>
      <c r="DQ366" s="1405"/>
      <c r="DR366" s="1405"/>
      <c r="DS366" s="1405"/>
      <c r="DT366" s="1405"/>
      <c r="DU366" s="1405"/>
      <c r="DV366" s="1405"/>
      <c r="DW366" s="1405"/>
      <c r="DX366" s="1405"/>
      <c r="DY366" s="1405"/>
      <c r="DZ366" s="1405"/>
      <c r="EA366" s="1405"/>
      <c r="EB366" s="1405"/>
      <c r="EC366" s="1405"/>
      <c r="ED366" s="1405"/>
      <c r="EE366" s="1405"/>
      <c r="EF366" s="1405"/>
      <c r="EG366" s="1405"/>
      <c r="EH366" s="1038"/>
      <c r="EI366" s="2877" t="s">
        <v>2415</v>
      </c>
      <c r="EJ366" s="2878"/>
      <c r="EK366" s="2879"/>
      <c r="EL366" s="2833" t="s">
        <v>3441</v>
      </c>
      <c r="EM366" s="2834"/>
      <c r="EN366" s="937"/>
    </row>
    <row r="367" spans="7:159" s="920" customFormat="1" ht="18.95" customHeight="1">
      <c r="J367" s="935"/>
      <c r="K367" s="3016"/>
      <c r="L367" s="3038"/>
      <c r="M367" s="3039"/>
      <c r="N367" s="3039"/>
      <c r="O367" s="3040"/>
      <c r="P367" s="3038"/>
      <c r="Q367" s="3039"/>
      <c r="R367" s="3039"/>
      <c r="S367" s="3040"/>
      <c r="T367" s="2800"/>
      <c r="U367" s="2801"/>
      <c r="V367" s="2801"/>
      <c r="W367" s="2801"/>
      <c r="X367" s="2801"/>
      <c r="Y367" s="2801"/>
      <c r="Z367" s="2801"/>
      <c r="AA367" s="2801"/>
      <c r="AB367" s="2801"/>
      <c r="AC367" s="2801"/>
      <c r="AD367" s="2801"/>
      <c r="AE367" s="2801"/>
      <c r="AF367" s="2801"/>
      <c r="AG367" s="2802"/>
      <c r="AH367" s="2855"/>
      <c r="AI367" s="2853"/>
      <c r="AJ367" s="2854"/>
      <c r="AK367" s="1361" t="s">
        <v>1550</v>
      </c>
      <c r="AL367" s="930"/>
      <c r="AM367" s="930"/>
      <c r="AN367" s="930"/>
      <c r="AO367" s="930"/>
      <c r="AP367" s="930"/>
      <c r="AQ367" s="930"/>
      <c r="AR367" s="930"/>
      <c r="AS367" s="930"/>
      <c r="AT367" s="930"/>
      <c r="AU367" s="930"/>
      <c r="AV367" s="930"/>
      <c r="AW367" s="930"/>
      <c r="AX367" s="930"/>
      <c r="AY367" s="930"/>
      <c r="AZ367" s="930"/>
      <c r="BA367" s="930"/>
      <c r="BB367" s="930"/>
      <c r="BC367" s="1361"/>
      <c r="BD367" s="1361"/>
      <c r="BE367" s="968"/>
      <c r="BF367" s="930" t="s">
        <v>1549</v>
      </c>
      <c r="BG367" s="930"/>
      <c r="BH367" s="930"/>
      <c r="BI367" s="930"/>
      <c r="BJ367" s="930"/>
      <c r="BK367" s="930"/>
      <c r="BL367" s="930"/>
      <c r="BM367" s="930"/>
      <c r="BN367" s="930"/>
      <c r="BO367" s="1361"/>
      <c r="BP367" s="1361"/>
      <c r="BQ367" s="968"/>
      <c r="BR367" s="930" t="s">
        <v>1671</v>
      </c>
      <c r="BS367" s="930"/>
      <c r="BT367" s="930"/>
      <c r="BU367" s="930"/>
      <c r="BV367" s="930"/>
      <c r="BW367" s="930"/>
      <c r="BX367" s="1361"/>
      <c r="BY367" s="1361"/>
      <c r="BZ367" s="968"/>
      <c r="CA367" s="2852" t="s">
        <v>2232</v>
      </c>
      <c r="CB367" s="2853"/>
      <c r="CC367" s="2854"/>
      <c r="CD367" s="930" t="s">
        <v>1550</v>
      </c>
      <c r="CE367" s="930"/>
      <c r="CF367" s="930"/>
      <c r="CG367" s="930"/>
      <c r="CH367" s="930"/>
      <c r="CI367" s="930"/>
      <c r="CJ367" s="930"/>
      <c r="CK367" s="930"/>
      <c r="CL367" s="930"/>
      <c r="CM367" s="930"/>
      <c r="CN367" s="930"/>
      <c r="CO367" s="930"/>
      <c r="CP367" s="930"/>
      <c r="CQ367" s="930"/>
      <c r="CR367" s="930"/>
      <c r="CS367" s="930"/>
      <c r="CT367" s="930"/>
      <c r="CU367" s="930"/>
      <c r="CV367" s="1361"/>
      <c r="CW367" s="1361"/>
      <c r="CX367" s="968"/>
      <c r="CY367" s="930" t="s">
        <v>1549</v>
      </c>
      <c r="CZ367" s="930"/>
      <c r="DA367" s="930"/>
      <c r="DB367" s="930"/>
      <c r="DC367" s="930"/>
      <c r="DD367" s="930"/>
      <c r="DE367" s="930"/>
      <c r="DF367" s="930"/>
      <c r="DG367" s="930"/>
      <c r="DH367" s="1361"/>
      <c r="DI367" s="1361"/>
      <c r="DJ367" s="968"/>
      <c r="DK367" s="930" t="s">
        <v>1671</v>
      </c>
      <c r="DL367" s="930"/>
      <c r="DM367" s="930"/>
      <c r="DN367" s="930"/>
      <c r="DO367" s="930"/>
      <c r="DP367" s="930"/>
      <c r="DQ367" s="930"/>
      <c r="DR367" s="930"/>
      <c r="DS367" s="930"/>
      <c r="DT367" s="930"/>
      <c r="DU367" s="930"/>
      <c r="DV367" s="930"/>
      <c r="DW367" s="930"/>
      <c r="DX367" s="930"/>
      <c r="DY367" s="930"/>
      <c r="DZ367" s="930"/>
      <c r="EA367" s="930"/>
      <c r="EB367" s="930"/>
      <c r="EC367" s="1361"/>
      <c r="ED367" s="1361"/>
      <c r="EE367" s="968"/>
      <c r="EF367" s="2852" t="s">
        <v>2243</v>
      </c>
      <c r="EG367" s="2853"/>
      <c r="EH367" s="2854"/>
      <c r="EI367" s="2855"/>
      <c r="EJ367" s="2853"/>
      <c r="EK367" s="2854"/>
      <c r="EL367" s="2835"/>
      <c r="EM367" s="2836"/>
      <c r="EN367" s="937"/>
    </row>
    <row r="368" spans="7:159" s="920" customFormat="1" ht="18.95" customHeight="1">
      <c r="J368" s="935"/>
      <c r="K368" s="3016"/>
      <c r="L368" s="3038"/>
      <c r="M368" s="3039"/>
      <c r="N368" s="3039"/>
      <c r="O368" s="3040"/>
      <c r="P368" s="3038"/>
      <c r="Q368" s="3039"/>
      <c r="R368" s="3039"/>
      <c r="S368" s="3040"/>
      <c r="T368" s="2797" t="s">
        <v>699</v>
      </c>
      <c r="U368" s="2848"/>
      <c r="V368" s="2848"/>
      <c r="W368" s="2799"/>
      <c r="X368" s="2797" t="s">
        <v>700</v>
      </c>
      <c r="Y368" s="2848"/>
      <c r="Z368" s="2799"/>
      <c r="AA368" s="2797" t="s">
        <v>1697</v>
      </c>
      <c r="AB368" s="2848"/>
      <c r="AC368" s="2848"/>
      <c r="AD368" s="2848"/>
      <c r="AE368" s="2799"/>
      <c r="AF368" s="2797" t="s">
        <v>1771</v>
      </c>
      <c r="AG368" s="2799"/>
      <c r="AH368" s="2855"/>
      <c r="AI368" s="2853"/>
      <c r="AJ368" s="2854"/>
      <c r="AK368" s="1034" t="s">
        <v>1951</v>
      </c>
      <c r="AL368" s="1034"/>
      <c r="AM368" s="1039"/>
      <c r="AN368" s="1033"/>
      <c r="AO368" s="1034"/>
      <c r="AP368" s="1039"/>
      <c r="AQ368" s="1202"/>
      <c r="AR368" s="1404"/>
      <c r="AS368" s="1204"/>
      <c r="AT368" s="1034" t="s">
        <v>862</v>
      </c>
      <c r="AU368" s="1034"/>
      <c r="AV368" s="1039"/>
      <c r="AW368" s="1033"/>
      <c r="AX368" s="1034"/>
      <c r="AY368" s="1039"/>
      <c r="AZ368" s="1202"/>
      <c r="BA368" s="1404"/>
      <c r="BB368" s="1204"/>
      <c r="BC368" s="2849" t="s">
        <v>2223</v>
      </c>
      <c r="BD368" s="2850"/>
      <c r="BE368" s="2851"/>
      <c r="BF368" s="1033" t="s">
        <v>1547</v>
      </c>
      <c r="BG368" s="1034"/>
      <c r="BH368" s="1039"/>
      <c r="BI368" s="1033"/>
      <c r="BJ368" s="1034"/>
      <c r="BK368" s="1039"/>
      <c r="BL368" s="1202"/>
      <c r="BM368" s="1404"/>
      <c r="BN368" s="1204"/>
      <c r="BO368" s="2849" t="s">
        <v>2223</v>
      </c>
      <c r="BP368" s="2850"/>
      <c r="BQ368" s="2851"/>
      <c r="BR368" s="2859" t="s">
        <v>2230</v>
      </c>
      <c r="BS368" s="2860"/>
      <c r="BT368" s="2861"/>
      <c r="BU368" s="2859" t="s">
        <v>1672</v>
      </c>
      <c r="BV368" s="2860"/>
      <c r="BW368" s="2861"/>
      <c r="BX368" s="2849" t="s">
        <v>2223</v>
      </c>
      <c r="BY368" s="2850"/>
      <c r="BZ368" s="2851"/>
      <c r="CA368" s="2855"/>
      <c r="CB368" s="2853"/>
      <c r="CC368" s="2854"/>
      <c r="CD368" s="1033" t="s">
        <v>2313</v>
      </c>
      <c r="CE368" s="1034"/>
      <c r="CF368" s="1039"/>
      <c r="CG368" s="1033"/>
      <c r="CH368" s="1034"/>
      <c r="CI368" s="1039"/>
      <c r="CJ368" s="1202"/>
      <c r="CK368" s="1404"/>
      <c r="CL368" s="1204"/>
      <c r="CM368" s="1033" t="s">
        <v>862</v>
      </c>
      <c r="CN368" s="1034"/>
      <c r="CO368" s="1039"/>
      <c r="CP368" s="1033"/>
      <c r="CQ368" s="1034"/>
      <c r="CR368" s="1039"/>
      <c r="CS368" s="1404"/>
      <c r="CT368" s="1404"/>
      <c r="CU368" s="1204"/>
      <c r="CV368" s="2849" t="s">
        <v>2223</v>
      </c>
      <c r="CW368" s="2850"/>
      <c r="CX368" s="2851"/>
      <c r="CY368" s="1033" t="s">
        <v>1547</v>
      </c>
      <c r="CZ368" s="1034"/>
      <c r="DA368" s="1039"/>
      <c r="DB368" s="1033"/>
      <c r="DC368" s="1034"/>
      <c r="DD368" s="1039"/>
      <c r="DE368" s="1202"/>
      <c r="DF368" s="1404"/>
      <c r="DG368" s="1204"/>
      <c r="DH368" s="2849" t="s">
        <v>2223</v>
      </c>
      <c r="DI368" s="2850"/>
      <c r="DJ368" s="2851"/>
      <c r="DK368" s="2859" t="s">
        <v>1984</v>
      </c>
      <c r="DL368" s="2860"/>
      <c r="DM368" s="2861"/>
      <c r="DN368" s="2859" t="s">
        <v>2230</v>
      </c>
      <c r="DO368" s="2860"/>
      <c r="DP368" s="2861"/>
      <c r="DQ368" s="2859" t="s">
        <v>1548</v>
      </c>
      <c r="DR368" s="2860"/>
      <c r="DS368" s="2861"/>
      <c r="DT368" s="2859" t="s">
        <v>1640</v>
      </c>
      <c r="DU368" s="2860"/>
      <c r="DV368" s="2861"/>
      <c r="DW368" s="2859" t="s">
        <v>1641</v>
      </c>
      <c r="DX368" s="2860"/>
      <c r="DY368" s="2861"/>
      <c r="DZ368" s="2859" t="s">
        <v>1672</v>
      </c>
      <c r="EA368" s="2860"/>
      <c r="EB368" s="2861"/>
      <c r="EC368" s="2849" t="s">
        <v>2223</v>
      </c>
      <c r="ED368" s="2850"/>
      <c r="EE368" s="2851"/>
      <c r="EF368" s="2855"/>
      <c r="EG368" s="2853"/>
      <c r="EH368" s="2854"/>
      <c r="EI368" s="2855"/>
      <c r="EJ368" s="2853"/>
      <c r="EK368" s="2854"/>
      <c r="EL368" s="2835"/>
      <c r="EM368" s="2836"/>
      <c r="EN368" s="937"/>
    </row>
    <row r="369" spans="5:170" s="920" customFormat="1" ht="18.95" customHeight="1">
      <c r="J369" s="935"/>
      <c r="K369" s="2881"/>
      <c r="L369" s="3041"/>
      <c r="M369" s="3042"/>
      <c r="N369" s="3042"/>
      <c r="O369" s="3043"/>
      <c r="P369" s="3041"/>
      <c r="Q369" s="3042"/>
      <c r="R369" s="3042"/>
      <c r="S369" s="3043"/>
      <c r="T369" s="2800"/>
      <c r="U369" s="2801"/>
      <c r="V369" s="2801"/>
      <c r="W369" s="2802"/>
      <c r="X369" s="2800"/>
      <c r="Y369" s="2801"/>
      <c r="Z369" s="2802"/>
      <c r="AA369" s="2800"/>
      <c r="AB369" s="2801"/>
      <c r="AC369" s="2801"/>
      <c r="AD369" s="2801"/>
      <c r="AE369" s="2802"/>
      <c r="AF369" s="2800"/>
      <c r="AG369" s="2802"/>
      <c r="AH369" s="2856"/>
      <c r="AI369" s="2857"/>
      <c r="AJ369" s="2858"/>
      <c r="AK369" s="1240" t="s">
        <v>2221</v>
      </c>
      <c r="AL369" s="1240"/>
      <c r="AM369" s="1241"/>
      <c r="AN369" s="1239" t="s">
        <v>2222</v>
      </c>
      <c r="AO369" s="1240"/>
      <c r="AP369" s="1241"/>
      <c r="AQ369" s="1247" t="s">
        <v>2223</v>
      </c>
      <c r="AR369" s="1248"/>
      <c r="AS369" s="1249"/>
      <c r="AT369" s="1240" t="s">
        <v>2221</v>
      </c>
      <c r="AU369" s="1240"/>
      <c r="AV369" s="1241"/>
      <c r="AW369" s="1239" t="s">
        <v>2222</v>
      </c>
      <c r="AX369" s="1240"/>
      <c r="AY369" s="1241"/>
      <c r="AZ369" s="1247" t="s">
        <v>2223</v>
      </c>
      <c r="BA369" s="1248"/>
      <c r="BB369" s="1249"/>
      <c r="BC369" s="2800"/>
      <c r="BD369" s="2801"/>
      <c r="BE369" s="2802"/>
      <c r="BF369" s="1239" t="s">
        <v>2237</v>
      </c>
      <c r="BG369" s="1240"/>
      <c r="BH369" s="1241"/>
      <c r="BI369" s="1239" t="s">
        <v>2238</v>
      </c>
      <c r="BJ369" s="1240"/>
      <c r="BK369" s="1241"/>
      <c r="BL369" s="1247" t="s">
        <v>2223</v>
      </c>
      <c r="BM369" s="1248"/>
      <c r="BN369" s="1249"/>
      <c r="BO369" s="2800"/>
      <c r="BP369" s="2801"/>
      <c r="BQ369" s="2802"/>
      <c r="BR369" s="2862"/>
      <c r="BS369" s="2863"/>
      <c r="BT369" s="2864"/>
      <c r="BU369" s="2862"/>
      <c r="BV369" s="2863"/>
      <c r="BW369" s="2864"/>
      <c r="BX369" s="2800"/>
      <c r="BY369" s="2801"/>
      <c r="BZ369" s="2802"/>
      <c r="CA369" s="2856"/>
      <c r="CB369" s="2857"/>
      <c r="CC369" s="2858"/>
      <c r="CD369" s="1239" t="s">
        <v>2221</v>
      </c>
      <c r="CE369" s="1240"/>
      <c r="CF369" s="1241"/>
      <c r="CG369" s="1239" t="s">
        <v>2222</v>
      </c>
      <c r="CH369" s="1240"/>
      <c r="CI369" s="1241"/>
      <c r="CJ369" s="1247" t="s">
        <v>2223</v>
      </c>
      <c r="CK369" s="1248"/>
      <c r="CL369" s="1249"/>
      <c r="CM369" s="1239" t="s">
        <v>2221</v>
      </c>
      <c r="CN369" s="1240"/>
      <c r="CO369" s="1241"/>
      <c r="CP369" s="1239" t="s">
        <v>2222</v>
      </c>
      <c r="CQ369" s="1240"/>
      <c r="CR369" s="1241"/>
      <c r="CS369" s="1247" t="s">
        <v>2223</v>
      </c>
      <c r="CT369" s="1248"/>
      <c r="CU369" s="1249"/>
      <c r="CV369" s="2800"/>
      <c r="CW369" s="2801"/>
      <c r="CX369" s="2802"/>
      <c r="CY369" s="1239" t="s">
        <v>2237</v>
      </c>
      <c r="CZ369" s="1240"/>
      <c r="DA369" s="1241"/>
      <c r="DB369" s="1239" t="s">
        <v>2238</v>
      </c>
      <c r="DC369" s="1240"/>
      <c r="DD369" s="1241"/>
      <c r="DE369" s="1247" t="s">
        <v>2223</v>
      </c>
      <c r="DF369" s="1248"/>
      <c r="DG369" s="1249"/>
      <c r="DH369" s="2800"/>
      <c r="DI369" s="2801"/>
      <c r="DJ369" s="2802"/>
      <c r="DK369" s="2862"/>
      <c r="DL369" s="2863"/>
      <c r="DM369" s="2864"/>
      <c r="DN369" s="2862"/>
      <c r="DO369" s="2863"/>
      <c r="DP369" s="2864"/>
      <c r="DQ369" s="2862"/>
      <c r="DR369" s="2863"/>
      <c r="DS369" s="2864"/>
      <c r="DT369" s="2862"/>
      <c r="DU369" s="2863"/>
      <c r="DV369" s="2864"/>
      <c r="DW369" s="2862"/>
      <c r="DX369" s="2863"/>
      <c r="DY369" s="2864"/>
      <c r="DZ369" s="2862"/>
      <c r="EA369" s="2863"/>
      <c r="EB369" s="2864"/>
      <c r="EC369" s="2800"/>
      <c r="ED369" s="2801"/>
      <c r="EE369" s="2802"/>
      <c r="EF369" s="2856"/>
      <c r="EG369" s="2857"/>
      <c r="EH369" s="2858"/>
      <c r="EI369" s="2856"/>
      <c r="EJ369" s="2857"/>
      <c r="EK369" s="2858"/>
      <c r="EL369" s="2837"/>
      <c r="EM369" s="2838"/>
      <c r="EN369" s="937"/>
    </row>
    <row r="370" spans="5:170" s="920" customFormat="1" ht="18.95" customHeight="1">
      <c r="J370" s="935"/>
      <c r="K370" s="1163" t="s">
        <v>737</v>
      </c>
      <c r="L370" s="982" t="s">
        <v>1867</v>
      </c>
      <c r="M370" s="983"/>
      <c r="N370" s="983"/>
      <c r="O370" s="984"/>
      <c r="P370" s="982" t="s">
        <v>1848</v>
      </c>
      <c r="Q370" s="983"/>
      <c r="R370" s="983"/>
      <c r="S370" s="984"/>
      <c r="T370" s="982" t="s">
        <v>1689</v>
      </c>
      <c r="U370" s="983"/>
      <c r="V370" s="983"/>
      <c r="W370" s="983"/>
      <c r="X370" s="1080">
        <v>241657</v>
      </c>
      <c r="Y370" s="983"/>
      <c r="Z370" s="984"/>
      <c r="AA370" s="1080" t="s">
        <v>1691</v>
      </c>
      <c r="AB370" s="983"/>
      <c r="AC370" s="983"/>
      <c r="AD370" s="983"/>
      <c r="AE370" s="984"/>
      <c r="AF370" s="982" t="s">
        <v>1772</v>
      </c>
      <c r="AG370" s="984"/>
      <c r="AH370" s="1173" t="s">
        <v>840</v>
      </c>
      <c r="AI370" s="1174"/>
      <c r="AJ370" s="1175"/>
      <c r="AK370" s="954" t="s">
        <v>840</v>
      </c>
      <c r="AL370" s="955"/>
      <c r="AM370" s="971"/>
      <c r="AN370" s="954" t="s">
        <v>840</v>
      </c>
      <c r="AO370" s="955"/>
      <c r="AP370" s="971"/>
      <c r="AQ370" s="954" t="s">
        <v>840</v>
      </c>
      <c r="AR370" s="955"/>
      <c r="AS370" s="971"/>
      <c r="AT370" s="954" t="s">
        <v>840</v>
      </c>
      <c r="AU370" s="955"/>
      <c r="AV370" s="971"/>
      <c r="AW370" s="954" t="s">
        <v>840</v>
      </c>
      <c r="AX370" s="955"/>
      <c r="AY370" s="971"/>
      <c r="AZ370" s="954" t="s">
        <v>840</v>
      </c>
      <c r="BA370" s="955"/>
      <c r="BB370" s="971"/>
      <c r="BC370" s="954" t="s">
        <v>840</v>
      </c>
      <c r="BD370" s="955"/>
      <c r="BE370" s="971"/>
      <c r="BF370" s="954" t="s">
        <v>840</v>
      </c>
      <c r="BG370" s="955"/>
      <c r="BH370" s="971"/>
      <c r="BI370" s="955" t="s">
        <v>840</v>
      </c>
      <c r="BJ370" s="955"/>
      <c r="BK370" s="955"/>
      <c r="BL370" s="954" t="s">
        <v>840</v>
      </c>
      <c r="BM370" s="955"/>
      <c r="BN370" s="971"/>
      <c r="BO370" s="954" t="s">
        <v>840</v>
      </c>
      <c r="BP370" s="955"/>
      <c r="BQ370" s="971"/>
      <c r="BR370" s="954" t="s">
        <v>840</v>
      </c>
      <c r="BS370" s="955"/>
      <c r="BT370" s="971"/>
      <c r="BU370" s="954" t="s">
        <v>840</v>
      </c>
      <c r="BV370" s="955"/>
      <c r="BW370" s="971"/>
      <c r="BX370" s="954" t="s">
        <v>840</v>
      </c>
      <c r="BY370" s="955"/>
      <c r="BZ370" s="971"/>
      <c r="CA370" s="1406" t="s">
        <v>840</v>
      </c>
      <c r="CB370" s="1407"/>
      <c r="CC370" s="1408"/>
      <c r="CD370" s="954" t="s">
        <v>840</v>
      </c>
      <c r="CE370" s="955"/>
      <c r="CF370" s="971"/>
      <c r="CG370" s="954" t="s">
        <v>840</v>
      </c>
      <c r="CH370" s="955"/>
      <c r="CI370" s="971"/>
      <c r="CJ370" s="954" t="s">
        <v>840</v>
      </c>
      <c r="CK370" s="955"/>
      <c r="CL370" s="971"/>
      <c r="CM370" s="954" t="s">
        <v>840</v>
      </c>
      <c r="CN370" s="955"/>
      <c r="CO370" s="971"/>
      <c r="CP370" s="954" t="s">
        <v>840</v>
      </c>
      <c r="CQ370" s="955"/>
      <c r="CR370" s="971"/>
      <c r="CS370" s="954" t="s">
        <v>840</v>
      </c>
      <c r="CT370" s="955"/>
      <c r="CU370" s="971"/>
      <c r="CV370" s="954" t="s">
        <v>840</v>
      </c>
      <c r="CW370" s="955"/>
      <c r="CX370" s="971"/>
      <c r="CY370" s="954" t="s">
        <v>840</v>
      </c>
      <c r="CZ370" s="955"/>
      <c r="DA370" s="971"/>
      <c r="DB370" s="955" t="s">
        <v>840</v>
      </c>
      <c r="DC370" s="955"/>
      <c r="DD370" s="955"/>
      <c r="DE370" s="954" t="s">
        <v>840</v>
      </c>
      <c r="DF370" s="955"/>
      <c r="DG370" s="971"/>
      <c r="DH370" s="954" t="s">
        <v>840</v>
      </c>
      <c r="DI370" s="955"/>
      <c r="DJ370" s="971"/>
      <c r="DK370" s="954" t="s">
        <v>840</v>
      </c>
      <c r="DL370" s="955"/>
      <c r="DM370" s="971"/>
      <c r="DN370" s="954" t="s">
        <v>840</v>
      </c>
      <c r="DO370" s="955"/>
      <c r="DP370" s="971"/>
      <c r="DQ370" s="954" t="s">
        <v>840</v>
      </c>
      <c r="DR370" s="955"/>
      <c r="DS370" s="971"/>
      <c r="DT370" s="954" t="s">
        <v>840</v>
      </c>
      <c r="DU370" s="955"/>
      <c r="DV370" s="971"/>
      <c r="DW370" s="954" t="s">
        <v>840</v>
      </c>
      <c r="DX370" s="955"/>
      <c r="DY370" s="971"/>
      <c r="DZ370" s="954" t="s">
        <v>840</v>
      </c>
      <c r="EA370" s="955"/>
      <c r="EB370" s="971"/>
      <c r="EC370" s="954" t="s">
        <v>840</v>
      </c>
      <c r="ED370" s="955"/>
      <c r="EE370" s="971"/>
      <c r="EF370" s="1406" t="s">
        <v>840</v>
      </c>
      <c r="EG370" s="1407"/>
      <c r="EH370" s="1408"/>
      <c r="EI370" s="1406" t="s">
        <v>840</v>
      </c>
      <c r="EJ370" s="1407"/>
      <c r="EK370" s="1408"/>
      <c r="EL370" s="1319" t="s">
        <v>3123</v>
      </c>
      <c r="EM370" s="960"/>
      <c r="EN370" s="937"/>
    </row>
    <row r="371" spans="5:170" s="920" customFormat="1" ht="18.95" customHeight="1">
      <c r="J371" s="935"/>
      <c r="K371" s="1163" t="s">
        <v>737</v>
      </c>
      <c r="L371" s="982" t="s">
        <v>1867</v>
      </c>
      <c r="M371" s="983"/>
      <c r="N371" s="983"/>
      <c r="O371" s="984"/>
      <c r="P371" s="982" t="s">
        <v>1849</v>
      </c>
      <c r="Q371" s="983"/>
      <c r="R371" s="983"/>
      <c r="S371" s="984"/>
      <c r="T371" s="982" t="s">
        <v>1689</v>
      </c>
      <c r="U371" s="983"/>
      <c r="V371" s="983"/>
      <c r="W371" s="983"/>
      <c r="X371" s="1080">
        <v>241657</v>
      </c>
      <c r="Y371" s="983"/>
      <c r="Z371" s="984"/>
      <c r="AA371" s="1080" t="s">
        <v>1691</v>
      </c>
      <c r="AB371" s="983"/>
      <c r="AC371" s="983"/>
      <c r="AD371" s="983"/>
      <c r="AE371" s="984"/>
      <c r="AF371" s="982" t="s">
        <v>1773</v>
      </c>
      <c r="AG371" s="984"/>
      <c r="AH371" s="1173" t="s">
        <v>840</v>
      </c>
      <c r="AI371" s="1174"/>
      <c r="AJ371" s="1175"/>
      <c r="AK371" s="954" t="s">
        <v>840</v>
      </c>
      <c r="AL371" s="955"/>
      <c r="AM371" s="971"/>
      <c r="AN371" s="954" t="s">
        <v>840</v>
      </c>
      <c r="AO371" s="955"/>
      <c r="AP371" s="971"/>
      <c r="AQ371" s="954" t="s">
        <v>840</v>
      </c>
      <c r="AR371" s="955"/>
      <c r="AS371" s="971"/>
      <c r="AT371" s="954" t="s">
        <v>840</v>
      </c>
      <c r="AU371" s="955"/>
      <c r="AV371" s="971"/>
      <c r="AW371" s="954" t="s">
        <v>840</v>
      </c>
      <c r="AX371" s="955"/>
      <c r="AY371" s="971"/>
      <c r="AZ371" s="954" t="s">
        <v>840</v>
      </c>
      <c r="BA371" s="955"/>
      <c r="BB371" s="971"/>
      <c r="BC371" s="954" t="s">
        <v>840</v>
      </c>
      <c r="BD371" s="955"/>
      <c r="BE371" s="971"/>
      <c r="BF371" s="954" t="s">
        <v>840</v>
      </c>
      <c r="BG371" s="955"/>
      <c r="BH371" s="971"/>
      <c r="BI371" s="955" t="s">
        <v>840</v>
      </c>
      <c r="BJ371" s="955"/>
      <c r="BK371" s="955"/>
      <c r="BL371" s="954" t="s">
        <v>840</v>
      </c>
      <c r="BM371" s="955"/>
      <c r="BN371" s="971"/>
      <c r="BO371" s="954" t="s">
        <v>840</v>
      </c>
      <c r="BP371" s="955"/>
      <c r="BQ371" s="971"/>
      <c r="BR371" s="954" t="s">
        <v>840</v>
      </c>
      <c r="BS371" s="955"/>
      <c r="BT371" s="971"/>
      <c r="BU371" s="954" t="s">
        <v>840</v>
      </c>
      <c r="BV371" s="955"/>
      <c r="BW371" s="971"/>
      <c r="BX371" s="954" t="s">
        <v>840</v>
      </c>
      <c r="BY371" s="955"/>
      <c r="BZ371" s="971"/>
      <c r="CA371" s="1406" t="s">
        <v>840</v>
      </c>
      <c r="CB371" s="1407"/>
      <c r="CC371" s="1408"/>
      <c r="CD371" s="954" t="s">
        <v>840</v>
      </c>
      <c r="CE371" s="955"/>
      <c r="CF371" s="971"/>
      <c r="CG371" s="954" t="s">
        <v>840</v>
      </c>
      <c r="CH371" s="955"/>
      <c r="CI371" s="971"/>
      <c r="CJ371" s="954" t="s">
        <v>840</v>
      </c>
      <c r="CK371" s="955"/>
      <c r="CL371" s="971"/>
      <c r="CM371" s="954" t="s">
        <v>840</v>
      </c>
      <c r="CN371" s="955"/>
      <c r="CO371" s="971"/>
      <c r="CP371" s="954" t="s">
        <v>840</v>
      </c>
      <c r="CQ371" s="955"/>
      <c r="CR371" s="971"/>
      <c r="CS371" s="954" t="s">
        <v>840</v>
      </c>
      <c r="CT371" s="955"/>
      <c r="CU371" s="971"/>
      <c r="CV371" s="954" t="s">
        <v>840</v>
      </c>
      <c r="CW371" s="955"/>
      <c r="CX371" s="971"/>
      <c r="CY371" s="954" t="s">
        <v>840</v>
      </c>
      <c r="CZ371" s="955"/>
      <c r="DA371" s="971"/>
      <c r="DB371" s="955" t="s">
        <v>840</v>
      </c>
      <c r="DC371" s="955"/>
      <c r="DD371" s="955"/>
      <c r="DE371" s="954" t="s">
        <v>840</v>
      </c>
      <c r="DF371" s="955"/>
      <c r="DG371" s="971"/>
      <c r="DH371" s="954" t="s">
        <v>840</v>
      </c>
      <c r="DI371" s="955"/>
      <c r="DJ371" s="971"/>
      <c r="DK371" s="954" t="s">
        <v>840</v>
      </c>
      <c r="DL371" s="955"/>
      <c r="DM371" s="971"/>
      <c r="DN371" s="954" t="s">
        <v>840</v>
      </c>
      <c r="DO371" s="955"/>
      <c r="DP371" s="971"/>
      <c r="DQ371" s="954" t="s">
        <v>840</v>
      </c>
      <c r="DR371" s="955"/>
      <c r="DS371" s="971"/>
      <c r="DT371" s="954" t="s">
        <v>840</v>
      </c>
      <c r="DU371" s="955"/>
      <c r="DV371" s="971"/>
      <c r="DW371" s="954" t="s">
        <v>840</v>
      </c>
      <c r="DX371" s="955"/>
      <c r="DY371" s="971"/>
      <c r="DZ371" s="954" t="s">
        <v>840</v>
      </c>
      <c r="EA371" s="955"/>
      <c r="EB371" s="971"/>
      <c r="EC371" s="954" t="s">
        <v>840</v>
      </c>
      <c r="ED371" s="955"/>
      <c r="EE371" s="971"/>
      <c r="EF371" s="1406" t="s">
        <v>840</v>
      </c>
      <c r="EG371" s="1407"/>
      <c r="EH371" s="1408"/>
      <c r="EI371" s="1406" t="s">
        <v>840</v>
      </c>
      <c r="EJ371" s="1407"/>
      <c r="EK371" s="1408"/>
      <c r="EL371" s="1319" t="s">
        <v>3123</v>
      </c>
      <c r="EM371" s="960"/>
      <c r="EN371" s="937"/>
    </row>
    <row r="372" spans="5:170" s="920" customFormat="1" ht="5.0999999999999996" customHeight="1">
      <c r="J372" s="935"/>
      <c r="EN372" s="937"/>
    </row>
    <row r="373" spans="5:170" s="920" customFormat="1" ht="5.0999999999999996" customHeight="1">
      <c r="J373" s="935"/>
      <c r="K373" s="1242"/>
      <c r="L373" s="1242"/>
      <c r="M373" s="1242"/>
      <c r="N373" s="1242"/>
      <c r="O373" s="1242"/>
      <c r="P373" s="1242"/>
      <c r="Q373" s="1242"/>
      <c r="R373" s="1242"/>
      <c r="S373" s="1242"/>
      <c r="T373" s="1242"/>
      <c r="U373" s="1242"/>
      <c r="V373" s="1242"/>
      <c r="W373" s="1242"/>
      <c r="X373" s="1242"/>
      <c r="Y373" s="1242"/>
      <c r="Z373" s="1242"/>
      <c r="AA373" s="1242"/>
      <c r="AB373" s="1242"/>
      <c r="AC373" s="1242"/>
      <c r="AD373" s="1242"/>
      <c r="AE373" s="1242"/>
      <c r="AF373" s="1242"/>
      <c r="AG373" s="1242"/>
      <c r="AH373" s="1242"/>
      <c r="AI373" s="1242"/>
      <c r="AJ373" s="1242"/>
      <c r="AK373" s="1242"/>
      <c r="AL373" s="1242"/>
      <c r="AM373" s="1242"/>
      <c r="AN373" s="1242"/>
      <c r="AO373" s="1242"/>
      <c r="AP373" s="1242"/>
      <c r="AQ373" s="1242"/>
      <c r="AR373" s="1242"/>
      <c r="AS373" s="1242"/>
      <c r="AT373" s="1242"/>
      <c r="AU373" s="1242"/>
      <c r="AV373" s="1242"/>
      <c r="AW373" s="1242"/>
      <c r="AX373" s="1242"/>
      <c r="AY373" s="1242"/>
      <c r="AZ373" s="1242"/>
      <c r="BA373" s="1242"/>
      <c r="BB373" s="1242"/>
      <c r="BC373" s="1242"/>
      <c r="BD373" s="1242"/>
      <c r="BE373" s="1242"/>
      <c r="BF373" s="1242"/>
      <c r="BG373" s="1242"/>
      <c r="BH373" s="1242"/>
      <c r="BI373" s="1242"/>
      <c r="BJ373" s="1242"/>
      <c r="BK373" s="1242"/>
      <c r="BL373" s="1242"/>
      <c r="BM373" s="1242"/>
      <c r="BN373" s="1242"/>
      <c r="BO373" s="1242"/>
      <c r="BP373" s="1242"/>
      <c r="BQ373" s="1242"/>
      <c r="BR373" s="1242"/>
      <c r="BS373" s="1242"/>
      <c r="BT373" s="1242"/>
      <c r="BU373" s="1242"/>
      <c r="BV373" s="1242"/>
      <c r="BW373" s="1242"/>
      <c r="BX373" s="1242"/>
      <c r="BY373" s="1242"/>
      <c r="BZ373" s="1242"/>
      <c r="CA373" s="1242"/>
      <c r="CB373" s="1242"/>
      <c r="CC373" s="1242"/>
      <c r="CD373" s="1242"/>
      <c r="CE373" s="1242"/>
      <c r="CF373" s="1242"/>
      <c r="CG373" s="1242"/>
      <c r="CH373" s="1242"/>
      <c r="CI373" s="1242"/>
      <c r="CJ373" s="1242"/>
      <c r="CK373" s="1242"/>
      <c r="CL373" s="1242"/>
      <c r="CM373" s="1242"/>
      <c r="CN373" s="1242"/>
      <c r="CO373" s="1242"/>
      <c r="CP373" s="1242"/>
      <c r="CQ373" s="1242"/>
      <c r="CR373" s="1242"/>
      <c r="CS373" s="1242"/>
      <c r="CT373" s="1242"/>
      <c r="CU373" s="1242"/>
      <c r="CV373" s="1242"/>
      <c r="CW373" s="1242"/>
      <c r="CX373" s="1242"/>
      <c r="CY373" s="1242"/>
      <c r="CZ373" s="1242"/>
      <c r="DA373" s="1242"/>
      <c r="DB373" s="1242"/>
      <c r="DC373" s="1242"/>
      <c r="DD373" s="1242"/>
      <c r="DE373" s="1242"/>
      <c r="DF373" s="1242"/>
      <c r="DG373" s="1242"/>
      <c r="DH373" s="1242"/>
      <c r="DI373" s="1242"/>
      <c r="DJ373" s="1242"/>
      <c r="DK373" s="1242"/>
      <c r="DL373" s="1242"/>
      <c r="DM373" s="1242"/>
      <c r="DN373" s="1242"/>
      <c r="DO373" s="1242"/>
      <c r="DP373" s="1242"/>
      <c r="DQ373" s="1242"/>
      <c r="DR373" s="1242"/>
      <c r="DS373" s="1242"/>
      <c r="DT373" s="1242"/>
      <c r="DU373" s="1242"/>
      <c r="DV373" s="1242"/>
      <c r="DW373" s="1242"/>
      <c r="DX373" s="1242"/>
      <c r="DY373" s="1242"/>
      <c r="DZ373" s="1242"/>
      <c r="EA373" s="1242"/>
      <c r="EB373" s="1242"/>
      <c r="EC373" s="1242"/>
      <c r="ED373" s="1242"/>
      <c r="EE373" s="1242"/>
      <c r="EF373" s="1242"/>
      <c r="EG373" s="1242"/>
      <c r="EH373" s="1242"/>
      <c r="EI373" s="1242"/>
      <c r="EJ373" s="1242"/>
      <c r="EK373" s="1242"/>
      <c r="EL373" s="1242"/>
      <c r="EM373" s="1242"/>
      <c r="EN373" s="937"/>
    </row>
    <row r="374" spans="5:170" s="920" customFormat="1" ht="18.95" customHeight="1">
      <c r="J374" s="935"/>
      <c r="K374" s="1242"/>
      <c r="L374" s="1242"/>
      <c r="M374" s="1242"/>
      <c r="N374" s="1242"/>
      <c r="O374" s="1242"/>
      <c r="P374" s="1242"/>
      <c r="Q374" s="1242"/>
      <c r="R374" s="1242"/>
      <c r="S374" s="1242"/>
      <c r="T374" s="1242"/>
      <c r="U374" s="1242"/>
      <c r="V374" s="1242"/>
      <c r="W374" s="1242"/>
      <c r="X374" s="1242"/>
      <c r="Y374" s="1242"/>
      <c r="Z374" s="1242"/>
      <c r="AA374" s="1242"/>
      <c r="AB374" s="1242"/>
      <c r="AC374" s="1242"/>
      <c r="AD374" s="1242"/>
      <c r="AE374" s="1217" t="s">
        <v>2418</v>
      </c>
      <c r="AF374" s="1242"/>
      <c r="AG374" s="1242"/>
      <c r="AH374" s="1239" t="s">
        <v>2448</v>
      </c>
      <c r="AI374" s="1240"/>
      <c r="AJ374" s="1241"/>
      <c r="AK374" s="1239" t="s">
        <v>840</v>
      </c>
      <c r="AL374" s="1240"/>
      <c r="AM374" s="1241"/>
      <c r="AN374" s="1239" t="s">
        <v>2448</v>
      </c>
      <c r="AO374" s="1240"/>
      <c r="AP374" s="1241"/>
      <c r="AQ374" s="1239" t="s">
        <v>2448</v>
      </c>
      <c r="AR374" s="1240"/>
      <c r="AS374" s="1241"/>
      <c r="AT374" s="1239" t="s">
        <v>840</v>
      </c>
      <c r="AU374" s="1240"/>
      <c r="AV374" s="1241"/>
      <c r="AW374" s="1239" t="s">
        <v>2448</v>
      </c>
      <c r="AX374" s="1240"/>
      <c r="AY374" s="1241"/>
      <c r="AZ374" s="1239" t="s">
        <v>2448</v>
      </c>
      <c r="BA374" s="1240"/>
      <c r="BB374" s="1241"/>
      <c r="BC374" s="1239" t="s">
        <v>840</v>
      </c>
      <c r="BD374" s="1240"/>
      <c r="BE374" s="1241"/>
      <c r="BF374" s="1239" t="s">
        <v>2448</v>
      </c>
      <c r="BG374" s="1240"/>
      <c r="BH374" s="1241"/>
      <c r="BI374" s="1239" t="s">
        <v>840</v>
      </c>
      <c r="BJ374" s="1240"/>
      <c r="BK374" s="1241"/>
      <c r="BL374" s="1239" t="s">
        <v>2448</v>
      </c>
      <c r="BM374" s="1240"/>
      <c r="BN374" s="1241"/>
      <c r="BO374" s="1239" t="s">
        <v>2448</v>
      </c>
      <c r="BP374" s="1240"/>
      <c r="BQ374" s="1241"/>
      <c r="BR374" s="1239" t="s">
        <v>840</v>
      </c>
      <c r="BS374" s="1240"/>
      <c r="BT374" s="1241"/>
      <c r="BU374" s="1239" t="s">
        <v>2448</v>
      </c>
      <c r="BV374" s="1240"/>
      <c r="BW374" s="1241"/>
      <c r="BX374" s="1239" t="s">
        <v>2448</v>
      </c>
      <c r="BY374" s="1240"/>
      <c r="BZ374" s="1241"/>
      <c r="CA374" s="1239" t="s">
        <v>840</v>
      </c>
      <c r="CB374" s="1240"/>
      <c r="CC374" s="1241"/>
      <c r="CD374" s="1239" t="s">
        <v>2448</v>
      </c>
      <c r="CE374" s="1240"/>
      <c r="CF374" s="1241"/>
      <c r="CG374" s="1239" t="s">
        <v>840</v>
      </c>
      <c r="CH374" s="1240"/>
      <c r="CI374" s="1241"/>
      <c r="CJ374" s="1239" t="s">
        <v>2448</v>
      </c>
      <c r="CK374" s="1240"/>
      <c r="CL374" s="1241"/>
      <c r="CM374" s="1239" t="s">
        <v>2448</v>
      </c>
      <c r="CN374" s="1240"/>
      <c r="CO374" s="1241"/>
      <c r="CP374" s="1239" t="s">
        <v>840</v>
      </c>
      <c r="CQ374" s="1240"/>
      <c r="CR374" s="1241"/>
      <c r="CS374" s="1239" t="s">
        <v>2448</v>
      </c>
      <c r="CT374" s="1240"/>
      <c r="CU374" s="1241"/>
      <c r="CV374" s="1239" t="s">
        <v>2448</v>
      </c>
      <c r="CW374" s="1240"/>
      <c r="CX374" s="1241"/>
      <c r="CY374" s="1239" t="s">
        <v>840</v>
      </c>
      <c r="CZ374" s="1240"/>
      <c r="DA374" s="1241"/>
      <c r="DB374" s="1239" t="s">
        <v>2448</v>
      </c>
      <c r="DC374" s="1240"/>
      <c r="DD374" s="1241"/>
      <c r="DE374" s="1239" t="s">
        <v>2448</v>
      </c>
      <c r="DF374" s="1240"/>
      <c r="DG374" s="1241"/>
      <c r="DH374" s="1239" t="s">
        <v>840</v>
      </c>
      <c r="DI374" s="1240"/>
      <c r="DJ374" s="1241"/>
      <c r="DK374" s="1239" t="s">
        <v>2448</v>
      </c>
      <c r="DL374" s="1240"/>
      <c r="DM374" s="1241"/>
      <c r="DN374" s="1239" t="s">
        <v>2448</v>
      </c>
      <c r="DO374" s="1240"/>
      <c r="DP374" s="1241"/>
      <c r="DQ374" s="1239" t="s">
        <v>840</v>
      </c>
      <c r="DR374" s="1240"/>
      <c r="DS374" s="1241"/>
      <c r="DT374" s="1239" t="s">
        <v>2448</v>
      </c>
      <c r="DU374" s="1240"/>
      <c r="DV374" s="1241"/>
      <c r="DW374" s="1239" t="s">
        <v>2448</v>
      </c>
      <c r="DX374" s="1240"/>
      <c r="DY374" s="1241"/>
      <c r="DZ374" s="1239" t="s">
        <v>840</v>
      </c>
      <c r="EA374" s="1240"/>
      <c r="EB374" s="1241"/>
      <c r="EC374" s="1239" t="s">
        <v>2448</v>
      </c>
      <c r="ED374" s="1240"/>
      <c r="EE374" s="1241"/>
      <c r="EF374" s="1239" t="s">
        <v>840</v>
      </c>
      <c r="EG374" s="1240"/>
      <c r="EH374" s="1241"/>
      <c r="EI374" s="1239" t="s">
        <v>2448</v>
      </c>
      <c r="EJ374" s="1240"/>
      <c r="EK374" s="1241"/>
      <c r="EL374" s="1242" t="s">
        <v>3209</v>
      </c>
      <c r="EM374" s="1242"/>
      <c r="EN374" s="937"/>
    </row>
    <row r="375" spans="5:170" s="920" customFormat="1" ht="5.0999999999999996" customHeight="1">
      <c r="J375" s="935"/>
      <c r="K375" s="1242"/>
      <c r="L375" s="1242"/>
      <c r="M375" s="1242"/>
      <c r="N375" s="1242"/>
      <c r="O375" s="1242"/>
      <c r="P375" s="1242"/>
      <c r="Q375" s="1242"/>
      <c r="R375" s="1242"/>
      <c r="S375" s="1242"/>
      <c r="T375" s="1242"/>
      <c r="U375" s="1242"/>
      <c r="V375" s="1242"/>
      <c r="W375" s="1242"/>
      <c r="X375" s="1242"/>
      <c r="Y375" s="1242"/>
      <c r="Z375" s="1242"/>
      <c r="AA375" s="1242"/>
      <c r="AB375" s="1242"/>
      <c r="AC375" s="1242"/>
      <c r="AD375" s="1242"/>
      <c r="AE375" s="1242"/>
      <c r="AF375" s="1242"/>
      <c r="AG375" s="1242"/>
      <c r="AH375" s="1242"/>
      <c r="AI375" s="1242"/>
      <c r="AJ375" s="1242"/>
      <c r="AK375" s="1242"/>
      <c r="AL375" s="1242"/>
      <c r="AM375" s="1242"/>
      <c r="AN375" s="1242"/>
      <c r="AO375" s="1242"/>
      <c r="AP375" s="1242"/>
      <c r="AQ375" s="1242"/>
      <c r="AR375" s="1242"/>
      <c r="AS375" s="1242"/>
      <c r="AT375" s="1242"/>
      <c r="AU375" s="1242"/>
      <c r="AV375" s="1242"/>
      <c r="AW375" s="1242"/>
      <c r="AX375" s="1242"/>
      <c r="AY375" s="1242"/>
      <c r="AZ375" s="1242"/>
      <c r="BA375" s="1242"/>
      <c r="BB375" s="1242"/>
      <c r="BC375" s="1242"/>
      <c r="BD375" s="1242"/>
      <c r="BE375" s="1242"/>
      <c r="BF375" s="1242"/>
      <c r="BG375" s="1242"/>
      <c r="BH375" s="1242"/>
      <c r="BI375" s="1242"/>
      <c r="BJ375" s="1242"/>
      <c r="BK375" s="1242"/>
      <c r="BL375" s="1242"/>
      <c r="BM375" s="1242"/>
      <c r="BN375" s="1242"/>
      <c r="BO375" s="1242"/>
      <c r="BP375" s="1242"/>
      <c r="BQ375" s="1242"/>
      <c r="BR375" s="1242"/>
      <c r="BS375" s="1242"/>
      <c r="BT375" s="1242"/>
      <c r="BU375" s="1242"/>
      <c r="BV375" s="1242"/>
      <c r="BW375" s="1242"/>
      <c r="BX375" s="1242"/>
      <c r="BY375" s="1242"/>
      <c r="BZ375" s="1242"/>
      <c r="CA375" s="1242"/>
      <c r="CB375" s="1242"/>
      <c r="CC375" s="1242"/>
      <c r="CD375" s="1242"/>
      <c r="CE375" s="1242"/>
      <c r="CF375" s="1242"/>
      <c r="CG375" s="1242"/>
      <c r="CH375" s="1242"/>
      <c r="CI375" s="1242"/>
      <c r="CJ375" s="1242"/>
      <c r="CK375" s="1242"/>
      <c r="CL375" s="1242"/>
      <c r="CM375" s="1242"/>
      <c r="CN375" s="1242"/>
      <c r="CO375" s="1242"/>
      <c r="CP375" s="1242"/>
      <c r="CQ375" s="1242"/>
      <c r="CR375" s="1242"/>
      <c r="CS375" s="1242"/>
      <c r="CT375" s="1242"/>
      <c r="CU375" s="1242"/>
      <c r="CV375" s="1242"/>
      <c r="CW375" s="1242"/>
      <c r="CX375" s="1242"/>
      <c r="CY375" s="1242"/>
      <c r="CZ375" s="1242"/>
      <c r="DA375" s="1242"/>
      <c r="DB375" s="1242"/>
      <c r="DC375" s="1242"/>
      <c r="DD375" s="1242"/>
      <c r="DE375" s="1242"/>
      <c r="DF375" s="1242"/>
      <c r="DG375" s="1242"/>
      <c r="DH375" s="1242"/>
      <c r="DI375" s="1242"/>
      <c r="DJ375" s="1242"/>
      <c r="DK375" s="1242"/>
      <c r="DL375" s="1242"/>
      <c r="DM375" s="1242"/>
      <c r="DN375" s="1242"/>
      <c r="DO375" s="1242"/>
      <c r="DP375" s="1242"/>
      <c r="DQ375" s="1242"/>
      <c r="DR375" s="1242"/>
      <c r="DS375" s="1242"/>
      <c r="DT375" s="1242"/>
      <c r="DU375" s="1242"/>
      <c r="DV375" s="1242"/>
      <c r="DW375" s="1242"/>
      <c r="DX375" s="1242"/>
      <c r="DY375" s="1242"/>
      <c r="DZ375" s="1242"/>
      <c r="EA375" s="1242"/>
      <c r="EB375" s="1242"/>
      <c r="EC375" s="1242"/>
      <c r="ED375" s="1242"/>
      <c r="EE375" s="1242"/>
      <c r="EF375" s="1242"/>
      <c r="EG375" s="1242"/>
      <c r="EH375" s="1242"/>
      <c r="EI375" s="1242"/>
      <c r="EJ375" s="1242"/>
      <c r="EK375" s="1242"/>
      <c r="EL375" s="1242"/>
      <c r="EM375" s="1242"/>
      <c r="EN375" s="937"/>
    </row>
    <row r="376" spans="5:170" s="920" customFormat="1" ht="9.9499999999999993" customHeight="1">
      <c r="J376" s="936"/>
      <c r="K376" s="939"/>
      <c r="L376" s="939"/>
      <c r="M376" s="939"/>
      <c r="N376" s="939"/>
      <c r="O376" s="939"/>
      <c r="P376" s="939"/>
      <c r="Q376" s="939"/>
      <c r="R376" s="939"/>
      <c r="S376" s="939"/>
      <c r="T376" s="939"/>
      <c r="U376" s="939"/>
      <c r="V376" s="939"/>
      <c r="W376" s="939"/>
      <c r="X376" s="939"/>
      <c r="Y376" s="939"/>
      <c r="Z376" s="939"/>
      <c r="AA376" s="939"/>
      <c r="AB376" s="939"/>
      <c r="AC376" s="939"/>
      <c r="AD376" s="939"/>
      <c r="AE376" s="939"/>
      <c r="AF376" s="939"/>
      <c r="AG376" s="939"/>
      <c r="AH376" s="939"/>
      <c r="AI376" s="939"/>
      <c r="AJ376" s="939"/>
      <c r="AK376" s="939"/>
      <c r="AL376" s="939"/>
      <c r="AM376" s="939"/>
      <c r="AN376" s="939"/>
      <c r="AO376" s="939"/>
      <c r="AP376" s="939"/>
      <c r="AQ376" s="939"/>
      <c r="AR376" s="939"/>
      <c r="AS376" s="939"/>
      <c r="AT376" s="939"/>
      <c r="AU376" s="939"/>
      <c r="AV376" s="939"/>
      <c r="AW376" s="939"/>
      <c r="AX376" s="939"/>
      <c r="AY376" s="939"/>
      <c r="AZ376" s="939"/>
      <c r="BA376" s="939"/>
      <c r="BB376" s="939"/>
      <c r="BC376" s="939"/>
      <c r="BD376" s="939"/>
      <c r="BE376" s="939"/>
      <c r="BF376" s="939"/>
      <c r="BG376" s="939"/>
      <c r="BH376" s="939"/>
      <c r="BI376" s="939"/>
      <c r="BJ376" s="939"/>
      <c r="BK376" s="939"/>
      <c r="BL376" s="939"/>
      <c r="BM376" s="939"/>
      <c r="BN376" s="939"/>
      <c r="BO376" s="939"/>
      <c r="BP376" s="939"/>
      <c r="BQ376" s="939"/>
      <c r="BR376" s="939"/>
      <c r="BS376" s="939"/>
      <c r="BT376" s="939"/>
      <c r="BU376" s="939"/>
      <c r="BV376" s="939"/>
      <c r="BW376" s="939"/>
      <c r="BX376" s="939"/>
      <c r="BY376" s="939"/>
      <c r="BZ376" s="939"/>
      <c r="CA376" s="939"/>
      <c r="CB376" s="939"/>
      <c r="CC376" s="939"/>
      <c r="CD376" s="939"/>
      <c r="CE376" s="939"/>
      <c r="CF376" s="939"/>
      <c r="CG376" s="939"/>
      <c r="CH376" s="939"/>
      <c r="CI376" s="939"/>
      <c r="CJ376" s="939"/>
      <c r="CK376" s="939"/>
      <c r="CL376" s="939"/>
      <c r="CM376" s="939"/>
      <c r="CN376" s="939"/>
      <c r="CO376" s="939"/>
      <c r="CP376" s="939"/>
      <c r="CQ376" s="939"/>
      <c r="CR376" s="939"/>
      <c r="CS376" s="939"/>
      <c r="CT376" s="939"/>
      <c r="CU376" s="939"/>
      <c r="CV376" s="939"/>
      <c r="CW376" s="939"/>
      <c r="CX376" s="939"/>
      <c r="CY376" s="939"/>
      <c r="CZ376" s="939"/>
      <c r="DA376" s="939"/>
      <c r="DB376" s="939"/>
      <c r="DC376" s="939"/>
      <c r="DD376" s="939"/>
      <c r="DE376" s="939"/>
      <c r="DF376" s="939"/>
      <c r="DG376" s="939"/>
      <c r="DH376" s="939"/>
      <c r="DI376" s="939"/>
      <c r="DJ376" s="939"/>
      <c r="DK376" s="939"/>
      <c r="DL376" s="939"/>
      <c r="DM376" s="939"/>
      <c r="DN376" s="939"/>
      <c r="DO376" s="939"/>
      <c r="DP376" s="939"/>
      <c r="DQ376" s="939"/>
      <c r="DR376" s="939"/>
      <c r="DS376" s="939"/>
      <c r="DT376" s="939"/>
      <c r="DU376" s="939"/>
      <c r="DV376" s="939"/>
      <c r="DW376" s="939"/>
      <c r="DX376" s="939"/>
      <c r="DY376" s="939"/>
      <c r="DZ376" s="939"/>
      <c r="EA376" s="939"/>
      <c r="EB376" s="939"/>
      <c r="EC376" s="939"/>
      <c r="ED376" s="939"/>
      <c r="EE376" s="939"/>
      <c r="EF376" s="939"/>
      <c r="EG376" s="939"/>
      <c r="EH376" s="939"/>
      <c r="EI376" s="939"/>
      <c r="EJ376" s="939"/>
      <c r="EK376" s="939"/>
      <c r="EL376" s="939"/>
      <c r="EM376" s="939"/>
      <c r="EN376" s="940"/>
    </row>
    <row r="377" spans="5:170" s="920" customFormat="1" ht="18.95" customHeight="1">
      <c r="K377" s="1052" t="s">
        <v>2255</v>
      </c>
    </row>
    <row r="380" spans="5:170" ht="18.95" customHeight="1">
      <c r="I380" s="924" t="s">
        <v>3556</v>
      </c>
    </row>
    <row r="381" spans="5:170" s="920" customFormat="1" ht="18.95" customHeight="1">
      <c r="E381" s="486"/>
      <c r="F381" s="486"/>
      <c r="G381" s="486"/>
    </row>
    <row r="382" spans="5:170" ht="5.0999999999999996" customHeight="1">
      <c r="H382"/>
      <c r="I382"/>
      <c r="J382" s="536"/>
      <c r="K382" s="921"/>
      <c r="L382" s="922"/>
      <c r="M382" s="922"/>
      <c r="N382" s="922"/>
      <c r="O382" s="922"/>
      <c r="P382" s="2044"/>
      <c r="Q382" s="2044"/>
      <c r="R382" s="2044"/>
      <c r="S382" s="2044"/>
      <c r="T382" s="2044"/>
      <c r="U382" s="2045"/>
      <c r="W382" s="2046"/>
      <c r="X382" s="536"/>
      <c r="Y382" s="536"/>
      <c r="Z382" s="920"/>
      <c r="AA382" s="920"/>
      <c r="AB382" s="920"/>
      <c r="AC382" s="920"/>
      <c r="AD382" s="920"/>
      <c r="AE382" s="920"/>
      <c r="AF382" s="920"/>
      <c r="AG382" s="920"/>
      <c r="AH382" s="920"/>
      <c r="AI382" s="920"/>
      <c r="AJ382" s="920"/>
      <c r="AK382" s="920"/>
      <c r="AL382" s="920"/>
      <c r="AM382" s="920"/>
      <c r="AN382" s="920"/>
      <c r="AO382" s="920"/>
      <c r="AP382" s="920"/>
      <c r="AQ382" s="920"/>
      <c r="AR382" s="920"/>
      <c r="AS382" s="920"/>
      <c r="AT382" s="920"/>
      <c r="AU382" s="920"/>
      <c r="AV382" s="920"/>
      <c r="AW382" s="920"/>
      <c r="AX382" s="920"/>
      <c r="AY382" s="920"/>
      <c r="AZ382" s="920"/>
      <c r="BA382" s="920"/>
      <c r="BB382" s="920"/>
      <c r="BC382" s="920"/>
      <c r="BD382" s="920"/>
      <c r="BE382" s="920"/>
      <c r="BF382" s="920"/>
      <c r="BG382" s="920"/>
      <c r="BH382" s="920"/>
      <c r="BI382" s="920"/>
    </row>
    <row r="383" spans="5:170" ht="18.95" customHeight="1">
      <c r="H383"/>
      <c r="I383"/>
      <c r="J383" s="536"/>
      <c r="K383" s="907" t="s">
        <v>3558</v>
      </c>
      <c r="L383" s="908"/>
      <c r="M383" s="908"/>
      <c r="N383" s="908"/>
      <c r="O383" s="908"/>
      <c r="P383" s="908"/>
      <c r="Q383" s="908"/>
      <c r="R383" s="908"/>
      <c r="S383" s="908"/>
      <c r="T383" s="908"/>
      <c r="U383" s="909"/>
      <c r="V383" s="920"/>
      <c r="W383" s="920"/>
      <c r="X383" s="920"/>
      <c r="Y383" s="920"/>
      <c r="Z383" s="920"/>
      <c r="AA383" s="920"/>
      <c r="AB383" s="920"/>
      <c r="AC383" s="920"/>
      <c r="AD383" s="920"/>
      <c r="AE383" s="920"/>
      <c r="AF383" s="920"/>
      <c r="AG383" s="920"/>
      <c r="AH383" s="920"/>
      <c r="AI383" s="920"/>
      <c r="AJ383" s="920"/>
      <c r="AK383" s="920"/>
      <c r="AL383" s="920"/>
      <c r="AM383" s="920"/>
      <c r="AN383" s="920"/>
      <c r="AO383" s="920"/>
      <c r="AS383" s="920"/>
      <c r="AT383" s="920"/>
      <c r="AU383" s="920"/>
      <c r="AV383" s="920"/>
      <c r="AW383" s="920"/>
      <c r="AX383" s="920"/>
      <c r="AY383" s="920"/>
      <c r="AZ383" s="920"/>
      <c r="BA383" s="920"/>
      <c r="BB383" s="920"/>
      <c r="BC383" s="920"/>
      <c r="BD383" s="920"/>
      <c r="BE383" s="920"/>
      <c r="BF383" s="920"/>
      <c r="BG383" s="920"/>
      <c r="BH383" s="920"/>
      <c r="BI383" s="920"/>
      <c r="BJ383" s="920"/>
      <c r="EI383" s="920"/>
      <c r="EJ383" s="920"/>
      <c r="EK383" s="920"/>
      <c r="EL383" s="920"/>
      <c r="EM383" s="920"/>
      <c r="EN383" s="920"/>
      <c r="EO383" s="920"/>
      <c r="EP383" s="920"/>
      <c r="EQ383" s="920"/>
      <c r="ER383" s="920"/>
      <c r="ES383" s="920"/>
      <c r="ET383" s="920"/>
      <c r="EU383" s="920"/>
      <c r="EV383" s="920"/>
      <c r="EW383" s="920"/>
      <c r="EX383" s="920"/>
      <c r="EY383" s="920"/>
      <c r="EZ383" s="920"/>
      <c r="FA383" s="920"/>
      <c r="FB383" s="920"/>
      <c r="FC383" s="920"/>
      <c r="FD383" s="920"/>
      <c r="FE383" s="920"/>
      <c r="FF383" s="920"/>
      <c r="FG383" s="920"/>
      <c r="FH383" s="920"/>
      <c r="FI383" s="920"/>
      <c r="FJ383" s="920"/>
      <c r="FK383" s="920"/>
      <c r="FL383" s="920"/>
      <c r="FM383" s="920"/>
      <c r="FN383" s="920"/>
    </row>
    <row r="384" spans="5:170" ht="9.9499999999999993" customHeight="1">
      <c r="H384"/>
      <c r="I384"/>
      <c r="J384" s="916"/>
      <c r="K384" s="536"/>
      <c r="L384" s="536"/>
      <c r="M384" s="536"/>
      <c r="N384" s="536"/>
      <c r="O384" s="536"/>
      <c r="P384" s="2046"/>
      <c r="Q384" s="2046"/>
      <c r="R384" s="2046"/>
      <c r="S384" s="2046"/>
      <c r="T384" s="2046"/>
      <c r="U384" s="2046"/>
      <c r="V384" s="1316"/>
      <c r="W384" s="1317"/>
      <c r="X384" s="1317"/>
      <c r="Y384" s="1317"/>
      <c r="Z384" s="1316"/>
      <c r="AA384" s="1316"/>
      <c r="AB384" s="1316"/>
      <c r="AC384" s="1316"/>
      <c r="AD384" s="1316"/>
      <c r="AE384" s="1316"/>
      <c r="AF384" s="1316"/>
      <c r="AG384" s="1316"/>
      <c r="AH384" s="1316"/>
      <c r="AI384" s="1316"/>
      <c r="AJ384" s="1316"/>
      <c r="AK384" s="1316"/>
      <c r="AL384" s="1316"/>
      <c r="AM384" s="1316"/>
      <c r="AN384" s="1316"/>
      <c r="AO384" s="1316"/>
      <c r="AP384" s="1316"/>
      <c r="AQ384" s="1316"/>
      <c r="AR384" s="1316"/>
      <c r="AS384" s="1316"/>
      <c r="AT384" s="1316"/>
      <c r="AU384" s="1316"/>
      <c r="AV384" s="1316"/>
      <c r="AW384" s="1316"/>
      <c r="AX384" s="1316"/>
      <c r="AY384" s="1316"/>
      <c r="AZ384" s="1316"/>
      <c r="BA384" s="1316"/>
      <c r="BB384" s="1316"/>
      <c r="BC384" s="1316"/>
      <c r="BD384" s="1316"/>
      <c r="BE384" s="1316"/>
      <c r="BF384" s="1316"/>
      <c r="BG384" s="1316"/>
      <c r="BH384" s="1316"/>
      <c r="BI384" s="1316"/>
      <c r="BJ384" s="1316"/>
      <c r="BK384" s="1316"/>
      <c r="BL384" s="1316"/>
      <c r="BM384" s="1316"/>
      <c r="BN384" s="1316"/>
      <c r="BO384" s="1316"/>
      <c r="BP384" s="1316"/>
      <c r="BQ384" s="1316"/>
      <c r="BR384" s="1316"/>
      <c r="BS384" s="1316"/>
      <c r="BT384" s="1316"/>
      <c r="BU384" s="1316"/>
      <c r="BV384" s="1316"/>
      <c r="BW384" s="1316"/>
      <c r="BX384" s="1316"/>
      <c r="BY384" s="1316"/>
      <c r="BZ384" s="1316"/>
      <c r="CA384" s="1316"/>
      <c r="CB384" s="1316"/>
      <c r="CC384" s="1316"/>
      <c r="CD384" s="1316"/>
      <c r="CE384" s="1316"/>
      <c r="CF384" s="1316"/>
      <c r="CG384" s="1316"/>
      <c r="CH384" s="1316"/>
      <c r="CI384" s="1316"/>
      <c r="CJ384" s="1316"/>
      <c r="CK384" s="1316"/>
      <c r="CL384" s="1316"/>
      <c r="CM384" s="1316"/>
      <c r="CN384" s="1316"/>
      <c r="CO384" s="1316"/>
      <c r="CP384" s="1316"/>
      <c r="CQ384" s="1316"/>
      <c r="CR384" s="1316"/>
      <c r="CS384" s="1316"/>
      <c r="CT384" s="1316"/>
      <c r="CU384" s="1316"/>
      <c r="CV384" s="1316"/>
      <c r="CW384" s="1316"/>
      <c r="CX384" s="1316"/>
      <c r="CY384" s="1316"/>
      <c r="CZ384" s="1316"/>
      <c r="DA384" s="1316"/>
      <c r="DB384" s="1316"/>
      <c r="DC384" s="1316"/>
      <c r="DD384" s="1316"/>
      <c r="DE384" s="1316"/>
      <c r="DF384" s="1316"/>
      <c r="DG384" s="1316"/>
      <c r="DH384" s="1316"/>
      <c r="DI384" s="1316"/>
      <c r="DJ384" s="1316"/>
      <c r="DK384" s="1316"/>
      <c r="DL384" s="1316"/>
      <c r="DM384" s="1316"/>
      <c r="DN384" s="1316"/>
      <c r="DO384" s="1316"/>
      <c r="DP384" s="1316"/>
      <c r="DQ384" s="1316"/>
      <c r="DR384" s="1316"/>
      <c r="DS384" s="1316"/>
      <c r="DT384" s="1316"/>
      <c r="DU384" s="1316"/>
      <c r="DV384" s="1316"/>
      <c r="DW384" s="1316"/>
      <c r="DX384" s="1316"/>
      <c r="DY384" s="1316"/>
      <c r="DZ384" s="1316"/>
      <c r="EA384" s="1316"/>
      <c r="EB384" s="1316"/>
      <c r="EC384" s="1316"/>
      <c r="ED384" s="1316"/>
      <c r="EE384" s="1316"/>
      <c r="EF384" s="1316"/>
      <c r="EG384" s="1316"/>
      <c r="EH384" s="1316"/>
      <c r="EI384" s="941"/>
      <c r="EJ384" s="941"/>
      <c r="EK384" s="941"/>
      <c r="EL384" s="942"/>
      <c r="EM384" s="920"/>
      <c r="EN384" s="920"/>
      <c r="EO384" s="920"/>
      <c r="EP384" s="920"/>
      <c r="EQ384" s="920"/>
      <c r="ER384" s="920"/>
      <c r="ES384" s="920"/>
      <c r="ET384" s="920"/>
      <c r="EU384" s="920"/>
      <c r="EV384" s="920"/>
      <c r="EW384" s="920"/>
      <c r="EX384" s="920"/>
      <c r="EY384" s="920"/>
      <c r="EZ384" s="920"/>
      <c r="FA384" s="920"/>
      <c r="FB384" s="920"/>
      <c r="FC384" s="920"/>
      <c r="FD384" s="920"/>
      <c r="FE384" s="920"/>
      <c r="FF384" s="920"/>
      <c r="FG384" s="920"/>
      <c r="FH384" s="920"/>
      <c r="FI384" s="920"/>
      <c r="FJ384" s="920"/>
      <c r="FK384" s="920"/>
      <c r="FL384" s="920"/>
      <c r="FM384" s="920"/>
      <c r="FN384" s="920"/>
    </row>
    <row r="385" spans="5:170" ht="18.95" customHeight="1">
      <c r="J385" s="935"/>
      <c r="K385" s="949" t="s">
        <v>1642</v>
      </c>
      <c r="L385" s="1397"/>
      <c r="M385" s="938"/>
      <c r="N385" s="938"/>
      <c r="O385" s="2890" t="s">
        <v>1179</v>
      </c>
      <c r="P385" s="2891"/>
      <c r="Q385" s="2891"/>
      <c r="R385" s="2892"/>
      <c r="S385" s="986" t="s">
        <v>1180</v>
      </c>
      <c r="T385" s="987" t="s">
        <v>1178</v>
      </c>
      <c r="U385" s="2890" t="s">
        <v>1179</v>
      </c>
      <c r="V385" s="2891"/>
      <c r="W385" s="2891"/>
      <c r="X385" s="2892"/>
      <c r="Y385" s="986" t="s">
        <v>1180</v>
      </c>
      <c r="Z385" s="920"/>
      <c r="AA385" s="938" t="s">
        <v>1630</v>
      </c>
      <c r="AB385" s="938"/>
      <c r="AC385" s="938"/>
      <c r="AD385" s="1154" t="s">
        <v>2432</v>
      </c>
      <c r="AE385" s="1155"/>
      <c r="AF385" s="1155"/>
      <c r="AG385" s="1155"/>
      <c r="AH385" s="1155"/>
      <c r="AI385" s="1156"/>
      <c r="AJ385" s="946" t="s">
        <v>1115</v>
      </c>
      <c r="AM385" s="920" t="s">
        <v>3787</v>
      </c>
      <c r="AN385" s="920" t="s">
        <v>3786</v>
      </c>
      <c r="AO385" s="920"/>
      <c r="AP385" s="920"/>
      <c r="AQ385" s="920" t="s">
        <v>3789</v>
      </c>
      <c r="AR385" s="920" t="s">
        <v>3788</v>
      </c>
      <c r="AS385" s="920"/>
      <c r="AT385" s="920"/>
      <c r="AU385" s="486" t="s">
        <v>737</v>
      </c>
      <c r="AV385" s="486" t="s">
        <v>2318</v>
      </c>
      <c r="AY385" s="920"/>
      <c r="AZ385" s="920"/>
      <c r="BF385" s="920"/>
      <c r="BG385" s="926" t="s">
        <v>1544</v>
      </c>
      <c r="BH385" s="927"/>
      <c r="BI385" s="928"/>
      <c r="BJ385" s="926" t="s">
        <v>1623</v>
      </c>
      <c r="BK385" s="927"/>
      <c r="BL385" s="928"/>
      <c r="BM385" s="920"/>
      <c r="BN385" s="920"/>
      <c r="BO385" s="920"/>
      <c r="BP385" s="920"/>
      <c r="BQ385" s="920"/>
      <c r="BR385" s="920"/>
      <c r="BS385" s="920"/>
      <c r="BT385" s="920"/>
      <c r="BU385" s="920"/>
      <c r="BV385" s="920"/>
      <c r="BW385" s="920"/>
      <c r="BX385" s="920"/>
      <c r="BY385" s="920"/>
      <c r="BZ385" s="920"/>
      <c r="CA385" s="920"/>
      <c r="CB385" s="920"/>
      <c r="CC385" s="920"/>
      <c r="CD385" s="920"/>
      <c r="CE385" s="920"/>
      <c r="CF385" s="920"/>
      <c r="CG385" s="920"/>
      <c r="CH385" s="920"/>
      <c r="CI385" s="920"/>
      <c r="CJ385" s="920"/>
      <c r="CK385" s="920"/>
      <c r="CL385" s="920"/>
      <c r="CM385" s="920"/>
      <c r="CN385" s="920"/>
      <c r="CO385" s="920"/>
      <c r="CP385" s="920"/>
      <c r="CQ385" s="920"/>
      <c r="CR385" s="920"/>
      <c r="CS385" s="920"/>
      <c r="CT385" s="920"/>
      <c r="CU385" s="920"/>
      <c r="CV385" s="920"/>
      <c r="CW385" s="920"/>
      <c r="CX385" s="920"/>
      <c r="CY385" s="920"/>
      <c r="CZ385" s="920"/>
      <c r="DA385" s="920"/>
      <c r="DB385" s="920"/>
      <c r="DC385" s="920"/>
      <c r="DD385" s="920"/>
      <c r="DE385" s="920"/>
      <c r="DF385" s="920"/>
      <c r="DG385" s="920"/>
      <c r="DH385" s="920"/>
      <c r="DI385" s="920"/>
      <c r="DJ385" s="920"/>
      <c r="DK385" s="920"/>
      <c r="DL385" s="920"/>
      <c r="DM385" s="920"/>
      <c r="DN385" s="920"/>
      <c r="DO385" s="920"/>
      <c r="DP385" s="920"/>
      <c r="DQ385" s="920"/>
      <c r="DR385" s="920"/>
      <c r="DS385" s="920"/>
      <c r="DT385" s="920"/>
      <c r="DU385" s="920"/>
      <c r="DV385" s="920"/>
      <c r="DW385" s="920"/>
      <c r="DX385" s="920"/>
      <c r="DY385" s="920"/>
      <c r="DZ385" s="920"/>
      <c r="EA385" s="920"/>
      <c r="EB385" s="920"/>
      <c r="EC385" s="920"/>
      <c r="ED385" s="920"/>
      <c r="EE385" s="920"/>
      <c r="EF385" s="920"/>
      <c r="EG385" s="920"/>
      <c r="EH385" s="920"/>
      <c r="EI385" s="920"/>
      <c r="EJ385" s="920"/>
      <c r="EK385" s="920"/>
      <c r="EL385" s="937"/>
      <c r="EM385" s="920"/>
      <c r="EN385" s="920"/>
      <c r="EO385" s="920"/>
      <c r="EP385" s="920"/>
      <c r="EQ385" s="920"/>
      <c r="ER385" s="920"/>
      <c r="ES385" s="920"/>
      <c r="ET385" s="920"/>
      <c r="EU385" s="920"/>
      <c r="EV385" s="920"/>
      <c r="EW385" s="920"/>
      <c r="EX385" s="920"/>
      <c r="EY385" s="920"/>
      <c r="EZ385" s="920"/>
      <c r="FA385" s="920"/>
      <c r="FB385" s="920"/>
      <c r="FC385" s="920"/>
      <c r="FD385" s="920"/>
      <c r="FE385" s="920"/>
      <c r="FF385" s="920"/>
      <c r="FG385" s="920"/>
      <c r="FH385" s="920"/>
      <c r="FI385" s="920"/>
      <c r="FJ385" s="920"/>
      <c r="FK385" s="920"/>
      <c r="FL385" s="920"/>
      <c r="FM385" s="920"/>
      <c r="FN385" s="920"/>
    </row>
    <row r="386" spans="5:170" ht="9.9499999999999993" customHeight="1">
      <c r="J386" s="935"/>
      <c r="K386" s="2042"/>
      <c r="L386" s="2042"/>
      <c r="M386" s="920"/>
      <c r="N386" s="920"/>
      <c r="O386" s="920"/>
      <c r="P386" s="920"/>
      <c r="Q386" s="920"/>
      <c r="R386" s="920"/>
      <c r="S386" s="920"/>
      <c r="T386" s="920"/>
      <c r="U386" s="920"/>
      <c r="V386" s="920"/>
      <c r="W386" s="920"/>
      <c r="X386" s="920"/>
      <c r="Y386" s="920"/>
      <c r="Z386" s="920"/>
      <c r="AA386" s="920"/>
      <c r="AB386" s="920"/>
      <c r="AC386" s="920"/>
      <c r="AD386" s="920"/>
      <c r="AE386" s="920"/>
      <c r="AF386" s="920"/>
      <c r="AG386" s="920"/>
      <c r="AH386" s="920"/>
      <c r="AI386" s="920"/>
      <c r="AJ386" s="920"/>
      <c r="AK386" s="920"/>
      <c r="AL386" s="920"/>
      <c r="AM386" s="920"/>
      <c r="AN386" s="920"/>
      <c r="AO386" s="920"/>
      <c r="AP386" s="920"/>
      <c r="AQ386" s="920"/>
      <c r="AR386" s="920"/>
      <c r="AS386" s="920"/>
      <c r="AT386" s="920"/>
      <c r="AU386" s="920"/>
      <c r="AV386" s="920"/>
      <c r="AW386" s="920"/>
      <c r="AX386" s="920"/>
      <c r="AY386" s="920"/>
      <c r="AZ386" s="920"/>
      <c r="BA386" s="920"/>
      <c r="BB386" s="920"/>
      <c r="BC386" s="920"/>
      <c r="BD386" s="920"/>
      <c r="BE386" s="920"/>
      <c r="BF386" s="920"/>
      <c r="BG386" s="920"/>
      <c r="BH386" s="920"/>
      <c r="BI386" s="920"/>
      <c r="BJ386" s="920"/>
      <c r="BK386" s="920"/>
      <c r="BL386" s="920"/>
      <c r="BM386" s="920"/>
      <c r="BN386" s="920"/>
      <c r="BO386" s="920"/>
      <c r="BP386" s="920"/>
      <c r="BQ386" s="920"/>
      <c r="BR386" s="920"/>
      <c r="BS386" s="920"/>
      <c r="BT386" s="920"/>
      <c r="BU386" s="920"/>
      <c r="BV386" s="920"/>
      <c r="BW386" s="920"/>
      <c r="BX386" s="920"/>
      <c r="BY386" s="920"/>
      <c r="BZ386" s="920"/>
      <c r="CA386" s="920"/>
      <c r="CB386" s="920"/>
      <c r="CC386" s="920"/>
      <c r="CD386" s="920"/>
      <c r="CE386" s="920"/>
      <c r="CF386" s="920"/>
      <c r="CG386" s="920"/>
      <c r="CH386" s="920"/>
      <c r="CI386" s="920"/>
      <c r="CJ386" s="920"/>
      <c r="CK386" s="920"/>
      <c r="CL386" s="920"/>
      <c r="CM386" s="920"/>
      <c r="CN386" s="920"/>
      <c r="CO386" s="920"/>
      <c r="CP386" s="920"/>
      <c r="CQ386" s="920"/>
      <c r="CR386" s="920"/>
      <c r="CS386" s="920"/>
      <c r="CT386" s="920"/>
      <c r="CU386" s="920"/>
      <c r="CV386" s="920"/>
      <c r="CW386" s="920"/>
      <c r="CX386" s="920"/>
      <c r="CY386" s="920"/>
      <c r="CZ386" s="920"/>
      <c r="DA386" s="920"/>
      <c r="DB386" s="920"/>
      <c r="DC386" s="920"/>
      <c r="DD386" s="920"/>
      <c r="DE386" s="920"/>
      <c r="DF386" s="920"/>
      <c r="DG386" s="920"/>
      <c r="DH386" s="920"/>
      <c r="DI386" s="920"/>
      <c r="DJ386" s="920"/>
      <c r="DK386" s="920"/>
      <c r="DL386" s="920"/>
      <c r="DM386" s="920"/>
      <c r="DN386" s="920"/>
      <c r="DO386" s="920"/>
      <c r="DP386" s="920"/>
      <c r="DQ386" s="920"/>
      <c r="DR386" s="920"/>
      <c r="DS386" s="920"/>
      <c r="DT386" s="920"/>
      <c r="DU386" s="920"/>
      <c r="DV386" s="920"/>
      <c r="DW386" s="920"/>
      <c r="DX386" s="920"/>
      <c r="DY386" s="920"/>
      <c r="DZ386" s="920"/>
      <c r="EA386" s="920"/>
      <c r="EB386" s="920"/>
      <c r="EC386" s="920"/>
      <c r="ED386" s="920"/>
      <c r="EE386" s="920"/>
      <c r="EF386" s="920"/>
      <c r="EG386" s="920"/>
      <c r="EH386" s="920"/>
      <c r="EI386" s="920"/>
      <c r="EJ386" s="920"/>
      <c r="EK386" s="920"/>
      <c r="EL386" s="937"/>
      <c r="EM386" s="920"/>
      <c r="EN386" s="920"/>
      <c r="EO386" s="920"/>
      <c r="EP386" s="920"/>
      <c r="EQ386" s="920"/>
      <c r="ER386" s="920"/>
      <c r="ES386" s="920"/>
      <c r="ET386" s="920"/>
      <c r="EU386" s="920"/>
      <c r="EV386" s="920"/>
      <c r="EW386" s="920"/>
      <c r="EX386" s="920"/>
      <c r="EY386" s="920"/>
      <c r="EZ386" s="920"/>
      <c r="FA386" s="920"/>
      <c r="FB386" s="920"/>
      <c r="FC386" s="920"/>
      <c r="FD386" s="920"/>
      <c r="FE386" s="920"/>
      <c r="FF386" s="920"/>
      <c r="FG386" s="920"/>
      <c r="FH386" s="920"/>
      <c r="FI386" s="920"/>
      <c r="FJ386" s="920"/>
      <c r="FK386" s="920"/>
      <c r="FL386" s="920"/>
      <c r="FM386" s="920"/>
      <c r="FN386" s="920"/>
    </row>
    <row r="387" spans="5:170" s="920" customFormat="1" ht="18.95" customHeight="1">
      <c r="E387" s="486"/>
      <c r="F387" s="486"/>
      <c r="G387" s="486"/>
      <c r="J387" s="935"/>
      <c r="K387" s="949" t="s">
        <v>1542</v>
      </c>
      <c r="L387" s="2042"/>
      <c r="M387" s="938"/>
      <c r="O387" s="982" t="s">
        <v>1521</v>
      </c>
      <c r="P387" s="983"/>
      <c r="Q387" s="983"/>
      <c r="R387" s="983"/>
      <c r="S387" s="986" t="s">
        <v>912</v>
      </c>
      <c r="T387" s="910" t="s">
        <v>1627</v>
      </c>
      <c r="U387" s="981"/>
      <c r="V387" s="938"/>
      <c r="W387" s="982" t="s">
        <v>1521</v>
      </c>
      <c r="X387" s="983"/>
      <c r="Y387" s="983"/>
      <c r="Z387" s="983"/>
      <c r="AA387" s="986" t="s">
        <v>912</v>
      </c>
      <c r="AB387" s="910" t="s">
        <v>1656</v>
      </c>
      <c r="AC387" s="981"/>
      <c r="AD387" s="938"/>
      <c r="AE387" s="982" t="s">
        <v>1521</v>
      </c>
      <c r="AF387" s="983"/>
      <c r="AG387" s="983"/>
      <c r="AH387" s="983"/>
      <c r="AI387" s="986" t="s">
        <v>912</v>
      </c>
      <c r="AJ387" s="910" t="s">
        <v>1789</v>
      </c>
      <c r="AK387" s="981"/>
      <c r="AL387" s="938"/>
      <c r="AM387" s="982" t="s">
        <v>1521</v>
      </c>
      <c r="AN387" s="983"/>
      <c r="AO387" s="983"/>
      <c r="AP387" s="983"/>
      <c r="AQ387" s="946" t="s">
        <v>1115</v>
      </c>
      <c r="AS387" s="1452" t="s">
        <v>3119</v>
      </c>
      <c r="AT387" s="1056"/>
      <c r="AU387" s="1056"/>
      <c r="AV387" s="1056"/>
      <c r="AW387" s="982" t="s">
        <v>1848</v>
      </c>
      <c r="AX387" s="983"/>
      <c r="AY387" s="983"/>
      <c r="AZ387" s="983"/>
      <c r="BA387" s="984"/>
      <c r="BC387" s="1452" t="s">
        <v>2364</v>
      </c>
      <c r="BD387" s="1056"/>
      <c r="BE387" s="1056"/>
      <c r="BF387" s="982" t="s">
        <v>1848</v>
      </c>
      <c r="BG387" s="983"/>
      <c r="BH387" s="983"/>
      <c r="BI387" s="983"/>
      <c r="BJ387" s="984"/>
      <c r="EL387" s="937"/>
    </row>
    <row r="388" spans="5:170" s="920" customFormat="1" ht="18.95" customHeight="1">
      <c r="E388" s="486"/>
      <c r="F388" s="486"/>
      <c r="G388" s="486"/>
      <c r="J388" s="935"/>
      <c r="EL388" s="937"/>
    </row>
    <row r="389" spans="5:170" s="920" customFormat="1" ht="18.95" customHeight="1">
      <c r="E389" s="486"/>
      <c r="F389" s="486"/>
      <c r="G389" s="486"/>
      <c r="J389" s="935"/>
      <c r="K389" s="2880" t="s">
        <v>1559</v>
      </c>
      <c r="L389" s="3035" t="s">
        <v>3090</v>
      </c>
      <c r="M389" s="3036"/>
      <c r="N389" s="3036"/>
      <c r="O389" s="3037"/>
      <c r="P389" s="3035" t="s">
        <v>2364</v>
      </c>
      <c r="Q389" s="3036"/>
      <c r="R389" s="3036"/>
      <c r="S389" s="3037"/>
      <c r="T389" s="2797" t="s">
        <v>1586</v>
      </c>
      <c r="U389" s="2798"/>
      <c r="V389" s="2798"/>
      <c r="W389" s="2798"/>
      <c r="X389" s="2798"/>
      <c r="Y389" s="2798"/>
      <c r="Z389" s="2798"/>
      <c r="AA389" s="2798"/>
      <c r="AB389" s="2798"/>
      <c r="AC389" s="2798"/>
      <c r="AD389" s="2798"/>
      <c r="AE389" s="2798"/>
      <c r="AF389" s="2798"/>
      <c r="AG389" s="2799"/>
      <c r="AH389" s="2810" t="s">
        <v>2244</v>
      </c>
      <c r="AI389" s="2882"/>
      <c r="AJ389" s="2882"/>
      <c r="AK389" s="2812"/>
      <c r="AL389" s="1035" t="s">
        <v>1556</v>
      </c>
      <c r="AM389" s="1036"/>
      <c r="AN389" s="1036"/>
      <c r="AO389" s="1036"/>
      <c r="AP389" s="1036"/>
      <c r="AQ389" s="1036"/>
      <c r="AR389" s="1036"/>
      <c r="AS389" s="1036"/>
      <c r="AT389" s="1036"/>
      <c r="AU389" s="1036"/>
      <c r="AV389" s="1036"/>
      <c r="AW389" s="1036"/>
      <c r="AX389" s="1036"/>
      <c r="AY389" s="1036"/>
      <c r="AZ389" s="1036"/>
      <c r="BA389" s="1036"/>
      <c r="BB389" s="1036"/>
      <c r="BC389" s="1036"/>
      <c r="BD389" s="1036"/>
      <c r="BE389" s="1036"/>
      <c r="BF389" s="1036"/>
      <c r="BG389" s="1036"/>
      <c r="BH389" s="1036"/>
      <c r="BI389" s="1036"/>
      <c r="BJ389" s="1036"/>
      <c r="BK389" s="1036"/>
      <c r="BL389" s="1036"/>
      <c r="BM389" s="1036"/>
      <c r="BN389" s="1036"/>
      <c r="BO389" s="1036"/>
      <c r="BP389" s="1036"/>
      <c r="BQ389" s="1036"/>
      <c r="BR389" s="1036"/>
      <c r="BS389" s="1037"/>
      <c r="BT389" s="1037"/>
      <c r="BU389" s="1037"/>
      <c r="BV389" s="1037"/>
      <c r="BW389" s="1037"/>
      <c r="BX389" s="1037"/>
      <c r="BY389" s="1037"/>
      <c r="BZ389" s="1037"/>
      <c r="CA389" s="1037"/>
      <c r="CB389" s="1037"/>
      <c r="CC389" s="1037"/>
      <c r="CD389" s="1038"/>
      <c r="CE389" s="1035" t="s">
        <v>1639</v>
      </c>
      <c r="CF389" s="1036"/>
      <c r="CG389" s="1036"/>
      <c r="CH389" s="1036"/>
      <c r="CI389" s="1036"/>
      <c r="CJ389" s="1036"/>
      <c r="CK389" s="1036"/>
      <c r="CL389" s="1036"/>
      <c r="CM389" s="1036"/>
      <c r="CN389" s="1036"/>
      <c r="CO389" s="1036"/>
      <c r="CP389" s="1036"/>
      <c r="CQ389" s="1036"/>
      <c r="CR389" s="1036"/>
      <c r="CS389" s="1036"/>
      <c r="CT389" s="1036"/>
      <c r="CU389" s="1036"/>
      <c r="CV389" s="1036"/>
      <c r="CW389" s="1036"/>
      <c r="CX389" s="1036"/>
      <c r="CY389" s="1036"/>
      <c r="CZ389" s="1036"/>
      <c r="DA389" s="1036"/>
      <c r="DB389" s="1036"/>
      <c r="DC389" s="1036"/>
      <c r="DD389" s="1036"/>
      <c r="DE389" s="1036"/>
      <c r="DF389" s="1036"/>
      <c r="DG389" s="1036"/>
      <c r="DH389" s="1036"/>
      <c r="DI389" s="1036"/>
      <c r="DJ389" s="1036"/>
      <c r="DK389" s="1036"/>
      <c r="DL389" s="1037"/>
      <c r="DM389" s="1037"/>
      <c r="DN389" s="1037"/>
      <c r="DO389" s="1037"/>
      <c r="DP389" s="1037"/>
      <c r="DQ389" s="1037"/>
      <c r="DR389" s="1037"/>
      <c r="DS389" s="1037"/>
      <c r="DT389" s="1037"/>
      <c r="DU389" s="1037"/>
      <c r="DV389" s="1037"/>
      <c r="DW389" s="1037"/>
      <c r="DX389" s="1037"/>
      <c r="DY389" s="1037"/>
      <c r="DZ389" s="1037"/>
      <c r="EA389" s="1037"/>
      <c r="EB389" s="1037"/>
      <c r="EC389" s="1037"/>
      <c r="ED389" s="1037"/>
      <c r="EE389" s="1037"/>
      <c r="EF389" s="1037"/>
      <c r="EG389" s="1037"/>
      <c r="EH389" s="1037"/>
      <c r="EI389" s="1038"/>
      <c r="EJ389" s="2833" t="s">
        <v>3441</v>
      </c>
      <c r="EK389" s="2834"/>
      <c r="EL389" s="937"/>
    </row>
    <row r="390" spans="5:170" s="920" customFormat="1" ht="18.95" customHeight="1">
      <c r="E390" s="486"/>
      <c r="F390" s="486"/>
      <c r="G390" s="486"/>
      <c r="J390" s="935"/>
      <c r="K390" s="3016"/>
      <c r="L390" s="3038"/>
      <c r="M390" s="3039"/>
      <c r="N390" s="3039"/>
      <c r="O390" s="3040"/>
      <c r="P390" s="3038"/>
      <c r="Q390" s="3039"/>
      <c r="R390" s="3039"/>
      <c r="S390" s="3040"/>
      <c r="T390" s="2800"/>
      <c r="U390" s="2801"/>
      <c r="V390" s="2801"/>
      <c r="W390" s="2801"/>
      <c r="X390" s="2801"/>
      <c r="Y390" s="2801"/>
      <c r="Z390" s="2801"/>
      <c r="AA390" s="2801"/>
      <c r="AB390" s="2801"/>
      <c r="AC390" s="2801"/>
      <c r="AD390" s="2801"/>
      <c r="AE390" s="2801"/>
      <c r="AF390" s="2801"/>
      <c r="AG390" s="2802"/>
      <c r="AH390" s="3031"/>
      <c r="AI390" s="2840"/>
      <c r="AJ390" s="2840"/>
      <c r="AK390" s="2841"/>
      <c r="AL390" s="966" t="s">
        <v>1550</v>
      </c>
      <c r="AM390" s="930"/>
      <c r="AN390" s="930"/>
      <c r="AO390" s="930"/>
      <c r="AP390" s="930"/>
      <c r="AQ390" s="930"/>
      <c r="AR390" s="930"/>
      <c r="AS390" s="930"/>
      <c r="AT390" s="930"/>
      <c r="AU390" s="930"/>
      <c r="AV390" s="930"/>
      <c r="AW390" s="930"/>
      <c r="AX390" s="930"/>
      <c r="AY390" s="930"/>
      <c r="AZ390" s="930"/>
      <c r="BA390" s="930"/>
      <c r="BB390" s="930"/>
      <c r="BC390" s="930"/>
      <c r="BD390" s="967"/>
      <c r="BE390" s="967"/>
      <c r="BF390" s="968"/>
      <c r="BG390" s="930" t="s">
        <v>1549</v>
      </c>
      <c r="BH390" s="930"/>
      <c r="BI390" s="930"/>
      <c r="BJ390" s="930"/>
      <c r="BK390" s="930"/>
      <c r="BL390" s="930"/>
      <c r="BM390" s="930"/>
      <c r="BN390" s="930"/>
      <c r="BO390" s="930"/>
      <c r="BP390" s="967"/>
      <c r="BQ390" s="967"/>
      <c r="BR390" s="968"/>
      <c r="BS390" s="930" t="s">
        <v>1671</v>
      </c>
      <c r="BT390" s="930"/>
      <c r="BU390" s="930"/>
      <c r="BV390" s="930"/>
      <c r="BW390" s="930"/>
      <c r="BX390" s="930"/>
      <c r="BY390" s="967"/>
      <c r="BZ390" s="967"/>
      <c r="CA390" s="968"/>
      <c r="CB390" s="2852" t="s">
        <v>2232</v>
      </c>
      <c r="CC390" s="2853"/>
      <c r="CD390" s="2854"/>
      <c r="CE390" s="930" t="s">
        <v>1550</v>
      </c>
      <c r="CF390" s="930"/>
      <c r="CG390" s="930"/>
      <c r="CH390" s="930"/>
      <c r="CI390" s="930"/>
      <c r="CJ390" s="930"/>
      <c r="CK390" s="930"/>
      <c r="CL390" s="930"/>
      <c r="CM390" s="930"/>
      <c r="CN390" s="930"/>
      <c r="CO390" s="930"/>
      <c r="CP390" s="930"/>
      <c r="CQ390" s="930"/>
      <c r="CR390" s="930"/>
      <c r="CS390" s="930"/>
      <c r="CT390" s="930"/>
      <c r="CU390" s="930"/>
      <c r="CV390" s="930"/>
      <c r="CW390" s="967"/>
      <c r="CX390" s="967"/>
      <c r="CY390" s="968"/>
      <c r="CZ390" s="930" t="s">
        <v>1549</v>
      </c>
      <c r="DA390" s="930"/>
      <c r="DB390" s="930"/>
      <c r="DC390" s="930"/>
      <c r="DD390" s="930"/>
      <c r="DE390" s="930"/>
      <c r="DF390" s="930"/>
      <c r="DG390" s="930"/>
      <c r="DH390" s="930"/>
      <c r="DI390" s="967"/>
      <c r="DJ390" s="967"/>
      <c r="DK390" s="968"/>
      <c r="DL390" s="930" t="s">
        <v>1671</v>
      </c>
      <c r="DM390" s="930"/>
      <c r="DN390" s="930"/>
      <c r="DO390" s="930"/>
      <c r="DP390" s="930"/>
      <c r="DQ390" s="930"/>
      <c r="DR390" s="930"/>
      <c r="DS390" s="930"/>
      <c r="DT390" s="930"/>
      <c r="DU390" s="930"/>
      <c r="DV390" s="930"/>
      <c r="DW390" s="930"/>
      <c r="DX390" s="930"/>
      <c r="DY390" s="930"/>
      <c r="DZ390" s="930"/>
      <c r="EA390" s="930"/>
      <c r="EB390" s="930"/>
      <c r="EC390" s="930"/>
      <c r="ED390" s="967"/>
      <c r="EE390" s="967"/>
      <c r="EF390" s="968"/>
      <c r="EG390" s="2852" t="s">
        <v>2243</v>
      </c>
      <c r="EH390" s="2853"/>
      <c r="EI390" s="2854"/>
      <c r="EJ390" s="2835"/>
      <c r="EK390" s="2836"/>
      <c r="EL390" s="937"/>
    </row>
    <row r="391" spans="5:170" s="920" customFormat="1" ht="18.95" customHeight="1">
      <c r="E391" s="486"/>
      <c r="F391" s="486"/>
      <c r="G391" s="486"/>
      <c r="J391" s="935"/>
      <c r="K391" s="3016"/>
      <c r="L391" s="3038"/>
      <c r="M391" s="3039"/>
      <c r="N391" s="3039"/>
      <c r="O391" s="3040"/>
      <c r="P391" s="3038"/>
      <c r="Q391" s="3039"/>
      <c r="R391" s="3039"/>
      <c r="S391" s="3040"/>
      <c r="T391" s="2797" t="s">
        <v>699</v>
      </c>
      <c r="U391" s="2848"/>
      <c r="V391" s="2848"/>
      <c r="W391" s="2799"/>
      <c r="X391" s="2797" t="s">
        <v>700</v>
      </c>
      <c r="Y391" s="2848"/>
      <c r="Z391" s="2799"/>
      <c r="AA391" s="2797" t="s">
        <v>1697</v>
      </c>
      <c r="AB391" s="2848"/>
      <c r="AC391" s="2848"/>
      <c r="AD391" s="2848"/>
      <c r="AE391" s="2799"/>
      <c r="AF391" s="2797" t="s">
        <v>1771</v>
      </c>
      <c r="AG391" s="2799"/>
      <c r="AH391" s="3031"/>
      <c r="AI391" s="2840"/>
      <c r="AJ391" s="2840"/>
      <c r="AK391" s="2841"/>
      <c r="AL391" s="1033" t="s">
        <v>1951</v>
      </c>
      <c r="AM391" s="1034"/>
      <c r="AN391" s="1039"/>
      <c r="AO391" s="1033"/>
      <c r="AP391" s="1034"/>
      <c r="AQ391" s="1039"/>
      <c r="AR391" s="1202"/>
      <c r="AS391" s="1203"/>
      <c r="AT391" s="1204"/>
      <c r="AU391" s="1034" t="s">
        <v>862</v>
      </c>
      <c r="AV391" s="1034"/>
      <c r="AW391" s="1039"/>
      <c r="AX391" s="1033"/>
      <c r="AY391" s="1034"/>
      <c r="AZ391" s="1039"/>
      <c r="BA391" s="1202"/>
      <c r="BB391" s="1203"/>
      <c r="BC391" s="1204"/>
      <c r="BD391" s="2849" t="s">
        <v>2223</v>
      </c>
      <c r="BE391" s="2850"/>
      <c r="BF391" s="2851"/>
      <c r="BG391" s="1033" t="s">
        <v>1547</v>
      </c>
      <c r="BH391" s="1034"/>
      <c r="BI391" s="1039"/>
      <c r="BJ391" s="1033"/>
      <c r="BK391" s="1034"/>
      <c r="BL391" s="1039"/>
      <c r="BM391" s="1202"/>
      <c r="BN391" s="1203"/>
      <c r="BO391" s="1204"/>
      <c r="BP391" s="2849" t="s">
        <v>2223</v>
      </c>
      <c r="BQ391" s="2850"/>
      <c r="BR391" s="2851"/>
      <c r="BS391" s="2859" t="s">
        <v>2230</v>
      </c>
      <c r="BT391" s="3032"/>
      <c r="BU391" s="2861"/>
      <c r="BV391" s="2859" t="s">
        <v>1672</v>
      </c>
      <c r="BW391" s="3032"/>
      <c r="BX391" s="2861"/>
      <c r="BY391" s="2849" t="s">
        <v>2223</v>
      </c>
      <c r="BZ391" s="2850"/>
      <c r="CA391" s="2851"/>
      <c r="CB391" s="2855"/>
      <c r="CC391" s="2853"/>
      <c r="CD391" s="2854"/>
      <c r="CE391" s="1033" t="s">
        <v>2313</v>
      </c>
      <c r="CF391" s="1034"/>
      <c r="CG391" s="1039"/>
      <c r="CH391" s="1033"/>
      <c r="CI391" s="1034"/>
      <c r="CJ391" s="1039"/>
      <c r="CK391" s="1202"/>
      <c r="CL391" s="1203"/>
      <c r="CM391" s="1204"/>
      <c r="CN391" s="1033" t="s">
        <v>862</v>
      </c>
      <c r="CO391" s="1034"/>
      <c r="CP391" s="1039"/>
      <c r="CQ391" s="1033"/>
      <c r="CR391" s="1034"/>
      <c r="CS391" s="1039"/>
      <c r="CT391" s="1203"/>
      <c r="CU391" s="1203"/>
      <c r="CV391" s="1204"/>
      <c r="CW391" s="2849" t="s">
        <v>2223</v>
      </c>
      <c r="CX391" s="2850"/>
      <c r="CY391" s="2851"/>
      <c r="CZ391" s="1033" t="s">
        <v>1547</v>
      </c>
      <c r="DA391" s="1034"/>
      <c r="DB391" s="1039"/>
      <c r="DC391" s="1033"/>
      <c r="DD391" s="1034"/>
      <c r="DE391" s="1039"/>
      <c r="DF391" s="1202"/>
      <c r="DG391" s="1203"/>
      <c r="DH391" s="1204"/>
      <c r="DI391" s="2849" t="s">
        <v>2223</v>
      </c>
      <c r="DJ391" s="2850"/>
      <c r="DK391" s="2851"/>
      <c r="DL391" s="2859" t="s">
        <v>1984</v>
      </c>
      <c r="DM391" s="3032"/>
      <c r="DN391" s="2861"/>
      <c r="DO391" s="2859" t="s">
        <v>2230</v>
      </c>
      <c r="DP391" s="3032"/>
      <c r="DQ391" s="2861"/>
      <c r="DR391" s="2859" t="s">
        <v>1548</v>
      </c>
      <c r="DS391" s="3032"/>
      <c r="DT391" s="2861"/>
      <c r="DU391" s="2859" t="s">
        <v>1640</v>
      </c>
      <c r="DV391" s="3032"/>
      <c r="DW391" s="2861"/>
      <c r="DX391" s="2859" t="s">
        <v>1641</v>
      </c>
      <c r="DY391" s="3032"/>
      <c r="DZ391" s="2861"/>
      <c r="EA391" s="2859" t="s">
        <v>1672</v>
      </c>
      <c r="EB391" s="3032"/>
      <c r="EC391" s="2861"/>
      <c r="ED391" s="2849" t="s">
        <v>2223</v>
      </c>
      <c r="EE391" s="2850"/>
      <c r="EF391" s="2851"/>
      <c r="EG391" s="2855"/>
      <c r="EH391" s="2853"/>
      <c r="EI391" s="2854"/>
      <c r="EJ391" s="2835"/>
      <c r="EK391" s="2836"/>
      <c r="EL391" s="937"/>
    </row>
    <row r="392" spans="5:170" s="920" customFormat="1" ht="18.95" customHeight="1">
      <c r="E392" s="486"/>
      <c r="F392" s="486"/>
      <c r="G392" s="486"/>
      <c r="J392" s="935"/>
      <c r="K392" s="2881"/>
      <c r="L392" s="3041"/>
      <c r="M392" s="3042"/>
      <c r="N392" s="3042"/>
      <c r="O392" s="3043"/>
      <c r="P392" s="3041"/>
      <c r="Q392" s="3042"/>
      <c r="R392" s="3042"/>
      <c r="S392" s="3043"/>
      <c r="T392" s="2800"/>
      <c r="U392" s="2801"/>
      <c r="V392" s="2801"/>
      <c r="W392" s="2802"/>
      <c r="X392" s="2800"/>
      <c r="Y392" s="2801"/>
      <c r="Z392" s="2802"/>
      <c r="AA392" s="2800"/>
      <c r="AB392" s="2801"/>
      <c r="AC392" s="2801"/>
      <c r="AD392" s="2801"/>
      <c r="AE392" s="2802"/>
      <c r="AF392" s="2800"/>
      <c r="AG392" s="2802"/>
      <c r="AH392" s="2813"/>
      <c r="AI392" s="2814"/>
      <c r="AJ392" s="2814"/>
      <c r="AK392" s="2815"/>
      <c r="AL392" s="1239" t="s">
        <v>2221</v>
      </c>
      <c r="AM392" s="1240"/>
      <c r="AN392" s="1241"/>
      <c r="AO392" s="1239" t="s">
        <v>2222</v>
      </c>
      <c r="AP392" s="1240"/>
      <c r="AQ392" s="1241"/>
      <c r="AR392" s="1247" t="s">
        <v>2223</v>
      </c>
      <c r="AS392" s="1248"/>
      <c r="AT392" s="1249"/>
      <c r="AU392" s="1240" t="s">
        <v>2221</v>
      </c>
      <c r="AV392" s="1240"/>
      <c r="AW392" s="1241"/>
      <c r="AX392" s="1239" t="s">
        <v>2222</v>
      </c>
      <c r="AY392" s="1240"/>
      <c r="AZ392" s="1241"/>
      <c r="BA392" s="1247" t="s">
        <v>2223</v>
      </c>
      <c r="BB392" s="1248"/>
      <c r="BC392" s="1249"/>
      <c r="BD392" s="2800"/>
      <c r="BE392" s="2801"/>
      <c r="BF392" s="2802"/>
      <c r="BG392" s="1239" t="s">
        <v>2237</v>
      </c>
      <c r="BH392" s="1240"/>
      <c r="BI392" s="1241"/>
      <c r="BJ392" s="1239" t="s">
        <v>2238</v>
      </c>
      <c r="BK392" s="1240"/>
      <c r="BL392" s="1241"/>
      <c r="BM392" s="1247" t="s">
        <v>2223</v>
      </c>
      <c r="BN392" s="1248"/>
      <c r="BO392" s="1249"/>
      <c r="BP392" s="2800"/>
      <c r="BQ392" s="2801"/>
      <c r="BR392" s="2802"/>
      <c r="BS392" s="2862"/>
      <c r="BT392" s="2863"/>
      <c r="BU392" s="2864"/>
      <c r="BV392" s="2862"/>
      <c r="BW392" s="2863"/>
      <c r="BX392" s="2864"/>
      <c r="BY392" s="2800"/>
      <c r="BZ392" s="2801"/>
      <c r="CA392" s="2802"/>
      <c r="CB392" s="2856"/>
      <c r="CC392" s="2857"/>
      <c r="CD392" s="2858"/>
      <c r="CE392" s="1239" t="s">
        <v>2221</v>
      </c>
      <c r="CF392" s="1240"/>
      <c r="CG392" s="1241"/>
      <c r="CH392" s="1239" t="s">
        <v>2222</v>
      </c>
      <c r="CI392" s="1240"/>
      <c r="CJ392" s="1241"/>
      <c r="CK392" s="1247" t="s">
        <v>2223</v>
      </c>
      <c r="CL392" s="1248"/>
      <c r="CM392" s="1249"/>
      <c r="CN392" s="1239" t="s">
        <v>2221</v>
      </c>
      <c r="CO392" s="1240"/>
      <c r="CP392" s="1241"/>
      <c r="CQ392" s="1239" t="s">
        <v>2222</v>
      </c>
      <c r="CR392" s="1240"/>
      <c r="CS392" s="1241"/>
      <c r="CT392" s="1247" t="s">
        <v>2223</v>
      </c>
      <c r="CU392" s="1248"/>
      <c r="CV392" s="1249"/>
      <c r="CW392" s="2800"/>
      <c r="CX392" s="2801"/>
      <c r="CY392" s="2802"/>
      <c r="CZ392" s="1239" t="s">
        <v>2237</v>
      </c>
      <c r="DA392" s="1240"/>
      <c r="DB392" s="1241"/>
      <c r="DC392" s="1239" t="s">
        <v>2238</v>
      </c>
      <c r="DD392" s="1240"/>
      <c r="DE392" s="1241"/>
      <c r="DF392" s="1247" t="s">
        <v>2223</v>
      </c>
      <c r="DG392" s="1248"/>
      <c r="DH392" s="1249"/>
      <c r="DI392" s="2800"/>
      <c r="DJ392" s="2801"/>
      <c r="DK392" s="2802"/>
      <c r="DL392" s="2862"/>
      <c r="DM392" s="2863"/>
      <c r="DN392" s="2864"/>
      <c r="DO392" s="2862"/>
      <c r="DP392" s="2863"/>
      <c r="DQ392" s="2864"/>
      <c r="DR392" s="2862"/>
      <c r="DS392" s="2863"/>
      <c r="DT392" s="2864"/>
      <c r="DU392" s="2862"/>
      <c r="DV392" s="2863"/>
      <c r="DW392" s="2864"/>
      <c r="DX392" s="2862"/>
      <c r="DY392" s="2863"/>
      <c r="DZ392" s="2864"/>
      <c r="EA392" s="2862"/>
      <c r="EB392" s="2863"/>
      <c r="EC392" s="2864"/>
      <c r="ED392" s="2800"/>
      <c r="EE392" s="2801"/>
      <c r="EF392" s="2802"/>
      <c r="EG392" s="2856"/>
      <c r="EH392" s="2857"/>
      <c r="EI392" s="2858"/>
      <c r="EJ392" s="2837"/>
      <c r="EK392" s="2838"/>
      <c r="EL392" s="937"/>
    </row>
    <row r="393" spans="5:170" s="920" customFormat="1" ht="18.95" customHeight="1">
      <c r="E393" s="486"/>
      <c r="F393" s="486"/>
      <c r="G393" s="486"/>
      <c r="J393" s="935"/>
      <c r="K393" s="1163" t="s">
        <v>737</v>
      </c>
      <c r="L393" s="982" t="s">
        <v>1867</v>
      </c>
      <c r="M393" s="983"/>
      <c r="N393" s="983"/>
      <c r="O393" s="984"/>
      <c r="P393" s="982" t="s">
        <v>1848</v>
      </c>
      <c r="Q393" s="983"/>
      <c r="R393" s="983"/>
      <c r="S393" s="984"/>
      <c r="T393" s="982" t="s">
        <v>1689</v>
      </c>
      <c r="U393" s="983"/>
      <c r="V393" s="983"/>
      <c r="W393" s="983"/>
      <c r="X393" s="1080">
        <v>241657</v>
      </c>
      <c r="Y393" s="983"/>
      <c r="Z393" s="984"/>
      <c r="AA393" s="1080" t="s">
        <v>1691</v>
      </c>
      <c r="AB393" s="983"/>
      <c r="AC393" s="983"/>
      <c r="AD393" s="983"/>
      <c r="AE393" s="984"/>
      <c r="AF393" s="982" t="s">
        <v>1772</v>
      </c>
      <c r="AG393" s="984"/>
      <c r="AH393" s="1029" t="s">
        <v>1179</v>
      </c>
      <c r="AI393" s="1162"/>
      <c r="AJ393" s="1027"/>
      <c r="AK393" s="1028"/>
      <c r="AL393" s="954" t="s">
        <v>840</v>
      </c>
      <c r="AM393" s="955"/>
      <c r="AN393" s="971"/>
      <c r="AO393" s="954" t="s">
        <v>840</v>
      </c>
      <c r="AP393" s="955"/>
      <c r="AQ393" s="971"/>
      <c r="AR393" s="954" t="s">
        <v>840</v>
      </c>
      <c r="AS393" s="955"/>
      <c r="AT393" s="971"/>
      <c r="AU393" s="954" t="s">
        <v>840</v>
      </c>
      <c r="AV393" s="955"/>
      <c r="AW393" s="971"/>
      <c r="AX393" s="954" t="s">
        <v>840</v>
      </c>
      <c r="AY393" s="955"/>
      <c r="AZ393" s="971"/>
      <c r="BA393" s="954" t="s">
        <v>840</v>
      </c>
      <c r="BB393" s="955"/>
      <c r="BC393" s="971"/>
      <c r="BD393" s="954" t="s">
        <v>840</v>
      </c>
      <c r="BE393" s="955"/>
      <c r="BF393" s="971"/>
      <c r="BG393" s="954" t="s">
        <v>840</v>
      </c>
      <c r="BH393" s="955"/>
      <c r="BI393" s="971"/>
      <c r="BJ393" s="955" t="s">
        <v>840</v>
      </c>
      <c r="BK393" s="955"/>
      <c r="BL393" s="955"/>
      <c r="BM393" s="954" t="s">
        <v>840</v>
      </c>
      <c r="BN393" s="955"/>
      <c r="BO393" s="971"/>
      <c r="BP393" s="954" t="s">
        <v>840</v>
      </c>
      <c r="BQ393" s="955"/>
      <c r="BR393" s="971"/>
      <c r="BS393" s="954" t="s">
        <v>840</v>
      </c>
      <c r="BT393" s="955"/>
      <c r="BU393" s="971"/>
      <c r="BV393" s="954" t="s">
        <v>840</v>
      </c>
      <c r="BW393" s="955"/>
      <c r="BX393" s="971"/>
      <c r="BY393" s="954" t="s">
        <v>840</v>
      </c>
      <c r="BZ393" s="955"/>
      <c r="CA393" s="971"/>
      <c r="CB393" s="1406" t="s">
        <v>840</v>
      </c>
      <c r="CC393" s="1407"/>
      <c r="CD393" s="1408"/>
      <c r="CE393" s="954" t="s">
        <v>840</v>
      </c>
      <c r="CF393" s="955"/>
      <c r="CG393" s="971"/>
      <c r="CH393" s="954" t="s">
        <v>840</v>
      </c>
      <c r="CI393" s="955"/>
      <c r="CJ393" s="971"/>
      <c r="CK393" s="954" t="s">
        <v>840</v>
      </c>
      <c r="CL393" s="955"/>
      <c r="CM393" s="971"/>
      <c r="CN393" s="954" t="s">
        <v>840</v>
      </c>
      <c r="CO393" s="955"/>
      <c r="CP393" s="971"/>
      <c r="CQ393" s="954" t="s">
        <v>840</v>
      </c>
      <c r="CR393" s="955"/>
      <c r="CS393" s="971"/>
      <c r="CT393" s="954" t="s">
        <v>840</v>
      </c>
      <c r="CU393" s="955"/>
      <c r="CV393" s="971"/>
      <c r="CW393" s="954" t="s">
        <v>840</v>
      </c>
      <c r="CX393" s="955"/>
      <c r="CY393" s="971"/>
      <c r="CZ393" s="954" t="s">
        <v>840</v>
      </c>
      <c r="DA393" s="955"/>
      <c r="DB393" s="971"/>
      <c r="DC393" s="955" t="s">
        <v>840</v>
      </c>
      <c r="DD393" s="955"/>
      <c r="DE393" s="955"/>
      <c r="DF393" s="954" t="s">
        <v>840</v>
      </c>
      <c r="DG393" s="955"/>
      <c r="DH393" s="971"/>
      <c r="DI393" s="954" t="s">
        <v>840</v>
      </c>
      <c r="DJ393" s="955"/>
      <c r="DK393" s="971"/>
      <c r="DL393" s="954" t="s">
        <v>840</v>
      </c>
      <c r="DM393" s="955"/>
      <c r="DN393" s="971"/>
      <c r="DO393" s="954" t="s">
        <v>840</v>
      </c>
      <c r="DP393" s="955"/>
      <c r="DQ393" s="971"/>
      <c r="DR393" s="954" t="s">
        <v>840</v>
      </c>
      <c r="DS393" s="955"/>
      <c r="DT393" s="971"/>
      <c r="DU393" s="954" t="s">
        <v>840</v>
      </c>
      <c r="DV393" s="955"/>
      <c r="DW393" s="971"/>
      <c r="DX393" s="954" t="s">
        <v>840</v>
      </c>
      <c r="DY393" s="955"/>
      <c r="DZ393" s="971"/>
      <c r="EA393" s="954" t="s">
        <v>840</v>
      </c>
      <c r="EB393" s="955"/>
      <c r="EC393" s="971"/>
      <c r="ED393" s="954" t="s">
        <v>840</v>
      </c>
      <c r="EE393" s="955"/>
      <c r="EF393" s="971"/>
      <c r="EG393" s="1406" t="s">
        <v>840</v>
      </c>
      <c r="EH393" s="1407"/>
      <c r="EI393" s="1408"/>
      <c r="EJ393" s="1319" t="s">
        <v>3123</v>
      </c>
      <c r="EK393" s="960"/>
      <c r="EL393" s="937"/>
    </row>
    <row r="394" spans="5:170" s="920" customFormat="1" ht="18.95" customHeight="1">
      <c r="E394" s="486"/>
      <c r="F394" s="486"/>
      <c r="G394" s="486"/>
      <c r="J394" s="935"/>
      <c r="K394" s="1163" t="s">
        <v>737</v>
      </c>
      <c r="L394" s="982" t="s">
        <v>1867</v>
      </c>
      <c r="M394" s="983"/>
      <c r="N394" s="983"/>
      <c r="O394" s="984"/>
      <c r="P394" s="982" t="s">
        <v>1849</v>
      </c>
      <c r="Q394" s="983"/>
      <c r="R394" s="983"/>
      <c r="S394" s="984"/>
      <c r="T394" s="982" t="s">
        <v>1689</v>
      </c>
      <c r="U394" s="983"/>
      <c r="V394" s="983"/>
      <c r="W394" s="983"/>
      <c r="X394" s="1080">
        <v>241657</v>
      </c>
      <c r="Y394" s="983"/>
      <c r="Z394" s="984"/>
      <c r="AA394" s="1080" t="s">
        <v>1691</v>
      </c>
      <c r="AB394" s="983"/>
      <c r="AC394" s="983"/>
      <c r="AD394" s="983"/>
      <c r="AE394" s="984"/>
      <c r="AF394" s="982" t="s">
        <v>1773</v>
      </c>
      <c r="AG394" s="984"/>
      <c r="AH394" s="1029" t="s">
        <v>1179</v>
      </c>
      <c r="AI394" s="1162"/>
      <c r="AJ394" s="1027"/>
      <c r="AK394" s="1028"/>
      <c r="AL394" s="954" t="s">
        <v>840</v>
      </c>
      <c r="AM394" s="955"/>
      <c r="AN394" s="971"/>
      <c r="AO394" s="954" t="s">
        <v>840</v>
      </c>
      <c r="AP394" s="955"/>
      <c r="AQ394" s="971"/>
      <c r="AR394" s="954" t="s">
        <v>840</v>
      </c>
      <c r="AS394" s="955"/>
      <c r="AT394" s="971"/>
      <c r="AU394" s="954" t="s">
        <v>840</v>
      </c>
      <c r="AV394" s="955"/>
      <c r="AW394" s="971"/>
      <c r="AX394" s="954" t="s">
        <v>840</v>
      </c>
      <c r="AY394" s="955"/>
      <c r="AZ394" s="971"/>
      <c r="BA394" s="954" t="s">
        <v>840</v>
      </c>
      <c r="BB394" s="955"/>
      <c r="BC394" s="971"/>
      <c r="BD394" s="954" t="s">
        <v>840</v>
      </c>
      <c r="BE394" s="955"/>
      <c r="BF394" s="971"/>
      <c r="BG394" s="954" t="s">
        <v>840</v>
      </c>
      <c r="BH394" s="955"/>
      <c r="BI394" s="971"/>
      <c r="BJ394" s="955" t="s">
        <v>840</v>
      </c>
      <c r="BK394" s="955"/>
      <c r="BL394" s="955"/>
      <c r="BM394" s="954" t="s">
        <v>840</v>
      </c>
      <c r="BN394" s="955"/>
      <c r="BO394" s="971"/>
      <c r="BP394" s="954" t="s">
        <v>840</v>
      </c>
      <c r="BQ394" s="955"/>
      <c r="BR394" s="971"/>
      <c r="BS394" s="954" t="s">
        <v>840</v>
      </c>
      <c r="BT394" s="955"/>
      <c r="BU394" s="971"/>
      <c r="BV394" s="954" t="s">
        <v>840</v>
      </c>
      <c r="BW394" s="955"/>
      <c r="BX394" s="971"/>
      <c r="BY394" s="954" t="s">
        <v>840</v>
      </c>
      <c r="BZ394" s="955"/>
      <c r="CA394" s="971"/>
      <c r="CB394" s="1406" t="s">
        <v>840</v>
      </c>
      <c r="CC394" s="1407"/>
      <c r="CD394" s="1408"/>
      <c r="CE394" s="954" t="s">
        <v>840</v>
      </c>
      <c r="CF394" s="955"/>
      <c r="CG394" s="971"/>
      <c r="CH394" s="954" t="s">
        <v>840</v>
      </c>
      <c r="CI394" s="955"/>
      <c r="CJ394" s="971"/>
      <c r="CK394" s="954" t="s">
        <v>840</v>
      </c>
      <c r="CL394" s="955"/>
      <c r="CM394" s="971"/>
      <c r="CN394" s="954" t="s">
        <v>840</v>
      </c>
      <c r="CO394" s="955"/>
      <c r="CP394" s="971"/>
      <c r="CQ394" s="954" t="s">
        <v>840</v>
      </c>
      <c r="CR394" s="955"/>
      <c r="CS394" s="971"/>
      <c r="CT394" s="954" t="s">
        <v>840</v>
      </c>
      <c r="CU394" s="955"/>
      <c r="CV394" s="971"/>
      <c r="CW394" s="954" t="s">
        <v>840</v>
      </c>
      <c r="CX394" s="955"/>
      <c r="CY394" s="971"/>
      <c r="CZ394" s="954" t="s">
        <v>840</v>
      </c>
      <c r="DA394" s="955"/>
      <c r="DB394" s="971"/>
      <c r="DC394" s="955" t="s">
        <v>840</v>
      </c>
      <c r="DD394" s="955"/>
      <c r="DE394" s="955"/>
      <c r="DF394" s="954" t="s">
        <v>840</v>
      </c>
      <c r="DG394" s="955"/>
      <c r="DH394" s="971"/>
      <c r="DI394" s="954" t="s">
        <v>840</v>
      </c>
      <c r="DJ394" s="955"/>
      <c r="DK394" s="971"/>
      <c r="DL394" s="954" t="s">
        <v>840</v>
      </c>
      <c r="DM394" s="955"/>
      <c r="DN394" s="971"/>
      <c r="DO394" s="954" t="s">
        <v>840</v>
      </c>
      <c r="DP394" s="955"/>
      <c r="DQ394" s="971"/>
      <c r="DR394" s="954" t="s">
        <v>840</v>
      </c>
      <c r="DS394" s="955"/>
      <c r="DT394" s="971"/>
      <c r="DU394" s="954" t="s">
        <v>840</v>
      </c>
      <c r="DV394" s="955"/>
      <c r="DW394" s="971"/>
      <c r="DX394" s="954" t="s">
        <v>840</v>
      </c>
      <c r="DY394" s="955"/>
      <c r="DZ394" s="971"/>
      <c r="EA394" s="954" t="s">
        <v>840</v>
      </c>
      <c r="EB394" s="955"/>
      <c r="EC394" s="971"/>
      <c r="ED394" s="954" t="s">
        <v>840</v>
      </c>
      <c r="EE394" s="955"/>
      <c r="EF394" s="971"/>
      <c r="EG394" s="1406" t="s">
        <v>840</v>
      </c>
      <c r="EH394" s="1407"/>
      <c r="EI394" s="1408"/>
      <c r="EJ394" s="1319" t="s">
        <v>3123</v>
      </c>
      <c r="EK394" s="960"/>
      <c r="EL394" s="937"/>
    </row>
    <row r="395" spans="5:170" s="920" customFormat="1" ht="5.0999999999999996" customHeight="1">
      <c r="E395" s="486"/>
      <c r="F395" s="486"/>
      <c r="G395" s="486"/>
      <c r="J395" s="935"/>
      <c r="AL395" s="941"/>
      <c r="EL395" s="937"/>
    </row>
    <row r="396" spans="5:170" s="920" customFormat="1" ht="5.0999999999999996" customHeight="1">
      <c r="E396" s="486"/>
      <c r="F396" s="486"/>
      <c r="G396" s="486"/>
      <c r="J396" s="935"/>
      <c r="K396" s="1242"/>
      <c r="L396" s="1242"/>
      <c r="M396" s="1242"/>
      <c r="N396" s="1242"/>
      <c r="O396" s="1242"/>
      <c r="P396" s="1242"/>
      <c r="Q396" s="1242"/>
      <c r="R396" s="1242"/>
      <c r="S396" s="1242"/>
      <c r="T396" s="1242"/>
      <c r="U396" s="1242"/>
      <c r="V396" s="1242"/>
      <c r="W396" s="1242"/>
      <c r="X396" s="1242"/>
      <c r="Y396" s="1242"/>
      <c r="Z396" s="1242"/>
      <c r="AA396" s="1242"/>
      <c r="AB396" s="1242"/>
      <c r="AC396" s="1242"/>
      <c r="AD396" s="1242"/>
      <c r="AE396" s="1242"/>
      <c r="AF396" s="1242"/>
      <c r="AG396" s="1242"/>
      <c r="AH396" s="1242"/>
      <c r="AI396" s="1242"/>
      <c r="AJ396" s="1242"/>
      <c r="AK396" s="1242"/>
      <c r="AL396" s="1242"/>
      <c r="AM396" s="1242"/>
      <c r="AN396" s="1242"/>
      <c r="AO396" s="1242"/>
      <c r="AP396" s="1242"/>
      <c r="AQ396" s="1242"/>
      <c r="AR396" s="1242"/>
      <c r="AS396" s="1242"/>
      <c r="AT396" s="1242"/>
      <c r="AU396" s="1242"/>
      <c r="AV396" s="1242"/>
      <c r="AW396" s="1242"/>
      <c r="AX396" s="1242"/>
      <c r="AY396" s="1242"/>
      <c r="AZ396" s="1242"/>
      <c r="BA396" s="1242"/>
      <c r="BB396" s="1242"/>
      <c r="BC396" s="1242"/>
      <c r="BD396" s="1242"/>
      <c r="BE396" s="1242"/>
      <c r="BF396" s="1242"/>
      <c r="BG396" s="1242"/>
      <c r="BH396" s="1242"/>
      <c r="BI396" s="1242"/>
      <c r="BJ396" s="1242"/>
      <c r="BK396" s="1242"/>
      <c r="BL396" s="1242"/>
      <c r="BM396" s="1242"/>
      <c r="BN396" s="1242"/>
      <c r="BO396" s="1242"/>
      <c r="BP396" s="1242"/>
      <c r="BQ396" s="1242"/>
      <c r="BR396" s="1242"/>
      <c r="BS396" s="1242"/>
      <c r="BT396" s="1242"/>
      <c r="BU396" s="1242"/>
      <c r="BV396" s="1242"/>
      <c r="BW396" s="1242"/>
      <c r="BX396" s="1242"/>
      <c r="BY396" s="1242"/>
      <c r="BZ396" s="1242"/>
      <c r="CA396" s="1242"/>
      <c r="CB396" s="1242"/>
      <c r="CC396" s="1242"/>
      <c r="CD396" s="1242"/>
      <c r="CE396" s="1242"/>
      <c r="CF396" s="1242"/>
      <c r="CG396" s="1242"/>
      <c r="CH396" s="1242"/>
      <c r="CI396" s="1242"/>
      <c r="CJ396" s="1242"/>
      <c r="CK396" s="1242"/>
      <c r="CL396" s="1242"/>
      <c r="CM396" s="1242"/>
      <c r="CN396" s="1242"/>
      <c r="CO396" s="1242"/>
      <c r="CP396" s="1242"/>
      <c r="CQ396" s="1242"/>
      <c r="CR396" s="1242"/>
      <c r="CS396" s="1242"/>
      <c r="CT396" s="1242"/>
      <c r="CU396" s="1242"/>
      <c r="CV396" s="1242"/>
      <c r="CW396" s="1242"/>
      <c r="CX396" s="1242"/>
      <c r="CY396" s="1242"/>
      <c r="CZ396" s="1242"/>
      <c r="DA396" s="1242"/>
      <c r="DB396" s="1242"/>
      <c r="DC396" s="1242"/>
      <c r="DD396" s="1242"/>
      <c r="DE396" s="1242"/>
      <c r="DF396" s="1242"/>
      <c r="DG396" s="1242"/>
      <c r="DH396" s="1242"/>
      <c r="DI396" s="1242"/>
      <c r="DJ396" s="1242"/>
      <c r="DK396" s="1242"/>
      <c r="DL396" s="1242"/>
      <c r="DM396" s="1242"/>
      <c r="DN396" s="1242"/>
      <c r="DO396" s="1242"/>
      <c r="DP396" s="1242"/>
      <c r="DQ396" s="1242"/>
      <c r="DR396" s="1242"/>
      <c r="DS396" s="1242"/>
      <c r="DT396" s="1242"/>
      <c r="DU396" s="1242"/>
      <c r="DV396" s="1242"/>
      <c r="DW396" s="1242"/>
      <c r="DX396" s="1242"/>
      <c r="DY396" s="1242"/>
      <c r="DZ396" s="1242"/>
      <c r="EA396" s="1242"/>
      <c r="EB396" s="1242"/>
      <c r="EC396" s="1242"/>
      <c r="ED396" s="1242"/>
      <c r="EE396" s="1242"/>
      <c r="EF396" s="1242"/>
      <c r="EG396" s="1242"/>
      <c r="EH396" s="1242"/>
      <c r="EI396" s="1242"/>
      <c r="EJ396" s="1242"/>
      <c r="EK396" s="1242"/>
      <c r="EL396" s="937"/>
    </row>
    <row r="397" spans="5:170" s="920" customFormat="1" ht="18.95" customHeight="1">
      <c r="E397" s="486"/>
      <c r="F397" s="486"/>
      <c r="G397" s="486"/>
      <c r="J397" s="935"/>
      <c r="K397" s="1242"/>
      <c r="L397" s="1242"/>
      <c r="M397" s="1242"/>
      <c r="N397" s="1242"/>
      <c r="O397" s="1242"/>
      <c r="P397" s="1242"/>
      <c r="Q397" s="1242"/>
      <c r="R397" s="1242"/>
      <c r="S397" s="1242"/>
      <c r="T397" s="1242"/>
      <c r="U397" s="1242"/>
      <c r="V397" s="1242"/>
      <c r="W397" s="1242"/>
      <c r="X397" s="1242"/>
      <c r="Y397" s="1242"/>
      <c r="Z397" s="1242"/>
      <c r="AA397" s="1242"/>
      <c r="AB397" s="1242"/>
      <c r="AC397" s="1242"/>
      <c r="AD397" s="1242"/>
      <c r="AE397" s="1217"/>
      <c r="AF397" s="1242"/>
      <c r="AG397" s="1242"/>
      <c r="AH397" s="1217" t="s">
        <v>2418</v>
      </c>
      <c r="AI397" s="1217"/>
      <c r="AJ397" s="1242"/>
      <c r="AK397" s="1242"/>
      <c r="AL397" s="1239" t="s">
        <v>840</v>
      </c>
      <c r="AM397" s="1240"/>
      <c r="AN397" s="1241"/>
      <c r="AO397" s="1239" t="s">
        <v>2448</v>
      </c>
      <c r="AP397" s="1240"/>
      <c r="AQ397" s="1241"/>
      <c r="AR397" s="1239" t="s">
        <v>2448</v>
      </c>
      <c r="AS397" s="1240"/>
      <c r="AT397" s="1241"/>
      <c r="AU397" s="1239" t="s">
        <v>840</v>
      </c>
      <c r="AV397" s="1240"/>
      <c r="AW397" s="1241"/>
      <c r="AX397" s="1239" t="s">
        <v>2448</v>
      </c>
      <c r="AY397" s="1240"/>
      <c r="AZ397" s="1241"/>
      <c r="BA397" s="1239" t="s">
        <v>2448</v>
      </c>
      <c r="BB397" s="1240"/>
      <c r="BC397" s="1241"/>
      <c r="BD397" s="1239" t="s">
        <v>840</v>
      </c>
      <c r="BE397" s="1240"/>
      <c r="BF397" s="1241"/>
      <c r="BG397" s="1239" t="s">
        <v>2448</v>
      </c>
      <c r="BH397" s="1240"/>
      <c r="BI397" s="1241"/>
      <c r="BJ397" s="1239" t="s">
        <v>840</v>
      </c>
      <c r="BK397" s="1240"/>
      <c r="BL397" s="1241"/>
      <c r="BM397" s="1239" t="s">
        <v>2448</v>
      </c>
      <c r="BN397" s="1240"/>
      <c r="BO397" s="1241"/>
      <c r="BP397" s="1239" t="s">
        <v>2448</v>
      </c>
      <c r="BQ397" s="1240"/>
      <c r="BR397" s="1241"/>
      <c r="BS397" s="1239" t="s">
        <v>840</v>
      </c>
      <c r="BT397" s="1240"/>
      <c r="BU397" s="1241"/>
      <c r="BV397" s="1239" t="s">
        <v>2448</v>
      </c>
      <c r="BW397" s="1240"/>
      <c r="BX397" s="1241"/>
      <c r="BY397" s="1239" t="s">
        <v>2448</v>
      </c>
      <c r="BZ397" s="1240"/>
      <c r="CA397" s="1241"/>
      <c r="CB397" s="1239" t="s">
        <v>840</v>
      </c>
      <c r="CC397" s="1240"/>
      <c r="CD397" s="1241"/>
      <c r="CE397" s="1239" t="s">
        <v>2448</v>
      </c>
      <c r="CF397" s="1240"/>
      <c r="CG397" s="1241"/>
      <c r="CH397" s="1239" t="s">
        <v>840</v>
      </c>
      <c r="CI397" s="1240"/>
      <c r="CJ397" s="1241"/>
      <c r="CK397" s="1239" t="s">
        <v>2448</v>
      </c>
      <c r="CL397" s="1240"/>
      <c r="CM397" s="1241"/>
      <c r="CN397" s="1239" t="s">
        <v>2448</v>
      </c>
      <c r="CO397" s="1240"/>
      <c r="CP397" s="1241"/>
      <c r="CQ397" s="1239" t="s">
        <v>840</v>
      </c>
      <c r="CR397" s="1240"/>
      <c r="CS397" s="1241"/>
      <c r="CT397" s="1239" t="s">
        <v>2448</v>
      </c>
      <c r="CU397" s="1240"/>
      <c r="CV397" s="1241"/>
      <c r="CW397" s="1239" t="s">
        <v>2448</v>
      </c>
      <c r="CX397" s="1240"/>
      <c r="CY397" s="1241"/>
      <c r="CZ397" s="1239" t="s">
        <v>840</v>
      </c>
      <c r="DA397" s="1240"/>
      <c r="DB397" s="1241"/>
      <c r="DC397" s="1239" t="s">
        <v>2448</v>
      </c>
      <c r="DD397" s="1240"/>
      <c r="DE397" s="1241"/>
      <c r="DF397" s="1239" t="s">
        <v>2448</v>
      </c>
      <c r="DG397" s="1240"/>
      <c r="DH397" s="1241"/>
      <c r="DI397" s="1239" t="s">
        <v>840</v>
      </c>
      <c r="DJ397" s="1240"/>
      <c r="DK397" s="1241"/>
      <c r="DL397" s="1239" t="s">
        <v>2448</v>
      </c>
      <c r="DM397" s="1240"/>
      <c r="DN397" s="1241"/>
      <c r="DO397" s="1239" t="s">
        <v>2448</v>
      </c>
      <c r="DP397" s="1240"/>
      <c r="DQ397" s="1241"/>
      <c r="DR397" s="1239" t="s">
        <v>840</v>
      </c>
      <c r="DS397" s="1240"/>
      <c r="DT397" s="1241"/>
      <c r="DU397" s="1239" t="s">
        <v>2448</v>
      </c>
      <c r="DV397" s="1240"/>
      <c r="DW397" s="1241"/>
      <c r="DX397" s="1239" t="s">
        <v>2448</v>
      </c>
      <c r="DY397" s="1240"/>
      <c r="DZ397" s="1241"/>
      <c r="EA397" s="1239" t="s">
        <v>840</v>
      </c>
      <c r="EB397" s="1240"/>
      <c r="EC397" s="1241"/>
      <c r="ED397" s="1239" t="s">
        <v>2448</v>
      </c>
      <c r="EE397" s="1240"/>
      <c r="EF397" s="1241"/>
      <c r="EG397" s="1239" t="s">
        <v>840</v>
      </c>
      <c r="EH397" s="1240"/>
      <c r="EI397" s="1241"/>
      <c r="EJ397" s="1242" t="s">
        <v>3209</v>
      </c>
      <c r="EK397" s="1242"/>
      <c r="EL397" s="937"/>
    </row>
    <row r="398" spans="5:170" s="920" customFormat="1" ht="5.0999999999999996" customHeight="1">
      <c r="E398" s="486"/>
      <c r="F398" s="486"/>
      <c r="G398" s="486"/>
      <c r="J398" s="935"/>
      <c r="K398" s="1242"/>
      <c r="L398" s="1242"/>
      <c r="M398" s="1242"/>
      <c r="N398" s="1242"/>
      <c r="O398" s="1242"/>
      <c r="P398" s="1242"/>
      <c r="Q398" s="1242"/>
      <c r="R398" s="1242"/>
      <c r="S398" s="1242"/>
      <c r="T398" s="1242"/>
      <c r="U398" s="1242"/>
      <c r="V398" s="1242"/>
      <c r="W398" s="1242"/>
      <c r="X398" s="1242"/>
      <c r="Y398" s="1242"/>
      <c r="Z398" s="1242"/>
      <c r="AA398" s="1242"/>
      <c r="AB398" s="1242"/>
      <c r="AC398" s="1242"/>
      <c r="AD398" s="1242"/>
      <c r="AE398" s="1242"/>
      <c r="AF398" s="1242"/>
      <c r="AG398" s="1242"/>
      <c r="AH398" s="1242"/>
      <c r="AI398" s="1242"/>
      <c r="AJ398" s="1242"/>
      <c r="AK398" s="1242"/>
      <c r="AL398" s="1685"/>
      <c r="AM398" s="1242"/>
      <c r="AN398" s="1242"/>
      <c r="AO398" s="1242"/>
      <c r="AP398" s="1242"/>
      <c r="AQ398" s="1242"/>
      <c r="AR398" s="1242"/>
      <c r="AS398" s="1242"/>
      <c r="AT398" s="1242"/>
      <c r="AU398" s="1242"/>
      <c r="AV398" s="1242"/>
      <c r="AW398" s="1242"/>
      <c r="AX398" s="1242"/>
      <c r="AY398" s="1242"/>
      <c r="AZ398" s="1242"/>
      <c r="BA398" s="1242"/>
      <c r="BB398" s="1242"/>
      <c r="BC398" s="1242"/>
      <c r="BD398" s="1242"/>
      <c r="BE398" s="1242"/>
      <c r="BF398" s="1242"/>
      <c r="BG398" s="1242"/>
      <c r="BH398" s="1242"/>
      <c r="BI398" s="1242"/>
      <c r="BJ398" s="1242"/>
      <c r="BK398" s="1242"/>
      <c r="BL398" s="1242"/>
      <c r="BM398" s="1242"/>
      <c r="BN398" s="1242"/>
      <c r="BO398" s="1242"/>
      <c r="BP398" s="1242"/>
      <c r="BQ398" s="1242"/>
      <c r="BR398" s="1242"/>
      <c r="BS398" s="1242"/>
      <c r="BT398" s="1242"/>
      <c r="BU398" s="1242"/>
      <c r="BV398" s="1242"/>
      <c r="BW398" s="1242"/>
      <c r="BX398" s="1242"/>
      <c r="BY398" s="1242"/>
      <c r="BZ398" s="1242"/>
      <c r="CA398" s="1242"/>
      <c r="CB398" s="1242"/>
      <c r="CC398" s="1242"/>
      <c r="CD398" s="1242"/>
      <c r="CE398" s="1242"/>
      <c r="CF398" s="1242"/>
      <c r="CG398" s="1242"/>
      <c r="CH398" s="1242"/>
      <c r="CI398" s="1242"/>
      <c r="CJ398" s="1242"/>
      <c r="CK398" s="1242"/>
      <c r="CL398" s="1242"/>
      <c r="CM398" s="1242"/>
      <c r="CN398" s="1242"/>
      <c r="CO398" s="1242"/>
      <c r="CP398" s="1242"/>
      <c r="CQ398" s="1242"/>
      <c r="CR398" s="1242"/>
      <c r="CS398" s="1242"/>
      <c r="CT398" s="1242"/>
      <c r="CU398" s="1242"/>
      <c r="CV398" s="1242"/>
      <c r="CW398" s="1242"/>
      <c r="CX398" s="1242"/>
      <c r="CY398" s="1242"/>
      <c r="CZ398" s="1242"/>
      <c r="DA398" s="1242"/>
      <c r="DB398" s="1242"/>
      <c r="DC398" s="1242"/>
      <c r="DD398" s="1242"/>
      <c r="DE398" s="1242"/>
      <c r="DF398" s="1242"/>
      <c r="DG398" s="1242"/>
      <c r="DH398" s="1242"/>
      <c r="DI398" s="1242"/>
      <c r="DJ398" s="1242"/>
      <c r="DK398" s="1242"/>
      <c r="DL398" s="1242"/>
      <c r="DM398" s="1242"/>
      <c r="DN398" s="1242"/>
      <c r="DO398" s="1242"/>
      <c r="DP398" s="1242"/>
      <c r="DQ398" s="1242"/>
      <c r="DR398" s="1242"/>
      <c r="DS398" s="1242"/>
      <c r="DT398" s="1242"/>
      <c r="DU398" s="1242"/>
      <c r="DV398" s="1242"/>
      <c r="DW398" s="1242"/>
      <c r="DX398" s="1242"/>
      <c r="DY398" s="1242"/>
      <c r="DZ398" s="1242"/>
      <c r="EA398" s="1242"/>
      <c r="EB398" s="1242"/>
      <c r="EC398" s="1242"/>
      <c r="ED398" s="1242"/>
      <c r="EE398" s="1242"/>
      <c r="EF398" s="1242"/>
      <c r="EG398" s="1242"/>
      <c r="EH398" s="1242"/>
      <c r="EI398" s="1242"/>
      <c r="EJ398" s="1242"/>
      <c r="EK398" s="1242"/>
      <c r="EL398" s="937"/>
    </row>
    <row r="399" spans="5:170" s="920" customFormat="1" ht="9.9499999999999993" customHeight="1">
      <c r="E399" s="486"/>
      <c r="F399" s="486"/>
      <c r="G399" s="486"/>
      <c r="J399" s="936"/>
      <c r="K399" s="939"/>
      <c r="L399" s="939"/>
      <c r="M399" s="939"/>
      <c r="N399" s="939"/>
      <c r="O399" s="939"/>
      <c r="P399" s="939"/>
      <c r="Q399" s="939"/>
      <c r="R399" s="939"/>
      <c r="S399" s="939"/>
      <c r="T399" s="939"/>
      <c r="U399" s="939"/>
      <c r="V399" s="939"/>
      <c r="W399" s="939"/>
      <c r="X399" s="939"/>
      <c r="Y399" s="939"/>
      <c r="Z399" s="939"/>
      <c r="AA399" s="939"/>
      <c r="AB399" s="939"/>
      <c r="AC399" s="939"/>
      <c r="AD399" s="939"/>
      <c r="AE399" s="939"/>
      <c r="AF399" s="939"/>
      <c r="AG399" s="939"/>
      <c r="AH399" s="939"/>
      <c r="AI399" s="939"/>
      <c r="AJ399" s="939"/>
      <c r="AK399" s="939"/>
      <c r="AL399" s="939"/>
      <c r="AM399" s="939"/>
      <c r="AN399" s="939"/>
      <c r="AO399" s="939"/>
      <c r="AP399" s="939"/>
      <c r="AQ399" s="939"/>
      <c r="AR399" s="939"/>
      <c r="AS399" s="939"/>
      <c r="AT399" s="939"/>
      <c r="AU399" s="939"/>
      <c r="AV399" s="939"/>
      <c r="AW399" s="939"/>
      <c r="AX399" s="939"/>
      <c r="AY399" s="939"/>
      <c r="AZ399" s="939"/>
      <c r="BA399" s="939"/>
      <c r="BB399" s="939"/>
      <c r="BC399" s="939"/>
      <c r="BD399" s="939"/>
      <c r="BE399" s="939"/>
      <c r="BF399" s="939"/>
      <c r="BG399" s="939"/>
      <c r="BH399" s="939"/>
      <c r="BI399" s="939"/>
      <c r="BJ399" s="939"/>
      <c r="BK399" s="939"/>
      <c r="BL399" s="939"/>
      <c r="BM399" s="939"/>
      <c r="BN399" s="939"/>
      <c r="BO399" s="939"/>
      <c r="BP399" s="939"/>
      <c r="BQ399" s="939"/>
      <c r="BR399" s="939"/>
      <c r="BS399" s="939"/>
      <c r="BT399" s="939"/>
      <c r="BU399" s="939"/>
      <c r="BV399" s="939"/>
      <c r="BW399" s="939"/>
      <c r="BX399" s="939"/>
      <c r="BY399" s="939"/>
      <c r="BZ399" s="939"/>
      <c r="CA399" s="939"/>
      <c r="CB399" s="939"/>
      <c r="CC399" s="939"/>
      <c r="CD399" s="939"/>
      <c r="CE399" s="939"/>
      <c r="CF399" s="939"/>
      <c r="CG399" s="939"/>
      <c r="CH399" s="939"/>
      <c r="CI399" s="939"/>
      <c r="CJ399" s="939"/>
      <c r="CK399" s="939"/>
      <c r="CL399" s="939"/>
      <c r="CM399" s="939"/>
      <c r="CN399" s="939"/>
      <c r="CO399" s="939"/>
      <c r="CP399" s="939"/>
      <c r="CQ399" s="939"/>
      <c r="CR399" s="939"/>
      <c r="CS399" s="939"/>
      <c r="CT399" s="939"/>
      <c r="CU399" s="939"/>
      <c r="CV399" s="939"/>
      <c r="CW399" s="939"/>
      <c r="CX399" s="939"/>
      <c r="CY399" s="939"/>
      <c r="CZ399" s="939"/>
      <c r="DA399" s="939"/>
      <c r="DB399" s="939"/>
      <c r="DC399" s="939"/>
      <c r="DD399" s="939"/>
      <c r="DE399" s="939"/>
      <c r="DF399" s="939"/>
      <c r="DG399" s="939"/>
      <c r="DH399" s="939"/>
      <c r="DI399" s="939"/>
      <c r="DJ399" s="939"/>
      <c r="DK399" s="939"/>
      <c r="DL399" s="939"/>
      <c r="DM399" s="939"/>
      <c r="DN399" s="939"/>
      <c r="DO399" s="939"/>
      <c r="DP399" s="939"/>
      <c r="DQ399" s="939"/>
      <c r="DR399" s="939"/>
      <c r="DS399" s="939"/>
      <c r="DT399" s="939"/>
      <c r="DU399" s="939"/>
      <c r="DV399" s="939"/>
      <c r="DW399" s="939"/>
      <c r="DX399" s="939"/>
      <c r="DY399" s="939"/>
      <c r="DZ399" s="939"/>
      <c r="EA399" s="939"/>
      <c r="EB399" s="939"/>
      <c r="EC399" s="939"/>
      <c r="ED399" s="939"/>
      <c r="EE399" s="939"/>
      <c r="EF399" s="939"/>
      <c r="EG399" s="939"/>
      <c r="EH399" s="939"/>
      <c r="EI399" s="939"/>
      <c r="EJ399" s="939"/>
      <c r="EK399" s="939"/>
      <c r="EL399" s="940"/>
    </row>
    <row r="400" spans="5:170" s="920" customFormat="1" ht="18.95" customHeight="1">
      <c r="E400" s="486"/>
      <c r="F400" s="486"/>
      <c r="G400" s="486"/>
      <c r="K400" s="1052" t="s">
        <v>2255</v>
      </c>
    </row>
    <row r="401" spans="5:61" s="920" customFormat="1" ht="18.95" customHeight="1">
      <c r="E401" s="486"/>
      <c r="F401" s="486"/>
      <c r="G401" s="486"/>
      <c r="K401" s="1052" t="s">
        <v>3443</v>
      </c>
    </row>
    <row r="402" spans="5:61" s="920" customFormat="1" ht="18.95" customHeight="1">
      <c r="E402" s="486"/>
      <c r="F402" s="486"/>
      <c r="G402" s="486"/>
      <c r="K402" s="1052" t="s">
        <v>3442</v>
      </c>
    </row>
    <row r="403" spans="5:61" s="920" customFormat="1" ht="18.95" customHeight="1">
      <c r="E403" s="486"/>
      <c r="F403" s="486"/>
      <c r="G403" s="486"/>
      <c r="K403" s="1052" t="s">
        <v>3444</v>
      </c>
    </row>
    <row r="404" spans="5:61" s="920" customFormat="1" ht="18.95" customHeight="1">
      <c r="E404" s="486"/>
      <c r="F404" s="486"/>
      <c r="G404" s="486"/>
      <c r="K404" s="1052"/>
    </row>
    <row r="406" spans="5:61" ht="18.95" customHeight="1">
      <c r="I406" s="924" t="s">
        <v>3559</v>
      </c>
    </row>
    <row r="407" spans="5:61" s="920" customFormat="1" ht="18.95" customHeight="1"/>
    <row r="408" spans="5:61" ht="5.0999999999999996" customHeight="1">
      <c r="H408"/>
      <c r="I408"/>
      <c r="J408" s="536"/>
      <c r="K408" s="921"/>
      <c r="L408" s="922"/>
      <c r="M408" s="922"/>
      <c r="N408" s="922"/>
      <c r="O408" s="922"/>
      <c r="P408" s="922"/>
      <c r="Q408" s="922"/>
      <c r="R408" s="922"/>
      <c r="S408" s="922"/>
      <c r="T408" s="922"/>
      <c r="U408" s="923"/>
      <c r="W408" s="536"/>
      <c r="X408" s="536"/>
      <c r="Y408" s="536"/>
      <c r="Z408" s="920"/>
      <c r="AA408" s="920"/>
      <c r="AB408" s="920"/>
      <c r="AC408" s="920"/>
      <c r="AD408" s="920"/>
      <c r="AE408" s="920"/>
      <c r="AF408" s="920"/>
      <c r="AG408" s="920"/>
      <c r="AH408" s="920"/>
      <c r="AI408" s="920"/>
      <c r="AJ408" s="920"/>
      <c r="AK408" s="920"/>
      <c r="AL408" s="920"/>
      <c r="AM408" s="920"/>
      <c r="AN408" s="920"/>
      <c r="AZ408" s="920"/>
      <c r="BA408" s="920"/>
      <c r="BB408" s="920"/>
      <c r="BC408" s="920"/>
      <c r="BD408" s="920"/>
      <c r="BE408" s="920"/>
      <c r="BF408" s="920"/>
      <c r="BG408" s="920"/>
      <c r="BH408" s="920"/>
      <c r="BI408" s="920"/>
    </row>
    <row r="409" spans="5:61" ht="18.95" customHeight="1">
      <c r="H409"/>
      <c r="I409"/>
      <c r="J409" s="536"/>
      <c r="K409" s="907" t="s">
        <v>2449</v>
      </c>
      <c r="L409" s="908"/>
      <c r="M409" s="908"/>
      <c r="N409" s="908"/>
      <c r="O409" s="908"/>
      <c r="P409" s="908"/>
      <c r="Q409" s="908"/>
      <c r="R409" s="908"/>
      <c r="S409" s="908"/>
      <c r="T409" s="908"/>
      <c r="U409" s="909"/>
      <c r="V409" s="920"/>
      <c r="AD409" s="920"/>
      <c r="AE409" s="920"/>
      <c r="AF409" s="920"/>
      <c r="AG409" s="920"/>
      <c r="AH409" s="920"/>
      <c r="AI409" s="920"/>
      <c r="AJ409" s="920"/>
      <c r="AK409" s="920"/>
      <c r="AL409" s="920"/>
      <c r="AM409" s="920"/>
      <c r="AN409" s="920"/>
      <c r="AO409" s="920"/>
      <c r="AS409" s="920"/>
      <c r="AT409" s="920"/>
      <c r="AU409" s="920"/>
      <c r="AV409" s="920"/>
      <c r="AW409" s="920"/>
      <c r="AX409" s="920"/>
      <c r="AY409" s="920"/>
      <c r="AZ409" s="920"/>
      <c r="BA409" s="920"/>
    </row>
    <row r="410" spans="5:61" ht="9.9499999999999993" customHeight="1">
      <c r="H410"/>
      <c r="I410"/>
      <c r="J410" s="916"/>
      <c r="K410" s="536"/>
      <c r="L410" s="536"/>
      <c r="M410" s="536"/>
      <c r="N410" s="536"/>
      <c r="O410" s="536"/>
      <c r="P410" s="536"/>
      <c r="Q410" s="536"/>
      <c r="R410" s="536"/>
      <c r="S410" s="536"/>
      <c r="T410" s="536"/>
      <c r="U410" s="536"/>
      <c r="V410" s="1316"/>
      <c r="W410" s="1317"/>
      <c r="X410" s="1317"/>
      <c r="Y410" s="1317"/>
      <c r="Z410" s="1316"/>
      <c r="AA410" s="1316"/>
      <c r="AB410" s="1316"/>
      <c r="AC410" s="1316"/>
      <c r="AD410" s="1316"/>
      <c r="AE410" s="1316"/>
      <c r="AF410" s="1316"/>
      <c r="AG410" s="1316"/>
      <c r="AH410" s="1316"/>
      <c r="AI410" s="1316"/>
      <c r="AJ410" s="1316"/>
      <c r="AK410" s="1316"/>
      <c r="AL410" s="1316"/>
      <c r="AM410" s="1316"/>
      <c r="AN410" s="1316"/>
      <c r="AO410" s="1316"/>
      <c r="AP410" s="1316"/>
      <c r="AQ410" s="1316"/>
      <c r="AR410" s="1316"/>
      <c r="AS410" s="1316"/>
      <c r="AT410" s="941"/>
      <c r="AU410" s="941"/>
      <c r="AV410" s="942"/>
      <c r="AW410" s="920"/>
      <c r="AX410" s="920"/>
      <c r="AY410" s="920"/>
      <c r="AZ410" s="920"/>
      <c r="BA410" s="920"/>
      <c r="BB410" s="920"/>
      <c r="BC410" s="920"/>
      <c r="BD410" s="920"/>
      <c r="BE410" s="920"/>
      <c r="BF410" s="920"/>
      <c r="BG410" s="920"/>
    </row>
    <row r="411" spans="5:61" ht="18.95" customHeight="1">
      <c r="J411" s="935"/>
      <c r="K411" s="2042" t="s">
        <v>1630</v>
      </c>
      <c r="L411" s="938"/>
      <c r="M411" s="938"/>
      <c r="O411" s="1154" t="s">
        <v>2432</v>
      </c>
      <c r="P411" s="1155"/>
      <c r="Q411" s="1155"/>
      <c r="R411" s="1155"/>
      <c r="S411" s="1156"/>
      <c r="T411" s="946" t="s">
        <v>1115</v>
      </c>
      <c r="U411" s="920" t="s">
        <v>3787</v>
      </c>
      <c r="V411" s="920" t="s">
        <v>3786</v>
      </c>
      <c r="W411" s="920"/>
      <c r="X411" s="920"/>
      <c r="Y411" s="920" t="s">
        <v>3789</v>
      </c>
      <c r="Z411" s="920" t="s">
        <v>3788</v>
      </c>
      <c r="AA411" s="920"/>
      <c r="AB411" s="920"/>
      <c r="AC411" s="486" t="s">
        <v>737</v>
      </c>
      <c r="AD411" s="486" t="s">
        <v>2318</v>
      </c>
      <c r="AF411" s="920"/>
      <c r="AG411" s="920"/>
      <c r="AI411" s="920"/>
      <c r="AM411" s="920"/>
      <c r="AP411" s="926" t="s">
        <v>1544</v>
      </c>
      <c r="AQ411" s="927"/>
      <c r="AR411" s="928"/>
      <c r="AS411" s="926" t="s">
        <v>1623</v>
      </c>
      <c r="AT411" s="927"/>
      <c r="AU411" s="928"/>
      <c r="AV411" s="937"/>
      <c r="AW411" s="920"/>
      <c r="AX411" s="920"/>
      <c r="AY411" s="920"/>
      <c r="AZ411" s="920"/>
      <c r="BA411" s="920"/>
      <c r="BB411" s="920"/>
      <c r="BC411" s="920"/>
      <c r="BD411" s="920"/>
      <c r="BE411" s="920"/>
      <c r="BF411" s="920"/>
      <c r="BG411" s="920"/>
    </row>
    <row r="412" spans="5:61" ht="9.9499999999999993" customHeight="1">
      <c r="J412" s="935"/>
      <c r="K412" s="2042"/>
      <c r="L412" s="920"/>
      <c r="M412" s="920"/>
      <c r="N412" s="920"/>
      <c r="O412" s="920"/>
      <c r="P412" s="920"/>
      <c r="Q412" s="920"/>
      <c r="R412" s="920"/>
      <c r="S412" s="920"/>
      <c r="T412" s="920"/>
      <c r="V412" s="920"/>
      <c r="W412" s="920"/>
      <c r="X412" s="920"/>
      <c r="Y412" s="920"/>
      <c r="Z412" s="920"/>
      <c r="AA412" s="920"/>
      <c r="AB412" s="920"/>
      <c r="AC412" s="920"/>
      <c r="AD412" s="920"/>
      <c r="AE412" s="920"/>
      <c r="AF412" s="920"/>
      <c r="AG412" s="920"/>
      <c r="AH412" s="920"/>
      <c r="AI412" s="920"/>
      <c r="AJ412" s="920"/>
      <c r="AK412" s="920"/>
      <c r="AL412" s="920"/>
      <c r="AM412" s="920"/>
      <c r="AN412" s="920"/>
      <c r="AO412" s="920"/>
      <c r="AP412" s="920"/>
      <c r="AQ412" s="920"/>
      <c r="AR412" s="920"/>
      <c r="AS412" s="920"/>
      <c r="AT412" s="920"/>
      <c r="AU412" s="920"/>
      <c r="AV412" s="937"/>
      <c r="AW412" s="920"/>
      <c r="AX412" s="920"/>
      <c r="AY412" s="920"/>
      <c r="AZ412" s="920"/>
      <c r="BA412" s="920"/>
      <c r="BB412" s="920"/>
      <c r="BC412" s="920"/>
      <c r="BD412" s="920"/>
      <c r="BE412" s="920"/>
      <c r="BF412" s="920"/>
      <c r="BG412" s="920"/>
    </row>
    <row r="413" spans="5:61" s="920" customFormat="1" ht="18.95" customHeight="1">
      <c r="J413" s="935"/>
      <c r="K413" s="949" t="s">
        <v>1542</v>
      </c>
      <c r="L413" s="938"/>
      <c r="M413" s="938"/>
      <c r="O413" s="982" t="s">
        <v>1521</v>
      </c>
      <c r="P413" s="983"/>
      <c r="Q413" s="983"/>
      <c r="R413" s="983"/>
      <c r="S413" s="983"/>
      <c r="T413" s="986" t="s">
        <v>912</v>
      </c>
      <c r="U413" s="910" t="s">
        <v>1627</v>
      </c>
      <c r="V413" s="981"/>
      <c r="W413" s="938"/>
      <c r="X413" s="982" t="s">
        <v>1521</v>
      </c>
      <c r="Y413" s="983"/>
      <c r="Z413" s="983"/>
      <c r="AA413" s="983"/>
      <c r="AB413" s="986" t="s">
        <v>912</v>
      </c>
      <c r="AC413" s="910" t="s">
        <v>1656</v>
      </c>
      <c r="AD413" s="981"/>
      <c r="AE413" s="938"/>
      <c r="AF413" s="982" t="s">
        <v>1521</v>
      </c>
      <c r="AG413" s="983"/>
      <c r="AH413" s="983"/>
      <c r="AI413" s="983"/>
      <c r="AJ413" s="986" t="s">
        <v>912</v>
      </c>
      <c r="AK413" s="910" t="s">
        <v>1789</v>
      </c>
      <c r="AL413" s="981"/>
      <c r="AM413" s="938"/>
      <c r="AN413" s="982" t="s">
        <v>1521</v>
      </c>
      <c r="AO413" s="983"/>
      <c r="AP413" s="983"/>
      <c r="AQ413" s="983"/>
      <c r="AR413" s="946" t="s">
        <v>1115</v>
      </c>
      <c r="AV413" s="937"/>
    </row>
    <row r="414" spans="5:61" s="920" customFormat="1" ht="9.9499999999999993" customHeight="1">
      <c r="J414" s="935"/>
      <c r="K414" s="2042"/>
      <c r="AV414" s="937"/>
    </row>
    <row r="415" spans="5:61" s="920" customFormat="1" ht="18.95" customHeight="1">
      <c r="J415" s="935"/>
      <c r="K415" s="949" t="s">
        <v>1522</v>
      </c>
      <c r="L415" s="752"/>
      <c r="M415" s="752"/>
      <c r="N415" s="752"/>
      <c r="O415" s="2868" t="s">
        <v>3410</v>
      </c>
      <c r="P415" s="2869"/>
      <c r="Q415" s="2870"/>
      <c r="R415" s="946" t="s">
        <v>1115</v>
      </c>
      <c r="S415" s="2865" t="s">
        <v>1523</v>
      </c>
      <c r="T415" s="2866"/>
      <c r="U415" s="2867"/>
      <c r="V415" s="946" t="s">
        <v>1115</v>
      </c>
      <c r="W415" s="2865" t="s">
        <v>1524</v>
      </c>
      <c r="X415" s="2866"/>
      <c r="Y415" s="2867"/>
      <c r="Z415" s="946" t="s">
        <v>1115</v>
      </c>
      <c r="AB415" s="1256" t="s">
        <v>3119</v>
      </c>
      <c r="AC415" s="1056"/>
      <c r="AD415" s="1056"/>
      <c r="AE415" s="1056"/>
      <c r="AF415" s="982" t="s">
        <v>1848</v>
      </c>
      <c r="AG415" s="983"/>
      <c r="AH415" s="983"/>
      <c r="AI415" s="983"/>
      <c r="AJ415" s="984"/>
      <c r="AK415" s="1452" t="s">
        <v>2364</v>
      </c>
      <c r="AL415" s="1056"/>
      <c r="AM415" s="1056"/>
      <c r="AN415" s="982" t="s">
        <v>1848</v>
      </c>
      <c r="AO415" s="983"/>
      <c r="AP415" s="983"/>
      <c r="AQ415" s="983"/>
      <c r="AR415" s="984"/>
      <c r="AV415" s="937"/>
    </row>
    <row r="416" spans="5:61" s="920" customFormat="1" ht="9.9499999999999993" customHeight="1">
      <c r="J416" s="935"/>
      <c r="AV416" s="937"/>
    </row>
    <row r="417" spans="6:48" s="920" customFormat="1" ht="20.100000000000001" customHeight="1">
      <c r="J417" s="1847"/>
      <c r="K417" s="949" t="s">
        <v>3058</v>
      </c>
      <c r="L417" s="958"/>
      <c r="M417" s="958"/>
      <c r="O417" s="2010" t="s">
        <v>2290</v>
      </c>
      <c r="P417" s="2011"/>
      <c r="Q417" s="2011"/>
      <c r="R417" s="2011"/>
      <c r="S417" s="2012"/>
      <c r="T417" s="1049" t="s">
        <v>3774</v>
      </c>
      <c r="AV417" s="937"/>
    </row>
    <row r="418" spans="6:48" s="920" customFormat="1" ht="9.9499999999999993" customHeight="1">
      <c r="J418" s="1847"/>
      <c r="AV418" s="937"/>
    </row>
    <row r="419" spans="6:48" s="920" customFormat="1" ht="18.95" customHeight="1">
      <c r="J419" s="935"/>
      <c r="K419" s="2880" t="s">
        <v>1559</v>
      </c>
      <c r="L419" s="3035" t="s">
        <v>3119</v>
      </c>
      <c r="M419" s="3036"/>
      <c r="N419" s="3036"/>
      <c r="O419" s="3037"/>
      <c r="P419" s="3035" t="s">
        <v>2364</v>
      </c>
      <c r="Q419" s="3036"/>
      <c r="R419" s="3036"/>
      <c r="S419" s="3037"/>
      <c r="T419" s="929" t="s">
        <v>1586</v>
      </c>
      <c r="U419" s="930"/>
      <c r="V419" s="930"/>
      <c r="W419" s="930"/>
      <c r="X419" s="930"/>
      <c r="Y419" s="930"/>
      <c r="Z419" s="930"/>
      <c r="AA419" s="930"/>
      <c r="AB419" s="930"/>
      <c r="AC419" s="931"/>
      <c r="AD419" s="930"/>
      <c r="AE419" s="931"/>
      <c r="AF419" s="930"/>
      <c r="AG419" s="931"/>
      <c r="AH419" s="1157" t="s">
        <v>1775</v>
      </c>
      <c r="AI419" s="1158"/>
      <c r="AJ419" s="1159"/>
      <c r="AK419" s="966" t="s">
        <v>2147</v>
      </c>
      <c r="AL419" s="1361"/>
      <c r="AM419" s="930"/>
      <c r="AN419" s="930"/>
      <c r="AO419" s="930"/>
      <c r="AP419" s="930"/>
      <c r="AQ419" s="930"/>
      <c r="AR419" s="930"/>
      <c r="AS419" s="931"/>
      <c r="AT419" s="2833" t="s">
        <v>3441</v>
      </c>
      <c r="AU419" s="2834"/>
      <c r="AV419" s="937"/>
    </row>
    <row r="420" spans="6:48" s="920" customFormat="1" ht="18.95" customHeight="1">
      <c r="J420" s="935"/>
      <c r="K420" s="3016"/>
      <c r="L420" s="3038"/>
      <c r="M420" s="3039"/>
      <c r="N420" s="3039"/>
      <c r="O420" s="3040"/>
      <c r="P420" s="3038"/>
      <c r="Q420" s="3039"/>
      <c r="R420" s="3039"/>
      <c r="S420" s="3040"/>
      <c r="T420" s="929" t="s">
        <v>699</v>
      </c>
      <c r="U420" s="930"/>
      <c r="V420" s="930"/>
      <c r="W420" s="931"/>
      <c r="X420" s="929" t="s">
        <v>700</v>
      </c>
      <c r="Y420" s="930"/>
      <c r="Z420" s="931"/>
      <c r="AA420" s="929" t="s">
        <v>1697</v>
      </c>
      <c r="AB420" s="930"/>
      <c r="AC420" s="930"/>
      <c r="AD420" s="930"/>
      <c r="AE420" s="931"/>
      <c r="AF420" s="966" t="s">
        <v>1771</v>
      </c>
      <c r="AG420" s="968"/>
      <c r="AH420" s="1227" t="s">
        <v>1847</v>
      </c>
      <c r="AI420" s="1160"/>
      <c r="AJ420" s="1161"/>
      <c r="AK420" s="929" t="s">
        <v>3412</v>
      </c>
      <c r="AL420" s="930"/>
      <c r="AM420" s="930"/>
      <c r="AN420" s="929" t="s">
        <v>2138</v>
      </c>
      <c r="AO420" s="930"/>
      <c r="AP420" s="930"/>
      <c r="AQ420" s="929" t="s">
        <v>2139</v>
      </c>
      <c r="AR420" s="930"/>
      <c r="AS420" s="931"/>
      <c r="AT420" s="2837"/>
      <c r="AU420" s="2838"/>
      <c r="AV420" s="937"/>
    </row>
    <row r="421" spans="6:48" s="920" customFormat="1" ht="18.95" customHeight="1">
      <c r="J421" s="935"/>
      <c r="K421" s="1163" t="s">
        <v>737</v>
      </c>
      <c r="L421" s="982" t="s">
        <v>1867</v>
      </c>
      <c r="M421" s="983"/>
      <c r="N421" s="983"/>
      <c r="O421" s="984"/>
      <c r="P421" s="982" t="s">
        <v>1848</v>
      </c>
      <c r="Q421" s="983"/>
      <c r="R421" s="983"/>
      <c r="S421" s="984"/>
      <c r="T421" s="982" t="s">
        <v>1689</v>
      </c>
      <c r="U421" s="983"/>
      <c r="V421" s="983"/>
      <c r="W421" s="983"/>
      <c r="X421" s="1080">
        <v>241657</v>
      </c>
      <c r="Y421" s="983"/>
      <c r="Z421" s="984"/>
      <c r="AA421" s="1080" t="s">
        <v>1691</v>
      </c>
      <c r="AB421" s="983"/>
      <c r="AC421" s="983"/>
      <c r="AD421" s="983"/>
      <c r="AE421" s="984"/>
      <c r="AF421" s="982" t="s">
        <v>1772</v>
      </c>
      <c r="AG421" s="984"/>
      <c r="AH421" s="1029">
        <v>10</v>
      </c>
      <c r="AI421" s="1027"/>
      <c r="AJ421" s="1028"/>
      <c r="AK421" s="1388" t="s">
        <v>3410</v>
      </c>
      <c r="AL421" s="955"/>
      <c r="AM421" s="955"/>
      <c r="AN421" s="954" t="s">
        <v>1523</v>
      </c>
      <c r="AO421" s="955"/>
      <c r="AP421" s="955"/>
      <c r="AQ421" s="954" t="s">
        <v>1524</v>
      </c>
      <c r="AR421" s="955"/>
      <c r="AS421" s="971"/>
      <c r="AT421" s="1319" t="s">
        <v>2524</v>
      </c>
      <c r="AU421" s="960"/>
      <c r="AV421" s="937"/>
    </row>
    <row r="422" spans="6:48" s="920" customFormat="1" ht="18.95" customHeight="1">
      <c r="J422" s="935"/>
      <c r="K422" s="1163" t="s">
        <v>737</v>
      </c>
      <c r="L422" s="982" t="s">
        <v>1867</v>
      </c>
      <c r="M422" s="983"/>
      <c r="N422" s="983"/>
      <c r="O422" s="984"/>
      <c r="P422" s="982" t="s">
        <v>1849</v>
      </c>
      <c r="Q422" s="983"/>
      <c r="R422" s="983"/>
      <c r="S422" s="984"/>
      <c r="T422" s="982" t="s">
        <v>1689</v>
      </c>
      <c r="U422" s="983"/>
      <c r="V422" s="983"/>
      <c r="W422" s="983"/>
      <c r="X422" s="1080">
        <v>241657</v>
      </c>
      <c r="Y422" s="983"/>
      <c r="Z422" s="984"/>
      <c r="AA422" s="1080" t="s">
        <v>1691</v>
      </c>
      <c r="AB422" s="983"/>
      <c r="AC422" s="983"/>
      <c r="AD422" s="983"/>
      <c r="AE422" s="984"/>
      <c r="AF422" s="982" t="s">
        <v>1773</v>
      </c>
      <c r="AG422" s="984"/>
      <c r="AH422" s="1029">
        <v>10</v>
      </c>
      <c r="AI422" s="1027"/>
      <c r="AJ422" s="1028"/>
      <c r="AK422" s="1388" t="s">
        <v>3410</v>
      </c>
      <c r="AL422" s="955"/>
      <c r="AM422" s="955"/>
      <c r="AN422" s="954" t="s">
        <v>1523</v>
      </c>
      <c r="AO422" s="955"/>
      <c r="AP422" s="955"/>
      <c r="AQ422" s="954" t="s">
        <v>1524</v>
      </c>
      <c r="AR422" s="955"/>
      <c r="AS422" s="971"/>
      <c r="AT422" s="1319" t="s">
        <v>2524</v>
      </c>
      <c r="AU422" s="960"/>
      <c r="AV422" s="937"/>
    </row>
    <row r="423" spans="6:48" s="920" customFormat="1" ht="5.0999999999999996" customHeight="1">
      <c r="J423" s="935"/>
      <c r="AV423" s="937"/>
    </row>
    <row r="424" spans="6:48" s="920" customFormat="1" ht="5.0999999999999996" customHeight="1">
      <c r="J424" s="935"/>
      <c r="K424" s="1242"/>
      <c r="L424" s="1242"/>
      <c r="M424" s="1242"/>
      <c r="N424" s="1242"/>
      <c r="O424" s="1242"/>
      <c r="P424" s="1242"/>
      <c r="Q424" s="1242"/>
      <c r="R424" s="1242"/>
      <c r="S424" s="1242"/>
      <c r="T424" s="1242"/>
      <c r="U424" s="1242"/>
      <c r="V424" s="1242"/>
      <c r="W424" s="1242"/>
      <c r="X424" s="1242"/>
      <c r="Y424" s="1242"/>
      <c r="Z424" s="1242"/>
      <c r="AA424" s="1242"/>
      <c r="AB424" s="1242"/>
      <c r="AC424" s="1242"/>
      <c r="AD424" s="1242"/>
      <c r="AE424" s="1242"/>
      <c r="AF424" s="1242"/>
      <c r="AG424" s="1242"/>
      <c r="AH424" s="977"/>
      <c r="AI424" s="977"/>
      <c r="AJ424" s="977"/>
      <c r="AK424" s="1242"/>
      <c r="AL424" s="1242"/>
      <c r="AM424" s="1242"/>
      <c r="AN424" s="1242"/>
      <c r="AO424" s="1242"/>
      <c r="AP424" s="1242"/>
      <c r="AQ424" s="1242"/>
      <c r="AR424" s="1242"/>
      <c r="AS424" s="1242"/>
      <c r="AT424" s="1242"/>
      <c r="AU424" s="1242"/>
      <c r="AV424" s="937"/>
    </row>
    <row r="425" spans="6:48" s="920" customFormat="1" ht="18.95" customHeight="1">
      <c r="J425" s="935"/>
      <c r="K425" s="1242"/>
      <c r="L425" s="1242"/>
      <c r="M425" s="1242"/>
      <c r="N425" s="1242"/>
      <c r="O425" s="1242"/>
      <c r="P425" s="1242"/>
      <c r="Q425" s="1242"/>
      <c r="R425" s="1242"/>
      <c r="S425" s="1242"/>
      <c r="T425" s="1242"/>
      <c r="U425" s="1242"/>
      <c r="V425" s="1242"/>
      <c r="W425" s="1242"/>
      <c r="X425" s="1242"/>
      <c r="Y425" s="1242"/>
      <c r="Z425" s="1242"/>
      <c r="AA425" s="1242"/>
      <c r="AB425" s="1242"/>
      <c r="AC425" s="1242"/>
      <c r="AD425" s="1242"/>
      <c r="AE425" s="1217" t="s">
        <v>2303</v>
      </c>
      <c r="AF425" s="1217"/>
      <c r="AG425" s="1242"/>
      <c r="AH425" s="1239">
        <f>AH422+AH421</f>
        <v>20</v>
      </c>
      <c r="AI425" s="1240"/>
      <c r="AJ425" s="1241"/>
      <c r="AK425" s="1242"/>
      <c r="AL425" s="1242"/>
      <c r="AM425" s="1242"/>
      <c r="AN425" s="1242"/>
      <c r="AO425" s="1242"/>
      <c r="AP425" s="1242"/>
      <c r="AQ425" s="1242"/>
      <c r="AR425" s="1242"/>
      <c r="AS425" s="1242"/>
      <c r="AT425" s="1242" t="s">
        <v>3641</v>
      </c>
      <c r="AU425" s="1217" t="s">
        <v>3642</v>
      </c>
      <c r="AV425" s="937"/>
    </row>
    <row r="426" spans="6:48" s="920" customFormat="1" ht="5.0999999999999996" customHeight="1">
      <c r="J426" s="935"/>
      <c r="K426" s="1242"/>
      <c r="L426" s="1242"/>
      <c r="M426" s="1242"/>
      <c r="N426" s="1242"/>
      <c r="O426" s="1242"/>
      <c r="P426" s="1242"/>
      <c r="Q426" s="1242"/>
      <c r="R426" s="1242"/>
      <c r="S426" s="1242"/>
      <c r="T426" s="1242"/>
      <c r="U426" s="1242"/>
      <c r="V426" s="1242"/>
      <c r="W426" s="1242"/>
      <c r="X426" s="1242"/>
      <c r="Y426" s="1242"/>
      <c r="Z426" s="1242"/>
      <c r="AA426" s="1242"/>
      <c r="AB426" s="1242"/>
      <c r="AC426" s="1242"/>
      <c r="AD426" s="1242"/>
      <c r="AE426" s="1242"/>
      <c r="AF426" s="1242"/>
      <c r="AG426" s="1242"/>
      <c r="AH426" s="977"/>
      <c r="AI426" s="977"/>
      <c r="AJ426" s="977"/>
      <c r="AK426" s="1242"/>
      <c r="AL426" s="1242"/>
      <c r="AM426" s="1242"/>
      <c r="AN426" s="1242"/>
      <c r="AO426" s="1242"/>
      <c r="AP426" s="1242"/>
      <c r="AQ426" s="1242"/>
      <c r="AR426" s="1242"/>
      <c r="AS426" s="1242"/>
      <c r="AT426" s="1242"/>
      <c r="AU426" s="1242"/>
      <c r="AV426" s="937"/>
    </row>
    <row r="427" spans="6:48" s="920" customFormat="1" ht="9.9499999999999993" customHeight="1">
      <c r="J427" s="936"/>
      <c r="K427" s="939"/>
      <c r="L427" s="939"/>
      <c r="M427" s="939"/>
      <c r="N427" s="939"/>
      <c r="O427" s="939"/>
      <c r="P427" s="939"/>
      <c r="Q427" s="939"/>
      <c r="R427" s="939"/>
      <c r="S427" s="939"/>
      <c r="T427" s="939"/>
      <c r="U427" s="939"/>
      <c r="V427" s="939"/>
      <c r="W427" s="939"/>
      <c r="X427" s="939"/>
      <c r="Y427" s="939"/>
      <c r="Z427" s="939"/>
      <c r="AA427" s="939"/>
      <c r="AB427" s="939"/>
      <c r="AC427" s="939"/>
      <c r="AD427" s="939"/>
      <c r="AE427" s="939"/>
      <c r="AF427" s="939"/>
      <c r="AG427" s="939"/>
      <c r="AH427" s="939"/>
      <c r="AI427" s="939"/>
      <c r="AJ427" s="939"/>
      <c r="AK427" s="939"/>
      <c r="AL427" s="939"/>
      <c r="AM427" s="939"/>
      <c r="AN427" s="939"/>
      <c r="AO427" s="939"/>
      <c r="AP427" s="939"/>
      <c r="AQ427" s="939"/>
      <c r="AR427" s="939"/>
      <c r="AS427" s="939"/>
      <c r="AT427" s="939"/>
      <c r="AU427" s="939"/>
      <c r="AV427" s="940"/>
    </row>
    <row r="428" spans="6:48" s="920" customFormat="1" ht="18.95" customHeight="1">
      <c r="K428" s="1052"/>
    </row>
    <row r="431" spans="6:48" ht="18.95" customHeight="1">
      <c r="F431" s="924" t="s">
        <v>1889</v>
      </c>
      <c r="G431" s="925"/>
      <c r="H431" s="925"/>
      <c r="Q431" s="488"/>
    </row>
    <row r="434" spans="7:54" ht="18.95" customHeight="1">
      <c r="H434" s="924" t="s">
        <v>2457</v>
      </c>
      <c r="N434" s="1483" t="s">
        <v>737</v>
      </c>
      <c r="O434" s="1484" t="s">
        <v>2458</v>
      </c>
      <c r="P434" s="1336"/>
      <c r="Q434" s="1336"/>
      <c r="R434" s="1336"/>
      <c r="S434" s="1336"/>
      <c r="T434" s="1336"/>
      <c r="U434" s="1336"/>
      <c r="V434" s="1336"/>
      <c r="W434" s="1336"/>
      <c r="X434" s="1336"/>
      <c r="Y434" s="1336"/>
      <c r="Z434" s="486" t="s">
        <v>2464</v>
      </c>
    </row>
    <row r="435" spans="7:54" ht="18.95" customHeight="1">
      <c r="N435" s="1483" t="s">
        <v>737</v>
      </c>
      <c r="O435" s="1485" t="s">
        <v>2459</v>
      </c>
      <c r="P435" s="1336"/>
      <c r="Q435" s="1336"/>
      <c r="R435" s="1336"/>
      <c r="S435" s="1336"/>
      <c r="T435" s="1336"/>
      <c r="U435" s="1336"/>
      <c r="V435" s="1336"/>
      <c r="W435" s="1336"/>
      <c r="X435" s="1336"/>
      <c r="Y435" s="1336"/>
      <c r="Z435" s="486" t="s">
        <v>2463</v>
      </c>
    </row>
    <row r="436" spans="7:54" ht="18.95" customHeight="1">
      <c r="N436" s="1483" t="s">
        <v>737</v>
      </c>
      <c r="O436" s="1485" t="s">
        <v>2460</v>
      </c>
      <c r="P436" s="1336"/>
      <c r="Q436" s="1336"/>
      <c r="R436" s="1336"/>
      <c r="S436" s="1336"/>
      <c r="T436" s="1336"/>
      <c r="U436" s="1336"/>
      <c r="V436" s="1336"/>
      <c r="W436" s="1336"/>
      <c r="X436" s="1336"/>
      <c r="Y436" s="1336"/>
      <c r="Z436" s="486" t="s">
        <v>2465</v>
      </c>
    </row>
    <row r="437" spans="7:54" ht="18.95" customHeight="1">
      <c r="N437" s="1483" t="s">
        <v>737</v>
      </c>
      <c r="O437" s="1485" t="s">
        <v>2461</v>
      </c>
      <c r="P437" s="1336"/>
      <c r="Q437" s="1336"/>
      <c r="R437" s="1336"/>
      <c r="S437" s="1336"/>
      <c r="T437" s="1336"/>
      <c r="U437" s="1336"/>
      <c r="V437" s="1336"/>
      <c r="W437" s="1336"/>
      <c r="X437" s="1336"/>
      <c r="Y437" s="1336"/>
      <c r="Z437" s="486" t="s">
        <v>2466</v>
      </c>
    </row>
    <row r="438" spans="7:54" ht="18.95" customHeight="1">
      <c r="N438" s="1483" t="s">
        <v>737</v>
      </c>
      <c r="O438" s="1485" t="s">
        <v>2462</v>
      </c>
      <c r="P438" s="1336"/>
      <c r="Q438" s="1336"/>
      <c r="R438" s="1336"/>
      <c r="S438" s="1336"/>
      <c r="T438" s="1336"/>
      <c r="U438" s="1336"/>
      <c r="V438" s="1336"/>
      <c r="W438" s="1336"/>
      <c r="X438" s="1336"/>
      <c r="Y438" s="1336"/>
      <c r="Z438" s="486" t="s">
        <v>2467</v>
      </c>
    </row>
    <row r="440" spans="7:54" ht="18.95" customHeight="1">
      <c r="G440" s="924" t="s">
        <v>3363</v>
      </c>
    </row>
    <row r="442" spans="7:54" ht="18.95" customHeight="1">
      <c r="I442" s="1052" t="s">
        <v>3366</v>
      </c>
    </row>
    <row r="443" spans="7:54" ht="18.95" customHeight="1">
      <c r="I443" s="1951"/>
      <c r="J443" s="1951"/>
      <c r="K443" s="1951"/>
      <c r="L443" s="1951"/>
      <c r="M443" s="1951"/>
      <c r="N443" s="1951"/>
      <c r="O443" s="1951"/>
      <c r="P443" s="1951"/>
      <c r="Q443" s="1951"/>
      <c r="R443" s="1951"/>
      <c r="S443" s="1951"/>
      <c r="T443" s="1951"/>
      <c r="U443" s="1951"/>
      <c r="V443" s="1951"/>
      <c r="W443" s="1951"/>
      <c r="X443" s="1951"/>
      <c r="Y443" s="1951"/>
      <c r="Z443" s="1951"/>
      <c r="AA443" s="1951"/>
      <c r="AB443" s="1951"/>
      <c r="AC443" s="1951"/>
      <c r="AD443" s="1951"/>
      <c r="AE443" s="1951"/>
      <c r="AF443" s="1951"/>
      <c r="AG443" s="1951"/>
      <c r="AH443" s="1951"/>
      <c r="AI443" s="1951"/>
      <c r="AJ443" s="1951"/>
      <c r="AK443" s="1951"/>
      <c r="AL443" s="1951"/>
      <c r="AM443" s="1951"/>
      <c r="AN443" s="1951"/>
      <c r="AO443" s="1951"/>
      <c r="AP443" s="1951"/>
      <c r="AQ443" s="1951"/>
      <c r="AR443" s="1951"/>
      <c r="AS443" s="1951"/>
      <c r="AT443" s="1951"/>
      <c r="AU443" s="1951"/>
      <c r="AV443" s="1951"/>
      <c r="AW443" s="1951"/>
      <c r="AX443" s="1951"/>
      <c r="AY443" s="1951"/>
      <c r="AZ443" s="1951"/>
      <c r="BA443" s="1951"/>
      <c r="BB443" s="1951"/>
    </row>
    <row r="444" spans="7:54" ht="18.95" customHeight="1">
      <c r="I444" s="1952"/>
      <c r="J444" s="1950"/>
      <c r="K444" s="1950"/>
      <c r="L444" s="1950"/>
      <c r="M444" s="1950"/>
      <c r="N444" s="1950"/>
      <c r="O444" s="1950"/>
      <c r="P444" s="1950"/>
      <c r="Q444" s="1950"/>
      <c r="R444" s="1950"/>
      <c r="S444" s="1950"/>
      <c r="T444" s="1950"/>
      <c r="U444" s="1950"/>
      <c r="V444" s="1950"/>
      <c r="W444" s="1950"/>
      <c r="X444" s="1950"/>
      <c r="Y444" s="1950"/>
      <c r="Z444" s="1950"/>
      <c r="AA444" s="1950"/>
      <c r="AB444" s="1950"/>
      <c r="AC444" s="1950"/>
      <c r="AD444" s="1950"/>
      <c r="AE444" s="1950"/>
      <c r="AF444" s="1950"/>
      <c r="AG444" s="1950"/>
      <c r="AH444" s="1950"/>
      <c r="AI444" s="1950"/>
      <c r="AJ444" s="1950"/>
      <c r="AK444" s="1950"/>
      <c r="AL444" s="1950"/>
      <c r="AM444" s="1950"/>
      <c r="AN444" s="1950"/>
      <c r="AO444" s="1950"/>
      <c r="AP444" s="1950"/>
      <c r="AQ444" s="1950"/>
      <c r="AR444" s="1950"/>
      <c r="AS444" s="1950"/>
      <c r="AT444" s="1950"/>
      <c r="AU444" s="1950"/>
      <c r="AV444" s="1950"/>
      <c r="AW444" s="1950"/>
      <c r="AX444" s="1950"/>
      <c r="AY444" s="1950"/>
      <c r="AZ444" s="1950"/>
      <c r="BA444" s="1950"/>
      <c r="BB444" s="1950"/>
    </row>
    <row r="445" spans="7:54" ht="18.95" customHeight="1">
      <c r="I445" s="1951"/>
      <c r="J445" s="1951"/>
      <c r="K445" s="1951"/>
      <c r="L445" s="1951"/>
      <c r="M445" s="1951"/>
      <c r="N445" s="1951"/>
      <c r="O445" s="1951"/>
      <c r="P445" s="1951"/>
      <c r="Q445" s="1951"/>
      <c r="R445" s="1951"/>
      <c r="S445" s="1951"/>
      <c r="T445" s="1951"/>
      <c r="U445" s="1951"/>
      <c r="V445" s="1951"/>
      <c r="W445" s="1951"/>
      <c r="X445" s="1951"/>
      <c r="Y445" s="1951"/>
      <c r="Z445" s="1951"/>
      <c r="AA445" s="1951"/>
      <c r="AB445" s="1951"/>
      <c r="AC445" s="1951"/>
      <c r="AD445" s="1951"/>
      <c r="AE445" s="1951"/>
      <c r="AF445" s="1951"/>
      <c r="AG445" s="1951"/>
      <c r="AH445" s="1951"/>
      <c r="AI445" s="1951"/>
      <c r="AJ445" s="1951"/>
      <c r="AK445" s="1951"/>
      <c r="AL445" s="1951"/>
      <c r="AM445" s="1951"/>
      <c r="AN445" s="1951"/>
      <c r="AO445" s="1951"/>
      <c r="AP445" s="1951"/>
      <c r="AQ445" s="1951"/>
      <c r="AR445" s="1951"/>
      <c r="AS445" s="1951"/>
      <c r="AT445" s="1951"/>
      <c r="AU445" s="1951"/>
      <c r="AV445" s="1951"/>
      <c r="AW445" s="1951"/>
      <c r="AX445" s="1951"/>
      <c r="AY445" s="1951"/>
      <c r="AZ445" s="1951"/>
      <c r="BA445" s="1951"/>
      <c r="BB445" s="1951"/>
    </row>
    <row r="446" spans="7:54" ht="18.95" customHeight="1">
      <c r="I446" s="1952"/>
      <c r="J446" s="1950"/>
      <c r="K446" s="1950"/>
      <c r="L446" s="1950"/>
      <c r="M446" s="1950"/>
      <c r="N446" s="1950"/>
      <c r="O446" s="1950"/>
      <c r="P446" s="1950"/>
      <c r="Q446" s="1950"/>
      <c r="R446" s="1950"/>
      <c r="S446" s="1950"/>
      <c r="T446" s="1950"/>
      <c r="U446" s="1950"/>
      <c r="V446" s="1950"/>
      <c r="W446" s="1950"/>
      <c r="X446" s="1950"/>
      <c r="Y446" s="1950"/>
      <c r="Z446" s="1950"/>
      <c r="AA446" s="1950"/>
      <c r="AB446" s="1950"/>
      <c r="AC446" s="1950"/>
      <c r="AD446" s="1950"/>
      <c r="AE446" s="1950"/>
      <c r="AF446" s="1950"/>
      <c r="AG446" s="1950"/>
      <c r="AH446" s="1950"/>
      <c r="AI446" s="1950"/>
      <c r="AJ446" s="1950"/>
      <c r="AK446" s="1950"/>
      <c r="AL446" s="1950"/>
      <c r="AM446" s="1950"/>
      <c r="AN446" s="1950"/>
      <c r="AO446" s="1950"/>
      <c r="AP446" s="1950"/>
      <c r="AQ446" s="1950"/>
      <c r="AR446" s="1950"/>
      <c r="AS446" s="1950"/>
      <c r="AT446" s="1950"/>
      <c r="AU446" s="1950"/>
      <c r="AV446" s="1950"/>
      <c r="AW446" s="1950"/>
      <c r="AX446" s="1950"/>
      <c r="AY446" s="1950"/>
      <c r="AZ446" s="1950"/>
      <c r="BA446" s="1950"/>
      <c r="BB446" s="1950"/>
    </row>
    <row r="447" spans="7:54" ht="18.95" customHeight="1">
      <c r="I447" s="1952"/>
      <c r="J447" s="1950"/>
      <c r="K447" s="1950"/>
      <c r="L447" s="1950"/>
      <c r="M447" s="1950"/>
      <c r="N447" s="1950"/>
      <c r="O447" s="1950"/>
      <c r="P447" s="1950"/>
      <c r="Q447" s="1950"/>
      <c r="R447" s="1950"/>
      <c r="S447" s="1950"/>
      <c r="T447" s="1950"/>
      <c r="U447" s="1950"/>
      <c r="V447" s="1950"/>
      <c r="W447" s="1950"/>
      <c r="X447" s="1950"/>
      <c r="Y447" s="1950"/>
      <c r="Z447" s="1950"/>
      <c r="AA447" s="1950"/>
      <c r="AB447" s="1950"/>
      <c r="AC447" s="1950"/>
      <c r="AD447" s="1950"/>
      <c r="AE447" s="1950"/>
      <c r="AF447" s="1950"/>
      <c r="AG447" s="1950"/>
      <c r="AH447" s="1950"/>
      <c r="AI447" s="1950"/>
      <c r="AJ447" s="1950"/>
      <c r="AK447" s="1950"/>
      <c r="AL447" s="1950"/>
      <c r="AM447" s="1950"/>
      <c r="AN447" s="1950"/>
      <c r="AO447" s="1950"/>
      <c r="AP447" s="1950"/>
      <c r="AQ447" s="1950"/>
      <c r="AR447" s="1950"/>
      <c r="AS447" s="1950"/>
      <c r="AT447" s="1950"/>
      <c r="AU447" s="1950"/>
      <c r="AV447" s="1950"/>
      <c r="AW447" s="1950"/>
      <c r="AX447" s="1950"/>
      <c r="AY447" s="1950"/>
      <c r="AZ447" s="1950"/>
      <c r="BA447" s="1950"/>
      <c r="BB447" s="1950"/>
    </row>
    <row r="448" spans="7:54" ht="18.95" customHeight="1">
      <c r="I448" s="1952"/>
      <c r="J448" s="1950"/>
      <c r="K448" s="1950"/>
      <c r="L448" s="1950"/>
      <c r="M448" s="1950"/>
      <c r="N448" s="1950"/>
      <c r="O448" s="1950"/>
      <c r="P448" s="1950"/>
      <c r="Q448" s="1950"/>
      <c r="R448" s="1950"/>
      <c r="S448" s="1950"/>
      <c r="T448" s="1950"/>
      <c r="U448" s="1950"/>
      <c r="V448" s="1950"/>
      <c r="W448" s="1950"/>
      <c r="X448" s="1950"/>
      <c r="Y448" s="1950"/>
      <c r="Z448" s="1950"/>
      <c r="AA448" s="1950"/>
      <c r="AB448" s="1950"/>
      <c r="AC448" s="1950"/>
      <c r="AD448" s="1950"/>
      <c r="AE448" s="1950"/>
      <c r="AF448" s="1950"/>
      <c r="AG448" s="1950"/>
      <c r="AH448" s="1950"/>
      <c r="AI448" s="1950"/>
      <c r="AJ448" s="1950"/>
      <c r="AK448" s="1950"/>
      <c r="AL448" s="1950"/>
      <c r="AM448" s="1950"/>
      <c r="AN448" s="1950"/>
      <c r="AO448" s="1950"/>
      <c r="AP448" s="1950"/>
      <c r="AQ448" s="1950"/>
      <c r="AR448" s="1950"/>
      <c r="AS448" s="1950"/>
      <c r="AT448" s="1950"/>
      <c r="AU448" s="1950"/>
      <c r="AV448" s="1950"/>
      <c r="AW448" s="1950"/>
      <c r="AX448" s="1950"/>
      <c r="AY448" s="1950"/>
      <c r="AZ448" s="1950"/>
      <c r="BA448" s="1950"/>
      <c r="BB448" s="1950"/>
    </row>
    <row r="449" spans="9:54" ht="18.95" customHeight="1">
      <c r="I449" s="1952"/>
      <c r="J449" s="1950"/>
      <c r="K449" s="1950"/>
      <c r="L449" s="1950"/>
      <c r="M449" s="1950"/>
      <c r="N449" s="1950"/>
      <c r="O449" s="1950"/>
      <c r="P449" s="1950"/>
      <c r="Q449" s="1950"/>
      <c r="R449" s="1950"/>
      <c r="S449" s="1950"/>
      <c r="T449" s="1950"/>
      <c r="U449" s="1950"/>
      <c r="V449" s="1950"/>
      <c r="W449" s="1950"/>
      <c r="X449" s="1950"/>
      <c r="Y449" s="1950"/>
      <c r="Z449" s="1950"/>
      <c r="AA449" s="1950"/>
      <c r="AB449" s="1950"/>
      <c r="AC449" s="1950"/>
      <c r="AD449" s="1950"/>
      <c r="AE449" s="1950"/>
      <c r="AF449" s="1950"/>
      <c r="AG449" s="1950"/>
      <c r="AH449" s="1950"/>
      <c r="AI449" s="1950"/>
      <c r="AJ449" s="1950"/>
      <c r="AK449" s="1950"/>
      <c r="AL449" s="1950"/>
      <c r="AM449" s="1950"/>
      <c r="AN449" s="1950"/>
      <c r="AO449" s="1950"/>
      <c r="AP449" s="1950"/>
      <c r="AQ449" s="1950"/>
      <c r="AR449" s="1950"/>
      <c r="AS449" s="1950"/>
      <c r="AT449" s="1950"/>
      <c r="AU449" s="1950"/>
      <c r="AV449" s="1950"/>
      <c r="AW449" s="1950"/>
      <c r="AX449" s="1950"/>
      <c r="AY449" s="1950"/>
      <c r="AZ449" s="1950"/>
      <c r="BA449" s="1950"/>
      <c r="BB449" s="1950"/>
    </row>
    <row r="450" spans="9:54" ht="18.95" customHeight="1">
      <c r="I450" s="1952"/>
      <c r="J450" s="1950"/>
      <c r="K450" s="1950"/>
      <c r="L450" s="1950"/>
      <c r="M450" s="1950"/>
      <c r="N450" s="1950"/>
      <c r="O450" s="1950"/>
      <c r="P450" s="1950"/>
      <c r="Q450" s="1950"/>
      <c r="R450" s="1950"/>
      <c r="S450" s="1950"/>
      <c r="T450" s="1950"/>
      <c r="U450" s="1950"/>
      <c r="V450" s="1950"/>
      <c r="W450" s="1950"/>
      <c r="X450" s="1950"/>
      <c r="Y450" s="1950"/>
      <c r="Z450" s="1950"/>
      <c r="AA450" s="1950"/>
      <c r="AB450" s="1950"/>
      <c r="AC450" s="1950"/>
      <c r="AD450" s="1950"/>
      <c r="AE450" s="1950"/>
      <c r="AF450" s="1950"/>
      <c r="AG450" s="1950"/>
      <c r="AH450" s="1950"/>
      <c r="AI450" s="1950"/>
      <c r="AJ450" s="1950"/>
      <c r="AK450" s="1950"/>
      <c r="AL450" s="1950"/>
      <c r="AM450" s="1950"/>
      <c r="AN450" s="1950"/>
      <c r="AO450" s="1950"/>
      <c r="AP450" s="1950"/>
      <c r="AQ450" s="1950"/>
      <c r="AR450" s="1950"/>
      <c r="AS450" s="1950"/>
      <c r="AT450" s="1950"/>
      <c r="AU450" s="1950"/>
      <c r="AV450" s="1950"/>
      <c r="AW450" s="1950"/>
      <c r="AX450" s="1950"/>
      <c r="AY450" s="1950"/>
      <c r="AZ450" s="1950"/>
      <c r="BA450" s="1950"/>
      <c r="BB450" s="1950"/>
    </row>
    <row r="451" spans="9:54" ht="18.95" customHeight="1">
      <c r="I451" s="1952"/>
      <c r="J451" s="1950"/>
      <c r="K451" s="1950"/>
      <c r="L451" s="1950"/>
      <c r="M451" s="1950"/>
      <c r="N451" s="1950"/>
      <c r="O451" s="1950"/>
      <c r="P451" s="1950"/>
      <c r="Q451" s="1950"/>
      <c r="R451" s="1950"/>
      <c r="S451" s="1950"/>
      <c r="T451" s="1950"/>
      <c r="U451" s="1950"/>
      <c r="V451" s="1950"/>
      <c r="W451" s="1950"/>
      <c r="X451" s="1950"/>
      <c r="Y451" s="1950"/>
      <c r="Z451" s="1950"/>
      <c r="AA451" s="1950"/>
      <c r="AB451" s="1950"/>
      <c r="AC451" s="1950"/>
      <c r="AD451" s="1950"/>
      <c r="AE451" s="1950"/>
      <c r="AF451" s="1950"/>
      <c r="AG451" s="1950"/>
      <c r="AH451" s="1950"/>
      <c r="AI451" s="1950"/>
      <c r="AJ451" s="1950"/>
      <c r="AK451" s="1950"/>
      <c r="AL451" s="1950"/>
      <c r="AM451" s="1950"/>
      <c r="AN451" s="1950"/>
      <c r="AO451" s="1950"/>
      <c r="AP451" s="1950"/>
      <c r="AQ451" s="1950"/>
      <c r="AR451" s="1950"/>
      <c r="AS451" s="1950"/>
      <c r="AT451" s="1950"/>
      <c r="AU451" s="1950"/>
      <c r="AV451" s="1950"/>
      <c r="AW451" s="1950"/>
      <c r="AX451" s="1950"/>
      <c r="AY451" s="1950"/>
      <c r="AZ451" s="1950"/>
      <c r="BA451" s="1950"/>
      <c r="BB451" s="1950"/>
    </row>
    <row r="452" spans="9:54" ht="18.95" customHeight="1">
      <c r="I452" s="1952"/>
      <c r="J452" s="1950"/>
      <c r="K452" s="1950"/>
      <c r="L452" s="1950"/>
      <c r="M452" s="1950"/>
      <c r="N452" s="1950"/>
      <c r="O452" s="1950"/>
      <c r="P452" s="1950"/>
      <c r="Q452" s="1950"/>
      <c r="R452" s="1950"/>
      <c r="S452" s="1950"/>
      <c r="T452" s="1950"/>
      <c r="U452" s="1950"/>
      <c r="V452" s="1950"/>
      <c r="W452" s="1950"/>
      <c r="X452" s="1950"/>
      <c r="Y452" s="1950"/>
      <c r="Z452" s="1950"/>
      <c r="AA452" s="1950"/>
      <c r="AB452" s="1950"/>
      <c r="AC452" s="1950"/>
      <c r="AD452" s="1950"/>
      <c r="AE452" s="1950"/>
      <c r="AF452" s="1950"/>
      <c r="AG452" s="1950"/>
      <c r="AH452" s="1950"/>
      <c r="AI452" s="1950"/>
      <c r="AJ452" s="1950"/>
      <c r="AK452" s="1950"/>
      <c r="AL452" s="1950"/>
      <c r="AM452" s="1950"/>
      <c r="AN452" s="1950"/>
      <c r="AO452" s="1950"/>
      <c r="AP452" s="1950"/>
      <c r="AQ452" s="1950"/>
      <c r="AR452" s="1950"/>
      <c r="AS452" s="1950"/>
      <c r="AT452" s="1950"/>
      <c r="AU452" s="1950"/>
      <c r="AV452" s="1950"/>
      <c r="AW452" s="1950"/>
      <c r="AX452" s="1950"/>
      <c r="AY452" s="1950"/>
      <c r="AZ452" s="1950"/>
      <c r="BA452" s="1950"/>
      <c r="BB452" s="1950"/>
    </row>
    <row r="453" spans="9:54" ht="18.95" customHeight="1">
      <c r="I453" s="1952"/>
      <c r="J453" s="1950"/>
      <c r="K453" s="1950"/>
      <c r="L453" s="1950"/>
      <c r="M453" s="1950"/>
      <c r="N453" s="1950"/>
      <c r="O453" s="1950"/>
      <c r="P453" s="1950"/>
      <c r="Q453" s="1950"/>
      <c r="R453" s="1950"/>
      <c r="S453" s="1950"/>
      <c r="T453" s="1950"/>
      <c r="U453" s="1950"/>
      <c r="V453" s="1950"/>
      <c r="W453" s="1950"/>
      <c r="X453" s="1950"/>
      <c r="Y453" s="1950"/>
      <c r="Z453" s="1950"/>
      <c r="AA453" s="1950"/>
      <c r="AB453" s="1950"/>
      <c r="AC453" s="1950"/>
      <c r="AD453" s="1950"/>
      <c r="AE453" s="1950"/>
      <c r="AF453" s="1950"/>
      <c r="AG453" s="1950"/>
      <c r="AH453" s="1950"/>
      <c r="AI453" s="1950"/>
      <c r="AJ453" s="1950"/>
      <c r="AK453" s="1950"/>
      <c r="AL453" s="1950"/>
      <c r="AM453" s="1950"/>
      <c r="AN453" s="1950"/>
      <c r="AO453" s="1950"/>
      <c r="AP453" s="1950"/>
      <c r="AQ453" s="1950"/>
      <c r="AR453" s="1950"/>
      <c r="AS453" s="1950"/>
      <c r="AT453" s="1950"/>
      <c r="AU453" s="1950"/>
      <c r="AV453" s="1950"/>
      <c r="AW453" s="1950"/>
      <c r="AX453" s="1950"/>
      <c r="AY453" s="1950"/>
      <c r="AZ453" s="1950"/>
      <c r="BA453" s="1950"/>
      <c r="BB453" s="1950"/>
    </row>
    <row r="454" spans="9:54" ht="18.95" customHeight="1">
      <c r="I454" s="1952"/>
      <c r="J454" s="1950"/>
      <c r="K454" s="1950"/>
      <c r="L454" s="1950"/>
      <c r="M454" s="1950"/>
      <c r="N454" s="1950"/>
      <c r="O454" s="1950"/>
      <c r="P454" s="1950"/>
      <c r="Q454" s="1950"/>
      <c r="R454" s="1950"/>
      <c r="S454" s="1950"/>
      <c r="T454" s="1950"/>
      <c r="U454" s="1950"/>
      <c r="V454" s="1950"/>
      <c r="W454" s="1950"/>
      <c r="X454" s="1950"/>
      <c r="Y454" s="1950"/>
      <c r="Z454" s="1950"/>
      <c r="AA454" s="1950"/>
      <c r="AB454" s="1950"/>
      <c r="AC454" s="1950"/>
      <c r="AD454" s="1950"/>
      <c r="AE454" s="1950"/>
      <c r="AF454" s="1950"/>
      <c r="AG454" s="1950"/>
      <c r="AH454" s="1950"/>
      <c r="AI454" s="1950"/>
      <c r="AJ454" s="1950"/>
      <c r="AK454" s="1950"/>
      <c r="AL454" s="1950"/>
      <c r="AM454" s="1950"/>
      <c r="AN454" s="1950"/>
      <c r="AO454" s="1950"/>
      <c r="AP454" s="1950"/>
      <c r="AQ454" s="1950"/>
      <c r="AR454" s="1950"/>
      <c r="AS454" s="1950"/>
      <c r="AT454" s="1950"/>
      <c r="AU454" s="1950"/>
      <c r="AV454" s="1950"/>
      <c r="AW454" s="1950"/>
      <c r="AX454" s="1950"/>
      <c r="AY454" s="1950"/>
      <c r="AZ454" s="1950"/>
      <c r="BA454" s="1950"/>
      <c r="BB454" s="1950"/>
    </row>
    <row r="455" spans="9:54" ht="18.95" customHeight="1">
      <c r="I455" s="1952"/>
      <c r="J455" s="1950"/>
      <c r="K455" s="1950"/>
      <c r="L455" s="1950"/>
      <c r="M455" s="1950"/>
      <c r="N455" s="1950"/>
      <c r="O455" s="1950"/>
      <c r="P455" s="1950"/>
      <c r="Q455" s="1950"/>
      <c r="R455" s="1950"/>
      <c r="S455" s="1950"/>
      <c r="T455" s="1950"/>
      <c r="U455" s="1950"/>
      <c r="V455" s="1950"/>
      <c r="W455" s="1950"/>
      <c r="X455" s="1950"/>
      <c r="Y455" s="1950"/>
      <c r="Z455" s="1950"/>
      <c r="AA455" s="1950"/>
      <c r="AB455" s="1950"/>
      <c r="AC455" s="1950"/>
      <c r="AD455" s="1950"/>
      <c r="AE455" s="1950"/>
      <c r="AF455" s="1950"/>
      <c r="AG455" s="1950"/>
      <c r="AH455" s="1950"/>
      <c r="AI455" s="1950"/>
      <c r="AJ455" s="1950"/>
      <c r="AK455" s="1950"/>
      <c r="AL455" s="1950"/>
      <c r="AM455" s="1950"/>
      <c r="AN455" s="1950"/>
      <c r="AO455" s="1950"/>
      <c r="AP455" s="1950"/>
      <c r="AQ455" s="1950"/>
      <c r="AR455" s="1950"/>
      <c r="AS455" s="1950"/>
      <c r="AT455" s="1950"/>
      <c r="AU455" s="1950"/>
      <c r="AV455" s="1950"/>
      <c r="AW455" s="1950"/>
      <c r="AX455" s="1950"/>
      <c r="AY455" s="1950"/>
      <c r="AZ455" s="1950"/>
      <c r="BA455" s="1950"/>
      <c r="BB455" s="1950"/>
    </row>
    <row r="456" spans="9:54" ht="18.95" customHeight="1">
      <c r="I456" s="1952"/>
      <c r="J456" s="1950"/>
      <c r="K456" s="1950"/>
      <c r="L456" s="1950"/>
      <c r="M456" s="1950"/>
      <c r="N456" s="1950"/>
      <c r="O456" s="1950"/>
      <c r="P456" s="1950"/>
      <c r="Q456" s="1950"/>
      <c r="R456" s="1950"/>
      <c r="S456" s="1950"/>
      <c r="T456" s="1950"/>
      <c r="U456" s="1950"/>
      <c r="V456" s="1950"/>
      <c r="W456" s="1950"/>
      <c r="X456" s="1950"/>
      <c r="Y456" s="1950"/>
      <c r="Z456" s="1950"/>
      <c r="AA456" s="1950"/>
      <c r="AB456" s="1950"/>
      <c r="AC456" s="1950"/>
      <c r="AD456" s="1950"/>
      <c r="AE456" s="1950"/>
      <c r="AF456" s="1950"/>
      <c r="AG456" s="1950"/>
      <c r="AH456" s="1950"/>
      <c r="AI456" s="1950"/>
      <c r="AJ456" s="1950"/>
      <c r="AK456" s="1950"/>
      <c r="AL456" s="1950"/>
      <c r="AM456" s="1950"/>
      <c r="AN456" s="1950"/>
      <c r="AO456" s="1950"/>
      <c r="AP456" s="1950"/>
      <c r="AQ456" s="1950"/>
      <c r="AR456" s="1950"/>
      <c r="AS456" s="1950"/>
      <c r="AT456" s="1950"/>
      <c r="AU456" s="1950"/>
      <c r="AV456" s="1950"/>
      <c r="AW456" s="1950"/>
      <c r="AX456" s="1950"/>
      <c r="AY456" s="1950"/>
      <c r="AZ456" s="1950"/>
      <c r="BA456" s="1950"/>
      <c r="BB456" s="1950"/>
    </row>
    <row r="457" spans="9:54" ht="18.95" customHeight="1">
      <c r="I457" s="1952"/>
      <c r="J457" s="1950"/>
      <c r="K457" s="1950"/>
      <c r="L457" s="1950"/>
      <c r="M457" s="1950"/>
      <c r="N457" s="1950"/>
      <c r="O457" s="1950"/>
      <c r="P457" s="1950"/>
      <c r="Q457" s="1950"/>
      <c r="R457" s="1950"/>
      <c r="S457" s="1950"/>
      <c r="T457" s="1950"/>
      <c r="U457" s="1950"/>
      <c r="V457" s="1950"/>
      <c r="W457" s="1950"/>
      <c r="X457" s="1950"/>
      <c r="Y457" s="1950"/>
      <c r="Z457" s="1950"/>
      <c r="AA457" s="1950"/>
      <c r="AB457" s="1950"/>
      <c r="AC457" s="1950"/>
      <c r="AD457" s="1950"/>
      <c r="AE457" s="1950"/>
      <c r="AF457" s="1950"/>
      <c r="AG457" s="1950"/>
      <c r="AH457" s="1950"/>
      <c r="AI457" s="1950"/>
      <c r="AJ457" s="1950"/>
      <c r="AK457" s="1950"/>
      <c r="AL457" s="1950"/>
      <c r="AM457" s="1950"/>
      <c r="AN457" s="1950"/>
      <c r="AO457" s="1950"/>
      <c r="AP457" s="1950"/>
      <c r="AQ457" s="1950"/>
      <c r="AR457" s="1950"/>
      <c r="AS457" s="1950"/>
      <c r="AT457" s="1950"/>
      <c r="AU457" s="1950"/>
      <c r="AV457" s="1950"/>
      <c r="AW457" s="1950"/>
      <c r="AX457" s="1950"/>
      <c r="AY457" s="1950"/>
      <c r="AZ457" s="1950"/>
      <c r="BA457" s="1950"/>
      <c r="BB457" s="1950"/>
    </row>
    <row r="458" spans="9:54" ht="18.95" customHeight="1">
      <c r="I458" s="1952"/>
      <c r="J458" s="1950"/>
      <c r="K458" s="1950"/>
      <c r="L458" s="1950"/>
      <c r="M458" s="1950"/>
      <c r="N458" s="1950"/>
      <c r="O458" s="1950"/>
      <c r="P458" s="1950"/>
      <c r="Q458" s="1950"/>
      <c r="R458" s="1950"/>
      <c r="S458" s="1950"/>
      <c r="T458" s="1950"/>
      <c r="U458" s="1950"/>
      <c r="V458" s="1950"/>
      <c r="W458" s="1950"/>
      <c r="X458" s="1950"/>
      <c r="Y458" s="1950"/>
      <c r="Z458" s="1950"/>
      <c r="AA458" s="1950"/>
      <c r="AB458" s="1950"/>
      <c r="AC458" s="1950"/>
      <c r="AD458" s="1950"/>
      <c r="AE458" s="1950"/>
      <c r="AF458" s="1950"/>
      <c r="AG458" s="1950"/>
      <c r="AH458" s="1950"/>
      <c r="AI458" s="1950"/>
      <c r="AJ458" s="1950"/>
      <c r="AK458" s="1950"/>
      <c r="AL458" s="1950"/>
      <c r="AM458" s="1950"/>
      <c r="AN458" s="1950"/>
      <c r="AO458" s="1950"/>
      <c r="AP458" s="1950"/>
      <c r="AQ458" s="1950"/>
      <c r="AR458" s="1950"/>
      <c r="AS458" s="1950"/>
      <c r="AT458" s="1950"/>
      <c r="AU458" s="1950"/>
      <c r="AV458" s="1950"/>
      <c r="AW458" s="1950"/>
      <c r="AX458" s="1950"/>
      <c r="AY458" s="1950"/>
      <c r="AZ458" s="1950"/>
      <c r="BA458" s="1950"/>
      <c r="BB458" s="1950"/>
    </row>
    <row r="459" spans="9:54" ht="18.95" customHeight="1">
      <c r="I459" s="1952"/>
      <c r="J459" s="1950"/>
      <c r="K459" s="1950"/>
      <c r="L459" s="1950"/>
      <c r="M459" s="1950"/>
      <c r="N459" s="1950"/>
      <c r="O459" s="1950"/>
      <c r="P459" s="1950"/>
      <c r="Q459" s="1950"/>
      <c r="R459" s="1950"/>
      <c r="S459" s="1950"/>
      <c r="T459" s="1950"/>
      <c r="U459" s="1950"/>
      <c r="V459" s="1950"/>
      <c r="W459" s="1950"/>
      <c r="X459" s="1950"/>
      <c r="Y459" s="1950"/>
      <c r="Z459" s="1950"/>
      <c r="AA459" s="1950"/>
      <c r="AB459" s="1950"/>
      <c r="AC459" s="1950"/>
      <c r="AD459" s="1950"/>
      <c r="AE459" s="1950"/>
      <c r="AF459" s="1950"/>
      <c r="AG459" s="1950"/>
      <c r="AH459" s="1950"/>
      <c r="AI459" s="1950"/>
      <c r="AJ459" s="1950"/>
      <c r="AK459" s="1950"/>
      <c r="AL459" s="1950"/>
      <c r="AM459" s="1950"/>
      <c r="AN459" s="1950"/>
      <c r="AO459" s="1950"/>
      <c r="AP459" s="1950"/>
      <c r="AQ459" s="1950"/>
      <c r="AR459" s="1950"/>
      <c r="AS459" s="1950"/>
      <c r="AT459" s="1950"/>
      <c r="AU459" s="1950"/>
      <c r="AV459" s="1950"/>
      <c r="AW459" s="1950"/>
      <c r="AX459" s="1950"/>
      <c r="AY459" s="1950"/>
      <c r="AZ459" s="1950"/>
      <c r="BA459" s="1950"/>
      <c r="BB459" s="1950"/>
    </row>
    <row r="460" spans="9:54" ht="18.95" customHeight="1">
      <c r="I460" s="1952"/>
      <c r="J460" s="1950"/>
      <c r="K460" s="1950"/>
      <c r="L460" s="1950"/>
      <c r="M460" s="1950"/>
      <c r="N460" s="1950"/>
      <c r="O460" s="1950"/>
      <c r="P460" s="1950"/>
      <c r="Q460" s="1950"/>
      <c r="R460" s="1950"/>
      <c r="S460" s="1950"/>
      <c r="T460" s="1950"/>
      <c r="U460" s="1950"/>
      <c r="V460" s="1950"/>
      <c r="W460" s="1950"/>
      <c r="X460" s="1950"/>
      <c r="Y460" s="1950"/>
      <c r="Z460" s="1950"/>
      <c r="AA460" s="1950"/>
      <c r="AB460" s="1950"/>
      <c r="AC460" s="1950"/>
      <c r="AD460" s="1950"/>
      <c r="AE460" s="1950"/>
      <c r="AF460" s="1950"/>
      <c r="AG460" s="1950"/>
      <c r="AH460" s="1950"/>
      <c r="AI460" s="1950"/>
      <c r="AJ460" s="1950"/>
      <c r="AK460" s="1950"/>
      <c r="AL460" s="1950"/>
      <c r="AM460" s="1950"/>
      <c r="AN460" s="1950"/>
      <c r="AO460" s="1950"/>
      <c r="AP460" s="1950"/>
      <c r="AQ460" s="1950"/>
      <c r="AR460" s="1950"/>
      <c r="AS460" s="1950"/>
      <c r="AT460" s="1950"/>
      <c r="AU460" s="1950"/>
      <c r="AV460" s="1950"/>
      <c r="AW460" s="1950"/>
      <c r="AX460" s="1950"/>
      <c r="AY460" s="1950"/>
      <c r="AZ460" s="1950"/>
      <c r="BA460" s="1950"/>
      <c r="BB460" s="1950"/>
    </row>
    <row r="461" spans="9:54" ht="18.95" customHeight="1">
      <c r="I461" s="1952"/>
      <c r="J461" s="1950"/>
      <c r="K461" s="1950"/>
      <c r="L461" s="1950"/>
      <c r="M461" s="1950"/>
      <c r="N461" s="1950"/>
      <c r="O461" s="1950"/>
      <c r="P461" s="1950"/>
      <c r="Q461" s="1950"/>
      <c r="R461" s="1950"/>
      <c r="S461" s="1950"/>
      <c r="T461" s="1950"/>
      <c r="U461" s="1950"/>
      <c r="V461" s="1950"/>
      <c r="W461" s="1950"/>
      <c r="X461" s="1950"/>
      <c r="Y461" s="1950"/>
      <c r="Z461" s="1950"/>
      <c r="AA461" s="1950"/>
      <c r="AB461" s="1950"/>
      <c r="AC461" s="1950"/>
      <c r="AD461" s="1950"/>
      <c r="AE461" s="1950"/>
      <c r="AF461" s="1950"/>
      <c r="AG461" s="1950"/>
      <c r="AH461" s="1950"/>
      <c r="AI461" s="1950"/>
      <c r="AJ461" s="1950"/>
      <c r="AK461" s="1950"/>
      <c r="AL461" s="1950"/>
      <c r="AM461" s="1950"/>
      <c r="AN461" s="1950"/>
      <c r="AO461" s="1950"/>
      <c r="AP461" s="1950"/>
      <c r="AQ461" s="1950"/>
      <c r="AR461" s="1950"/>
      <c r="AS461" s="1950"/>
      <c r="AT461" s="1950"/>
      <c r="AU461" s="1950"/>
      <c r="AV461" s="1950"/>
      <c r="AW461" s="1950"/>
      <c r="AX461" s="1950"/>
      <c r="AY461" s="1950"/>
      <c r="AZ461" s="1950"/>
      <c r="BA461" s="1950"/>
      <c r="BB461" s="1950"/>
    </row>
    <row r="462" spans="9:54" ht="18.95" customHeight="1">
      <c r="I462" s="1952"/>
      <c r="J462" s="1950"/>
      <c r="K462" s="1950"/>
      <c r="L462" s="1950"/>
      <c r="M462" s="1950"/>
      <c r="N462" s="1950"/>
      <c r="O462" s="1950"/>
      <c r="P462" s="1950"/>
      <c r="Q462" s="1950"/>
      <c r="R462" s="1950"/>
      <c r="S462" s="1950"/>
      <c r="T462" s="1950"/>
      <c r="U462" s="1950"/>
      <c r="V462" s="1950"/>
      <c r="W462" s="1950"/>
      <c r="X462" s="1950"/>
      <c r="Y462" s="1950"/>
      <c r="Z462" s="1950"/>
      <c r="AA462" s="1950"/>
      <c r="AB462" s="1950"/>
      <c r="AC462" s="1950"/>
      <c r="AD462" s="1950"/>
      <c r="AE462" s="1950"/>
      <c r="AF462" s="1950"/>
      <c r="AG462" s="1950"/>
      <c r="AH462" s="1950"/>
      <c r="AI462" s="1950"/>
      <c r="AJ462" s="1950"/>
      <c r="AK462" s="1950"/>
      <c r="AL462" s="1950"/>
      <c r="AM462" s="1950"/>
      <c r="AN462" s="1950"/>
      <c r="AO462" s="1950"/>
      <c r="AP462" s="1950"/>
      <c r="AQ462" s="1950"/>
      <c r="AR462" s="1950"/>
      <c r="AS462" s="1950"/>
      <c r="AT462" s="1950"/>
      <c r="AU462" s="1950"/>
      <c r="AV462" s="1950"/>
      <c r="AW462" s="1950"/>
      <c r="AX462" s="1950"/>
      <c r="AY462" s="1950"/>
      <c r="AZ462" s="1950"/>
      <c r="BA462" s="1950"/>
      <c r="BB462" s="1950"/>
    </row>
    <row r="463" spans="9:54" ht="18.95" customHeight="1">
      <c r="I463" s="1952"/>
      <c r="J463" s="1950"/>
      <c r="K463" s="1950"/>
      <c r="L463" s="1950"/>
      <c r="M463" s="1950"/>
      <c r="N463" s="1950"/>
      <c r="O463" s="1950"/>
      <c r="P463" s="1950"/>
      <c r="Q463" s="1950"/>
      <c r="R463" s="1950"/>
      <c r="S463" s="1950"/>
      <c r="T463" s="1950"/>
      <c r="U463" s="1950"/>
      <c r="V463" s="1950"/>
      <c r="W463" s="1950"/>
      <c r="X463" s="1950"/>
      <c r="Y463" s="1950"/>
      <c r="Z463" s="1950"/>
      <c r="AA463" s="1950"/>
      <c r="AB463" s="1950"/>
      <c r="AC463" s="1950"/>
      <c r="AD463" s="1950"/>
      <c r="AE463" s="1950"/>
      <c r="AF463" s="1950"/>
      <c r="AG463" s="1950"/>
      <c r="AH463" s="1950"/>
      <c r="AI463" s="1950"/>
      <c r="AJ463" s="1950"/>
      <c r="AK463" s="1950"/>
      <c r="AL463" s="1950"/>
      <c r="AM463" s="1950"/>
      <c r="AN463" s="1950"/>
      <c r="AO463" s="1950"/>
      <c r="AP463" s="1950"/>
      <c r="AQ463" s="1950"/>
      <c r="AR463" s="1950"/>
      <c r="AS463" s="1950"/>
      <c r="AT463" s="1950"/>
      <c r="AU463" s="1950"/>
      <c r="AV463" s="1950"/>
      <c r="AW463" s="1950"/>
      <c r="AX463" s="1950"/>
      <c r="AY463" s="1950"/>
      <c r="AZ463" s="1950"/>
      <c r="BA463" s="1950"/>
      <c r="BB463" s="1950"/>
    </row>
    <row r="469" spans="7:9" ht="18.95" customHeight="1">
      <c r="G469" s="924" t="s">
        <v>3364</v>
      </c>
    </row>
    <row r="471" spans="7:9" ht="18.95" customHeight="1">
      <c r="I471" s="1052" t="s">
        <v>3365</v>
      </c>
    </row>
    <row r="508" spans="7:60" ht="18.95" customHeight="1">
      <c r="G508" s="924" t="s">
        <v>3367</v>
      </c>
    </row>
    <row r="510" spans="7:60" ht="5.0999999999999996" customHeight="1">
      <c r="H510"/>
      <c r="I510" s="2086"/>
      <c r="J510" s="2080"/>
      <c r="K510" s="2081"/>
      <c r="L510" s="2081"/>
      <c r="M510" s="2081"/>
      <c r="N510" s="2081"/>
      <c r="O510" s="2081"/>
      <c r="P510" s="2081"/>
      <c r="Q510" s="2081"/>
      <c r="R510" s="2082"/>
      <c r="S510" s="2086"/>
      <c r="T510" s="2086"/>
      <c r="U510" s="2086"/>
      <c r="V510" s="2086"/>
      <c r="W510" s="2086"/>
      <c r="X510" s="2086"/>
      <c r="Y510" s="2086"/>
      <c r="Z510" s="920"/>
      <c r="AA510" s="920"/>
      <c r="AB510" s="920"/>
      <c r="AC510" s="920"/>
      <c r="AD510" s="920"/>
      <c r="AE510" s="920"/>
      <c r="AF510" s="920"/>
      <c r="AG510" s="920"/>
      <c r="AX510" s="920"/>
      <c r="AY510" s="920"/>
      <c r="AZ510" s="920"/>
      <c r="BA510" s="920"/>
      <c r="BB510" s="920"/>
      <c r="BC510" s="920"/>
      <c r="BD510" s="920"/>
      <c r="BE510" s="920"/>
      <c r="BF510" s="920"/>
      <c r="BG510" s="920"/>
      <c r="BH510" s="920"/>
    </row>
    <row r="511" spans="7:60" ht="18.95" customHeight="1">
      <c r="H511"/>
      <c r="I511" s="2086"/>
      <c r="J511" s="907" t="s">
        <v>3280</v>
      </c>
      <c r="K511" s="908"/>
      <c r="L511" s="908"/>
      <c r="M511" s="908"/>
      <c r="N511" s="908"/>
      <c r="O511" s="908"/>
      <c r="P511" s="908"/>
      <c r="Q511" s="908"/>
      <c r="R511" s="909"/>
      <c r="S511" s="1285" t="s">
        <v>3292</v>
      </c>
      <c r="T511" s="2122"/>
      <c r="U511" s="2122"/>
      <c r="V511" s="2122"/>
      <c r="W511" s="2122"/>
      <c r="X511" s="2122"/>
      <c r="Y511" s="2122"/>
      <c r="Z511" s="2122"/>
      <c r="AA511" s="2122"/>
      <c r="AB511" s="1493" t="s">
        <v>3341</v>
      </c>
      <c r="AC511" s="1021"/>
      <c r="AD511" s="1021"/>
      <c r="AE511" s="1021"/>
      <c r="AF511" s="1021"/>
      <c r="AG511" s="1023"/>
      <c r="AH511" s="1023"/>
      <c r="AI511" s="1023"/>
      <c r="AJ511" s="1021"/>
    </row>
    <row r="512" spans="7:60" ht="9.9499999999999993" customHeight="1">
      <c r="H512"/>
      <c r="I512" s="916"/>
      <c r="J512" s="2086"/>
      <c r="K512" s="2086"/>
      <c r="L512" s="2086"/>
      <c r="M512" s="2086"/>
      <c r="N512" s="2086"/>
      <c r="O512" s="2086"/>
      <c r="P512" s="2086"/>
      <c r="Q512" s="2086"/>
      <c r="R512" s="2086"/>
      <c r="S512" s="914"/>
      <c r="T512" s="914"/>
      <c r="U512" s="914"/>
      <c r="V512" s="914"/>
      <c r="W512" s="914"/>
      <c r="X512" s="914"/>
      <c r="Y512" s="914"/>
      <c r="Z512" s="941"/>
      <c r="AA512" s="941"/>
      <c r="AB512" s="941"/>
      <c r="AC512" s="941"/>
      <c r="AD512" s="941"/>
      <c r="AE512" s="941"/>
      <c r="AF512" s="941"/>
      <c r="AG512" s="941"/>
      <c r="AH512" s="941"/>
      <c r="AI512" s="941"/>
      <c r="AJ512" s="941"/>
      <c r="AK512" s="941"/>
      <c r="AL512" s="941"/>
      <c r="AM512" s="941"/>
      <c r="AN512" s="941"/>
      <c r="AO512" s="941"/>
      <c r="AP512" s="941"/>
      <c r="AQ512" s="941"/>
      <c r="AR512" s="941"/>
      <c r="AS512" s="941"/>
      <c r="AT512" s="941"/>
      <c r="AU512" s="941"/>
      <c r="AV512" s="941"/>
      <c r="AW512" s="941"/>
      <c r="AX512" s="941"/>
      <c r="AY512" s="941"/>
      <c r="AZ512" s="941"/>
      <c r="BA512" s="941"/>
      <c r="BB512" s="941"/>
      <c r="BC512" s="942"/>
    </row>
    <row r="513" spans="9:55" ht="18.95" customHeight="1">
      <c r="I513" s="935"/>
      <c r="J513" s="949" t="s">
        <v>3283</v>
      </c>
      <c r="K513" s="752"/>
      <c r="L513" s="938"/>
      <c r="M513" s="938"/>
      <c r="N513" s="2890" t="s">
        <v>1179</v>
      </c>
      <c r="O513" s="2891"/>
      <c r="P513" s="2891"/>
      <c r="Q513" s="2892"/>
      <c r="R513" s="986" t="s">
        <v>1180</v>
      </c>
      <c r="S513" s="920" t="s">
        <v>737</v>
      </c>
      <c r="T513" s="951" t="s">
        <v>1539</v>
      </c>
      <c r="U513" s="974"/>
      <c r="V513" s="920"/>
      <c r="W513" s="920"/>
      <c r="X513" s="920"/>
      <c r="AQ513" s="926" t="s">
        <v>3284</v>
      </c>
      <c r="AR513" s="927"/>
      <c r="AS513" s="928"/>
      <c r="AT513" s="926" t="s">
        <v>1537</v>
      </c>
      <c r="AU513" s="927"/>
      <c r="AV513" s="928"/>
      <c r="AW513" s="926" t="s">
        <v>1538</v>
      </c>
      <c r="AX513" s="927"/>
      <c r="AY513" s="928"/>
      <c r="AZ513" s="926" t="s">
        <v>3275</v>
      </c>
      <c r="BA513" s="927"/>
      <c r="BB513" s="928"/>
      <c r="BC513" s="937"/>
    </row>
    <row r="514" spans="9:55" ht="9.9499999999999993" customHeight="1">
      <c r="I514" s="935"/>
      <c r="J514" s="2078"/>
      <c r="K514" s="920"/>
      <c r="L514" s="920"/>
      <c r="M514" s="920"/>
      <c r="N514" s="920"/>
      <c r="O514" s="920"/>
      <c r="P514" s="920"/>
      <c r="Q514" s="920"/>
      <c r="R514" s="920"/>
      <c r="S514" s="920"/>
      <c r="T514" s="920"/>
      <c r="U514" s="920"/>
      <c r="V514" s="920"/>
      <c r="W514" s="920"/>
      <c r="X514" s="920"/>
      <c r="Y514" s="920"/>
      <c r="Z514" s="920"/>
      <c r="AA514" s="920"/>
      <c r="AB514" s="920"/>
      <c r="AC514" s="920"/>
      <c r="AD514" s="920"/>
      <c r="AE514" s="920"/>
      <c r="AF514" s="920"/>
      <c r="AG514" s="920"/>
      <c r="AH514" s="920"/>
      <c r="AI514" s="920"/>
      <c r="AJ514" s="920"/>
      <c r="AK514" s="920"/>
      <c r="AL514" s="920"/>
      <c r="AM514" s="920"/>
      <c r="AN514" s="920"/>
      <c r="AO514" s="920"/>
      <c r="AP514" s="920"/>
      <c r="AQ514" s="920"/>
      <c r="AR514" s="920"/>
      <c r="AS514" s="920"/>
      <c r="AT514" s="920"/>
      <c r="AU514" s="920"/>
      <c r="AV514" s="920"/>
      <c r="AW514" s="920"/>
      <c r="AX514" s="920"/>
      <c r="AY514" s="920"/>
      <c r="AZ514" s="920"/>
      <c r="BA514" s="920"/>
      <c r="BB514" s="920"/>
      <c r="BC514" s="937"/>
    </row>
    <row r="515" spans="9:55" ht="18.95" customHeight="1">
      <c r="I515" s="935"/>
      <c r="J515" s="1256" t="s">
        <v>1876</v>
      </c>
      <c r="K515" s="1056"/>
      <c r="L515" s="938"/>
      <c r="M515" s="920"/>
      <c r="N515" s="1154" t="s">
        <v>1860</v>
      </c>
      <c r="O515" s="1155"/>
      <c r="P515" s="1155"/>
      <c r="Q515" s="1155"/>
      <c r="R515" s="1155"/>
      <c r="S515" s="1156"/>
      <c r="T515" s="986" t="s">
        <v>912</v>
      </c>
      <c r="U515" s="920"/>
      <c r="V515" s="938" t="s">
        <v>1877</v>
      </c>
      <c r="W515" s="938"/>
      <c r="X515" s="938"/>
      <c r="Y515" s="1029">
        <v>1111</v>
      </c>
      <c r="Z515" s="1027"/>
      <c r="AA515" s="1028"/>
      <c r="AB515" s="2890" t="s">
        <v>1880</v>
      </c>
      <c r="AC515" s="2891"/>
      <c r="AD515" s="2891"/>
      <c r="AE515" s="2892"/>
      <c r="AF515" s="986" t="s">
        <v>1115</v>
      </c>
      <c r="AG515" s="920"/>
      <c r="AH515" s="920"/>
      <c r="AI515" s="920"/>
      <c r="AJ515" s="920"/>
      <c r="AK515" s="920"/>
      <c r="AL515" s="920"/>
      <c r="AM515" s="920"/>
      <c r="AZ515" s="920"/>
      <c r="BA515" s="920"/>
      <c r="BB515" s="920"/>
      <c r="BC515" s="937"/>
    </row>
    <row r="516" spans="9:55" ht="9.9499999999999993" customHeight="1">
      <c r="I516" s="935"/>
      <c r="J516" s="920"/>
      <c r="K516" s="920"/>
      <c r="L516" s="920"/>
      <c r="M516" s="920"/>
      <c r="N516" s="920"/>
      <c r="O516" s="920"/>
      <c r="P516" s="920"/>
      <c r="Q516" s="920"/>
      <c r="R516" s="920"/>
      <c r="S516" s="920"/>
      <c r="T516" s="920"/>
      <c r="U516" s="920"/>
      <c r="V516" s="920"/>
      <c r="W516" s="920"/>
      <c r="X516" s="920"/>
      <c r="Y516" s="920"/>
      <c r="Z516" s="920"/>
      <c r="AA516" s="920"/>
      <c r="AB516" s="920"/>
      <c r="AC516" s="920"/>
      <c r="AL516" s="920"/>
      <c r="AM516" s="920"/>
      <c r="AN516" s="920"/>
      <c r="AO516" s="920"/>
      <c r="AP516" s="920"/>
      <c r="AQ516" s="920"/>
      <c r="AR516" s="920"/>
      <c r="AS516" s="920"/>
      <c r="AT516" s="920"/>
      <c r="AU516" s="920"/>
      <c r="AV516" s="920"/>
      <c r="AW516" s="920"/>
      <c r="AX516" s="920"/>
      <c r="AY516" s="920"/>
      <c r="AZ516" s="920"/>
      <c r="BA516" s="920"/>
      <c r="BB516" s="920"/>
      <c r="BC516" s="937"/>
    </row>
    <row r="517" spans="9:55" ht="18.95" customHeight="1">
      <c r="I517" s="1847"/>
      <c r="J517" s="949" t="s">
        <v>1791</v>
      </c>
      <c r="K517" s="981"/>
      <c r="L517" s="981"/>
      <c r="M517" s="938"/>
      <c r="N517" s="982" t="s">
        <v>1521</v>
      </c>
      <c r="O517" s="983"/>
      <c r="P517" s="983"/>
      <c r="Q517" s="983"/>
      <c r="R517" s="982" t="s">
        <v>1521</v>
      </c>
      <c r="S517" s="983"/>
      <c r="T517" s="983"/>
      <c r="U517" s="983"/>
      <c r="V517" s="986" t="s">
        <v>912</v>
      </c>
      <c r="W517" s="1046" t="s">
        <v>1709</v>
      </c>
      <c r="X517" s="1047"/>
      <c r="Y517" s="1047"/>
      <c r="Z517" s="1246" t="s">
        <v>1888</v>
      </c>
      <c r="AA517" s="1047"/>
      <c r="AB517" s="1047"/>
      <c r="AC517" s="1047"/>
      <c r="AD517" s="1246" t="s">
        <v>1710</v>
      </c>
      <c r="AE517" s="1047"/>
      <c r="AF517" s="1048"/>
      <c r="AL517" s="920"/>
      <c r="AM517" s="920"/>
      <c r="AN517" s="920"/>
      <c r="AO517" s="920"/>
      <c r="AP517" s="920"/>
      <c r="AQ517" s="920"/>
      <c r="AR517" s="920"/>
      <c r="AS517" s="920"/>
      <c r="AT517" s="920"/>
      <c r="AU517" s="920"/>
      <c r="AV517" s="920"/>
      <c r="AW517" s="920"/>
      <c r="AX517" s="920"/>
      <c r="AY517" s="920"/>
      <c r="AZ517" s="920"/>
      <c r="BA517" s="920"/>
      <c r="BB517" s="920"/>
      <c r="BC517" s="937"/>
    </row>
    <row r="518" spans="9:55" ht="18.95" customHeight="1">
      <c r="I518" s="1847"/>
      <c r="J518" s="920"/>
      <c r="K518" s="920"/>
      <c r="L518" s="920"/>
      <c r="M518" s="920"/>
      <c r="N518" s="920"/>
      <c r="O518" s="920"/>
      <c r="P518" s="920"/>
      <c r="Q518" s="920"/>
      <c r="R518" s="920"/>
      <c r="S518" s="920"/>
      <c r="T518" s="920"/>
      <c r="U518" s="920"/>
      <c r="V518" s="920"/>
      <c r="W518" s="920"/>
      <c r="X518" s="920"/>
      <c r="Y518" s="920"/>
      <c r="Z518" s="920"/>
      <c r="AA518" s="920"/>
      <c r="AB518" s="920"/>
      <c r="AC518" s="920"/>
      <c r="AL518" s="920"/>
      <c r="AM518" s="920"/>
      <c r="AN518" s="920"/>
      <c r="AO518" s="920"/>
      <c r="AP518" s="920"/>
      <c r="AQ518" s="920"/>
      <c r="AR518" s="920"/>
      <c r="AS518" s="920"/>
      <c r="AT518" s="920"/>
      <c r="AU518" s="920"/>
      <c r="AV518" s="920"/>
      <c r="AW518" s="920"/>
      <c r="AX518" s="920"/>
      <c r="AY518" s="920"/>
      <c r="AZ518" s="920"/>
      <c r="BA518" s="920"/>
      <c r="BB518" s="920"/>
      <c r="BC518" s="937"/>
    </row>
    <row r="519" spans="9:55" ht="18.95" customHeight="1">
      <c r="I519" s="1847"/>
      <c r="J519" s="2880" t="s">
        <v>1559</v>
      </c>
      <c r="K519" s="2797" t="s">
        <v>3285</v>
      </c>
      <c r="L519" s="2798"/>
      <c r="M519" s="2798"/>
      <c r="N519" s="2798"/>
      <c r="O519" s="2799"/>
      <c r="P519" s="1025" t="s">
        <v>1881</v>
      </c>
      <c r="Q519" s="1026"/>
      <c r="R519" s="1026"/>
      <c r="S519" s="1026"/>
      <c r="T519" s="930"/>
      <c r="U519" s="931"/>
      <c r="V519" s="929" t="s">
        <v>1586</v>
      </c>
      <c r="W519" s="930"/>
      <c r="X519" s="930"/>
      <c r="Y519" s="930"/>
      <c r="Z519" s="930"/>
      <c r="AA519" s="930"/>
      <c r="AB519" s="930"/>
      <c r="AC519" s="931"/>
      <c r="AD519" s="2797" t="s">
        <v>2968</v>
      </c>
      <c r="AE519" s="2799"/>
      <c r="AF519" s="2116" t="s">
        <v>3287</v>
      </c>
      <c r="AG519" s="2117"/>
      <c r="AH519" s="2118"/>
      <c r="AI519" s="2119"/>
      <c r="AJ519" s="2120"/>
      <c r="AK519" s="2120"/>
      <c r="AL519" s="2121"/>
      <c r="AM519" s="2896" t="s">
        <v>3281</v>
      </c>
      <c r="AN519" s="2913"/>
      <c r="AO519" s="2898"/>
      <c r="AP519" s="1157" t="s">
        <v>3303</v>
      </c>
      <c r="AQ519" s="1158"/>
      <c r="AR519" s="1159"/>
      <c r="AS519" s="1157"/>
      <c r="AT519" s="1158"/>
      <c r="AU519" s="1158"/>
      <c r="AV519" s="1157"/>
      <c r="AW519" s="1158"/>
      <c r="AX519" s="1159"/>
      <c r="AY519" s="1157"/>
      <c r="AZ519" s="1158"/>
      <c r="BA519" s="1159"/>
      <c r="BB519" s="1229"/>
      <c r="BC519" s="937"/>
    </row>
    <row r="520" spans="9:55" ht="18.95" customHeight="1">
      <c r="I520" s="1847"/>
      <c r="J520" s="2881"/>
      <c r="K520" s="2800"/>
      <c r="L520" s="2801"/>
      <c r="M520" s="2801"/>
      <c r="N520" s="2801"/>
      <c r="O520" s="2802"/>
      <c r="P520" s="966" t="s">
        <v>1882</v>
      </c>
      <c r="Q520" s="967"/>
      <c r="R520" s="966" t="s">
        <v>1528</v>
      </c>
      <c r="S520" s="967"/>
      <c r="T520" s="967"/>
      <c r="U520" s="968"/>
      <c r="V520" s="929" t="s">
        <v>699</v>
      </c>
      <c r="W520" s="930"/>
      <c r="X520" s="930"/>
      <c r="Y520" s="930"/>
      <c r="Z520" s="929" t="s">
        <v>700</v>
      </c>
      <c r="AA520" s="930"/>
      <c r="AB520" s="930"/>
      <c r="AC520" s="931"/>
      <c r="AD520" s="2800"/>
      <c r="AE520" s="2802"/>
      <c r="AF520" s="3203" t="s">
        <v>3288</v>
      </c>
      <c r="AG520" s="3204"/>
      <c r="AH520" s="3205"/>
      <c r="AI520" s="3166" t="s">
        <v>3289</v>
      </c>
      <c r="AJ520" s="3167"/>
      <c r="AK520" s="3167"/>
      <c r="AL520" s="3168"/>
      <c r="AM520" s="3145"/>
      <c r="AN520" s="3146"/>
      <c r="AO520" s="3147"/>
      <c r="AP520" s="2123" t="s">
        <v>3304</v>
      </c>
      <c r="AQ520" s="1026"/>
      <c r="AR520" s="1182"/>
      <c r="AS520" s="2123" t="s">
        <v>3307</v>
      </c>
      <c r="AT520" s="1026"/>
      <c r="AU520" s="1182"/>
      <c r="AV520" s="2123" t="s">
        <v>3305</v>
      </c>
      <c r="AW520" s="1026"/>
      <c r="AX520" s="1182"/>
      <c r="AY520" s="2123" t="s">
        <v>3335</v>
      </c>
      <c r="AZ520" s="1026"/>
      <c r="BA520" s="1182"/>
      <c r="BB520" s="1228" t="s">
        <v>1180</v>
      </c>
      <c r="BC520" s="937"/>
    </row>
    <row r="521" spans="9:55" ht="18.95" customHeight="1">
      <c r="I521" s="1847"/>
      <c r="J521" s="1163" t="s">
        <v>737</v>
      </c>
      <c r="K521" s="1029" t="s">
        <v>1860</v>
      </c>
      <c r="L521" s="1027"/>
      <c r="M521" s="1027"/>
      <c r="N521" s="1027"/>
      <c r="O521" s="1028"/>
      <c r="P521" s="1029">
        <v>1111</v>
      </c>
      <c r="Q521" s="1162"/>
      <c r="R521" s="1029" t="s">
        <v>1879</v>
      </c>
      <c r="S521" s="1027"/>
      <c r="T521" s="1027"/>
      <c r="U521" s="1028"/>
      <c r="V521" s="982" t="s">
        <v>1689</v>
      </c>
      <c r="W521" s="983"/>
      <c r="X521" s="983"/>
      <c r="Y521" s="983"/>
      <c r="Z521" s="992" t="s">
        <v>3277</v>
      </c>
      <c r="AA521" s="983"/>
      <c r="AB521" s="983"/>
      <c r="AC521" s="984"/>
      <c r="AD521" s="1170" t="s">
        <v>737</v>
      </c>
      <c r="AE521" s="2278"/>
      <c r="AF521" s="3160">
        <v>0.7</v>
      </c>
      <c r="AG521" s="3161"/>
      <c r="AH521" s="3162"/>
      <c r="AI521" s="3163">
        <f>AF521*AM521</f>
        <v>70</v>
      </c>
      <c r="AJ521" s="3164"/>
      <c r="AK521" s="3164"/>
      <c r="AL521" s="3165"/>
      <c r="AM521" s="1170">
        <v>100</v>
      </c>
      <c r="AN521" s="1171"/>
      <c r="AO521" s="1172"/>
      <c r="AP521" s="2055" t="s">
        <v>3306</v>
      </c>
      <c r="AQ521" s="1027"/>
      <c r="AR521" s="1028"/>
      <c r="AS521" s="2055" t="s">
        <v>3308</v>
      </c>
      <c r="AT521" s="1027"/>
      <c r="AU521" s="1028"/>
      <c r="AV521" s="2055" t="s">
        <v>3297</v>
      </c>
      <c r="AW521" s="1027"/>
      <c r="AX521" s="1028"/>
      <c r="AY521" s="2053">
        <v>8</v>
      </c>
      <c r="AZ521" s="1034"/>
      <c r="BA521" s="1039"/>
      <c r="BB521" s="1068"/>
      <c r="BC521" s="937"/>
    </row>
    <row r="522" spans="9:55" ht="18.95" customHeight="1">
      <c r="I522" s="1847"/>
      <c r="J522" s="1163" t="s">
        <v>737</v>
      </c>
      <c r="K522" s="1173" t="s">
        <v>1860</v>
      </c>
      <c r="L522" s="1174"/>
      <c r="M522" s="1174"/>
      <c r="N522" s="1174"/>
      <c r="O522" s="1175"/>
      <c r="P522" s="1173">
        <v>1112</v>
      </c>
      <c r="Q522" s="2111"/>
      <c r="R522" s="1173" t="s">
        <v>1884</v>
      </c>
      <c r="S522" s="1174"/>
      <c r="T522" s="1174"/>
      <c r="U522" s="1175"/>
      <c r="V522" s="2112" t="s">
        <v>1689</v>
      </c>
      <c r="W522" s="2113"/>
      <c r="X522" s="2113"/>
      <c r="Y522" s="2113"/>
      <c r="Z522" s="2114" t="s">
        <v>3277</v>
      </c>
      <c r="AA522" s="2113"/>
      <c r="AB522" s="2113"/>
      <c r="AC522" s="2115"/>
      <c r="AD522" s="1170" t="s">
        <v>737</v>
      </c>
      <c r="AE522" s="2278"/>
      <c r="AF522" s="3160">
        <v>0.7</v>
      </c>
      <c r="AG522" s="3161"/>
      <c r="AH522" s="3162"/>
      <c r="AI522" s="3163">
        <f>AF522*AM522</f>
        <v>42</v>
      </c>
      <c r="AJ522" s="3164"/>
      <c r="AK522" s="3164"/>
      <c r="AL522" s="3165"/>
      <c r="AM522" s="1170">
        <v>60</v>
      </c>
      <c r="AN522" s="1171"/>
      <c r="AO522" s="1172"/>
      <c r="AP522" s="2055" t="s">
        <v>3306</v>
      </c>
      <c r="AQ522" s="1027"/>
      <c r="AR522" s="1028"/>
      <c r="AS522" s="2055" t="s">
        <v>3308</v>
      </c>
      <c r="AT522" s="1027"/>
      <c r="AU522" s="1028"/>
      <c r="AV522" s="2055" t="s">
        <v>3297</v>
      </c>
      <c r="AW522" s="1027"/>
      <c r="AX522" s="1028"/>
      <c r="AY522" s="2053">
        <v>8</v>
      </c>
      <c r="AZ522" s="1034"/>
      <c r="BA522" s="1039"/>
      <c r="BB522" s="1068"/>
      <c r="BC522" s="937"/>
    </row>
    <row r="523" spans="9:55" ht="18.95" customHeight="1">
      <c r="I523" s="1847"/>
      <c r="J523" s="1163" t="s">
        <v>737</v>
      </c>
      <c r="K523" s="1173" t="s">
        <v>1860</v>
      </c>
      <c r="L523" s="1174"/>
      <c r="M523" s="1174"/>
      <c r="N523" s="1174"/>
      <c r="O523" s="1175"/>
      <c r="P523" s="1173">
        <v>1112</v>
      </c>
      <c r="Q523" s="2111"/>
      <c r="R523" s="1173" t="s">
        <v>1884</v>
      </c>
      <c r="S523" s="1174"/>
      <c r="T523" s="1174"/>
      <c r="U523" s="1175"/>
      <c r="V523" s="2112" t="s">
        <v>1689</v>
      </c>
      <c r="W523" s="2113"/>
      <c r="X523" s="2113"/>
      <c r="Y523" s="2113"/>
      <c r="Z523" s="2114" t="s">
        <v>3286</v>
      </c>
      <c r="AA523" s="2113"/>
      <c r="AB523" s="2113"/>
      <c r="AC523" s="2115"/>
      <c r="AD523" s="1199" t="s">
        <v>1759</v>
      </c>
      <c r="AE523" s="2278"/>
      <c r="AF523" s="3160">
        <v>0.752</v>
      </c>
      <c r="AG523" s="3161"/>
      <c r="AH523" s="3162"/>
      <c r="AI523" s="3163">
        <f>AF523*AM523</f>
        <v>22.56</v>
      </c>
      <c r="AJ523" s="3164"/>
      <c r="AK523" s="3164"/>
      <c r="AL523" s="3165"/>
      <c r="AM523" s="1170">
        <v>30</v>
      </c>
      <c r="AN523" s="1171"/>
      <c r="AO523" s="1172"/>
      <c r="AP523" s="2055" t="s">
        <v>3306</v>
      </c>
      <c r="AQ523" s="1027"/>
      <c r="AR523" s="1028"/>
      <c r="AS523" s="2055" t="s">
        <v>3308</v>
      </c>
      <c r="AT523" s="1027"/>
      <c r="AU523" s="1028"/>
      <c r="AV523" s="2055" t="s">
        <v>3297</v>
      </c>
      <c r="AW523" s="1027"/>
      <c r="AX523" s="1028"/>
      <c r="AY523" s="2053">
        <v>8</v>
      </c>
      <c r="AZ523" s="1034"/>
      <c r="BA523" s="1039"/>
      <c r="BB523" s="1068"/>
      <c r="BC523" s="937"/>
    </row>
    <row r="524" spans="9:55" ht="18.95" customHeight="1">
      <c r="I524" s="1847"/>
      <c r="J524" s="1163" t="s">
        <v>737</v>
      </c>
      <c r="K524" s="1029" t="s">
        <v>1860</v>
      </c>
      <c r="L524" s="1027"/>
      <c r="M524" s="1027"/>
      <c r="N524" s="1027"/>
      <c r="O524" s="1028"/>
      <c r="P524" s="1029">
        <v>1113</v>
      </c>
      <c r="Q524" s="1162"/>
      <c r="R524" s="1029" t="s">
        <v>1885</v>
      </c>
      <c r="S524" s="1027"/>
      <c r="T524" s="1027"/>
      <c r="U524" s="1028"/>
      <c r="V524" s="982" t="s">
        <v>1689</v>
      </c>
      <c r="W524" s="983"/>
      <c r="X524" s="983"/>
      <c r="Y524" s="983"/>
      <c r="Z524" s="992" t="s">
        <v>3278</v>
      </c>
      <c r="AA524" s="983"/>
      <c r="AB524" s="983"/>
      <c r="AC524" s="984"/>
      <c r="AD524" s="1170" t="s">
        <v>737</v>
      </c>
      <c r="AE524" s="2278"/>
      <c r="AF524" s="3160">
        <v>1.2</v>
      </c>
      <c r="AG524" s="3161"/>
      <c r="AH524" s="3162"/>
      <c r="AI524" s="3163">
        <f>AF524*AM524</f>
        <v>120</v>
      </c>
      <c r="AJ524" s="3164"/>
      <c r="AK524" s="3164"/>
      <c r="AL524" s="3165"/>
      <c r="AM524" s="1170">
        <v>100</v>
      </c>
      <c r="AN524" s="1171"/>
      <c r="AO524" s="1172"/>
      <c r="AP524" s="2055" t="s">
        <v>3333</v>
      </c>
      <c r="AQ524" s="1027"/>
      <c r="AR524" s="1028"/>
      <c r="AS524" s="2055" t="s">
        <v>3334</v>
      </c>
      <c r="AT524" s="1027"/>
      <c r="AU524" s="1028"/>
      <c r="AV524" s="2055" t="s">
        <v>3332</v>
      </c>
      <c r="AW524" s="1027"/>
      <c r="AX524" s="1028"/>
      <c r="AY524" s="2053">
        <v>8</v>
      </c>
      <c r="AZ524" s="1034"/>
      <c r="BA524" s="1039"/>
      <c r="BB524" s="1068"/>
      <c r="BC524" s="937"/>
    </row>
    <row r="525" spans="9:55" ht="18.95" customHeight="1">
      <c r="I525" s="1847"/>
      <c r="J525" s="1163" t="s">
        <v>737</v>
      </c>
      <c r="K525" s="1029" t="s">
        <v>1860</v>
      </c>
      <c r="L525" s="1027"/>
      <c r="M525" s="1027"/>
      <c r="N525" s="1027"/>
      <c r="O525" s="1028"/>
      <c r="P525" s="1029" t="s">
        <v>3274</v>
      </c>
      <c r="Q525" s="1162"/>
      <c r="R525" s="1029" t="s">
        <v>3273</v>
      </c>
      <c r="S525" s="1027"/>
      <c r="T525" s="1027"/>
      <c r="U525" s="1028"/>
      <c r="V525" s="982" t="s">
        <v>1689</v>
      </c>
      <c r="W525" s="983"/>
      <c r="X525" s="983"/>
      <c r="Y525" s="983"/>
      <c r="Z525" s="992" t="s">
        <v>3278</v>
      </c>
      <c r="AA525" s="983"/>
      <c r="AB525" s="983"/>
      <c r="AC525" s="984"/>
      <c r="AD525" s="1170" t="s">
        <v>737</v>
      </c>
      <c r="AE525" s="2278"/>
      <c r="AF525" s="3160">
        <v>1.2</v>
      </c>
      <c r="AG525" s="3161"/>
      <c r="AH525" s="3162"/>
      <c r="AI525" s="3163">
        <f>AF525*AM525</f>
        <v>120</v>
      </c>
      <c r="AJ525" s="3164"/>
      <c r="AK525" s="3164"/>
      <c r="AL525" s="3165"/>
      <c r="AM525" s="1170">
        <v>100</v>
      </c>
      <c r="AN525" s="1171"/>
      <c r="AO525" s="1172"/>
      <c r="AP525" s="2055" t="s">
        <v>3333</v>
      </c>
      <c r="AQ525" s="1027"/>
      <c r="AR525" s="1028"/>
      <c r="AS525" s="2055" t="s">
        <v>3334</v>
      </c>
      <c r="AT525" s="1027"/>
      <c r="AU525" s="1028"/>
      <c r="AV525" s="2055" t="s">
        <v>3339</v>
      </c>
      <c r="AW525" s="1027"/>
      <c r="AX525" s="1028"/>
      <c r="AY525" s="2053">
        <v>9</v>
      </c>
      <c r="AZ525" s="1034"/>
      <c r="BA525" s="1039"/>
      <c r="BB525" s="1229"/>
      <c r="BC525" s="937"/>
    </row>
    <row r="526" spans="9:55" ht="5.0999999999999996" customHeight="1">
      <c r="I526" s="1847"/>
      <c r="J526" s="920"/>
      <c r="P526" s="920"/>
      <c r="Q526" s="920"/>
      <c r="R526" s="920"/>
      <c r="S526" s="920"/>
      <c r="T526" s="920"/>
      <c r="U526" s="920"/>
      <c r="V526" s="920"/>
      <c r="W526" s="920"/>
      <c r="X526" s="920"/>
      <c r="Y526" s="920"/>
      <c r="Z526" s="920"/>
      <c r="AA526" s="920"/>
      <c r="AB526" s="920"/>
      <c r="AC526" s="920"/>
      <c r="AD526" s="920"/>
      <c r="AE526" s="920"/>
      <c r="AM526" s="920"/>
      <c r="AN526" s="920"/>
      <c r="AO526" s="920"/>
      <c r="AQ526" s="920"/>
      <c r="AR526" s="920"/>
      <c r="AS526" s="920"/>
      <c r="AT526" s="920"/>
      <c r="AU526" s="920"/>
      <c r="AV526" s="920"/>
      <c r="AW526" s="920"/>
      <c r="AX526" s="920"/>
      <c r="AY526" s="920"/>
      <c r="AZ526" s="920"/>
      <c r="BA526" s="920"/>
      <c r="BB526" s="920"/>
      <c r="BC526" s="937"/>
    </row>
    <row r="527" spans="9:55" ht="5.0999999999999996" customHeight="1">
      <c r="I527" s="1847"/>
      <c r="J527" s="1242"/>
      <c r="K527" s="1242"/>
      <c r="L527" s="1242"/>
      <c r="M527" s="1242"/>
      <c r="N527" s="1242"/>
      <c r="O527" s="1242"/>
      <c r="P527" s="1242"/>
      <c r="Q527" s="1242"/>
      <c r="R527" s="1242"/>
      <c r="S527" s="1242"/>
      <c r="T527" s="1242"/>
      <c r="U527" s="1242"/>
      <c r="V527" s="1242"/>
      <c r="W527" s="1242"/>
      <c r="X527" s="1242"/>
      <c r="Y527" s="1242"/>
      <c r="Z527" s="1242"/>
      <c r="AA527" s="1242"/>
      <c r="AB527" s="1242"/>
      <c r="AC527" s="1242"/>
      <c r="AD527" s="1242"/>
      <c r="AE527" s="1242"/>
      <c r="AF527" s="1242"/>
      <c r="AG527" s="1242"/>
      <c r="AH527" s="1242"/>
      <c r="AI527" s="1242"/>
      <c r="AJ527" s="1242"/>
      <c r="AK527" s="1242"/>
      <c r="AL527" s="1242"/>
      <c r="AM527" s="1242"/>
      <c r="AN527" s="1242"/>
      <c r="AO527" s="1242"/>
      <c r="AP527" s="1242"/>
      <c r="AQ527" s="1242"/>
      <c r="AR527" s="1242"/>
      <c r="AS527" s="1242"/>
      <c r="AT527" s="1242"/>
      <c r="AU527" s="1242"/>
      <c r="AV527" s="1242"/>
      <c r="AW527" s="1242"/>
      <c r="AX527" s="1242"/>
      <c r="AY527" s="1242"/>
      <c r="AZ527" s="1242"/>
      <c r="BA527" s="1242"/>
      <c r="BB527" s="1242"/>
      <c r="BC527" s="937"/>
    </row>
    <row r="528" spans="9:55" ht="18.95" customHeight="1">
      <c r="I528" s="1847"/>
      <c r="J528" s="980"/>
      <c r="K528" s="980"/>
      <c r="L528" s="980"/>
      <c r="M528" s="980"/>
      <c r="N528" s="980"/>
      <c r="O528" s="980"/>
      <c r="P528" s="980"/>
      <c r="Q528" s="980"/>
      <c r="R528" s="980"/>
      <c r="S528" s="980"/>
      <c r="T528" s="980"/>
      <c r="U528" s="980"/>
      <c r="V528" s="980"/>
      <c r="W528" s="980"/>
      <c r="X528" s="980"/>
      <c r="Y528" s="980"/>
      <c r="Z528" s="980"/>
      <c r="AA528" s="980"/>
      <c r="AB528" s="980"/>
      <c r="AC528" s="980"/>
      <c r="AD528" s="980"/>
      <c r="AE528" s="980"/>
      <c r="AF528" s="980" t="s">
        <v>3282</v>
      </c>
      <c r="AG528" s="979"/>
      <c r="AH528" s="979"/>
      <c r="AI528" s="3206">
        <f>AI521+AI522+AI523+AI524+AI525</f>
        <v>374.56</v>
      </c>
      <c r="AJ528" s="3207"/>
      <c r="AK528" s="3207"/>
      <c r="AL528" s="3208"/>
      <c r="AM528" s="2883">
        <f>AM521+AM522+AM523+AM524+AM525</f>
        <v>390</v>
      </c>
      <c r="AN528" s="2884"/>
      <c r="AO528" s="2885"/>
      <c r="AP528" s="980"/>
      <c r="AQ528" s="980"/>
      <c r="AR528" s="980"/>
      <c r="AS528" s="980"/>
      <c r="AT528" s="980"/>
      <c r="AU528" s="980"/>
      <c r="AV528" s="980"/>
      <c r="AW528" s="980"/>
      <c r="AX528" s="980"/>
      <c r="AY528" s="980"/>
      <c r="AZ528" s="980"/>
      <c r="BA528" s="980"/>
      <c r="BB528" s="980"/>
      <c r="BC528" s="937"/>
    </row>
    <row r="529" spans="2:69" ht="5.0999999999999996" customHeight="1">
      <c r="I529" s="1847"/>
      <c r="J529" s="977"/>
      <c r="K529" s="977"/>
      <c r="L529" s="977"/>
      <c r="M529" s="977"/>
      <c r="N529" s="977"/>
      <c r="O529" s="977"/>
      <c r="P529" s="977"/>
      <c r="Q529" s="977"/>
      <c r="R529" s="977"/>
      <c r="S529" s="977"/>
      <c r="T529" s="977"/>
      <c r="U529" s="977"/>
      <c r="V529" s="977"/>
      <c r="W529" s="977"/>
      <c r="X529" s="977"/>
      <c r="Y529" s="977"/>
      <c r="Z529" s="977"/>
      <c r="AA529" s="977"/>
      <c r="AB529" s="977"/>
      <c r="AC529" s="977"/>
      <c r="AD529" s="977"/>
      <c r="AE529" s="977"/>
      <c r="AF529" s="977"/>
      <c r="AG529" s="977"/>
      <c r="AH529" s="977"/>
      <c r="AI529" s="977"/>
      <c r="AJ529" s="977"/>
      <c r="AK529" s="977"/>
      <c r="AL529" s="977"/>
      <c r="AM529" s="977"/>
      <c r="AN529" s="977"/>
      <c r="AO529" s="977"/>
      <c r="AP529" s="977"/>
      <c r="AQ529" s="977"/>
      <c r="AR529" s="977"/>
      <c r="AS529" s="977"/>
      <c r="AT529" s="977"/>
      <c r="AU529" s="977"/>
      <c r="AV529" s="977"/>
      <c r="AW529" s="977"/>
      <c r="AX529" s="977"/>
      <c r="AY529" s="977"/>
      <c r="AZ529" s="977"/>
      <c r="BA529" s="977"/>
      <c r="BB529" s="977"/>
      <c r="BC529" s="937"/>
    </row>
    <row r="530" spans="2:69" ht="18.95" customHeight="1">
      <c r="I530" s="1847"/>
      <c r="J530" s="1049" t="s">
        <v>3290</v>
      </c>
      <c r="K530" s="920"/>
      <c r="L530" s="920"/>
      <c r="M530" s="920"/>
      <c r="N530" s="920"/>
      <c r="O530" s="920"/>
      <c r="P530" s="920"/>
      <c r="Q530" s="920"/>
      <c r="R530" s="920"/>
      <c r="S530" s="920"/>
      <c r="T530" s="920"/>
      <c r="U530" s="920"/>
      <c r="V530" s="920"/>
      <c r="W530" s="920"/>
      <c r="X530" s="920"/>
      <c r="Y530" s="920"/>
      <c r="Z530" s="920"/>
      <c r="AA530" s="920"/>
      <c r="AB530" s="920"/>
      <c r="AC530" s="920"/>
      <c r="AL530" s="920"/>
      <c r="AM530" s="920"/>
      <c r="AN530" s="920"/>
      <c r="AO530" s="920"/>
      <c r="AP530" s="920"/>
      <c r="AQ530" s="920"/>
      <c r="AR530" s="920"/>
      <c r="AS530" s="920"/>
      <c r="AT530" s="920"/>
      <c r="AU530" s="920"/>
      <c r="AV530" s="920"/>
      <c r="AW530" s="920"/>
      <c r="AX530" s="920"/>
      <c r="AY530" s="920"/>
      <c r="AZ530" s="920"/>
      <c r="BA530" s="920"/>
      <c r="BB530" s="920"/>
      <c r="BC530" s="937"/>
    </row>
    <row r="531" spans="2:69" ht="9.9499999999999993" customHeight="1">
      <c r="I531" s="936"/>
      <c r="J531" s="939"/>
      <c r="K531" s="939"/>
      <c r="L531" s="939"/>
      <c r="M531" s="939"/>
      <c r="N531" s="939"/>
      <c r="O531" s="939"/>
      <c r="P531" s="939"/>
      <c r="Q531" s="939"/>
      <c r="R531" s="939"/>
      <c r="S531" s="939"/>
      <c r="T531" s="939"/>
      <c r="U531" s="939"/>
      <c r="V531" s="939"/>
      <c r="W531" s="939"/>
      <c r="X531" s="939"/>
      <c r="Y531" s="939"/>
      <c r="Z531" s="939"/>
      <c r="AA531" s="939"/>
      <c r="AB531" s="939"/>
      <c r="AC531" s="939"/>
      <c r="AD531" s="939"/>
      <c r="AE531" s="939"/>
      <c r="AF531" s="939"/>
      <c r="AG531" s="939"/>
      <c r="AH531" s="939"/>
      <c r="AI531" s="939"/>
      <c r="AJ531" s="939"/>
      <c r="AK531" s="939"/>
      <c r="AL531" s="939"/>
      <c r="AM531" s="939"/>
      <c r="AN531" s="939"/>
      <c r="AO531" s="939"/>
      <c r="AP531" s="939"/>
      <c r="AQ531" s="939"/>
      <c r="AR531" s="939"/>
      <c r="AS531" s="939"/>
      <c r="AT531" s="939"/>
      <c r="AU531" s="939"/>
      <c r="AV531" s="939"/>
      <c r="AW531" s="939"/>
      <c r="AX531" s="939"/>
      <c r="AY531" s="939"/>
      <c r="AZ531" s="939"/>
      <c r="BA531" s="939"/>
      <c r="BB531" s="939"/>
      <c r="BC531" s="940"/>
    </row>
    <row r="532" spans="2:69" ht="18.95" customHeight="1">
      <c r="B532" s="962"/>
      <c r="C532" s="962"/>
      <c r="D532" s="962"/>
      <c r="E532" s="962"/>
      <c r="J532" s="1049" t="s">
        <v>3338</v>
      </c>
    </row>
    <row r="533" spans="2:69" ht="18.95" customHeight="1">
      <c r="B533" s="962"/>
      <c r="C533" s="962"/>
      <c r="D533" s="962"/>
      <c r="E533" s="962"/>
      <c r="J533" s="1049" t="s">
        <v>3291</v>
      </c>
    </row>
    <row r="534" spans="2:69" ht="18.95" customHeight="1">
      <c r="B534" s="962"/>
      <c r="C534" s="962"/>
      <c r="D534" s="962"/>
      <c r="E534" s="962"/>
      <c r="J534" s="2273" t="s">
        <v>3560</v>
      </c>
      <c r="K534" s="2274"/>
      <c r="L534" s="2274"/>
      <c r="M534" s="2274"/>
      <c r="N534" s="2274"/>
      <c r="O534" s="2274"/>
      <c r="P534" s="2274"/>
      <c r="Q534" s="2274"/>
      <c r="R534" s="2274"/>
      <c r="S534" s="2274"/>
      <c r="T534" s="2274"/>
      <c r="U534" s="2274"/>
      <c r="V534" s="2274"/>
      <c r="W534" s="2274"/>
      <c r="X534" s="2274"/>
      <c r="Y534" s="2274"/>
      <c r="Z534" s="2274"/>
      <c r="AA534" s="2274"/>
      <c r="AB534" s="2274"/>
      <c r="AC534" s="2274"/>
      <c r="AD534" s="2274"/>
      <c r="AE534" s="2274"/>
      <c r="AF534" s="2274"/>
      <c r="AG534" s="2274"/>
      <c r="AH534" s="2274"/>
      <c r="AI534" s="2274"/>
      <c r="AJ534" s="2274"/>
      <c r="AK534" s="2274"/>
      <c r="AL534" s="2274"/>
      <c r="AM534" s="2274"/>
      <c r="AN534" s="2274"/>
      <c r="AO534" s="2274"/>
      <c r="AP534" s="2274"/>
      <c r="AQ534" s="2274"/>
      <c r="AR534" s="2274"/>
      <c r="AS534" s="2274"/>
      <c r="AT534" s="2274"/>
      <c r="AU534" s="2274"/>
      <c r="AV534" s="2274"/>
    </row>
    <row r="535" spans="2:69" ht="18.95" customHeight="1">
      <c r="J535" s="2273" t="s">
        <v>3582</v>
      </c>
      <c r="K535" s="2274"/>
      <c r="L535" s="2274"/>
      <c r="M535" s="2274"/>
      <c r="N535" s="2274"/>
      <c r="O535" s="2274"/>
      <c r="P535" s="2274"/>
      <c r="Q535" s="2274"/>
      <c r="R535" s="2274"/>
      <c r="S535" s="2274"/>
      <c r="T535" s="2274"/>
      <c r="U535" s="2274"/>
      <c r="V535" s="2274"/>
      <c r="W535" s="2274"/>
      <c r="X535" s="2274"/>
      <c r="Y535" s="2274"/>
      <c r="Z535" s="2274"/>
      <c r="AA535" s="2274"/>
      <c r="AB535" s="2274"/>
      <c r="AC535" s="2274"/>
      <c r="AD535" s="2274"/>
      <c r="AE535" s="2274"/>
      <c r="AF535" s="2274"/>
      <c r="AG535" s="2274"/>
      <c r="AH535" s="2274"/>
      <c r="AI535" s="2274"/>
      <c r="AJ535" s="2274"/>
      <c r="AK535" s="2274"/>
      <c r="AL535" s="2274"/>
      <c r="AM535" s="2274"/>
      <c r="AN535" s="2274"/>
      <c r="AO535" s="2274"/>
      <c r="AP535" s="2274"/>
      <c r="AQ535" s="2274"/>
      <c r="AR535" s="2274"/>
      <c r="AS535" s="2274"/>
      <c r="AT535" s="2274"/>
      <c r="AU535" s="2274"/>
      <c r="AV535" s="2274"/>
    </row>
    <row r="536" spans="2:69" ht="18.95" customHeight="1">
      <c r="J536" s="2275" t="s">
        <v>3561</v>
      </c>
      <c r="K536" s="2213"/>
      <c r="L536" s="2213"/>
      <c r="M536" s="2213"/>
      <c r="N536" s="2213"/>
      <c r="O536" s="2213"/>
      <c r="P536" s="2213"/>
      <c r="Q536" s="2213"/>
      <c r="R536" s="2213"/>
      <c r="S536" s="2213"/>
      <c r="T536" s="2213"/>
      <c r="U536" s="2213"/>
      <c r="V536" s="2213"/>
      <c r="W536" s="2213"/>
      <c r="X536" s="2213"/>
      <c r="Y536" s="2213"/>
      <c r="Z536" s="2213"/>
      <c r="AA536" s="2213"/>
      <c r="AB536" s="2213"/>
      <c r="AC536" s="2213"/>
      <c r="AD536" s="2213"/>
      <c r="AE536" s="2213"/>
    </row>
    <row r="537" spans="2:69" ht="18.95" customHeight="1">
      <c r="B537" s="962"/>
      <c r="C537" s="962"/>
      <c r="D537" s="962"/>
      <c r="E537" s="962"/>
      <c r="J537" s="1049"/>
    </row>
    <row r="539" spans="2:69" ht="5.0999999999999996" customHeight="1">
      <c r="H539"/>
      <c r="I539" s="2086"/>
      <c r="S539" s="2080"/>
      <c r="T539" s="2081"/>
      <c r="U539" s="2081"/>
      <c r="V539" s="2081"/>
      <c r="W539" s="2081"/>
      <c r="X539" s="2081"/>
      <c r="Y539" s="2081"/>
      <c r="Z539" s="2081"/>
      <c r="AA539" s="2082"/>
      <c r="AB539" s="920"/>
      <c r="AC539" s="920"/>
      <c r="AD539" s="920"/>
      <c r="AE539" s="920"/>
      <c r="AF539" s="920"/>
      <c r="AG539" s="920"/>
      <c r="AX539" s="920"/>
      <c r="AY539" s="920"/>
      <c r="AZ539" s="920"/>
      <c r="BA539" s="920"/>
      <c r="BB539" s="920"/>
      <c r="BC539" s="920"/>
      <c r="BD539" s="920"/>
    </row>
    <row r="540" spans="2:69" ht="18.95" customHeight="1">
      <c r="H540"/>
      <c r="I540" s="2086"/>
      <c r="J540" s="1285" t="s">
        <v>3279</v>
      </c>
      <c r="K540" s="2122"/>
      <c r="L540" s="2122"/>
      <c r="M540" s="2122"/>
      <c r="N540" s="2122"/>
      <c r="O540" s="2122"/>
      <c r="P540" s="2122"/>
      <c r="Q540" s="2122"/>
      <c r="R540" s="2122"/>
      <c r="S540" s="1953" t="s">
        <v>3272</v>
      </c>
      <c r="T540" s="908"/>
      <c r="U540" s="908"/>
      <c r="V540" s="908"/>
      <c r="W540" s="908"/>
      <c r="X540" s="908"/>
      <c r="Y540" s="908"/>
      <c r="Z540" s="908"/>
      <c r="AA540" s="909"/>
      <c r="AB540" s="1493" t="s">
        <v>3341</v>
      </c>
      <c r="AC540" s="1021"/>
      <c r="AD540" s="1021"/>
      <c r="AE540" s="1021"/>
      <c r="AF540" s="1021"/>
      <c r="AG540" s="1023"/>
      <c r="AH540" s="1023"/>
      <c r="AI540" s="1023"/>
      <c r="AJ540" s="1021"/>
    </row>
    <row r="541" spans="2:69" ht="9.9499999999999993" customHeight="1">
      <c r="H541"/>
      <c r="I541" s="916"/>
      <c r="J541" s="2086"/>
      <c r="K541" s="2086"/>
      <c r="L541" s="2086"/>
      <c r="M541" s="2086"/>
      <c r="N541" s="2086"/>
      <c r="O541" s="2086"/>
      <c r="P541" s="2086"/>
      <c r="Q541" s="2086"/>
      <c r="R541" s="2086"/>
      <c r="S541" s="2086"/>
      <c r="T541" s="2086"/>
      <c r="U541" s="2086"/>
      <c r="V541" s="2086"/>
      <c r="W541" s="2086"/>
      <c r="X541" s="2086"/>
      <c r="Y541" s="2086"/>
      <c r="Z541" s="920"/>
      <c r="AA541" s="920"/>
      <c r="AB541" s="941"/>
      <c r="AC541" s="941"/>
      <c r="AD541" s="941"/>
      <c r="AE541" s="941"/>
      <c r="AF541" s="941"/>
      <c r="AG541" s="941"/>
      <c r="AH541" s="941"/>
      <c r="AI541" s="941"/>
      <c r="AJ541" s="941"/>
      <c r="AK541" s="941"/>
      <c r="AL541" s="941"/>
      <c r="AM541" s="941"/>
      <c r="AN541" s="941"/>
      <c r="AO541" s="941"/>
      <c r="AP541" s="941"/>
      <c r="AQ541" s="941"/>
      <c r="AR541" s="941"/>
      <c r="AS541" s="941"/>
      <c r="AT541" s="941"/>
      <c r="AU541" s="941"/>
      <c r="AV541" s="941"/>
      <c r="AW541" s="941"/>
      <c r="AX541" s="941"/>
      <c r="AY541" s="941"/>
      <c r="AZ541" s="941"/>
      <c r="BA541" s="941"/>
      <c r="BB541" s="941"/>
      <c r="BC541" s="941"/>
      <c r="BD541" s="941"/>
      <c r="BE541" s="941"/>
      <c r="BF541" s="941"/>
      <c r="BG541" s="941"/>
      <c r="BH541" s="941"/>
      <c r="BI541" s="941"/>
      <c r="BJ541" s="941"/>
      <c r="BK541" s="941"/>
      <c r="BL541" s="941"/>
      <c r="BM541" s="941"/>
      <c r="BN541" s="941"/>
      <c r="BO541" s="941"/>
      <c r="BP541" s="941"/>
      <c r="BQ541" s="942"/>
    </row>
    <row r="542" spans="2:69" ht="18.95" customHeight="1">
      <c r="I542" s="935"/>
      <c r="J542" s="949" t="s">
        <v>3293</v>
      </c>
      <c r="K542" s="752"/>
      <c r="L542" s="938"/>
      <c r="M542" s="938"/>
      <c r="N542" s="2890" t="s">
        <v>1179</v>
      </c>
      <c r="O542" s="2891"/>
      <c r="P542" s="2891"/>
      <c r="Q542" s="2892"/>
      <c r="R542" s="986" t="s">
        <v>1180</v>
      </c>
      <c r="S542" s="920" t="s">
        <v>737</v>
      </c>
      <c r="T542" s="951" t="s">
        <v>1539</v>
      </c>
      <c r="U542" s="974"/>
      <c r="V542" s="920"/>
      <c r="W542" s="920"/>
      <c r="X542" s="920"/>
      <c r="AE542" s="920"/>
      <c r="AF542" s="920"/>
      <c r="AG542" s="920"/>
      <c r="AH542" s="926" t="s">
        <v>1537</v>
      </c>
      <c r="AI542" s="927"/>
      <c r="AJ542" s="928"/>
      <c r="AK542" s="920"/>
      <c r="AL542" s="920"/>
      <c r="AM542" s="920"/>
      <c r="AN542" s="920"/>
      <c r="AO542" s="920"/>
      <c r="AP542" s="920"/>
      <c r="AQ542" s="920"/>
      <c r="AR542" s="920"/>
      <c r="AS542" s="920"/>
      <c r="AT542" s="920"/>
      <c r="AU542" s="920"/>
      <c r="AV542" s="920"/>
      <c r="AW542" s="920"/>
      <c r="AX542" s="920"/>
      <c r="AY542" s="920"/>
      <c r="AZ542" s="920"/>
      <c r="BA542" s="920"/>
      <c r="BB542" s="920"/>
      <c r="BC542" s="920"/>
      <c r="BD542" s="920"/>
      <c r="BE542" s="920"/>
      <c r="BF542" s="920"/>
      <c r="BG542" s="920"/>
      <c r="BH542" s="920"/>
      <c r="BI542" s="920"/>
      <c r="BJ542" s="920"/>
      <c r="BK542" s="920"/>
      <c r="BL542" s="920"/>
      <c r="BM542" s="920"/>
      <c r="BN542" s="920"/>
      <c r="BO542" s="920"/>
      <c r="BP542" s="920"/>
      <c r="BQ542" s="937"/>
    </row>
    <row r="543" spans="2:69" ht="9.9499999999999993" customHeight="1">
      <c r="I543" s="935"/>
      <c r="J543" s="2078"/>
      <c r="K543" s="920"/>
      <c r="L543" s="920"/>
      <c r="M543" s="920"/>
      <c r="N543" s="920"/>
      <c r="O543" s="920"/>
      <c r="P543" s="920"/>
      <c r="Q543" s="920"/>
      <c r="R543" s="920"/>
      <c r="S543" s="920"/>
      <c r="T543" s="920"/>
      <c r="U543" s="920"/>
      <c r="V543" s="920"/>
      <c r="W543" s="920"/>
      <c r="X543" s="920"/>
      <c r="Y543" s="920"/>
      <c r="Z543" s="920"/>
      <c r="AA543" s="920"/>
      <c r="AB543" s="920"/>
      <c r="AC543" s="920"/>
      <c r="AD543" s="920"/>
      <c r="AE543" s="920"/>
      <c r="AF543" s="920"/>
      <c r="AG543" s="920"/>
      <c r="AH543" s="920"/>
      <c r="AI543" s="920"/>
      <c r="AJ543" s="920"/>
      <c r="AK543" s="920"/>
      <c r="AL543" s="920"/>
      <c r="AM543" s="920"/>
      <c r="AN543" s="920"/>
      <c r="AO543" s="920"/>
      <c r="AP543" s="920"/>
      <c r="AQ543" s="920"/>
      <c r="AR543" s="920"/>
      <c r="AS543" s="920"/>
      <c r="AT543" s="920"/>
      <c r="AU543" s="920"/>
      <c r="AV543" s="920"/>
      <c r="AW543" s="920"/>
      <c r="AX543" s="920"/>
      <c r="AY543" s="920"/>
      <c r="AZ543" s="920"/>
      <c r="BA543" s="920"/>
      <c r="BB543" s="920"/>
      <c r="BC543" s="920"/>
      <c r="BD543" s="920"/>
      <c r="BE543" s="920"/>
      <c r="BF543" s="920"/>
      <c r="BG543" s="920"/>
      <c r="BH543" s="920"/>
      <c r="BI543" s="920"/>
      <c r="BJ543" s="920"/>
      <c r="BK543" s="920"/>
      <c r="BL543" s="920"/>
      <c r="BM543" s="920"/>
      <c r="BN543" s="920"/>
      <c r="BO543" s="920"/>
      <c r="BP543" s="920"/>
      <c r="BQ543" s="937"/>
    </row>
    <row r="544" spans="2:69" ht="18.95" customHeight="1">
      <c r="I544" s="935"/>
      <c r="J544" s="1256" t="s">
        <v>1876</v>
      </c>
      <c r="K544" s="1056"/>
      <c r="L544" s="938"/>
      <c r="M544" s="920"/>
      <c r="N544" s="1154" t="s">
        <v>1860</v>
      </c>
      <c r="O544" s="1155"/>
      <c r="P544" s="1155"/>
      <c r="Q544" s="1155"/>
      <c r="R544" s="1155"/>
      <c r="S544" s="1156"/>
      <c r="T544" s="986" t="s">
        <v>912</v>
      </c>
      <c r="U544" s="920"/>
      <c r="V544" s="920"/>
      <c r="W544" s="920"/>
      <c r="X544" s="920"/>
      <c r="Y544" s="920"/>
      <c r="Z544" s="920"/>
      <c r="AA544" s="920"/>
      <c r="AB544" s="920"/>
      <c r="AC544" s="920"/>
      <c r="AD544" s="920"/>
      <c r="AE544" s="920"/>
      <c r="AF544" s="920"/>
      <c r="AG544" s="920"/>
      <c r="AH544" s="920"/>
      <c r="AI544" s="920"/>
      <c r="AJ544" s="920"/>
      <c r="AK544" s="920"/>
      <c r="AL544" s="920"/>
      <c r="AM544" s="920"/>
      <c r="AN544" s="920"/>
      <c r="AO544" s="920"/>
      <c r="AP544" s="920"/>
      <c r="AQ544" s="920"/>
      <c r="AR544" s="920"/>
      <c r="AS544" s="920"/>
      <c r="AT544" s="920"/>
      <c r="AU544" s="920"/>
      <c r="AV544" s="920"/>
      <c r="AW544" s="920"/>
      <c r="AX544" s="920"/>
      <c r="AY544" s="920"/>
      <c r="AZ544" s="920"/>
      <c r="BA544" s="920"/>
      <c r="BB544" s="920"/>
      <c r="BC544" s="920"/>
      <c r="BD544" s="920"/>
      <c r="BE544" s="920"/>
      <c r="BF544" s="920"/>
      <c r="BG544" s="920"/>
      <c r="BH544" s="920"/>
      <c r="BI544" s="920"/>
      <c r="BJ544" s="920"/>
      <c r="BK544" s="920"/>
      <c r="BL544" s="920"/>
      <c r="BM544" s="920"/>
      <c r="BN544" s="920"/>
      <c r="BO544" s="920"/>
      <c r="BP544" s="920"/>
      <c r="BQ544" s="937"/>
    </row>
    <row r="545" spans="2:69" ht="18.95" customHeight="1">
      <c r="I545" s="1847"/>
      <c r="J545" s="920"/>
      <c r="K545" s="920"/>
      <c r="L545" s="920"/>
      <c r="M545" s="920"/>
      <c r="N545" s="920"/>
      <c r="O545" s="920"/>
      <c r="P545" s="920"/>
      <c r="Q545" s="920"/>
      <c r="R545" s="920"/>
      <c r="S545" s="920"/>
      <c r="T545" s="920"/>
      <c r="U545" s="920"/>
      <c r="V545" s="920"/>
      <c r="W545" s="920"/>
      <c r="X545" s="920"/>
      <c r="Y545" s="920"/>
      <c r="Z545" s="920"/>
      <c r="AA545" s="920"/>
      <c r="AB545" s="920"/>
      <c r="AC545" s="920"/>
      <c r="AR545" s="920"/>
      <c r="AS545" s="920"/>
      <c r="AT545" s="920"/>
      <c r="AU545" s="920"/>
      <c r="AV545" s="920"/>
      <c r="AW545" s="920"/>
      <c r="AX545" s="920"/>
      <c r="AY545" s="920"/>
      <c r="AZ545" s="920"/>
      <c r="BA545" s="920"/>
      <c r="BB545" s="920"/>
      <c r="BC545" s="920"/>
      <c r="BD545" s="920"/>
      <c r="BE545" s="920"/>
      <c r="BF545" s="920"/>
      <c r="BG545" s="920"/>
      <c r="BH545" s="920"/>
      <c r="BI545" s="920"/>
      <c r="BJ545" s="920"/>
      <c r="BK545" s="920"/>
      <c r="BL545" s="920"/>
      <c r="BM545" s="920"/>
      <c r="BN545" s="920"/>
      <c r="BO545" s="920"/>
      <c r="BP545" s="920"/>
      <c r="BQ545" s="937"/>
    </row>
    <row r="546" spans="2:69" ht="18.95" customHeight="1">
      <c r="I546" s="1847"/>
      <c r="J546" s="2880" t="s">
        <v>1559</v>
      </c>
      <c r="K546" s="2797" t="s">
        <v>3285</v>
      </c>
      <c r="L546" s="2798"/>
      <c r="M546" s="2798"/>
      <c r="N546" s="2798"/>
      <c r="O546" s="2799"/>
      <c r="P546" s="1025" t="s">
        <v>1881</v>
      </c>
      <c r="Q546" s="1026"/>
      <c r="R546" s="1026"/>
      <c r="S546" s="1026"/>
      <c r="T546" s="930"/>
      <c r="U546" s="931"/>
      <c r="V546" s="929" t="s">
        <v>1586</v>
      </c>
      <c r="W546" s="930"/>
      <c r="X546" s="930"/>
      <c r="Y546" s="930"/>
      <c r="Z546" s="930"/>
      <c r="AA546" s="930"/>
      <c r="AB546" s="930"/>
      <c r="AC546" s="931"/>
      <c r="AD546" s="2797" t="s">
        <v>2968</v>
      </c>
      <c r="AE546" s="2799"/>
      <c r="AF546" s="1157" t="s">
        <v>3294</v>
      </c>
      <c r="AG546" s="1158"/>
      <c r="AH546" s="1159"/>
      <c r="AI546" s="1157"/>
      <c r="AJ546" s="1158"/>
      <c r="AK546" s="1158"/>
      <c r="AL546" s="1159"/>
      <c r="AM546" s="1157"/>
      <c r="AN546" s="1158"/>
      <c r="AO546" s="1158"/>
      <c r="AP546" s="1159"/>
      <c r="AQ546" s="1157"/>
      <c r="AR546" s="1158"/>
      <c r="AS546" s="1158"/>
      <c r="AT546" s="1159"/>
      <c r="AU546" s="1157"/>
      <c r="AV546" s="1158"/>
      <c r="AW546" s="1159"/>
      <c r="AX546" s="1157"/>
      <c r="AY546" s="1158"/>
      <c r="AZ546" s="1158"/>
      <c r="BA546" s="1159"/>
      <c r="BB546" s="1157"/>
      <c r="BC546" s="1158"/>
      <c r="BD546" s="1158"/>
      <c r="BE546" s="1159"/>
      <c r="BF546" s="1157"/>
      <c r="BG546" s="1158"/>
      <c r="BH546" s="1158"/>
      <c r="BI546" s="1159"/>
      <c r="BJ546" s="1157"/>
      <c r="BK546" s="1158"/>
      <c r="BL546" s="1159"/>
      <c r="BM546" s="1158"/>
      <c r="BN546" s="1158"/>
      <c r="BO546" s="1159"/>
      <c r="BP546" s="1229"/>
      <c r="BQ546" s="937"/>
    </row>
    <row r="547" spans="2:69" ht="18.95" customHeight="1">
      <c r="I547" s="1847"/>
      <c r="J547" s="2881"/>
      <c r="K547" s="2800"/>
      <c r="L547" s="2801"/>
      <c r="M547" s="2801"/>
      <c r="N547" s="2801"/>
      <c r="O547" s="2802"/>
      <c r="P547" s="966" t="s">
        <v>1882</v>
      </c>
      <c r="Q547" s="967"/>
      <c r="R547" s="966" t="s">
        <v>1528</v>
      </c>
      <c r="S547" s="967"/>
      <c r="T547" s="967"/>
      <c r="U547" s="968"/>
      <c r="V547" s="929" t="s">
        <v>699</v>
      </c>
      <c r="W547" s="930"/>
      <c r="X547" s="930"/>
      <c r="Y547" s="930"/>
      <c r="Z547" s="929" t="s">
        <v>700</v>
      </c>
      <c r="AA547" s="930"/>
      <c r="AB547" s="930"/>
      <c r="AC547" s="931"/>
      <c r="AD547" s="2800"/>
      <c r="AE547" s="2802"/>
      <c r="AF547" s="2123" t="s">
        <v>3309</v>
      </c>
      <c r="AG547" s="1026"/>
      <c r="AH547" s="1182"/>
      <c r="AI547" s="2123" t="s">
        <v>3311</v>
      </c>
      <c r="AJ547" s="1026"/>
      <c r="AK547" s="1182"/>
      <c r="AL547" s="2123" t="s">
        <v>3313</v>
      </c>
      <c r="AM547" s="1026"/>
      <c r="AN547" s="1182"/>
      <c r="AO547" s="2123" t="s">
        <v>3315</v>
      </c>
      <c r="AP547" s="1026"/>
      <c r="AQ547" s="1182"/>
      <c r="AR547" s="2123" t="s">
        <v>3317</v>
      </c>
      <c r="AS547" s="1026"/>
      <c r="AT547" s="1182"/>
      <c r="AU547" s="2123" t="s">
        <v>3319</v>
      </c>
      <c r="AV547" s="1026"/>
      <c r="AW547" s="1182"/>
      <c r="AX547" s="2123" t="s">
        <v>3321</v>
      </c>
      <c r="AY547" s="1026"/>
      <c r="AZ547" s="1182"/>
      <c r="BA547" s="2123" t="s">
        <v>3323</v>
      </c>
      <c r="BB547" s="1026"/>
      <c r="BC547" s="1182"/>
      <c r="BD547" s="2123" t="s">
        <v>3325</v>
      </c>
      <c r="BE547" s="1026"/>
      <c r="BF547" s="1182"/>
      <c r="BG547" s="2123" t="s">
        <v>3327</v>
      </c>
      <c r="BH547" s="1026"/>
      <c r="BI547" s="1182"/>
      <c r="BJ547" s="2123" t="s">
        <v>3329</v>
      </c>
      <c r="BK547" s="1026"/>
      <c r="BL547" s="1182"/>
      <c r="BM547" s="2123" t="s">
        <v>3331</v>
      </c>
      <c r="BN547" s="1026"/>
      <c r="BO547" s="1182"/>
      <c r="BP547" s="1228" t="s">
        <v>1180</v>
      </c>
      <c r="BQ547" s="937"/>
    </row>
    <row r="548" spans="2:69" ht="18.95" customHeight="1">
      <c r="I548" s="1847"/>
      <c r="J548" s="1163" t="s">
        <v>737</v>
      </c>
      <c r="K548" s="2049" t="s">
        <v>1860</v>
      </c>
      <c r="L548" s="1034"/>
      <c r="M548" s="1034"/>
      <c r="N548" s="1034"/>
      <c r="O548" s="1039"/>
      <c r="P548" s="2049">
        <v>1111</v>
      </c>
      <c r="Q548" s="2130"/>
      <c r="R548" s="2049" t="s">
        <v>1879</v>
      </c>
      <c r="S548" s="1034"/>
      <c r="T548" s="1034"/>
      <c r="U548" s="1039"/>
      <c r="V548" s="1349" t="s">
        <v>1689</v>
      </c>
      <c r="W548" s="1350"/>
      <c r="X548" s="1350"/>
      <c r="Y548" s="1350"/>
      <c r="Z548" s="1992" t="s">
        <v>3277</v>
      </c>
      <c r="AA548" s="1350"/>
      <c r="AB548" s="1350"/>
      <c r="AC548" s="1351"/>
      <c r="AD548" s="2049" t="s">
        <v>737</v>
      </c>
      <c r="AE548" s="2131"/>
      <c r="AF548" s="1170">
        <v>10</v>
      </c>
      <c r="AG548" s="1171"/>
      <c r="AH548" s="1172"/>
      <c r="AI548" s="1170">
        <v>12</v>
      </c>
      <c r="AJ548" s="1171"/>
      <c r="AK548" s="1172"/>
      <c r="AL548" s="1170">
        <v>13</v>
      </c>
      <c r="AM548" s="1171"/>
      <c r="AN548" s="1172"/>
      <c r="AO548" s="1170">
        <v>10</v>
      </c>
      <c r="AP548" s="1171"/>
      <c r="AQ548" s="1172"/>
      <c r="AR548" s="3148"/>
      <c r="AS548" s="3149"/>
      <c r="AT548" s="3150"/>
      <c r="AU548" s="3148"/>
      <c r="AV548" s="3149"/>
      <c r="AW548" s="3150"/>
      <c r="AX548" s="3148"/>
      <c r="AY548" s="3149"/>
      <c r="AZ548" s="3150"/>
      <c r="BA548" s="3148"/>
      <c r="BB548" s="3149"/>
      <c r="BC548" s="3150"/>
      <c r="BD548" s="2049" t="s">
        <v>3296</v>
      </c>
      <c r="BE548" s="1034"/>
      <c r="BF548" s="1039"/>
      <c r="BG548" s="2049" t="s">
        <v>3296</v>
      </c>
      <c r="BH548" s="1034"/>
      <c r="BI548" s="1039"/>
      <c r="BJ548" s="2049" t="s">
        <v>3296</v>
      </c>
      <c r="BK548" s="1034"/>
      <c r="BL548" s="1039"/>
      <c r="BM548" s="2049" t="s">
        <v>3296</v>
      </c>
      <c r="BN548" s="1034"/>
      <c r="BO548" s="1039"/>
      <c r="BP548" s="1068"/>
      <c r="BQ548" s="937"/>
    </row>
    <row r="549" spans="2:69" ht="18.95" customHeight="1">
      <c r="I549" s="1847"/>
      <c r="J549" s="1163" t="s">
        <v>737</v>
      </c>
      <c r="K549" s="2049" t="s">
        <v>1860</v>
      </c>
      <c r="L549" s="1034"/>
      <c r="M549" s="1034"/>
      <c r="N549" s="1034"/>
      <c r="O549" s="1039"/>
      <c r="P549" s="2049">
        <v>1112</v>
      </c>
      <c r="Q549" s="2130"/>
      <c r="R549" s="2049" t="s">
        <v>1884</v>
      </c>
      <c r="S549" s="1034"/>
      <c r="T549" s="1034"/>
      <c r="U549" s="1039"/>
      <c r="V549" s="1349" t="s">
        <v>1689</v>
      </c>
      <c r="W549" s="1350"/>
      <c r="X549" s="1350"/>
      <c r="Y549" s="1350"/>
      <c r="Z549" s="1992" t="s">
        <v>3277</v>
      </c>
      <c r="AA549" s="1350"/>
      <c r="AB549" s="1350"/>
      <c r="AC549" s="1351"/>
      <c r="AD549" s="2049" t="s">
        <v>737</v>
      </c>
      <c r="AE549" s="2131"/>
      <c r="AF549" s="1170">
        <v>9</v>
      </c>
      <c r="AG549" s="1171"/>
      <c r="AH549" s="1172"/>
      <c r="AI549" s="1170">
        <v>10</v>
      </c>
      <c r="AJ549" s="1171"/>
      <c r="AK549" s="1172"/>
      <c r="AL549" s="1170">
        <v>12</v>
      </c>
      <c r="AM549" s="1171"/>
      <c r="AN549" s="1172"/>
      <c r="AO549" s="1170">
        <v>10</v>
      </c>
      <c r="AP549" s="1171"/>
      <c r="AQ549" s="1172"/>
      <c r="AR549" s="3148"/>
      <c r="AS549" s="3149"/>
      <c r="AT549" s="3150"/>
      <c r="AU549" s="3148"/>
      <c r="AV549" s="3149"/>
      <c r="AW549" s="3150"/>
      <c r="AX549" s="3148"/>
      <c r="AY549" s="3149"/>
      <c r="AZ549" s="3150"/>
      <c r="BA549" s="3148"/>
      <c r="BB549" s="3149"/>
      <c r="BC549" s="3150"/>
      <c r="BD549" s="2049" t="s">
        <v>3302</v>
      </c>
      <c r="BE549" s="1034"/>
      <c r="BF549" s="1039"/>
      <c r="BG549" s="2049" t="s">
        <v>3302</v>
      </c>
      <c r="BH549" s="1034"/>
      <c r="BI549" s="1039"/>
      <c r="BJ549" s="2049" t="s">
        <v>3302</v>
      </c>
      <c r="BK549" s="1034"/>
      <c r="BL549" s="1039"/>
      <c r="BM549" s="2049" t="s">
        <v>3302</v>
      </c>
      <c r="BN549" s="1034"/>
      <c r="BO549" s="1039"/>
      <c r="BP549" s="1068"/>
      <c r="BQ549" s="937"/>
    </row>
    <row r="550" spans="2:69" ht="18.95" customHeight="1">
      <c r="I550" s="1847"/>
      <c r="J550" s="1163" t="s">
        <v>737</v>
      </c>
      <c r="K550" s="2049" t="s">
        <v>1860</v>
      </c>
      <c r="L550" s="1034"/>
      <c r="M550" s="1034"/>
      <c r="N550" s="1034"/>
      <c r="O550" s="1039"/>
      <c r="P550" s="2049">
        <v>1112</v>
      </c>
      <c r="Q550" s="2130"/>
      <c r="R550" s="2049" t="s">
        <v>1884</v>
      </c>
      <c r="S550" s="1034"/>
      <c r="T550" s="1034"/>
      <c r="U550" s="1039"/>
      <c r="V550" s="1349" t="s">
        <v>1689</v>
      </c>
      <c r="W550" s="1350"/>
      <c r="X550" s="1350"/>
      <c r="Y550" s="1350"/>
      <c r="Z550" s="1992" t="s">
        <v>3286</v>
      </c>
      <c r="AA550" s="1350"/>
      <c r="AB550" s="1350"/>
      <c r="AC550" s="1351"/>
      <c r="AD550" s="2049" t="s">
        <v>737</v>
      </c>
      <c r="AE550" s="2131"/>
      <c r="AF550" s="1170">
        <v>1</v>
      </c>
      <c r="AG550" s="1171"/>
      <c r="AH550" s="1172"/>
      <c r="AI550" s="1170">
        <v>2</v>
      </c>
      <c r="AJ550" s="1171"/>
      <c r="AK550" s="1172"/>
      <c r="AL550" s="1170">
        <v>4</v>
      </c>
      <c r="AM550" s="1171"/>
      <c r="AN550" s="1172"/>
      <c r="AO550" s="1170">
        <v>5</v>
      </c>
      <c r="AP550" s="1171"/>
      <c r="AQ550" s="1172"/>
      <c r="AR550" s="3148"/>
      <c r="AS550" s="3149"/>
      <c r="AT550" s="3150"/>
      <c r="AU550" s="3148"/>
      <c r="AV550" s="3149"/>
      <c r="AW550" s="3150"/>
      <c r="AX550" s="3148"/>
      <c r="AY550" s="3149"/>
      <c r="AZ550" s="3150"/>
      <c r="BA550" s="3148"/>
      <c r="BB550" s="3149"/>
      <c r="BC550" s="3150"/>
      <c r="BD550" s="2049" t="s">
        <v>3302</v>
      </c>
      <c r="BE550" s="1034"/>
      <c r="BF550" s="1039"/>
      <c r="BG550" s="2049" t="s">
        <v>3302</v>
      </c>
      <c r="BH550" s="1034"/>
      <c r="BI550" s="1039"/>
      <c r="BJ550" s="2049" t="s">
        <v>3302</v>
      </c>
      <c r="BK550" s="1034"/>
      <c r="BL550" s="1039"/>
      <c r="BM550" s="2049" t="s">
        <v>3302</v>
      </c>
      <c r="BN550" s="1034"/>
      <c r="BO550" s="1039"/>
      <c r="BP550" s="1068"/>
      <c r="BQ550" s="937"/>
    </row>
    <row r="551" spans="2:69" ht="18.95" customHeight="1">
      <c r="I551" s="1847"/>
      <c r="J551" s="1163" t="s">
        <v>737</v>
      </c>
      <c r="K551" s="2049" t="s">
        <v>1860</v>
      </c>
      <c r="L551" s="1034"/>
      <c r="M551" s="1034"/>
      <c r="N551" s="1034"/>
      <c r="O551" s="1039"/>
      <c r="P551" s="2049">
        <v>1113</v>
      </c>
      <c r="Q551" s="2130"/>
      <c r="R551" s="2049" t="s">
        <v>1885</v>
      </c>
      <c r="S551" s="1034"/>
      <c r="T551" s="1034"/>
      <c r="U551" s="1039"/>
      <c r="V551" s="1349" t="s">
        <v>1689</v>
      </c>
      <c r="W551" s="1350"/>
      <c r="X551" s="1350"/>
      <c r="Y551" s="1350"/>
      <c r="Z551" s="1992" t="s">
        <v>3278</v>
      </c>
      <c r="AA551" s="1350"/>
      <c r="AB551" s="1350"/>
      <c r="AC551" s="1351"/>
      <c r="AD551" s="2049" t="s">
        <v>737</v>
      </c>
      <c r="AE551" s="2131"/>
      <c r="AF551" s="1170">
        <v>12</v>
      </c>
      <c r="AG551" s="1171"/>
      <c r="AH551" s="1172"/>
      <c r="AI551" s="1170">
        <v>13</v>
      </c>
      <c r="AJ551" s="1171"/>
      <c r="AK551" s="1172"/>
      <c r="AL551" s="1170">
        <v>14</v>
      </c>
      <c r="AM551" s="1171"/>
      <c r="AN551" s="1172"/>
      <c r="AO551" s="1170">
        <v>13</v>
      </c>
      <c r="AP551" s="1171"/>
      <c r="AQ551" s="1172"/>
      <c r="AR551" s="3148"/>
      <c r="AS551" s="3149"/>
      <c r="AT551" s="3150"/>
      <c r="AU551" s="3148"/>
      <c r="AV551" s="3149"/>
      <c r="AW551" s="3150"/>
      <c r="AX551" s="3148"/>
      <c r="AY551" s="3149"/>
      <c r="AZ551" s="3150"/>
      <c r="BA551" s="3148"/>
      <c r="BB551" s="3149"/>
      <c r="BC551" s="3150"/>
      <c r="BD551" s="2049" t="s">
        <v>3296</v>
      </c>
      <c r="BE551" s="1034"/>
      <c r="BF551" s="1039"/>
      <c r="BG551" s="2049" t="s">
        <v>3296</v>
      </c>
      <c r="BH551" s="1034"/>
      <c r="BI551" s="1039"/>
      <c r="BJ551" s="2049" t="s">
        <v>3296</v>
      </c>
      <c r="BK551" s="1034"/>
      <c r="BL551" s="1039"/>
      <c r="BM551" s="2049" t="s">
        <v>3296</v>
      </c>
      <c r="BN551" s="1034"/>
      <c r="BO551" s="1039"/>
      <c r="BP551" s="1068"/>
      <c r="BQ551" s="937"/>
    </row>
    <row r="552" spans="2:69" ht="18.95" customHeight="1">
      <c r="I552" s="1847"/>
      <c r="J552" s="1163" t="s">
        <v>737</v>
      </c>
      <c r="K552" s="2049" t="s">
        <v>1860</v>
      </c>
      <c r="L552" s="1034"/>
      <c r="M552" s="1034"/>
      <c r="N552" s="1034"/>
      <c r="O552" s="1039"/>
      <c r="P552" s="2049" t="s">
        <v>3274</v>
      </c>
      <c r="Q552" s="2130"/>
      <c r="R552" s="2049" t="s">
        <v>3273</v>
      </c>
      <c r="S552" s="1034"/>
      <c r="T552" s="1034"/>
      <c r="U552" s="1039"/>
      <c r="V552" s="1349" t="s">
        <v>1689</v>
      </c>
      <c r="W552" s="1350"/>
      <c r="X552" s="1350"/>
      <c r="Y552" s="1350"/>
      <c r="Z552" s="1992" t="s">
        <v>3278</v>
      </c>
      <c r="AA552" s="1350"/>
      <c r="AB552" s="1350"/>
      <c r="AC552" s="1351"/>
      <c r="AD552" s="1033" t="s">
        <v>1759</v>
      </c>
      <c r="AE552" s="2131"/>
      <c r="AF552" s="1170">
        <v>7</v>
      </c>
      <c r="AG552" s="1171"/>
      <c r="AH552" s="1172"/>
      <c r="AI552" s="1170">
        <v>9</v>
      </c>
      <c r="AJ552" s="1171"/>
      <c r="AK552" s="1172"/>
      <c r="AL552" s="1170">
        <v>10</v>
      </c>
      <c r="AM552" s="1171"/>
      <c r="AN552" s="1172"/>
      <c r="AO552" s="1170">
        <v>13</v>
      </c>
      <c r="AP552" s="1171"/>
      <c r="AQ552" s="1172"/>
      <c r="AR552" s="3148"/>
      <c r="AS552" s="3149"/>
      <c r="AT552" s="3150"/>
      <c r="AU552" s="3148"/>
      <c r="AV552" s="3149"/>
      <c r="AW552" s="3150"/>
      <c r="AX552" s="3148"/>
      <c r="AY552" s="3149"/>
      <c r="AZ552" s="3150"/>
      <c r="BA552" s="3148"/>
      <c r="BB552" s="3149"/>
      <c r="BC552" s="3150"/>
      <c r="BD552" s="3148"/>
      <c r="BE552" s="3149"/>
      <c r="BF552" s="3150"/>
      <c r="BG552" s="2049" t="s">
        <v>3296</v>
      </c>
      <c r="BH552" s="1034"/>
      <c r="BI552" s="1039"/>
      <c r="BJ552" s="2049" t="s">
        <v>3296</v>
      </c>
      <c r="BK552" s="1034"/>
      <c r="BL552" s="1039"/>
      <c r="BM552" s="2049" t="s">
        <v>3296</v>
      </c>
      <c r="BN552" s="1034"/>
      <c r="BO552" s="1039"/>
      <c r="BP552" s="1229"/>
      <c r="BQ552" s="937"/>
    </row>
    <row r="553" spans="2:69" ht="5.0999999999999996" customHeight="1">
      <c r="I553" s="1847"/>
      <c r="J553" s="920"/>
      <c r="P553" s="920"/>
      <c r="Q553" s="920"/>
      <c r="R553" s="920"/>
      <c r="S553" s="920"/>
      <c r="T553" s="920"/>
      <c r="U553" s="920"/>
      <c r="V553" s="920"/>
      <c r="W553" s="920"/>
      <c r="X553" s="920"/>
      <c r="Y553" s="920"/>
      <c r="Z553" s="920"/>
      <c r="AA553" s="920"/>
      <c r="AB553" s="920"/>
      <c r="AC553" s="920"/>
      <c r="AD553" s="920"/>
      <c r="AE553" s="920"/>
      <c r="AF553" s="920"/>
      <c r="AG553" s="920"/>
      <c r="AH553" s="920"/>
      <c r="AI553" s="920"/>
      <c r="AJ553" s="920"/>
      <c r="AK553" s="920"/>
      <c r="AL553" s="920"/>
      <c r="AM553" s="920"/>
      <c r="AN553" s="920"/>
      <c r="AO553" s="920"/>
      <c r="AP553" s="920"/>
      <c r="AQ553" s="920"/>
      <c r="AR553" s="920"/>
      <c r="AS553" s="920"/>
      <c r="AT553" s="920"/>
      <c r="AU553" s="920"/>
      <c r="AV553" s="920"/>
      <c r="AW553" s="920"/>
      <c r="AX553" s="920"/>
      <c r="AY553" s="920"/>
      <c r="AZ553" s="920"/>
      <c r="BA553" s="920"/>
      <c r="BB553" s="920"/>
      <c r="BC553" s="920"/>
      <c r="BD553" s="920"/>
      <c r="BE553" s="920"/>
      <c r="BF553" s="920"/>
      <c r="BG553" s="920"/>
      <c r="BH553" s="920"/>
      <c r="BI553" s="920"/>
      <c r="BJ553" s="920"/>
      <c r="BK553" s="920"/>
      <c r="BL553" s="920"/>
      <c r="BM553" s="920"/>
      <c r="BN553" s="920"/>
      <c r="BO553" s="920"/>
      <c r="BP553" s="920"/>
      <c r="BQ553" s="937"/>
    </row>
    <row r="554" spans="2:69" ht="5.0999999999999996" customHeight="1">
      <c r="I554" s="1847"/>
      <c r="J554" s="1242"/>
      <c r="K554" s="1242"/>
      <c r="L554" s="1242"/>
      <c r="M554" s="1242"/>
      <c r="N554" s="1242"/>
      <c r="O554" s="1242"/>
      <c r="P554" s="1242"/>
      <c r="Q554" s="1242"/>
      <c r="R554" s="1242"/>
      <c r="S554" s="1242"/>
      <c r="T554" s="1242"/>
      <c r="U554" s="1242"/>
      <c r="V554" s="1242"/>
      <c r="W554" s="1242"/>
      <c r="X554" s="1242"/>
      <c r="Y554" s="1242"/>
      <c r="Z554" s="1242"/>
      <c r="AA554" s="1242"/>
      <c r="AB554" s="1242"/>
      <c r="AC554" s="1242"/>
      <c r="AD554" s="1242"/>
      <c r="AE554" s="1242"/>
      <c r="AF554" s="1242"/>
      <c r="AG554" s="1242"/>
      <c r="AH554" s="1242"/>
      <c r="AI554" s="1242"/>
      <c r="AJ554" s="1242"/>
      <c r="AK554" s="1242"/>
      <c r="AL554" s="1242"/>
      <c r="AM554" s="1242"/>
      <c r="AN554" s="1242"/>
      <c r="AO554" s="1242"/>
      <c r="AP554" s="1242"/>
      <c r="AQ554" s="1242"/>
      <c r="AR554" s="1242"/>
      <c r="AS554" s="1242"/>
      <c r="AT554" s="1242"/>
      <c r="AU554" s="1242"/>
      <c r="AV554" s="1242"/>
      <c r="AW554" s="1242"/>
      <c r="AX554" s="1242"/>
      <c r="AY554" s="1242"/>
      <c r="AZ554" s="1242"/>
      <c r="BA554" s="1242"/>
      <c r="BB554" s="1242"/>
      <c r="BC554" s="1242"/>
      <c r="BD554" s="1242"/>
      <c r="BE554" s="1242"/>
      <c r="BF554" s="1242"/>
      <c r="BG554" s="1242"/>
      <c r="BH554" s="1242"/>
      <c r="BI554" s="1242"/>
      <c r="BJ554" s="1242"/>
      <c r="BK554" s="1242"/>
      <c r="BL554" s="1242"/>
      <c r="BM554" s="1242"/>
      <c r="BN554" s="1242"/>
      <c r="BO554" s="1242"/>
      <c r="BP554" s="1242"/>
      <c r="BQ554" s="937"/>
    </row>
    <row r="555" spans="2:69" ht="18.95" customHeight="1">
      <c r="I555" s="1847"/>
      <c r="J555" s="980"/>
      <c r="K555" s="980"/>
      <c r="L555" s="980"/>
      <c r="M555" s="980"/>
      <c r="N555" s="980"/>
      <c r="O555" s="980"/>
      <c r="P555" s="980"/>
      <c r="Q555" s="980"/>
      <c r="R555" s="980"/>
      <c r="S555" s="980"/>
      <c r="T555" s="980"/>
      <c r="U555" s="980"/>
      <c r="V555" s="980"/>
      <c r="W555" s="980"/>
      <c r="X555" s="980"/>
      <c r="Y555" s="980"/>
      <c r="Z555" s="980"/>
      <c r="AA555" s="980"/>
      <c r="AB555" s="980"/>
      <c r="AC555" s="980"/>
      <c r="AD555" s="980"/>
      <c r="AE555" s="980"/>
      <c r="AF555" s="2883">
        <f>AF548+AF549+AF550+AF551+AF552</f>
        <v>39</v>
      </c>
      <c r="AG555" s="2884"/>
      <c r="AH555" s="2885"/>
      <c r="AI555" s="2883">
        <f>AI548+AI549+AI550+AI551+AI552</f>
        <v>46</v>
      </c>
      <c r="AJ555" s="2884"/>
      <c r="AK555" s="2885"/>
      <c r="AL555" s="2883">
        <f>AL548+AL549+AL550+AL551+AL552</f>
        <v>53</v>
      </c>
      <c r="AM555" s="2884"/>
      <c r="AN555" s="2885"/>
      <c r="AO555" s="2883">
        <f>AO548+AO549+AO550+AO551+AO552</f>
        <v>51</v>
      </c>
      <c r="AP555" s="2884"/>
      <c r="AQ555" s="2885"/>
      <c r="AR555" s="2935"/>
      <c r="AS555" s="2936"/>
      <c r="AT555" s="2937"/>
      <c r="AU555" s="2935"/>
      <c r="AV555" s="2936"/>
      <c r="AW555" s="2937"/>
      <c r="AX555" s="2935"/>
      <c r="AY555" s="2936"/>
      <c r="AZ555" s="2937"/>
      <c r="BA555" s="2935"/>
      <c r="BB555" s="2936"/>
      <c r="BC555" s="2937"/>
      <c r="BD555" s="2935"/>
      <c r="BE555" s="2936"/>
      <c r="BF555" s="2937"/>
      <c r="BG555" s="3154" t="s">
        <v>3296</v>
      </c>
      <c r="BH555" s="3155"/>
      <c r="BI555" s="3156"/>
      <c r="BJ555" s="3154" t="s">
        <v>3296</v>
      </c>
      <c r="BK555" s="3155"/>
      <c r="BL555" s="3156"/>
      <c r="BM555" s="3154" t="s">
        <v>3296</v>
      </c>
      <c r="BN555" s="3155"/>
      <c r="BO555" s="3156"/>
      <c r="BP555" s="980"/>
      <c r="BQ555" s="937"/>
    </row>
    <row r="556" spans="2:69" ht="5.0999999999999996" customHeight="1">
      <c r="I556" s="1847"/>
      <c r="J556" s="977"/>
      <c r="K556" s="977"/>
      <c r="L556" s="977"/>
      <c r="M556" s="977"/>
      <c r="N556" s="977"/>
      <c r="O556" s="977"/>
      <c r="P556" s="977"/>
      <c r="Q556" s="977"/>
      <c r="R556" s="977"/>
      <c r="S556" s="977"/>
      <c r="T556" s="977"/>
      <c r="U556" s="977"/>
      <c r="V556" s="977"/>
      <c r="W556" s="977"/>
      <c r="X556" s="977"/>
      <c r="Y556" s="977"/>
      <c r="Z556" s="977"/>
      <c r="AA556" s="977"/>
      <c r="AB556" s="977"/>
      <c r="AC556" s="977"/>
      <c r="AD556" s="977"/>
      <c r="AE556" s="977"/>
      <c r="AF556" s="977"/>
      <c r="AG556" s="977"/>
      <c r="AH556" s="977"/>
      <c r="AI556" s="977"/>
      <c r="AJ556" s="977"/>
      <c r="AK556" s="977"/>
      <c r="AL556" s="977"/>
      <c r="AM556" s="977"/>
      <c r="AN556" s="977"/>
      <c r="AO556" s="977"/>
      <c r="AP556" s="977"/>
      <c r="AQ556" s="977"/>
      <c r="AR556" s="977"/>
      <c r="AS556" s="977"/>
      <c r="AT556" s="977"/>
      <c r="AU556" s="977"/>
      <c r="AV556" s="977"/>
      <c r="AW556" s="977"/>
      <c r="AX556" s="977"/>
      <c r="AY556" s="977"/>
      <c r="AZ556" s="977"/>
      <c r="BA556" s="977"/>
      <c r="BB556" s="977"/>
      <c r="BC556" s="977"/>
      <c r="BD556" s="977"/>
      <c r="BE556" s="977"/>
      <c r="BF556" s="977"/>
      <c r="BG556" s="977"/>
      <c r="BH556" s="977"/>
      <c r="BI556" s="977"/>
      <c r="BJ556" s="977"/>
      <c r="BK556" s="977"/>
      <c r="BL556" s="977"/>
      <c r="BM556" s="977"/>
      <c r="BN556" s="977"/>
      <c r="BO556" s="977"/>
      <c r="BP556" s="977"/>
      <c r="BQ556" s="937"/>
    </row>
    <row r="557" spans="2:69" ht="9.9499999999999993" customHeight="1">
      <c r="I557" s="936"/>
      <c r="J557" s="939"/>
      <c r="K557" s="939"/>
      <c r="L557" s="939"/>
      <c r="M557" s="939"/>
      <c r="N557" s="939"/>
      <c r="O557" s="939"/>
      <c r="P557" s="939"/>
      <c r="Q557" s="939"/>
      <c r="R557" s="939"/>
      <c r="S557" s="939"/>
      <c r="T557" s="939"/>
      <c r="U557" s="939"/>
      <c r="V557" s="939"/>
      <c r="W557" s="939"/>
      <c r="X557" s="939"/>
      <c r="Y557" s="939"/>
      <c r="Z557" s="939"/>
      <c r="AA557" s="939"/>
      <c r="AB557" s="939"/>
      <c r="AC557" s="939"/>
      <c r="AD557" s="939"/>
      <c r="AE557" s="939"/>
      <c r="AF557" s="939"/>
      <c r="AG557" s="939"/>
      <c r="AH557" s="939"/>
      <c r="AI557" s="939"/>
      <c r="AJ557" s="939"/>
      <c r="AK557" s="939"/>
      <c r="AL557" s="939"/>
      <c r="AM557" s="939"/>
      <c r="AN557" s="939"/>
      <c r="AO557" s="939"/>
      <c r="AP557" s="939"/>
      <c r="AQ557" s="939"/>
      <c r="AR557" s="939"/>
      <c r="AS557" s="939"/>
      <c r="AT557" s="939"/>
      <c r="AU557" s="939"/>
      <c r="AV557" s="939"/>
      <c r="AW557" s="939"/>
      <c r="AX557" s="939"/>
      <c r="AY557" s="939"/>
      <c r="AZ557" s="939"/>
      <c r="BA557" s="939"/>
      <c r="BB557" s="939"/>
      <c r="BC557" s="939"/>
      <c r="BD557" s="939"/>
      <c r="BE557" s="939"/>
      <c r="BF557" s="939"/>
      <c r="BG557" s="939"/>
      <c r="BH557" s="939"/>
      <c r="BI557" s="939"/>
      <c r="BJ557" s="939"/>
      <c r="BK557" s="939"/>
      <c r="BL557" s="939"/>
      <c r="BM557" s="939"/>
      <c r="BN557" s="939"/>
      <c r="BO557" s="939"/>
      <c r="BP557" s="939"/>
      <c r="BQ557" s="940"/>
    </row>
    <row r="558" spans="2:69" ht="18.95" customHeight="1">
      <c r="B558" s="962"/>
      <c r="C558" s="962"/>
      <c r="D558" s="962"/>
      <c r="E558" s="962"/>
      <c r="J558" s="1049"/>
    </row>
    <row r="559" spans="2:69" ht="18.95" customHeight="1">
      <c r="B559" s="962"/>
      <c r="C559" s="962"/>
      <c r="D559" s="962"/>
      <c r="E559" s="962"/>
    </row>
    <row r="561" spans="8:84" ht="5.0999999999999996" customHeight="1">
      <c r="H561"/>
      <c r="I561" s="2086"/>
      <c r="AB561" s="2080"/>
      <c r="AC561" s="2081"/>
      <c r="AD561" s="2081"/>
      <c r="AE561" s="2081"/>
      <c r="AF561" s="2081"/>
      <c r="AG561" s="2081"/>
      <c r="AH561" s="2081"/>
      <c r="AI561" s="2081"/>
      <c r="AJ561" s="2082"/>
      <c r="AX561" s="920"/>
      <c r="AY561" s="920"/>
      <c r="AZ561" s="920"/>
      <c r="BA561" s="920"/>
      <c r="BB561" s="920"/>
      <c r="BC561" s="920"/>
      <c r="BD561" s="920"/>
    </row>
    <row r="562" spans="8:84" ht="18.95" customHeight="1">
      <c r="H562"/>
      <c r="I562" s="2086"/>
      <c r="J562" s="2132" t="s">
        <v>3279</v>
      </c>
      <c r="K562" s="2133"/>
      <c r="L562" s="2133"/>
      <c r="M562" s="2133"/>
      <c r="N562" s="2133"/>
      <c r="O562" s="2133"/>
      <c r="P562" s="2133"/>
      <c r="Q562" s="2133"/>
      <c r="R562" s="2133"/>
      <c r="S562" s="2132" t="s">
        <v>3272</v>
      </c>
      <c r="T562" s="2133"/>
      <c r="U562" s="2133"/>
      <c r="V562" s="2133"/>
      <c r="W562" s="2133"/>
      <c r="X562" s="2133"/>
      <c r="Y562" s="2133"/>
      <c r="Z562" s="2133"/>
      <c r="AA562" s="2134"/>
      <c r="AB562" s="1953" t="s">
        <v>3342</v>
      </c>
      <c r="AC562" s="908"/>
      <c r="AD562" s="908"/>
      <c r="AE562" s="908"/>
      <c r="AF562" s="908"/>
      <c r="AG562" s="908"/>
      <c r="AH562" s="908"/>
      <c r="AI562" s="908"/>
      <c r="AJ562" s="909"/>
    </row>
    <row r="563" spans="8:84" ht="9.9499999999999993" customHeight="1">
      <c r="H563"/>
      <c r="I563" s="916"/>
      <c r="J563" s="2086"/>
      <c r="K563" s="2086"/>
      <c r="L563" s="2086"/>
      <c r="M563" s="2086"/>
      <c r="N563" s="2086"/>
      <c r="O563" s="2086"/>
      <c r="P563" s="2086"/>
      <c r="Q563" s="2086"/>
      <c r="R563" s="2086"/>
      <c r="S563" s="2086"/>
      <c r="T563" s="2086"/>
      <c r="U563" s="2086"/>
      <c r="V563" s="2086"/>
      <c r="W563" s="2086"/>
      <c r="X563" s="2086"/>
      <c r="Y563" s="2086"/>
      <c r="Z563" s="920"/>
      <c r="AA563" s="920"/>
      <c r="AB563" s="920"/>
      <c r="AC563" s="920"/>
      <c r="AD563" s="920"/>
      <c r="AE563" s="920"/>
      <c r="AF563" s="920"/>
      <c r="AG563" s="920"/>
      <c r="AH563" s="920"/>
      <c r="AI563" s="920"/>
      <c r="AJ563" s="920"/>
      <c r="AK563" s="941"/>
      <c r="AL563" s="941"/>
      <c r="AM563" s="941"/>
      <c r="AN563" s="941"/>
      <c r="AO563" s="941"/>
      <c r="AP563" s="941"/>
      <c r="AQ563" s="941"/>
      <c r="AR563" s="941"/>
      <c r="AS563" s="941"/>
      <c r="AT563" s="941"/>
      <c r="AU563" s="941"/>
      <c r="AV563" s="941"/>
      <c r="AW563" s="941"/>
      <c r="AX563" s="941"/>
      <c r="AY563" s="941"/>
      <c r="AZ563" s="941"/>
      <c r="BA563" s="941"/>
      <c r="BB563" s="941"/>
      <c r="BC563" s="941"/>
      <c r="BD563" s="941"/>
      <c r="BE563" s="941"/>
      <c r="BF563" s="941"/>
      <c r="BG563" s="941"/>
      <c r="BH563" s="941"/>
      <c r="BI563" s="941"/>
      <c r="BJ563" s="941"/>
      <c r="BK563" s="941"/>
      <c r="BL563" s="941"/>
      <c r="BM563" s="941"/>
      <c r="BN563" s="941"/>
      <c r="BO563" s="941"/>
      <c r="BP563" s="941"/>
      <c r="BQ563" s="941"/>
      <c r="BR563" s="941"/>
      <c r="BS563" s="941"/>
      <c r="BT563" s="941"/>
      <c r="BU563" s="941"/>
      <c r="BV563" s="941"/>
      <c r="BW563" s="941"/>
      <c r="BX563" s="941"/>
      <c r="BY563" s="941"/>
      <c r="BZ563" s="941"/>
      <c r="CA563" s="941"/>
      <c r="CB563" s="941"/>
      <c r="CC563" s="941"/>
      <c r="CD563" s="941"/>
      <c r="CE563" s="941"/>
      <c r="CF563" s="942"/>
    </row>
    <row r="564" spans="8:84" ht="18.95" customHeight="1">
      <c r="I564" s="935"/>
      <c r="J564" s="949" t="s">
        <v>3293</v>
      </c>
      <c r="K564" s="752"/>
      <c r="L564" s="938"/>
      <c r="M564" s="938"/>
      <c r="N564" s="2890" t="s">
        <v>1179</v>
      </c>
      <c r="O564" s="2891"/>
      <c r="P564" s="2891"/>
      <c r="Q564" s="2892"/>
      <c r="R564" s="986" t="s">
        <v>1180</v>
      </c>
      <c r="S564" s="920" t="s">
        <v>737</v>
      </c>
      <c r="T564" s="951" t="s">
        <v>1539</v>
      </c>
      <c r="U564" s="974"/>
      <c r="V564" s="920"/>
      <c r="W564" s="920"/>
      <c r="X564" s="920"/>
      <c r="AE564" s="920"/>
      <c r="AF564" s="920"/>
      <c r="AG564" s="920"/>
      <c r="AH564" s="926" t="s">
        <v>3340</v>
      </c>
      <c r="AI564" s="927"/>
      <c r="AJ564" s="928"/>
      <c r="AK564" s="920"/>
      <c r="AL564" s="920"/>
      <c r="AM564" s="920"/>
      <c r="AN564" s="920"/>
      <c r="AO564" s="920"/>
      <c r="AP564" s="920"/>
      <c r="AQ564" s="920"/>
      <c r="AR564" s="920"/>
      <c r="AS564" s="920"/>
      <c r="AT564" s="920"/>
      <c r="AU564" s="920"/>
      <c r="AV564" s="920"/>
      <c r="AW564" s="920"/>
      <c r="AX564" s="920"/>
      <c r="AY564" s="920"/>
      <c r="AZ564" s="920"/>
      <c r="BA564" s="920"/>
      <c r="BB564" s="920"/>
      <c r="BC564" s="920"/>
      <c r="BD564" s="920"/>
      <c r="BE564" s="920"/>
      <c r="BF564" s="920"/>
      <c r="BG564" s="920"/>
      <c r="BH564" s="920"/>
      <c r="BI564" s="920"/>
      <c r="BJ564" s="920"/>
      <c r="BK564" s="920"/>
      <c r="BL564" s="920"/>
      <c r="BM564" s="920"/>
      <c r="BN564" s="920"/>
      <c r="BO564" s="920"/>
      <c r="BP564" s="920"/>
      <c r="BQ564" s="920"/>
      <c r="BR564" s="920"/>
      <c r="BS564" s="920"/>
      <c r="BT564" s="920"/>
      <c r="BU564" s="920"/>
      <c r="BV564" s="920"/>
      <c r="BW564" s="920"/>
      <c r="BX564" s="920"/>
      <c r="BY564" s="920"/>
      <c r="BZ564" s="920"/>
      <c r="CA564" s="920"/>
      <c r="CB564" s="920"/>
      <c r="CC564" s="920"/>
      <c r="CD564" s="920"/>
      <c r="CE564" s="920"/>
      <c r="CF564" s="937"/>
    </row>
    <row r="565" spans="8:84" ht="9.9499999999999993" customHeight="1">
      <c r="I565" s="935"/>
      <c r="J565" s="2078"/>
      <c r="K565" s="920"/>
      <c r="L565" s="920"/>
      <c r="M565" s="920"/>
      <c r="N565" s="920"/>
      <c r="O565" s="920"/>
      <c r="P565" s="920"/>
      <c r="Q565" s="920"/>
      <c r="R565" s="920"/>
      <c r="S565" s="920"/>
      <c r="T565" s="920"/>
      <c r="U565" s="920"/>
      <c r="V565" s="920"/>
      <c r="W565" s="920"/>
      <c r="X565" s="920"/>
      <c r="Y565" s="920"/>
      <c r="Z565" s="920"/>
      <c r="AA565" s="920"/>
      <c r="AB565" s="920"/>
      <c r="AC565" s="920"/>
      <c r="AD565" s="920"/>
      <c r="AE565" s="920"/>
      <c r="AF565" s="920"/>
      <c r="AG565" s="920"/>
      <c r="AH565" s="920"/>
      <c r="AI565" s="920"/>
      <c r="AJ565" s="920"/>
      <c r="AK565" s="920"/>
      <c r="AL565" s="920"/>
      <c r="AM565" s="920"/>
      <c r="AN565" s="920"/>
      <c r="AO565" s="920"/>
      <c r="AP565" s="920"/>
      <c r="AQ565" s="920"/>
      <c r="AR565" s="920"/>
      <c r="AS565" s="920"/>
      <c r="AT565" s="920"/>
      <c r="AU565" s="920"/>
      <c r="AV565" s="920"/>
      <c r="AW565" s="920"/>
      <c r="AX565" s="920"/>
      <c r="AY565" s="920"/>
      <c r="AZ565" s="920"/>
      <c r="BA565" s="920"/>
      <c r="BB565" s="920"/>
      <c r="BC565" s="920"/>
      <c r="BD565" s="920"/>
      <c r="BE565" s="920"/>
      <c r="BF565" s="920"/>
      <c r="BG565" s="920"/>
      <c r="BH565" s="920"/>
      <c r="BI565" s="920"/>
      <c r="BJ565" s="920"/>
      <c r="BK565" s="920"/>
      <c r="BL565" s="920"/>
      <c r="BM565" s="920"/>
      <c r="BN565" s="920"/>
      <c r="BO565" s="920"/>
      <c r="BP565" s="920"/>
      <c r="BQ565" s="920"/>
      <c r="BR565" s="920"/>
      <c r="BS565" s="920"/>
      <c r="BT565" s="920"/>
      <c r="BU565" s="920"/>
      <c r="BV565" s="920"/>
      <c r="BW565" s="920"/>
      <c r="BX565" s="920"/>
      <c r="BY565" s="920"/>
      <c r="BZ565" s="920"/>
      <c r="CA565" s="920"/>
      <c r="CB565" s="920"/>
      <c r="CC565" s="920"/>
      <c r="CD565" s="920"/>
      <c r="CE565" s="920"/>
      <c r="CF565" s="937"/>
    </row>
    <row r="566" spans="8:84" ht="18.95" customHeight="1">
      <c r="I566" s="935"/>
      <c r="J566" s="1256" t="s">
        <v>1876</v>
      </c>
      <c r="K566" s="1056"/>
      <c r="L566" s="938"/>
      <c r="M566" s="920"/>
      <c r="N566" s="1154" t="s">
        <v>1860</v>
      </c>
      <c r="O566" s="1155"/>
      <c r="P566" s="1155"/>
      <c r="Q566" s="1155"/>
      <c r="R566" s="1155"/>
      <c r="S566" s="1156"/>
      <c r="T566" s="986" t="s">
        <v>912</v>
      </c>
      <c r="U566" s="920"/>
      <c r="V566" s="920"/>
      <c r="W566" s="920"/>
      <c r="X566" s="920"/>
      <c r="Y566" s="920"/>
      <c r="Z566" s="920"/>
      <c r="AA566" s="920"/>
      <c r="AB566" s="920"/>
      <c r="AC566" s="920"/>
      <c r="AD566" s="920"/>
      <c r="AE566" s="920"/>
      <c r="AF566" s="920"/>
      <c r="AG566" s="920"/>
      <c r="AH566" s="920"/>
      <c r="AI566" s="920"/>
      <c r="AJ566" s="920"/>
      <c r="AK566" s="920"/>
      <c r="AL566" s="920"/>
      <c r="AM566" s="920"/>
      <c r="AN566" s="920"/>
      <c r="AO566" s="920"/>
      <c r="AP566" s="920"/>
      <c r="AQ566" s="920"/>
      <c r="AR566" s="920"/>
      <c r="AS566" s="920"/>
      <c r="AT566" s="920"/>
      <c r="AU566" s="920"/>
      <c r="AV566" s="920"/>
      <c r="AW566" s="920"/>
      <c r="AX566" s="920"/>
      <c r="AY566" s="920"/>
      <c r="AZ566" s="920"/>
      <c r="BA566" s="920"/>
      <c r="BB566" s="920"/>
      <c r="BC566" s="920"/>
      <c r="BD566" s="920"/>
      <c r="BE566" s="920"/>
      <c r="BF566" s="920"/>
      <c r="BG566" s="920"/>
      <c r="BH566" s="920"/>
      <c r="BI566" s="920"/>
      <c r="BJ566" s="920"/>
      <c r="BK566" s="920"/>
      <c r="BL566" s="920"/>
      <c r="BM566" s="920"/>
      <c r="BN566" s="920"/>
      <c r="BO566" s="920"/>
      <c r="BP566" s="920"/>
      <c r="BQ566" s="920"/>
      <c r="BR566" s="920"/>
      <c r="BS566" s="920"/>
      <c r="BT566" s="920"/>
      <c r="BU566" s="920"/>
      <c r="BV566" s="920"/>
      <c r="BW566" s="920"/>
      <c r="BX566" s="920"/>
      <c r="BY566" s="920"/>
      <c r="BZ566" s="920"/>
      <c r="CA566" s="920"/>
      <c r="CB566" s="920"/>
      <c r="CC566" s="920"/>
      <c r="CD566" s="920"/>
      <c r="CE566" s="920"/>
      <c r="CF566" s="937"/>
    </row>
    <row r="567" spans="8:84" ht="18.95" customHeight="1">
      <c r="I567" s="1847"/>
      <c r="J567" s="920"/>
      <c r="K567" s="920"/>
      <c r="L567" s="920"/>
      <c r="M567" s="920"/>
      <c r="N567" s="920"/>
      <c r="O567" s="920"/>
      <c r="P567" s="920"/>
      <c r="Q567" s="920"/>
      <c r="R567" s="920"/>
      <c r="S567" s="920"/>
      <c r="T567" s="920"/>
      <c r="U567" s="920"/>
      <c r="V567" s="920"/>
      <c r="W567" s="920"/>
      <c r="X567" s="920"/>
      <c r="Y567" s="920"/>
      <c r="Z567" s="920"/>
      <c r="AA567" s="920"/>
      <c r="AB567" s="920"/>
      <c r="AC567" s="920"/>
      <c r="AR567" s="920"/>
      <c r="AS567" s="920"/>
      <c r="AT567" s="920"/>
      <c r="AU567" s="920"/>
      <c r="AV567" s="920"/>
      <c r="AW567" s="920"/>
      <c r="AX567" s="920"/>
      <c r="AY567" s="920"/>
      <c r="AZ567" s="920"/>
      <c r="BA567" s="920"/>
      <c r="BB567" s="920"/>
      <c r="BC567" s="920"/>
      <c r="BD567" s="920"/>
      <c r="BE567" s="920"/>
      <c r="BF567" s="920"/>
      <c r="BG567" s="920"/>
      <c r="BH567" s="920"/>
      <c r="BI567" s="920"/>
      <c r="BJ567" s="920"/>
      <c r="BK567" s="920"/>
      <c r="BL567" s="920"/>
      <c r="BM567" s="920"/>
      <c r="BN567" s="920"/>
      <c r="BO567" s="920"/>
      <c r="BP567" s="920"/>
      <c r="BQ567" s="920"/>
      <c r="BR567" s="920"/>
      <c r="BS567" s="920"/>
      <c r="BT567" s="920"/>
      <c r="BU567" s="920"/>
      <c r="BV567" s="920"/>
      <c r="BW567" s="920"/>
      <c r="BX567" s="920"/>
      <c r="BY567" s="920"/>
      <c r="BZ567" s="920"/>
      <c r="CA567" s="920"/>
      <c r="CB567" s="920"/>
      <c r="CC567" s="920"/>
      <c r="CD567" s="920"/>
      <c r="CE567" s="920"/>
      <c r="CF567" s="937"/>
    </row>
    <row r="568" spans="8:84" ht="18.95" customHeight="1">
      <c r="I568" s="1847"/>
      <c r="J568" s="2880" t="s">
        <v>1559</v>
      </c>
      <c r="K568" s="2797" t="s">
        <v>3285</v>
      </c>
      <c r="L568" s="2798"/>
      <c r="M568" s="2798"/>
      <c r="N568" s="2798"/>
      <c r="O568" s="2799"/>
      <c r="P568" s="1025" t="s">
        <v>1881</v>
      </c>
      <c r="Q568" s="1026"/>
      <c r="R568" s="1026"/>
      <c r="S568" s="1026"/>
      <c r="T568" s="930"/>
      <c r="U568" s="931"/>
      <c r="V568" s="929" t="s">
        <v>1586</v>
      </c>
      <c r="W568" s="930"/>
      <c r="X568" s="930"/>
      <c r="Y568" s="930"/>
      <c r="Z568" s="930"/>
      <c r="AA568" s="930"/>
      <c r="AB568" s="930"/>
      <c r="AC568" s="931"/>
      <c r="AD568" s="2797" t="s">
        <v>2968</v>
      </c>
      <c r="AE568" s="2799"/>
      <c r="AF568" s="1157" t="s">
        <v>3294</v>
      </c>
      <c r="AG568" s="1158"/>
      <c r="AH568" s="1159"/>
      <c r="AI568" s="1157"/>
      <c r="AJ568" s="1158"/>
      <c r="AK568" s="1159"/>
      <c r="AL568" s="1157" t="s">
        <v>3299</v>
      </c>
      <c r="AM568" s="1158"/>
      <c r="AN568" s="1159"/>
      <c r="AO568" s="1157"/>
      <c r="AP568" s="1158"/>
      <c r="AQ568" s="1159"/>
      <c r="AR568" s="1157"/>
      <c r="AS568" s="1158"/>
      <c r="AT568" s="1159"/>
      <c r="AU568" s="1157" t="s">
        <v>3294</v>
      </c>
      <c r="AV568" s="1158"/>
      <c r="AW568" s="1159"/>
      <c r="AX568" s="1157"/>
      <c r="AY568" s="1158"/>
      <c r="AZ568" s="1158"/>
      <c r="BA568" s="1159"/>
      <c r="BB568" s="1157"/>
      <c r="BC568" s="1158"/>
      <c r="BD568" s="1158"/>
      <c r="BE568" s="1159"/>
      <c r="BF568" s="1157"/>
      <c r="BG568" s="1158"/>
      <c r="BH568" s="1158"/>
      <c r="BI568" s="1159"/>
      <c r="BJ568" s="1157"/>
      <c r="BK568" s="1158"/>
      <c r="BL568" s="1159"/>
      <c r="BM568" s="1157"/>
      <c r="BN568" s="1158"/>
      <c r="BO568" s="1158"/>
      <c r="BP568" s="1159"/>
      <c r="BQ568" s="1157"/>
      <c r="BR568" s="1158"/>
      <c r="BS568" s="1158"/>
      <c r="BT568" s="1159"/>
      <c r="BU568" s="1157"/>
      <c r="BV568" s="1158"/>
      <c r="BW568" s="1158"/>
      <c r="BX568" s="1159"/>
      <c r="BY568" s="1157"/>
      <c r="BZ568" s="1158"/>
      <c r="CA568" s="1159"/>
      <c r="CB568" s="1158"/>
      <c r="CC568" s="1158"/>
      <c r="CD568" s="1159"/>
      <c r="CE568" s="1229"/>
      <c r="CF568" s="937"/>
    </row>
    <row r="569" spans="8:84" ht="18.95" customHeight="1">
      <c r="I569" s="1847"/>
      <c r="J569" s="2881"/>
      <c r="K569" s="2800"/>
      <c r="L569" s="2801"/>
      <c r="M569" s="2801"/>
      <c r="N569" s="2801"/>
      <c r="O569" s="2802"/>
      <c r="P569" s="966" t="s">
        <v>1882</v>
      </c>
      <c r="Q569" s="967"/>
      <c r="R569" s="966" t="s">
        <v>1528</v>
      </c>
      <c r="S569" s="967"/>
      <c r="T569" s="967"/>
      <c r="U569" s="968"/>
      <c r="V569" s="929" t="s">
        <v>699</v>
      </c>
      <c r="W569" s="930"/>
      <c r="X569" s="930"/>
      <c r="Y569" s="930"/>
      <c r="Z569" s="929" t="s">
        <v>700</v>
      </c>
      <c r="AA569" s="930"/>
      <c r="AB569" s="930"/>
      <c r="AC569" s="931"/>
      <c r="AD569" s="2800"/>
      <c r="AE569" s="2802"/>
      <c r="AF569" s="1025" t="s">
        <v>3295</v>
      </c>
      <c r="AG569" s="1026"/>
      <c r="AH569" s="1182"/>
      <c r="AI569" s="1025" t="s">
        <v>3298</v>
      </c>
      <c r="AJ569" s="1026"/>
      <c r="AK569" s="1182"/>
      <c r="AL569" s="1025" t="s">
        <v>3300</v>
      </c>
      <c r="AM569" s="1026"/>
      <c r="AN569" s="1182"/>
      <c r="AO569" s="1025" t="s">
        <v>3562</v>
      </c>
      <c r="AP569" s="1026"/>
      <c r="AQ569" s="1182"/>
      <c r="AR569" s="1025" t="s">
        <v>3337</v>
      </c>
      <c r="AS569" s="1026"/>
      <c r="AT569" s="1182"/>
      <c r="AU569" s="2123" t="s">
        <v>3309</v>
      </c>
      <c r="AV569" s="1026"/>
      <c r="AW569" s="1182"/>
      <c r="AX569" s="2123" t="s">
        <v>3311</v>
      </c>
      <c r="AY569" s="1026"/>
      <c r="AZ569" s="1182"/>
      <c r="BA569" s="2123" t="s">
        <v>3313</v>
      </c>
      <c r="BB569" s="1026"/>
      <c r="BC569" s="1182"/>
      <c r="BD569" s="2123" t="s">
        <v>3315</v>
      </c>
      <c r="BE569" s="1026"/>
      <c r="BF569" s="1182"/>
      <c r="BG569" s="2123" t="s">
        <v>3317</v>
      </c>
      <c r="BH569" s="1026"/>
      <c r="BI569" s="1182"/>
      <c r="BJ569" s="2123" t="s">
        <v>3319</v>
      </c>
      <c r="BK569" s="1026"/>
      <c r="BL569" s="1182"/>
      <c r="BM569" s="2123" t="s">
        <v>3321</v>
      </c>
      <c r="BN569" s="1026"/>
      <c r="BO569" s="1182"/>
      <c r="BP569" s="2123" t="s">
        <v>3323</v>
      </c>
      <c r="BQ569" s="1026"/>
      <c r="BR569" s="1182"/>
      <c r="BS569" s="2123" t="s">
        <v>3325</v>
      </c>
      <c r="BT569" s="1026"/>
      <c r="BU569" s="1182"/>
      <c r="BV569" s="2123" t="s">
        <v>3327</v>
      </c>
      <c r="BW569" s="1026"/>
      <c r="BX569" s="1182"/>
      <c r="BY569" s="2123" t="s">
        <v>3329</v>
      </c>
      <c r="BZ569" s="1026"/>
      <c r="CA569" s="1182"/>
      <c r="CB569" s="2123" t="s">
        <v>3331</v>
      </c>
      <c r="CC569" s="1026"/>
      <c r="CD569" s="1182"/>
      <c r="CE569" s="1228" t="s">
        <v>1180</v>
      </c>
      <c r="CF569" s="937"/>
    </row>
    <row r="570" spans="8:84" ht="18.95" customHeight="1">
      <c r="I570" s="1847"/>
      <c r="J570" s="1163" t="s">
        <v>737</v>
      </c>
      <c r="K570" s="2049" t="s">
        <v>1860</v>
      </c>
      <c r="L570" s="1034"/>
      <c r="M570" s="1034"/>
      <c r="N570" s="1034"/>
      <c r="O570" s="1039"/>
      <c r="P570" s="2049">
        <v>1111</v>
      </c>
      <c r="Q570" s="2130"/>
      <c r="R570" s="2049" t="s">
        <v>1879</v>
      </c>
      <c r="S570" s="1034"/>
      <c r="T570" s="1034"/>
      <c r="U570" s="1039"/>
      <c r="V570" s="1349" t="s">
        <v>1689</v>
      </c>
      <c r="W570" s="1350"/>
      <c r="X570" s="1350"/>
      <c r="Y570" s="1350"/>
      <c r="Z570" s="1992" t="s">
        <v>3277</v>
      </c>
      <c r="AA570" s="1350"/>
      <c r="AB570" s="1350"/>
      <c r="AC570" s="1351"/>
      <c r="AD570" s="2049" t="s">
        <v>737</v>
      </c>
      <c r="AE570" s="2131"/>
      <c r="AF570" s="2049">
        <v>100</v>
      </c>
      <c r="AG570" s="1034"/>
      <c r="AH570" s="1039"/>
      <c r="AI570" s="2126">
        <f>AF570/8</f>
        <v>12.5</v>
      </c>
      <c r="AJ570" s="2127"/>
      <c r="AK570" s="2128"/>
      <c r="AL570" s="2049">
        <f>SUM(AU570:BR570)</f>
        <v>45</v>
      </c>
      <c r="AM570" s="1034"/>
      <c r="AN570" s="1039"/>
      <c r="AO570" s="2126">
        <f>AL570/COUNTA(AU570:BR570)</f>
        <v>11.25</v>
      </c>
      <c r="AP570" s="2127"/>
      <c r="AQ570" s="2128"/>
      <c r="AR570" s="2129">
        <f>AO570/AI570</f>
        <v>0.9</v>
      </c>
      <c r="AS570" s="2127"/>
      <c r="AT570" s="2128"/>
      <c r="AU570" s="1029">
        <v>10</v>
      </c>
      <c r="AV570" s="1027"/>
      <c r="AW570" s="1028"/>
      <c r="AX570" s="1029">
        <v>12</v>
      </c>
      <c r="AY570" s="1027"/>
      <c r="AZ570" s="1028"/>
      <c r="BA570" s="1029">
        <v>13</v>
      </c>
      <c r="BB570" s="1027"/>
      <c r="BC570" s="1028"/>
      <c r="BD570" s="1029">
        <v>10</v>
      </c>
      <c r="BE570" s="1027"/>
      <c r="BF570" s="1028"/>
      <c r="BG570" s="2935"/>
      <c r="BH570" s="2936"/>
      <c r="BI570" s="2937"/>
      <c r="BJ570" s="2935"/>
      <c r="BK570" s="2936"/>
      <c r="BL570" s="2937"/>
      <c r="BM570" s="2935"/>
      <c r="BN570" s="2936"/>
      <c r="BO570" s="2937"/>
      <c r="BP570" s="2935"/>
      <c r="BQ570" s="2936"/>
      <c r="BR570" s="2937"/>
      <c r="BS570" s="2049" t="s">
        <v>3296</v>
      </c>
      <c r="BT570" s="1034"/>
      <c r="BU570" s="1039"/>
      <c r="BV570" s="2049" t="s">
        <v>3296</v>
      </c>
      <c r="BW570" s="1034"/>
      <c r="BX570" s="1039"/>
      <c r="BY570" s="2049" t="s">
        <v>3296</v>
      </c>
      <c r="BZ570" s="1034"/>
      <c r="CA570" s="1039"/>
      <c r="CB570" s="2049" t="s">
        <v>3296</v>
      </c>
      <c r="CC570" s="1034"/>
      <c r="CD570" s="1039"/>
      <c r="CE570" s="1068"/>
      <c r="CF570" s="937"/>
    </row>
    <row r="571" spans="8:84" ht="18.95" customHeight="1">
      <c r="I571" s="1847"/>
      <c r="J571" s="1163" t="s">
        <v>737</v>
      </c>
      <c r="K571" s="2049" t="s">
        <v>1860</v>
      </c>
      <c r="L571" s="1034"/>
      <c r="M571" s="1034"/>
      <c r="N571" s="1034"/>
      <c r="O571" s="1039"/>
      <c r="P571" s="2049">
        <v>1112</v>
      </c>
      <c r="Q571" s="2130"/>
      <c r="R571" s="2049" t="s">
        <v>1884</v>
      </c>
      <c r="S571" s="1034"/>
      <c r="T571" s="1034"/>
      <c r="U571" s="1039"/>
      <c r="V571" s="1349" t="s">
        <v>1689</v>
      </c>
      <c r="W571" s="1350"/>
      <c r="X571" s="1350"/>
      <c r="Y571" s="1350"/>
      <c r="Z571" s="1992" t="s">
        <v>3277</v>
      </c>
      <c r="AA571" s="1350"/>
      <c r="AB571" s="1350"/>
      <c r="AC571" s="1351"/>
      <c r="AD571" s="2049" t="s">
        <v>737</v>
      </c>
      <c r="AE571" s="2131"/>
      <c r="AF571" s="2049">
        <v>60</v>
      </c>
      <c r="AG571" s="1034"/>
      <c r="AH571" s="1039"/>
      <c r="AI571" s="2126">
        <f>AF571/8</f>
        <v>7.5</v>
      </c>
      <c r="AJ571" s="2127"/>
      <c r="AK571" s="2128"/>
      <c r="AL571" s="2049">
        <f>SUM(AU571:BR571)</f>
        <v>29</v>
      </c>
      <c r="AM571" s="1034"/>
      <c r="AN571" s="1039"/>
      <c r="AO571" s="2126">
        <f>AL571/COUNTA(AU571:BR571)</f>
        <v>7.25</v>
      </c>
      <c r="AP571" s="2127"/>
      <c r="AQ571" s="2128"/>
      <c r="AR571" s="2129">
        <f t="shared" ref="AR571:AR574" si="0">AO571/AI571</f>
        <v>0.96666666666666667</v>
      </c>
      <c r="AS571" s="2127"/>
      <c r="AT571" s="2128"/>
      <c r="AU571" s="1029">
        <v>9</v>
      </c>
      <c r="AV571" s="1027"/>
      <c r="AW571" s="1028"/>
      <c r="AX571" s="1029">
        <v>8</v>
      </c>
      <c r="AY571" s="1027"/>
      <c r="AZ571" s="1028"/>
      <c r="BA571" s="1029">
        <v>5</v>
      </c>
      <c r="BB571" s="1027"/>
      <c r="BC571" s="1028"/>
      <c r="BD571" s="1029">
        <v>7</v>
      </c>
      <c r="BE571" s="1027"/>
      <c r="BF571" s="1028"/>
      <c r="BG571" s="2935"/>
      <c r="BH571" s="2936"/>
      <c r="BI571" s="2937"/>
      <c r="BJ571" s="2935"/>
      <c r="BK571" s="2936"/>
      <c r="BL571" s="2937"/>
      <c r="BM571" s="2935"/>
      <c r="BN571" s="2936"/>
      <c r="BO571" s="2937"/>
      <c r="BP571" s="2935"/>
      <c r="BQ571" s="2936"/>
      <c r="BR571" s="2937"/>
      <c r="BS571" s="2049" t="s">
        <v>3302</v>
      </c>
      <c r="BT571" s="1034"/>
      <c r="BU571" s="1039"/>
      <c r="BV571" s="2049" t="s">
        <v>3302</v>
      </c>
      <c r="BW571" s="1034"/>
      <c r="BX571" s="1039"/>
      <c r="BY571" s="2049" t="s">
        <v>3302</v>
      </c>
      <c r="BZ571" s="1034"/>
      <c r="CA571" s="1039"/>
      <c r="CB571" s="2049" t="s">
        <v>3302</v>
      </c>
      <c r="CC571" s="1034"/>
      <c r="CD571" s="1039"/>
      <c r="CE571" s="1068"/>
      <c r="CF571" s="937"/>
    </row>
    <row r="572" spans="8:84" ht="18.95" customHeight="1">
      <c r="I572" s="1847"/>
      <c r="J572" s="1163" t="s">
        <v>737</v>
      </c>
      <c r="K572" s="2049" t="s">
        <v>1860</v>
      </c>
      <c r="L572" s="1034"/>
      <c r="M572" s="1034"/>
      <c r="N572" s="1034"/>
      <c r="O572" s="1039"/>
      <c r="P572" s="2049">
        <v>1112</v>
      </c>
      <c r="Q572" s="2130"/>
      <c r="R572" s="2049" t="s">
        <v>1884</v>
      </c>
      <c r="S572" s="1034"/>
      <c r="T572" s="1034"/>
      <c r="U572" s="1039"/>
      <c r="V572" s="1349" t="s">
        <v>1689</v>
      </c>
      <c r="W572" s="1350"/>
      <c r="X572" s="1350"/>
      <c r="Y572" s="1350"/>
      <c r="Z572" s="1992" t="s">
        <v>3286</v>
      </c>
      <c r="AA572" s="1350"/>
      <c r="AB572" s="1350"/>
      <c r="AC572" s="1351"/>
      <c r="AD572" s="2049" t="s">
        <v>737</v>
      </c>
      <c r="AE572" s="2131"/>
      <c r="AF572" s="2049">
        <v>30</v>
      </c>
      <c r="AG572" s="1034"/>
      <c r="AH572" s="1039"/>
      <c r="AI572" s="2126">
        <f>AF572/8</f>
        <v>3.75</v>
      </c>
      <c r="AJ572" s="2127"/>
      <c r="AK572" s="2128"/>
      <c r="AL572" s="2049">
        <f>SUM(AU572:BR572)</f>
        <v>12</v>
      </c>
      <c r="AM572" s="1034"/>
      <c r="AN572" s="1039"/>
      <c r="AO572" s="2126">
        <f>AL572/COUNTA(AU572:BR572)</f>
        <v>3</v>
      </c>
      <c r="AP572" s="2127"/>
      <c r="AQ572" s="2128"/>
      <c r="AR572" s="2129">
        <f t="shared" si="0"/>
        <v>0.8</v>
      </c>
      <c r="AS572" s="2127"/>
      <c r="AT572" s="2128"/>
      <c r="AU572" s="1029">
        <v>1</v>
      </c>
      <c r="AV572" s="1027"/>
      <c r="AW572" s="1028"/>
      <c r="AX572" s="1029">
        <v>2</v>
      </c>
      <c r="AY572" s="1027"/>
      <c r="AZ572" s="1028"/>
      <c r="BA572" s="1029">
        <v>4</v>
      </c>
      <c r="BB572" s="1027"/>
      <c r="BC572" s="1028"/>
      <c r="BD572" s="1029">
        <v>5</v>
      </c>
      <c r="BE572" s="1027"/>
      <c r="BF572" s="1028"/>
      <c r="BG572" s="2935"/>
      <c r="BH572" s="2936"/>
      <c r="BI572" s="2937"/>
      <c r="BJ572" s="2935"/>
      <c r="BK572" s="2936"/>
      <c r="BL572" s="2937"/>
      <c r="BM572" s="2935"/>
      <c r="BN572" s="2936"/>
      <c r="BO572" s="2937"/>
      <c r="BP572" s="2935"/>
      <c r="BQ572" s="2936"/>
      <c r="BR572" s="2937"/>
      <c r="BS572" s="2049" t="s">
        <v>3302</v>
      </c>
      <c r="BT572" s="1034"/>
      <c r="BU572" s="1039"/>
      <c r="BV572" s="2049" t="s">
        <v>3302</v>
      </c>
      <c r="BW572" s="1034"/>
      <c r="BX572" s="1039"/>
      <c r="BY572" s="2049" t="s">
        <v>3302</v>
      </c>
      <c r="BZ572" s="1034"/>
      <c r="CA572" s="1039"/>
      <c r="CB572" s="2049" t="s">
        <v>3302</v>
      </c>
      <c r="CC572" s="1034"/>
      <c r="CD572" s="1039"/>
      <c r="CE572" s="1068"/>
      <c r="CF572" s="937"/>
    </row>
    <row r="573" spans="8:84" ht="18.95" customHeight="1">
      <c r="I573" s="1847"/>
      <c r="J573" s="1163" t="s">
        <v>737</v>
      </c>
      <c r="K573" s="2049" t="s">
        <v>1860</v>
      </c>
      <c r="L573" s="1034"/>
      <c r="M573" s="1034"/>
      <c r="N573" s="1034"/>
      <c r="O573" s="1039"/>
      <c r="P573" s="2049">
        <v>1113</v>
      </c>
      <c r="Q573" s="2130"/>
      <c r="R573" s="2049" t="s">
        <v>1885</v>
      </c>
      <c r="S573" s="1034"/>
      <c r="T573" s="1034"/>
      <c r="U573" s="1039"/>
      <c r="V573" s="1349" t="s">
        <v>1689</v>
      </c>
      <c r="W573" s="1350"/>
      <c r="X573" s="1350"/>
      <c r="Y573" s="1350"/>
      <c r="Z573" s="1992" t="s">
        <v>3278</v>
      </c>
      <c r="AA573" s="1350"/>
      <c r="AB573" s="1350"/>
      <c r="AC573" s="1351"/>
      <c r="AD573" s="2049" t="s">
        <v>737</v>
      </c>
      <c r="AE573" s="2131"/>
      <c r="AF573" s="2049">
        <v>100</v>
      </c>
      <c r="AG573" s="1034"/>
      <c r="AH573" s="1039"/>
      <c r="AI573" s="2126">
        <f>AF573/8</f>
        <v>12.5</v>
      </c>
      <c r="AJ573" s="2127"/>
      <c r="AK573" s="2128"/>
      <c r="AL573" s="2049">
        <f>SUM(AU573:BR573)</f>
        <v>52</v>
      </c>
      <c r="AM573" s="1034"/>
      <c r="AN573" s="1039"/>
      <c r="AO573" s="2126">
        <f>AL573/COUNTA(AU573:BR573)</f>
        <v>13</v>
      </c>
      <c r="AP573" s="2127"/>
      <c r="AQ573" s="2128"/>
      <c r="AR573" s="2129">
        <f t="shared" si="0"/>
        <v>1.04</v>
      </c>
      <c r="AS573" s="2127"/>
      <c r="AT573" s="2128"/>
      <c r="AU573" s="1029">
        <v>12</v>
      </c>
      <c r="AV573" s="1027"/>
      <c r="AW573" s="1028"/>
      <c r="AX573" s="1029">
        <v>13</v>
      </c>
      <c r="AY573" s="1027"/>
      <c r="AZ573" s="1028"/>
      <c r="BA573" s="1029">
        <v>14</v>
      </c>
      <c r="BB573" s="1027"/>
      <c r="BC573" s="1028"/>
      <c r="BD573" s="1029">
        <v>13</v>
      </c>
      <c r="BE573" s="1027"/>
      <c r="BF573" s="1028"/>
      <c r="BG573" s="2935"/>
      <c r="BH573" s="2936"/>
      <c r="BI573" s="2937"/>
      <c r="BJ573" s="2935"/>
      <c r="BK573" s="2936"/>
      <c r="BL573" s="2937"/>
      <c r="BM573" s="2935"/>
      <c r="BN573" s="2936"/>
      <c r="BO573" s="2937"/>
      <c r="BP573" s="2935"/>
      <c r="BQ573" s="2936"/>
      <c r="BR573" s="2937"/>
      <c r="BS573" s="2049" t="s">
        <v>3296</v>
      </c>
      <c r="BT573" s="1034"/>
      <c r="BU573" s="1039"/>
      <c r="BV573" s="2049" t="s">
        <v>3296</v>
      </c>
      <c r="BW573" s="1034"/>
      <c r="BX573" s="1039"/>
      <c r="BY573" s="2049" t="s">
        <v>3296</v>
      </c>
      <c r="BZ573" s="1034"/>
      <c r="CA573" s="1039"/>
      <c r="CB573" s="2049" t="s">
        <v>3296</v>
      </c>
      <c r="CC573" s="1034"/>
      <c r="CD573" s="1039"/>
      <c r="CE573" s="1068"/>
      <c r="CF573" s="937"/>
    </row>
    <row r="574" spans="8:84" ht="18.95" customHeight="1">
      <c r="I574" s="1847"/>
      <c r="J574" s="1163" t="s">
        <v>737</v>
      </c>
      <c r="K574" s="2049" t="s">
        <v>1860</v>
      </c>
      <c r="L574" s="1034"/>
      <c r="M574" s="1034"/>
      <c r="N574" s="1034"/>
      <c r="O574" s="1039"/>
      <c r="P574" s="2049" t="s">
        <v>3274</v>
      </c>
      <c r="Q574" s="2130"/>
      <c r="R574" s="2049" t="s">
        <v>3273</v>
      </c>
      <c r="S574" s="1034"/>
      <c r="T574" s="1034"/>
      <c r="U574" s="1039"/>
      <c r="V574" s="1349" t="s">
        <v>1689</v>
      </c>
      <c r="W574" s="1350"/>
      <c r="X574" s="1350"/>
      <c r="Y574" s="1350"/>
      <c r="Z574" s="1992" t="s">
        <v>3278</v>
      </c>
      <c r="AA574" s="1350"/>
      <c r="AB574" s="1350"/>
      <c r="AC574" s="1351"/>
      <c r="AD574" s="1033" t="s">
        <v>1759</v>
      </c>
      <c r="AE574" s="2131"/>
      <c r="AF574" s="2049">
        <v>100</v>
      </c>
      <c r="AG574" s="1034"/>
      <c r="AH574" s="1039"/>
      <c r="AI574" s="2126">
        <f>AF574/9</f>
        <v>11.111111111111111</v>
      </c>
      <c r="AJ574" s="2127"/>
      <c r="AK574" s="2128"/>
      <c r="AL574" s="2049">
        <f>SUM(AU574:BR574)</f>
        <v>39</v>
      </c>
      <c r="AM574" s="1034"/>
      <c r="AN574" s="1039"/>
      <c r="AO574" s="2126">
        <f>AL574/COUNTA(AU574:BR574)</f>
        <v>9.75</v>
      </c>
      <c r="AP574" s="2127"/>
      <c r="AQ574" s="2128"/>
      <c r="AR574" s="2129">
        <f t="shared" si="0"/>
        <v>0.87750000000000006</v>
      </c>
      <c r="AS574" s="2127"/>
      <c r="AT574" s="2128"/>
      <c r="AU574" s="1029">
        <v>7</v>
      </c>
      <c r="AV574" s="1027"/>
      <c r="AW574" s="1028"/>
      <c r="AX574" s="1029">
        <v>9</v>
      </c>
      <c r="AY574" s="1027"/>
      <c r="AZ574" s="1028"/>
      <c r="BA574" s="1029">
        <v>10</v>
      </c>
      <c r="BB574" s="1027"/>
      <c r="BC574" s="1028"/>
      <c r="BD574" s="1029">
        <v>13</v>
      </c>
      <c r="BE574" s="1027"/>
      <c r="BF574" s="1028"/>
      <c r="BG574" s="2935"/>
      <c r="BH574" s="2936"/>
      <c r="BI574" s="2937"/>
      <c r="BJ574" s="2935"/>
      <c r="BK574" s="2936"/>
      <c r="BL574" s="2937"/>
      <c r="BM574" s="2935"/>
      <c r="BN574" s="2936"/>
      <c r="BO574" s="2937"/>
      <c r="BP574" s="2935"/>
      <c r="BQ574" s="2936"/>
      <c r="BR574" s="2937"/>
      <c r="BS574" s="2935"/>
      <c r="BT574" s="2936"/>
      <c r="BU574" s="2937"/>
      <c r="BV574" s="2049" t="s">
        <v>3296</v>
      </c>
      <c r="BW574" s="1034"/>
      <c r="BX574" s="1039"/>
      <c r="BY574" s="2049" t="s">
        <v>3296</v>
      </c>
      <c r="BZ574" s="1034"/>
      <c r="CA574" s="1039"/>
      <c r="CB574" s="2049" t="s">
        <v>3296</v>
      </c>
      <c r="CC574" s="1034"/>
      <c r="CD574" s="1039"/>
      <c r="CE574" s="1229"/>
      <c r="CF574" s="937"/>
    </row>
    <row r="575" spans="8:84" ht="5.0999999999999996" customHeight="1">
      <c r="I575" s="1847"/>
      <c r="J575" s="920"/>
      <c r="P575" s="920"/>
      <c r="Q575" s="920"/>
      <c r="R575" s="920"/>
      <c r="S575" s="920"/>
      <c r="T575" s="920"/>
      <c r="U575" s="920"/>
      <c r="V575" s="920"/>
      <c r="W575" s="920"/>
      <c r="X575" s="920"/>
      <c r="Y575" s="920"/>
      <c r="Z575" s="920"/>
      <c r="AA575" s="920"/>
      <c r="AB575" s="920"/>
      <c r="AC575" s="920"/>
      <c r="AD575" s="920"/>
      <c r="AE575" s="920"/>
      <c r="AF575" s="920"/>
      <c r="AG575" s="920"/>
      <c r="AH575" s="920"/>
      <c r="AI575" s="920"/>
      <c r="AJ575" s="920"/>
      <c r="AK575" s="920"/>
      <c r="AL575" s="920"/>
      <c r="AM575" s="920"/>
      <c r="AN575" s="920"/>
      <c r="AO575" s="2124"/>
      <c r="AP575" s="2124"/>
      <c r="AQ575" s="2124"/>
      <c r="AR575" s="2124"/>
      <c r="AS575" s="2124"/>
      <c r="AT575" s="2124"/>
      <c r="AU575" s="920"/>
      <c r="AV575" s="920"/>
      <c r="AW575" s="920"/>
      <c r="AX575" s="920"/>
      <c r="AY575" s="920"/>
      <c r="AZ575" s="920"/>
      <c r="BA575" s="920"/>
      <c r="BB575" s="920"/>
      <c r="BC575" s="920"/>
      <c r="BD575" s="920"/>
      <c r="BE575" s="920"/>
      <c r="BF575" s="920"/>
      <c r="BG575" s="920"/>
      <c r="BH575" s="920"/>
      <c r="BI575" s="920"/>
      <c r="BJ575" s="920"/>
      <c r="BK575" s="920"/>
      <c r="BL575" s="920"/>
      <c r="BM575" s="920"/>
      <c r="BN575" s="920"/>
      <c r="BO575" s="920"/>
      <c r="BP575" s="920"/>
      <c r="BQ575" s="920"/>
      <c r="BR575" s="920"/>
      <c r="BS575" s="920"/>
      <c r="BT575" s="920"/>
      <c r="BU575" s="920"/>
      <c r="BV575" s="920"/>
      <c r="BW575" s="920"/>
      <c r="BX575" s="920"/>
      <c r="BY575" s="920"/>
      <c r="BZ575" s="920"/>
      <c r="CA575" s="920"/>
      <c r="CB575" s="920"/>
      <c r="CC575" s="920"/>
      <c r="CD575" s="920"/>
      <c r="CE575" s="920"/>
      <c r="CF575" s="937"/>
    </row>
    <row r="576" spans="8:84" ht="5.0999999999999996" customHeight="1">
      <c r="I576" s="1847"/>
      <c r="J576" s="1242"/>
      <c r="K576" s="1242"/>
      <c r="L576" s="1242"/>
      <c r="M576" s="1242"/>
      <c r="N576" s="1242"/>
      <c r="O576" s="1242"/>
      <c r="P576" s="1242"/>
      <c r="Q576" s="1242"/>
      <c r="R576" s="1242"/>
      <c r="S576" s="1242"/>
      <c r="T576" s="1242"/>
      <c r="U576" s="1242"/>
      <c r="V576" s="1242"/>
      <c r="W576" s="1242"/>
      <c r="X576" s="1242"/>
      <c r="Y576" s="1242"/>
      <c r="Z576" s="1242"/>
      <c r="AA576" s="1242"/>
      <c r="AB576" s="1242"/>
      <c r="AC576" s="1242"/>
      <c r="AD576" s="1242"/>
      <c r="AE576" s="1242"/>
      <c r="AF576" s="1242"/>
      <c r="AG576" s="1242"/>
      <c r="AH576" s="1242"/>
      <c r="AI576" s="1242"/>
      <c r="AJ576" s="1242"/>
      <c r="AK576" s="1242"/>
      <c r="AL576" s="1242"/>
      <c r="AM576" s="1242"/>
      <c r="AN576" s="1242"/>
      <c r="AO576" s="2125"/>
      <c r="AP576" s="2125"/>
      <c r="AQ576" s="2125"/>
      <c r="AR576" s="2125"/>
      <c r="AS576" s="2125"/>
      <c r="AT576" s="2125"/>
      <c r="AU576" s="1242"/>
      <c r="AV576" s="1242"/>
      <c r="AW576" s="1242"/>
      <c r="AX576" s="1242"/>
      <c r="AY576" s="1242"/>
      <c r="AZ576" s="1242"/>
      <c r="BA576" s="1242"/>
      <c r="BB576" s="1242"/>
      <c r="BC576" s="1242"/>
      <c r="BD576" s="1242"/>
      <c r="BE576" s="1242"/>
      <c r="BF576" s="1242"/>
      <c r="BG576" s="1242"/>
      <c r="BH576" s="1242"/>
      <c r="BI576" s="1242"/>
      <c r="BJ576" s="1242"/>
      <c r="BK576" s="1242"/>
      <c r="BL576" s="1242"/>
      <c r="BM576" s="1242"/>
      <c r="BN576" s="1242"/>
      <c r="BO576" s="1242"/>
      <c r="BP576" s="1242"/>
      <c r="BQ576" s="1242"/>
      <c r="BR576" s="1242"/>
      <c r="BS576" s="1242"/>
      <c r="BT576" s="1242"/>
      <c r="BU576" s="1242"/>
      <c r="BV576" s="1242"/>
      <c r="BW576" s="1242"/>
      <c r="BX576" s="1242"/>
      <c r="BY576" s="1242"/>
      <c r="BZ576" s="1242"/>
      <c r="CA576" s="1242"/>
      <c r="CB576" s="1242"/>
      <c r="CC576" s="1242"/>
      <c r="CD576" s="1242"/>
      <c r="CE576" s="1242"/>
      <c r="CF576" s="937"/>
    </row>
    <row r="577" spans="2:84" ht="18.95" customHeight="1">
      <c r="I577" s="1847"/>
      <c r="J577" s="980"/>
      <c r="K577" s="980"/>
      <c r="L577" s="980"/>
      <c r="M577" s="980"/>
      <c r="N577" s="980"/>
      <c r="O577" s="980"/>
      <c r="P577" s="980"/>
      <c r="Q577" s="980"/>
      <c r="R577" s="980"/>
      <c r="S577" s="980"/>
      <c r="T577" s="980"/>
      <c r="U577" s="980"/>
      <c r="V577" s="980"/>
      <c r="W577" s="980"/>
      <c r="X577" s="980"/>
      <c r="Y577" s="980"/>
      <c r="Z577" s="980"/>
      <c r="AA577" s="980"/>
      <c r="AB577" s="980"/>
      <c r="AC577" s="980"/>
      <c r="AD577" s="980"/>
      <c r="AE577" s="980"/>
      <c r="AF577" s="3154">
        <f>AF570+AF571+AF572+AF573+AF574</f>
        <v>390</v>
      </c>
      <c r="AG577" s="3155"/>
      <c r="AH577" s="3156"/>
      <c r="AI577" s="3157">
        <f>AI570+AI571+AI572+AI573+AI574</f>
        <v>47.361111111111114</v>
      </c>
      <c r="AJ577" s="3158"/>
      <c r="AK577" s="3159"/>
      <c r="AL577" s="3154">
        <f>AL570+AL571+AL572+AL573+AL574</f>
        <v>177</v>
      </c>
      <c r="AM577" s="3155"/>
      <c r="AN577" s="3156"/>
      <c r="AO577" s="3157">
        <f>AO570+AO571+AO572+AO573+AO574</f>
        <v>44.25</v>
      </c>
      <c r="AP577" s="3158"/>
      <c r="AQ577" s="3159"/>
      <c r="AR577" s="3151">
        <f t="shared" ref="AR577" si="1">AO577/AI577</f>
        <v>0.9343108504398826</v>
      </c>
      <c r="AS577" s="3152" t="e">
        <f t="shared" ref="AS577" si="2">AP577/AJ577</f>
        <v>#DIV/0!</v>
      </c>
      <c r="AT577" s="3153" t="e">
        <f t="shared" ref="AT577" si="3">AQ577/AK577</f>
        <v>#DIV/0!</v>
      </c>
      <c r="AU577" s="2883">
        <f>AU570+AU571+AU572+AU573+AU574</f>
        <v>39</v>
      </c>
      <c r="AV577" s="2884"/>
      <c r="AW577" s="2885"/>
      <c r="AX577" s="2883">
        <f>AX570+AX571+AX572+AX573+AX574</f>
        <v>44</v>
      </c>
      <c r="AY577" s="2884"/>
      <c r="AZ577" s="2885"/>
      <c r="BA577" s="2883">
        <f>BA570+BA571+BA572+BA573+BA574</f>
        <v>46</v>
      </c>
      <c r="BB577" s="2884"/>
      <c r="BC577" s="2885"/>
      <c r="BD577" s="2883">
        <f>BD570+BD571+BD572+BD573+BD574</f>
        <v>48</v>
      </c>
      <c r="BE577" s="2884"/>
      <c r="BF577" s="2885"/>
      <c r="BG577" s="2935"/>
      <c r="BH577" s="2936"/>
      <c r="BI577" s="2937"/>
      <c r="BJ577" s="2935"/>
      <c r="BK577" s="2936"/>
      <c r="BL577" s="2937"/>
      <c r="BM577" s="2935"/>
      <c r="BN577" s="2936"/>
      <c r="BO577" s="2937"/>
      <c r="BP577" s="2935"/>
      <c r="BQ577" s="2936"/>
      <c r="BR577" s="2937"/>
      <c r="BS577" s="3154" t="s">
        <v>3296</v>
      </c>
      <c r="BT577" s="3155"/>
      <c r="BU577" s="3156"/>
      <c r="BV577" s="3154" t="s">
        <v>3296</v>
      </c>
      <c r="BW577" s="3155"/>
      <c r="BX577" s="3156"/>
      <c r="BY577" s="3154" t="s">
        <v>3296</v>
      </c>
      <c r="BZ577" s="3155"/>
      <c r="CA577" s="3156"/>
      <c r="CB577" s="3154" t="s">
        <v>3296</v>
      </c>
      <c r="CC577" s="3155"/>
      <c r="CD577" s="3156"/>
      <c r="CE577" s="980"/>
      <c r="CF577" s="937"/>
    </row>
    <row r="578" spans="2:84" ht="5.0999999999999996" customHeight="1">
      <c r="I578" s="1847"/>
      <c r="J578" s="977"/>
      <c r="K578" s="977"/>
      <c r="L578" s="977"/>
      <c r="M578" s="977"/>
      <c r="N578" s="977"/>
      <c r="O578" s="977"/>
      <c r="P578" s="977"/>
      <c r="Q578" s="977"/>
      <c r="R578" s="977"/>
      <c r="S578" s="977"/>
      <c r="T578" s="977"/>
      <c r="U578" s="977"/>
      <c r="V578" s="977"/>
      <c r="W578" s="977"/>
      <c r="X578" s="977"/>
      <c r="Y578" s="977"/>
      <c r="Z578" s="977"/>
      <c r="AA578" s="977"/>
      <c r="AB578" s="977"/>
      <c r="AC578" s="977"/>
      <c r="AD578" s="977"/>
      <c r="AE578" s="977"/>
      <c r="AF578" s="977"/>
      <c r="AG578" s="977"/>
      <c r="AH578" s="977"/>
      <c r="AI578" s="977"/>
      <c r="AJ578" s="977"/>
      <c r="AK578" s="977"/>
      <c r="AL578" s="977"/>
      <c r="AM578" s="977"/>
      <c r="AN578" s="977"/>
      <c r="AO578" s="977"/>
      <c r="AP578" s="977"/>
      <c r="AQ578" s="977"/>
      <c r="AR578" s="977"/>
      <c r="AS578" s="977"/>
      <c r="AT578" s="977"/>
      <c r="AU578" s="977"/>
      <c r="AV578" s="977"/>
      <c r="AW578" s="977"/>
      <c r="AX578" s="977"/>
      <c r="AY578" s="977"/>
      <c r="AZ578" s="977"/>
      <c r="BA578" s="977"/>
      <c r="BB578" s="977"/>
      <c r="BC578" s="977"/>
      <c r="BD578" s="977"/>
      <c r="BE578" s="977"/>
      <c r="BF578" s="977"/>
      <c r="BG578" s="977"/>
      <c r="BH578" s="977"/>
      <c r="BI578" s="977"/>
      <c r="BJ578" s="977"/>
      <c r="BK578" s="977"/>
      <c r="BL578" s="977"/>
      <c r="BM578" s="977"/>
      <c r="BN578" s="977"/>
      <c r="BO578" s="977"/>
      <c r="BP578" s="977"/>
      <c r="BQ578" s="977"/>
      <c r="BR578" s="977"/>
      <c r="BS578" s="977"/>
      <c r="BT578" s="977"/>
      <c r="BU578" s="977"/>
      <c r="BV578" s="977"/>
      <c r="BW578" s="977"/>
      <c r="BX578" s="977"/>
      <c r="BY578" s="977"/>
      <c r="BZ578" s="977"/>
      <c r="CA578" s="977"/>
      <c r="CB578" s="977"/>
      <c r="CC578" s="977"/>
      <c r="CD578" s="977"/>
      <c r="CE578" s="977"/>
      <c r="CF578" s="937"/>
    </row>
    <row r="579" spans="2:84" ht="9.9499999999999993" customHeight="1">
      <c r="I579" s="936"/>
      <c r="J579" s="939"/>
      <c r="K579" s="939"/>
      <c r="L579" s="939"/>
      <c r="M579" s="939"/>
      <c r="N579" s="939"/>
      <c r="O579" s="939"/>
      <c r="P579" s="939"/>
      <c r="Q579" s="939"/>
      <c r="R579" s="939"/>
      <c r="S579" s="939"/>
      <c r="T579" s="939"/>
      <c r="U579" s="939"/>
      <c r="V579" s="939"/>
      <c r="W579" s="939"/>
      <c r="X579" s="939"/>
      <c r="Y579" s="939"/>
      <c r="Z579" s="939"/>
      <c r="AA579" s="939"/>
      <c r="AB579" s="939"/>
      <c r="AC579" s="939"/>
      <c r="AD579" s="939"/>
      <c r="AE579" s="939"/>
      <c r="AF579" s="939"/>
      <c r="AG579" s="939"/>
      <c r="AH579" s="939"/>
      <c r="AI579" s="939"/>
      <c r="AJ579" s="939"/>
      <c r="AK579" s="939"/>
      <c r="AL579" s="939"/>
      <c r="AM579" s="939"/>
      <c r="AN579" s="939"/>
      <c r="AO579" s="939"/>
      <c r="AP579" s="939"/>
      <c r="AQ579" s="939"/>
      <c r="AR579" s="939"/>
      <c r="AS579" s="939"/>
      <c r="AT579" s="939"/>
      <c r="AU579" s="939"/>
      <c r="AV579" s="939"/>
      <c r="AW579" s="939"/>
      <c r="AX579" s="939"/>
      <c r="AY579" s="939"/>
      <c r="AZ579" s="939"/>
      <c r="BA579" s="939"/>
      <c r="BB579" s="939"/>
      <c r="BC579" s="939"/>
      <c r="BD579" s="939"/>
      <c r="BE579" s="939"/>
      <c r="BF579" s="939"/>
      <c r="BG579" s="939"/>
      <c r="BH579" s="939"/>
      <c r="BI579" s="939"/>
      <c r="BJ579" s="939"/>
      <c r="BK579" s="939"/>
      <c r="BL579" s="939"/>
      <c r="BM579" s="939"/>
      <c r="BN579" s="939"/>
      <c r="BO579" s="939"/>
      <c r="BP579" s="939"/>
      <c r="BQ579" s="939"/>
      <c r="BR579" s="939"/>
      <c r="BS579" s="939"/>
      <c r="BT579" s="939"/>
      <c r="BU579" s="939"/>
      <c r="BV579" s="939"/>
      <c r="BW579" s="939"/>
      <c r="BX579" s="939"/>
      <c r="BY579" s="939"/>
      <c r="BZ579" s="939"/>
      <c r="CA579" s="939"/>
      <c r="CB579" s="939"/>
      <c r="CC579" s="939"/>
      <c r="CD579" s="939"/>
      <c r="CE579" s="939"/>
      <c r="CF579" s="940"/>
    </row>
    <row r="580" spans="2:84" ht="18.95" customHeight="1">
      <c r="B580" s="962"/>
      <c r="C580" s="962"/>
      <c r="D580" s="962"/>
      <c r="E580" s="962"/>
      <c r="J580" s="1049"/>
    </row>
    <row r="581" spans="2:84" ht="18.95" customHeight="1">
      <c r="B581" s="962"/>
      <c r="C581" s="962"/>
      <c r="D581" s="962"/>
      <c r="E581" s="962"/>
    </row>
    <row r="583" spans="2:84" ht="18.95" customHeight="1">
      <c r="G583" s="924" t="s">
        <v>3368</v>
      </c>
    </row>
    <row r="585" spans="2:84" ht="18.95" customHeight="1">
      <c r="I585" s="2277" t="s">
        <v>3563</v>
      </c>
      <c r="J585" s="2274"/>
      <c r="K585" s="2274"/>
      <c r="L585" s="2274"/>
      <c r="M585" s="2274"/>
      <c r="N585" s="2274"/>
      <c r="O585" s="2274"/>
      <c r="P585" s="2274"/>
      <c r="Q585" s="2274"/>
      <c r="R585" s="2274"/>
      <c r="S585" s="2274"/>
      <c r="T585" s="2274"/>
      <c r="U585" s="2274"/>
      <c r="V585" s="2274"/>
      <c r="W585" s="2274"/>
      <c r="X585" s="2274"/>
      <c r="Y585" s="2274"/>
      <c r="Z585" s="2274"/>
      <c r="AA585" s="2274"/>
      <c r="AB585" s="2274"/>
      <c r="AC585" s="2274"/>
      <c r="AD585" s="2274"/>
      <c r="AE585" s="2274"/>
      <c r="AF585" s="2274"/>
      <c r="AG585" s="2274"/>
      <c r="AH585" s="2274"/>
      <c r="AI585" s="2274"/>
      <c r="AJ585" s="2274"/>
      <c r="AK585" s="2274"/>
      <c r="AL585" s="2274"/>
      <c r="AM585" s="2274"/>
      <c r="AN585" s="2274"/>
      <c r="AO585" s="2274"/>
      <c r="AP585" s="2274"/>
      <c r="AQ585" s="2274"/>
      <c r="AR585" s="2274"/>
      <c r="AS585" s="2274"/>
    </row>
    <row r="586" spans="2:84" ht="18.95" customHeight="1">
      <c r="I586" s="2276" t="s">
        <v>2528</v>
      </c>
      <c r="J586" s="2213"/>
      <c r="K586" s="2213"/>
      <c r="L586" s="2213"/>
      <c r="M586" s="2213"/>
      <c r="N586" s="2213"/>
      <c r="O586" s="2213"/>
      <c r="P586" s="2213"/>
      <c r="Q586" s="2213"/>
      <c r="R586" s="2213"/>
      <c r="S586" s="2213"/>
      <c r="T586" s="2213"/>
      <c r="U586" s="2213"/>
      <c r="V586" s="2213"/>
      <c r="W586" s="2213"/>
      <c r="X586" s="2213"/>
      <c r="Y586" s="2213"/>
      <c r="Z586" s="2213"/>
      <c r="AA586" s="2213"/>
      <c r="AB586" s="2213"/>
      <c r="AC586" s="2213"/>
      <c r="AD586" s="2213"/>
      <c r="AE586" s="2213"/>
      <c r="AF586" s="2213"/>
      <c r="AG586" s="2213"/>
      <c r="AH586" s="2213"/>
      <c r="AI586" s="2213"/>
      <c r="AJ586" s="2213"/>
      <c r="AK586" s="2213"/>
      <c r="AL586" s="2213"/>
      <c r="AM586" s="2213"/>
      <c r="AN586" s="2213"/>
      <c r="AO586" s="2213"/>
    </row>
    <row r="588" spans="2:84" ht="5.0999999999999996" customHeight="1">
      <c r="H588"/>
      <c r="I588" s="536"/>
      <c r="J588" s="921"/>
      <c r="K588" s="922"/>
      <c r="L588" s="922"/>
      <c r="M588" s="922"/>
      <c r="N588" s="922"/>
      <c r="O588" s="922"/>
      <c r="P588" s="922"/>
      <c r="Q588" s="922"/>
      <c r="R588" s="923"/>
      <c r="S588" s="536"/>
      <c r="T588" s="536"/>
      <c r="U588" s="536"/>
      <c r="V588" s="536"/>
      <c r="W588" s="536"/>
      <c r="X588" s="536"/>
      <c r="Y588" s="536"/>
      <c r="Z588" s="920"/>
      <c r="AA588" s="920"/>
      <c r="AB588" s="920"/>
      <c r="AC588" s="920"/>
      <c r="AD588" s="920"/>
      <c r="AE588" s="920"/>
      <c r="AF588" s="920"/>
      <c r="AG588" s="920"/>
      <c r="AX588" s="920"/>
      <c r="AY588" s="920"/>
      <c r="AZ588" s="920"/>
      <c r="BA588" s="920"/>
      <c r="BB588" s="920"/>
      <c r="BC588" s="920"/>
      <c r="BD588" s="920"/>
      <c r="BE588" s="920"/>
      <c r="BF588" s="920"/>
      <c r="BG588" s="920"/>
      <c r="BH588" s="920"/>
    </row>
    <row r="589" spans="2:84" ht="18.95" customHeight="1">
      <c r="H589"/>
      <c r="I589" s="536"/>
      <c r="J589" s="907" t="s">
        <v>1874</v>
      </c>
      <c r="K589" s="908"/>
      <c r="L589" s="908"/>
      <c r="M589" s="908"/>
      <c r="N589" s="908"/>
      <c r="O589" s="908"/>
      <c r="P589" s="908"/>
      <c r="Q589" s="908"/>
      <c r="R589" s="909"/>
      <c r="S589" s="1020" t="s">
        <v>1519</v>
      </c>
      <c r="T589" s="1021"/>
      <c r="U589" s="1021"/>
      <c r="V589" s="1021"/>
      <c r="W589" s="1022"/>
      <c r="X589" s="1023"/>
      <c r="AC589" s="920"/>
      <c r="AD589" s="920"/>
      <c r="AE589" s="920"/>
      <c r="AF589" s="1052" t="s">
        <v>3379</v>
      </c>
      <c r="AG589" s="920"/>
      <c r="AH589" s="920"/>
      <c r="AI589" s="920"/>
      <c r="AJ589" s="920"/>
      <c r="AK589" s="920"/>
      <c r="AL589" s="920"/>
    </row>
    <row r="590" spans="2:84" ht="9.9499999999999993" customHeight="1">
      <c r="H590"/>
      <c r="I590" s="916"/>
      <c r="J590" s="536"/>
      <c r="K590" s="536"/>
      <c r="L590" s="536"/>
      <c r="M590" s="536"/>
      <c r="N590" s="536"/>
      <c r="O590" s="536"/>
      <c r="P590" s="536"/>
      <c r="Q590" s="536"/>
      <c r="R590" s="536"/>
      <c r="S590" s="914"/>
      <c r="T590" s="914"/>
      <c r="U590" s="914"/>
      <c r="V590" s="914"/>
      <c r="W590" s="914"/>
      <c r="X590" s="914"/>
      <c r="Y590" s="914"/>
      <c r="Z590" s="941"/>
      <c r="AA590" s="941"/>
      <c r="AB590" s="941"/>
      <c r="AC590" s="941"/>
      <c r="AD590" s="941"/>
      <c r="AE590" s="941"/>
      <c r="AF590" s="941"/>
      <c r="AG590" s="941"/>
      <c r="AH590" s="941"/>
      <c r="AI590" s="941"/>
      <c r="AJ590" s="941"/>
      <c r="AK590" s="941"/>
      <c r="AL590" s="941"/>
      <c r="AM590" s="941"/>
      <c r="AN590" s="942"/>
    </row>
    <row r="591" spans="2:84" ht="18.95" customHeight="1">
      <c r="I591" s="935"/>
      <c r="J591" s="910" t="s">
        <v>1875</v>
      </c>
      <c r="K591" s="752"/>
      <c r="L591" s="938"/>
      <c r="M591" s="938"/>
      <c r="N591" s="2890" t="s">
        <v>1179</v>
      </c>
      <c r="O591" s="2891"/>
      <c r="P591" s="2891"/>
      <c r="Q591" s="2892"/>
      <c r="R591" s="986" t="s">
        <v>1180</v>
      </c>
      <c r="S591" s="920" t="s">
        <v>737</v>
      </c>
      <c r="T591" s="951" t="s">
        <v>1539</v>
      </c>
      <c r="U591" s="974"/>
      <c r="V591" s="920"/>
      <c r="W591" s="920"/>
      <c r="X591" s="920"/>
      <c r="Y591" s="920"/>
      <c r="Z591" s="920"/>
      <c r="AA591" s="920"/>
      <c r="AB591" s="920"/>
      <c r="AC591" s="920"/>
      <c r="AD591" s="920"/>
      <c r="AE591" s="926" t="s">
        <v>3378</v>
      </c>
      <c r="AF591" s="927"/>
      <c r="AG591" s="928"/>
      <c r="AH591" s="926" t="s">
        <v>1711</v>
      </c>
      <c r="AI591" s="927"/>
      <c r="AJ591" s="928"/>
      <c r="AK591" s="926" t="s">
        <v>1778</v>
      </c>
      <c r="AL591" s="927"/>
      <c r="AM591" s="928"/>
      <c r="AN591" s="937"/>
    </row>
    <row r="592" spans="2:84" ht="9.9499999999999993" customHeight="1">
      <c r="I592" s="935"/>
      <c r="J592" s="920"/>
      <c r="K592" s="920"/>
      <c r="L592" s="920"/>
      <c r="M592" s="920"/>
      <c r="N592" s="920"/>
      <c r="O592" s="920"/>
      <c r="P592" s="920"/>
      <c r="Q592" s="920"/>
      <c r="R592" s="920"/>
      <c r="S592" s="920"/>
      <c r="T592" s="920"/>
      <c r="U592" s="920"/>
      <c r="V592" s="920"/>
      <c r="W592" s="920"/>
      <c r="X592" s="920"/>
      <c r="Y592" s="920"/>
      <c r="Z592" s="920"/>
      <c r="AA592" s="920"/>
      <c r="AB592" s="920"/>
      <c r="AC592" s="920"/>
      <c r="AD592" s="920"/>
      <c r="AE592" s="920"/>
      <c r="AF592" s="920"/>
      <c r="AG592" s="920"/>
      <c r="AH592" s="920"/>
      <c r="AI592" s="920"/>
      <c r="AJ592" s="920"/>
      <c r="AK592" s="920"/>
      <c r="AL592" s="920"/>
      <c r="AM592" s="920"/>
      <c r="AN592" s="937"/>
    </row>
    <row r="593" spans="9:47" ht="18.95" customHeight="1">
      <c r="I593" s="935"/>
      <c r="J593" s="1056" t="s">
        <v>1876</v>
      </c>
      <c r="K593" s="1056"/>
      <c r="L593" s="938"/>
      <c r="M593" s="920"/>
      <c r="N593" s="1154" t="s">
        <v>1860</v>
      </c>
      <c r="O593" s="1155"/>
      <c r="P593" s="1155"/>
      <c r="Q593" s="1155"/>
      <c r="R593" s="1155"/>
      <c r="S593" s="1156"/>
      <c r="T593" s="986" t="s">
        <v>1770</v>
      </c>
      <c r="U593" s="920"/>
      <c r="V593" s="938" t="s">
        <v>1877</v>
      </c>
      <c r="W593" s="938"/>
      <c r="X593" s="938"/>
      <c r="Y593" s="1029">
        <v>1111</v>
      </c>
      <c r="Z593" s="1027"/>
      <c r="AA593" s="1028"/>
      <c r="AB593" s="2890" t="s">
        <v>1880</v>
      </c>
      <c r="AC593" s="2891"/>
      <c r="AD593" s="2891"/>
      <c r="AE593" s="2892"/>
      <c r="AF593" s="986" t="s">
        <v>1878</v>
      </c>
      <c r="AG593" s="920"/>
      <c r="AH593" s="920"/>
      <c r="AI593" s="920"/>
      <c r="AJ593" s="920"/>
      <c r="AK593" s="920"/>
      <c r="AL593" s="920"/>
      <c r="AM593" s="920"/>
      <c r="AN593" s="937"/>
    </row>
    <row r="594" spans="9:47" ht="18.95" customHeight="1">
      <c r="I594" s="935"/>
      <c r="J594" s="920"/>
      <c r="K594" s="920"/>
      <c r="L594" s="920"/>
      <c r="M594" s="920"/>
      <c r="N594" s="920"/>
      <c r="O594" s="920"/>
      <c r="P594" s="920"/>
      <c r="Q594" s="920"/>
      <c r="R594" s="920"/>
      <c r="S594" s="920"/>
      <c r="T594" s="920"/>
      <c r="U594" s="920"/>
      <c r="V594" s="920"/>
      <c r="W594" s="920"/>
      <c r="X594" s="920"/>
      <c r="Y594" s="920"/>
      <c r="Z594" s="920"/>
      <c r="AA594" s="920"/>
      <c r="AB594" s="920"/>
      <c r="AC594" s="920"/>
      <c r="AD594" s="920"/>
      <c r="AE594" s="920"/>
      <c r="AF594" s="920"/>
      <c r="AG594" s="920"/>
      <c r="AH594" s="920"/>
      <c r="AI594" s="920"/>
      <c r="AJ594" s="920"/>
      <c r="AK594" s="920"/>
      <c r="AL594" s="920"/>
      <c r="AM594" s="920"/>
      <c r="AN594" s="937"/>
    </row>
    <row r="595" spans="9:47" ht="18.95" customHeight="1">
      <c r="I595" s="935"/>
      <c r="J595" s="910" t="s">
        <v>1791</v>
      </c>
      <c r="K595" s="981"/>
      <c r="L595" s="981"/>
      <c r="M595" s="938"/>
      <c r="N595" s="982" t="s">
        <v>1521</v>
      </c>
      <c r="O595" s="983"/>
      <c r="P595" s="983"/>
      <c r="Q595" s="983"/>
      <c r="R595" s="982" t="s">
        <v>1521</v>
      </c>
      <c r="S595" s="983"/>
      <c r="T595" s="983"/>
      <c r="U595" s="983"/>
      <c r="V595" s="986" t="s">
        <v>912</v>
      </c>
      <c r="W595" s="1046" t="s">
        <v>1709</v>
      </c>
      <c r="X595" s="1047"/>
      <c r="Y595" s="1047"/>
      <c r="Z595" s="1246" t="s">
        <v>1888</v>
      </c>
      <c r="AA595" s="1047"/>
      <c r="AB595" s="1047"/>
      <c r="AC595" s="1047"/>
      <c r="AD595" s="1246" t="s">
        <v>1710</v>
      </c>
      <c r="AE595" s="1047"/>
      <c r="AF595" s="1048"/>
      <c r="AG595" s="920"/>
      <c r="AH595" s="920"/>
      <c r="AI595" s="920"/>
      <c r="AJ595" s="920"/>
      <c r="AK595" s="920"/>
      <c r="AL595" s="920"/>
      <c r="AM595" s="920"/>
      <c r="AN595" s="937"/>
    </row>
    <row r="596" spans="9:47" ht="5.0999999999999996" customHeight="1">
      <c r="I596" s="935"/>
      <c r="J596" s="920"/>
      <c r="K596" s="920"/>
      <c r="L596" s="920"/>
      <c r="M596" s="920"/>
      <c r="N596" s="920"/>
      <c r="O596" s="920"/>
      <c r="P596" s="920"/>
      <c r="Q596" s="920"/>
      <c r="R596" s="920"/>
      <c r="S596" s="920"/>
      <c r="T596" s="920"/>
      <c r="U596" s="920"/>
      <c r="V596" s="920"/>
      <c r="W596" s="920"/>
      <c r="X596" s="920"/>
      <c r="Y596" s="920"/>
      <c r="Z596" s="920"/>
      <c r="AA596" s="920"/>
      <c r="AB596" s="920"/>
      <c r="AC596" s="920"/>
      <c r="AD596" s="920"/>
      <c r="AE596" s="920"/>
      <c r="AF596" s="920"/>
      <c r="AG596" s="920"/>
      <c r="AH596" s="920"/>
      <c r="AI596" s="920"/>
      <c r="AJ596" s="920"/>
      <c r="AK596" s="920"/>
      <c r="AL596" s="920"/>
      <c r="AM596" s="920"/>
      <c r="AN596" s="937"/>
    </row>
    <row r="597" spans="9:47" ht="18.95" customHeight="1">
      <c r="I597" s="935"/>
      <c r="J597" s="2880" t="s">
        <v>1559</v>
      </c>
      <c r="K597" s="1025" t="s">
        <v>1881</v>
      </c>
      <c r="L597" s="1026"/>
      <c r="M597" s="1026"/>
      <c r="N597" s="1026"/>
      <c r="O597" s="930"/>
      <c r="P597" s="931"/>
      <c r="Q597" s="929" t="s">
        <v>1586</v>
      </c>
      <c r="R597" s="930"/>
      <c r="S597" s="930"/>
      <c r="T597" s="930"/>
      <c r="U597" s="930"/>
      <c r="V597" s="930"/>
      <c r="W597" s="930"/>
      <c r="X597" s="930"/>
      <c r="Y597" s="930"/>
      <c r="Z597" s="930"/>
      <c r="AA597" s="931"/>
      <c r="AB597" s="930"/>
      <c r="AC597" s="930"/>
      <c r="AD597" s="930"/>
      <c r="AE597" s="930"/>
      <c r="AF597" s="930"/>
      <c r="AG597" s="931"/>
      <c r="AH597" s="2797" t="s">
        <v>2968</v>
      </c>
      <c r="AI597" s="2799"/>
      <c r="AJ597" s="2896" t="s">
        <v>1886</v>
      </c>
      <c r="AK597" s="2913"/>
      <c r="AL597" s="2898"/>
      <c r="AM597" s="1229"/>
      <c r="AN597" s="937"/>
    </row>
    <row r="598" spans="9:47" ht="18.95" customHeight="1">
      <c r="I598" s="935"/>
      <c r="J598" s="2881"/>
      <c r="K598" s="966" t="s">
        <v>1882</v>
      </c>
      <c r="L598" s="967"/>
      <c r="M598" s="966" t="s">
        <v>1883</v>
      </c>
      <c r="N598" s="967"/>
      <c r="O598" s="967"/>
      <c r="P598" s="968"/>
      <c r="Q598" s="966" t="s">
        <v>699</v>
      </c>
      <c r="R598" s="967"/>
      <c r="S598" s="967"/>
      <c r="T598" s="967"/>
      <c r="U598" s="966" t="s">
        <v>700</v>
      </c>
      <c r="V598" s="967"/>
      <c r="W598" s="967"/>
      <c r="X598" s="967"/>
      <c r="Y598" s="929" t="s">
        <v>1697</v>
      </c>
      <c r="Z598" s="930"/>
      <c r="AA598" s="930"/>
      <c r="AB598" s="930"/>
      <c r="AC598" s="930"/>
      <c r="AD598" s="931"/>
      <c r="AE598" s="966" t="s">
        <v>1771</v>
      </c>
      <c r="AF598" s="967"/>
      <c r="AG598" s="968"/>
      <c r="AH598" s="2800"/>
      <c r="AI598" s="2802"/>
      <c r="AJ598" s="3145"/>
      <c r="AK598" s="3146"/>
      <c r="AL598" s="3147"/>
      <c r="AM598" s="1228" t="s">
        <v>1852</v>
      </c>
      <c r="AN598" s="937"/>
    </row>
    <row r="599" spans="9:47" ht="18.95" customHeight="1">
      <c r="I599" s="935"/>
      <c r="J599" s="932" t="s">
        <v>737</v>
      </c>
      <c r="K599" s="2049">
        <v>1111</v>
      </c>
      <c r="L599" s="2130"/>
      <c r="M599" s="2049" t="s">
        <v>1879</v>
      </c>
      <c r="N599" s="1034"/>
      <c r="O599" s="1034"/>
      <c r="P599" s="1039"/>
      <c r="Q599" s="1349" t="s">
        <v>1689</v>
      </c>
      <c r="R599" s="1350"/>
      <c r="S599" s="1350"/>
      <c r="T599" s="1350"/>
      <c r="U599" s="1349" t="s">
        <v>3276</v>
      </c>
      <c r="V599" s="1350"/>
      <c r="W599" s="1350"/>
      <c r="X599" s="1350"/>
      <c r="Y599" s="1144" t="s">
        <v>1691</v>
      </c>
      <c r="Z599" s="1143"/>
      <c r="AA599" s="1143"/>
      <c r="AB599" s="1143"/>
      <c r="AC599" s="1143"/>
      <c r="AD599" s="986" t="s">
        <v>1878</v>
      </c>
      <c r="AE599" s="1142" t="s">
        <v>1772</v>
      </c>
      <c r="AF599" s="1155"/>
      <c r="AG599" s="2241" t="s">
        <v>1878</v>
      </c>
      <c r="AH599" s="1170" t="s">
        <v>2967</v>
      </c>
      <c r="AI599" s="2135"/>
      <c r="AJ599" s="1170">
        <v>15</v>
      </c>
      <c r="AK599" s="1171"/>
      <c r="AL599" s="1172"/>
      <c r="AM599" s="1068"/>
      <c r="AN599" s="937"/>
    </row>
    <row r="600" spans="9:47" ht="18.95" customHeight="1">
      <c r="I600" s="935"/>
      <c r="J600" s="932" t="s">
        <v>737</v>
      </c>
      <c r="K600" s="2049">
        <v>1111</v>
      </c>
      <c r="L600" s="2130"/>
      <c r="M600" s="2049" t="s">
        <v>1884</v>
      </c>
      <c r="N600" s="1034"/>
      <c r="O600" s="1034"/>
      <c r="P600" s="1039"/>
      <c r="Q600" s="1349" t="s">
        <v>1689</v>
      </c>
      <c r="R600" s="1350"/>
      <c r="S600" s="1350"/>
      <c r="T600" s="1350"/>
      <c r="U600" s="1349" t="s">
        <v>3276</v>
      </c>
      <c r="V600" s="1350"/>
      <c r="W600" s="1350"/>
      <c r="X600" s="1350"/>
      <c r="Y600" s="1144" t="s">
        <v>1691</v>
      </c>
      <c r="Z600" s="1143"/>
      <c r="AA600" s="1143"/>
      <c r="AB600" s="1143"/>
      <c r="AC600" s="1143"/>
      <c r="AD600" s="986" t="s">
        <v>1878</v>
      </c>
      <c r="AE600" s="1142" t="s">
        <v>1773</v>
      </c>
      <c r="AF600" s="1155"/>
      <c r="AG600" s="2241" t="s">
        <v>1878</v>
      </c>
      <c r="AH600" s="1170" t="s">
        <v>2967</v>
      </c>
      <c r="AI600" s="2135"/>
      <c r="AJ600" s="1170">
        <v>20</v>
      </c>
      <c r="AK600" s="1171"/>
      <c r="AL600" s="1172"/>
      <c r="AM600" s="1068"/>
      <c r="AN600" s="937"/>
    </row>
    <row r="601" spans="9:47" ht="18.95" customHeight="1">
      <c r="I601" s="935"/>
      <c r="J601" s="932" t="s">
        <v>737</v>
      </c>
      <c r="K601" s="2049">
        <v>1111</v>
      </c>
      <c r="L601" s="2130"/>
      <c r="M601" s="2049" t="s">
        <v>1885</v>
      </c>
      <c r="N601" s="1034"/>
      <c r="O601" s="1034"/>
      <c r="P601" s="1039"/>
      <c r="Q601" s="1349" t="s">
        <v>1689</v>
      </c>
      <c r="R601" s="1350"/>
      <c r="S601" s="1350"/>
      <c r="T601" s="1350"/>
      <c r="U601" s="1349" t="s">
        <v>3276</v>
      </c>
      <c r="V601" s="1350"/>
      <c r="W601" s="1350"/>
      <c r="X601" s="1350"/>
      <c r="Y601" s="1144" t="s">
        <v>1691</v>
      </c>
      <c r="Z601" s="1143"/>
      <c r="AA601" s="1143"/>
      <c r="AB601" s="1143"/>
      <c r="AC601" s="1143"/>
      <c r="AD601" s="986" t="s">
        <v>1878</v>
      </c>
      <c r="AE601" s="1142" t="s">
        <v>1777</v>
      </c>
      <c r="AF601" s="1155"/>
      <c r="AG601" s="2241" t="s">
        <v>1878</v>
      </c>
      <c r="AH601" s="1344" t="s">
        <v>1759</v>
      </c>
      <c r="AI601" s="2135"/>
      <c r="AJ601" s="1170">
        <v>10</v>
      </c>
      <c r="AK601" s="1171"/>
      <c r="AL601" s="1172"/>
      <c r="AM601" s="1229"/>
      <c r="AN601" s="937"/>
    </row>
    <row r="602" spans="9:47" ht="5.0999999999999996" customHeight="1">
      <c r="I602" s="935"/>
      <c r="J602" s="1230"/>
      <c r="K602" s="1231"/>
      <c r="L602" s="1231"/>
      <c r="M602" s="1231"/>
      <c r="N602" s="1004"/>
      <c r="O602" s="1004"/>
      <c r="P602" s="1004"/>
      <c r="Q602" s="1180"/>
      <c r="R602" s="1122"/>
      <c r="S602" s="1122"/>
      <c r="T602" s="1122"/>
      <c r="U602" s="1122"/>
      <c r="V602" s="1122"/>
      <c r="W602" s="1073"/>
      <c r="X602" s="1181"/>
      <c r="Y602" s="1122"/>
      <c r="Z602" s="1122"/>
      <c r="AA602" s="1122"/>
      <c r="AB602" s="1122"/>
      <c r="AC602" s="1073"/>
      <c r="AD602" s="1180"/>
      <c r="AE602" s="920"/>
      <c r="AF602" s="920"/>
      <c r="AG602" s="1180"/>
      <c r="AH602" s="1073"/>
      <c r="AI602" s="1231"/>
      <c r="AJ602" s="1004"/>
      <c r="AK602" s="1004"/>
      <c r="AL602" s="920"/>
      <c r="AM602" s="920"/>
      <c r="AN602" s="937"/>
    </row>
    <row r="603" spans="9:47" ht="5.0999999999999996" customHeight="1">
      <c r="I603" s="935"/>
      <c r="J603" s="1242"/>
      <c r="K603" s="1242"/>
      <c r="L603" s="1242"/>
      <c r="M603" s="1242"/>
      <c r="N603" s="1242"/>
      <c r="O603" s="1242"/>
      <c r="P603" s="1242"/>
      <c r="Q603" s="1242"/>
      <c r="R603" s="1242"/>
      <c r="S603" s="1242"/>
      <c r="T603" s="1242"/>
      <c r="U603" s="1242"/>
      <c r="V603" s="1242"/>
      <c r="W603" s="1242"/>
      <c r="X603" s="1242"/>
      <c r="Y603" s="1242"/>
      <c r="Z603" s="1242"/>
      <c r="AA603" s="1242"/>
      <c r="AB603" s="1242"/>
      <c r="AC603" s="1242"/>
      <c r="AD603" s="1242"/>
      <c r="AE603" s="1242"/>
      <c r="AF603" s="1242"/>
      <c r="AG603" s="1242"/>
      <c r="AH603" s="1242"/>
      <c r="AI603" s="1242"/>
      <c r="AJ603" s="1242"/>
      <c r="AK603" s="1242"/>
      <c r="AL603" s="1242"/>
      <c r="AM603" s="1242"/>
      <c r="AN603" s="937"/>
    </row>
    <row r="604" spans="9:47" ht="18.95" customHeight="1">
      <c r="I604" s="935"/>
      <c r="J604" s="980"/>
      <c r="K604" s="980"/>
      <c r="L604" s="980"/>
      <c r="M604" s="980"/>
      <c r="N604" s="980"/>
      <c r="O604" s="980"/>
      <c r="P604" s="980"/>
      <c r="Q604" s="980"/>
      <c r="R604" s="980"/>
      <c r="S604" s="980"/>
      <c r="T604" s="980"/>
      <c r="U604" s="980"/>
      <c r="V604" s="980"/>
      <c r="W604" s="980"/>
      <c r="X604" s="980"/>
      <c r="Y604" s="980"/>
      <c r="Z604" s="980"/>
      <c r="AA604" s="980"/>
      <c r="AB604" s="980"/>
      <c r="AC604" s="980"/>
      <c r="AD604" s="980"/>
      <c r="AE604" s="980"/>
      <c r="AF604" s="980"/>
      <c r="AG604" s="980" t="s">
        <v>1887</v>
      </c>
      <c r="AH604" s="979"/>
      <c r="AI604" s="979"/>
      <c r="AJ604" s="2883">
        <f>AJ601+AJ600+AJ599</f>
        <v>45</v>
      </c>
      <c r="AK604" s="2884"/>
      <c r="AL604" s="2885"/>
      <c r="AM604" s="980"/>
      <c r="AN604" s="937"/>
    </row>
    <row r="605" spans="9:47" ht="5.0999999999999996" customHeight="1">
      <c r="I605" s="935"/>
      <c r="J605" s="977"/>
      <c r="K605" s="977"/>
      <c r="L605" s="977"/>
      <c r="M605" s="977"/>
      <c r="N605" s="977"/>
      <c r="O605" s="977"/>
      <c r="P605" s="977"/>
      <c r="Q605" s="977"/>
      <c r="R605" s="977"/>
      <c r="S605" s="977"/>
      <c r="T605" s="977"/>
      <c r="U605" s="977"/>
      <c r="V605" s="977"/>
      <c r="W605" s="977"/>
      <c r="X605" s="977"/>
      <c r="Y605" s="977"/>
      <c r="Z605" s="977"/>
      <c r="AA605" s="977"/>
      <c r="AB605" s="977"/>
      <c r="AC605" s="977"/>
      <c r="AD605" s="977"/>
      <c r="AE605" s="977"/>
      <c r="AF605" s="977"/>
      <c r="AG605" s="977"/>
      <c r="AH605" s="977"/>
      <c r="AI605" s="977"/>
      <c r="AJ605" s="977"/>
      <c r="AK605" s="977"/>
      <c r="AL605" s="977"/>
      <c r="AM605" s="977"/>
      <c r="AN605" s="937"/>
    </row>
    <row r="606" spans="9:47" ht="20.100000000000001" customHeight="1">
      <c r="I606" s="936"/>
      <c r="J606" s="939"/>
      <c r="K606" s="939"/>
      <c r="L606" s="939"/>
      <c r="M606" s="939"/>
      <c r="N606" s="939"/>
      <c r="O606" s="939"/>
      <c r="P606" s="939"/>
      <c r="Q606" s="939"/>
      <c r="R606" s="939"/>
      <c r="S606" s="939"/>
      <c r="T606" s="939"/>
      <c r="U606" s="939"/>
      <c r="V606" s="939"/>
      <c r="W606" s="939"/>
      <c r="X606" s="939"/>
      <c r="Y606" s="939"/>
      <c r="Z606" s="939"/>
      <c r="AA606" s="939"/>
      <c r="AB606" s="939"/>
      <c r="AC606" s="939"/>
      <c r="AD606" s="939"/>
      <c r="AE606" s="1440"/>
      <c r="AF606" s="939"/>
      <c r="AG606" s="1440"/>
      <c r="AH606" s="1440" t="s">
        <v>3581</v>
      </c>
      <c r="AI606" s="939"/>
      <c r="AJ606" s="939"/>
      <c r="AK606" s="939"/>
      <c r="AL606" s="939"/>
      <c r="AM606" s="939"/>
      <c r="AN606" s="940"/>
    </row>
    <row r="607" spans="9:47" ht="18.95" customHeight="1">
      <c r="I607" s="1949"/>
    </row>
    <row r="608" spans="9:47" ht="18.95" customHeight="1">
      <c r="I608" s="2273" t="s">
        <v>3560</v>
      </c>
      <c r="J608" s="2274"/>
      <c r="K608" s="2274"/>
      <c r="L608" s="2274"/>
      <c r="M608" s="2274"/>
      <c r="N608" s="2274"/>
      <c r="O608" s="2274"/>
      <c r="P608" s="2274"/>
      <c r="Q608" s="2274"/>
      <c r="R608" s="2274"/>
      <c r="S608" s="2274"/>
      <c r="T608" s="2274"/>
      <c r="U608" s="2274"/>
      <c r="V608" s="2274"/>
      <c r="W608" s="2274"/>
      <c r="X608" s="2274"/>
      <c r="Y608" s="2274"/>
      <c r="Z608" s="2274"/>
      <c r="AA608" s="2274"/>
      <c r="AB608" s="2274"/>
      <c r="AC608" s="2274"/>
      <c r="AD608" s="2274"/>
      <c r="AE608" s="2274"/>
      <c r="AF608" s="2274"/>
      <c r="AG608" s="2274"/>
      <c r="AH608" s="2274"/>
      <c r="AI608" s="2274"/>
      <c r="AJ608" s="2274"/>
      <c r="AK608" s="2274"/>
      <c r="AL608" s="2274"/>
      <c r="AM608" s="2274"/>
      <c r="AN608" s="2274"/>
      <c r="AO608" s="2274"/>
      <c r="AP608" s="2274"/>
      <c r="AQ608" s="2274"/>
      <c r="AR608" s="2274"/>
      <c r="AS608" s="2274"/>
      <c r="AT608" s="2274"/>
      <c r="AU608" s="2274"/>
    </row>
    <row r="609" spans="8:62" ht="18.95" customHeight="1">
      <c r="I609" s="1949" t="s">
        <v>2969</v>
      </c>
    </row>
    <row r="610" spans="8:62" ht="18.95" customHeight="1">
      <c r="I610" s="2275" t="s">
        <v>3561</v>
      </c>
      <c r="J610" s="2213"/>
      <c r="K610" s="2213"/>
      <c r="L610" s="2213"/>
      <c r="M610" s="2213"/>
      <c r="N610" s="2213"/>
      <c r="O610" s="2213"/>
      <c r="P610" s="2213"/>
      <c r="Q610" s="2213"/>
      <c r="R610" s="2213"/>
      <c r="S610" s="2213"/>
      <c r="T610" s="2213"/>
      <c r="U610" s="2213"/>
      <c r="V610" s="2213"/>
      <c r="W610" s="2213"/>
      <c r="X610" s="2213"/>
      <c r="Y610" s="2213"/>
      <c r="Z610" s="2213"/>
      <c r="AA610" s="2213"/>
      <c r="AB610" s="2213"/>
      <c r="AC610" s="2213"/>
      <c r="AD610" s="2213"/>
    </row>
    <row r="611" spans="8:62" ht="18.95" customHeight="1">
      <c r="I611" s="1949"/>
    </row>
    <row r="613" spans="8:62" ht="5.0999999999999996" customHeight="1">
      <c r="H613"/>
      <c r="I613" s="2239"/>
      <c r="S613" s="2236"/>
      <c r="T613" s="2237"/>
      <c r="U613" s="2237"/>
      <c r="V613" s="2237"/>
      <c r="W613" s="2237"/>
      <c r="X613" s="2238"/>
      <c r="Y613" s="920"/>
      <c r="Z613" s="920"/>
      <c r="AA613" s="920"/>
      <c r="AB613" s="920"/>
      <c r="AC613" s="920"/>
      <c r="AD613" s="920"/>
      <c r="AE613" s="920"/>
      <c r="AF613" s="920"/>
      <c r="AG613" s="920"/>
      <c r="AH613" s="920"/>
      <c r="AI613" s="920"/>
      <c r="AJ613" s="920"/>
      <c r="AK613" s="920"/>
      <c r="AL613" s="920"/>
      <c r="AM613" s="920"/>
      <c r="AN613" s="920"/>
      <c r="AO613" s="920"/>
      <c r="AP613" s="920"/>
      <c r="AQ613" s="920"/>
      <c r="AR613" s="920"/>
      <c r="AS613" s="920"/>
      <c r="AT613" s="920"/>
      <c r="AU613" s="920"/>
      <c r="AV613" s="920"/>
      <c r="BF613" s="920"/>
      <c r="BG613" s="920"/>
      <c r="BH613" s="920"/>
      <c r="BI613" s="920"/>
      <c r="BJ613" s="920"/>
    </row>
    <row r="614" spans="8:62" ht="18.95" customHeight="1">
      <c r="H614"/>
      <c r="I614" s="2239"/>
      <c r="J614" s="1020" t="s">
        <v>3577</v>
      </c>
      <c r="K614" s="1021"/>
      <c r="L614" s="1021"/>
      <c r="M614" s="1021"/>
      <c r="N614" s="1021"/>
      <c r="O614" s="1021"/>
      <c r="P614" s="1021"/>
      <c r="Q614" s="1021"/>
      <c r="R614" s="1021"/>
      <c r="S614" s="1953" t="s">
        <v>1519</v>
      </c>
      <c r="T614" s="908"/>
      <c r="U614" s="908"/>
      <c r="V614" s="908"/>
      <c r="W614" s="908"/>
      <c r="X614" s="909"/>
      <c r="AE614" s="920"/>
      <c r="AF614" s="920"/>
      <c r="AG614" s="920"/>
      <c r="AH614" s="920"/>
      <c r="AI614" s="920"/>
      <c r="AJ614" s="920"/>
      <c r="AK614" s="920"/>
      <c r="AL614" s="920"/>
      <c r="AM614" s="920"/>
      <c r="AN614" s="920"/>
    </row>
    <row r="615" spans="8:62" ht="9.9499999999999993" customHeight="1">
      <c r="H615"/>
      <c r="I615" s="916"/>
      <c r="J615" s="2239"/>
      <c r="K615" s="2239"/>
      <c r="L615" s="2239"/>
      <c r="M615" s="2239"/>
      <c r="N615" s="2239"/>
      <c r="O615" s="2239"/>
      <c r="P615" s="2239"/>
      <c r="Q615" s="2239"/>
      <c r="R615" s="2239"/>
      <c r="S615" s="2239"/>
      <c r="T615" s="2239"/>
      <c r="U615" s="2239"/>
      <c r="V615" s="2239"/>
      <c r="W615" s="2239"/>
      <c r="X615" s="2239"/>
      <c r="Y615" s="941"/>
      <c r="Z615" s="941"/>
      <c r="AA615" s="941"/>
      <c r="AB615" s="941"/>
      <c r="AC615" s="941"/>
      <c r="AD615" s="941"/>
      <c r="AE615" s="941"/>
      <c r="AF615" s="941"/>
      <c r="AG615" s="941"/>
      <c r="AH615" s="941"/>
      <c r="AI615" s="941"/>
      <c r="AJ615" s="941"/>
      <c r="AK615" s="941"/>
      <c r="AL615" s="941"/>
      <c r="AM615" s="941"/>
      <c r="AN615" s="941"/>
      <c r="AO615" s="941"/>
      <c r="AP615" s="941"/>
      <c r="AQ615" s="941"/>
      <c r="AR615" s="941"/>
      <c r="AS615" s="942"/>
    </row>
    <row r="616" spans="8:62" ht="18.95" customHeight="1">
      <c r="I616" s="1847"/>
      <c r="J616" s="920" t="s">
        <v>2869</v>
      </c>
      <c r="K616" s="920"/>
      <c r="L616" s="920"/>
      <c r="M616" s="920"/>
      <c r="N616" s="2890" t="s">
        <v>1179</v>
      </c>
      <c r="O616" s="2891"/>
      <c r="P616" s="2891"/>
      <c r="Q616" s="2892"/>
      <c r="R616" s="986" t="s">
        <v>1180</v>
      </c>
      <c r="S616" s="987" t="s">
        <v>1178</v>
      </c>
      <c r="T616" s="2890" t="s">
        <v>1179</v>
      </c>
      <c r="U616" s="2891"/>
      <c r="V616" s="2891"/>
      <c r="W616" s="2892"/>
      <c r="X616" s="986" t="s">
        <v>1180</v>
      </c>
      <c r="Y616" s="920" t="s">
        <v>737</v>
      </c>
      <c r="Z616" s="951" t="s">
        <v>2974</v>
      </c>
      <c r="AA616" s="920"/>
      <c r="AB616" s="920"/>
      <c r="AC616" s="920"/>
      <c r="AD616" s="920"/>
      <c r="AE616" s="920"/>
      <c r="AF616" s="920"/>
      <c r="AG616" s="920"/>
      <c r="AH616" s="920"/>
      <c r="AI616" s="920"/>
      <c r="AJ616" s="920"/>
      <c r="AK616" s="920"/>
      <c r="AL616" s="920"/>
      <c r="AM616" s="926" t="s">
        <v>1544</v>
      </c>
      <c r="AN616" s="927"/>
      <c r="AO616" s="928"/>
      <c r="AP616" s="926" t="s">
        <v>1623</v>
      </c>
      <c r="AQ616" s="927"/>
      <c r="AR616" s="928"/>
      <c r="AS616" s="937"/>
    </row>
    <row r="617" spans="8:62" ht="9.9499999999999993" customHeight="1">
      <c r="I617" s="1847"/>
      <c r="J617" s="920"/>
      <c r="K617" s="920"/>
      <c r="L617" s="920"/>
      <c r="M617" s="920"/>
      <c r="N617" s="920"/>
      <c r="O617" s="920"/>
      <c r="P617" s="920"/>
      <c r="Q617" s="920"/>
      <c r="R617" s="920"/>
      <c r="S617" s="920"/>
      <c r="T617" s="920"/>
      <c r="U617" s="920"/>
      <c r="V617" s="920"/>
      <c r="W617" s="920"/>
      <c r="X617" s="920"/>
      <c r="Y617" s="920"/>
      <c r="Z617" s="920"/>
      <c r="AA617" s="920"/>
      <c r="AB617" s="920"/>
      <c r="AC617" s="920"/>
      <c r="AD617" s="920"/>
      <c r="AE617" s="920"/>
      <c r="AF617" s="920"/>
      <c r="AG617" s="920"/>
      <c r="AH617" s="920"/>
      <c r="AI617" s="920"/>
      <c r="AJ617" s="920"/>
      <c r="AK617" s="920"/>
      <c r="AL617" s="920"/>
      <c r="AM617" s="920"/>
      <c r="AN617" s="920"/>
      <c r="AO617" s="920"/>
      <c r="AP617" s="920"/>
      <c r="AQ617" s="920"/>
      <c r="AR617" s="920"/>
      <c r="AS617" s="937"/>
    </row>
    <row r="618" spans="8:62" ht="18.95" customHeight="1">
      <c r="I618" s="1847"/>
      <c r="J618" s="1056" t="s">
        <v>1876</v>
      </c>
      <c r="K618" s="1056"/>
      <c r="L618" s="938"/>
      <c r="M618" s="920"/>
      <c r="N618" s="992" t="s">
        <v>1860</v>
      </c>
      <c r="O618" s="1152"/>
      <c r="P618" s="1152"/>
      <c r="Q618" s="1152"/>
      <c r="R618" s="1152"/>
      <c r="S618" s="1153"/>
      <c r="T618" s="986" t="s">
        <v>912</v>
      </c>
      <c r="U618" s="920"/>
      <c r="V618" s="938" t="s">
        <v>1877</v>
      </c>
      <c r="W618" s="938"/>
      <c r="X618" s="938"/>
      <c r="Y618" s="1029">
        <v>1111</v>
      </c>
      <c r="Z618" s="1027"/>
      <c r="AA618" s="1028"/>
      <c r="AB618" s="2890" t="s">
        <v>1880</v>
      </c>
      <c r="AC618" s="2891"/>
      <c r="AD618" s="2891"/>
      <c r="AE618" s="2892"/>
      <c r="AF618" s="986" t="s">
        <v>1115</v>
      </c>
      <c r="AG618" s="920"/>
      <c r="AH618" s="920"/>
      <c r="AI618" s="920"/>
      <c r="AJ618" s="920"/>
      <c r="AK618" s="920"/>
      <c r="AL618" s="920"/>
      <c r="AM618" s="920"/>
      <c r="AN618" s="920"/>
      <c r="AO618" s="920"/>
      <c r="AP618" s="920"/>
      <c r="AQ618" s="920"/>
      <c r="AR618" s="920"/>
      <c r="AS618" s="937"/>
    </row>
    <row r="619" spans="8:62" ht="9.9499999999999993" customHeight="1">
      <c r="I619" s="1847"/>
      <c r="J619" s="920"/>
      <c r="K619" s="920"/>
      <c r="L619" s="920"/>
      <c r="M619" s="920"/>
      <c r="N619" s="920"/>
      <c r="O619" s="920"/>
      <c r="P619" s="920"/>
      <c r="Q619" s="920"/>
      <c r="R619" s="920"/>
      <c r="S619" s="920"/>
      <c r="T619" s="920"/>
      <c r="U619" s="920"/>
      <c r="V619" s="920"/>
      <c r="W619" s="920"/>
      <c r="X619" s="920"/>
      <c r="Y619" s="920"/>
      <c r="Z619" s="920"/>
      <c r="AA619" s="920"/>
      <c r="AB619" s="920"/>
      <c r="AC619" s="920"/>
      <c r="AD619" s="920"/>
      <c r="AE619" s="920"/>
      <c r="AF619" s="920"/>
      <c r="AG619" s="920"/>
      <c r="AH619" s="920"/>
      <c r="AI619" s="920"/>
      <c r="AJ619" s="920"/>
      <c r="AK619" s="920"/>
      <c r="AL619" s="920"/>
      <c r="AM619" s="920"/>
      <c r="AN619" s="920"/>
      <c r="AO619" s="920"/>
      <c r="AP619" s="920"/>
      <c r="AQ619" s="920"/>
      <c r="AR619" s="920"/>
      <c r="AS619" s="937"/>
    </row>
    <row r="620" spans="8:62" ht="18.95" customHeight="1">
      <c r="I620" s="1847"/>
      <c r="J620" s="949" t="s">
        <v>1542</v>
      </c>
      <c r="K620" s="938"/>
      <c r="L620" s="938"/>
      <c r="M620" s="920"/>
      <c r="N620" s="982" t="s">
        <v>1521</v>
      </c>
      <c r="O620" s="983"/>
      <c r="P620" s="983"/>
      <c r="Q620" s="983"/>
      <c r="R620" s="986" t="s">
        <v>912</v>
      </c>
      <c r="S620" s="910" t="s">
        <v>1627</v>
      </c>
      <c r="T620" s="981"/>
      <c r="U620" s="938"/>
      <c r="V620" s="982" t="s">
        <v>1521</v>
      </c>
      <c r="W620" s="983"/>
      <c r="X620" s="983"/>
      <c r="Y620" s="983"/>
      <c r="Z620" s="986" t="s">
        <v>912</v>
      </c>
      <c r="AA620" s="910" t="s">
        <v>1656</v>
      </c>
      <c r="AB620" s="981"/>
      <c r="AC620" s="938"/>
      <c r="AD620" s="982" t="s">
        <v>1521</v>
      </c>
      <c r="AE620" s="983"/>
      <c r="AF620" s="983"/>
      <c r="AG620" s="983"/>
      <c r="AH620" s="986" t="s">
        <v>912</v>
      </c>
      <c r="AI620" s="920"/>
      <c r="AJ620" s="920"/>
      <c r="AK620" s="920"/>
      <c r="AL620" s="920"/>
      <c r="AM620" s="920"/>
      <c r="AN620" s="920"/>
      <c r="AO620" s="920"/>
      <c r="AP620" s="920"/>
      <c r="AQ620" s="920"/>
      <c r="AR620" s="920"/>
      <c r="AS620" s="937"/>
    </row>
    <row r="621" spans="8:62" ht="18.95" customHeight="1">
      <c r="I621" s="1847"/>
      <c r="J621" s="920"/>
      <c r="K621" s="920"/>
      <c r="L621" s="920"/>
      <c r="M621" s="920"/>
      <c r="N621" s="920"/>
      <c r="O621" s="920"/>
      <c r="P621" s="920"/>
      <c r="Q621" s="920"/>
      <c r="R621" s="920"/>
      <c r="S621" s="920"/>
      <c r="T621" s="920"/>
      <c r="U621" s="920"/>
      <c r="V621" s="920"/>
      <c r="W621" s="920"/>
      <c r="X621" s="920"/>
      <c r="Y621" s="920"/>
      <c r="Z621" s="920"/>
      <c r="AA621" s="920"/>
      <c r="AB621" s="920"/>
      <c r="AC621" s="920"/>
      <c r="AD621" s="920"/>
      <c r="AE621" s="920"/>
      <c r="AF621" s="920"/>
      <c r="AG621" s="920"/>
      <c r="AH621" s="920"/>
      <c r="AI621" s="920"/>
      <c r="AJ621" s="920"/>
      <c r="AK621" s="920"/>
      <c r="AL621" s="920"/>
      <c r="AM621" s="920"/>
      <c r="AN621" s="920"/>
      <c r="AO621" s="920"/>
      <c r="AP621" s="920"/>
      <c r="AQ621" s="920"/>
      <c r="AR621" s="920"/>
      <c r="AS621" s="937"/>
    </row>
    <row r="622" spans="8:62" ht="18.95" customHeight="1">
      <c r="I622" s="1847"/>
      <c r="J622" s="2880" t="s">
        <v>1559</v>
      </c>
      <c r="K622" s="3133" t="s">
        <v>3578</v>
      </c>
      <c r="L622" s="3134"/>
      <c r="M622" s="3134"/>
      <c r="N622" s="3134"/>
      <c r="O622" s="3134"/>
      <c r="P622" s="3135"/>
      <c r="Q622" s="1025" t="s">
        <v>1881</v>
      </c>
      <c r="R622" s="1026"/>
      <c r="S622" s="1026"/>
      <c r="T622" s="1026"/>
      <c r="U622" s="930"/>
      <c r="V622" s="931"/>
      <c r="W622" s="929" t="s">
        <v>1586</v>
      </c>
      <c r="X622" s="930"/>
      <c r="Y622" s="930"/>
      <c r="Z622" s="930"/>
      <c r="AA622" s="930"/>
      <c r="AB622" s="930"/>
      <c r="AC622" s="930"/>
      <c r="AD622" s="930"/>
      <c r="AE622" s="930"/>
      <c r="AF622" s="930"/>
      <c r="AG622" s="931"/>
      <c r="AH622" s="930"/>
      <c r="AI622" s="930"/>
      <c r="AJ622" s="930"/>
      <c r="AK622" s="930"/>
      <c r="AL622" s="930"/>
      <c r="AM622" s="2797" t="s">
        <v>2968</v>
      </c>
      <c r="AN622" s="2799"/>
      <c r="AO622" s="2810" t="s">
        <v>1886</v>
      </c>
      <c r="AP622" s="2811"/>
      <c r="AQ622" s="2812"/>
      <c r="AR622" s="1229"/>
      <c r="AS622" s="937"/>
    </row>
    <row r="623" spans="8:62" ht="18.95" customHeight="1">
      <c r="I623" s="1847"/>
      <c r="J623" s="2881"/>
      <c r="K623" s="3136"/>
      <c r="L623" s="3137"/>
      <c r="M623" s="3137"/>
      <c r="N623" s="3137"/>
      <c r="O623" s="3137"/>
      <c r="P623" s="3138"/>
      <c r="Q623" s="966" t="s">
        <v>1882</v>
      </c>
      <c r="R623" s="967"/>
      <c r="S623" s="966" t="s">
        <v>1528</v>
      </c>
      <c r="T623" s="967"/>
      <c r="U623" s="967"/>
      <c r="V623" s="968"/>
      <c r="W623" s="966" t="s">
        <v>699</v>
      </c>
      <c r="X623" s="967"/>
      <c r="Y623" s="967"/>
      <c r="Z623" s="967"/>
      <c r="AA623" s="966" t="s">
        <v>700</v>
      </c>
      <c r="AB623" s="967"/>
      <c r="AC623" s="967"/>
      <c r="AD623" s="967"/>
      <c r="AE623" s="929" t="s">
        <v>1697</v>
      </c>
      <c r="AF623" s="930"/>
      <c r="AG623" s="930"/>
      <c r="AH623" s="930"/>
      <c r="AI623" s="930"/>
      <c r="AJ623" s="966" t="s">
        <v>1771</v>
      </c>
      <c r="AK623" s="968"/>
      <c r="AL623" s="968"/>
      <c r="AM623" s="2800"/>
      <c r="AN623" s="2802"/>
      <c r="AO623" s="2839"/>
      <c r="AP623" s="2840"/>
      <c r="AQ623" s="2841"/>
      <c r="AR623" s="1228" t="s">
        <v>1180</v>
      </c>
      <c r="AS623" s="937"/>
    </row>
    <row r="624" spans="8:62" ht="18.95" customHeight="1">
      <c r="I624" s="1847"/>
      <c r="J624" s="932" t="s">
        <v>737</v>
      </c>
      <c r="K624" s="932" t="s">
        <v>1860</v>
      </c>
      <c r="L624" s="932"/>
      <c r="M624" s="932"/>
      <c r="N624" s="932"/>
      <c r="O624" s="932"/>
      <c r="P624" s="932"/>
      <c r="Q624" s="1029">
        <v>1111</v>
      </c>
      <c r="R624" s="1162"/>
      <c r="S624" s="1029" t="s">
        <v>1879</v>
      </c>
      <c r="T624" s="1027"/>
      <c r="U624" s="1027"/>
      <c r="V624" s="1028"/>
      <c r="W624" s="982" t="s">
        <v>1689</v>
      </c>
      <c r="X624" s="983"/>
      <c r="Y624" s="983"/>
      <c r="Z624" s="983"/>
      <c r="AA624" s="982" t="s">
        <v>3276</v>
      </c>
      <c r="AB624" s="983"/>
      <c r="AC624" s="983"/>
      <c r="AD624" s="983"/>
      <c r="AE624" s="1080" t="s">
        <v>1691</v>
      </c>
      <c r="AF624" s="983"/>
      <c r="AG624" s="983"/>
      <c r="AH624" s="983"/>
      <c r="AI624" s="983"/>
      <c r="AJ624" s="982" t="s">
        <v>1772</v>
      </c>
      <c r="AK624" s="1152"/>
      <c r="AL624" s="1152"/>
      <c r="AM624" s="1029" t="s">
        <v>737</v>
      </c>
      <c r="AN624" s="1162"/>
      <c r="AO624" s="1029">
        <v>15</v>
      </c>
      <c r="AP624" s="1027"/>
      <c r="AQ624" s="1028"/>
      <c r="AR624" s="1068"/>
      <c r="AS624" s="937"/>
    </row>
    <row r="625" spans="7:60" ht="18.95" customHeight="1">
      <c r="I625" s="1847"/>
      <c r="J625" s="932" t="s">
        <v>737</v>
      </c>
      <c r="K625" s="932" t="s">
        <v>1860</v>
      </c>
      <c r="L625" s="932"/>
      <c r="M625" s="932"/>
      <c r="N625" s="932"/>
      <c r="O625" s="932"/>
      <c r="P625" s="932"/>
      <c r="Q625" s="1029">
        <v>1111</v>
      </c>
      <c r="R625" s="1162"/>
      <c r="S625" s="1029" t="s">
        <v>1884</v>
      </c>
      <c r="T625" s="1027"/>
      <c r="U625" s="1027"/>
      <c r="V625" s="1028"/>
      <c r="W625" s="982" t="s">
        <v>1689</v>
      </c>
      <c r="X625" s="983"/>
      <c r="Y625" s="983"/>
      <c r="Z625" s="983"/>
      <c r="AA625" s="982" t="s">
        <v>3276</v>
      </c>
      <c r="AB625" s="983"/>
      <c r="AC625" s="983"/>
      <c r="AD625" s="983"/>
      <c r="AE625" s="1080" t="s">
        <v>1691</v>
      </c>
      <c r="AF625" s="983"/>
      <c r="AG625" s="983"/>
      <c r="AH625" s="983"/>
      <c r="AI625" s="983"/>
      <c r="AJ625" s="982" t="s">
        <v>1773</v>
      </c>
      <c r="AK625" s="1152"/>
      <c r="AL625" s="1152"/>
      <c r="AM625" s="1029" t="s">
        <v>737</v>
      </c>
      <c r="AN625" s="1162"/>
      <c r="AO625" s="1029">
        <v>20</v>
      </c>
      <c r="AP625" s="1027"/>
      <c r="AQ625" s="1028"/>
      <c r="AR625" s="1068"/>
      <c r="AS625" s="937"/>
    </row>
    <row r="626" spans="7:60" ht="18.95" customHeight="1">
      <c r="I626" s="1847"/>
      <c r="J626" s="932" t="s">
        <v>737</v>
      </c>
      <c r="K626" s="932" t="s">
        <v>1860</v>
      </c>
      <c r="L626" s="932"/>
      <c r="M626" s="932"/>
      <c r="N626" s="932"/>
      <c r="O626" s="932"/>
      <c r="P626" s="932"/>
      <c r="Q626" s="1029">
        <v>1111</v>
      </c>
      <c r="R626" s="1162"/>
      <c r="S626" s="1029" t="s">
        <v>1885</v>
      </c>
      <c r="T626" s="1027"/>
      <c r="U626" s="1027"/>
      <c r="V626" s="1028"/>
      <c r="W626" s="982" t="s">
        <v>1689</v>
      </c>
      <c r="X626" s="983"/>
      <c r="Y626" s="983"/>
      <c r="Z626" s="983"/>
      <c r="AA626" s="982" t="s">
        <v>3276</v>
      </c>
      <c r="AB626" s="983"/>
      <c r="AC626" s="983"/>
      <c r="AD626" s="983"/>
      <c r="AE626" s="1080" t="s">
        <v>1691</v>
      </c>
      <c r="AF626" s="983"/>
      <c r="AG626" s="983"/>
      <c r="AH626" s="983"/>
      <c r="AI626" s="983"/>
      <c r="AJ626" s="982" t="s">
        <v>1766</v>
      </c>
      <c r="AK626" s="1152"/>
      <c r="AL626" s="1152"/>
      <c r="AM626" s="1387" t="s">
        <v>1759</v>
      </c>
      <c r="AN626" s="1162"/>
      <c r="AO626" s="1029">
        <v>10</v>
      </c>
      <c r="AP626" s="1027"/>
      <c r="AQ626" s="1028"/>
      <c r="AR626" s="1229"/>
      <c r="AS626" s="937"/>
    </row>
    <row r="627" spans="7:60" ht="5.0999999999999996" customHeight="1">
      <c r="I627" s="1847"/>
      <c r="J627" s="920"/>
      <c r="K627" s="920"/>
      <c r="L627" s="920"/>
      <c r="M627" s="920"/>
      <c r="N627" s="920"/>
      <c r="O627" s="920"/>
      <c r="P627" s="920"/>
      <c r="Q627" s="920"/>
      <c r="R627" s="920"/>
      <c r="S627" s="920"/>
      <c r="T627" s="920"/>
      <c r="U627" s="920"/>
      <c r="V627" s="920"/>
      <c r="W627" s="920"/>
      <c r="X627" s="920"/>
      <c r="Y627" s="920"/>
      <c r="Z627" s="920"/>
      <c r="AA627" s="920"/>
      <c r="AB627" s="920"/>
      <c r="AC627" s="920"/>
      <c r="AD627" s="920"/>
      <c r="AE627" s="920"/>
      <c r="AF627" s="920"/>
      <c r="AG627" s="920"/>
      <c r="AH627" s="920"/>
      <c r="AI627" s="920"/>
      <c r="AJ627" s="920"/>
      <c r="AK627" s="920"/>
      <c r="AL627" s="920"/>
      <c r="AM627" s="920"/>
      <c r="AN627" s="920"/>
      <c r="AO627" s="920"/>
      <c r="AP627" s="920"/>
      <c r="AQ627" s="920"/>
      <c r="AR627" s="920"/>
      <c r="AS627" s="937"/>
    </row>
    <row r="628" spans="7:60" ht="5.0999999999999996" customHeight="1">
      <c r="I628" s="1847"/>
      <c r="J628" s="1242"/>
      <c r="K628" s="1242"/>
      <c r="L628" s="1242"/>
      <c r="M628" s="1242"/>
      <c r="N628" s="1242"/>
      <c r="O628" s="1242"/>
      <c r="P628" s="1242"/>
      <c r="Q628" s="1242"/>
      <c r="R628" s="1242"/>
      <c r="S628" s="1242"/>
      <c r="T628" s="1242"/>
      <c r="U628" s="1242"/>
      <c r="V628" s="1242"/>
      <c r="W628" s="1242"/>
      <c r="X628" s="1242"/>
      <c r="Y628" s="1242"/>
      <c r="Z628" s="1242"/>
      <c r="AA628" s="1242"/>
      <c r="AB628" s="1242"/>
      <c r="AC628" s="1242"/>
      <c r="AD628" s="1242"/>
      <c r="AE628" s="1242"/>
      <c r="AF628" s="1242"/>
      <c r="AG628" s="1242"/>
      <c r="AH628" s="1242"/>
      <c r="AI628" s="1242"/>
      <c r="AJ628" s="1242"/>
      <c r="AK628" s="1242"/>
      <c r="AL628" s="1242"/>
      <c r="AM628" s="1242"/>
      <c r="AN628" s="1242"/>
      <c r="AO628" s="1242"/>
      <c r="AP628" s="1242"/>
      <c r="AQ628" s="1242"/>
      <c r="AR628" s="1242"/>
      <c r="AS628" s="937"/>
    </row>
    <row r="629" spans="7:60" ht="18.95" customHeight="1">
      <c r="I629" s="1847"/>
      <c r="J629" s="980"/>
      <c r="K629" s="980"/>
      <c r="L629" s="980"/>
      <c r="M629" s="980"/>
      <c r="N629" s="980"/>
      <c r="O629" s="980"/>
      <c r="P629" s="980"/>
      <c r="Q629" s="980"/>
      <c r="R629" s="980"/>
      <c r="S629" s="980"/>
      <c r="T629" s="980"/>
      <c r="U629" s="980"/>
      <c r="V629" s="980"/>
      <c r="W629" s="980"/>
      <c r="X629" s="980"/>
      <c r="Y629" s="980"/>
      <c r="Z629" s="980"/>
      <c r="AA629" s="980"/>
      <c r="AB629" s="980"/>
      <c r="AC629" s="980"/>
      <c r="AD629" s="980"/>
      <c r="AE629" s="980"/>
      <c r="AF629" s="980"/>
      <c r="AG629" s="980"/>
      <c r="AH629" s="980"/>
      <c r="AI629" s="980"/>
      <c r="AJ629" s="980"/>
      <c r="AK629" s="980"/>
      <c r="AL629" s="980" t="s">
        <v>1887</v>
      </c>
      <c r="AM629" s="979"/>
      <c r="AN629" s="979"/>
      <c r="AO629" s="2883">
        <f>AO624+AO625+AO626</f>
        <v>45</v>
      </c>
      <c r="AP629" s="2884"/>
      <c r="AQ629" s="2885"/>
      <c r="AR629" s="980"/>
      <c r="AS629" s="937"/>
    </row>
    <row r="630" spans="7:60" ht="5.0999999999999996" customHeight="1">
      <c r="I630" s="1847"/>
      <c r="J630" s="977"/>
      <c r="K630" s="977"/>
      <c r="L630" s="977"/>
      <c r="M630" s="977"/>
      <c r="N630" s="977"/>
      <c r="O630" s="977"/>
      <c r="P630" s="977"/>
      <c r="Q630" s="977"/>
      <c r="R630" s="977"/>
      <c r="S630" s="977"/>
      <c r="T630" s="977"/>
      <c r="U630" s="977"/>
      <c r="V630" s="977"/>
      <c r="W630" s="977"/>
      <c r="X630" s="977"/>
      <c r="Y630" s="977"/>
      <c r="Z630" s="977"/>
      <c r="AA630" s="977"/>
      <c r="AB630" s="977"/>
      <c r="AC630" s="977"/>
      <c r="AD630" s="977"/>
      <c r="AE630" s="977"/>
      <c r="AF630" s="977"/>
      <c r="AG630" s="977"/>
      <c r="AH630" s="977"/>
      <c r="AI630" s="977"/>
      <c r="AJ630" s="977"/>
      <c r="AK630" s="977"/>
      <c r="AL630" s="977"/>
      <c r="AM630" s="977"/>
      <c r="AN630" s="977"/>
      <c r="AO630" s="977"/>
      <c r="AP630" s="977"/>
      <c r="AQ630" s="977"/>
      <c r="AR630" s="977"/>
      <c r="AS630" s="937"/>
    </row>
    <row r="631" spans="7:60" ht="9.9499999999999993" customHeight="1">
      <c r="I631" s="936"/>
      <c r="J631" s="939"/>
      <c r="K631" s="939"/>
      <c r="L631" s="939"/>
      <c r="M631" s="939"/>
      <c r="N631" s="939"/>
      <c r="O631" s="939"/>
      <c r="P631" s="939"/>
      <c r="Q631" s="939"/>
      <c r="R631" s="939"/>
      <c r="S631" s="939"/>
      <c r="T631" s="939"/>
      <c r="U631" s="939"/>
      <c r="V631" s="939"/>
      <c r="W631" s="939"/>
      <c r="X631" s="939"/>
      <c r="Y631" s="939"/>
      <c r="Z631" s="939"/>
      <c r="AA631" s="939"/>
      <c r="AB631" s="939"/>
      <c r="AC631" s="939"/>
      <c r="AD631" s="939"/>
      <c r="AE631" s="939"/>
      <c r="AF631" s="939"/>
      <c r="AG631" s="939"/>
      <c r="AH631" s="939"/>
      <c r="AI631" s="939"/>
      <c r="AJ631" s="939"/>
      <c r="AK631" s="939"/>
      <c r="AL631" s="939"/>
      <c r="AM631" s="939"/>
      <c r="AN631" s="939"/>
      <c r="AO631" s="939"/>
      <c r="AP631" s="939"/>
      <c r="AQ631" s="939"/>
      <c r="AR631" s="939"/>
      <c r="AS631" s="940"/>
    </row>
    <row r="634" spans="7:60" ht="18.95" customHeight="1">
      <c r="G634" s="924" t="s">
        <v>3369</v>
      </c>
    </row>
    <row r="636" spans="7:60" ht="5.0999999999999996" customHeight="1">
      <c r="H636"/>
      <c r="I636" s="536"/>
      <c r="J636" s="921"/>
      <c r="K636" s="922"/>
      <c r="L636" s="922"/>
      <c r="M636" s="922"/>
      <c r="N636" s="922"/>
      <c r="O636" s="922"/>
      <c r="P636" s="923"/>
      <c r="Q636" s="536"/>
      <c r="R636" s="536"/>
      <c r="S636" s="536"/>
      <c r="T636" s="536"/>
      <c r="U636" s="536"/>
      <c r="V636" s="536"/>
      <c r="W636" s="536"/>
      <c r="X636" s="920"/>
      <c r="Y636" s="920"/>
      <c r="Z636" s="920"/>
      <c r="AA636" s="920"/>
      <c r="AB636" s="920"/>
      <c r="AC636" s="920"/>
      <c r="AD636" s="920"/>
      <c r="AE636" s="920"/>
      <c r="AF636" s="920"/>
      <c r="AG636" s="920"/>
      <c r="AH636" s="920"/>
      <c r="AI636" s="920"/>
      <c r="AJ636" s="920"/>
      <c r="AK636" s="920"/>
      <c r="AL636" s="920"/>
      <c r="AM636" s="920"/>
      <c r="AN636" s="920"/>
      <c r="AO636" s="920"/>
      <c r="AP636" s="920"/>
      <c r="AQ636" s="920"/>
      <c r="AR636" s="920"/>
      <c r="AS636" s="920"/>
      <c r="AT636" s="920"/>
      <c r="BD636" s="920"/>
      <c r="BE636" s="920"/>
      <c r="BF636" s="920"/>
      <c r="BG636" s="920"/>
      <c r="BH636" s="920"/>
    </row>
    <row r="637" spans="7:60" ht="18.95" customHeight="1">
      <c r="H637"/>
      <c r="I637" s="536"/>
      <c r="J637" s="907" t="s">
        <v>2942</v>
      </c>
      <c r="K637" s="908"/>
      <c r="L637" s="908"/>
      <c r="M637" s="908"/>
      <c r="N637" s="908"/>
      <c r="O637" s="908"/>
      <c r="P637" s="909"/>
      <c r="Q637" s="1020" t="s">
        <v>1519</v>
      </c>
      <c r="R637" s="1021"/>
      <c r="S637" s="1021"/>
      <c r="T637" s="1021"/>
      <c r="U637" s="1022"/>
      <c r="V637" s="1022"/>
      <c r="W637" s="1023"/>
      <c r="AC637" s="920"/>
      <c r="AD637" s="920"/>
      <c r="AE637" s="920"/>
      <c r="AF637" s="920"/>
      <c r="AG637" s="920"/>
      <c r="AH637" s="920"/>
      <c r="AI637" s="920"/>
      <c r="AJ637" s="920"/>
      <c r="AK637" s="920"/>
      <c r="AL637" s="920"/>
    </row>
    <row r="638" spans="7:60" ht="9.9499999999999993" customHeight="1">
      <c r="H638"/>
      <c r="I638" s="916"/>
      <c r="J638" s="536"/>
      <c r="K638" s="536"/>
      <c r="L638" s="536"/>
      <c r="M638" s="536"/>
      <c r="N638" s="536"/>
      <c r="O638" s="536"/>
      <c r="P638" s="536"/>
      <c r="Q638" s="914"/>
      <c r="R638" s="914"/>
      <c r="S638" s="914"/>
      <c r="T638" s="914"/>
      <c r="U638" s="914"/>
      <c r="V638" s="914"/>
      <c r="W638" s="914"/>
      <c r="X638" s="941"/>
      <c r="Y638" s="941"/>
      <c r="Z638" s="941"/>
      <c r="AA638" s="941"/>
      <c r="AB638" s="941"/>
      <c r="AC638" s="941"/>
      <c r="AD638" s="941"/>
      <c r="AE638" s="941"/>
      <c r="AF638" s="941"/>
      <c r="AG638" s="941"/>
      <c r="AH638" s="941"/>
      <c r="AI638" s="941"/>
      <c r="AJ638" s="941"/>
      <c r="AK638" s="941"/>
      <c r="AL638" s="941"/>
      <c r="AM638" s="941"/>
      <c r="AN638" s="941"/>
      <c r="AO638" s="941"/>
      <c r="AP638" s="941"/>
      <c r="AQ638" s="941"/>
      <c r="AR638" s="941"/>
      <c r="AS638" s="941"/>
      <c r="AT638" s="941"/>
      <c r="AU638" s="941"/>
      <c r="AV638" s="942"/>
    </row>
    <row r="639" spans="7:60" ht="18.95" customHeight="1">
      <c r="I639" s="935"/>
      <c r="J639" s="949" t="s">
        <v>2950</v>
      </c>
      <c r="K639" s="1397"/>
      <c r="L639" s="1924"/>
      <c r="M639" s="1924"/>
      <c r="N639" s="3139" t="s">
        <v>1179</v>
      </c>
      <c r="O639" s="3140"/>
      <c r="P639" s="3140"/>
      <c r="Q639" s="3141"/>
      <c r="R639" s="986" t="s">
        <v>1180</v>
      </c>
      <c r="S639" s="920" t="s">
        <v>737</v>
      </c>
      <c r="T639" s="951" t="s">
        <v>1539</v>
      </c>
      <c r="U639" s="974"/>
      <c r="V639" s="920"/>
      <c r="W639" s="920"/>
      <c r="X639" s="920"/>
      <c r="Y639" s="920"/>
      <c r="Z639" s="920"/>
      <c r="AA639" s="920"/>
      <c r="AB639" s="920"/>
      <c r="AC639" s="920"/>
      <c r="AD639" s="920"/>
      <c r="AE639" s="920"/>
      <c r="AL639" s="926" t="s">
        <v>1537</v>
      </c>
      <c r="AM639" s="927"/>
      <c r="AN639" s="928"/>
      <c r="AO639" s="926" t="s">
        <v>1778</v>
      </c>
      <c r="AP639" s="927"/>
      <c r="AQ639" s="928"/>
      <c r="AR639" s="920"/>
      <c r="AS639" s="920"/>
      <c r="AT639" s="920"/>
      <c r="AU639" s="920"/>
      <c r="AV639" s="937"/>
    </row>
    <row r="640" spans="7:60" ht="9.9499999999999993" customHeight="1">
      <c r="I640" s="935"/>
      <c r="J640" s="1924"/>
      <c r="K640" s="1924"/>
      <c r="L640" s="1924"/>
      <c r="M640" s="1924"/>
      <c r="N640" s="920"/>
      <c r="O640" s="920"/>
      <c r="P640" s="920"/>
      <c r="Q640" s="920"/>
      <c r="R640" s="920"/>
      <c r="S640" s="920"/>
      <c r="T640" s="920"/>
      <c r="U640" s="920"/>
      <c r="V640" s="920"/>
      <c r="W640" s="920"/>
      <c r="X640" s="920"/>
      <c r="Y640" s="920"/>
      <c r="Z640" s="920"/>
      <c r="AA640" s="920"/>
      <c r="AB640" s="920"/>
      <c r="AC640" s="920"/>
      <c r="AD640" s="920"/>
      <c r="AE640" s="920"/>
      <c r="AF640" s="920"/>
      <c r="AG640" s="920"/>
      <c r="AH640" s="920"/>
      <c r="AI640" s="920"/>
      <c r="AJ640" s="920"/>
      <c r="AK640" s="920"/>
      <c r="AL640" s="920"/>
      <c r="AM640" s="920"/>
      <c r="AN640" s="920"/>
      <c r="AO640" s="920"/>
      <c r="AP640" s="920"/>
      <c r="AQ640" s="920"/>
      <c r="AR640" s="920"/>
      <c r="AS640" s="920"/>
      <c r="AT640" s="920"/>
      <c r="AU640" s="920"/>
      <c r="AV640" s="937"/>
    </row>
    <row r="641" spans="4:125" ht="18.95" customHeight="1">
      <c r="I641" s="935"/>
      <c r="J641" s="1256" t="s">
        <v>1876</v>
      </c>
      <c r="K641" s="1256"/>
      <c r="L641" s="1924"/>
      <c r="M641" s="1924"/>
      <c r="N641" s="1937" t="s">
        <v>1860</v>
      </c>
      <c r="O641" s="1938"/>
      <c r="P641" s="1938"/>
      <c r="Q641" s="1938"/>
      <c r="R641" s="1938"/>
      <c r="S641" s="1939"/>
      <c r="T641" s="986" t="s">
        <v>912</v>
      </c>
      <c r="U641" s="920"/>
      <c r="V641" s="938" t="s">
        <v>1877</v>
      </c>
      <c r="W641" s="938"/>
      <c r="X641" s="938"/>
      <c r="Y641" s="1940">
        <v>1111</v>
      </c>
      <c r="Z641" s="1941"/>
      <c r="AA641" s="1942"/>
      <c r="AB641" s="3139" t="s">
        <v>1880</v>
      </c>
      <c r="AC641" s="3140"/>
      <c r="AD641" s="3140"/>
      <c r="AE641" s="3141"/>
      <c r="AF641" s="986" t="s">
        <v>1878</v>
      </c>
      <c r="AG641" s="920"/>
      <c r="AH641" s="920"/>
      <c r="AI641" s="920"/>
      <c r="AJ641" s="920"/>
      <c r="AK641" s="920"/>
      <c r="AL641" s="920"/>
      <c r="AM641" s="920"/>
      <c r="AN641" s="920"/>
      <c r="AO641" s="920"/>
      <c r="AP641" s="920"/>
      <c r="AQ641" s="920"/>
      <c r="AR641" s="920"/>
      <c r="AS641" s="920"/>
      <c r="AT641" s="920"/>
      <c r="AU641" s="920"/>
      <c r="AV641" s="937"/>
    </row>
    <row r="642" spans="4:125" customFormat="1" ht="9.9499999999999993" customHeight="1">
      <c r="D642" s="486"/>
      <c r="E642" s="486"/>
      <c r="F642" s="486"/>
      <c r="G642" s="486"/>
      <c r="H642" s="486"/>
      <c r="I642" s="935"/>
      <c r="J642" s="1924"/>
      <c r="K642" s="1924"/>
      <c r="L642" s="1924"/>
      <c r="M642" s="1924"/>
      <c r="N642" s="920"/>
      <c r="O642" s="920"/>
      <c r="P642" s="920"/>
      <c r="Q642" s="920"/>
      <c r="R642" s="920"/>
      <c r="S642" s="920"/>
      <c r="T642" s="920"/>
      <c r="U642" s="920"/>
      <c r="V642" s="920"/>
      <c r="W642" s="920"/>
      <c r="X642" s="920"/>
      <c r="Y642" s="920"/>
      <c r="Z642" s="920"/>
      <c r="AA642" s="920"/>
      <c r="AB642" s="920"/>
      <c r="AC642" s="920"/>
      <c r="AD642" s="920"/>
      <c r="AE642" s="920"/>
      <c r="AF642" s="920"/>
      <c r="AG642" s="920"/>
      <c r="AH642" s="920"/>
      <c r="AI642" s="920"/>
      <c r="AJ642" s="486"/>
      <c r="AK642" s="486"/>
      <c r="AL642" s="920"/>
      <c r="AM642" s="920"/>
      <c r="AN642" s="920"/>
      <c r="AO642" s="920"/>
      <c r="AP642" s="920"/>
      <c r="AQ642" s="920"/>
      <c r="AR642" s="920"/>
      <c r="AS642" s="920"/>
      <c r="AT642" s="920"/>
      <c r="AU642" s="920"/>
      <c r="AV642" s="937"/>
      <c r="AW642" s="486"/>
      <c r="AX642" s="486"/>
      <c r="AY642" s="486"/>
      <c r="AZ642" s="486"/>
      <c r="BA642" s="486"/>
      <c r="BB642" s="486"/>
      <c r="BC642" s="486"/>
      <c r="BD642" s="486"/>
      <c r="BE642" s="486"/>
      <c r="BF642" s="486"/>
      <c r="BG642" s="486"/>
      <c r="BH642" s="486"/>
      <c r="BI642" s="486"/>
      <c r="BJ642" s="486"/>
      <c r="BK642" s="486"/>
      <c r="BL642" s="486"/>
      <c r="BM642" s="486"/>
      <c r="BN642" s="486"/>
      <c r="BO642" s="486"/>
      <c r="BP642" s="486"/>
      <c r="BQ642" s="486"/>
      <c r="BR642" s="486"/>
      <c r="BS642" s="486"/>
      <c r="BT642" s="486"/>
      <c r="BU642" s="486"/>
      <c r="BV642" s="486"/>
      <c r="BW642" s="486"/>
      <c r="BX642" s="486"/>
      <c r="BY642" s="486"/>
      <c r="BZ642" s="486"/>
      <c r="CA642" s="486"/>
      <c r="CB642" s="486"/>
      <c r="CC642" s="486"/>
      <c r="CD642" s="486"/>
      <c r="CE642" s="486"/>
      <c r="CF642" s="486"/>
      <c r="CG642" s="486"/>
      <c r="CH642" s="486"/>
      <c r="CI642" s="486"/>
      <c r="CJ642" s="486"/>
      <c r="CK642" s="486"/>
      <c r="CL642" s="486"/>
      <c r="CM642" s="486"/>
      <c r="CN642" s="486"/>
      <c r="CO642" s="486"/>
      <c r="CP642" s="486"/>
      <c r="CQ642" s="486"/>
      <c r="CR642" s="486"/>
      <c r="CS642" s="486"/>
      <c r="CT642" s="486"/>
      <c r="CU642" s="486"/>
      <c r="CV642" s="486"/>
      <c r="CW642" s="486"/>
      <c r="CX642" s="486"/>
      <c r="CY642" s="486"/>
      <c r="CZ642" s="486"/>
      <c r="DA642" s="486"/>
      <c r="DB642" s="486"/>
      <c r="DC642" s="486"/>
      <c r="DD642" s="486"/>
      <c r="DE642" s="486"/>
      <c r="DF642" s="486"/>
      <c r="DG642" s="486"/>
      <c r="DH642" s="486"/>
      <c r="DI642" s="486"/>
      <c r="DJ642" s="486"/>
      <c r="DK642" s="486"/>
      <c r="DL642" s="486"/>
      <c r="DM642" s="486"/>
      <c r="DN642" s="486"/>
      <c r="DO642" s="486"/>
    </row>
    <row r="643" spans="4:125" customFormat="1" ht="18.95" customHeight="1">
      <c r="D643" s="486"/>
      <c r="E643" s="486"/>
      <c r="F643" s="486"/>
      <c r="G643" s="486"/>
      <c r="H643" s="486"/>
      <c r="I643" s="935"/>
      <c r="J643" s="949" t="s">
        <v>1791</v>
      </c>
      <c r="K643" s="1936"/>
      <c r="L643" s="1936"/>
      <c r="M643" s="1924"/>
      <c r="N643" s="1948" t="s">
        <v>1521</v>
      </c>
      <c r="O643" s="1947"/>
      <c r="P643" s="1947"/>
      <c r="Q643" s="1947"/>
      <c r="R643" s="1948" t="s">
        <v>1521</v>
      </c>
      <c r="S643" s="1947"/>
      <c r="T643" s="1947"/>
      <c r="U643" s="1947"/>
      <c r="V643" s="986" t="s">
        <v>912</v>
      </c>
      <c r="W643" s="486"/>
      <c r="X643" s="486"/>
      <c r="Y643" s="486"/>
      <c r="Z643" s="920"/>
      <c r="AA643" s="920"/>
      <c r="AB643" s="920"/>
      <c r="AC643" s="920"/>
      <c r="AD643" s="920"/>
      <c r="AE643" s="920"/>
      <c r="AF643" s="920"/>
      <c r="AG643" s="920"/>
      <c r="AH643" s="920"/>
      <c r="AI643" s="920"/>
      <c r="AJ643" s="920"/>
      <c r="AK643" s="920"/>
      <c r="AL643" s="920"/>
      <c r="AM643" s="920"/>
      <c r="AN643" s="920"/>
      <c r="AO643" s="920"/>
      <c r="AP643" s="920"/>
      <c r="AQ643" s="920"/>
      <c r="AR643" s="920"/>
      <c r="AS643" s="920"/>
      <c r="AT643" s="920"/>
      <c r="AU643" s="920"/>
      <c r="AV643" s="937"/>
      <c r="AW643" s="486"/>
      <c r="AX643" s="486"/>
      <c r="AY643" s="486"/>
      <c r="AZ643" s="486"/>
      <c r="BA643" s="486"/>
      <c r="BB643" s="486"/>
      <c r="BC643" s="486"/>
      <c r="BD643" s="486"/>
      <c r="BE643" s="486"/>
      <c r="BF643" s="486"/>
      <c r="BG643" s="486"/>
      <c r="BH643" s="486"/>
      <c r="BI643" s="486"/>
      <c r="BJ643" s="486"/>
      <c r="BK643" s="486"/>
      <c r="BL643" s="486"/>
      <c r="BM643" s="486"/>
      <c r="BN643" s="486"/>
      <c r="BO643" s="486"/>
      <c r="BP643" s="486"/>
      <c r="BQ643" s="486"/>
      <c r="BR643" s="486"/>
      <c r="BS643" s="486"/>
      <c r="BT643" s="486"/>
      <c r="BU643" s="486"/>
      <c r="BV643" s="486"/>
      <c r="BW643" s="486"/>
      <c r="BX643" s="486"/>
      <c r="BY643" s="486"/>
      <c r="BZ643" s="486"/>
      <c r="CA643" s="486"/>
      <c r="CB643" s="486"/>
      <c r="CC643" s="486"/>
      <c r="CD643" s="486"/>
      <c r="CE643" s="486"/>
      <c r="CF643" s="486"/>
      <c r="CG643" s="486"/>
      <c r="CH643" s="486"/>
      <c r="CI643" s="486"/>
      <c r="CJ643" s="486"/>
      <c r="CK643" s="486"/>
      <c r="CL643" s="486"/>
      <c r="CM643" s="486"/>
      <c r="CN643" s="486"/>
      <c r="CO643" s="486"/>
      <c r="CP643" s="486"/>
      <c r="CQ643" s="486"/>
      <c r="CR643" s="486"/>
      <c r="CS643" s="486"/>
      <c r="CT643" s="486"/>
      <c r="CU643" s="486"/>
      <c r="CV643" s="486"/>
      <c r="CW643" s="486"/>
      <c r="CX643" s="486"/>
      <c r="CY643" s="486"/>
      <c r="CZ643" s="486"/>
      <c r="DA643" s="486"/>
      <c r="DB643" s="486"/>
      <c r="DC643" s="486"/>
      <c r="DD643" s="486"/>
      <c r="DE643" s="486"/>
      <c r="DF643" s="486"/>
      <c r="DG643" s="486"/>
      <c r="DH643" s="486"/>
      <c r="DI643" s="486"/>
      <c r="DJ643" s="486"/>
      <c r="DK643" s="486"/>
      <c r="DL643" s="486"/>
      <c r="DM643" s="486"/>
      <c r="DN643" s="486"/>
      <c r="DO643" s="486"/>
    </row>
    <row r="644" spans="4:125" customFormat="1" ht="9.9499999999999993" customHeight="1">
      <c r="D644" s="486"/>
      <c r="E644" s="486"/>
      <c r="F644" s="486"/>
      <c r="G644" s="486"/>
      <c r="H644" s="486"/>
      <c r="I644" s="935"/>
      <c r="J644" s="920"/>
      <c r="K644" s="920"/>
      <c r="L644" s="920"/>
      <c r="M644" s="920"/>
      <c r="N644" s="920"/>
      <c r="O644" s="920"/>
      <c r="P644" s="920"/>
      <c r="Q644" s="920"/>
      <c r="R644" s="920"/>
      <c r="S644" s="920"/>
      <c r="T644" s="920"/>
      <c r="U644" s="920"/>
      <c r="V644" s="920"/>
      <c r="W644" s="920"/>
      <c r="X644" s="920"/>
      <c r="Y644" s="920"/>
      <c r="Z644" s="920"/>
      <c r="AA644" s="920"/>
      <c r="AB644" s="920"/>
      <c r="AC644" s="920"/>
      <c r="AD644" s="920"/>
      <c r="AE644" s="920"/>
      <c r="AF644" s="920"/>
      <c r="AG644" s="920"/>
      <c r="AH644" s="920"/>
      <c r="AI644" s="920"/>
      <c r="AJ644" s="920"/>
      <c r="AK644" s="920"/>
      <c r="AL644" s="920"/>
      <c r="AM644" s="920"/>
      <c r="AN644" s="920"/>
      <c r="AO644" s="920"/>
      <c r="AP644" s="920"/>
      <c r="AQ644" s="920"/>
      <c r="AR644" s="920"/>
      <c r="AS644" s="920"/>
      <c r="AT644" s="920"/>
      <c r="AU644" s="920"/>
      <c r="AV644" s="937"/>
      <c r="AW644" s="486"/>
      <c r="AX644" s="486"/>
      <c r="AY644" s="486"/>
      <c r="AZ644" s="486"/>
      <c r="BA644" s="486"/>
      <c r="BB644" s="486"/>
      <c r="BC644" s="486"/>
      <c r="BD644" s="486"/>
      <c r="BE644" s="486"/>
      <c r="BF644" s="486"/>
      <c r="BG644" s="486"/>
      <c r="BH644" s="486"/>
      <c r="BI644" s="486"/>
      <c r="BJ644" s="486"/>
      <c r="BK644" s="486"/>
      <c r="BL644" s="486"/>
      <c r="BM644" s="486"/>
      <c r="BN644" s="486"/>
      <c r="BO644" s="486"/>
      <c r="BP644" s="486"/>
      <c r="BQ644" s="486"/>
      <c r="BR644" s="486"/>
      <c r="BS644" s="486"/>
      <c r="BT644" s="486"/>
      <c r="BU644" s="486"/>
      <c r="BV644" s="486"/>
      <c r="BW644" s="486"/>
      <c r="BX644" s="486"/>
      <c r="BY644" s="486"/>
      <c r="BZ644" s="486"/>
      <c r="CA644" s="486"/>
      <c r="CB644" s="486"/>
      <c r="CC644" s="486"/>
      <c r="CD644" s="486"/>
      <c r="CE644" s="486"/>
      <c r="CF644" s="486"/>
      <c r="CG644" s="486"/>
      <c r="CH644" s="486"/>
      <c r="CI644" s="486"/>
      <c r="CJ644" s="486"/>
      <c r="CK644" s="486"/>
      <c r="CL644" s="486"/>
      <c r="CM644" s="486"/>
      <c r="CN644" s="486"/>
      <c r="CO644" s="486"/>
      <c r="CP644" s="486"/>
      <c r="CQ644" s="486"/>
      <c r="CR644" s="486"/>
      <c r="CS644" s="486"/>
      <c r="CT644" s="486"/>
      <c r="CU644" s="486"/>
      <c r="CV644" s="486"/>
      <c r="CW644" s="486"/>
      <c r="CX644" s="486"/>
      <c r="CY644" s="486"/>
      <c r="CZ644" s="486"/>
      <c r="DA644" s="486"/>
      <c r="DB644" s="486"/>
      <c r="DC644" s="486"/>
      <c r="DD644" s="486"/>
      <c r="DE644" s="486"/>
      <c r="DF644" s="486"/>
      <c r="DG644" s="486"/>
      <c r="DH644" s="486"/>
      <c r="DI644" s="486"/>
      <c r="DJ644" s="486"/>
      <c r="DK644" s="486"/>
      <c r="DL644" s="486"/>
      <c r="DM644" s="486"/>
      <c r="DN644" s="486"/>
      <c r="DO644" s="486"/>
    </row>
    <row r="645" spans="4:125" customFormat="1" ht="18.95" customHeight="1">
      <c r="D645" s="486"/>
      <c r="E645" s="486"/>
      <c r="F645" s="486"/>
      <c r="G645" s="486"/>
      <c r="H645" s="486"/>
      <c r="I645" s="1847"/>
      <c r="J645" s="1046" t="s">
        <v>1709</v>
      </c>
      <c r="K645" s="1047"/>
      <c r="L645" s="1047"/>
      <c r="M645" s="1246" t="s">
        <v>1710</v>
      </c>
      <c r="N645" s="1047"/>
      <c r="O645" s="1048"/>
      <c r="P645" s="486"/>
      <c r="Q645" s="486"/>
      <c r="R645" s="486"/>
      <c r="S645" s="486"/>
      <c r="T645" s="486"/>
      <c r="U645" s="920"/>
      <c r="V645" s="920"/>
      <c r="W645" s="486"/>
      <c r="X645" s="486"/>
      <c r="Y645" s="486"/>
      <c r="Z645" s="486"/>
      <c r="AA645" s="486"/>
      <c r="AB645" s="486"/>
      <c r="AC645" s="920"/>
      <c r="AD645" s="920"/>
      <c r="AE645" s="920"/>
      <c r="AF645" s="920"/>
      <c r="AG645" s="920"/>
      <c r="AH645" s="486"/>
      <c r="AI645" s="486"/>
      <c r="AJ645" s="1056" t="s">
        <v>2941</v>
      </c>
      <c r="AK645" s="1056"/>
      <c r="AL645" s="1056"/>
      <c r="AM645" s="982" t="s">
        <v>1848</v>
      </c>
      <c r="AN645" s="983"/>
      <c r="AO645" s="983"/>
      <c r="AP645" s="983"/>
      <c r="AQ645" s="984"/>
      <c r="AR645" s="920"/>
      <c r="AS645" s="920"/>
      <c r="AT645" s="920"/>
      <c r="AU645" s="920"/>
      <c r="AV645" s="937"/>
      <c r="AW645" s="486"/>
      <c r="AX645" s="486"/>
      <c r="AY645" s="486"/>
      <c r="AZ645" s="486"/>
      <c r="BA645" s="486"/>
      <c r="BB645" s="486"/>
      <c r="BC645" s="486"/>
      <c r="BD645" s="486"/>
      <c r="BE645" s="486"/>
      <c r="BF645" s="486"/>
      <c r="BG645" s="486"/>
      <c r="BH645" s="486"/>
      <c r="BI645" s="486"/>
      <c r="BJ645" s="486"/>
      <c r="BK645" s="486"/>
      <c r="BL645" s="486"/>
      <c r="BM645" s="486"/>
      <c r="BN645" s="486"/>
      <c r="BO645" s="486"/>
      <c r="BP645" s="486"/>
      <c r="BQ645" s="486"/>
      <c r="BR645" s="486"/>
      <c r="BS645" s="486"/>
      <c r="BT645" s="486"/>
      <c r="BU645" s="486"/>
      <c r="BV645" s="486"/>
      <c r="BW645" s="486"/>
      <c r="BX645" s="486"/>
      <c r="BY645" s="486"/>
      <c r="BZ645" s="486"/>
      <c r="CA645" s="486"/>
      <c r="CB645" s="486"/>
      <c r="CC645" s="486"/>
      <c r="CD645" s="486"/>
      <c r="CE645" s="486"/>
      <c r="CF645" s="486"/>
      <c r="CG645" s="486"/>
      <c r="CH645" s="486"/>
      <c r="CI645" s="486"/>
      <c r="CJ645" s="486"/>
      <c r="CK645" s="486"/>
      <c r="CL645" s="486"/>
      <c r="CM645" s="486"/>
      <c r="CN645" s="486"/>
      <c r="CO645" s="486"/>
      <c r="CP645" s="486"/>
      <c r="CQ645" s="486"/>
      <c r="CR645" s="486"/>
      <c r="CS645" s="486"/>
      <c r="CT645" s="486"/>
      <c r="CU645" s="486"/>
      <c r="CV645" s="486"/>
      <c r="CW645" s="486"/>
      <c r="CX645" s="486"/>
      <c r="CY645" s="486"/>
      <c r="CZ645" s="486"/>
      <c r="DA645" s="486"/>
      <c r="DB645" s="486"/>
      <c r="DC645" s="486"/>
      <c r="DD645" s="486"/>
      <c r="DE645" s="486"/>
      <c r="DF645" s="486"/>
      <c r="DG645" s="486"/>
      <c r="DH645" s="486"/>
      <c r="DI645" s="486"/>
      <c r="DJ645" s="486"/>
      <c r="DK645" s="486"/>
      <c r="DL645" s="486"/>
      <c r="DM645" s="486"/>
      <c r="DN645" s="486"/>
      <c r="DO645" s="486"/>
    </row>
    <row r="646" spans="4:125" customFormat="1" ht="9.9499999999999993" customHeight="1">
      <c r="D646" s="486"/>
      <c r="E646" s="486"/>
      <c r="F646" s="486"/>
      <c r="G646" s="486"/>
      <c r="H646" s="486"/>
      <c r="I646" s="1847"/>
      <c r="J646" s="920"/>
      <c r="K646" s="920"/>
      <c r="L646" s="920"/>
      <c r="M646" s="920"/>
      <c r="N646" s="920"/>
      <c r="O646" s="920"/>
      <c r="P646" s="920"/>
      <c r="Q646" s="920"/>
      <c r="R646" s="920"/>
      <c r="S646" s="920"/>
      <c r="T646" s="920"/>
      <c r="U646" s="920"/>
      <c r="V646" s="920"/>
      <c r="W646" s="920"/>
      <c r="X646" s="920"/>
      <c r="Y646" s="920"/>
      <c r="Z646" s="920"/>
      <c r="AA646" s="920"/>
      <c r="AB646" s="920"/>
      <c r="AC646" s="920"/>
      <c r="AD646" s="920"/>
      <c r="AE646" s="920"/>
      <c r="AF646" s="920"/>
      <c r="AG646" s="920"/>
      <c r="AH646" s="920"/>
      <c r="AI646" s="920"/>
      <c r="AJ646" s="920"/>
      <c r="AK646" s="920"/>
      <c r="AL646" s="920"/>
      <c r="AM646" s="920"/>
      <c r="AN646" s="920"/>
      <c r="AO646" s="920"/>
      <c r="AP646" s="920"/>
      <c r="AQ646" s="920"/>
      <c r="AR646" s="920"/>
      <c r="AS646" s="920"/>
      <c r="AT646" s="920"/>
      <c r="AU646" s="920"/>
      <c r="AV646" s="937"/>
      <c r="AW646" s="486"/>
      <c r="AX646" s="486"/>
      <c r="AY646" s="486"/>
      <c r="AZ646" s="486"/>
      <c r="BA646" s="486"/>
      <c r="BB646" s="486"/>
      <c r="BC646" s="486"/>
      <c r="BD646" s="486"/>
      <c r="BE646" s="486"/>
      <c r="BF646" s="486"/>
      <c r="BG646" s="486"/>
      <c r="BH646" s="486"/>
      <c r="BI646" s="486"/>
      <c r="BJ646" s="486"/>
      <c r="BK646" s="486"/>
      <c r="BL646" s="486"/>
      <c r="BM646" s="486"/>
      <c r="BN646" s="486"/>
      <c r="BO646" s="486"/>
      <c r="BP646" s="486"/>
      <c r="BQ646" s="486"/>
      <c r="BR646" s="486"/>
      <c r="BS646" s="486"/>
      <c r="BT646" s="486"/>
      <c r="BU646" s="486"/>
      <c r="BV646" s="486"/>
      <c r="BW646" s="486"/>
      <c r="BX646" s="486"/>
      <c r="BY646" s="486"/>
      <c r="BZ646" s="486"/>
      <c r="CA646" s="486"/>
      <c r="CB646" s="486"/>
      <c r="CC646" s="486"/>
      <c r="CD646" s="486"/>
      <c r="CE646" s="486"/>
      <c r="CF646" s="486"/>
      <c r="CG646" s="486"/>
      <c r="CH646" s="486"/>
      <c r="CI646" s="486"/>
      <c r="CJ646" s="486"/>
      <c r="CK646" s="486"/>
      <c r="CL646" s="486"/>
      <c r="CM646" s="486"/>
      <c r="CN646" s="486"/>
      <c r="CO646" s="486"/>
      <c r="CP646" s="486"/>
      <c r="CQ646" s="486"/>
      <c r="CR646" s="486"/>
      <c r="CS646" s="486"/>
      <c r="CT646" s="486"/>
      <c r="CU646" s="486"/>
      <c r="CV646" s="486"/>
      <c r="CW646" s="486"/>
      <c r="CX646" s="486"/>
      <c r="CY646" s="486"/>
      <c r="CZ646" s="486"/>
      <c r="DA646" s="486"/>
      <c r="DB646" s="486"/>
      <c r="DC646" s="486"/>
      <c r="DD646" s="486"/>
      <c r="DE646" s="486"/>
      <c r="DF646" s="486"/>
      <c r="DG646" s="486"/>
      <c r="DH646" s="486"/>
      <c r="DI646" s="486"/>
      <c r="DJ646" s="486"/>
      <c r="DK646" s="486"/>
      <c r="DL646" s="486"/>
      <c r="DM646" s="486"/>
      <c r="DN646" s="486"/>
      <c r="DO646" s="486"/>
    </row>
    <row r="647" spans="4:125" customFormat="1" ht="18.95" customHeight="1">
      <c r="D647" s="486"/>
      <c r="E647" s="486"/>
      <c r="F647" s="486"/>
      <c r="G647" s="486"/>
      <c r="H647" s="486"/>
      <c r="I647" s="935"/>
      <c r="J647" s="2880" t="s">
        <v>1559</v>
      </c>
      <c r="K647" s="2842" t="s">
        <v>3564</v>
      </c>
      <c r="L647" s="2843"/>
      <c r="M647" s="2843"/>
      <c r="N647" s="2843"/>
      <c r="O647" s="2843"/>
      <c r="P647" s="2844"/>
      <c r="Q647" s="2842" t="s">
        <v>3570</v>
      </c>
      <c r="R647" s="2843"/>
      <c r="S647" s="2843"/>
      <c r="T647" s="2843"/>
      <c r="U647" s="2843"/>
      <c r="V647" s="2844"/>
      <c r="W647" s="1025" t="s">
        <v>1881</v>
      </c>
      <c r="X647" s="1026"/>
      <c r="Y647" s="1026"/>
      <c r="Z647" s="1026"/>
      <c r="AA647" s="930"/>
      <c r="AB647" s="931"/>
      <c r="AC647" s="929" t="s">
        <v>1586</v>
      </c>
      <c r="AD647" s="930"/>
      <c r="AE647" s="930"/>
      <c r="AF647" s="930"/>
      <c r="AG647" s="930"/>
      <c r="AH647" s="930"/>
      <c r="AI647" s="930"/>
      <c r="AJ647" s="930"/>
      <c r="AK647" s="930"/>
      <c r="AL647" s="931"/>
      <c r="AM647" s="930"/>
      <c r="AN647" s="930"/>
      <c r="AO647" s="2797" t="s">
        <v>1771</v>
      </c>
      <c r="AP647" s="2798"/>
      <c r="AQ647" s="2799"/>
      <c r="AR647" s="2896" t="s">
        <v>2940</v>
      </c>
      <c r="AS647" s="2913"/>
      <c r="AT647" s="2898"/>
      <c r="AU647" s="1229"/>
      <c r="AV647" s="937"/>
      <c r="AW647" s="486"/>
      <c r="AX647" s="486"/>
      <c r="AY647" s="486"/>
      <c r="AZ647" s="486"/>
      <c r="BA647" s="486"/>
      <c r="BB647" s="486"/>
      <c r="BC647" s="486"/>
      <c r="BD647" s="486"/>
      <c r="BE647" s="486"/>
      <c r="BF647" s="486"/>
      <c r="BG647" s="486"/>
      <c r="BH647" s="486"/>
      <c r="BI647" s="486"/>
      <c r="BJ647" s="486"/>
      <c r="BK647" s="486"/>
      <c r="BL647" s="486"/>
      <c r="BM647" s="486"/>
      <c r="BN647" s="486"/>
      <c r="BO647" s="486"/>
      <c r="BP647" s="486"/>
      <c r="BQ647" s="486"/>
      <c r="BR647" s="486"/>
      <c r="BS647" s="486"/>
      <c r="BT647" s="486"/>
      <c r="BU647" s="486"/>
      <c r="BV647" s="486"/>
      <c r="BW647" s="486"/>
      <c r="BX647" s="486"/>
      <c r="BY647" s="486"/>
      <c r="BZ647" s="486"/>
      <c r="CA647" s="486"/>
      <c r="CB647" s="486"/>
      <c r="CC647" s="486"/>
      <c r="CD647" s="486"/>
      <c r="CE647" s="486"/>
      <c r="CF647" s="486"/>
      <c r="CG647" s="486"/>
      <c r="CH647" s="486"/>
      <c r="CI647" s="486"/>
      <c r="CJ647" s="486"/>
      <c r="CK647" s="486"/>
      <c r="CL647" s="486"/>
      <c r="CM647" s="486"/>
      <c r="CN647" s="486"/>
      <c r="CO647" s="486"/>
      <c r="CP647" s="486"/>
      <c r="CQ647" s="486"/>
      <c r="CR647" s="486"/>
      <c r="CS647" s="486"/>
      <c r="CT647" s="486"/>
      <c r="CU647" s="486"/>
      <c r="CV647" s="486"/>
      <c r="CW647" s="486"/>
      <c r="CX647" s="486"/>
      <c r="CY647" s="486"/>
      <c r="CZ647" s="486"/>
      <c r="DA647" s="486"/>
      <c r="DB647" s="486"/>
      <c r="DC647" s="486"/>
      <c r="DD647" s="486"/>
      <c r="DE647" s="486"/>
      <c r="DF647" s="486"/>
      <c r="DG647" s="486"/>
      <c r="DH647" s="486"/>
      <c r="DI647" s="486"/>
      <c r="DJ647" s="486"/>
      <c r="DK647" s="486"/>
      <c r="DL647" s="486"/>
      <c r="DM647" s="486"/>
      <c r="DN647" s="486"/>
      <c r="DO647" s="486"/>
      <c r="DP647" s="486"/>
      <c r="DQ647" s="486"/>
      <c r="DR647" s="486"/>
      <c r="DS647" s="486"/>
      <c r="DT647" s="486"/>
      <c r="DU647" s="486"/>
    </row>
    <row r="648" spans="4:125" customFormat="1" ht="18.95" customHeight="1">
      <c r="D648" s="486"/>
      <c r="E648" s="486"/>
      <c r="F648" s="486"/>
      <c r="G648" s="486"/>
      <c r="H648" s="486"/>
      <c r="I648" s="935"/>
      <c r="J648" s="2881"/>
      <c r="K648" s="2845"/>
      <c r="L648" s="2846"/>
      <c r="M648" s="2846"/>
      <c r="N648" s="2846"/>
      <c r="O648" s="2846"/>
      <c r="P648" s="2847"/>
      <c r="Q648" s="2845"/>
      <c r="R648" s="2846"/>
      <c r="S648" s="2846"/>
      <c r="T648" s="2846"/>
      <c r="U648" s="2846"/>
      <c r="V648" s="2847"/>
      <c r="W648" s="966" t="s">
        <v>1882</v>
      </c>
      <c r="X648" s="967"/>
      <c r="Y648" s="966" t="s">
        <v>1883</v>
      </c>
      <c r="Z648" s="967"/>
      <c r="AA648" s="967"/>
      <c r="AB648" s="968"/>
      <c r="AC648" s="966" t="s">
        <v>699</v>
      </c>
      <c r="AD648" s="967"/>
      <c r="AE648" s="967"/>
      <c r="AF648" s="967"/>
      <c r="AG648" s="966" t="s">
        <v>700</v>
      </c>
      <c r="AH648" s="967"/>
      <c r="AI648" s="967"/>
      <c r="AJ648" s="929" t="s">
        <v>1697</v>
      </c>
      <c r="AK648" s="930"/>
      <c r="AL648" s="930"/>
      <c r="AM648" s="930"/>
      <c r="AN648" s="931"/>
      <c r="AO648" s="2800"/>
      <c r="AP648" s="2801"/>
      <c r="AQ648" s="2802"/>
      <c r="AR648" s="3145"/>
      <c r="AS648" s="3146"/>
      <c r="AT648" s="3147"/>
      <c r="AU648" s="1228" t="s">
        <v>1852</v>
      </c>
      <c r="AV648" s="937"/>
      <c r="AW648" s="486"/>
      <c r="AX648" s="486"/>
      <c r="AY648" s="486"/>
      <c r="AZ648" s="486"/>
      <c r="BA648" s="486"/>
      <c r="BB648" s="486"/>
      <c r="BC648" s="486"/>
      <c r="BD648" s="486"/>
      <c r="BE648" s="486"/>
      <c r="BF648" s="486"/>
      <c r="BG648" s="486"/>
      <c r="BH648" s="486"/>
      <c r="BI648" s="486"/>
      <c r="BJ648" s="486"/>
      <c r="BK648" s="486"/>
      <c r="BL648" s="486"/>
      <c r="BM648" s="486"/>
      <c r="BN648" s="486"/>
      <c r="BO648" s="486"/>
      <c r="BP648" s="486"/>
      <c r="BQ648" s="486"/>
      <c r="BR648" s="486"/>
      <c r="BS648" s="486"/>
      <c r="BT648" s="486"/>
      <c r="BU648" s="486"/>
      <c r="BV648" s="486"/>
      <c r="BW648" s="486"/>
      <c r="BX648" s="486"/>
      <c r="BY648" s="486"/>
      <c r="BZ648" s="486"/>
      <c r="CA648" s="486"/>
      <c r="CB648" s="486"/>
      <c r="CC648" s="486"/>
      <c r="CD648" s="486"/>
      <c r="CE648" s="486"/>
      <c r="CF648" s="486"/>
      <c r="CG648" s="486"/>
      <c r="CH648" s="486"/>
      <c r="CI648" s="486"/>
      <c r="CJ648" s="486"/>
      <c r="CK648" s="486"/>
      <c r="CL648" s="486"/>
      <c r="CM648" s="486"/>
      <c r="CN648" s="486"/>
      <c r="CO648" s="486"/>
      <c r="CP648" s="486"/>
      <c r="CQ648" s="486"/>
      <c r="CR648" s="486"/>
      <c r="CS648" s="486"/>
      <c r="CT648" s="486"/>
      <c r="CU648" s="486"/>
      <c r="CV648" s="486"/>
      <c r="CW648" s="486"/>
      <c r="CX648" s="486"/>
      <c r="CY648" s="486"/>
      <c r="CZ648" s="486"/>
      <c r="DA648" s="486"/>
      <c r="DB648" s="486"/>
      <c r="DC648" s="486"/>
      <c r="DD648" s="486"/>
      <c r="DE648" s="486"/>
      <c r="DF648" s="486"/>
      <c r="DG648" s="486"/>
      <c r="DH648" s="486"/>
      <c r="DI648" s="486"/>
      <c r="DJ648" s="486"/>
      <c r="DK648" s="486"/>
      <c r="DL648" s="486"/>
      <c r="DM648" s="486"/>
      <c r="DN648" s="486"/>
      <c r="DO648" s="486"/>
      <c r="DP648" s="486"/>
      <c r="DQ648" s="486"/>
      <c r="DR648" s="486"/>
      <c r="DS648" s="486"/>
      <c r="DT648" s="486"/>
      <c r="DU648" s="486"/>
    </row>
    <row r="649" spans="4:125" customFormat="1" ht="18.95" customHeight="1">
      <c r="D649" s="486"/>
      <c r="E649" s="486"/>
      <c r="F649" s="486"/>
      <c r="G649" s="486"/>
      <c r="H649" s="486"/>
      <c r="I649" s="935"/>
      <c r="J649" s="932" t="s">
        <v>737</v>
      </c>
      <c r="K649" s="2279" t="s">
        <v>2938</v>
      </c>
      <c r="L649" s="2280"/>
      <c r="M649" s="2280"/>
      <c r="N649" s="2280"/>
      <c r="O649" s="2281"/>
      <c r="P649" s="986" t="s">
        <v>1115</v>
      </c>
      <c r="Q649" s="2282" t="s">
        <v>3571</v>
      </c>
      <c r="R649" s="2280"/>
      <c r="S649" s="2280"/>
      <c r="T649" s="2280"/>
      <c r="U649" s="2281"/>
      <c r="V649" s="986" t="s">
        <v>1115</v>
      </c>
      <c r="W649" s="1029">
        <v>1111</v>
      </c>
      <c r="X649" s="1162"/>
      <c r="Y649" s="1029" t="s">
        <v>1879</v>
      </c>
      <c r="Z649" s="1027"/>
      <c r="AA649" s="1027"/>
      <c r="AB649" s="1028"/>
      <c r="AC649" s="982" t="s">
        <v>1689</v>
      </c>
      <c r="AD649" s="983"/>
      <c r="AE649" s="983"/>
      <c r="AF649" s="983"/>
      <c r="AG649" s="1080">
        <v>241657</v>
      </c>
      <c r="AH649" s="983"/>
      <c r="AI649" s="983"/>
      <c r="AJ649" s="1144" t="s">
        <v>1691</v>
      </c>
      <c r="AK649" s="1143"/>
      <c r="AL649" s="1143"/>
      <c r="AM649" s="1143"/>
      <c r="AN649" s="2047" t="s">
        <v>1115</v>
      </c>
      <c r="AO649" s="1142" t="s">
        <v>1772</v>
      </c>
      <c r="AP649" s="1155"/>
      <c r="AQ649" s="2047" t="s">
        <v>1878</v>
      </c>
      <c r="AR649" s="1170">
        <v>1</v>
      </c>
      <c r="AS649" s="1171"/>
      <c r="AT649" s="1172"/>
      <c r="AU649" s="1068"/>
      <c r="AV649" s="937"/>
      <c r="AW649" s="486"/>
      <c r="AX649" s="486"/>
      <c r="AY649" s="486"/>
      <c r="AZ649" s="486"/>
      <c r="BA649" s="486"/>
      <c r="BB649" s="486"/>
      <c r="BC649" s="486"/>
      <c r="BD649" s="486"/>
      <c r="BE649" s="486"/>
      <c r="BF649" s="486"/>
      <c r="BG649" s="486"/>
      <c r="BH649" s="486"/>
      <c r="BI649" s="486"/>
      <c r="BJ649" s="486"/>
      <c r="BK649" s="486"/>
      <c r="BL649" s="486"/>
      <c r="BM649" s="486"/>
      <c r="BN649" s="486"/>
      <c r="BO649" s="486"/>
      <c r="BP649" s="486"/>
      <c r="BQ649" s="486"/>
      <c r="BR649" s="486"/>
      <c r="BS649" s="486"/>
      <c r="BT649" s="486"/>
      <c r="BU649" s="486"/>
      <c r="BV649" s="486"/>
      <c r="BW649" s="486"/>
      <c r="BX649" s="486"/>
      <c r="BY649" s="486"/>
      <c r="BZ649" s="486"/>
      <c r="CA649" s="486"/>
      <c r="CB649" s="486"/>
      <c r="CC649" s="486"/>
      <c r="CD649" s="486"/>
      <c r="CE649" s="486"/>
      <c r="CF649" s="486"/>
      <c r="CG649" s="486"/>
      <c r="CH649" s="486"/>
      <c r="CI649" s="486"/>
      <c r="CJ649" s="486"/>
      <c r="CK649" s="486"/>
      <c r="CL649" s="486"/>
      <c r="CM649" s="486"/>
      <c r="CN649" s="486"/>
      <c r="CO649" s="486"/>
      <c r="CP649" s="486"/>
      <c r="CQ649" s="486"/>
      <c r="CR649" s="486"/>
      <c r="CS649" s="486"/>
      <c r="CT649" s="486"/>
      <c r="CU649" s="486"/>
      <c r="CV649" s="486"/>
      <c r="CW649" s="486"/>
      <c r="CX649" s="486"/>
      <c r="CY649" s="486"/>
      <c r="CZ649" s="486"/>
      <c r="DA649" s="486"/>
      <c r="DB649" s="486"/>
      <c r="DC649" s="486"/>
      <c r="DD649" s="486"/>
      <c r="DE649" s="486"/>
      <c r="DF649" s="486"/>
      <c r="DG649" s="486"/>
      <c r="DH649" s="486"/>
      <c r="DI649" s="486"/>
      <c r="DJ649" s="486"/>
      <c r="DK649" s="486"/>
      <c r="DL649" s="486"/>
      <c r="DM649" s="486"/>
      <c r="DN649" s="486"/>
      <c r="DO649" s="486"/>
      <c r="DP649" s="486"/>
      <c r="DQ649" s="486"/>
      <c r="DR649" s="486"/>
      <c r="DS649" s="486"/>
      <c r="DT649" s="486"/>
      <c r="DU649" s="486"/>
    </row>
    <row r="650" spans="4:125" customFormat="1" ht="18.95" customHeight="1">
      <c r="D650" s="486"/>
      <c r="E650" s="486"/>
      <c r="F650" s="486"/>
      <c r="G650" s="486"/>
      <c r="H650" s="486"/>
      <c r="I650" s="935"/>
      <c r="J650" s="932" t="s">
        <v>737</v>
      </c>
      <c r="K650" s="2279" t="s">
        <v>3566</v>
      </c>
      <c r="L650" s="2280"/>
      <c r="M650" s="2280"/>
      <c r="N650" s="2280"/>
      <c r="O650" s="2281"/>
      <c r="P650" s="986" t="s">
        <v>1115</v>
      </c>
      <c r="Q650" s="2282" t="s">
        <v>3571</v>
      </c>
      <c r="R650" s="2280"/>
      <c r="S650" s="2280"/>
      <c r="T650" s="2280"/>
      <c r="U650" s="2281"/>
      <c r="V650" s="986" t="s">
        <v>1115</v>
      </c>
      <c r="W650" s="1029">
        <v>1111</v>
      </c>
      <c r="X650" s="1162"/>
      <c r="Y650" s="1029" t="s">
        <v>1884</v>
      </c>
      <c r="Z650" s="1027"/>
      <c r="AA650" s="1027"/>
      <c r="AB650" s="1028"/>
      <c r="AC650" s="982" t="s">
        <v>1689</v>
      </c>
      <c r="AD650" s="983"/>
      <c r="AE650" s="983"/>
      <c r="AF650" s="983"/>
      <c r="AG650" s="1080">
        <v>241657</v>
      </c>
      <c r="AH650" s="983"/>
      <c r="AI650" s="983"/>
      <c r="AJ650" s="1144" t="s">
        <v>1691</v>
      </c>
      <c r="AK650" s="1143"/>
      <c r="AL650" s="1143"/>
      <c r="AM650" s="1143"/>
      <c r="AN650" s="2047" t="s">
        <v>1115</v>
      </c>
      <c r="AO650" s="1142" t="s">
        <v>1773</v>
      </c>
      <c r="AP650" s="1155"/>
      <c r="AQ650" s="2047" t="s">
        <v>1878</v>
      </c>
      <c r="AR650" s="1170">
        <v>2</v>
      </c>
      <c r="AS650" s="1171"/>
      <c r="AT650" s="1172"/>
      <c r="AU650" s="1068"/>
      <c r="AV650" s="937"/>
      <c r="AW650" s="486"/>
      <c r="AX650" s="486"/>
      <c r="AY650" s="486"/>
      <c r="AZ650" s="486"/>
      <c r="BA650" s="486"/>
      <c r="BB650" s="486"/>
      <c r="BC650" s="486"/>
      <c r="BD650" s="486"/>
      <c r="BE650" s="486"/>
      <c r="BF650" s="486"/>
      <c r="BG650" s="486"/>
      <c r="BH650" s="486"/>
      <c r="BI650" s="486"/>
      <c r="BJ650" s="486"/>
      <c r="BK650" s="486"/>
      <c r="BL650" s="486"/>
      <c r="BM650" s="486"/>
      <c r="BN650" s="486"/>
      <c r="BO650" s="486"/>
      <c r="BP650" s="486"/>
      <c r="BQ650" s="486"/>
      <c r="BR650" s="486"/>
      <c r="BS650" s="486"/>
      <c r="BT650" s="486"/>
      <c r="BU650" s="486"/>
      <c r="BV650" s="486"/>
      <c r="BW650" s="486"/>
      <c r="BX650" s="486"/>
      <c r="BY650" s="486"/>
      <c r="BZ650" s="486"/>
      <c r="CA650" s="486"/>
      <c r="CB650" s="486"/>
      <c r="CC650" s="486"/>
      <c r="CD650" s="486"/>
      <c r="CE650" s="486"/>
      <c r="CF650" s="486"/>
      <c r="CG650" s="486"/>
      <c r="CH650" s="486"/>
      <c r="CI650" s="486"/>
      <c r="CJ650" s="486"/>
      <c r="CK650" s="486"/>
      <c r="CL650" s="486"/>
      <c r="CM650" s="486"/>
      <c r="CN650" s="486"/>
      <c r="CO650" s="486"/>
      <c r="CP650" s="486"/>
      <c r="CQ650" s="486"/>
      <c r="CR650" s="486"/>
      <c r="CS650" s="486"/>
      <c r="CT650" s="486"/>
      <c r="CU650" s="486"/>
      <c r="CV650" s="486"/>
      <c r="CW650" s="486"/>
      <c r="CX650" s="486"/>
      <c r="CY650" s="486"/>
      <c r="CZ650" s="486"/>
      <c r="DA650" s="486"/>
      <c r="DB650" s="486"/>
      <c r="DC650" s="486"/>
      <c r="DD650" s="486"/>
      <c r="DE650" s="486"/>
      <c r="DF650" s="486"/>
      <c r="DG650" s="486"/>
      <c r="DH650" s="486"/>
      <c r="DI650" s="486"/>
      <c r="DJ650" s="486"/>
      <c r="DK650" s="486"/>
      <c r="DL650" s="486"/>
      <c r="DM650" s="486"/>
      <c r="DN650" s="486"/>
      <c r="DO650" s="486"/>
      <c r="DP650" s="486"/>
      <c r="DQ650" s="486"/>
      <c r="DR650" s="486"/>
      <c r="DS650" s="486"/>
      <c r="DT650" s="486"/>
      <c r="DU650" s="486"/>
    </row>
    <row r="651" spans="4:125" customFormat="1" ht="18.95" customHeight="1">
      <c r="D651" s="486"/>
      <c r="E651" s="486"/>
      <c r="F651" s="486"/>
      <c r="G651" s="486"/>
      <c r="H651" s="486"/>
      <c r="I651" s="935"/>
      <c r="J651" s="932" t="s">
        <v>737</v>
      </c>
      <c r="K651" s="2279" t="s">
        <v>3569</v>
      </c>
      <c r="L651" s="2280"/>
      <c r="M651" s="2280"/>
      <c r="N651" s="2280"/>
      <c r="O651" s="2281"/>
      <c r="P651" s="986" t="s">
        <v>1115</v>
      </c>
      <c r="Q651" s="2282" t="s">
        <v>3571</v>
      </c>
      <c r="R651" s="2280"/>
      <c r="S651" s="2280"/>
      <c r="T651" s="2280"/>
      <c r="U651" s="2281"/>
      <c r="V651" s="986" t="s">
        <v>1115</v>
      </c>
      <c r="W651" s="1029">
        <v>1111</v>
      </c>
      <c r="X651" s="1162"/>
      <c r="Y651" s="1029" t="s">
        <v>1885</v>
      </c>
      <c r="Z651" s="1027"/>
      <c r="AA651" s="1027"/>
      <c r="AB651" s="1028"/>
      <c r="AC651" s="982" t="s">
        <v>1689</v>
      </c>
      <c r="AD651" s="983"/>
      <c r="AE651" s="983"/>
      <c r="AF651" s="983"/>
      <c r="AG651" s="1080">
        <v>241657</v>
      </c>
      <c r="AH651" s="983"/>
      <c r="AI651" s="983"/>
      <c r="AJ651" s="1144" t="s">
        <v>1691</v>
      </c>
      <c r="AK651" s="1143"/>
      <c r="AL651" s="1143"/>
      <c r="AM651" s="1143"/>
      <c r="AN651" s="2047" t="s">
        <v>1115</v>
      </c>
      <c r="AO651" s="1142" t="s">
        <v>1777</v>
      </c>
      <c r="AP651" s="1155"/>
      <c r="AQ651" s="2047" t="s">
        <v>1878</v>
      </c>
      <c r="AR651" s="1170">
        <v>3</v>
      </c>
      <c r="AS651" s="1171"/>
      <c r="AT651" s="1172"/>
      <c r="AU651" s="1229"/>
      <c r="AV651" s="937"/>
      <c r="AW651" s="486"/>
      <c r="AX651" s="486"/>
      <c r="AY651" s="486"/>
      <c r="AZ651" s="486"/>
      <c r="BA651" s="486"/>
      <c r="BB651" s="486"/>
      <c r="BC651" s="486"/>
      <c r="BD651" s="486"/>
      <c r="BE651" s="486"/>
      <c r="BF651" s="486"/>
      <c r="BG651" s="486"/>
      <c r="BH651" s="486"/>
      <c r="BI651" s="486"/>
      <c r="BJ651" s="486"/>
      <c r="BK651" s="486"/>
      <c r="BL651" s="486"/>
      <c r="BM651" s="486"/>
      <c r="BN651" s="486"/>
      <c r="BO651" s="486"/>
      <c r="BP651" s="486"/>
      <c r="BQ651" s="486"/>
      <c r="BR651" s="486"/>
      <c r="BS651" s="486"/>
      <c r="BT651" s="486"/>
      <c r="BU651" s="486"/>
      <c r="BV651" s="486"/>
      <c r="BW651" s="486"/>
      <c r="BX651" s="486"/>
      <c r="BY651" s="486"/>
      <c r="BZ651" s="486"/>
      <c r="CA651" s="486"/>
      <c r="CB651" s="486"/>
      <c r="CC651" s="486"/>
      <c r="CD651" s="486"/>
      <c r="CE651" s="486"/>
      <c r="CF651" s="486"/>
      <c r="CG651" s="486"/>
      <c r="CH651" s="486"/>
      <c r="CI651" s="486"/>
      <c r="CJ651" s="486"/>
      <c r="CK651" s="486"/>
      <c r="CL651" s="486"/>
      <c r="CM651" s="486"/>
      <c r="CN651" s="486"/>
      <c r="CO651" s="486"/>
      <c r="CP651" s="486"/>
      <c r="CQ651" s="486"/>
      <c r="CR651" s="486"/>
      <c r="CS651" s="486"/>
      <c r="CT651" s="486"/>
      <c r="CU651" s="486"/>
      <c r="CV651" s="486"/>
      <c r="CW651" s="486"/>
      <c r="CX651" s="486"/>
      <c r="CY651" s="486"/>
      <c r="CZ651" s="486"/>
      <c r="DA651" s="486"/>
      <c r="DB651" s="486"/>
      <c r="DC651" s="486"/>
      <c r="DD651" s="486"/>
      <c r="DE651" s="486"/>
      <c r="DF651" s="486"/>
      <c r="DG651" s="486"/>
      <c r="DH651" s="486"/>
      <c r="DI651" s="486"/>
      <c r="DJ651" s="486"/>
      <c r="DK651" s="486"/>
      <c r="DL651" s="486"/>
      <c r="DM651" s="486"/>
      <c r="DN651" s="486"/>
      <c r="DO651" s="486"/>
      <c r="DP651" s="486"/>
      <c r="DQ651" s="486"/>
      <c r="DR651" s="486"/>
      <c r="DS651" s="486"/>
      <c r="DT651" s="486"/>
      <c r="DU651" s="486"/>
    </row>
    <row r="652" spans="4:125" customFormat="1" ht="5.0999999999999996" customHeight="1">
      <c r="D652" s="486"/>
      <c r="E652" s="486"/>
      <c r="F652" s="486"/>
      <c r="G652" s="486"/>
      <c r="H652" s="486"/>
      <c r="I652" s="935"/>
      <c r="J652" s="1230"/>
      <c r="K652" s="486"/>
      <c r="L652" s="486"/>
      <c r="M652" s="486"/>
      <c r="N652" s="486"/>
      <c r="O652" s="486"/>
      <c r="P652" s="486"/>
      <c r="Q652" s="486"/>
      <c r="R652" s="486"/>
      <c r="S652" s="486"/>
      <c r="T652" s="486"/>
      <c r="U652" s="486"/>
      <c r="V652" s="486"/>
      <c r="W652" s="1231"/>
      <c r="X652" s="1231"/>
      <c r="Y652" s="1231"/>
      <c r="Z652" s="1004"/>
      <c r="AA652" s="1004"/>
      <c r="AB652" s="1004"/>
      <c r="AC652" s="1180"/>
      <c r="AD652" s="1122"/>
      <c r="AE652" s="1122"/>
      <c r="AF652" s="1122"/>
      <c r="AG652" s="1122"/>
      <c r="AH652" s="1122"/>
      <c r="AI652" s="1073"/>
      <c r="AJ652" s="1122"/>
      <c r="AK652" s="1122"/>
      <c r="AL652" s="1122"/>
      <c r="AM652" s="1122"/>
      <c r="AN652" s="1073"/>
      <c r="AO652" s="1180"/>
      <c r="AP652" s="1073"/>
      <c r="AQ652" s="1231"/>
      <c r="AR652" s="1004"/>
      <c r="AS652" s="1004"/>
      <c r="AT652" s="920"/>
      <c r="AU652" s="920"/>
      <c r="AV652" s="937"/>
      <c r="AW652" s="486"/>
      <c r="AX652" s="486"/>
      <c r="AY652" s="486"/>
      <c r="AZ652" s="486"/>
      <c r="BA652" s="486"/>
      <c r="BB652" s="486"/>
      <c r="BC652" s="486"/>
      <c r="BD652" s="486"/>
      <c r="BE652" s="486"/>
      <c r="BF652" s="486"/>
      <c r="BG652" s="486"/>
      <c r="BH652" s="486"/>
      <c r="BI652" s="486"/>
      <c r="BJ652" s="486"/>
      <c r="BK652" s="486"/>
      <c r="BL652" s="486"/>
      <c r="BM652" s="486"/>
      <c r="BN652" s="486"/>
      <c r="BO652" s="486"/>
      <c r="BP652" s="486"/>
      <c r="BQ652" s="486"/>
      <c r="BR652" s="486"/>
      <c r="BS652" s="486"/>
      <c r="BT652" s="486"/>
      <c r="BU652" s="486"/>
      <c r="BV652" s="486"/>
      <c r="BW652" s="486"/>
      <c r="BX652" s="486"/>
      <c r="BY652" s="486"/>
      <c r="BZ652" s="486"/>
      <c r="CA652" s="486"/>
      <c r="CB652" s="486"/>
      <c r="CC652" s="486"/>
      <c r="CD652" s="486"/>
      <c r="CE652" s="486"/>
      <c r="CF652" s="486"/>
      <c r="CG652" s="486"/>
      <c r="CH652" s="486"/>
      <c r="CI652" s="486"/>
      <c r="CJ652" s="486"/>
      <c r="CK652" s="486"/>
      <c r="CL652" s="486"/>
      <c r="CM652" s="486"/>
      <c r="CN652" s="486"/>
      <c r="CO652" s="486"/>
      <c r="CP652" s="486"/>
      <c r="CQ652" s="486"/>
      <c r="CR652" s="486"/>
      <c r="CS652" s="486"/>
      <c r="CT652" s="486"/>
      <c r="CU652" s="486"/>
      <c r="CV652" s="486"/>
      <c r="CW652" s="486"/>
      <c r="CX652" s="486"/>
      <c r="CY652" s="486"/>
      <c r="CZ652" s="486"/>
      <c r="DA652" s="486"/>
      <c r="DB652" s="486"/>
      <c r="DC652" s="486"/>
      <c r="DD652" s="486"/>
      <c r="DE652" s="486"/>
      <c r="DF652" s="486"/>
      <c r="DG652" s="486"/>
      <c r="DH652" s="486"/>
      <c r="DI652" s="486"/>
      <c r="DJ652" s="486"/>
      <c r="DK652" s="486"/>
      <c r="DL652" s="486"/>
      <c r="DM652" s="486"/>
      <c r="DN652" s="486"/>
      <c r="DO652" s="486"/>
      <c r="DP652" s="486"/>
      <c r="DQ652" s="486"/>
      <c r="DR652" s="486"/>
      <c r="DS652" s="486"/>
      <c r="DT652" s="486"/>
      <c r="DU652" s="486"/>
    </row>
    <row r="653" spans="4:125" customFormat="1" ht="5.0999999999999996" customHeight="1">
      <c r="D653" s="486"/>
      <c r="E653" s="486"/>
      <c r="F653" s="486"/>
      <c r="G653" s="486"/>
      <c r="H653" s="486"/>
      <c r="I653" s="935"/>
      <c r="J653" s="1242"/>
      <c r="K653" s="1242"/>
      <c r="L653" s="1242"/>
      <c r="M653" s="1242"/>
      <c r="N653" s="1242"/>
      <c r="O653" s="1242"/>
      <c r="P653" s="1242"/>
      <c r="Q653" s="1242"/>
      <c r="R653" s="1242"/>
      <c r="S653" s="1242"/>
      <c r="T653" s="1242"/>
      <c r="U653" s="1242"/>
      <c r="V653" s="1242"/>
      <c r="W653" s="1242"/>
      <c r="X653" s="1242"/>
      <c r="Y653" s="1242"/>
      <c r="Z653" s="1242"/>
      <c r="AA653" s="1242"/>
      <c r="AB653" s="1242"/>
      <c r="AC653" s="1242"/>
      <c r="AD653" s="1242"/>
      <c r="AE653" s="1242"/>
      <c r="AF653" s="1242"/>
      <c r="AG653" s="1242"/>
      <c r="AH653" s="1242"/>
      <c r="AI653" s="1242"/>
      <c r="AJ653" s="1242"/>
      <c r="AK653" s="1242"/>
      <c r="AL653" s="1242"/>
      <c r="AM653" s="1242"/>
      <c r="AN653" s="1242"/>
      <c r="AO653" s="1242"/>
      <c r="AP653" s="1242"/>
      <c r="AQ653" s="1242"/>
      <c r="AR653" s="1242"/>
      <c r="AS653" s="1242"/>
      <c r="AT653" s="1242"/>
      <c r="AU653" s="1242"/>
      <c r="AV653" s="937"/>
      <c r="AW653" s="486"/>
      <c r="AX653" s="486"/>
      <c r="AY653" s="486"/>
      <c r="AZ653" s="486"/>
      <c r="BA653" s="486"/>
      <c r="BB653" s="486"/>
      <c r="BC653" s="486"/>
      <c r="BD653" s="486"/>
      <c r="BE653" s="486"/>
      <c r="BF653" s="486"/>
      <c r="BG653" s="486"/>
      <c r="BH653" s="486"/>
      <c r="BI653" s="486"/>
      <c r="BJ653" s="486"/>
      <c r="BK653" s="486"/>
      <c r="BL653" s="486"/>
      <c r="BM653" s="486"/>
      <c r="BN653" s="486"/>
      <c r="BO653" s="486"/>
      <c r="BP653" s="486"/>
      <c r="BQ653" s="486"/>
      <c r="BR653" s="486"/>
      <c r="BS653" s="486"/>
      <c r="BT653" s="486"/>
      <c r="BU653" s="486"/>
      <c r="BV653" s="486"/>
      <c r="BW653" s="486"/>
      <c r="BX653" s="486"/>
      <c r="BY653" s="486"/>
      <c r="BZ653" s="486"/>
      <c r="CA653" s="486"/>
      <c r="CB653" s="486"/>
      <c r="CC653" s="486"/>
      <c r="CD653" s="486"/>
      <c r="CE653" s="486"/>
      <c r="CF653" s="486"/>
      <c r="CG653" s="486"/>
      <c r="CH653" s="486"/>
      <c r="CI653" s="486"/>
      <c r="CJ653" s="486"/>
      <c r="CK653" s="486"/>
      <c r="CL653" s="486"/>
      <c r="CM653" s="486"/>
      <c r="CN653" s="486"/>
      <c r="CO653" s="486"/>
      <c r="CP653" s="486"/>
      <c r="CQ653" s="486"/>
      <c r="CR653" s="486"/>
      <c r="CS653" s="486"/>
      <c r="CT653" s="486"/>
      <c r="CU653" s="486"/>
      <c r="CV653" s="486"/>
      <c r="CW653" s="486"/>
      <c r="CX653" s="486"/>
      <c r="CY653" s="486"/>
      <c r="CZ653" s="486"/>
      <c r="DA653" s="486"/>
      <c r="DB653" s="486"/>
      <c r="DC653" s="486"/>
      <c r="DD653" s="486"/>
      <c r="DE653" s="486"/>
      <c r="DF653" s="486"/>
      <c r="DG653" s="486"/>
      <c r="DH653" s="486"/>
      <c r="DI653" s="486"/>
      <c r="DJ653" s="486"/>
      <c r="DK653" s="486"/>
      <c r="DL653" s="486"/>
      <c r="DM653" s="486"/>
      <c r="DN653" s="486"/>
      <c r="DO653" s="486"/>
      <c r="DP653" s="486"/>
      <c r="DQ653" s="486"/>
      <c r="DR653" s="486"/>
      <c r="DS653" s="486"/>
      <c r="DT653" s="486"/>
      <c r="DU653" s="486"/>
    </row>
    <row r="654" spans="4:125" customFormat="1" ht="18.95" customHeight="1">
      <c r="D654" s="486"/>
      <c r="E654" s="486"/>
      <c r="F654" s="486"/>
      <c r="G654" s="486"/>
      <c r="H654" s="486"/>
      <c r="I654" s="935"/>
      <c r="J654" s="980"/>
      <c r="K654" s="980"/>
      <c r="L654" s="980"/>
      <c r="M654" s="980"/>
      <c r="N654" s="980"/>
      <c r="O654" s="980"/>
      <c r="P654" s="980"/>
      <c r="Q654" s="980"/>
      <c r="R654" s="980"/>
      <c r="S654" s="980"/>
      <c r="T654" s="980"/>
      <c r="U654" s="980"/>
      <c r="V654" s="980"/>
      <c r="W654" s="980"/>
      <c r="X654" s="980"/>
      <c r="Y654" s="980"/>
      <c r="Z654" s="980"/>
      <c r="AA654" s="980"/>
      <c r="AB654" s="980"/>
      <c r="AC654" s="980"/>
      <c r="AD654" s="980"/>
      <c r="AE654" s="980"/>
      <c r="AF654" s="980"/>
      <c r="AG654" s="980"/>
      <c r="AH654" s="980"/>
      <c r="AI654" s="980"/>
      <c r="AJ654" s="980"/>
      <c r="AK654" s="980"/>
      <c r="AL654" s="980"/>
      <c r="AM654" s="980"/>
      <c r="AN654" s="978"/>
      <c r="AO654" s="980" t="s">
        <v>2939</v>
      </c>
      <c r="AP654" s="979"/>
      <c r="AQ654" s="979"/>
      <c r="AR654" s="3142">
        <f>AR651+AR650+AR649</f>
        <v>6</v>
      </c>
      <c r="AS654" s="3143"/>
      <c r="AT654" s="3144"/>
      <c r="AU654" s="980"/>
      <c r="AV654" s="937"/>
      <c r="AW654" s="486"/>
      <c r="AX654" s="486"/>
      <c r="AY654" s="486"/>
      <c r="AZ654" s="486"/>
      <c r="BA654" s="486"/>
      <c r="BB654" s="486"/>
      <c r="BC654" s="486"/>
      <c r="BD654" s="486"/>
      <c r="BE654" s="486"/>
      <c r="BF654" s="486"/>
      <c r="BG654" s="486"/>
      <c r="BH654" s="486"/>
      <c r="BI654" s="486"/>
      <c r="BJ654" s="486"/>
      <c r="BK654" s="486"/>
      <c r="BL654" s="486"/>
      <c r="BM654" s="486"/>
      <c r="BN654" s="486"/>
      <c r="BO654" s="486"/>
      <c r="BP654" s="486"/>
      <c r="BQ654" s="486"/>
      <c r="BR654" s="486"/>
      <c r="BS654" s="486"/>
      <c r="BT654" s="486"/>
      <c r="BU654" s="486"/>
      <c r="BV654" s="486"/>
      <c r="BW654" s="486"/>
      <c r="BX654" s="486"/>
      <c r="BY654" s="486"/>
      <c r="BZ654" s="486"/>
      <c r="CA654" s="486"/>
      <c r="CB654" s="486"/>
      <c r="CC654" s="486"/>
      <c r="CD654" s="486"/>
      <c r="CE654" s="486"/>
      <c r="CF654" s="486"/>
      <c r="CG654" s="486"/>
      <c r="CH654" s="486"/>
      <c r="CI654" s="486"/>
      <c r="CJ654" s="486"/>
      <c r="CK654" s="486"/>
      <c r="CL654" s="486"/>
      <c r="CM654" s="486"/>
      <c r="CN654" s="486"/>
      <c r="CO654" s="486"/>
      <c r="CP654" s="486"/>
      <c r="CQ654" s="486"/>
      <c r="CR654" s="486"/>
      <c r="CS654" s="486"/>
      <c r="CT654" s="486"/>
      <c r="CU654" s="486"/>
      <c r="CV654" s="486"/>
      <c r="CW654" s="486"/>
      <c r="CX654" s="486"/>
      <c r="CY654" s="486"/>
      <c r="CZ654" s="486"/>
      <c r="DA654" s="486"/>
      <c r="DB654" s="486"/>
      <c r="DC654" s="486"/>
      <c r="DD654" s="486"/>
      <c r="DE654" s="486"/>
      <c r="DF654" s="486"/>
      <c r="DG654" s="486"/>
      <c r="DH654" s="486"/>
      <c r="DI654" s="486"/>
      <c r="DJ654" s="486"/>
      <c r="DK654" s="486"/>
      <c r="DL654" s="486"/>
      <c r="DM654" s="486"/>
      <c r="DN654" s="486"/>
      <c r="DO654" s="486"/>
      <c r="DP654" s="486"/>
      <c r="DQ654" s="486"/>
      <c r="DR654" s="486"/>
      <c r="DS654" s="486"/>
      <c r="DT654" s="486"/>
      <c r="DU654" s="486"/>
    </row>
    <row r="655" spans="4:125" customFormat="1" ht="5.0999999999999996" customHeight="1">
      <c r="D655" s="486"/>
      <c r="E655" s="486"/>
      <c r="F655" s="486"/>
      <c r="G655" s="486"/>
      <c r="H655" s="486"/>
      <c r="I655" s="935"/>
      <c r="J655" s="977"/>
      <c r="K655" s="977"/>
      <c r="L655" s="977"/>
      <c r="M655" s="977"/>
      <c r="N655" s="977"/>
      <c r="O655" s="977"/>
      <c r="P655" s="977"/>
      <c r="Q655" s="977"/>
      <c r="R655" s="977"/>
      <c r="S655" s="977"/>
      <c r="T655" s="977"/>
      <c r="U655" s="977"/>
      <c r="V655" s="977"/>
      <c r="W655" s="977"/>
      <c r="X655" s="977"/>
      <c r="Y655" s="977"/>
      <c r="Z655" s="977"/>
      <c r="AA655" s="977"/>
      <c r="AB655" s="977"/>
      <c r="AC655" s="977"/>
      <c r="AD655" s="977"/>
      <c r="AE655" s="977"/>
      <c r="AF655" s="977"/>
      <c r="AG655" s="977"/>
      <c r="AH655" s="977"/>
      <c r="AI655" s="977"/>
      <c r="AJ655" s="977"/>
      <c r="AK655" s="977"/>
      <c r="AL655" s="977"/>
      <c r="AM655" s="977"/>
      <c r="AN655" s="977"/>
      <c r="AO655" s="977"/>
      <c r="AP655" s="977"/>
      <c r="AQ655" s="977"/>
      <c r="AR655" s="977"/>
      <c r="AS655" s="977"/>
      <c r="AT655" s="977"/>
      <c r="AU655" s="977"/>
      <c r="AV655" s="937"/>
      <c r="AW655" s="486"/>
      <c r="AX655" s="486"/>
      <c r="AY655" s="486"/>
      <c r="AZ655" s="486"/>
      <c r="BA655" s="486"/>
      <c r="BB655" s="486"/>
      <c r="BC655" s="486"/>
      <c r="BD655" s="486"/>
      <c r="BE655" s="486"/>
      <c r="BF655" s="486"/>
      <c r="BG655" s="486"/>
      <c r="BH655" s="486"/>
      <c r="BI655" s="486"/>
      <c r="BJ655" s="486"/>
      <c r="BK655" s="486"/>
      <c r="BL655" s="486"/>
      <c r="BM655" s="486"/>
      <c r="BN655" s="486"/>
      <c r="BO655" s="486"/>
      <c r="BP655" s="486"/>
      <c r="BQ655" s="486"/>
      <c r="BR655" s="486"/>
      <c r="BS655" s="486"/>
      <c r="BT655" s="486"/>
      <c r="BU655" s="486"/>
      <c r="BV655" s="486"/>
      <c r="BW655" s="486"/>
      <c r="BX655" s="486"/>
      <c r="BY655" s="486"/>
      <c r="BZ655" s="486"/>
      <c r="CA655" s="486"/>
      <c r="CB655" s="486"/>
      <c r="CC655" s="486"/>
      <c r="CD655" s="486"/>
      <c r="CE655" s="486"/>
      <c r="CF655" s="486"/>
      <c r="CG655" s="486"/>
      <c r="CH655" s="486"/>
      <c r="CI655" s="486"/>
      <c r="CJ655" s="486"/>
      <c r="CK655" s="486"/>
      <c r="CL655" s="486"/>
      <c r="CM655" s="486"/>
      <c r="CN655" s="486"/>
      <c r="CO655" s="486"/>
      <c r="CP655" s="486"/>
      <c r="CQ655" s="486"/>
      <c r="CR655" s="486"/>
      <c r="CS655" s="486"/>
      <c r="CT655" s="486"/>
      <c r="CU655" s="486"/>
      <c r="CV655" s="486"/>
      <c r="CW655" s="486"/>
      <c r="CX655" s="486"/>
      <c r="CY655" s="486"/>
      <c r="CZ655" s="486"/>
      <c r="DA655" s="486"/>
      <c r="DB655" s="486"/>
      <c r="DC655" s="486"/>
      <c r="DD655" s="486"/>
      <c r="DE655" s="486"/>
      <c r="DF655" s="486"/>
      <c r="DG655" s="486"/>
      <c r="DH655" s="486"/>
      <c r="DI655" s="486"/>
      <c r="DJ655" s="486"/>
      <c r="DK655" s="486"/>
      <c r="DL655" s="486"/>
      <c r="DM655" s="486"/>
      <c r="DN655" s="486"/>
      <c r="DO655" s="486"/>
      <c r="DP655" s="486"/>
      <c r="DQ655" s="486"/>
      <c r="DR655" s="486"/>
      <c r="DS655" s="486"/>
      <c r="DT655" s="486"/>
      <c r="DU655" s="486"/>
    </row>
    <row r="656" spans="4:125" customFormat="1" ht="9.9499999999999993" customHeight="1">
      <c r="D656" s="486"/>
      <c r="E656" s="486"/>
      <c r="F656" s="486"/>
      <c r="G656" s="486"/>
      <c r="H656" s="486"/>
      <c r="I656" s="936"/>
      <c r="J656" s="939"/>
      <c r="K656" s="939"/>
      <c r="L656" s="939"/>
      <c r="M656" s="939"/>
      <c r="N656" s="939"/>
      <c r="O656" s="939"/>
      <c r="P656" s="939"/>
      <c r="Q656" s="939"/>
      <c r="R656" s="939"/>
      <c r="S656" s="939"/>
      <c r="T656" s="939"/>
      <c r="U656" s="939"/>
      <c r="V656" s="939"/>
      <c r="W656" s="939"/>
      <c r="X656" s="939"/>
      <c r="Y656" s="939"/>
      <c r="Z656" s="939"/>
      <c r="AA656" s="939"/>
      <c r="AB656" s="939"/>
      <c r="AC656" s="939"/>
      <c r="AD656" s="939"/>
      <c r="AE656" s="939"/>
      <c r="AF656" s="939"/>
      <c r="AG656" s="939"/>
      <c r="AH656" s="939"/>
      <c r="AI656" s="939"/>
      <c r="AJ656" s="939"/>
      <c r="AK656" s="939"/>
      <c r="AL656" s="939"/>
      <c r="AM656" s="939"/>
      <c r="AN656" s="939"/>
      <c r="AO656" s="939"/>
      <c r="AP656" s="939"/>
      <c r="AQ656" s="939"/>
      <c r="AR656" s="939"/>
      <c r="AS656" s="939"/>
      <c r="AT656" s="939"/>
      <c r="AU656" s="939"/>
      <c r="AV656" s="940"/>
      <c r="AW656" s="486"/>
      <c r="AX656" s="486"/>
      <c r="AY656" s="486"/>
      <c r="AZ656" s="486"/>
      <c r="BA656" s="486"/>
      <c r="BB656" s="486"/>
      <c r="BC656" s="486"/>
      <c r="BD656" s="486"/>
      <c r="BE656" s="486"/>
      <c r="BF656" s="486"/>
      <c r="BG656" s="486"/>
      <c r="BH656" s="486"/>
      <c r="BI656" s="486"/>
      <c r="BJ656" s="486"/>
      <c r="BK656" s="486"/>
      <c r="BL656" s="486"/>
      <c r="BM656" s="486"/>
      <c r="BN656" s="486"/>
      <c r="BO656" s="486"/>
      <c r="BP656" s="486"/>
      <c r="BQ656" s="486"/>
      <c r="BR656" s="486"/>
      <c r="BS656" s="486"/>
      <c r="BT656" s="486"/>
      <c r="BU656" s="486"/>
      <c r="BV656" s="486"/>
      <c r="BW656" s="486"/>
      <c r="BX656" s="486"/>
      <c r="BY656" s="486"/>
      <c r="BZ656" s="486"/>
      <c r="CA656" s="486"/>
      <c r="CB656" s="486"/>
      <c r="CC656" s="486"/>
      <c r="CD656" s="486"/>
      <c r="CE656" s="486"/>
      <c r="CF656" s="486"/>
      <c r="CG656" s="486"/>
      <c r="CH656" s="486"/>
      <c r="CI656" s="486"/>
      <c r="CJ656" s="486"/>
      <c r="CK656" s="486"/>
      <c r="CL656" s="486"/>
      <c r="CM656" s="486"/>
      <c r="CN656" s="486"/>
      <c r="CO656" s="486"/>
      <c r="CP656" s="486"/>
      <c r="CQ656" s="486"/>
      <c r="CR656" s="486"/>
      <c r="CS656" s="486"/>
      <c r="CT656" s="486"/>
      <c r="CU656" s="486"/>
      <c r="CV656" s="486"/>
      <c r="CW656" s="486"/>
      <c r="CX656" s="486"/>
      <c r="CY656" s="486"/>
      <c r="CZ656" s="486"/>
      <c r="DA656" s="486"/>
      <c r="DB656" s="486"/>
      <c r="DC656" s="486"/>
      <c r="DD656" s="486"/>
      <c r="DE656" s="486"/>
      <c r="DF656" s="486"/>
      <c r="DG656" s="486"/>
      <c r="DH656" s="486"/>
      <c r="DI656" s="486"/>
      <c r="DJ656" s="486"/>
      <c r="DK656" s="486"/>
      <c r="DL656" s="486"/>
      <c r="DM656" s="486"/>
      <c r="DN656" s="486"/>
      <c r="DO656" s="486"/>
      <c r="DP656" s="486"/>
      <c r="DQ656" s="486"/>
      <c r="DR656" s="486"/>
      <c r="DS656" s="486"/>
      <c r="DT656" s="486"/>
      <c r="DU656" s="486"/>
    </row>
    <row r="657" spans="4:120" ht="18.95" customHeight="1">
      <c r="I657" s="1949" t="s">
        <v>3567</v>
      </c>
    </row>
    <row r="658" spans="4:120" ht="18.95" customHeight="1">
      <c r="I658" s="1949" t="s">
        <v>3572</v>
      </c>
    </row>
    <row r="660" spans="4:120" ht="5.0999999999999996" customHeight="1">
      <c r="H660"/>
      <c r="I660" s="1923"/>
      <c r="Q660" s="1925"/>
      <c r="R660" s="1926"/>
      <c r="S660" s="1926"/>
      <c r="T660" s="1926"/>
      <c r="U660" s="1926"/>
      <c r="V660" s="1926"/>
      <c r="W660" s="1927"/>
      <c r="X660" s="920"/>
      <c r="Y660" s="920"/>
      <c r="Z660" s="920"/>
      <c r="AA660" s="920"/>
      <c r="AB660" s="920"/>
      <c r="AC660" s="920"/>
      <c r="AD660" s="920"/>
      <c r="AE660" s="920"/>
      <c r="AF660" s="920"/>
      <c r="AG660" s="920"/>
      <c r="AH660" s="920"/>
      <c r="AI660" s="920"/>
      <c r="AJ660" s="920"/>
      <c r="AK660" s="920"/>
      <c r="AL660" s="920"/>
      <c r="AM660" s="920"/>
      <c r="AN660" s="920"/>
      <c r="AO660" s="920"/>
      <c r="AP660" s="920"/>
      <c r="AQ660" s="920"/>
      <c r="AR660" s="920"/>
      <c r="AS660" s="920"/>
      <c r="AT660" s="920"/>
      <c r="BD660" s="920"/>
      <c r="BE660" s="920"/>
      <c r="BF660" s="920"/>
      <c r="BG660" s="920"/>
      <c r="BH660" s="920"/>
    </row>
    <row r="661" spans="4:120" ht="18.95" customHeight="1">
      <c r="H661"/>
      <c r="I661" s="1923"/>
      <c r="J661" s="1020" t="s">
        <v>2942</v>
      </c>
      <c r="K661" s="1021"/>
      <c r="L661" s="1021"/>
      <c r="M661" s="1021"/>
      <c r="N661" s="1021"/>
      <c r="O661" s="1021"/>
      <c r="P661" s="1023"/>
      <c r="Q661" s="1953" t="s">
        <v>2945</v>
      </c>
      <c r="R661" s="908"/>
      <c r="S661" s="908"/>
      <c r="T661" s="908"/>
      <c r="U661" s="908"/>
      <c r="V661" s="908"/>
      <c r="W661" s="909"/>
      <c r="AC661" s="920"/>
      <c r="AD661" s="920"/>
      <c r="AE661" s="920"/>
      <c r="AF661" s="920"/>
      <c r="AG661" s="920"/>
      <c r="AH661" s="920"/>
      <c r="AI661" s="920"/>
      <c r="AJ661" s="920"/>
      <c r="AK661" s="920"/>
      <c r="AL661" s="920"/>
    </row>
    <row r="662" spans="4:120" ht="9.9499999999999993" customHeight="1">
      <c r="H662"/>
      <c r="I662" s="916"/>
      <c r="J662" s="1923"/>
      <c r="K662" s="1923"/>
      <c r="L662" s="1923"/>
      <c r="M662" s="1923"/>
      <c r="N662" s="1923"/>
      <c r="O662" s="1923"/>
      <c r="P662" s="1923"/>
      <c r="Q662" s="1923"/>
      <c r="R662" s="1923"/>
      <c r="S662" s="1923"/>
      <c r="T662" s="1923"/>
      <c r="U662" s="1923"/>
      <c r="V662" s="1923"/>
      <c r="W662" s="1923"/>
      <c r="X662" s="941"/>
      <c r="Y662" s="941"/>
      <c r="Z662" s="941"/>
      <c r="AA662" s="941"/>
      <c r="AB662" s="941"/>
      <c r="AC662" s="941"/>
      <c r="AD662" s="941"/>
      <c r="AE662" s="941"/>
      <c r="AF662" s="941"/>
      <c r="AG662" s="941"/>
      <c r="AH662" s="941"/>
      <c r="AI662" s="941"/>
      <c r="AJ662" s="941"/>
      <c r="AK662" s="941"/>
      <c r="AL662" s="941"/>
      <c r="AM662" s="941"/>
      <c r="AN662" s="941"/>
      <c r="AO662" s="941"/>
      <c r="AP662" s="941"/>
      <c r="AQ662" s="941"/>
      <c r="AR662" s="941"/>
      <c r="AS662" s="941"/>
      <c r="AT662" s="941"/>
      <c r="AU662" s="941"/>
      <c r="AV662" s="941"/>
      <c r="AW662" s="941"/>
      <c r="AX662" s="941"/>
      <c r="AY662" s="941"/>
      <c r="AZ662" s="942"/>
    </row>
    <row r="663" spans="4:120" ht="18.95" customHeight="1">
      <c r="I663" s="1847"/>
      <c r="J663" s="920" t="s">
        <v>2946</v>
      </c>
      <c r="K663" s="920"/>
      <c r="L663" s="920"/>
      <c r="M663" s="920"/>
      <c r="N663" s="2890" t="s">
        <v>1179</v>
      </c>
      <c r="O663" s="2891"/>
      <c r="P663" s="2891"/>
      <c r="Q663" s="2892"/>
      <c r="R663" s="986" t="s">
        <v>1180</v>
      </c>
      <c r="S663" s="987" t="s">
        <v>1178</v>
      </c>
      <c r="T663" s="2890" t="s">
        <v>1179</v>
      </c>
      <c r="U663" s="2891"/>
      <c r="V663" s="2891"/>
      <c r="W663" s="2892"/>
      <c r="X663" s="986" t="s">
        <v>1180</v>
      </c>
      <c r="Y663" s="920"/>
      <c r="Z663" s="920"/>
      <c r="AA663" s="920"/>
      <c r="AB663" s="920"/>
      <c r="AC663" s="920"/>
      <c r="AD663" s="920"/>
      <c r="AE663" s="920"/>
      <c r="AF663" s="920"/>
      <c r="AG663" s="920"/>
      <c r="AH663" s="920"/>
      <c r="AI663" s="920"/>
      <c r="AN663" s="926" t="s">
        <v>2947</v>
      </c>
      <c r="AO663" s="927"/>
      <c r="AP663" s="928"/>
      <c r="AQ663" s="926" t="s">
        <v>2948</v>
      </c>
      <c r="AR663" s="927"/>
      <c r="AS663" s="928"/>
      <c r="AV663" s="920"/>
      <c r="AW663" s="920"/>
      <c r="AX663" s="920"/>
      <c r="AY663" s="920"/>
      <c r="AZ663" s="937"/>
    </row>
    <row r="664" spans="4:120" ht="9.9499999999999993" customHeight="1">
      <c r="I664" s="1847"/>
      <c r="J664" s="920"/>
      <c r="K664" s="920"/>
      <c r="L664" s="920"/>
      <c r="M664" s="920"/>
      <c r="N664" s="920"/>
      <c r="O664" s="920"/>
      <c r="P664" s="920"/>
      <c r="Q664" s="920"/>
      <c r="R664" s="920"/>
      <c r="S664" s="920"/>
      <c r="T664" s="920"/>
      <c r="U664" s="920"/>
      <c r="V664" s="920"/>
      <c r="W664" s="920"/>
      <c r="X664" s="920"/>
      <c r="Y664" s="920"/>
      <c r="Z664" s="920"/>
      <c r="AA664" s="920"/>
      <c r="AB664" s="920"/>
      <c r="AC664" s="920"/>
      <c r="AD664" s="920"/>
      <c r="AE664" s="920"/>
      <c r="AF664" s="920"/>
      <c r="AG664" s="920"/>
      <c r="AH664" s="920"/>
      <c r="AI664" s="920"/>
      <c r="AJ664" s="920"/>
      <c r="AK664" s="920"/>
      <c r="AL664" s="920"/>
      <c r="AM664" s="920"/>
      <c r="AN664" s="920"/>
      <c r="AO664" s="920"/>
      <c r="AP664" s="920"/>
      <c r="AQ664" s="920"/>
      <c r="AR664" s="920"/>
      <c r="AS664" s="920"/>
      <c r="AT664" s="920"/>
      <c r="AU664" s="920"/>
      <c r="AV664" s="920"/>
      <c r="AW664" s="920"/>
      <c r="AX664" s="920"/>
      <c r="AY664" s="920"/>
      <c r="AZ664" s="937"/>
    </row>
    <row r="665" spans="4:120" ht="18.95" customHeight="1">
      <c r="I665" s="1847"/>
      <c r="J665" s="1256" t="s">
        <v>1876</v>
      </c>
      <c r="K665" s="1256"/>
      <c r="L665" s="1924"/>
      <c r="M665" s="920"/>
      <c r="N665" s="1937" t="s">
        <v>1860</v>
      </c>
      <c r="O665" s="1938"/>
      <c r="P665" s="1938"/>
      <c r="Q665" s="1938"/>
      <c r="R665" s="1938"/>
      <c r="S665" s="1939"/>
      <c r="T665" s="986" t="s">
        <v>912</v>
      </c>
      <c r="U665" s="920"/>
      <c r="V665" s="1924" t="s">
        <v>1877</v>
      </c>
      <c r="W665" s="938"/>
      <c r="X665" s="938"/>
      <c r="Y665" s="1940">
        <v>1111</v>
      </c>
      <c r="Z665" s="1941"/>
      <c r="AA665" s="1942"/>
      <c r="AB665" s="3139" t="s">
        <v>1880</v>
      </c>
      <c r="AC665" s="3140"/>
      <c r="AD665" s="3140"/>
      <c r="AE665" s="3141"/>
      <c r="AF665" s="986" t="s">
        <v>1115</v>
      </c>
      <c r="AG665" s="920"/>
      <c r="AH665" s="949" t="s">
        <v>1791</v>
      </c>
      <c r="AI665" s="1936"/>
      <c r="AJ665" s="1936"/>
      <c r="AK665" s="1924"/>
      <c r="AL665" s="1948" t="s">
        <v>1521</v>
      </c>
      <c r="AM665" s="1947"/>
      <c r="AN665" s="1947"/>
      <c r="AO665" s="1947"/>
      <c r="AP665" s="1948" t="s">
        <v>1521</v>
      </c>
      <c r="AQ665" s="1947"/>
      <c r="AR665" s="1947"/>
      <c r="AS665" s="1947"/>
      <c r="AT665" s="986" t="s">
        <v>912</v>
      </c>
      <c r="AU665" s="920"/>
      <c r="AV665" s="920"/>
      <c r="AW665" s="920"/>
      <c r="AX665" s="920"/>
      <c r="AY665" s="920"/>
      <c r="AZ665" s="937"/>
    </row>
    <row r="666" spans="4:120" ht="9.9499999999999993" customHeight="1">
      <c r="I666" s="1847"/>
      <c r="J666" s="920"/>
      <c r="K666" s="920"/>
      <c r="L666" s="920"/>
      <c r="M666" s="920"/>
      <c r="N666" s="920"/>
      <c r="O666" s="920"/>
      <c r="P666" s="920"/>
      <c r="Q666" s="920"/>
      <c r="R666" s="920"/>
      <c r="S666" s="920"/>
      <c r="T666" s="920"/>
      <c r="U666" s="920"/>
      <c r="V666" s="1924"/>
      <c r="W666" s="920"/>
      <c r="X666" s="920"/>
      <c r="Y666" s="920"/>
      <c r="Z666" s="920"/>
      <c r="AA666" s="920"/>
      <c r="AB666" s="920"/>
      <c r="AC666" s="920"/>
      <c r="AD666" s="920"/>
      <c r="AE666" s="920"/>
      <c r="AF666" s="920"/>
      <c r="AG666" s="920"/>
      <c r="AH666" s="920"/>
      <c r="AI666" s="920"/>
      <c r="AJ666" s="920"/>
      <c r="AK666" s="920"/>
      <c r="AL666" s="920"/>
      <c r="AM666" s="920"/>
      <c r="AN666" s="920"/>
      <c r="AO666" s="920"/>
      <c r="AP666" s="920"/>
      <c r="AQ666" s="920"/>
      <c r="AR666" s="920"/>
      <c r="AS666" s="920"/>
      <c r="AT666" s="920"/>
      <c r="AU666" s="920"/>
      <c r="AV666" s="920"/>
      <c r="AW666" s="920"/>
      <c r="AX666" s="920"/>
      <c r="AY666" s="920"/>
      <c r="AZ666" s="937"/>
    </row>
    <row r="667" spans="4:120" ht="18.95" customHeight="1">
      <c r="I667" s="1847"/>
      <c r="J667" s="1409" t="s">
        <v>3544</v>
      </c>
      <c r="K667" s="920"/>
      <c r="L667" s="920"/>
      <c r="M667" s="920"/>
      <c r="N667" s="1943" t="s">
        <v>2938</v>
      </c>
      <c r="O667" s="1944"/>
      <c r="P667" s="1944"/>
      <c r="Q667" s="1944"/>
      <c r="R667" s="1945"/>
      <c r="S667" s="1946"/>
      <c r="T667" s="986" t="s">
        <v>1115</v>
      </c>
      <c r="V667" s="1256" t="s">
        <v>2941</v>
      </c>
      <c r="W667" s="1056"/>
      <c r="X667" s="1056"/>
      <c r="Y667" s="982" t="s">
        <v>1848</v>
      </c>
      <c r="Z667" s="983"/>
      <c r="AA667" s="983"/>
      <c r="AB667" s="983"/>
      <c r="AC667" s="984"/>
      <c r="AJ667" s="920"/>
      <c r="AS667" s="920"/>
      <c r="AT667" s="920"/>
      <c r="AU667" s="920"/>
      <c r="AV667" s="920"/>
      <c r="AW667" s="920"/>
      <c r="AX667" s="920"/>
      <c r="AY667" s="920"/>
      <c r="AZ667" s="937"/>
    </row>
    <row r="668" spans="4:120" customFormat="1" ht="18.95" customHeight="1">
      <c r="D668" s="486"/>
      <c r="E668" s="486"/>
      <c r="F668" s="486"/>
      <c r="G668" s="486"/>
      <c r="H668" s="486"/>
      <c r="I668" s="1847"/>
      <c r="J668" s="920"/>
      <c r="K668" s="920"/>
      <c r="L668" s="920"/>
      <c r="M668" s="920"/>
      <c r="N668" s="920"/>
      <c r="O668" s="920"/>
      <c r="P668" s="920"/>
      <c r="Q668" s="920"/>
      <c r="R668" s="920"/>
      <c r="S668" s="920"/>
      <c r="T668" s="920"/>
      <c r="U668" s="920"/>
      <c r="V668" s="920"/>
      <c r="W668" s="920"/>
      <c r="X668" s="920"/>
      <c r="Y668" s="920"/>
      <c r="Z668" s="920"/>
      <c r="AA668" s="920"/>
      <c r="AB668" s="920"/>
      <c r="AC668" s="920"/>
      <c r="AD668" s="920"/>
      <c r="AE668" s="920"/>
      <c r="AF668" s="920"/>
      <c r="AG668" s="920"/>
      <c r="AH668" s="920"/>
      <c r="AI668" s="920"/>
      <c r="AJ668" s="920"/>
      <c r="AK668" s="920"/>
      <c r="AL668" s="920"/>
      <c r="AM668" s="920"/>
      <c r="AN668" s="920"/>
      <c r="AO668" s="920"/>
      <c r="AP668" s="920"/>
      <c r="AQ668" s="920"/>
      <c r="AR668" s="920"/>
      <c r="AS668" s="920"/>
      <c r="AT668" s="920"/>
      <c r="AU668" s="920"/>
      <c r="AV668" s="920"/>
      <c r="AW668" s="920"/>
      <c r="AX668" s="920"/>
      <c r="AY668" s="920"/>
      <c r="AZ668" s="937"/>
      <c r="BA668" s="486"/>
      <c r="BB668" s="486"/>
      <c r="BC668" s="486"/>
      <c r="BD668" s="486"/>
      <c r="BE668" s="486"/>
      <c r="BF668" s="486"/>
      <c r="BG668" s="486"/>
      <c r="BH668" s="486"/>
      <c r="BI668" s="486"/>
      <c r="BJ668" s="486"/>
      <c r="BK668" s="486"/>
      <c r="BL668" s="486"/>
      <c r="BM668" s="486"/>
      <c r="BN668" s="486"/>
      <c r="BO668" s="486"/>
      <c r="BP668" s="486"/>
      <c r="BQ668" s="486"/>
      <c r="BR668" s="486"/>
      <c r="BS668" s="486"/>
      <c r="BT668" s="486"/>
      <c r="BU668" s="486"/>
      <c r="BV668" s="486"/>
      <c r="BW668" s="486"/>
      <c r="BX668" s="486"/>
      <c r="BY668" s="486"/>
      <c r="BZ668" s="486"/>
      <c r="CA668" s="486"/>
      <c r="CB668" s="486"/>
      <c r="CC668" s="486"/>
      <c r="CD668" s="486"/>
      <c r="CE668" s="486"/>
      <c r="CF668" s="486"/>
      <c r="CG668" s="486"/>
      <c r="CH668" s="486"/>
      <c r="CI668" s="486"/>
      <c r="CJ668" s="486"/>
      <c r="CK668" s="486"/>
      <c r="CL668" s="486"/>
      <c r="CM668" s="486"/>
      <c r="CN668" s="486"/>
      <c r="CO668" s="486"/>
      <c r="CP668" s="486"/>
      <c r="CQ668" s="486"/>
      <c r="CR668" s="486"/>
      <c r="CS668" s="486"/>
      <c r="CT668" s="486"/>
      <c r="CU668" s="486"/>
      <c r="CV668" s="486"/>
      <c r="CW668" s="486"/>
      <c r="CX668" s="486"/>
      <c r="CY668" s="486"/>
      <c r="CZ668" s="486"/>
      <c r="DA668" s="486"/>
      <c r="DB668" s="486"/>
      <c r="DC668" s="486"/>
      <c r="DD668" s="486"/>
      <c r="DE668" s="486"/>
      <c r="DF668" s="486"/>
      <c r="DG668" s="486"/>
      <c r="DH668" s="486"/>
      <c r="DI668" s="486"/>
      <c r="DJ668" s="486"/>
      <c r="DK668" s="486"/>
    </row>
    <row r="669" spans="4:120" customFormat="1" ht="18.95" customHeight="1">
      <c r="D669" s="486"/>
      <c r="E669" s="486"/>
      <c r="F669" s="486"/>
      <c r="G669" s="486"/>
      <c r="H669" s="486"/>
      <c r="I669" s="1847"/>
      <c r="J669" s="2880" t="s">
        <v>1559</v>
      </c>
      <c r="K669" s="2797" t="s">
        <v>2941</v>
      </c>
      <c r="L669" s="2798"/>
      <c r="M669" s="2798"/>
      <c r="N669" s="2799"/>
      <c r="O669" s="2797" t="s">
        <v>2949</v>
      </c>
      <c r="P669" s="2798"/>
      <c r="Q669" s="2798"/>
      <c r="R669" s="2799"/>
      <c r="S669" s="2797" t="s">
        <v>3573</v>
      </c>
      <c r="T669" s="2798"/>
      <c r="U669" s="2798"/>
      <c r="V669" s="2798"/>
      <c r="W669" s="2799"/>
      <c r="X669" s="2797" t="s">
        <v>3574</v>
      </c>
      <c r="Y669" s="2798"/>
      <c r="Z669" s="2798"/>
      <c r="AA669" s="2798"/>
      <c r="AB669" s="2799"/>
      <c r="AC669" s="1025" t="s">
        <v>1881</v>
      </c>
      <c r="AD669" s="1026"/>
      <c r="AE669" s="1026"/>
      <c r="AF669" s="1026"/>
      <c r="AG669" s="930"/>
      <c r="AH669" s="931"/>
      <c r="AI669" s="929" t="s">
        <v>1586</v>
      </c>
      <c r="AJ669" s="930"/>
      <c r="AK669" s="930"/>
      <c r="AL669" s="930"/>
      <c r="AM669" s="930"/>
      <c r="AN669" s="930"/>
      <c r="AO669" s="930"/>
      <c r="AP669" s="930"/>
      <c r="AQ669" s="930"/>
      <c r="AR669" s="931"/>
      <c r="AS669" s="930"/>
      <c r="AT669" s="2797" t="s">
        <v>1771</v>
      </c>
      <c r="AU669" s="2799"/>
      <c r="AV669" s="2810" t="s">
        <v>2940</v>
      </c>
      <c r="AW669" s="2811"/>
      <c r="AX669" s="2812"/>
      <c r="AY669" s="1229"/>
      <c r="AZ669" s="937"/>
      <c r="BA669" s="486"/>
      <c r="BB669" s="486"/>
      <c r="BC669" s="486"/>
      <c r="BD669" s="486"/>
      <c r="BE669" s="486"/>
      <c r="BF669" s="486"/>
      <c r="BG669" s="486"/>
      <c r="BH669" s="486"/>
      <c r="BI669" s="486"/>
      <c r="BJ669" s="486"/>
      <c r="BK669" s="486"/>
      <c r="BL669" s="486"/>
      <c r="BM669" s="486"/>
      <c r="BN669" s="486"/>
      <c r="BO669" s="486"/>
      <c r="BP669" s="486"/>
      <c r="BQ669" s="486"/>
      <c r="BR669" s="486"/>
      <c r="BS669" s="486"/>
      <c r="BT669" s="486"/>
      <c r="BU669" s="486"/>
      <c r="BV669" s="486"/>
      <c r="BW669" s="486"/>
      <c r="BX669" s="486"/>
      <c r="BY669" s="486"/>
      <c r="BZ669" s="486"/>
      <c r="CA669" s="486"/>
      <c r="CB669" s="486"/>
      <c r="CC669" s="486"/>
      <c r="CD669" s="486"/>
      <c r="CE669" s="486"/>
      <c r="CF669" s="486"/>
      <c r="CG669" s="486"/>
      <c r="CH669" s="486"/>
      <c r="CI669" s="486"/>
      <c r="CJ669" s="486"/>
      <c r="CK669" s="486"/>
      <c r="CL669" s="486"/>
      <c r="CM669" s="486"/>
      <c r="CN669" s="486"/>
      <c r="CO669" s="486"/>
      <c r="CP669" s="486"/>
      <c r="CQ669" s="486"/>
      <c r="CR669" s="486"/>
      <c r="CS669" s="486"/>
      <c r="CT669" s="486"/>
      <c r="CU669" s="486"/>
      <c r="CV669" s="486"/>
      <c r="CW669" s="486"/>
      <c r="CX669" s="486"/>
      <c r="CY669" s="486"/>
      <c r="CZ669" s="486"/>
      <c r="DA669" s="486"/>
      <c r="DB669" s="486"/>
      <c r="DC669" s="486"/>
      <c r="DD669" s="486"/>
      <c r="DE669" s="486"/>
      <c r="DF669" s="486"/>
      <c r="DG669" s="486"/>
      <c r="DH669" s="486"/>
      <c r="DI669" s="486"/>
      <c r="DJ669" s="486"/>
      <c r="DK669" s="486"/>
      <c r="DL669" s="486"/>
      <c r="DM669" s="486"/>
      <c r="DN669" s="486"/>
      <c r="DO669" s="486"/>
      <c r="DP669" s="486"/>
    </row>
    <row r="670" spans="4:120" customFormat="1" ht="18.95" customHeight="1">
      <c r="D670" s="486"/>
      <c r="E670" s="486"/>
      <c r="F670" s="486"/>
      <c r="G670" s="486"/>
      <c r="H670" s="486"/>
      <c r="I670" s="1847"/>
      <c r="J670" s="2881"/>
      <c r="K670" s="2800"/>
      <c r="L670" s="2801"/>
      <c r="M670" s="2801"/>
      <c r="N670" s="2802"/>
      <c r="O670" s="2800"/>
      <c r="P670" s="2801"/>
      <c r="Q670" s="2801"/>
      <c r="R670" s="2802"/>
      <c r="S670" s="2800"/>
      <c r="T670" s="2801"/>
      <c r="U670" s="2801"/>
      <c r="V670" s="2801"/>
      <c r="W670" s="2802"/>
      <c r="X670" s="2800"/>
      <c r="Y670" s="2801"/>
      <c r="Z670" s="2801"/>
      <c r="AA670" s="2801"/>
      <c r="AB670" s="2802"/>
      <c r="AC670" s="966" t="s">
        <v>1882</v>
      </c>
      <c r="AD670" s="967"/>
      <c r="AE670" s="966" t="s">
        <v>1528</v>
      </c>
      <c r="AF670" s="967"/>
      <c r="AG670" s="967"/>
      <c r="AH670" s="968"/>
      <c r="AI670" s="966" t="s">
        <v>699</v>
      </c>
      <c r="AJ670" s="967"/>
      <c r="AK670" s="967"/>
      <c r="AL670" s="967"/>
      <c r="AM670" s="966" t="s">
        <v>700</v>
      </c>
      <c r="AN670" s="967"/>
      <c r="AO670" s="967"/>
      <c r="AP670" s="929" t="s">
        <v>1697</v>
      </c>
      <c r="AQ670" s="930"/>
      <c r="AR670" s="930"/>
      <c r="AS670" s="930"/>
      <c r="AT670" s="2800"/>
      <c r="AU670" s="2802"/>
      <c r="AV670" s="2813"/>
      <c r="AW670" s="2814"/>
      <c r="AX670" s="2815"/>
      <c r="AY670" s="1228" t="s">
        <v>1180</v>
      </c>
      <c r="AZ670" s="937"/>
      <c r="BA670" s="486"/>
      <c r="BB670" s="486"/>
      <c r="BC670" s="486"/>
      <c r="BD670" s="486"/>
      <c r="BE670" s="486"/>
      <c r="BF670" s="486"/>
      <c r="BG670" s="486"/>
      <c r="BH670" s="486"/>
      <c r="BI670" s="486"/>
      <c r="BJ670" s="486"/>
      <c r="BK670" s="486"/>
      <c r="BL670" s="486"/>
      <c r="BM670" s="486"/>
      <c r="BN670" s="486"/>
      <c r="BO670" s="486"/>
      <c r="BP670" s="486"/>
      <c r="BQ670" s="486"/>
      <c r="BR670" s="486"/>
      <c r="BS670" s="486"/>
      <c r="BT670" s="486"/>
      <c r="BU670" s="486"/>
      <c r="BV670" s="486"/>
      <c r="BW670" s="486"/>
      <c r="BX670" s="486"/>
      <c r="BY670" s="486"/>
      <c r="BZ670" s="486"/>
      <c r="CA670" s="486"/>
      <c r="CB670" s="486"/>
      <c r="CC670" s="486"/>
      <c r="CD670" s="486"/>
      <c r="CE670" s="486"/>
      <c r="CF670" s="486"/>
      <c r="CG670" s="486"/>
      <c r="CH670" s="486"/>
      <c r="CI670" s="486"/>
      <c r="CJ670" s="486"/>
      <c r="CK670" s="486"/>
      <c r="CL670" s="486"/>
      <c r="CM670" s="486"/>
      <c r="CN670" s="486"/>
      <c r="CO670" s="486"/>
      <c r="CP670" s="486"/>
      <c r="CQ670" s="486"/>
      <c r="CR670" s="486"/>
      <c r="CS670" s="486"/>
      <c r="CT670" s="486"/>
      <c r="CU670" s="486"/>
      <c r="CV670" s="486"/>
      <c r="CW670" s="486"/>
      <c r="CX670" s="486"/>
      <c r="CY670" s="486"/>
      <c r="CZ670" s="486"/>
      <c r="DA670" s="486"/>
      <c r="DB670" s="486"/>
      <c r="DC670" s="486"/>
      <c r="DD670" s="486"/>
      <c r="DE670" s="486"/>
      <c r="DF670" s="486"/>
      <c r="DG670" s="486"/>
      <c r="DH670" s="486"/>
      <c r="DI670" s="486"/>
      <c r="DJ670" s="486"/>
      <c r="DK670" s="486"/>
      <c r="DL670" s="486"/>
      <c r="DM670" s="486"/>
      <c r="DN670" s="486"/>
      <c r="DO670" s="486"/>
      <c r="DP670" s="486"/>
    </row>
    <row r="671" spans="4:120" customFormat="1" ht="18.95" customHeight="1">
      <c r="D671" s="486"/>
      <c r="E671" s="486"/>
      <c r="F671" s="486"/>
      <c r="G671" s="486"/>
      <c r="H671" s="486"/>
      <c r="I671" s="1847"/>
      <c r="J671" s="932" t="s">
        <v>737</v>
      </c>
      <c r="K671" s="2073" t="s">
        <v>1570</v>
      </c>
      <c r="L671" s="2074"/>
      <c r="M671" s="2074"/>
      <c r="N671" s="2075"/>
      <c r="O671" s="2890" t="s">
        <v>1179</v>
      </c>
      <c r="P671" s="2891"/>
      <c r="Q671" s="2891"/>
      <c r="R671" s="2892"/>
      <c r="S671" s="1943" t="s">
        <v>3576</v>
      </c>
      <c r="T671" s="2077"/>
      <c r="U671" s="2077"/>
      <c r="V671" s="2077"/>
      <c r="W671" s="2075"/>
      <c r="X671" s="2076" t="s">
        <v>3575</v>
      </c>
      <c r="Y671" s="2077"/>
      <c r="Z671" s="2077"/>
      <c r="AA671" s="2077"/>
      <c r="AB671" s="2075"/>
      <c r="AC671" s="1029">
        <v>1111</v>
      </c>
      <c r="AD671" s="1162"/>
      <c r="AE671" s="1029" t="s">
        <v>1879</v>
      </c>
      <c r="AF671" s="1027"/>
      <c r="AG671" s="1027"/>
      <c r="AH671" s="1028"/>
      <c r="AI671" s="982" t="s">
        <v>1689</v>
      </c>
      <c r="AJ671" s="983"/>
      <c r="AK671" s="983"/>
      <c r="AL671" s="983"/>
      <c r="AM671" s="1080">
        <v>241657</v>
      </c>
      <c r="AN671" s="983"/>
      <c r="AO671" s="983"/>
      <c r="AP671" s="1080" t="s">
        <v>1691</v>
      </c>
      <c r="AQ671" s="983"/>
      <c r="AR671" s="983"/>
      <c r="AS671" s="983"/>
      <c r="AT671" s="2890" t="s">
        <v>1772</v>
      </c>
      <c r="AU671" s="2892"/>
      <c r="AV671" s="2935">
        <v>1</v>
      </c>
      <c r="AW671" s="2936"/>
      <c r="AX671" s="2937"/>
      <c r="AY671" s="1068"/>
      <c r="AZ671" s="937"/>
      <c r="BA671" s="486"/>
      <c r="BB671" s="486"/>
      <c r="BC671" s="486"/>
      <c r="BD671" s="486"/>
      <c r="BE671" s="486"/>
      <c r="BF671" s="486"/>
      <c r="BG671" s="486"/>
      <c r="BH671" s="486"/>
      <c r="BI671" s="486"/>
      <c r="BJ671" s="486"/>
      <c r="BK671" s="486"/>
      <c r="BL671" s="486"/>
      <c r="BM671" s="486"/>
      <c r="BN671" s="486"/>
      <c r="BO671" s="486"/>
      <c r="BP671" s="486"/>
      <c r="BQ671" s="486"/>
      <c r="BR671" s="486"/>
      <c r="BS671" s="486"/>
      <c r="BT671" s="486"/>
      <c r="BU671" s="486"/>
      <c r="BV671" s="486"/>
      <c r="BW671" s="486"/>
      <c r="BX671" s="486"/>
      <c r="BY671" s="486"/>
      <c r="BZ671" s="486"/>
      <c r="CA671" s="486"/>
      <c r="CB671" s="486"/>
      <c r="CC671" s="486"/>
      <c r="CD671" s="486"/>
      <c r="CE671" s="486"/>
      <c r="CF671" s="486"/>
      <c r="CG671" s="486"/>
      <c r="CH671" s="486"/>
      <c r="CI671" s="486"/>
      <c r="CJ671" s="486"/>
      <c r="CK671" s="486"/>
      <c r="CL671" s="486"/>
      <c r="CM671" s="486"/>
      <c r="CN671" s="486"/>
      <c r="CO671" s="486"/>
      <c r="CP671" s="486"/>
      <c r="CQ671" s="486"/>
      <c r="CR671" s="486"/>
      <c r="CS671" s="486"/>
      <c r="CT671" s="486"/>
      <c r="CU671" s="486"/>
      <c r="CV671" s="486"/>
      <c r="CW671" s="486"/>
      <c r="CX671" s="486"/>
      <c r="CY671" s="486"/>
      <c r="CZ671" s="486"/>
      <c r="DA671" s="486"/>
      <c r="DB671" s="486"/>
      <c r="DC671" s="486"/>
      <c r="DD671" s="486"/>
      <c r="DE671" s="486"/>
      <c r="DF671" s="486"/>
      <c r="DG671" s="486"/>
      <c r="DH671" s="486"/>
      <c r="DI671" s="486"/>
      <c r="DJ671" s="486"/>
      <c r="DK671" s="486"/>
      <c r="DL671" s="486"/>
      <c r="DM671" s="486"/>
      <c r="DN671" s="486"/>
      <c r="DO671" s="486"/>
      <c r="DP671" s="486"/>
    </row>
    <row r="672" spans="4:120" customFormat="1" ht="18.95" customHeight="1">
      <c r="D672" s="486"/>
      <c r="E672" s="486"/>
      <c r="F672" s="486"/>
      <c r="G672" s="486"/>
      <c r="H672" s="486"/>
      <c r="I672" s="1847"/>
      <c r="J672" s="932" t="s">
        <v>737</v>
      </c>
      <c r="K672" s="2073" t="s">
        <v>1570</v>
      </c>
      <c r="L672" s="2074"/>
      <c r="M672" s="2074"/>
      <c r="N672" s="2075"/>
      <c r="O672" s="2890" t="s">
        <v>1179</v>
      </c>
      <c r="P672" s="2891"/>
      <c r="Q672" s="2891"/>
      <c r="R672" s="2892"/>
      <c r="S672" s="1943" t="s">
        <v>3565</v>
      </c>
      <c r="T672" s="2077"/>
      <c r="U672" s="2077"/>
      <c r="V672" s="2077"/>
      <c r="W672" s="2075"/>
      <c r="X672" s="2076" t="s">
        <v>3575</v>
      </c>
      <c r="Y672" s="2077"/>
      <c r="Z672" s="2077"/>
      <c r="AA672" s="2077"/>
      <c r="AB672" s="2075"/>
      <c r="AC672" s="1029">
        <v>1111</v>
      </c>
      <c r="AD672" s="1162"/>
      <c r="AE672" s="1029" t="s">
        <v>1884</v>
      </c>
      <c r="AF672" s="1027"/>
      <c r="AG672" s="1027"/>
      <c r="AH672" s="1028"/>
      <c r="AI672" s="982" t="s">
        <v>1689</v>
      </c>
      <c r="AJ672" s="983"/>
      <c r="AK672" s="983"/>
      <c r="AL672" s="983"/>
      <c r="AM672" s="1080">
        <v>241657</v>
      </c>
      <c r="AN672" s="983"/>
      <c r="AO672" s="983"/>
      <c r="AP672" s="1080" t="s">
        <v>1691</v>
      </c>
      <c r="AQ672" s="983"/>
      <c r="AR672" s="983"/>
      <c r="AS672" s="983"/>
      <c r="AT672" s="2890" t="s">
        <v>1773</v>
      </c>
      <c r="AU672" s="2892"/>
      <c r="AV672" s="2935">
        <v>2</v>
      </c>
      <c r="AW672" s="2936"/>
      <c r="AX672" s="2937"/>
      <c r="AY672" s="1068"/>
      <c r="AZ672" s="937"/>
      <c r="BA672" s="486"/>
      <c r="BB672" s="486"/>
      <c r="BC672" s="486"/>
      <c r="BD672" s="486"/>
      <c r="BE672" s="486"/>
      <c r="BF672" s="486"/>
      <c r="BG672" s="486"/>
      <c r="BH672" s="486"/>
      <c r="BI672" s="486"/>
      <c r="BJ672" s="486"/>
      <c r="BK672" s="486"/>
      <c r="BL672" s="486"/>
      <c r="BM672" s="486"/>
      <c r="BN672" s="486"/>
      <c r="BO672" s="486"/>
      <c r="BP672" s="486"/>
      <c r="BQ672" s="486"/>
      <c r="BR672" s="486"/>
      <c r="BS672" s="486"/>
      <c r="BT672" s="486"/>
      <c r="BU672" s="486"/>
      <c r="BV672" s="486"/>
      <c r="BW672" s="486"/>
      <c r="BX672" s="486"/>
      <c r="BY672" s="486"/>
      <c r="BZ672" s="486"/>
      <c r="CA672" s="486"/>
      <c r="CB672" s="486"/>
      <c r="CC672" s="486"/>
      <c r="CD672" s="486"/>
      <c r="CE672" s="486"/>
      <c r="CF672" s="486"/>
      <c r="CG672" s="486"/>
      <c r="CH672" s="486"/>
      <c r="CI672" s="486"/>
      <c r="CJ672" s="486"/>
      <c r="CK672" s="486"/>
      <c r="CL672" s="486"/>
      <c r="CM672" s="486"/>
      <c r="CN672" s="486"/>
      <c r="CO672" s="486"/>
      <c r="CP672" s="486"/>
      <c r="CQ672" s="486"/>
      <c r="CR672" s="486"/>
      <c r="CS672" s="486"/>
      <c r="CT672" s="486"/>
      <c r="CU672" s="486"/>
      <c r="CV672" s="486"/>
      <c r="CW672" s="486"/>
      <c r="CX672" s="486"/>
      <c r="CY672" s="486"/>
      <c r="CZ672" s="486"/>
      <c r="DA672" s="486"/>
      <c r="DB672" s="486"/>
      <c r="DC672" s="486"/>
      <c r="DD672" s="486"/>
      <c r="DE672" s="486"/>
      <c r="DF672" s="486"/>
      <c r="DG672" s="486"/>
      <c r="DH672" s="486"/>
      <c r="DI672" s="486"/>
      <c r="DJ672" s="486"/>
      <c r="DK672" s="486"/>
      <c r="DL672" s="486"/>
      <c r="DM672" s="486"/>
      <c r="DN672" s="486"/>
      <c r="DO672" s="486"/>
      <c r="DP672" s="486"/>
    </row>
    <row r="673" spans="4:122" customFormat="1" ht="18.95" customHeight="1">
      <c r="D673" s="486"/>
      <c r="E673" s="486"/>
      <c r="F673" s="486"/>
      <c r="G673" s="486"/>
      <c r="H673" s="486"/>
      <c r="I673" s="1847"/>
      <c r="J673" s="932" t="s">
        <v>737</v>
      </c>
      <c r="K673" s="2073" t="s">
        <v>1570</v>
      </c>
      <c r="L673" s="2074"/>
      <c r="M673" s="2074"/>
      <c r="N673" s="2075"/>
      <c r="O673" s="2890" t="s">
        <v>1179</v>
      </c>
      <c r="P673" s="2891"/>
      <c r="Q673" s="2891"/>
      <c r="R673" s="2892"/>
      <c r="S673" s="1943" t="s">
        <v>3568</v>
      </c>
      <c r="T673" s="2077"/>
      <c r="U673" s="2077"/>
      <c r="V673" s="2077"/>
      <c r="W673" s="2075"/>
      <c r="X673" s="2076" t="s">
        <v>3575</v>
      </c>
      <c r="Y673" s="2077"/>
      <c r="Z673" s="2077"/>
      <c r="AA673" s="2077"/>
      <c r="AB673" s="2075"/>
      <c r="AC673" s="1029">
        <v>1111</v>
      </c>
      <c r="AD673" s="1162"/>
      <c r="AE673" s="1029" t="s">
        <v>1885</v>
      </c>
      <c r="AF673" s="1027"/>
      <c r="AG673" s="1027"/>
      <c r="AH673" s="1028"/>
      <c r="AI673" s="982" t="s">
        <v>1689</v>
      </c>
      <c r="AJ673" s="983"/>
      <c r="AK673" s="983"/>
      <c r="AL673" s="983"/>
      <c r="AM673" s="1080">
        <v>241657</v>
      </c>
      <c r="AN673" s="983"/>
      <c r="AO673" s="983"/>
      <c r="AP673" s="1080" t="s">
        <v>1691</v>
      </c>
      <c r="AQ673" s="983"/>
      <c r="AR673" s="983"/>
      <c r="AS673" s="983"/>
      <c r="AT673" s="2890" t="s">
        <v>1766</v>
      </c>
      <c r="AU673" s="2892"/>
      <c r="AV673" s="2935">
        <v>3</v>
      </c>
      <c r="AW673" s="2936"/>
      <c r="AX673" s="2937"/>
      <c r="AY673" s="1229"/>
      <c r="AZ673" s="937"/>
      <c r="BA673" s="486"/>
      <c r="BB673" s="486"/>
      <c r="BC673" s="486"/>
      <c r="BD673" s="486"/>
      <c r="BE673" s="486"/>
      <c r="BF673" s="486"/>
      <c r="BG673" s="486"/>
      <c r="BH673" s="486"/>
      <c r="BI673" s="486"/>
      <c r="BJ673" s="486"/>
      <c r="BK673" s="486"/>
      <c r="BL673" s="486"/>
      <c r="BM673" s="486"/>
      <c r="BN673" s="486"/>
      <c r="BO673" s="486"/>
      <c r="BP673" s="486"/>
      <c r="BQ673" s="486"/>
      <c r="BR673" s="486"/>
      <c r="BS673" s="486"/>
      <c r="BT673" s="486"/>
      <c r="BU673" s="486"/>
      <c r="BV673" s="486"/>
      <c r="BW673" s="486"/>
      <c r="BX673" s="486"/>
      <c r="BY673" s="486"/>
      <c r="BZ673" s="486"/>
      <c r="CA673" s="486"/>
      <c r="CB673" s="486"/>
      <c r="CC673" s="486"/>
      <c r="CD673" s="486"/>
      <c r="CE673" s="486"/>
      <c r="CF673" s="486"/>
      <c r="CG673" s="486"/>
      <c r="CH673" s="486"/>
      <c r="CI673" s="486"/>
      <c r="CJ673" s="486"/>
      <c r="CK673" s="486"/>
      <c r="CL673" s="486"/>
      <c r="CM673" s="486"/>
      <c r="CN673" s="486"/>
      <c r="CO673" s="486"/>
      <c r="CP673" s="486"/>
      <c r="CQ673" s="486"/>
      <c r="CR673" s="486"/>
      <c r="CS673" s="486"/>
      <c r="CT673" s="486"/>
      <c r="CU673" s="486"/>
      <c r="CV673" s="486"/>
      <c r="CW673" s="486"/>
      <c r="CX673" s="486"/>
      <c r="CY673" s="486"/>
      <c r="CZ673" s="486"/>
      <c r="DA673" s="486"/>
      <c r="DB673" s="486"/>
      <c r="DC673" s="486"/>
      <c r="DD673" s="486"/>
      <c r="DE673" s="486"/>
      <c r="DF673" s="486"/>
      <c r="DG673" s="486"/>
      <c r="DH673" s="486"/>
      <c r="DI673" s="486"/>
      <c r="DJ673" s="486"/>
      <c r="DK673" s="486"/>
      <c r="DL673" s="486"/>
      <c r="DM673" s="486"/>
      <c r="DN673" s="486"/>
      <c r="DO673" s="486"/>
      <c r="DP673" s="486"/>
    </row>
    <row r="674" spans="4:122" customFormat="1" ht="5.0999999999999996" customHeight="1">
      <c r="D674" s="486"/>
      <c r="E674" s="486"/>
      <c r="F674" s="486"/>
      <c r="G674" s="486"/>
      <c r="H674" s="486"/>
      <c r="I674" s="1847"/>
      <c r="J674" s="920"/>
      <c r="K674" s="920"/>
      <c r="L674" s="920"/>
      <c r="M674" s="920"/>
      <c r="N674" s="920"/>
      <c r="O674" s="486"/>
      <c r="P674" s="486"/>
      <c r="Q674" s="486"/>
      <c r="R674" s="486"/>
      <c r="S674" s="920"/>
      <c r="T674" s="920"/>
      <c r="U674" s="920"/>
      <c r="V674" s="920"/>
      <c r="W674" s="920"/>
      <c r="X674" s="920"/>
      <c r="Y674" s="920"/>
      <c r="Z674" s="920"/>
      <c r="AA674" s="920"/>
      <c r="AB674" s="920"/>
      <c r="AC674" s="920"/>
      <c r="AD674" s="920"/>
      <c r="AE674" s="920"/>
      <c r="AF674" s="920"/>
      <c r="AG674" s="920"/>
      <c r="AH674" s="920"/>
      <c r="AI674" s="920"/>
      <c r="AJ674" s="920"/>
      <c r="AK674" s="920"/>
      <c r="AL674" s="920"/>
      <c r="AM674" s="920"/>
      <c r="AN674" s="920"/>
      <c r="AO674" s="920"/>
      <c r="AP674" s="920"/>
      <c r="AQ674" s="920"/>
      <c r="AR674" s="920"/>
      <c r="AS674" s="920"/>
      <c r="AT674" s="920"/>
      <c r="AU674" s="920"/>
      <c r="AV674" s="920"/>
      <c r="AW674" s="920"/>
      <c r="AX674" s="920"/>
      <c r="AY674" s="920"/>
      <c r="AZ674" s="937"/>
      <c r="BA674" s="486"/>
      <c r="BB674" s="486"/>
      <c r="BC674" s="486"/>
      <c r="BD674" s="486"/>
      <c r="BE674" s="486"/>
      <c r="BF674" s="486"/>
      <c r="BG674" s="486"/>
      <c r="BH674" s="486"/>
      <c r="BI674" s="486"/>
      <c r="BJ674" s="486"/>
      <c r="BK674" s="486"/>
      <c r="BL674" s="486"/>
      <c r="BM674" s="486"/>
      <c r="BN674" s="486"/>
      <c r="BO674" s="486"/>
      <c r="BP674" s="486"/>
      <c r="BQ674" s="486"/>
      <c r="BR674" s="486"/>
      <c r="BS674" s="486"/>
      <c r="BT674" s="486"/>
      <c r="BU674" s="486"/>
      <c r="BV674" s="486"/>
      <c r="BW674" s="486"/>
      <c r="BX674" s="486"/>
      <c r="BY674" s="486"/>
      <c r="BZ674" s="486"/>
      <c r="CA674" s="486"/>
      <c r="CB674" s="486"/>
      <c r="CC674" s="486"/>
      <c r="CD674" s="486"/>
      <c r="CE674" s="486"/>
      <c r="CF674" s="486"/>
      <c r="CG674" s="486"/>
      <c r="CH674" s="486"/>
      <c r="CI674" s="486"/>
      <c r="CJ674" s="486"/>
      <c r="CK674" s="486"/>
      <c r="CL674" s="486"/>
      <c r="CM674" s="486"/>
      <c r="CN674" s="486"/>
      <c r="CO674" s="486"/>
      <c r="CP674" s="486"/>
      <c r="CQ674" s="486"/>
      <c r="CR674" s="486"/>
      <c r="CS674" s="486"/>
      <c r="CT674" s="486"/>
      <c r="CU674" s="486"/>
      <c r="CV674" s="486"/>
      <c r="CW674" s="486"/>
      <c r="CX674" s="486"/>
      <c r="CY674" s="486"/>
      <c r="CZ674" s="486"/>
      <c r="DA674" s="486"/>
      <c r="DB674" s="486"/>
      <c r="DC674" s="486"/>
      <c r="DD674" s="486"/>
      <c r="DE674" s="486"/>
      <c r="DF674" s="486"/>
      <c r="DG674" s="486"/>
      <c r="DH674" s="486"/>
      <c r="DI674" s="486"/>
      <c r="DJ674" s="486"/>
      <c r="DK674" s="486"/>
      <c r="DL674" s="486"/>
      <c r="DM674" s="486"/>
      <c r="DN674" s="486"/>
      <c r="DO674" s="486"/>
      <c r="DP674" s="486"/>
    </row>
    <row r="675" spans="4:122" customFormat="1" ht="5.0999999999999996" customHeight="1">
      <c r="D675" s="486"/>
      <c r="E675" s="486"/>
      <c r="F675" s="486"/>
      <c r="G675" s="486"/>
      <c r="H675" s="486"/>
      <c r="I675" s="1847"/>
      <c r="J675" s="1242"/>
      <c r="K675" s="1242"/>
      <c r="L675" s="1242"/>
      <c r="M675" s="1242"/>
      <c r="N675" s="1242"/>
      <c r="O675" s="1242"/>
      <c r="P675" s="1242"/>
      <c r="Q675" s="1242"/>
      <c r="R675" s="1242"/>
      <c r="S675" s="1242"/>
      <c r="T675" s="1242"/>
      <c r="U675" s="1242"/>
      <c r="V675" s="1242"/>
      <c r="W675" s="1242"/>
      <c r="X675" s="1242"/>
      <c r="Y675" s="1242"/>
      <c r="Z675" s="1242"/>
      <c r="AA675" s="1242"/>
      <c r="AB675" s="1242"/>
      <c r="AC675" s="1242"/>
      <c r="AD675" s="1242"/>
      <c r="AE675" s="1242"/>
      <c r="AF675" s="1242"/>
      <c r="AG675" s="1242"/>
      <c r="AH675" s="1242"/>
      <c r="AI675" s="1242"/>
      <c r="AJ675" s="1242"/>
      <c r="AK675" s="1242"/>
      <c r="AL675" s="1242"/>
      <c r="AM675" s="1242"/>
      <c r="AN675" s="1242"/>
      <c r="AO675" s="1242"/>
      <c r="AP675" s="1242"/>
      <c r="AQ675" s="1242"/>
      <c r="AR675" s="1242"/>
      <c r="AS675" s="1242"/>
      <c r="AT675" s="1242"/>
      <c r="AU675" s="1242"/>
      <c r="AV675" s="1242"/>
      <c r="AW675" s="1242"/>
      <c r="AX675" s="1242"/>
      <c r="AY675" s="1242"/>
      <c r="AZ675" s="937"/>
      <c r="BA675" s="486"/>
      <c r="BB675" s="486"/>
      <c r="BC675" s="486"/>
      <c r="BD675" s="486"/>
      <c r="BE675" s="486"/>
      <c r="BF675" s="486"/>
      <c r="BG675" s="486"/>
      <c r="BH675" s="486"/>
      <c r="BI675" s="486"/>
      <c r="BJ675" s="486"/>
      <c r="BK675" s="486"/>
      <c r="BL675" s="486"/>
      <c r="BM675" s="486"/>
      <c r="BN675" s="486"/>
      <c r="BO675" s="486"/>
      <c r="BP675" s="486"/>
      <c r="BQ675" s="486"/>
      <c r="BR675" s="486"/>
      <c r="BS675" s="486"/>
      <c r="BT675" s="486"/>
      <c r="BU675" s="486"/>
      <c r="BV675" s="486"/>
      <c r="BW675" s="486"/>
      <c r="BX675" s="486"/>
      <c r="BY675" s="486"/>
      <c r="BZ675" s="486"/>
      <c r="CA675" s="486"/>
      <c r="CB675" s="486"/>
      <c r="CC675" s="486"/>
      <c r="CD675" s="486"/>
      <c r="CE675" s="486"/>
      <c r="CF675" s="486"/>
      <c r="CG675" s="486"/>
      <c r="CH675" s="486"/>
      <c r="CI675" s="486"/>
      <c r="CJ675" s="486"/>
      <c r="CK675" s="486"/>
      <c r="CL675" s="486"/>
      <c r="CM675" s="486"/>
      <c r="CN675" s="486"/>
      <c r="CO675" s="486"/>
      <c r="CP675" s="486"/>
      <c r="CQ675" s="486"/>
      <c r="CR675" s="486"/>
      <c r="CS675" s="486"/>
      <c r="CT675" s="486"/>
      <c r="CU675" s="486"/>
      <c r="CV675" s="486"/>
      <c r="CW675" s="486"/>
      <c r="CX675" s="486"/>
      <c r="CY675" s="486"/>
      <c r="CZ675" s="486"/>
      <c r="DA675" s="486"/>
      <c r="DB675" s="486"/>
      <c r="DC675" s="486"/>
      <c r="DD675" s="486"/>
      <c r="DE675" s="486"/>
      <c r="DF675" s="486"/>
      <c r="DG675" s="486"/>
      <c r="DH675" s="486"/>
      <c r="DI675" s="486"/>
      <c r="DJ675" s="486"/>
      <c r="DK675" s="486"/>
      <c r="DL675" s="486"/>
      <c r="DM675" s="486"/>
      <c r="DN675" s="486"/>
      <c r="DO675" s="486"/>
      <c r="DP675" s="486"/>
      <c r="DQ675" s="486"/>
      <c r="DR675" s="486"/>
    </row>
    <row r="676" spans="4:122" customFormat="1" ht="18.95" customHeight="1">
      <c r="D676" s="486"/>
      <c r="E676" s="486"/>
      <c r="F676" s="486"/>
      <c r="G676" s="486"/>
      <c r="H676" s="486"/>
      <c r="I676" s="1847"/>
      <c r="J676" s="980"/>
      <c r="K676" s="980"/>
      <c r="L676" s="980"/>
      <c r="M676" s="980"/>
      <c r="N676" s="980"/>
      <c r="O676" s="980"/>
      <c r="P676" s="980"/>
      <c r="Q676" s="980"/>
      <c r="R676" s="980"/>
      <c r="S676" s="980"/>
      <c r="T676" s="980"/>
      <c r="U676" s="980"/>
      <c r="V676" s="980"/>
      <c r="W676" s="980"/>
      <c r="X676" s="980"/>
      <c r="Y676" s="980"/>
      <c r="Z676" s="980"/>
      <c r="AA676" s="980"/>
      <c r="AB676" s="980"/>
      <c r="AC676" s="980"/>
      <c r="AD676" s="980"/>
      <c r="AE676" s="980"/>
      <c r="AF676" s="980"/>
      <c r="AG676" s="980"/>
      <c r="AH676" s="980"/>
      <c r="AI676" s="980"/>
      <c r="AJ676" s="980"/>
      <c r="AK676" s="980"/>
      <c r="AL676" s="980"/>
      <c r="AM676" s="980"/>
      <c r="AN676" s="980"/>
      <c r="AO676" s="980"/>
      <c r="AP676" s="980"/>
      <c r="AQ676" s="980"/>
      <c r="AR676" s="980"/>
      <c r="AS676" s="980"/>
      <c r="AT676" s="980" t="s">
        <v>2939</v>
      </c>
      <c r="AU676" s="979"/>
      <c r="AV676" s="3142">
        <f>AV673+AV672+AV671</f>
        <v>6</v>
      </c>
      <c r="AW676" s="3143"/>
      <c r="AX676" s="3144"/>
      <c r="AY676" s="980"/>
      <c r="AZ676" s="937"/>
      <c r="BA676" s="486"/>
      <c r="BB676" s="486"/>
      <c r="BC676" s="486"/>
      <c r="BD676" s="486"/>
      <c r="BE676" s="486"/>
      <c r="BF676" s="486"/>
      <c r="BG676" s="486"/>
      <c r="BH676" s="486"/>
      <c r="BI676" s="486"/>
      <c r="BJ676" s="486"/>
      <c r="BK676" s="486"/>
      <c r="BL676" s="486"/>
      <c r="BM676" s="486"/>
      <c r="BN676" s="486"/>
      <c r="BO676" s="486"/>
      <c r="BP676" s="486"/>
      <c r="BQ676" s="486"/>
      <c r="BR676" s="486"/>
      <c r="BS676" s="486"/>
      <c r="BT676" s="486"/>
      <c r="BU676" s="486"/>
      <c r="BV676" s="486"/>
      <c r="BW676" s="486"/>
      <c r="BX676" s="486"/>
      <c r="BY676" s="486"/>
      <c r="BZ676" s="486"/>
      <c r="CA676" s="486"/>
      <c r="CB676" s="486"/>
      <c r="CC676" s="486"/>
      <c r="CD676" s="486"/>
      <c r="CE676" s="486"/>
      <c r="CF676" s="486"/>
      <c r="CG676" s="486"/>
      <c r="CH676" s="486"/>
      <c r="CI676" s="486"/>
      <c r="CJ676" s="486"/>
      <c r="CK676" s="486"/>
      <c r="CL676" s="486"/>
      <c r="CM676" s="486"/>
      <c r="CN676" s="486"/>
      <c r="CO676" s="486"/>
      <c r="CP676" s="486"/>
      <c r="CQ676" s="486"/>
      <c r="CR676" s="486"/>
      <c r="CS676" s="486"/>
      <c r="CT676" s="486"/>
      <c r="CU676" s="486"/>
      <c r="CV676" s="486"/>
      <c r="CW676" s="486"/>
      <c r="CX676" s="486"/>
      <c r="CY676" s="486"/>
      <c r="CZ676" s="486"/>
      <c r="DA676" s="486"/>
      <c r="DB676" s="486"/>
      <c r="DC676" s="486"/>
      <c r="DD676" s="486"/>
      <c r="DE676" s="486"/>
      <c r="DF676" s="486"/>
      <c r="DG676" s="486"/>
      <c r="DH676" s="486"/>
      <c r="DI676" s="486"/>
      <c r="DJ676" s="486"/>
      <c r="DK676" s="486"/>
      <c r="DL676" s="486"/>
      <c r="DM676" s="486"/>
      <c r="DN676" s="486"/>
      <c r="DO676" s="486"/>
      <c r="DP676" s="486"/>
      <c r="DQ676" s="486"/>
      <c r="DR676" s="486"/>
    </row>
    <row r="677" spans="4:122" customFormat="1" ht="5.0999999999999996" customHeight="1">
      <c r="D677" s="486"/>
      <c r="E677" s="486"/>
      <c r="F677" s="486"/>
      <c r="G677" s="486"/>
      <c r="H677" s="486"/>
      <c r="I677" s="1847"/>
      <c r="J677" s="977"/>
      <c r="K677" s="977"/>
      <c r="L677" s="977"/>
      <c r="M677" s="977"/>
      <c r="N677" s="977"/>
      <c r="O677" s="977"/>
      <c r="P677" s="977"/>
      <c r="Q677" s="977"/>
      <c r="R677" s="977"/>
      <c r="S677" s="977"/>
      <c r="T677" s="977"/>
      <c r="U677" s="977"/>
      <c r="V677" s="977"/>
      <c r="W677" s="977"/>
      <c r="X677" s="977"/>
      <c r="Y677" s="977"/>
      <c r="Z677" s="977"/>
      <c r="AA677" s="977"/>
      <c r="AB677" s="977"/>
      <c r="AC677" s="977"/>
      <c r="AD677" s="977"/>
      <c r="AE677" s="977"/>
      <c r="AF677" s="977"/>
      <c r="AG677" s="977"/>
      <c r="AH677" s="977"/>
      <c r="AI677" s="977"/>
      <c r="AJ677" s="977"/>
      <c r="AK677" s="977"/>
      <c r="AL677" s="977"/>
      <c r="AM677" s="977"/>
      <c r="AN677" s="977"/>
      <c r="AO677" s="977"/>
      <c r="AP677" s="977"/>
      <c r="AQ677" s="977"/>
      <c r="AR677" s="977"/>
      <c r="AS677" s="977"/>
      <c r="AT677" s="977"/>
      <c r="AU677" s="977"/>
      <c r="AV677" s="977"/>
      <c r="AW677" s="977"/>
      <c r="AX677" s="977"/>
      <c r="AY677" s="977"/>
      <c r="AZ677" s="937"/>
      <c r="BA677" s="486"/>
      <c r="BB677" s="486"/>
      <c r="BC677" s="486"/>
      <c r="BD677" s="486"/>
      <c r="BE677" s="486"/>
      <c r="BF677" s="486"/>
      <c r="BG677" s="486"/>
      <c r="BH677" s="486"/>
      <c r="BI677" s="486"/>
      <c r="BJ677" s="486"/>
      <c r="BK677" s="486"/>
      <c r="BL677" s="486"/>
      <c r="BM677" s="486"/>
      <c r="BN677" s="486"/>
      <c r="BO677" s="486"/>
      <c r="BP677" s="486"/>
      <c r="BQ677" s="486"/>
      <c r="BR677" s="486"/>
      <c r="BS677" s="486"/>
      <c r="BT677" s="486"/>
      <c r="BU677" s="486"/>
      <c r="BV677" s="486"/>
      <c r="BW677" s="486"/>
      <c r="BX677" s="486"/>
      <c r="BY677" s="486"/>
      <c r="BZ677" s="486"/>
      <c r="CA677" s="486"/>
      <c r="CB677" s="486"/>
      <c r="CC677" s="486"/>
      <c r="CD677" s="486"/>
      <c r="CE677" s="486"/>
      <c r="CF677" s="486"/>
      <c r="CG677" s="486"/>
      <c r="CH677" s="486"/>
      <c r="CI677" s="486"/>
      <c r="CJ677" s="486"/>
      <c r="CK677" s="486"/>
      <c r="CL677" s="486"/>
      <c r="CM677" s="486"/>
      <c r="CN677" s="486"/>
      <c r="CO677" s="486"/>
      <c r="CP677" s="486"/>
      <c r="CQ677" s="486"/>
      <c r="CR677" s="486"/>
      <c r="CS677" s="486"/>
      <c r="CT677" s="486"/>
      <c r="CU677" s="486"/>
      <c r="CV677" s="486"/>
      <c r="CW677" s="486"/>
      <c r="CX677" s="486"/>
      <c r="CY677" s="486"/>
      <c r="CZ677" s="486"/>
      <c r="DA677" s="486"/>
      <c r="DB677" s="486"/>
      <c r="DC677" s="486"/>
      <c r="DD677" s="486"/>
      <c r="DE677" s="486"/>
      <c r="DF677" s="486"/>
      <c r="DG677" s="486"/>
      <c r="DH677" s="486"/>
      <c r="DI677" s="486"/>
      <c r="DJ677" s="486"/>
      <c r="DK677" s="486"/>
      <c r="DL677" s="486"/>
      <c r="DM677" s="486"/>
      <c r="DN677" s="486"/>
      <c r="DO677" s="486"/>
      <c r="DP677" s="486"/>
      <c r="DQ677" s="486"/>
      <c r="DR677" s="486"/>
    </row>
    <row r="678" spans="4:122" customFormat="1" ht="9.9499999999999993" customHeight="1">
      <c r="D678" s="486"/>
      <c r="E678" s="486"/>
      <c r="F678" s="486"/>
      <c r="G678" s="486"/>
      <c r="H678" s="486"/>
      <c r="I678" s="936"/>
      <c r="J678" s="939"/>
      <c r="K678" s="939"/>
      <c r="L678" s="939"/>
      <c r="M678" s="939"/>
      <c r="N678" s="939"/>
      <c r="O678" s="939"/>
      <c r="P678" s="939"/>
      <c r="Q678" s="939"/>
      <c r="R678" s="939"/>
      <c r="S678" s="939"/>
      <c r="T678" s="939"/>
      <c r="U678" s="939"/>
      <c r="V678" s="939"/>
      <c r="W678" s="939"/>
      <c r="X678" s="939"/>
      <c r="Y678" s="939"/>
      <c r="Z678" s="939"/>
      <c r="AA678" s="939"/>
      <c r="AB678" s="939"/>
      <c r="AC678" s="939"/>
      <c r="AD678" s="939"/>
      <c r="AE678" s="939"/>
      <c r="AF678" s="939"/>
      <c r="AG678" s="939"/>
      <c r="AH678" s="939"/>
      <c r="AI678" s="939"/>
      <c r="AJ678" s="939"/>
      <c r="AK678" s="939"/>
      <c r="AL678" s="939"/>
      <c r="AM678" s="939"/>
      <c r="AN678" s="939"/>
      <c r="AO678" s="939"/>
      <c r="AP678" s="939"/>
      <c r="AQ678" s="939"/>
      <c r="AR678" s="939"/>
      <c r="AS678" s="939"/>
      <c r="AT678" s="939"/>
      <c r="AU678" s="939"/>
      <c r="AV678" s="939"/>
      <c r="AW678" s="939"/>
      <c r="AX678" s="939"/>
      <c r="AY678" s="939"/>
      <c r="AZ678" s="940"/>
      <c r="BA678" s="486"/>
      <c r="BB678" s="486"/>
      <c r="BC678" s="486"/>
      <c r="BD678" s="486"/>
      <c r="BE678" s="486"/>
      <c r="BF678" s="486"/>
      <c r="BG678" s="486"/>
      <c r="BH678" s="486"/>
      <c r="BI678" s="486"/>
      <c r="BJ678" s="486"/>
      <c r="BK678" s="486"/>
      <c r="BL678" s="486"/>
      <c r="BM678" s="486"/>
      <c r="BN678" s="486"/>
      <c r="BO678" s="486"/>
      <c r="BP678" s="486"/>
      <c r="BQ678" s="486"/>
      <c r="BR678" s="486"/>
      <c r="BS678" s="486"/>
      <c r="BT678" s="486"/>
      <c r="BU678" s="486"/>
      <c r="BV678" s="486"/>
      <c r="BW678" s="486"/>
      <c r="BX678" s="486"/>
      <c r="BY678" s="486"/>
      <c r="BZ678" s="486"/>
      <c r="CA678" s="486"/>
      <c r="CB678" s="486"/>
      <c r="CC678" s="486"/>
      <c r="CD678" s="486"/>
      <c r="CE678" s="486"/>
      <c r="CF678" s="486"/>
      <c r="CG678" s="486"/>
      <c r="CH678" s="486"/>
      <c r="CI678" s="486"/>
      <c r="CJ678" s="486"/>
      <c r="CK678" s="486"/>
      <c r="CL678" s="486"/>
      <c r="CM678" s="486"/>
      <c r="CN678" s="486"/>
      <c r="CO678" s="486"/>
      <c r="CP678" s="486"/>
      <c r="CQ678" s="486"/>
      <c r="CR678" s="486"/>
      <c r="CS678" s="486"/>
      <c r="CT678" s="486"/>
      <c r="CU678" s="486"/>
      <c r="CV678" s="486"/>
      <c r="CW678" s="486"/>
      <c r="CX678" s="486"/>
      <c r="CY678" s="486"/>
      <c r="CZ678" s="486"/>
      <c r="DA678" s="486"/>
      <c r="DB678" s="486"/>
      <c r="DC678" s="486"/>
      <c r="DD678" s="486"/>
      <c r="DE678" s="486"/>
      <c r="DF678" s="486"/>
      <c r="DG678" s="486"/>
      <c r="DH678" s="486"/>
      <c r="DI678" s="486"/>
      <c r="DJ678" s="486"/>
      <c r="DK678" s="486"/>
      <c r="DL678" s="486"/>
      <c r="DM678" s="486"/>
      <c r="DN678" s="486"/>
      <c r="DO678" s="486"/>
      <c r="DP678" s="486"/>
      <c r="DQ678" s="486"/>
      <c r="DR678" s="486"/>
    </row>
    <row r="679" spans="4:122" customFormat="1" ht="18.95" customHeight="1">
      <c r="D679" s="486"/>
      <c r="E679" s="486"/>
      <c r="F679" s="486"/>
      <c r="G679" s="486"/>
      <c r="H679" s="486"/>
      <c r="I679" s="486"/>
      <c r="J679" s="486"/>
      <c r="K679" s="486"/>
      <c r="L679" s="486"/>
      <c r="M679" s="486"/>
      <c r="N679" s="486"/>
      <c r="O679" s="486"/>
      <c r="P679" s="486"/>
      <c r="Q679" s="486"/>
      <c r="R679" s="486"/>
      <c r="S679" s="486"/>
      <c r="T679" s="486"/>
      <c r="U679" s="486"/>
      <c r="V679" s="486"/>
      <c r="W679" s="486"/>
      <c r="X679" s="486"/>
      <c r="Y679" s="486"/>
      <c r="Z679" s="486"/>
      <c r="AA679" s="486"/>
      <c r="AB679" s="486"/>
      <c r="AC679" s="486"/>
      <c r="AD679" s="486"/>
      <c r="AE679" s="486"/>
      <c r="AF679" s="486"/>
      <c r="AG679" s="486"/>
      <c r="AH679" s="486"/>
      <c r="AI679" s="486"/>
      <c r="AJ679" s="486"/>
      <c r="AK679" s="486"/>
      <c r="AL679" s="486"/>
      <c r="AM679" s="486"/>
      <c r="AN679" s="486"/>
      <c r="AO679" s="486"/>
      <c r="AP679" s="486"/>
      <c r="AQ679" s="486"/>
      <c r="AR679" s="486"/>
      <c r="AS679" s="486"/>
      <c r="AT679" s="486"/>
      <c r="AU679" s="486"/>
      <c r="AV679" s="486"/>
      <c r="AW679" s="486"/>
      <c r="AX679" s="486"/>
      <c r="AY679" s="486"/>
      <c r="AZ679" s="486"/>
      <c r="BA679" s="486"/>
      <c r="BB679" s="486"/>
      <c r="BC679" s="486"/>
      <c r="BD679" s="486"/>
      <c r="BE679" s="486"/>
      <c r="BF679" s="486"/>
      <c r="BG679" s="486"/>
      <c r="BH679" s="486"/>
      <c r="BI679" s="486"/>
      <c r="BJ679" s="486"/>
      <c r="BK679" s="486"/>
      <c r="BL679" s="486"/>
      <c r="BM679" s="486"/>
      <c r="BN679" s="486"/>
      <c r="BO679" s="486"/>
      <c r="BP679" s="486"/>
      <c r="BQ679" s="486"/>
      <c r="BR679" s="486"/>
      <c r="BS679" s="486"/>
      <c r="BT679" s="486"/>
      <c r="BU679" s="486"/>
      <c r="BV679" s="486"/>
      <c r="BW679" s="486"/>
      <c r="BX679" s="486"/>
      <c r="BY679" s="486"/>
      <c r="BZ679" s="486"/>
      <c r="CA679" s="486"/>
      <c r="CB679" s="486"/>
      <c r="CC679" s="486"/>
      <c r="CD679" s="486"/>
      <c r="CE679" s="486"/>
      <c r="CF679" s="486"/>
      <c r="CG679" s="486"/>
      <c r="CH679" s="486"/>
      <c r="CI679" s="486"/>
      <c r="CJ679" s="486"/>
      <c r="CK679" s="486"/>
      <c r="CL679" s="486"/>
      <c r="CM679" s="486"/>
      <c r="CN679" s="486"/>
      <c r="CO679" s="486"/>
      <c r="CP679" s="486"/>
      <c r="CQ679" s="486"/>
      <c r="CR679" s="486"/>
      <c r="CS679" s="486"/>
      <c r="CT679" s="486"/>
      <c r="CU679" s="486"/>
      <c r="CV679" s="486"/>
      <c r="CW679" s="486"/>
      <c r="CX679" s="486"/>
      <c r="CY679" s="486"/>
      <c r="CZ679" s="486"/>
      <c r="DA679" s="486"/>
      <c r="DB679" s="486"/>
      <c r="DC679" s="486"/>
      <c r="DD679" s="486"/>
      <c r="DE679" s="486"/>
      <c r="DF679" s="486"/>
      <c r="DG679" s="486"/>
      <c r="DH679" s="486"/>
      <c r="DI679" s="486"/>
      <c r="DJ679" s="486"/>
      <c r="DK679" s="486"/>
      <c r="DL679" s="486"/>
      <c r="DM679" s="486"/>
      <c r="DN679" s="486"/>
      <c r="DO679" s="486"/>
      <c r="DP679" s="486"/>
      <c r="DQ679" s="486"/>
      <c r="DR679" s="486"/>
    </row>
    <row r="680" spans="4:122" customFormat="1" ht="18.95" customHeight="1">
      <c r="D680" s="486"/>
      <c r="E680" s="486"/>
      <c r="F680" s="486"/>
      <c r="G680" s="486"/>
      <c r="H680" s="486"/>
      <c r="I680" s="486"/>
      <c r="J680" s="486"/>
      <c r="K680" s="486"/>
      <c r="L680" s="486"/>
      <c r="M680" s="486"/>
      <c r="N680" s="486"/>
      <c r="O680" s="486"/>
      <c r="P680" s="486"/>
      <c r="Q680" s="486"/>
      <c r="R680" s="486"/>
      <c r="S680" s="486"/>
      <c r="T680" s="486"/>
      <c r="U680" s="486"/>
      <c r="V680" s="486"/>
      <c r="W680" s="486"/>
      <c r="X680" s="486"/>
      <c r="Y680" s="486"/>
      <c r="Z680" s="486"/>
      <c r="AA680" s="486"/>
      <c r="AB680" s="486"/>
      <c r="AC680" s="486"/>
      <c r="AD680" s="486"/>
      <c r="AE680" s="486"/>
      <c r="AF680" s="486"/>
      <c r="AG680" s="486"/>
      <c r="AH680" s="486"/>
      <c r="AI680" s="486"/>
      <c r="AJ680" s="486"/>
      <c r="AK680" s="486"/>
      <c r="AL680" s="486"/>
      <c r="AM680" s="486"/>
      <c r="AN680" s="486"/>
      <c r="AO680" s="486"/>
      <c r="AP680" s="486"/>
      <c r="AQ680" s="486"/>
      <c r="AR680" s="486"/>
      <c r="AS680" s="486"/>
      <c r="AT680" s="486"/>
      <c r="AU680" s="486"/>
      <c r="AV680" s="486"/>
      <c r="AW680" s="486"/>
      <c r="AX680" s="486"/>
      <c r="AY680" s="486"/>
      <c r="AZ680" s="486"/>
      <c r="BA680" s="486"/>
      <c r="BB680" s="486"/>
      <c r="BC680" s="486"/>
      <c r="BD680" s="486"/>
      <c r="BE680" s="486"/>
      <c r="BF680" s="486"/>
      <c r="BG680" s="486"/>
      <c r="BH680" s="486"/>
      <c r="BI680" s="486"/>
      <c r="BJ680" s="486"/>
      <c r="BK680" s="486"/>
      <c r="BL680" s="486"/>
      <c r="BM680" s="486"/>
      <c r="BN680" s="486"/>
      <c r="BO680" s="486"/>
      <c r="BP680" s="486"/>
      <c r="BQ680" s="486"/>
      <c r="BR680" s="486"/>
      <c r="BS680" s="486"/>
      <c r="BT680" s="486"/>
      <c r="BU680" s="486"/>
      <c r="BV680" s="486"/>
      <c r="BW680" s="486"/>
      <c r="BX680" s="486"/>
      <c r="BY680" s="486"/>
      <c r="BZ680" s="486"/>
      <c r="CA680" s="486"/>
      <c r="CB680" s="486"/>
      <c r="CC680" s="486"/>
      <c r="CD680" s="486"/>
      <c r="CE680" s="486"/>
      <c r="CF680" s="486"/>
      <c r="CG680" s="486"/>
      <c r="CH680" s="486"/>
      <c r="CI680" s="486"/>
      <c r="CJ680" s="486"/>
      <c r="CK680" s="486"/>
      <c r="CL680" s="486"/>
      <c r="CM680" s="486"/>
      <c r="CN680" s="486"/>
      <c r="CO680" s="486"/>
      <c r="CP680" s="486"/>
      <c r="CQ680" s="486"/>
      <c r="CR680" s="486"/>
      <c r="CS680" s="486"/>
      <c r="CT680" s="486"/>
      <c r="CU680" s="486"/>
      <c r="CV680" s="486"/>
      <c r="CW680" s="486"/>
      <c r="CX680" s="486"/>
      <c r="CY680" s="486"/>
      <c r="CZ680" s="486"/>
      <c r="DA680" s="486"/>
      <c r="DB680" s="486"/>
      <c r="DC680" s="486"/>
      <c r="DD680" s="486"/>
      <c r="DE680" s="486"/>
      <c r="DF680" s="486"/>
      <c r="DG680" s="486"/>
      <c r="DH680" s="486"/>
      <c r="DI680" s="486"/>
      <c r="DJ680" s="486"/>
      <c r="DK680" s="486"/>
      <c r="DL680" s="486"/>
      <c r="DM680" s="486"/>
      <c r="DN680" s="486"/>
      <c r="DO680" s="486"/>
      <c r="DP680" s="486"/>
    </row>
    <row r="681" spans="4:122" customFormat="1" ht="18.95" customHeight="1">
      <c r="D681" s="486"/>
      <c r="E681" s="486"/>
      <c r="F681" s="486"/>
      <c r="G681" s="486"/>
      <c r="H681" s="486"/>
      <c r="I681" s="486"/>
      <c r="J681" s="486"/>
      <c r="K681" s="486"/>
      <c r="L681" s="486"/>
      <c r="M681" s="486"/>
      <c r="N681" s="486"/>
      <c r="O681" s="486"/>
      <c r="P681" s="486"/>
      <c r="Q681" s="486"/>
      <c r="R681" s="486"/>
      <c r="S681" s="486"/>
      <c r="T681" s="486"/>
      <c r="U681" s="486"/>
      <c r="V681" s="486"/>
      <c r="W681" s="486"/>
      <c r="X681" s="486"/>
      <c r="Y681" s="486"/>
      <c r="Z681" s="486"/>
      <c r="AA681" s="486"/>
      <c r="AB681" s="486"/>
      <c r="AC681" s="486"/>
      <c r="AD681" s="486"/>
      <c r="AE681" s="486"/>
      <c r="AF681" s="486"/>
      <c r="AG681" s="486"/>
      <c r="AH681" s="486"/>
      <c r="AI681" s="486"/>
      <c r="AJ681" s="486"/>
      <c r="AK681" s="486"/>
      <c r="AL681" s="486"/>
      <c r="AM681" s="486"/>
      <c r="AN681" s="486"/>
      <c r="AO681" s="486"/>
      <c r="AP681" s="486"/>
      <c r="AQ681" s="486"/>
      <c r="AR681" s="486"/>
      <c r="AS681" s="486"/>
      <c r="AT681" s="486"/>
      <c r="AU681" s="486"/>
      <c r="AV681" s="486"/>
      <c r="AW681" s="486"/>
      <c r="AX681" s="486"/>
      <c r="AY681" s="486"/>
      <c r="AZ681" s="486"/>
      <c r="BA681" s="486"/>
      <c r="BB681" s="486"/>
      <c r="BC681" s="486"/>
      <c r="BD681" s="486"/>
      <c r="BE681" s="486"/>
      <c r="BF681" s="486"/>
      <c r="BG681" s="486"/>
      <c r="BH681" s="486"/>
      <c r="BI681" s="486"/>
      <c r="BJ681" s="486"/>
      <c r="BK681" s="486"/>
      <c r="BL681" s="486"/>
      <c r="BM681" s="486"/>
      <c r="BN681" s="486"/>
      <c r="BO681" s="486"/>
      <c r="BP681" s="486"/>
      <c r="BQ681" s="486"/>
      <c r="BR681" s="486"/>
      <c r="BS681" s="486"/>
      <c r="BT681" s="486"/>
      <c r="BU681" s="486"/>
      <c r="BV681" s="486"/>
      <c r="BW681" s="486"/>
      <c r="BX681" s="486"/>
      <c r="BY681" s="486"/>
      <c r="BZ681" s="486"/>
      <c r="CA681" s="486"/>
      <c r="CB681" s="486"/>
      <c r="CC681" s="486"/>
      <c r="CD681" s="486"/>
      <c r="CE681" s="486"/>
      <c r="CF681" s="486"/>
      <c r="CG681" s="486"/>
      <c r="CH681" s="486"/>
      <c r="CI681" s="486"/>
      <c r="CJ681" s="486"/>
      <c r="CK681" s="486"/>
      <c r="CL681" s="486"/>
      <c r="CM681" s="486"/>
      <c r="CN681" s="486"/>
      <c r="CO681" s="486"/>
      <c r="CP681" s="486"/>
      <c r="CQ681" s="486"/>
      <c r="CR681" s="486"/>
      <c r="CS681" s="486"/>
      <c r="CT681" s="486"/>
      <c r="CU681" s="486"/>
      <c r="CV681" s="486"/>
      <c r="CW681" s="486"/>
      <c r="CX681" s="486"/>
      <c r="CY681" s="486"/>
      <c r="CZ681" s="486"/>
      <c r="DA681" s="486"/>
      <c r="DB681" s="486"/>
      <c r="DC681" s="486"/>
      <c r="DD681" s="486"/>
      <c r="DE681" s="486"/>
      <c r="DF681" s="486"/>
      <c r="DG681" s="486"/>
      <c r="DH681" s="486"/>
      <c r="DI681" s="486"/>
      <c r="DJ681" s="486"/>
      <c r="DK681" s="486"/>
      <c r="DL681" s="486"/>
      <c r="DM681" s="486"/>
      <c r="DN681" s="486"/>
      <c r="DO681" s="486"/>
      <c r="DP681" s="486"/>
    </row>
    <row r="682" spans="4:122" ht="18.95" customHeight="1">
      <c r="G682" s="924" t="s">
        <v>3370</v>
      </c>
    </row>
    <row r="684" spans="4:122" ht="18.95" customHeight="1">
      <c r="I684" s="1305" t="s">
        <v>1890</v>
      </c>
    </row>
    <row r="685" spans="4:122" ht="18.95" customHeight="1">
      <c r="I685" s="1283" t="s">
        <v>1894</v>
      </c>
    </row>
    <row r="686" spans="4:122" ht="18.95" customHeight="1" thickBot="1"/>
    <row r="687" spans="4:122" ht="18.95" customHeight="1">
      <c r="I687" s="1471"/>
      <c r="J687" s="1472"/>
      <c r="K687" s="1472"/>
      <c r="L687" s="1472"/>
      <c r="M687" s="1472"/>
      <c r="N687" s="1472"/>
      <c r="O687" s="1472"/>
      <c r="P687" s="1472"/>
      <c r="Q687" s="1472"/>
      <c r="R687" s="1472"/>
      <c r="S687" s="1472"/>
      <c r="T687" s="1472"/>
      <c r="U687" s="1472"/>
      <c r="V687" s="1472"/>
      <c r="W687" s="1472"/>
      <c r="X687" s="1472"/>
      <c r="Y687" s="1472"/>
      <c r="Z687" s="1472"/>
      <c r="AA687" s="1472"/>
      <c r="AB687" s="1472"/>
      <c r="AC687" s="1472"/>
      <c r="AD687" s="1472"/>
      <c r="AE687" s="1472"/>
      <c r="AF687" s="1472"/>
      <c r="AG687" s="1472"/>
      <c r="AH687" s="1472"/>
      <c r="AI687" s="1472"/>
      <c r="AJ687" s="1472"/>
      <c r="AK687" s="1472"/>
      <c r="AL687" s="1472"/>
      <c r="AM687" s="1472"/>
      <c r="AN687" s="1472"/>
      <c r="AO687" s="1472"/>
      <c r="AP687" s="1472"/>
      <c r="AQ687" s="1472"/>
      <c r="AR687" s="1472"/>
      <c r="AS687" s="1472"/>
      <c r="AT687" s="1472"/>
      <c r="AU687" s="1472"/>
      <c r="AV687" s="1472"/>
      <c r="AW687" s="1472"/>
      <c r="AX687" s="1472"/>
      <c r="AY687" s="1472"/>
      <c r="AZ687" s="1472"/>
      <c r="BA687" s="1472"/>
      <c r="BB687" s="1473"/>
    </row>
    <row r="688" spans="4:122" ht="18.95" customHeight="1">
      <c r="I688" s="1474"/>
      <c r="J688" s="974"/>
      <c r="K688" s="974"/>
      <c r="L688" s="974"/>
      <c r="M688" s="974"/>
      <c r="N688" s="974"/>
      <c r="O688" s="974"/>
      <c r="P688" s="974"/>
      <c r="Q688" s="974"/>
      <c r="R688" s="974"/>
      <c r="S688" s="974"/>
      <c r="T688" s="974"/>
      <c r="U688" s="974"/>
      <c r="V688" s="974"/>
      <c r="W688" s="974"/>
      <c r="X688" s="974"/>
      <c r="Y688" s="974"/>
      <c r="Z688" s="974"/>
      <c r="AA688" s="974"/>
      <c r="AB688" s="974"/>
      <c r="AC688" s="974"/>
      <c r="AD688" s="974"/>
      <c r="AE688" s="974"/>
      <c r="AF688" s="974"/>
      <c r="AG688" s="974"/>
      <c r="AH688" s="974"/>
      <c r="AI688" s="974"/>
      <c r="AJ688" s="974"/>
      <c r="AK688" s="974"/>
      <c r="AL688" s="974"/>
      <c r="AM688" s="974"/>
      <c r="AN688" s="974"/>
      <c r="AO688" s="974"/>
      <c r="AP688" s="974"/>
      <c r="AQ688" s="974"/>
      <c r="AR688" s="974"/>
      <c r="AS688" s="974"/>
      <c r="AT688" s="974"/>
      <c r="AU688" s="974"/>
      <c r="AV688" s="974"/>
      <c r="AW688" s="974"/>
      <c r="AX688" s="974"/>
      <c r="AY688" s="974"/>
      <c r="AZ688" s="974"/>
      <c r="BA688" s="974"/>
      <c r="BB688" s="1475"/>
    </row>
    <row r="689" spans="7:62" ht="18.95" customHeight="1">
      <c r="I689" s="1474"/>
      <c r="J689" s="974"/>
      <c r="K689" s="974"/>
      <c r="L689" s="974"/>
      <c r="M689" s="974"/>
      <c r="N689" s="974"/>
      <c r="O689" s="974"/>
      <c r="P689" s="974"/>
      <c r="Q689" s="974"/>
      <c r="R689" s="974"/>
      <c r="S689" s="974"/>
      <c r="T689" s="974"/>
      <c r="U689" s="974"/>
      <c r="V689" s="974"/>
      <c r="W689" s="974"/>
      <c r="X689" s="974"/>
      <c r="Y689" s="974"/>
      <c r="Z689" s="974"/>
      <c r="AA689" s="974"/>
      <c r="AB689" s="974"/>
      <c r="AC689" s="974"/>
      <c r="AD689" s="974"/>
      <c r="AE689" s="974"/>
      <c r="AF689" s="974"/>
      <c r="AG689" s="974"/>
      <c r="AH689" s="974"/>
      <c r="AI689" s="974"/>
      <c r="AJ689" s="974"/>
      <c r="AK689" s="974"/>
      <c r="AL689" s="974"/>
      <c r="AM689" s="974"/>
      <c r="AN689" s="974"/>
      <c r="AO689" s="974"/>
      <c r="AP689" s="974"/>
      <c r="AQ689" s="974"/>
      <c r="AR689" s="974"/>
      <c r="AS689" s="974"/>
      <c r="AT689" s="974"/>
      <c r="AU689" s="974"/>
      <c r="AV689" s="974"/>
      <c r="AW689" s="974"/>
      <c r="AX689" s="974"/>
      <c r="AY689" s="974"/>
      <c r="AZ689" s="974"/>
      <c r="BA689" s="974"/>
      <c r="BB689" s="1475"/>
    </row>
    <row r="690" spans="7:62" ht="18.95" customHeight="1">
      <c r="I690" s="1479" t="s">
        <v>3580</v>
      </c>
      <c r="J690" s="1480"/>
      <c r="K690" s="1480"/>
      <c r="L690" s="1480"/>
      <c r="M690" s="1480"/>
      <c r="N690" s="1480"/>
      <c r="O690" s="1480"/>
      <c r="P690" s="1480"/>
      <c r="Q690" s="1480"/>
      <c r="R690" s="1480"/>
      <c r="S690" s="1480"/>
      <c r="T690" s="1480"/>
      <c r="U690" s="1480"/>
      <c r="V690" s="1480"/>
      <c r="W690" s="1480"/>
      <c r="X690" s="1480"/>
      <c r="Y690" s="1480"/>
      <c r="Z690" s="1480"/>
      <c r="AA690" s="1480"/>
      <c r="AB690" s="1480"/>
      <c r="AC690" s="1480"/>
      <c r="AD690" s="1480"/>
      <c r="AE690" s="1480"/>
      <c r="AF690" s="1480"/>
      <c r="AG690" s="1480"/>
      <c r="AH690" s="1480"/>
      <c r="AI690" s="1480"/>
      <c r="AJ690" s="1480"/>
      <c r="AK690" s="1480"/>
      <c r="AL690" s="1480"/>
      <c r="AM690" s="1480"/>
      <c r="AN690" s="1480"/>
      <c r="AO690" s="1480"/>
      <c r="AP690" s="1480"/>
      <c r="AQ690" s="1480"/>
      <c r="AR690" s="1480"/>
      <c r="AS690" s="1480"/>
      <c r="AT690" s="1480"/>
      <c r="AU690" s="1480"/>
      <c r="AV690" s="1480"/>
      <c r="AW690" s="1480"/>
      <c r="AX690" s="1480"/>
      <c r="AY690" s="1480"/>
      <c r="AZ690" s="1480"/>
      <c r="BA690" s="1480"/>
      <c r="BB690" s="1481"/>
    </row>
    <row r="691" spans="7:62" ht="18.95" customHeight="1">
      <c r="I691" s="1474"/>
      <c r="J691" s="974"/>
      <c r="K691" s="974"/>
      <c r="L691" s="974"/>
      <c r="M691" s="974"/>
      <c r="N691" s="974"/>
      <c r="O691" s="974"/>
      <c r="P691" s="974"/>
      <c r="Q691" s="974"/>
      <c r="R691" s="974"/>
      <c r="S691" s="974"/>
      <c r="T691" s="974"/>
      <c r="U691" s="974"/>
      <c r="V691" s="974"/>
      <c r="W691" s="974"/>
      <c r="X691" s="974"/>
      <c r="Y691" s="974"/>
      <c r="Z691" s="974"/>
      <c r="AA691" s="974"/>
      <c r="AB691" s="974"/>
      <c r="AC691" s="974"/>
      <c r="AD691" s="974"/>
      <c r="AE691" s="974"/>
      <c r="AF691" s="974"/>
      <c r="AG691" s="974"/>
      <c r="AH691" s="974"/>
      <c r="AI691" s="974"/>
      <c r="AJ691" s="974"/>
      <c r="AK691" s="974"/>
      <c r="AL691" s="974"/>
      <c r="AM691" s="974"/>
      <c r="AN691" s="974"/>
      <c r="AO691" s="974"/>
      <c r="AP691" s="974"/>
      <c r="AQ691" s="974"/>
      <c r="AR691" s="974"/>
      <c r="AS691" s="974"/>
      <c r="AT691" s="974"/>
      <c r="AU691" s="974"/>
      <c r="AV691" s="974"/>
      <c r="AW691" s="974"/>
      <c r="AX691" s="974"/>
      <c r="AY691" s="974"/>
      <c r="AZ691" s="974"/>
      <c r="BA691" s="974"/>
      <c r="BB691" s="1475"/>
    </row>
    <row r="692" spans="7:62" ht="18.95" customHeight="1">
      <c r="I692" s="1474"/>
      <c r="J692" s="974"/>
      <c r="K692" s="974"/>
      <c r="L692" s="974"/>
      <c r="M692" s="974"/>
      <c r="N692" s="974"/>
      <c r="O692" s="974"/>
      <c r="P692" s="974"/>
      <c r="Q692" s="974"/>
      <c r="R692" s="974"/>
      <c r="S692" s="974"/>
      <c r="T692" s="974"/>
      <c r="U692" s="974"/>
      <c r="V692" s="974"/>
      <c r="W692" s="974"/>
      <c r="X692" s="974"/>
      <c r="Y692" s="974"/>
      <c r="Z692" s="974"/>
      <c r="AA692" s="974"/>
      <c r="AB692" s="974"/>
      <c r="AC692" s="974"/>
      <c r="AD692" s="974"/>
      <c r="AE692" s="974"/>
      <c r="AF692" s="974"/>
      <c r="AG692" s="974"/>
      <c r="AH692" s="974"/>
      <c r="AI692" s="974"/>
      <c r="AJ692" s="974"/>
      <c r="AK692" s="974"/>
      <c r="AL692" s="974"/>
      <c r="AM692" s="974"/>
      <c r="AN692" s="974"/>
      <c r="AO692" s="974"/>
      <c r="AP692" s="974"/>
      <c r="AQ692" s="974"/>
      <c r="AR692" s="974"/>
      <c r="AS692" s="974"/>
      <c r="AT692" s="974"/>
      <c r="AU692" s="974"/>
      <c r="AV692" s="974"/>
      <c r="AW692" s="974"/>
      <c r="AX692" s="974"/>
      <c r="AY692" s="974"/>
      <c r="AZ692" s="974"/>
      <c r="BA692" s="974"/>
      <c r="BB692" s="1475"/>
    </row>
    <row r="693" spans="7:62" ht="18.95" customHeight="1" thickBot="1">
      <c r="I693" s="1476"/>
      <c r="J693" s="1477"/>
      <c r="K693" s="1477"/>
      <c r="L693" s="1477"/>
      <c r="M693" s="1477"/>
      <c r="N693" s="1477"/>
      <c r="O693" s="1477"/>
      <c r="P693" s="1477"/>
      <c r="Q693" s="1477"/>
      <c r="R693" s="1477"/>
      <c r="S693" s="1477"/>
      <c r="T693" s="1477"/>
      <c r="U693" s="1477"/>
      <c r="V693" s="1477"/>
      <c r="W693" s="1477"/>
      <c r="X693" s="1477"/>
      <c r="Y693" s="1477"/>
      <c r="Z693" s="1477"/>
      <c r="AA693" s="1477"/>
      <c r="AB693" s="1477"/>
      <c r="AC693" s="1477"/>
      <c r="AD693" s="1477"/>
      <c r="AE693" s="1477"/>
      <c r="AF693" s="1477"/>
      <c r="AG693" s="1477"/>
      <c r="AH693" s="1477"/>
      <c r="AI693" s="1477"/>
      <c r="AJ693" s="1477"/>
      <c r="AK693" s="1477"/>
      <c r="AL693" s="1477"/>
      <c r="AM693" s="1477"/>
      <c r="AN693" s="1477"/>
      <c r="AO693" s="1477"/>
      <c r="AP693" s="1477"/>
      <c r="AQ693" s="1477"/>
      <c r="AR693" s="1477"/>
      <c r="AS693" s="1477"/>
      <c r="AT693" s="1477"/>
      <c r="AU693" s="1477"/>
      <c r="AV693" s="1477"/>
      <c r="AW693" s="1477"/>
      <c r="AX693" s="1477"/>
      <c r="AY693" s="1477"/>
      <c r="AZ693" s="1477"/>
      <c r="BA693" s="1477"/>
      <c r="BB693" s="1478"/>
    </row>
    <row r="694" spans="7:62" ht="18.95" customHeight="1">
      <c r="H694" s="924"/>
    </row>
    <row r="697" spans="7:62" ht="18.95" customHeight="1">
      <c r="G697" s="924" t="s">
        <v>3371</v>
      </c>
    </row>
    <row r="699" spans="7:62" ht="18.95" customHeight="1">
      <c r="H699" s="924" t="s">
        <v>3372</v>
      </c>
    </row>
    <row r="701" spans="7:62" ht="5.0999999999999996" customHeight="1">
      <c r="H701"/>
      <c r="I701" s="2239"/>
      <c r="J701" s="2236"/>
      <c r="K701" s="2237"/>
      <c r="L701" s="2237"/>
      <c r="M701" s="2237"/>
      <c r="N701" s="2237"/>
      <c r="O701" s="2237"/>
      <c r="P701" s="2237"/>
      <c r="Q701" s="2237"/>
      <c r="R701" s="2238"/>
      <c r="S701" s="2239"/>
      <c r="T701" s="2239"/>
      <c r="U701" s="2239"/>
      <c r="V701" s="2239"/>
      <c r="W701" s="2239"/>
      <c r="X701" s="2239"/>
      <c r="Y701" s="2239"/>
      <c r="Z701" s="920"/>
      <c r="AA701" s="920"/>
      <c r="AB701" s="920"/>
      <c r="AC701" s="920"/>
      <c r="AD701" s="920"/>
      <c r="AE701" s="920"/>
      <c r="AF701" s="920"/>
      <c r="AG701" s="920"/>
      <c r="AH701" s="920"/>
      <c r="AI701" s="920"/>
      <c r="AJ701" s="920"/>
      <c r="AK701" s="920"/>
      <c r="AL701" s="920"/>
      <c r="AM701" s="920"/>
      <c r="AZ701" s="920"/>
      <c r="BA701" s="920"/>
      <c r="BB701" s="920"/>
      <c r="BC701" s="920"/>
      <c r="BD701" s="920"/>
      <c r="BE701" s="920"/>
      <c r="BF701" s="920"/>
      <c r="BG701" s="920"/>
      <c r="BH701" s="920"/>
      <c r="BI701" s="920"/>
      <c r="BJ701" s="920"/>
    </row>
    <row r="702" spans="7:62" ht="18.95" customHeight="1">
      <c r="H702"/>
      <c r="I702" s="2239"/>
      <c r="J702" s="907" t="s">
        <v>1871</v>
      </c>
      <c r="K702" s="908"/>
      <c r="L702" s="908"/>
      <c r="M702" s="908"/>
      <c r="N702" s="908"/>
      <c r="O702" s="908"/>
      <c r="P702" s="908"/>
      <c r="Q702" s="908"/>
      <c r="R702" s="909"/>
      <c r="S702" s="1469" t="s">
        <v>3585</v>
      </c>
      <c r="T702" s="1469"/>
      <c r="U702" s="1469"/>
      <c r="V702" s="1469"/>
      <c r="W702" s="1469"/>
      <c r="X702" s="920"/>
      <c r="Y702" s="920"/>
      <c r="Z702" s="920"/>
      <c r="AA702" s="920"/>
      <c r="AB702" s="920"/>
      <c r="AC702" s="920"/>
      <c r="AD702" s="920"/>
      <c r="AE702" s="920"/>
      <c r="AF702" s="920"/>
      <c r="AG702" s="920"/>
      <c r="AH702" s="920"/>
      <c r="AI702" s="920"/>
      <c r="AJ702" s="920"/>
      <c r="AK702" s="920"/>
      <c r="AL702" s="920"/>
      <c r="AM702" s="920"/>
      <c r="AN702" s="920"/>
    </row>
    <row r="703" spans="7:62" ht="9.9499999999999993" customHeight="1">
      <c r="H703"/>
      <c r="I703" s="916"/>
      <c r="J703" s="2239"/>
      <c r="K703" s="2239"/>
      <c r="L703" s="2239"/>
      <c r="M703" s="2239"/>
      <c r="N703" s="2239"/>
      <c r="O703" s="2239"/>
      <c r="P703" s="2239"/>
      <c r="Q703" s="2239"/>
      <c r="R703" s="2239"/>
      <c r="S703" s="914"/>
      <c r="T703" s="914"/>
      <c r="U703" s="914"/>
      <c r="V703" s="914"/>
      <c r="W703" s="914"/>
      <c r="X703" s="914"/>
      <c r="Y703" s="914"/>
      <c r="Z703" s="941"/>
      <c r="AA703" s="941"/>
      <c r="AB703" s="941"/>
      <c r="AC703" s="941"/>
      <c r="AD703" s="941"/>
      <c r="AE703" s="941"/>
      <c r="AF703" s="941"/>
      <c r="AG703" s="941"/>
      <c r="AH703" s="941"/>
      <c r="AI703" s="941"/>
      <c r="AJ703" s="941"/>
      <c r="AK703" s="941"/>
      <c r="AL703" s="941"/>
      <c r="AM703" s="941"/>
      <c r="AN703" s="941"/>
      <c r="AO703" s="941"/>
      <c r="AP703" s="942"/>
    </row>
    <row r="704" spans="7:62" ht="18.95" customHeight="1">
      <c r="I704" s="1847"/>
      <c r="J704" s="949" t="s">
        <v>2452</v>
      </c>
      <c r="K704" s="752"/>
      <c r="L704" s="938"/>
      <c r="M704" s="920"/>
      <c r="N704" s="2890" t="s">
        <v>1179</v>
      </c>
      <c r="O704" s="2891"/>
      <c r="P704" s="2891"/>
      <c r="Q704" s="2892"/>
      <c r="R704" s="986" t="s">
        <v>1180</v>
      </c>
      <c r="S704" s="920"/>
      <c r="T704" s="1256" t="s">
        <v>1630</v>
      </c>
      <c r="U704" s="1056"/>
      <c r="V704" s="938"/>
      <c r="W704" s="920"/>
      <c r="X704" s="1154" t="s">
        <v>1860</v>
      </c>
      <c r="Y704" s="1155"/>
      <c r="Z704" s="1155"/>
      <c r="AA704" s="1155"/>
      <c r="AB704" s="1155"/>
      <c r="AC704" s="1156"/>
      <c r="AD704" s="986" t="s">
        <v>912</v>
      </c>
      <c r="AE704" s="920"/>
      <c r="AF704" s="920"/>
      <c r="AG704" s="926" t="s">
        <v>1537</v>
      </c>
      <c r="AH704" s="927"/>
      <c r="AI704" s="928"/>
      <c r="AJ704" s="926" t="s">
        <v>1538</v>
      </c>
      <c r="AK704" s="927"/>
      <c r="AL704" s="928"/>
      <c r="AM704" s="926" t="s">
        <v>3047</v>
      </c>
      <c r="AN704" s="927"/>
      <c r="AO704" s="928"/>
      <c r="AP704" s="937"/>
    </row>
    <row r="705" spans="9:42" ht="9.9499999999999993" customHeight="1">
      <c r="I705" s="1847"/>
      <c r="J705" s="920"/>
      <c r="K705" s="920"/>
      <c r="L705" s="920"/>
      <c r="M705" s="920"/>
      <c r="N705" s="920"/>
      <c r="O705" s="920"/>
      <c r="P705" s="920"/>
      <c r="Q705" s="920"/>
      <c r="R705" s="920"/>
      <c r="S705" s="920"/>
      <c r="T705" s="920"/>
      <c r="U705" s="920"/>
      <c r="V705" s="920"/>
      <c r="W705" s="920"/>
      <c r="X705" s="920"/>
      <c r="Y705" s="920"/>
      <c r="Z705" s="920"/>
      <c r="AA705" s="920"/>
      <c r="AB705" s="920"/>
      <c r="AC705" s="920"/>
      <c r="AD705" s="920"/>
      <c r="AE705" s="920"/>
      <c r="AF705" s="920"/>
      <c r="AG705" s="920"/>
      <c r="AH705" s="920"/>
      <c r="AI705" s="920"/>
      <c r="AJ705" s="920"/>
      <c r="AK705" s="920"/>
      <c r="AL705" s="920"/>
      <c r="AM705" s="920"/>
      <c r="AN705" s="920"/>
      <c r="AO705" s="920"/>
      <c r="AP705" s="937"/>
    </row>
    <row r="706" spans="9:42" ht="18.95" customHeight="1">
      <c r="I706" s="1847"/>
      <c r="J706" s="949" t="s">
        <v>3831</v>
      </c>
      <c r="K706" s="981"/>
      <c r="L706" s="981"/>
      <c r="M706" s="938"/>
      <c r="N706" s="982" t="s">
        <v>1521</v>
      </c>
      <c r="O706" s="983"/>
      <c r="P706" s="983"/>
      <c r="Q706" s="983"/>
      <c r="R706" s="986" t="s">
        <v>912</v>
      </c>
      <c r="S706" s="910" t="s">
        <v>1682</v>
      </c>
      <c r="T706" s="910"/>
      <c r="U706" s="981"/>
      <c r="V706" s="982" t="s">
        <v>1521</v>
      </c>
      <c r="W706" s="983"/>
      <c r="X706" s="983"/>
      <c r="Y706" s="983"/>
      <c r="Z706" s="984"/>
      <c r="AA706" s="986" t="s">
        <v>912</v>
      </c>
      <c r="AB706" s="910" t="s">
        <v>1789</v>
      </c>
      <c r="AC706" s="981"/>
      <c r="AD706" s="938"/>
      <c r="AE706" s="982" t="s">
        <v>1521</v>
      </c>
      <c r="AF706" s="983"/>
      <c r="AG706" s="983"/>
      <c r="AH706" s="983"/>
      <c r="AI706" s="946" t="s">
        <v>1115</v>
      </c>
      <c r="AJ706" s="920"/>
      <c r="AK706" s="920"/>
      <c r="AL706" s="920"/>
      <c r="AM706" s="920"/>
      <c r="AN706" s="920"/>
      <c r="AO706" s="920"/>
      <c r="AP706" s="937"/>
    </row>
    <row r="707" spans="9:42" ht="9.9499999999999993" customHeight="1">
      <c r="I707" s="1847"/>
      <c r="J707" s="920"/>
      <c r="K707" s="920"/>
      <c r="L707" s="920"/>
      <c r="M707" s="920"/>
      <c r="N707" s="920"/>
      <c r="O707" s="920"/>
      <c r="P707" s="920"/>
      <c r="Q707" s="920"/>
      <c r="R707" s="920"/>
      <c r="S707" s="920"/>
      <c r="T707" s="920"/>
      <c r="U707" s="920"/>
      <c r="V707" s="920"/>
      <c r="W707" s="920"/>
      <c r="X707" s="920"/>
      <c r="Y707" s="920"/>
      <c r="Z707" s="920"/>
      <c r="AA707" s="920"/>
      <c r="AB707" s="920"/>
      <c r="AC707" s="920"/>
      <c r="AD707" s="920"/>
      <c r="AE707" s="920"/>
      <c r="AF707" s="920"/>
      <c r="AG707" s="920"/>
      <c r="AH707" s="920"/>
      <c r="AI707" s="920"/>
      <c r="AJ707" s="920"/>
      <c r="AK707" s="920"/>
      <c r="AL707" s="920"/>
      <c r="AM707" s="920"/>
      <c r="AN707" s="920"/>
      <c r="AO707" s="920"/>
      <c r="AP707" s="937"/>
    </row>
    <row r="708" spans="9:42" ht="18.95" customHeight="1">
      <c r="I708" s="1847"/>
      <c r="J708" s="2235" t="s">
        <v>1626</v>
      </c>
      <c r="K708" s="938"/>
      <c r="L708" s="938"/>
      <c r="M708" s="938"/>
      <c r="N708" s="2072" t="s">
        <v>1869</v>
      </c>
      <c r="O708" s="918"/>
      <c r="P708" s="918"/>
      <c r="Q708" s="918"/>
      <c r="R708" s="918"/>
      <c r="S708" s="919"/>
      <c r="T708" s="986" t="s">
        <v>912</v>
      </c>
      <c r="U708" s="1049" t="s">
        <v>3829</v>
      </c>
      <c r="V708" s="920"/>
      <c r="W708" s="920"/>
      <c r="X708" s="920"/>
      <c r="Y708" s="920"/>
      <c r="Z708" s="920"/>
      <c r="AA708" s="920"/>
      <c r="AB708" s="920"/>
      <c r="AC708" s="920"/>
      <c r="AD708" s="920"/>
      <c r="AE708" s="920"/>
      <c r="AF708" s="920"/>
      <c r="AG708" s="920"/>
      <c r="AH708" s="920"/>
      <c r="AI708" s="920"/>
      <c r="AJ708" s="920"/>
      <c r="AK708" s="920"/>
      <c r="AL708" s="920"/>
      <c r="AM708" s="920"/>
      <c r="AN708" s="920"/>
      <c r="AO708" s="920"/>
      <c r="AP708" s="937"/>
    </row>
    <row r="709" spans="9:42" ht="18.95" customHeight="1">
      <c r="I709" s="1847"/>
      <c r="J709" s="920"/>
      <c r="K709" s="920"/>
      <c r="L709" s="920"/>
      <c r="M709" s="920"/>
      <c r="N709" s="920"/>
      <c r="O709" s="920"/>
      <c r="P709" s="920"/>
      <c r="Q709" s="920"/>
      <c r="R709" s="920"/>
      <c r="S709" s="920"/>
      <c r="T709" s="920"/>
      <c r="U709" s="920"/>
      <c r="V709" s="920"/>
      <c r="W709" s="920"/>
      <c r="X709" s="920"/>
      <c r="Y709" s="920"/>
      <c r="Z709" s="920"/>
      <c r="AA709" s="920"/>
      <c r="AB709" s="920"/>
      <c r="AC709" s="920"/>
      <c r="AD709" s="920"/>
      <c r="AE709" s="920"/>
      <c r="AF709" s="920"/>
      <c r="AG709" s="920"/>
      <c r="AH709" s="920"/>
      <c r="AI709" s="920"/>
      <c r="AJ709" s="920"/>
      <c r="AK709" s="920"/>
      <c r="AL709" s="920"/>
      <c r="AM709" s="920"/>
      <c r="AN709" s="920"/>
      <c r="AO709" s="920"/>
      <c r="AP709" s="937"/>
    </row>
    <row r="710" spans="9:42" ht="18.95" customHeight="1">
      <c r="I710" s="1847"/>
      <c r="J710" s="988" t="s">
        <v>2451</v>
      </c>
      <c r="K710" s="920"/>
      <c r="L710" s="920"/>
      <c r="M710" s="920"/>
      <c r="N710" s="920"/>
      <c r="O710" s="920"/>
      <c r="P710" s="920"/>
      <c r="Q710" s="1246" t="s">
        <v>3842</v>
      </c>
      <c r="R710" s="1047"/>
      <c r="S710" s="1048"/>
      <c r="W710" s="920"/>
      <c r="X710" s="920"/>
      <c r="Y710" s="920"/>
      <c r="Z710" s="920"/>
      <c r="AA710" s="1256" t="s">
        <v>1655</v>
      </c>
      <c r="AB710" s="1056"/>
      <c r="AC710" s="1056"/>
      <c r="AD710" s="1056"/>
      <c r="AE710" s="982" t="s">
        <v>1521</v>
      </c>
      <c r="AF710" s="983"/>
      <c r="AG710" s="983"/>
      <c r="AH710" s="983"/>
      <c r="AI710" s="984"/>
      <c r="AJ710" s="920"/>
      <c r="AK710" s="920"/>
      <c r="AL710" s="920"/>
      <c r="AM710" s="920"/>
      <c r="AN710" s="920"/>
      <c r="AO710" s="920"/>
      <c r="AP710" s="937"/>
    </row>
    <row r="711" spans="9:42" ht="9.9499999999999993" customHeight="1">
      <c r="I711" s="1847"/>
      <c r="J711" s="920"/>
      <c r="K711" s="920"/>
      <c r="L711" s="920"/>
      <c r="M711" s="920"/>
      <c r="N711" s="920"/>
      <c r="O711" s="920"/>
      <c r="P711" s="920"/>
      <c r="Q711" s="920"/>
      <c r="R711" s="920"/>
      <c r="S711" s="920"/>
      <c r="T711" s="920"/>
      <c r="U711" s="920"/>
      <c r="V711" s="920"/>
      <c r="W711" s="920"/>
      <c r="X711" s="920"/>
      <c r="Y711" s="920"/>
      <c r="Z711" s="920"/>
      <c r="AA711" s="920"/>
      <c r="AB711" s="920"/>
      <c r="AC711" s="920"/>
      <c r="AD711" s="920"/>
      <c r="AE711" s="920"/>
      <c r="AF711" s="920"/>
      <c r="AG711" s="920"/>
      <c r="AH711" s="920"/>
      <c r="AI711" s="920"/>
      <c r="AJ711" s="920"/>
      <c r="AK711" s="920"/>
      <c r="AL711" s="920"/>
      <c r="AM711" s="920"/>
      <c r="AN711" s="1049"/>
      <c r="AO711" s="920"/>
      <c r="AP711" s="937"/>
    </row>
    <row r="712" spans="9:42" ht="18.95" customHeight="1">
      <c r="I712" s="1847"/>
      <c r="J712" s="2880" t="s">
        <v>1559</v>
      </c>
      <c r="K712" s="2797" t="s">
        <v>1647</v>
      </c>
      <c r="L712" s="2798"/>
      <c r="M712" s="2798"/>
      <c r="N712" s="2798"/>
      <c r="O712" s="2799"/>
      <c r="P712" s="2797" t="s">
        <v>1626</v>
      </c>
      <c r="Q712" s="2798"/>
      <c r="R712" s="2798"/>
      <c r="S712" s="2798"/>
      <c r="T712" s="2799"/>
      <c r="U712" s="929" t="s">
        <v>1586</v>
      </c>
      <c r="V712" s="930"/>
      <c r="W712" s="930"/>
      <c r="X712" s="930"/>
      <c r="Y712" s="930"/>
      <c r="Z712" s="930"/>
      <c r="AA712" s="930"/>
      <c r="AB712" s="930"/>
      <c r="AC712" s="930"/>
      <c r="AD712" s="930"/>
      <c r="AE712" s="931"/>
      <c r="AF712" s="930"/>
      <c r="AG712" s="930"/>
      <c r="AH712" s="931"/>
      <c r="AI712" s="930"/>
      <c r="AJ712" s="930"/>
      <c r="AK712" s="931"/>
      <c r="AL712" s="1157" t="s">
        <v>1775</v>
      </c>
      <c r="AM712" s="1158"/>
      <c r="AN712" s="1159"/>
      <c r="AO712" s="1229"/>
      <c r="AP712" s="937"/>
    </row>
    <row r="713" spans="9:42" ht="18.95" customHeight="1">
      <c r="I713" s="1847"/>
      <c r="J713" s="2881"/>
      <c r="K713" s="2800"/>
      <c r="L713" s="2801"/>
      <c r="M713" s="2801"/>
      <c r="N713" s="2801"/>
      <c r="O713" s="2802"/>
      <c r="P713" s="2800"/>
      <c r="Q713" s="2801"/>
      <c r="R713" s="2801"/>
      <c r="S713" s="2801"/>
      <c r="T713" s="2802"/>
      <c r="U713" s="929" t="s">
        <v>699</v>
      </c>
      <c r="V713" s="930"/>
      <c r="W713" s="930"/>
      <c r="X713" s="931"/>
      <c r="Y713" s="929" t="s">
        <v>700</v>
      </c>
      <c r="Z713" s="930"/>
      <c r="AA713" s="930"/>
      <c r="AB713" s="931"/>
      <c r="AC713" s="929" t="s">
        <v>1697</v>
      </c>
      <c r="AD713" s="930"/>
      <c r="AE713" s="930"/>
      <c r="AF713" s="930"/>
      <c r="AG713" s="930"/>
      <c r="AH713" s="931"/>
      <c r="AI713" s="929" t="s">
        <v>1771</v>
      </c>
      <c r="AJ713" s="930"/>
      <c r="AK713" s="931"/>
      <c r="AL713" s="1227" t="s">
        <v>1847</v>
      </c>
      <c r="AM713" s="1160"/>
      <c r="AN713" s="1161"/>
      <c r="AO713" s="1228" t="s">
        <v>1180</v>
      </c>
      <c r="AP713" s="937"/>
    </row>
    <row r="714" spans="9:42" ht="18.95" customHeight="1">
      <c r="I714" s="1847"/>
      <c r="J714" s="932" t="s">
        <v>737</v>
      </c>
      <c r="K714" s="1029" t="s">
        <v>1860</v>
      </c>
      <c r="L714" s="1027"/>
      <c r="M714" s="1027"/>
      <c r="N714" s="1027"/>
      <c r="O714" s="1028"/>
      <c r="P714" s="2072" t="s">
        <v>1869</v>
      </c>
      <c r="Q714" s="1027"/>
      <c r="R714" s="1027"/>
      <c r="S714" s="1027"/>
      <c r="T714" s="1028"/>
      <c r="U714" s="982" t="s">
        <v>1689</v>
      </c>
      <c r="V714" s="983"/>
      <c r="W714" s="983"/>
      <c r="X714" s="983"/>
      <c r="Y714" s="1080">
        <v>241657</v>
      </c>
      <c r="Z714" s="1245"/>
      <c r="AA714" s="983"/>
      <c r="AB714" s="984"/>
      <c r="AC714" s="1080" t="s">
        <v>1691</v>
      </c>
      <c r="AD714" s="983"/>
      <c r="AE714" s="983"/>
      <c r="AF714" s="983"/>
      <c r="AG714" s="983"/>
      <c r="AH714" s="983"/>
      <c r="AI714" s="982" t="s">
        <v>1772</v>
      </c>
      <c r="AJ714" s="984"/>
      <c r="AK714" s="946" t="s">
        <v>1115</v>
      </c>
      <c r="AL714" s="1170">
        <v>14</v>
      </c>
      <c r="AM714" s="1171"/>
      <c r="AN714" s="1172"/>
      <c r="AO714" s="1068"/>
      <c r="AP714" s="937"/>
    </row>
    <row r="715" spans="9:42" ht="18.95" customHeight="1">
      <c r="I715" s="1847"/>
      <c r="J715" s="932" t="s">
        <v>737</v>
      </c>
      <c r="K715" s="1029" t="s">
        <v>1860</v>
      </c>
      <c r="L715" s="1027"/>
      <c r="M715" s="1027"/>
      <c r="N715" s="1027"/>
      <c r="O715" s="1028"/>
      <c r="P715" s="2072" t="s">
        <v>1869</v>
      </c>
      <c r="Q715" s="1027"/>
      <c r="R715" s="1027"/>
      <c r="S715" s="1027"/>
      <c r="T715" s="1028"/>
      <c r="U715" s="982" t="s">
        <v>1689</v>
      </c>
      <c r="V715" s="983"/>
      <c r="W715" s="983"/>
      <c r="X715" s="983"/>
      <c r="Y715" s="1080">
        <v>241657</v>
      </c>
      <c r="Z715" s="1245"/>
      <c r="AA715" s="983"/>
      <c r="AB715" s="984"/>
      <c r="AC715" s="1080" t="s">
        <v>1691</v>
      </c>
      <c r="AD715" s="983"/>
      <c r="AE715" s="983"/>
      <c r="AF715" s="983"/>
      <c r="AG715" s="983"/>
      <c r="AH715" s="983"/>
      <c r="AI715" s="982" t="s">
        <v>1773</v>
      </c>
      <c r="AJ715" s="984"/>
      <c r="AK715" s="946" t="s">
        <v>1115</v>
      </c>
      <c r="AL715" s="1170">
        <v>14</v>
      </c>
      <c r="AM715" s="1171"/>
      <c r="AN715" s="1172"/>
      <c r="AO715" s="1068"/>
      <c r="AP715" s="937"/>
    </row>
    <row r="716" spans="9:42" ht="18.95" customHeight="1">
      <c r="I716" s="1847"/>
      <c r="J716" s="932" t="s">
        <v>737</v>
      </c>
      <c r="K716" s="1029" t="s">
        <v>1860</v>
      </c>
      <c r="L716" s="1027"/>
      <c r="M716" s="1027"/>
      <c r="N716" s="1027"/>
      <c r="O716" s="1028"/>
      <c r="P716" s="2072" t="s">
        <v>1869</v>
      </c>
      <c r="Q716" s="1027"/>
      <c r="R716" s="1027"/>
      <c r="S716" s="1027"/>
      <c r="T716" s="1028"/>
      <c r="U716" s="982" t="s">
        <v>1689</v>
      </c>
      <c r="V716" s="983"/>
      <c r="W716" s="983"/>
      <c r="X716" s="983"/>
      <c r="Y716" s="1080">
        <v>241657</v>
      </c>
      <c r="Z716" s="1245"/>
      <c r="AA716" s="983"/>
      <c r="AB716" s="984"/>
      <c r="AC716" s="1080" t="s">
        <v>1691</v>
      </c>
      <c r="AD716" s="983"/>
      <c r="AE716" s="983"/>
      <c r="AF716" s="983"/>
      <c r="AG716" s="983"/>
      <c r="AH716" s="983"/>
      <c r="AI716" s="982" t="s">
        <v>2951</v>
      </c>
      <c r="AJ716" s="984"/>
      <c r="AK716" s="946" t="s">
        <v>1115</v>
      </c>
      <c r="AL716" s="1170">
        <v>14</v>
      </c>
      <c r="AM716" s="1171"/>
      <c r="AN716" s="1172"/>
      <c r="AO716" s="1229"/>
      <c r="AP716" s="937"/>
    </row>
    <row r="717" spans="9:42" ht="5.0999999999999996" customHeight="1">
      <c r="I717" s="1847"/>
      <c r="J717" s="920"/>
      <c r="K717" s="920"/>
      <c r="L717" s="920"/>
      <c r="M717" s="920"/>
      <c r="N717" s="920"/>
      <c r="O717" s="920"/>
      <c r="P717" s="920"/>
      <c r="Q717" s="920"/>
      <c r="R717" s="920"/>
      <c r="S717" s="920"/>
      <c r="T717" s="920"/>
      <c r="U717" s="920"/>
      <c r="V717" s="920"/>
      <c r="W717" s="920"/>
      <c r="X717" s="920"/>
      <c r="Y717" s="920"/>
      <c r="Z717" s="920"/>
      <c r="AA717" s="920"/>
      <c r="AB717" s="920"/>
      <c r="AC717" s="920"/>
      <c r="AD717" s="920"/>
      <c r="AE717" s="920"/>
      <c r="AF717" s="920"/>
      <c r="AG717" s="920"/>
      <c r="AH717" s="920"/>
      <c r="AI717" s="920"/>
      <c r="AJ717" s="920"/>
      <c r="AK717" s="920"/>
      <c r="AL717" s="920"/>
      <c r="AM717" s="920"/>
      <c r="AN717" s="920"/>
      <c r="AO717" s="920"/>
      <c r="AP717" s="937"/>
    </row>
    <row r="718" spans="9:42" ht="5.0999999999999996" customHeight="1">
      <c r="I718" s="1847"/>
      <c r="J718" s="977"/>
      <c r="K718" s="977"/>
      <c r="L718" s="977"/>
      <c r="M718" s="977"/>
      <c r="N718" s="977"/>
      <c r="O718" s="977"/>
      <c r="P718" s="977"/>
      <c r="Q718" s="977"/>
      <c r="R718" s="977"/>
      <c r="S718" s="977"/>
      <c r="T718" s="977"/>
      <c r="U718" s="977"/>
      <c r="V718" s="977"/>
      <c r="W718" s="977"/>
      <c r="X718" s="977"/>
      <c r="Y718" s="977"/>
      <c r="Z718" s="977"/>
      <c r="AA718" s="977"/>
      <c r="AB718" s="977"/>
      <c r="AC718" s="977"/>
      <c r="AD718" s="977"/>
      <c r="AE718" s="977"/>
      <c r="AF718" s="1242"/>
      <c r="AG718" s="1242"/>
      <c r="AH718" s="1242"/>
      <c r="AI718" s="1242"/>
      <c r="AJ718" s="1242"/>
      <c r="AK718" s="1242"/>
      <c r="AL718" s="977"/>
      <c r="AM718" s="977"/>
      <c r="AN718" s="977"/>
      <c r="AO718" s="1242"/>
      <c r="AP718" s="937"/>
    </row>
    <row r="719" spans="9:42" ht="18.95" customHeight="1">
      <c r="I719" s="1847"/>
      <c r="J719" s="977"/>
      <c r="K719" s="977"/>
      <c r="L719" s="977"/>
      <c r="M719" s="977"/>
      <c r="N719" s="977"/>
      <c r="O719" s="977"/>
      <c r="P719" s="977"/>
      <c r="Q719" s="977"/>
      <c r="R719" s="977"/>
      <c r="S719" s="977"/>
      <c r="T719" s="977"/>
      <c r="U719" s="977"/>
      <c r="V719" s="977"/>
      <c r="W719" s="977"/>
      <c r="X719" s="977"/>
      <c r="Y719" s="977"/>
      <c r="Z719" s="977"/>
      <c r="AA719" s="977"/>
      <c r="AB719" s="977"/>
      <c r="AC719" s="977"/>
      <c r="AD719" s="977"/>
      <c r="AE719" s="977"/>
      <c r="AF719" s="977"/>
      <c r="AG719" s="977"/>
      <c r="AH719" s="980"/>
      <c r="AI719" s="980" t="s">
        <v>1606</v>
      </c>
      <c r="AJ719" s="979"/>
      <c r="AK719" s="979"/>
      <c r="AL719" s="2883">
        <f>AL716+AL714+AL715</f>
        <v>42</v>
      </c>
      <c r="AM719" s="2884"/>
      <c r="AN719" s="2885"/>
      <c r="AO719" s="980"/>
      <c r="AP719" s="937"/>
    </row>
    <row r="720" spans="9:42" ht="5.0999999999999996" customHeight="1">
      <c r="I720" s="1847"/>
      <c r="J720" s="977"/>
      <c r="K720" s="977"/>
      <c r="L720" s="977"/>
      <c r="M720" s="977"/>
      <c r="N720" s="977"/>
      <c r="O720" s="977"/>
      <c r="P720" s="977"/>
      <c r="Q720" s="977"/>
      <c r="R720" s="977"/>
      <c r="S720" s="977"/>
      <c r="T720" s="977"/>
      <c r="U720" s="977"/>
      <c r="V720" s="977"/>
      <c r="W720" s="977"/>
      <c r="X720" s="977"/>
      <c r="Y720" s="977"/>
      <c r="Z720" s="977"/>
      <c r="AA720" s="977"/>
      <c r="AB720" s="977"/>
      <c r="AC720" s="977"/>
      <c r="AD720" s="977"/>
      <c r="AE720" s="977"/>
      <c r="AF720" s="977"/>
      <c r="AG720" s="977"/>
      <c r="AH720" s="977"/>
      <c r="AI720" s="977"/>
      <c r="AJ720" s="977"/>
      <c r="AK720" s="977"/>
      <c r="AL720" s="977"/>
      <c r="AM720" s="977"/>
      <c r="AN720" s="977"/>
      <c r="AO720" s="977"/>
      <c r="AP720" s="937"/>
    </row>
    <row r="721" spans="8:62" ht="9.9499999999999993" customHeight="1">
      <c r="I721" s="936"/>
      <c r="J721" s="939"/>
      <c r="K721" s="939"/>
      <c r="L721" s="939"/>
      <c r="M721" s="939"/>
      <c r="N721" s="939"/>
      <c r="O721" s="939"/>
      <c r="P721" s="939"/>
      <c r="Q721" s="939"/>
      <c r="R721" s="939"/>
      <c r="S721" s="939"/>
      <c r="T721" s="939"/>
      <c r="U721" s="939"/>
      <c r="V721" s="939"/>
      <c r="W721" s="939"/>
      <c r="X721" s="939"/>
      <c r="Y721" s="939"/>
      <c r="Z721" s="939"/>
      <c r="AA721" s="939"/>
      <c r="AB721" s="939"/>
      <c r="AC721" s="939"/>
      <c r="AD721" s="939"/>
      <c r="AE721" s="939"/>
      <c r="AF721" s="939"/>
      <c r="AG721" s="939"/>
      <c r="AH721" s="939"/>
      <c r="AI721" s="939"/>
      <c r="AJ721" s="939"/>
      <c r="AK721" s="939"/>
      <c r="AL721" s="939"/>
      <c r="AM721" s="939"/>
      <c r="AN721" s="939"/>
      <c r="AO721" s="939"/>
      <c r="AP721" s="940"/>
    </row>
    <row r="723" spans="8:62" ht="18.95" customHeight="1">
      <c r="AS723" s="920"/>
      <c r="AT723" s="920"/>
      <c r="AU723" s="920"/>
      <c r="AV723" s="920"/>
      <c r="AW723" s="920"/>
    </row>
    <row r="724" spans="8:62" ht="5.0999999999999996" customHeight="1">
      <c r="H724"/>
      <c r="I724" s="2331"/>
      <c r="J724" s="2329"/>
      <c r="K724" s="2329"/>
      <c r="L724" s="2329"/>
      <c r="M724" s="2329"/>
      <c r="N724" s="2329"/>
      <c r="O724" s="2329"/>
      <c r="P724" s="2329"/>
      <c r="Q724" s="2329"/>
      <c r="R724" s="2330"/>
      <c r="S724" s="2326"/>
      <c r="T724" s="2327"/>
      <c r="U724" s="2327"/>
      <c r="V724" s="2327"/>
      <c r="W724" s="2328"/>
      <c r="X724" s="2331"/>
      <c r="Y724" s="2331"/>
      <c r="Z724" s="920"/>
      <c r="AA724" s="920"/>
      <c r="AB724" s="920"/>
      <c r="AC724" s="920"/>
      <c r="AD724" s="920"/>
      <c r="AE724" s="920"/>
      <c r="AF724" s="920"/>
      <c r="AG724" s="920"/>
      <c r="AH724" s="920"/>
      <c r="AI724" s="920"/>
      <c r="AJ724" s="920"/>
      <c r="AK724" s="920"/>
      <c r="AL724" s="920"/>
      <c r="AM724" s="920"/>
      <c r="AZ724" s="920"/>
      <c r="BA724" s="920"/>
      <c r="BB724" s="920"/>
      <c r="BC724" s="920"/>
      <c r="BD724" s="920"/>
      <c r="BE724" s="920"/>
      <c r="BF724" s="920"/>
      <c r="BG724" s="920"/>
      <c r="BH724" s="920"/>
      <c r="BI724" s="920"/>
      <c r="BJ724" s="920"/>
    </row>
    <row r="725" spans="8:62" ht="18.95" customHeight="1">
      <c r="H725"/>
      <c r="I725" s="2331"/>
      <c r="J725" s="1469" t="s">
        <v>1871</v>
      </c>
      <c r="K725" s="1469"/>
      <c r="L725" s="1469"/>
      <c r="M725" s="1469"/>
      <c r="N725" s="1469"/>
      <c r="O725" s="1469"/>
      <c r="P725" s="1469"/>
      <c r="Q725" s="1469"/>
      <c r="R725" s="1470"/>
      <c r="S725" s="1953" t="s">
        <v>3830</v>
      </c>
      <c r="T725" s="908"/>
      <c r="U725" s="908"/>
      <c r="V725" s="908"/>
      <c r="W725" s="909"/>
      <c r="X725" s="920"/>
      <c r="Y725" s="920"/>
      <c r="Z725" s="920"/>
      <c r="AA725" s="920"/>
      <c r="AB725" s="920"/>
      <c r="AC725" s="920"/>
      <c r="AD725" s="920"/>
      <c r="AE725" s="920"/>
      <c r="AF725" s="920"/>
      <c r="AG725" s="920"/>
      <c r="AH725" s="920"/>
      <c r="AI725" s="920"/>
      <c r="AJ725" s="920"/>
      <c r="AK725" s="920"/>
      <c r="AL725" s="920"/>
      <c r="AM725" s="920"/>
      <c r="AN725" s="920"/>
    </row>
    <row r="726" spans="8:62" ht="9.9499999999999993" customHeight="1">
      <c r="H726"/>
      <c r="I726" s="916"/>
      <c r="J726" s="914"/>
      <c r="K726" s="914"/>
      <c r="L726" s="914"/>
      <c r="M726" s="914"/>
      <c r="N726" s="914"/>
      <c r="O726" s="914"/>
      <c r="P726" s="914"/>
      <c r="Q726" s="914"/>
      <c r="R726" s="914"/>
      <c r="S726" s="2331"/>
      <c r="T726" s="2331"/>
      <c r="U726" s="2331"/>
      <c r="V726" s="2331"/>
      <c r="W726" s="2331"/>
      <c r="X726" s="914"/>
      <c r="Y726" s="914"/>
      <c r="Z726" s="941"/>
      <c r="AA726" s="941"/>
      <c r="AB726" s="941"/>
      <c r="AC726" s="941"/>
      <c r="AD726" s="941"/>
      <c r="AE726" s="941"/>
      <c r="AF726" s="941"/>
      <c r="AG726" s="941"/>
      <c r="AH726" s="941"/>
      <c r="AI726" s="941"/>
      <c r="AJ726" s="941"/>
      <c r="AK726" s="941"/>
      <c r="AL726" s="941"/>
      <c r="AM726" s="941"/>
      <c r="AN726" s="941"/>
      <c r="AO726" s="941"/>
      <c r="AP726" s="941"/>
      <c r="AQ726" s="941"/>
      <c r="AR726" s="941"/>
      <c r="AS726" s="941"/>
      <c r="AT726" s="941"/>
      <c r="AU726" s="941"/>
      <c r="AV726" s="941"/>
      <c r="AW726" s="941"/>
      <c r="AX726" s="941"/>
      <c r="AY726" s="942"/>
    </row>
    <row r="727" spans="8:62" ht="18.95" customHeight="1">
      <c r="I727" s="1847"/>
      <c r="J727" s="949" t="s">
        <v>3834</v>
      </c>
      <c r="K727" s="752"/>
      <c r="L727" s="938"/>
      <c r="N727" s="2890" t="s">
        <v>1179</v>
      </c>
      <c r="O727" s="2891"/>
      <c r="P727" s="2891"/>
      <c r="Q727" s="2892"/>
      <c r="R727" s="986" t="s">
        <v>1180</v>
      </c>
      <c r="S727" s="987" t="s">
        <v>1178</v>
      </c>
      <c r="T727" s="2890" t="s">
        <v>1179</v>
      </c>
      <c r="U727" s="2891"/>
      <c r="V727" s="2891"/>
      <c r="W727" s="2892"/>
      <c r="X727" s="986" t="s">
        <v>1180</v>
      </c>
      <c r="AP727" s="920"/>
      <c r="AQ727" s="920"/>
      <c r="AR727" s="926" t="s">
        <v>3832</v>
      </c>
      <c r="AS727" s="927"/>
      <c r="AT727" s="928"/>
      <c r="AU727" s="926" t="s">
        <v>3833</v>
      </c>
      <c r="AV727" s="927"/>
      <c r="AW727" s="928"/>
      <c r="AX727" s="920"/>
      <c r="AY727" s="937"/>
    </row>
    <row r="728" spans="8:62" ht="9.9499999999999993" customHeight="1">
      <c r="I728" s="1847"/>
      <c r="J728" s="920"/>
      <c r="K728" s="920"/>
      <c r="L728" s="920"/>
      <c r="M728" s="920"/>
      <c r="N728" s="920"/>
      <c r="O728" s="920"/>
      <c r="P728" s="920"/>
      <c r="Q728" s="920"/>
      <c r="R728" s="920"/>
      <c r="S728" s="920"/>
      <c r="T728" s="920"/>
      <c r="U728" s="920"/>
      <c r="V728" s="920"/>
      <c r="W728" s="920"/>
      <c r="X728" s="920"/>
      <c r="Y728" s="920"/>
      <c r="Z728" s="920"/>
      <c r="AA728" s="920"/>
      <c r="AB728" s="920"/>
      <c r="AC728" s="920"/>
      <c r="AD728" s="920"/>
      <c r="AE728" s="920"/>
      <c r="AF728" s="920"/>
      <c r="AG728" s="920"/>
      <c r="AH728" s="920"/>
      <c r="AI728" s="920"/>
      <c r="AJ728" s="920"/>
      <c r="AK728" s="920"/>
      <c r="AL728" s="920"/>
      <c r="AM728" s="920"/>
      <c r="AN728" s="920"/>
      <c r="AO728" s="920"/>
      <c r="AP728" s="920"/>
      <c r="AQ728" s="920"/>
      <c r="AR728" s="920"/>
      <c r="AS728" s="920"/>
      <c r="AT728" s="920"/>
      <c r="AU728" s="920"/>
      <c r="AV728" s="920"/>
      <c r="AW728" s="920"/>
      <c r="AX728" s="920"/>
      <c r="AY728" s="937"/>
    </row>
    <row r="729" spans="8:62" ht="20.100000000000001" customHeight="1">
      <c r="I729" s="1847"/>
      <c r="J729" s="1256" t="s">
        <v>1630</v>
      </c>
      <c r="K729" s="1056"/>
      <c r="L729" s="938"/>
      <c r="M729" s="920"/>
      <c r="N729" s="1154" t="s">
        <v>1860</v>
      </c>
      <c r="O729" s="1155"/>
      <c r="P729" s="1155"/>
      <c r="Q729" s="1155"/>
      <c r="R729" s="1155"/>
      <c r="S729" s="1156"/>
      <c r="T729" s="986" t="s">
        <v>912</v>
      </c>
      <c r="U729" s="2325" t="s">
        <v>1626</v>
      </c>
      <c r="V729" s="938"/>
      <c r="W729" s="938"/>
      <c r="X729" s="938"/>
      <c r="Y729" s="2072" t="s">
        <v>1869</v>
      </c>
      <c r="Z729" s="918"/>
      <c r="AA729" s="918"/>
      <c r="AB729" s="918"/>
      <c r="AC729" s="918"/>
      <c r="AD729" s="919"/>
      <c r="AE729" s="986" t="s">
        <v>912</v>
      </c>
      <c r="AF729" s="1049" t="s">
        <v>3829</v>
      </c>
      <c r="AG729" s="920"/>
      <c r="AH729" s="920"/>
      <c r="AI729" s="920"/>
      <c r="AJ729" s="920"/>
      <c r="AK729" s="920"/>
      <c r="AL729" s="920"/>
      <c r="AM729" s="920"/>
      <c r="AN729" s="920"/>
      <c r="AO729" s="920"/>
      <c r="AP729" s="920"/>
      <c r="AQ729" s="920"/>
      <c r="AR729" s="920"/>
      <c r="AS729" s="920"/>
      <c r="AT729" s="920"/>
      <c r="AU729" s="920"/>
      <c r="AV729" s="920"/>
      <c r="AW729" s="920"/>
      <c r="AX729" s="920"/>
      <c r="AY729" s="937"/>
    </row>
    <row r="730" spans="8:62" ht="9.9499999999999993" customHeight="1">
      <c r="I730" s="1847"/>
      <c r="J730" s="920"/>
      <c r="K730" s="920"/>
      <c r="L730" s="920"/>
      <c r="M730" s="920"/>
      <c r="N730" s="920"/>
      <c r="O730" s="920"/>
      <c r="P730" s="920"/>
      <c r="Q730" s="920"/>
      <c r="R730" s="920"/>
      <c r="S730" s="920"/>
      <c r="T730" s="920"/>
      <c r="U730" s="920"/>
      <c r="V730" s="920"/>
      <c r="W730" s="920"/>
      <c r="X730" s="920"/>
      <c r="Y730" s="920"/>
      <c r="Z730" s="920"/>
      <c r="AA730" s="920"/>
      <c r="AB730" s="920"/>
      <c r="AC730" s="920"/>
      <c r="AD730" s="920"/>
      <c r="AE730" s="920"/>
      <c r="AF730" s="920"/>
      <c r="AG730" s="920"/>
      <c r="AH730" s="920"/>
      <c r="AI730" s="920"/>
      <c r="AJ730" s="920"/>
      <c r="AK730" s="920"/>
      <c r="AL730" s="920"/>
      <c r="AM730" s="920"/>
      <c r="AN730" s="920"/>
      <c r="AO730" s="920"/>
      <c r="AP730" s="920"/>
      <c r="AQ730" s="920"/>
      <c r="AR730" s="920"/>
      <c r="AS730" s="920"/>
      <c r="AT730" s="920"/>
      <c r="AU730" s="920"/>
      <c r="AV730" s="920"/>
      <c r="AW730" s="920"/>
      <c r="AX730" s="920"/>
      <c r="AY730" s="937"/>
    </row>
    <row r="731" spans="8:62" ht="18.95" customHeight="1">
      <c r="I731" s="1847"/>
      <c r="J731" s="949" t="s">
        <v>3831</v>
      </c>
      <c r="K731" s="981"/>
      <c r="L731" s="981"/>
      <c r="M731" s="938"/>
      <c r="N731" s="982" t="s">
        <v>1521</v>
      </c>
      <c r="O731" s="983"/>
      <c r="P731" s="983"/>
      <c r="Q731" s="983"/>
      <c r="R731" s="986" t="s">
        <v>912</v>
      </c>
      <c r="S731" s="910" t="s">
        <v>1682</v>
      </c>
      <c r="T731" s="910"/>
      <c r="U731" s="981"/>
      <c r="V731" s="982" t="s">
        <v>1521</v>
      </c>
      <c r="W731" s="983"/>
      <c r="X731" s="983"/>
      <c r="Y731" s="983"/>
      <c r="Z731" s="984"/>
      <c r="AA731" s="986" t="s">
        <v>912</v>
      </c>
      <c r="AB731" s="910" t="s">
        <v>1789</v>
      </c>
      <c r="AC731" s="981"/>
      <c r="AD731" s="938"/>
      <c r="AE731" s="982" t="s">
        <v>1521</v>
      </c>
      <c r="AF731" s="983"/>
      <c r="AG731" s="983"/>
      <c r="AH731" s="983"/>
      <c r="AI731" s="946" t="s">
        <v>1115</v>
      </c>
      <c r="AJ731" s="920"/>
      <c r="AK731" s="920"/>
      <c r="AL731" s="920"/>
      <c r="AM731" s="920"/>
      <c r="AN731" s="920"/>
      <c r="AO731" s="920"/>
      <c r="AP731" s="920"/>
      <c r="AQ731" s="920"/>
      <c r="AR731" s="920"/>
      <c r="AS731" s="920"/>
      <c r="AT731" s="920"/>
      <c r="AU731" s="920"/>
      <c r="AV731" s="920"/>
      <c r="AW731" s="920"/>
      <c r="AX731" s="920"/>
      <c r="AY731" s="937"/>
    </row>
    <row r="732" spans="8:62" ht="9.9499999999999993" customHeight="1">
      <c r="I732" s="1847"/>
      <c r="J732" s="920"/>
      <c r="K732" s="920"/>
      <c r="L732" s="920"/>
      <c r="M732" s="920"/>
      <c r="N732" s="920"/>
      <c r="O732" s="920"/>
      <c r="P732" s="920"/>
      <c r="Q732" s="920"/>
      <c r="R732" s="920"/>
      <c r="S732" s="920"/>
      <c r="T732" s="920"/>
      <c r="U732" s="920"/>
      <c r="V732" s="920"/>
      <c r="W732" s="920"/>
      <c r="X732" s="920"/>
      <c r="Y732" s="920"/>
      <c r="Z732" s="920"/>
      <c r="AA732" s="920"/>
      <c r="AB732" s="920"/>
      <c r="AC732" s="920"/>
      <c r="AD732" s="920"/>
      <c r="AE732" s="920"/>
      <c r="AF732" s="920"/>
      <c r="AG732" s="920"/>
      <c r="AH732" s="920"/>
      <c r="AI732" s="920"/>
      <c r="AJ732" s="920"/>
      <c r="AK732" s="920"/>
      <c r="AL732" s="920"/>
      <c r="AM732" s="920"/>
      <c r="AN732" s="920"/>
      <c r="AO732" s="920"/>
      <c r="AP732" s="920"/>
      <c r="AQ732" s="920"/>
      <c r="AR732" s="920"/>
      <c r="AS732" s="920"/>
      <c r="AT732" s="920"/>
      <c r="AU732" s="920"/>
      <c r="AV732" s="920"/>
      <c r="AW732" s="920"/>
      <c r="AX732" s="920"/>
      <c r="AY732" s="937"/>
    </row>
    <row r="733" spans="8:62" ht="18.95" customHeight="1">
      <c r="I733" s="1847"/>
      <c r="J733" s="2880" t="s">
        <v>1559</v>
      </c>
      <c r="K733" s="2797" t="s">
        <v>1792</v>
      </c>
      <c r="L733" s="2798"/>
      <c r="M733" s="2798"/>
      <c r="N733" s="2799"/>
      <c r="O733" s="2797" t="s">
        <v>2280</v>
      </c>
      <c r="P733" s="2798"/>
      <c r="Q733" s="2798"/>
      <c r="R733" s="2799"/>
      <c r="S733" s="2797" t="s">
        <v>1647</v>
      </c>
      <c r="T733" s="2798"/>
      <c r="U733" s="2798"/>
      <c r="V733" s="2798"/>
      <c r="W733" s="2799"/>
      <c r="X733" s="2797" t="s">
        <v>1626</v>
      </c>
      <c r="Y733" s="2798"/>
      <c r="Z733" s="2798"/>
      <c r="AA733" s="2798"/>
      <c r="AB733" s="2799"/>
      <c r="AC733" s="929" t="s">
        <v>1586</v>
      </c>
      <c r="AD733" s="930"/>
      <c r="AE733" s="930"/>
      <c r="AF733" s="930"/>
      <c r="AG733" s="930"/>
      <c r="AH733" s="930"/>
      <c r="AI733" s="930"/>
      <c r="AJ733" s="930"/>
      <c r="AK733" s="930"/>
      <c r="AL733" s="930"/>
      <c r="AM733" s="931"/>
      <c r="AN733" s="930"/>
      <c r="AO733" s="930"/>
      <c r="AP733" s="931"/>
      <c r="AQ733" s="930"/>
      <c r="AR733" s="930"/>
      <c r="AS733" s="931"/>
      <c r="AT733" s="1157" t="s">
        <v>1775</v>
      </c>
      <c r="AU733" s="1158"/>
      <c r="AV733" s="1159"/>
      <c r="AW733" s="1229"/>
      <c r="AX733" s="920"/>
      <c r="AY733" s="937"/>
    </row>
    <row r="734" spans="8:62" ht="18.95" customHeight="1">
      <c r="I734" s="1847"/>
      <c r="J734" s="2881"/>
      <c r="K734" s="2800"/>
      <c r="L734" s="2801"/>
      <c r="M734" s="2801"/>
      <c r="N734" s="2802"/>
      <c r="O734" s="2800"/>
      <c r="P734" s="2801"/>
      <c r="Q734" s="2801"/>
      <c r="R734" s="2802"/>
      <c r="S734" s="2800"/>
      <c r="T734" s="2801"/>
      <c r="U734" s="2801"/>
      <c r="V734" s="2801"/>
      <c r="W734" s="2802"/>
      <c r="X734" s="2800"/>
      <c r="Y734" s="2801"/>
      <c r="Z734" s="2801"/>
      <c r="AA734" s="2801"/>
      <c r="AB734" s="2802"/>
      <c r="AC734" s="929" t="s">
        <v>699</v>
      </c>
      <c r="AD734" s="930"/>
      <c r="AE734" s="930"/>
      <c r="AF734" s="931"/>
      <c r="AG734" s="929" t="s">
        <v>700</v>
      </c>
      <c r="AH734" s="930"/>
      <c r="AI734" s="930"/>
      <c r="AJ734" s="931"/>
      <c r="AK734" s="929" t="s">
        <v>1697</v>
      </c>
      <c r="AL734" s="930"/>
      <c r="AM734" s="930"/>
      <c r="AN734" s="930"/>
      <c r="AO734" s="930"/>
      <c r="AP734" s="931"/>
      <c r="AQ734" s="929" t="s">
        <v>1771</v>
      </c>
      <c r="AR734" s="930"/>
      <c r="AS734" s="931"/>
      <c r="AT734" s="1227" t="s">
        <v>1847</v>
      </c>
      <c r="AU734" s="1160"/>
      <c r="AV734" s="1161"/>
      <c r="AW734" s="1228" t="s">
        <v>1180</v>
      </c>
      <c r="AX734" s="920"/>
      <c r="AY734" s="937"/>
    </row>
    <row r="735" spans="8:62" ht="18.95" customHeight="1">
      <c r="I735" s="1847"/>
      <c r="J735" s="932" t="s">
        <v>737</v>
      </c>
      <c r="K735" s="917" t="s">
        <v>1179</v>
      </c>
      <c r="L735" s="918"/>
      <c r="M735" s="918"/>
      <c r="N735" s="919"/>
      <c r="O735" s="917" t="s">
        <v>2276</v>
      </c>
      <c r="P735" s="918"/>
      <c r="Q735" s="918"/>
      <c r="R735" s="919"/>
      <c r="S735" s="1029" t="s">
        <v>1860</v>
      </c>
      <c r="T735" s="1027"/>
      <c r="U735" s="1027"/>
      <c r="V735" s="1027"/>
      <c r="W735" s="1028"/>
      <c r="X735" s="2072" t="s">
        <v>1869</v>
      </c>
      <c r="Y735" s="1027"/>
      <c r="Z735" s="1027"/>
      <c r="AA735" s="1027"/>
      <c r="AB735" s="1028"/>
      <c r="AC735" s="982" t="s">
        <v>1689</v>
      </c>
      <c r="AD735" s="983"/>
      <c r="AE735" s="983"/>
      <c r="AF735" s="983"/>
      <c r="AG735" s="1080">
        <v>241657</v>
      </c>
      <c r="AH735" s="1245"/>
      <c r="AI735" s="983"/>
      <c r="AJ735" s="984"/>
      <c r="AK735" s="1080" t="s">
        <v>1691</v>
      </c>
      <c r="AL735" s="983"/>
      <c r="AM735" s="983"/>
      <c r="AN735" s="983"/>
      <c r="AO735" s="983"/>
      <c r="AP735" s="983"/>
      <c r="AQ735" s="982" t="s">
        <v>1772</v>
      </c>
      <c r="AR735" s="984"/>
      <c r="AS735" s="984"/>
      <c r="AT735" s="1029">
        <v>14</v>
      </c>
      <c r="AU735" s="1027"/>
      <c r="AV735" s="1028"/>
      <c r="AW735" s="1068"/>
      <c r="AX735" s="920"/>
      <c r="AY735" s="937"/>
    </row>
    <row r="736" spans="8:62" ht="18.95" customHeight="1">
      <c r="I736" s="1847"/>
      <c r="J736" s="932" t="s">
        <v>737</v>
      </c>
      <c r="K736" s="917" t="s">
        <v>1179</v>
      </c>
      <c r="L736" s="918"/>
      <c r="M736" s="918"/>
      <c r="N736" s="919"/>
      <c r="O736" s="917" t="s">
        <v>2276</v>
      </c>
      <c r="P736" s="918"/>
      <c r="Q736" s="918"/>
      <c r="R736" s="919"/>
      <c r="S736" s="1029" t="s">
        <v>1860</v>
      </c>
      <c r="T736" s="1027"/>
      <c r="U736" s="1027"/>
      <c r="V736" s="1027"/>
      <c r="W736" s="1028"/>
      <c r="X736" s="2072" t="s">
        <v>1869</v>
      </c>
      <c r="Y736" s="1027"/>
      <c r="Z736" s="1027"/>
      <c r="AA736" s="1027"/>
      <c r="AB736" s="1028"/>
      <c r="AC736" s="982" t="s">
        <v>1689</v>
      </c>
      <c r="AD736" s="983"/>
      <c r="AE736" s="983"/>
      <c r="AF736" s="983"/>
      <c r="AG736" s="1080">
        <v>241657</v>
      </c>
      <c r="AH736" s="1245"/>
      <c r="AI736" s="983"/>
      <c r="AJ736" s="984"/>
      <c r="AK736" s="1080" t="s">
        <v>1691</v>
      </c>
      <c r="AL736" s="983"/>
      <c r="AM736" s="983"/>
      <c r="AN736" s="983"/>
      <c r="AO736" s="983"/>
      <c r="AP736" s="983"/>
      <c r="AQ736" s="982" t="s">
        <v>1773</v>
      </c>
      <c r="AR736" s="984"/>
      <c r="AS736" s="984"/>
      <c r="AT736" s="1029">
        <v>14</v>
      </c>
      <c r="AU736" s="1027"/>
      <c r="AV736" s="1028"/>
      <c r="AW736" s="1068"/>
      <c r="AX736" s="920"/>
      <c r="AY736" s="937"/>
    </row>
    <row r="737" spans="8:62" ht="18.95" customHeight="1">
      <c r="I737" s="1847"/>
      <c r="J737" s="932" t="s">
        <v>737</v>
      </c>
      <c r="K737" s="917" t="s">
        <v>1179</v>
      </c>
      <c r="L737" s="918"/>
      <c r="M737" s="918"/>
      <c r="N737" s="919"/>
      <c r="O737" s="917" t="s">
        <v>2276</v>
      </c>
      <c r="P737" s="918"/>
      <c r="Q737" s="918"/>
      <c r="R737" s="919"/>
      <c r="S737" s="1029" t="s">
        <v>1860</v>
      </c>
      <c r="T737" s="1027"/>
      <c r="U737" s="1027"/>
      <c r="V737" s="1027"/>
      <c r="W737" s="1028"/>
      <c r="X737" s="2072" t="s">
        <v>1869</v>
      </c>
      <c r="Y737" s="1027"/>
      <c r="Z737" s="1027"/>
      <c r="AA737" s="1027"/>
      <c r="AB737" s="1028"/>
      <c r="AC737" s="982" t="s">
        <v>1689</v>
      </c>
      <c r="AD737" s="983"/>
      <c r="AE737" s="983"/>
      <c r="AF737" s="983"/>
      <c r="AG737" s="1080">
        <v>241657</v>
      </c>
      <c r="AH737" s="1245"/>
      <c r="AI737" s="983"/>
      <c r="AJ737" s="984"/>
      <c r="AK737" s="1080" t="s">
        <v>1691</v>
      </c>
      <c r="AL737" s="983"/>
      <c r="AM737" s="983"/>
      <c r="AN737" s="983"/>
      <c r="AO737" s="983"/>
      <c r="AP737" s="983"/>
      <c r="AQ737" s="982" t="s">
        <v>2951</v>
      </c>
      <c r="AR737" s="984"/>
      <c r="AS737" s="984"/>
      <c r="AT737" s="1029">
        <v>14</v>
      </c>
      <c r="AU737" s="1027"/>
      <c r="AV737" s="1028"/>
      <c r="AW737" s="1229"/>
      <c r="AX737" s="920"/>
      <c r="AY737" s="937"/>
    </row>
    <row r="738" spans="8:62" ht="5.0999999999999996" customHeight="1">
      <c r="I738" s="1847"/>
      <c r="J738" s="920"/>
      <c r="K738" s="920"/>
      <c r="L738" s="920"/>
      <c r="M738" s="920"/>
      <c r="N738" s="920"/>
      <c r="O738" s="920"/>
      <c r="P738" s="920"/>
      <c r="Q738" s="920"/>
      <c r="R738" s="920"/>
      <c r="S738" s="920"/>
      <c r="T738" s="920"/>
      <c r="U738" s="920"/>
      <c r="V738" s="920"/>
      <c r="W738" s="920"/>
      <c r="X738" s="920"/>
      <c r="Y738" s="920"/>
      <c r="Z738" s="920"/>
      <c r="AA738" s="920"/>
      <c r="AB738" s="920"/>
      <c r="AC738" s="920"/>
      <c r="AD738" s="920"/>
      <c r="AE738" s="920"/>
      <c r="AF738" s="920"/>
      <c r="AG738" s="920"/>
      <c r="AH738" s="920"/>
      <c r="AI738" s="920"/>
      <c r="AJ738" s="920"/>
      <c r="AK738" s="920"/>
      <c r="AL738" s="920"/>
      <c r="AM738" s="920"/>
      <c r="AN738" s="920"/>
      <c r="AO738" s="920"/>
      <c r="AP738" s="920"/>
      <c r="AQ738" s="920"/>
      <c r="AR738" s="920"/>
      <c r="AS738" s="920"/>
      <c r="AT738" s="920"/>
      <c r="AU738" s="920"/>
      <c r="AV738" s="920"/>
      <c r="AW738" s="920"/>
      <c r="AX738" s="920"/>
      <c r="AY738" s="937"/>
    </row>
    <row r="739" spans="8:62" ht="5.0999999999999996" customHeight="1">
      <c r="I739" s="1847"/>
      <c r="J739" s="977"/>
      <c r="K739" s="977"/>
      <c r="L739" s="977"/>
      <c r="M739" s="977"/>
      <c r="N739" s="977"/>
      <c r="O739" s="977"/>
      <c r="P739" s="977"/>
      <c r="Q739" s="977"/>
      <c r="R739" s="977"/>
      <c r="S739" s="977"/>
      <c r="T739" s="977"/>
      <c r="U739" s="977"/>
      <c r="V739" s="977"/>
      <c r="W739" s="977"/>
      <c r="X739" s="977"/>
      <c r="Y739" s="977"/>
      <c r="Z739" s="977"/>
      <c r="AA739" s="977"/>
      <c r="AB739" s="977"/>
      <c r="AC739" s="977"/>
      <c r="AD739" s="977"/>
      <c r="AE739" s="977"/>
      <c r="AF739" s="977"/>
      <c r="AG739" s="977"/>
      <c r="AH739" s="977"/>
      <c r="AI739" s="977"/>
      <c r="AJ739" s="977"/>
      <c r="AK739" s="977"/>
      <c r="AL739" s="977"/>
      <c r="AM739" s="977"/>
      <c r="AN739" s="977"/>
      <c r="AO739" s="977"/>
      <c r="AP739" s="977"/>
      <c r="AQ739" s="977"/>
      <c r="AR739" s="977"/>
      <c r="AS739" s="977"/>
      <c r="AT739" s="977"/>
      <c r="AU739" s="977"/>
      <c r="AV739" s="977"/>
      <c r="AW739" s="977"/>
      <c r="AX739" s="920"/>
      <c r="AY739" s="937"/>
    </row>
    <row r="740" spans="8:62" ht="18.95" customHeight="1">
      <c r="I740" s="1847"/>
      <c r="J740" s="977"/>
      <c r="K740" s="977"/>
      <c r="L740" s="977"/>
      <c r="M740" s="977"/>
      <c r="N740" s="977"/>
      <c r="O740" s="977"/>
      <c r="P740" s="977"/>
      <c r="Q740" s="977"/>
      <c r="R740" s="977"/>
      <c r="S740" s="977"/>
      <c r="T740" s="977"/>
      <c r="U740" s="977"/>
      <c r="V740" s="977"/>
      <c r="W740" s="977"/>
      <c r="X740" s="977"/>
      <c r="Y740" s="977"/>
      <c r="Z740" s="977"/>
      <c r="AA740" s="977"/>
      <c r="AB740" s="977"/>
      <c r="AC740" s="977"/>
      <c r="AD740" s="977"/>
      <c r="AE740" s="977"/>
      <c r="AF740" s="977"/>
      <c r="AG740" s="977"/>
      <c r="AH740" s="977"/>
      <c r="AI740" s="977"/>
      <c r="AJ740" s="977"/>
      <c r="AK740" s="977"/>
      <c r="AL740" s="977"/>
      <c r="AM740" s="977"/>
      <c r="AN740" s="977"/>
      <c r="AO740" s="977"/>
      <c r="AP740" s="977"/>
      <c r="AQ740" s="980" t="s">
        <v>1606</v>
      </c>
      <c r="AR740" s="979"/>
      <c r="AS740" s="979"/>
      <c r="AT740" s="2883">
        <f>AT737+AT735+AT736</f>
        <v>42</v>
      </c>
      <c r="AU740" s="2884"/>
      <c r="AV740" s="2885"/>
      <c r="AW740" s="977"/>
      <c r="AX740" s="920"/>
      <c r="AY740" s="937"/>
    </row>
    <row r="741" spans="8:62" ht="5.0999999999999996" customHeight="1">
      <c r="I741" s="1847"/>
      <c r="J741" s="977"/>
      <c r="K741" s="977"/>
      <c r="L741" s="977"/>
      <c r="M741" s="977"/>
      <c r="N741" s="977"/>
      <c r="O741" s="977"/>
      <c r="P741" s="977"/>
      <c r="Q741" s="977"/>
      <c r="R741" s="977"/>
      <c r="S741" s="977"/>
      <c r="T741" s="977"/>
      <c r="U741" s="977"/>
      <c r="V741" s="977"/>
      <c r="W741" s="977"/>
      <c r="X741" s="977"/>
      <c r="Y741" s="977"/>
      <c r="Z741" s="977"/>
      <c r="AA741" s="977"/>
      <c r="AB741" s="977"/>
      <c r="AC741" s="977"/>
      <c r="AD741" s="977"/>
      <c r="AE741" s="977"/>
      <c r="AF741" s="977"/>
      <c r="AG741" s="977"/>
      <c r="AH741" s="977"/>
      <c r="AI741" s="977"/>
      <c r="AJ741" s="977"/>
      <c r="AK741" s="977"/>
      <c r="AL741" s="977"/>
      <c r="AM741" s="977"/>
      <c r="AN741" s="977"/>
      <c r="AO741" s="977"/>
      <c r="AP741" s="977"/>
      <c r="AQ741" s="977"/>
      <c r="AR741" s="977"/>
      <c r="AS741" s="977"/>
      <c r="AT741" s="977"/>
      <c r="AU741" s="977"/>
      <c r="AV741" s="977"/>
      <c r="AW741" s="977"/>
      <c r="AX741" s="920"/>
      <c r="AY741" s="937"/>
    </row>
    <row r="742" spans="8:62" ht="9.9499999999999993" customHeight="1">
      <c r="I742" s="936"/>
      <c r="J742" s="939"/>
      <c r="K742" s="939"/>
      <c r="L742" s="939"/>
      <c r="M742" s="939"/>
      <c r="N742" s="939"/>
      <c r="O742" s="939"/>
      <c r="P742" s="939"/>
      <c r="Q742" s="939"/>
      <c r="R742" s="939"/>
      <c r="S742" s="939"/>
      <c r="T742" s="939"/>
      <c r="U742" s="939"/>
      <c r="V742" s="939"/>
      <c r="W742" s="939"/>
      <c r="X742" s="939"/>
      <c r="Y742" s="939"/>
      <c r="Z742" s="939"/>
      <c r="AA742" s="939"/>
      <c r="AB742" s="939"/>
      <c r="AC742" s="939"/>
      <c r="AD742" s="939"/>
      <c r="AE742" s="939"/>
      <c r="AF742" s="939"/>
      <c r="AG742" s="939"/>
      <c r="AH742" s="939"/>
      <c r="AI742" s="939"/>
      <c r="AJ742" s="939"/>
      <c r="AK742" s="939"/>
      <c r="AL742" s="939"/>
      <c r="AM742" s="939"/>
      <c r="AN742" s="939"/>
      <c r="AO742" s="939"/>
      <c r="AP742" s="939"/>
      <c r="AQ742" s="939"/>
      <c r="AR742" s="939"/>
      <c r="AS742" s="939"/>
      <c r="AT742" s="939"/>
      <c r="AU742" s="939"/>
      <c r="AV742" s="939"/>
      <c r="AW742" s="939"/>
      <c r="AX742" s="939"/>
      <c r="AY742" s="940"/>
    </row>
    <row r="745" spans="8:62" ht="18.95" customHeight="1">
      <c r="H745" s="924" t="s">
        <v>3825</v>
      </c>
      <c r="V745" s="486" t="s">
        <v>3826</v>
      </c>
    </row>
    <row r="747" spans="8:62" ht="5.0999999999999996" customHeight="1">
      <c r="H747"/>
      <c r="I747" s="2239"/>
      <c r="J747" s="2236"/>
      <c r="K747" s="2237"/>
      <c r="L747" s="2237"/>
      <c r="M747" s="2237"/>
      <c r="N747" s="2237"/>
      <c r="O747" s="2237"/>
      <c r="P747" s="2237"/>
      <c r="Q747" s="2237"/>
      <c r="R747" s="2238"/>
      <c r="AB747" s="920"/>
      <c r="AC747" s="920"/>
      <c r="AD747" s="920"/>
      <c r="AE747" s="920"/>
      <c r="AF747" s="920"/>
      <c r="AG747" s="920"/>
      <c r="AH747" s="920"/>
      <c r="AI747" s="920"/>
      <c r="AJ747" s="920"/>
      <c r="AK747" s="920"/>
      <c r="AL747" s="920"/>
      <c r="AM747" s="920"/>
      <c r="AZ747" s="920"/>
      <c r="BA747" s="920"/>
      <c r="BB747" s="920"/>
      <c r="BC747" s="920"/>
      <c r="BD747" s="920"/>
      <c r="BE747" s="920"/>
      <c r="BF747" s="920"/>
      <c r="BG747" s="920"/>
      <c r="BH747" s="920"/>
      <c r="BI747" s="920"/>
      <c r="BJ747" s="920"/>
    </row>
    <row r="748" spans="8:62" ht="18.95" customHeight="1">
      <c r="H748"/>
      <c r="I748" s="2239"/>
      <c r="J748" s="1953" t="s">
        <v>3828</v>
      </c>
      <c r="K748" s="908"/>
      <c r="L748" s="908"/>
      <c r="M748" s="908"/>
      <c r="N748" s="908"/>
      <c r="O748" s="908"/>
      <c r="P748" s="908"/>
      <c r="Q748" s="908"/>
      <c r="R748" s="909"/>
      <c r="S748" s="1469" t="s">
        <v>3585</v>
      </c>
      <c r="T748" s="1469"/>
      <c r="U748" s="1469"/>
      <c r="V748" s="1469"/>
      <c r="W748" s="1469"/>
      <c r="AM748" s="920"/>
      <c r="AN748" s="920"/>
    </row>
    <row r="749" spans="8:62" ht="9.9499999999999993" customHeight="1">
      <c r="H749"/>
      <c r="I749" s="916"/>
      <c r="J749" s="2331"/>
      <c r="K749" s="2331"/>
      <c r="L749" s="2331"/>
      <c r="M749" s="2331"/>
      <c r="N749" s="2331"/>
      <c r="O749" s="2331"/>
      <c r="P749" s="2331"/>
      <c r="Q749" s="920"/>
      <c r="R749" s="920"/>
      <c r="S749" s="941"/>
      <c r="T749" s="941"/>
      <c r="U749" s="941"/>
      <c r="V749" s="941"/>
      <c r="W749" s="941"/>
      <c r="X749" s="941"/>
      <c r="Y749" s="941"/>
      <c r="Z749" s="941"/>
      <c r="AA749" s="941"/>
      <c r="AB749" s="941"/>
      <c r="AC749" s="941"/>
      <c r="AD749" s="941"/>
      <c r="AE749" s="941"/>
      <c r="AF749" s="941"/>
      <c r="AG749" s="941"/>
      <c r="AH749" s="941"/>
      <c r="AI749" s="941"/>
      <c r="AJ749" s="941"/>
      <c r="AK749" s="941"/>
      <c r="AL749" s="941"/>
      <c r="AM749" s="941"/>
      <c r="AN749" s="941"/>
      <c r="AO749" s="941"/>
      <c r="AP749" s="941"/>
      <c r="AQ749" s="941"/>
      <c r="AR749" s="941"/>
      <c r="AS749" s="941"/>
      <c r="AT749" s="941"/>
      <c r="AU749" s="942"/>
    </row>
    <row r="750" spans="8:62" ht="18.95" customHeight="1">
      <c r="I750" s="1847"/>
      <c r="J750" s="949" t="s">
        <v>2452</v>
      </c>
      <c r="K750" s="752"/>
      <c r="L750" s="938"/>
      <c r="M750" s="920"/>
      <c r="N750" s="2890" t="s">
        <v>1179</v>
      </c>
      <c r="O750" s="2891"/>
      <c r="P750" s="2891"/>
      <c r="Q750" s="2892"/>
      <c r="R750" s="986" t="s">
        <v>1180</v>
      </c>
      <c r="S750" s="920"/>
      <c r="T750" s="1256" t="s">
        <v>1630</v>
      </c>
      <c r="U750" s="1056"/>
      <c r="V750" s="938"/>
      <c r="W750" s="920"/>
      <c r="X750" s="1154" t="s">
        <v>1860</v>
      </c>
      <c r="Y750" s="1155"/>
      <c r="Z750" s="1155"/>
      <c r="AA750" s="1155"/>
      <c r="AB750" s="1155"/>
      <c r="AC750" s="1156"/>
      <c r="AD750" s="986" t="s">
        <v>912</v>
      </c>
      <c r="AE750" s="920"/>
      <c r="AF750" s="920"/>
      <c r="AG750" s="920"/>
      <c r="AH750" s="920"/>
      <c r="AI750" s="920"/>
      <c r="AJ750" s="920"/>
      <c r="AK750" s="926" t="s">
        <v>1537</v>
      </c>
      <c r="AL750" s="927"/>
      <c r="AM750" s="928"/>
      <c r="AN750" s="926" t="s">
        <v>1538</v>
      </c>
      <c r="AO750" s="927"/>
      <c r="AP750" s="928"/>
      <c r="AQ750" s="926" t="s">
        <v>3047</v>
      </c>
      <c r="AR750" s="927"/>
      <c r="AS750" s="928"/>
      <c r="AT750" s="920"/>
      <c r="AU750" s="937"/>
    </row>
    <row r="751" spans="8:62" ht="9.9499999999999993" customHeight="1">
      <c r="I751" s="1847"/>
      <c r="J751" s="920"/>
      <c r="K751" s="920"/>
      <c r="L751" s="920"/>
      <c r="M751" s="920"/>
      <c r="N751" s="920"/>
      <c r="O751" s="920"/>
      <c r="P751" s="920"/>
      <c r="Q751" s="920"/>
      <c r="R751" s="920"/>
      <c r="S751" s="920"/>
      <c r="T751" s="920"/>
      <c r="U751" s="920"/>
      <c r="V751" s="920"/>
      <c r="W751" s="920"/>
      <c r="X751" s="920"/>
      <c r="Y751" s="920"/>
      <c r="Z751" s="920"/>
      <c r="AA751" s="920"/>
      <c r="AB751" s="920"/>
      <c r="AC751" s="920"/>
      <c r="AD751" s="920"/>
      <c r="AE751" s="920"/>
      <c r="AF751" s="920"/>
      <c r="AG751" s="920"/>
      <c r="AH751" s="920"/>
      <c r="AI751" s="920"/>
      <c r="AJ751" s="920"/>
      <c r="AK751" s="920"/>
      <c r="AL751" s="920"/>
      <c r="AM751" s="920"/>
      <c r="AN751" s="920"/>
      <c r="AO751" s="920"/>
      <c r="AP751" s="920"/>
      <c r="AQ751" s="920"/>
      <c r="AR751" s="920"/>
      <c r="AS751" s="920"/>
      <c r="AT751" s="920"/>
      <c r="AU751" s="937"/>
    </row>
    <row r="752" spans="8:62" ht="20.100000000000001" customHeight="1">
      <c r="I752" s="1847"/>
      <c r="J752" s="988" t="s">
        <v>3835</v>
      </c>
      <c r="K752" s="920"/>
      <c r="L752" s="920"/>
      <c r="M752" s="920"/>
      <c r="N752" s="1049" t="s">
        <v>3836</v>
      </c>
      <c r="O752" s="920"/>
      <c r="P752" s="920"/>
      <c r="Q752" s="920"/>
      <c r="R752" s="920"/>
      <c r="S752" s="920"/>
      <c r="T752" s="920"/>
      <c r="U752" s="920"/>
      <c r="V752" s="920"/>
      <c r="W752" s="920"/>
      <c r="X752" s="920"/>
      <c r="Y752" s="920"/>
      <c r="Z752" s="920"/>
      <c r="AA752" s="920"/>
      <c r="AB752" s="920"/>
      <c r="AC752" s="920"/>
      <c r="AD752" s="920"/>
      <c r="AE752" s="1049" t="s">
        <v>3775</v>
      </c>
      <c r="AF752" s="920"/>
      <c r="AG752" s="920"/>
      <c r="AH752" s="920"/>
      <c r="AI752" s="920"/>
      <c r="AJ752" s="920"/>
      <c r="AK752" s="920"/>
      <c r="AL752" s="920"/>
      <c r="AM752" s="920"/>
      <c r="AN752" s="920"/>
      <c r="AO752" s="920"/>
      <c r="AP752" s="920"/>
      <c r="AQ752" s="920"/>
      <c r="AR752" s="920"/>
      <c r="AS752" s="920"/>
      <c r="AT752" s="920"/>
      <c r="AU752" s="937"/>
    </row>
    <row r="753" spans="9:47" ht="9.9499999999999993" customHeight="1">
      <c r="I753" s="1847"/>
      <c r="J753" s="920"/>
      <c r="K753" s="920"/>
      <c r="L753" s="920"/>
      <c r="M753" s="920"/>
      <c r="N753" s="920"/>
      <c r="O753" s="920"/>
      <c r="P753" s="920"/>
      <c r="Q753" s="920"/>
      <c r="R753" s="920"/>
      <c r="S753" s="920"/>
      <c r="T753" s="920"/>
      <c r="U753" s="920"/>
      <c r="V753" s="920"/>
      <c r="W753" s="920"/>
      <c r="X753" s="920"/>
      <c r="Y753" s="920"/>
      <c r="Z753" s="920"/>
      <c r="AA753" s="920"/>
      <c r="AB753" s="920"/>
      <c r="AC753" s="920"/>
      <c r="AD753" s="920"/>
      <c r="AE753" s="920"/>
      <c r="AF753" s="920"/>
      <c r="AG753" s="920"/>
      <c r="AH753" s="920"/>
      <c r="AI753" s="920"/>
      <c r="AJ753" s="920"/>
      <c r="AK753" s="920"/>
      <c r="AL753" s="920"/>
      <c r="AM753" s="920"/>
      <c r="AN753" s="920"/>
      <c r="AO753" s="920"/>
      <c r="AP753" s="920"/>
      <c r="AQ753" s="920"/>
      <c r="AR753" s="920"/>
      <c r="AS753" s="920"/>
      <c r="AT753" s="920"/>
      <c r="AU753" s="937"/>
    </row>
    <row r="754" spans="9:47" ht="20.100000000000001" customHeight="1">
      <c r="I754" s="1847"/>
      <c r="J754" s="949" t="s">
        <v>3837</v>
      </c>
      <c r="K754" s="752"/>
      <c r="L754" s="938"/>
      <c r="M754" s="920"/>
      <c r="N754" s="2890" t="s">
        <v>1179</v>
      </c>
      <c r="O754" s="2891"/>
      <c r="P754" s="2891"/>
      <c r="Q754" s="2892"/>
      <c r="R754" s="986" t="s">
        <v>1180</v>
      </c>
      <c r="S754" s="987" t="s">
        <v>1178</v>
      </c>
      <c r="T754" s="2890" t="s">
        <v>1179</v>
      </c>
      <c r="U754" s="2891"/>
      <c r="V754" s="2891"/>
      <c r="W754" s="2892"/>
      <c r="X754" s="986" t="s">
        <v>1180</v>
      </c>
      <c r="Y754" s="920"/>
      <c r="Z754" s="2325" t="s">
        <v>1856</v>
      </c>
      <c r="AA754" s="938"/>
      <c r="AB754" s="938"/>
      <c r="AC754" s="938"/>
      <c r="AD754" s="2027" t="s">
        <v>1790</v>
      </c>
      <c r="AE754" s="918"/>
      <c r="AF754" s="918"/>
      <c r="AG754" s="918"/>
      <c r="AH754" s="918"/>
      <c r="AI754" s="919"/>
      <c r="AJ754" s="946" t="s">
        <v>1115</v>
      </c>
      <c r="AK754" s="1056" t="s">
        <v>3776</v>
      </c>
      <c r="AL754" s="1056"/>
      <c r="AM754" s="1056"/>
      <c r="AN754" s="1056"/>
      <c r="AO754" s="982" t="s">
        <v>1521</v>
      </c>
      <c r="AP754" s="983"/>
      <c r="AQ754" s="983"/>
      <c r="AR754" s="983"/>
      <c r="AS754" s="984"/>
      <c r="AT754" s="920"/>
      <c r="AU754" s="937"/>
    </row>
    <row r="755" spans="9:47" ht="9.9499999999999993" customHeight="1">
      <c r="I755" s="1847"/>
      <c r="J755" s="920"/>
      <c r="K755" s="920"/>
      <c r="L755" s="920"/>
      <c r="M755" s="920"/>
      <c r="N755" s="920"/>
      <c r="O755" s="920"/>
      <c r="P755" s="920"/>
      <c r="Q755" s="920"/>
      <c r="R755" s="920"/>
      <c r="S755" s="920"/>
      <c r="T755" s="920"/>
      <c r="U755" s="920"/>
      <c r="V755" s="920"/>
      <c r="W755" s="920"/>
      <c r="X755" s="920"/>
      <c r="Y755" s="920"/>
      <c r="Z755" s="920"/>
      <c r="AA755" s="920"/>
      <c r="AB755" s="920"/>
      <c r="AC755" s="920"/>
      <c r="AD755" s="920"/>
      <c r="AE755" s="920"/>
      <c r="AF755" s="920"/>
      <c r="AG755" s="920"/>
      <c r="AH755" s="920"/>
      <c r="AI755" s="920"/>
      <c r="AJ755" s="920"/>
      <c r="AK755" s="920"/>
      <c r="AL755" s="920"/>
      <c r="AM755" s="920"/>
      <c r="AN755" s="920"/>
      <c r="AO755" s="920"/>
      <c r="AP755" s="920"/>
      <c r="AQ755" s="920"/>
      <c r="AR755" s="920"/>
      <c r="AS755" s="920"/>
      <c r="AT755" s="920"/>
      <c r="AU755" s="937"/>
    </row>
    <row r="756" spans="9:47" ht="18.95" customHeight="1">
      <c r="I756" s="1847"/>
      <c r="J756" s="949" t="s">
        <v>1791</v>
      </c>
      <c r="K756" s="981"/>
      <c r="L756" s="981"/>
      <c r="M756" s="938"/>
      <c r="N756" s="982" t="s">
        <v>1521</v>
      </c>
      <c r="O756" s="983"/>
      <c r="P756" s="983"/>
      <c r="Q756" s="983"/>
      <c r="R756" s="986" t="s">
        <v>912</v>
      </c>
      <c r="S756" s="910" t="s">
        <v>1682</v>
      </c>
      <c r="T756" s="910"/>
      <c r="U756" s="981"/>
      <c r="V756" s="982" t="s">
        <v>1521</v>
      </c>
      <c r="W756" s="983"/>
      <c r="X756" s="983"/>
      <c r="Y756" s="983"/>
      <c r="Z756" s="984"/>
      <c r="AA756" s="986" t="s">
        <v>912</v>
      </c>
      <c r="AB756" s="910" t="s">
        <v>1789</v>
      </c>
      <c r="AC756" s="981"/>
      <c r="AD756" s="938"/>
      <c r="AE756" s="982" t="s">
        <v>1521</v>
      </c>
      <c r="AF756" s="983"/>
      <c r="AG756" s="983"/>
      <c r="AH756" s="983"/>
      <c r="AI756" s="946" t="s">
        <v>1115</v>
      </c>
      <c r="AJ756" s="920"/>
      <c r="AK756" s="920"/>
      <c r="AL756" s="920"/>
      <c r="AM756" s="920"/>
      <c r="AN756" s="920"/>
      <c r="AO756" s="920"/>
      <c r="AP756" s="920"/>
      <c r="AQ756" s="920"/>
      <c r="AR756" s="920"/>
      <c r="AS756" s="920"/>
      <c r="AT756" s="920"/>
      <c r="AU756" s="937"/>
    </row>
    <row r="757" spans="9:47" ht="9.9499999999999993" customHeight="1">
      <c r="I757" s="1847"/>
      <c r="J757" s="920"/>
      <c r="K757" s="920"/>
      <c r="L757" s="920"/>
      <c r="M757" s="920"/>
      <c r="N757" s="920"/>
      <c r="O757" s="920"/>
      <c r="P757" s="920"/>
      <c r="Q757" s="920"/>
      <c r="R757" s="920"/>
      <c r="S757" s="920"/>
      <c r="T757" s="920"/>
      <c r="U757" s="920"/>
      <c r="V757" s="920"/>
      <c r="W757" s="920"/>
      <c r="X757" s="920"/>
      <c r="Y757" s="920"/>
      <c r="Z757" s="920"/>
      <c r="AA757" s="920"/>
      <c r="AB757" s="920"/>
      <c r="AC757" s="920"/>
      <c r="AD757" s="920"/>
      <c r="AE757" s="920"/>
      <c r="AF757" s="920"/>
      <c r="AG757" s="920"/>
      <c r="AH757" s="920"/>
      <c r="AI757" s="920"/>
      <c r="AJ757" s="920"/>
      <c r="AK757" s="920"/>
      <c r="AL757" s="920"/>
      <c r="AM757" s="920"/>
      <c r="AN757" s="920"/>
      <c r="AO757" s="920"/>
      <c r="AP757" s="920"/>
      <c r="AQ757" s="920"/>
      <c r="AR757" s="920"/>
      <c r="AS757" s="920"/>
      <c r="AT757" s="920"/>
      <c r="AU757" s="937"/>
    </row>
    <row r="758" spans="9:47" ht="18.95" customHeight="1">
      <c r="I758" s="1847"/>
      <c r="J758" s="2880" t="s">
        <v>1559</v>
      </c>
      <c r="K758" s="2797" t="s">
        <v>3841</v>
      </c>
      <c r="L758" s="2798"/>
      <c r="M758" s="2798"/>
      <c r="N758" s="2798"/>
      <c r="O758" s="2799"/>
      <c r="P758" s="2797" t="s">
        <v>3840</v>
      </c>
      <c r="Q758" s="2798"/>
      <c r="R758" s="2798"/>
      <c r="S758" s="2798"/>
      <c r="T758" s="2799"/>
      <c r="U758" s="2797" t="s">
        <v>3777</v>
      </c>
      <c r="V758" s="2798"/>
      <c r="W758" s="2798"/>
      <c r="X758" s="2798"/>
      <c r="Y758" s="2799"/>
      <c r="Z758" s="929" t="s">
        <v>1586</v>
      </c>
      <c r="AA758" s="930"/>
      <c r="AB758" s="930"/>
      <c r="AC758" s="930"/>
      <c r="AD758" s="930"/>
      <c r="AE758" s="930"/>
      <c r="AF758" s="930"/>
      <c r="AG758" s="930"/>
      <c r="AH758" s="930"/>
      <c r="AI758" s="930"/>
      <c r="AJ758" s="931"/>
      <c r="AK758" s="930"/>
      <c r="AL758" s="930"/>
      <c r="AM758" s="931"/>
      <c r="AN758" s="930"/>
      <c r="AO758" s="930"/>
      <c r="AP758" s="931"/>
      <c r="AQ758" s="1157" t="s">
        <v>3838</v>
      </c>
      <c r="AR758" s="1158"/>
      <c r="AS758" s="1159"/>
      <c r="AT758" s="1229"/>
      <c r="AU758" s="937"/>
    </row>
    <row r="759" spans="9:47" ht="18.95" customHeight="1">
      <c r="I759" s="1847"/>
      <c r="J759" s="2881"/>
      <c r="K759" s="2800"/>
      <c r="L759" s="2801"/>
      <c r="M759" s="2801"/>
      <c r="N759" s="2801"/>
      <c r="O759" s="2802"/>
      <c r="P759" s="2800"/>
      <c r="Q759" s="2801"/>
      <c r="R759" s="2801"/>
      <c r="S759" s="2801"/>
      <c r="T759" s="2802"/>
      <c r="U759" s="2800"/>
      <c r="V759" s="2801"/>
      <c r="W759" s="2801"/>
      <c r="X759" s="2801"/>
      <c r="Y759" s="2802"/>
      <c r="Z759" s="929" t="s">
        <v>699</v>
      </c>
      <c r="AA759" s="930"/>
      <c r="AB759" s="930"/>
      <c r="AC759" s="931"/>
      <c r="AD759" s="929" t="s">
        <v>700</v>
      </c>
      <c r="AE759" s="930"/>
      <c r="AF759" s="930"/>
      <c r="AG759" s="931"/>
      <c r="AH759" s="929" t="s">
        <v>1697</v>
      </c>
      <c r="AI759" s="930"/>
      <c r="AJ759" s="930"/>
      <c r="AK759" s="930"/>
      <c r="AL759" s="930"/>
      <c r="AM759" s="931"/>
      <c r="AN759" s="929" t="s">
        <v>1771</v>
      </c>
      <c r="AO759" s="930"/>
      <c r="AP759" s="931"/>
      <c r="AQ759" s="1227" t="s">
        <v>1847</v>
      </c>
      <c r="AR759" s="1160"/>
      <c r="AS759" s="1161"/>
      <c r="AT759" s="1228" t="s">
        <v>1180</v>
      </c>
      <c r="AU759" s="937"/>
    </row>
    <row r="760" spans="9:47" ht="18.95" customHeight="1">
      <c r="I760" s="1847"/>
      <c r="J760" s="1387" t="s">
        <v>1759</v>
      </c>
      <c r="K760" s="1029" t="s">
        <v>1860</v>
      </c>
      <c r="L760" s="1027"/>
      <c r="M760" s="1027"/>
      <c r="N760" s="1027"/>
      <c r="O760" s="1028"/>
      <c r="P760" s="1029" t="s">
        <v>1860</v>
      </c>
      <c r="Q760" s="1027"/>
      <c r="R760" s="1027"/>
      <c r="S760" s="1027"/>
      <c r="T760" s="1028"/>
      <c r="U760" s="1029" t="s">
        <v>1869</v>
      </c>
      <c r="V760" s="1027"/>
      <c r="W760" s="1027"/>
      <c r="X760" s="1027"/>
      <c r="Y760" s="1028"/>
      <c r="Z760" s="982" t="s">
        <v>1689</v>
      </c>
      <c r="AA760" s="983"/>
      <c r="AB760" s="983"/>
      <c r="AC760" s="983"/>
      <c r="AD760" s="1080">
        <v>241657</v>
      </c>
      <c r="AE760" s="1245"/>
      <c r="AF760" s="983"/>
      <c r="AG760" s="984"/>
      <c r="AH760" s="1080" t="s">
        <v>1691</v>
      </c>
      <c r="AI760" s="983"/>
      <c r="AJ760" s="983"/>
      <c r="AK760" s="983"/>
      <c r="AL760" s="983"/>
      <c r="AM760" s="983"/>
      <c r="AN760" s="982" t="s">
        <v>1772</v>
      </c>
      <c r="AO760" s="984"/>
      <c r="AP760" s="984"/>
      <c r="AQ760" s="1029">
        <v>14</v>
      </c>
      <c r="AR760" s="1027"/>
      <c r="AS760" s="1028"/>
      <c r="AT760" s="1068"/>
      <c r="AU760" s="937"/>
    </row>
    <row r="761" spans="9:47" ht="18.95" customHeight="1">
      <c r="I761" s="1847"/>
      <c r="J761" s="1387" t="s">
        <v>1759</v>
      </c>
      <c r="K761" s="1029" t="s">
        <v>1860</v>
      </c>
      <c r="L761" s="1027"/>
      <c r="M761" s="1027"/>
      <c r="N761" s="1027"/>
      <c r="O761" s="1028"/>
      <c r="P761" s="1029" t="s">
        <v>1860</v>
      </c>
      <c r="Q761" s="1027"/>
      <c r="R761" s="1027"/>
      <c r="S761" s="1027"/>
      <c r="T761" s="1028"/>
      <c r="U761" s="1029" t="s">
        <v>1869</v>
      </c>
      <c r="V761" s="1027"/>
      <c r="W761" s="1027"/>
      <c r="X761" s="1027"/>
      <c r="Y761" s="1028"/>
      <c r="Z761" s="982" t="s">
        <v>1689</v>
      </c>
      <c r="AA761" s="983"/>
      <c r="AB761" s="983"/>
      <c r="AC761" s="983"/>
      <c r="AD761" s="1080">
        <v>241657</v>
      </c>
      <c r="AE761" s="1245"/>
      <c r="AF761" s="983"/>
      <c r="AG761" s="984"/>
      <c r="AH761" s="1080" t="s">
        <v>1691</v>
      </c>
      <c r="AI761" s="983"/>
      <c r="AJ761" s="983"/>
      <c r="AK761" s="983"/>
      <c r="AL761" s="983"/>
      <c r="AM761" s="983"/>
      <c r="AN761" s="982" t="s">
        <v>1773</v>
      </c>
      <c r="AO761" s="984"/>
      <c r="AP761" s="984"/>
      <c r="AQ761" s="1029">
        <v>14</v>
      </c>
      <c r="AR761" s="1027"/>
      <c r="AS761" s="1028"/>
      <c r="AT761" s="1068"/>
      <c r="AU761" s="937"/>
    </row>
    <row r="762" spans="9:47" ht="18.95" customHeight="1">
      <c r="I762" s="1847"/>
      <c r="J762" s="932" t="s">
        <v>737</v>
      </c>
      <c r="K762" s="1029" t="s">
        <v>1860</v>
      </c>
      <c r="L762" s="1027"/>
      <c r="M762" s="1027"/>
      <c r="N762" s="1027"/>
      <c r="O762" s="1028"/>
      <c r="P762" s="1029" t="s">
        <v>1860</v>
      </c>
      <c r="Q762" s="1027"/>
      <c r="R762" s="1027"/>
      <c r="S762" s="1027"/>
      <c r="T762" s="1028"/>
      <c r="U762" s="1029" t="s">
        <v>1869</v>
      </c>
      <c r="V762" s="1027"/>
      <c r="W762" s="1027"/>
      <c r="X762" s="1027"/>
      <c r="Y762" s="1028"/>
      <c r="Z762" s="982" t="s">
        <v>1689</v>
      </c>
      <c r="AA762" s="983"/>
      <c r="AB762" s="983"/>
      <c r="AC762" s="983"/>
      <c r="AD762" s="1080">
        <v>241657</v>
      </c>
      <c r="AE762" s="1245"/>
      <c r="AF762" s="983"/>
      <c r="AG762" s="984"/>
      <c r="AH762" s="1080" t="s">
        <v>1691</v>
      </c>
      <c r="AI762" s="983"/>
      <c r="AJ762" s="983"/>
      <c r="AK762" s="983"/>
      <c r="AL762" s="983"/>
      <c r="AM762" s="983"/>
      <c r="AN762" s="982" t="s">
        <v>2951</v>
      </c>
      <c r="AO762" s="984"/>
      <c r="AP762" s="984"/>
      <c r="AQ762" s="1029">
        <v>14</v>
      </c>
      <c r="AR762" s="1027"/>
      <c r="AS762" s="1028"/>
      <c r="AT762" s="1229"/>
      <c r="AU762" s="937"/>
    </row>
    <row r="763" spans="9:47" ht="5.0999999999999996" customHeight="1">
      <c r="I763" s="1847"/>
      <c r="J763" s="920"/>
      <c r="K763" s="920"/>
      <c r="L763" s="920"/>
      <c r="M763" s="920"/>
      <c r="N763" s="920"/>
      <c r="O763" s="920"/>
      <c r="P763" s="920"/>
      <c r="Q763" s="920"/>
      <c r="R763" s="920"/>
      <c r="S763" s="920"/>
      <c r="T763" s="920"/>
      <c r="U763" s="920"/>
      <c r="V763" s="920"/>
      <c r="W763" s="920"/>
      <c r="X763" s="920"/>
      <c r="Y763" s="920"/>
      <c r="Z763" s="920"/>
      <c r="AA763" s="920"/>
      <c r="AB763" s="920"/>
      <c r="AC763" s="920"/>
      <c r="AD763" s="920"/>
      <c r="AE763" s="920"/>
      <c r="AF763" s="920"/>
      <c r="AG763" s="920"/>
      <c r="AH763" s="920"/>
      <c r="AI763" s="920"/>
      <c r="AJ763" s="920"/>
      <c r="AK763" s="920"/>
      <c r="AL763" s="920"/>
      <c r="AM763" s="920"/>
      <c r="AN763" s="920"/>
      <c r="AO763" s="920"/>
      <c r="AP763" s="920"/>
      <c r="AQ763" s="920"/>
      <c r="AR763" s="920"/>
      <c r="AS763" s="920"/>
      <c r="AT763" s="920"/>
      <c r="AU763" s="937"/>
    </row>
    <row r="764" spans="9:47" ht="5.0999999999999996" customHeight="1">
      <c r="I764" s="1847"/>
      <c r="J764" s="977"/>
      <c r="K764" s="977"/>
      <c r="L764" s="977"/>
      <c r="M764" s="977"/>
      <c r="N764" s="977"/>
      <c r="O764" s="977"/>
      <c r="P764" s="977"/>
      <c r="Q764" s="977"/>
      <c r="R764" s="977"/>
      <c r="S764" s="977"/>
      <c r="T764" s="977"/>
      <c r="U764" s="977"/>
      <c r="V764" s="977"/>
      <c r="W764" s="977"/>
      <c r="X764" s="977"/>
      <c r="Y764" s="977"/>
      <c r="Z764" s="977"/>
      <c r="AA764" s="977"/>
      <c r="AB764" s="977"/>
      <c r="AC764" s="977"/>
      <c r="AD764" s="977"/>
      <c r="AE764" s="977"/>
      <c r="AF764" s="977"/>
      <c r="AG764" s="977"/>
      <c r="AH764" s="977"/>
      <c r="AI764" s="977"/>
      <c r="AJ764" s="977"/>
      <c r="AK764" s="1242"/>
      <c r="AL764" s="1242"/>
      <c r="AM764" s="1242"/>
      <c r="AN764" s="1242"/>
      <c r="AO764" s="1242"/>
      <c r="AP764" s="1242"/>
      <c r="AQ764" s="977"/>
      <c r="AR764" s="977"/>
      <c r="AS764" s="977"/>
      <c r="AT764" s="1242"/>
      <c r="AU764" s="937"/>
    </row>
    <row r="765" spans="9:47" ht="18.95" customHeight="1">
      <c r="I765" s="1847"/>
      <c r="J765" s="977"/>
      <c r="K765" s="977"/>
      <c r="L765" s="977"/>
      <c r="M765" s="977"/>
      <c r="N765" s="977"/>
      <c r="O765" s="977"/>
      <c r="P765" s="977"/>
      <c r="Q765" s="977"/>
      <c r="R765" s="977"/>
      <c r="S765" s="977"/>
      <c r="T765" s="977"/>
      <c r="U765" s="977"/>
      <c r="V765" s="977"/>
      <c r="W765" s="977"/>
      <c r="X765" s="977"/>
      <c r="Y765" s="977"/>
      <c r="Z765" s="977"/>
      <c r="AA765" s="977"/>
      <c r="AB765" s="977"/>
      <c r="AC765" s="977"/>
      <c r="AD765" s="977"/>
      <c r="AE765" s="977"/>
      <c r="AF765" s="977"/>
      <c r="AG765" s="977"/>
      <c r="AH765" s="977"/>
      <c r="AI765" s="977"/>
      <c r="AJ765" s="977"/>
      <c r="AK765" s="977"/>
      <c r="AL765" s="977"/>
      <c r="AM765" s="980"/>
      <c r="AN765" s="980" t="s">
        <v>1606</v>
      </c>
      <c r="AO765" s="979"/>
      <c r="AP765" s="979"/>
      <c r="AQ765" s="2883">
        <f>AQ762+AQ760+AQ761</f>
        <v>42</v>
      </c>
      <c r="AR765" s="2884"/>
      <c r="AS765" s="2885"/>
      <c r="AT765" s="980"/>
      <c r="AU765" s="937"/>
    </row>
    <row r="766" spans="9:47" ht="5.0999999999999996" customHeight="1">
      <c r="I766" s="1847"/>
      <c r="J766" s="977"/>
      <c r="K766" s="977"/>
      <c r="L766" s="977"/>
      <c r="M766" s="977"/>
      <c r="N766" s="977"/>
      <c r="O766" s="977"/>
      <c r="P766" s="977"/>
      <c r="Q766" s="977"/>
      <c r="R766" s="977"/>
      <c r="S766" s="977"/>
      <c r="T766" s="977"/>
      <c r="U766" s="977"/>
      <c r="V766" s="977"/>
      <c r="W766" s="977"/>
      <c r="X766" s="977"/>
      <c r="Y766" s="977"/>
      <c r="Z766" s="977"/>
      <c r="AA766" s="977"/>
      <c r="AB766" s="977"/>
      <c r="AC766" s="977"/>
      <c r="AD766" s="977"/>
      <c r="AE766" s="977"/>
      <c r="AF766" s="977"/>
      <c r="AG766" s="977"/>
      <c r="AH766" s="977"/>
      <c r="AI766" s="977"/>
      <c r="AJ766" s="977"/>
      <c r="AK766" s="977"/>
      <c r="AL766" s="977"/>
      <c r="AM766" s="977"/>
      <c r="AN766" s="977"/>
      <c r="AO766" s="977"/>
      <c r="AP766" s="977"/>
      <c r="AQ766" s="977"/>
      <c r="AR766" s="977"/>
      <c r="AS766" s="977"/>
      <c r="AT766" s="977"/>
      <c r="AU766" s="937"/>
    </row>
    <row r="767" spans="9:47" ht="20.100000000000001" customHeight="1" thickBot="1">
      <c r="I767" s="1847"/>
      <c r="J767" s="920"/>
      <c r="K767" s="920"/>
      <c r="L767" s="920"/>
      <c r="M767" s="920"/>
      <c r="N767" s="920"/>
      <c r="O767" s="920"/>
      <c r="P767" s="920"/>
      <c r="Q767" s="920"/>
      <c r="R767" s="920"/>
      <c r="S767" s="920"/>
      <c r="T767" s="920"/>
      <c r="U767" s="920"/>
      <c r="V767" s="920"/>
      <c r="W767" s="920"/>
      <c r="X767" s="920"/>
      <c r="Y767" s="920"/>
      <c r="Z767" s="920"/>
      <c r="AA767" s="920"/>
      <c r="AB767" s="920"/>
      <c r="AC767" s="920"/>
      <c r="AD767" s="920"/>
      <c r="AE767" s="920"/>
      <c r="AF767" s="920"/>
      <c r="AG767" s="920"/>
      <c r="AH767" s="920"/>
      <c r="AI767" s="920"/>
      <c r="AJ767" s="920"/>
      <c r="AK767" s="920"/>
      <c r="AL767" s="920"/>
      <c r="AM767" s="920"/>
      <c r="AN767" s="920"/>
      <c r="AO767" s="920"/>
      <c r="AP767" s="920"/>
      <c r="AQ767" s="920"/>
      <c r="AR767" s="920"/>
      <c r="AS767" s="920"/>
      <c r="AT767" s="920"/>
      <c r="AU767" s="937"/>
    </row>
    <row r="768" spans="9:47" ht="20.100000000000001" customHeight="1">
      <c r="I768" s="1847"/>
      <c r="J768" s="2026"/>
      <c r="K768" s="2026"/>
      <c r="L768" s="2026"/>
      <c r="M768" s="2026"/>
      <c r="N768" s="2026"/>
      <c r="O768" s="2026"/>
      <c r="P768" s="2026"/>
      <c r="Q768" s="2026"/>
      <c r="R768" s="2026"/>
      <c r="S768" s="2026"/>
      <c r="T768" s="2026"/>
      <c r="U768" s="2026"/>
      <c r="V768" s="2026"/>
      <c r="W768" s="2026"/>
      <c r="X768" s="2026"/>
      <c r="Y768" s="2026"/>
      <c r="Z768" s="2026"/>
      <c r="AA768" s="2026"/>
      <c r="AB768" s="2026"/>
      <c r="AC768" s="2026"/>
      <c r="AD768" s="2026"/>
      <c r="AE768" s="2026"/>
      <c r="AF768" s="2026"/>
      <c r="AG768" s="2026"/>
      <c r="AH768" s="2026"/>
      <c r="AI768" s="2026"/>
      <c r="AJ768" s="2026"/>
      <c r="AK768" s="2026"/>
      <c r="AL768" s="2026"/>
      <c r="AM768" s="2026"/>
      <c r="AN768" s="2026"/>
      <c r="AO768" s="2026"/>
      <c r="AP768" s="920"/>
      <c r="AQ768" s="920"/>
      <c r="AR768" s="920"/>
      <c r="AS768" s="920"/>
      <c r="AT768" s="920"/>
      <c r="AU768" s="937"/>
    </row>
    <row r="769" spans="8:62" ht="18.95" customHeight="1">
      <c r="I769" s="1847"/>
      <c r="J769" s="988" t="s">
        <v>3839</v>
      </c>
      <c r="K769" s="920"/>
      <c r="L769" s="920"/>
      <c r="M769" s="920"/>
      <c r="N769" s="920"/>
      <c r="O769" s="920"/>
      <c r="P769" s="920"/>
      <c r="Q769" s="920"/>
      <c r="R769" s="920"/>
      <c r="S769" s="1046" t="s">
        <v>1628</v>
      </c>
      <c r="T769" s="1047"/>
      <c r="U769" s="1048"/>
      <c r="V769" s="920"/>
      <c r="W769" s="920"/>
      <c r="X769" s="920"/>
      <c r="Y769" s="920"/>
      <c r="Z769" s="1056" t="s">
        <v>1655</v>
      </c>
      <c r="AA769" s="1056"/>
      <c r="AB769" s="1056"/>
      <c r="AC769" s="1056"/>
      <c r="AD769" s="982" t="s">
        <v>1521</v>
      </c>
      <c r="AE769" s="983"/>
      <c r="AF769" s="983"/>
      <c r="AG769" s="983"/>
      <c r="AH769" s="984"/>
      <c r="AI769" s="920"/>
      <c r="AJ769" s="920"/>
      <c r="AK769" s="920"/>
      <c r="AL769" s="920"/>
      <c r="AM769" s="920"/>
      <c r="AN769" s="920"/>
      <c r="AO769" s="920"/>
      <c r="AP769" s="920"/>
      <c r="AQ769" s="920"/>
      <c r="AR769" s="920"/>
      <c r="AS769" s="920"/>
      <c r="AT769" s="920"/>
      <c r="AU769" s="937"/>
    </row>
    <row r="770" spans="8:62" ht="9.9499999999999993" customHeight="1">
      <c r="I770" s="1847"/>
      <c r="J770" s="920"/>
      <c r="K770" s="920"/>
      <c r="L770" s="920"/>
      <c r="M770" s="920"/>
      <c r="N770" s="920"/>
      <c r="O770" s="920"/>
      <c r="P770" s="920"/>
      <c r="Q770" s="920"/>
      <c r="R770" s="920"/>
      <c r="S770" s="920"/>
      <c r="T770" s="920"/>
      <c r="U770" s="920"/>
      <c r="V770" s="920"/>
      <c r="W770" s="920"/>
      <c r="X770" s="920"/>
      <c r="Y770" s="920"/>
      <c r="Z770" s="920"/>
      <c r="AA770" s="920"/>
      <c r="AB770" s="920"/>
      <c r="AC770" s="920"/>
      <c r="AD770" s="920"/>
      <c r="AE770" s="920"/>
      <c r="AF770" s="920"/>
      <c r="AG770" s="920"/>
      <c r="AH770" s="920"/>
      <c r="AI770" s="920"/>
      <c r="AJ770" s="920"/>
      <c r="AK770" s="920"/>
      <c r="AL770" s="920"/>
      <c r="AM770" s="920"/>
      <c r="AN770" s="920"/>
      <c r="AO770" s="920"/>
      <c r="AP770" s="920"/>
      <c r="AQ770" s="920"/>
      <c r="AR770" s="920"/>
      <c r="AS770" s="920"/>
      <c r="AT770" s="920"/>
      <c r="AU770" s="937"/>
    </row>
    <row r="771" spans="8:62" ht="18.95" customHeight="1">
      <c r="I771" s="1847"/>
      <c r="J771" s="2880" t="s">
        <v>1559</v>
      </c>
      <c r="K771" s="2797" t="s">
        <v>1769</v>
      </c>
      <c r="L771" s="2798"/>
      <c r="M771" s="2798"/>
      <c r="N771" s="2798"/>
      <c r="O771" s="2799"/>
      <c r="P771" s="2842" t="s">
        <v>1856</v>
      </c>
      <c r="Q771" s="2843"/>
      <c r="R771" s="2843"/>
      <c r="S771" s="2843"/>
      <c r="T771" s="2844"/>
      <c r="U771" s="929" t="s">
        <v>1586</v>
      </c>
      <c r="V771" s="930"/>
      <c r="W771" s="930"/>
      <c r="X771" s="930"/>
      <c r="Y771" s="930"/>
      <c r="Z771" s="930"/>
      <c r="AA771" s="930"/>
      <c r="AB771" s="930"/>
      <c r="AC771" s="930"/>
      <c r="AD771" s="931"/>
      <c r="AE771" s="930"/>
      <c r="AF771" s="931"/>
      <c r="AG771" s="1026"/>
      <c r="AH771" s="1026"/>
      <c r="AI771" s="2394" t="s">
        <v>1775</v>
      </c>
      <c r="AJ771" s="2395"/>
      <c r="AK771" s="2396"/>
      <c r="AL771" s="2314"/>
      <c r="AM771" s="920"/>
      <c r="AN771" s="920"/>
      <c r="AO771" s="920"/>
      <c r="AP771" s="920"/>
      <c r="AQ771" s="920"/>
      <c r="AR771" s="920"/>
      <c r="AS771" s="920"/>
      <c r="AT771" s="920"/>
      <c r="AU771" s="937"/>
    </row>
    <row r="772" spans="8:62" ht="18.95" customHeight="1">
      <c r="I772" s="1847"/>
      <c r="J772" s="2881"/>
      <c r="K772" s="2800"/>
      <c r="L772" s="2801"/>
      <c r="M772" s="2801"/>
      <c r="N772" s="2801"/>
      <c r="O772" s="2802"/>
      <c r="P772" s="2845"/>
      <c r="Q772" s="2846"/>
      <c r="R772" s="2846"/>
      <c r="S772" s="2846"/>
      <c r="T772" s="2847"/>
      <c r="U772" s="929" t="s">
        <v>699</v>
      </c>
      <c r="V772" s="930"/>
      <c r="W772" s="930"/>
      <c r="X772" s="931"/>
      <c r="Y772" s="929" t="s">
        <v>700</v>
      </c>
      <c r="Z772" s="930"/>
      <c r="AA772" s="931"/>
      <c r="AB772" s="929" t="s">
        <v>1697</v>
      </c>
      <c r="AC772" s="930"/>
      <c r="AD772" s="930"/>
      <c r="AE772" s="930"/>
      <c r="AF772" s="931"/>
      <c r="AG772" s="929" t="s">
        <v>2080</v>
      </c>
      <c r="AH772" s="930"/>
      <c r="AI772" s="2397" t="s">
        <v>1847</v>
      </c>
      <c r="AJ772" s="2398"/>
      <c r="AK772" s="2399"/>
      <c r="AL772" s="2315"/>
      <c r="AM772" s="920"/>
      <c r="AN772" s="920"/>
      <c r="AO772" s="920"/>
      <c r="AP772" s="920"/>
      <c r="AQ772" s="920"/>
      <c r="AR772" s="920"/>
      <c r="AS772" s="920"/>
      <c r="AT772" s="920"/>
      <c r="AU772" s="937"/>
    </row>
    <row r="773" spans="8:62" ht="18.95" customHeight="1">
      <c r="I773" s="1847"/>
      <c r="J773" s="1163" t="s">
        <v>737</v>
      </c>
      <c r="K773" s="1029" t="s">
        <v>1860</v>
      </c>
      <c r="L773" s="1027"/>
      <c r="M773" s="1027"/>
      <c r="N773" s="1027"/>
      <c r="O773" s="1028"/>
      <c r="P773" s="1029" t="s">
        <v>1869</v>
      </c>
      <c r="Q773" s="1027"/>
      <c r="R773" s="1027"/>
      <c r="S773" s="1027"/>
      <c r="T773" s="1028"/>
      <c r="U773" s="982" t="s">
        <v>1689</v>
      </c>
      <c r="V773" s="983"/>
      <c r="W773" s="983"/>
      <c r="X773" s="983"/>
      <c r="Y773" s="1080">
        <v>241657</v>
      </c>
      <c r="Z773" s="983"/>
      <c r="AA773" s="984"/>
      <c r="AB773" s="1080" t="s">
        <v>1691</v>
      </c>
      <c r="AC773" s="983"/>
      <c r="AD773" s="983"/>
      <c r="AE773" s="983"/>
      <c r="AF773" s="984"/>
      <c r="AG773" s="982" t="s">
        <v>1772</v>
      </c>
      <c r="AH773" s="984"/>
      <c r="AI773" s="1170">
        <v>2</v>
      </c>
      <c r="AJ773" s="1171"/>
      <c r="AK773" s="1172"/>
      <c r="AL773" s="990" t="s">
        <v>1180</v>
      </c>
      <c r="AM773" s="920"/>
      <c r="AN773" s="920"/>
      <c r="AO773" s="920"/>
      <c r="AP773" s="920"/>
      <c r="AQ773" s="920"/>
      <c r="AR773" s="920"/>
      <c r="AS773" s="920"/>
      <c r="AT773" s="920"/>
      <c r="AU773" s="937"/>
    </row>
    <row r="774" spans="8:62" ht="18.95" customHeight="1">
      <c r="I774" s="1847"/>
      <c r="J774" s="1163" t="s">
        <v>737</v>
      </c>
      <c r="K774" s="1029" t="s">
        <v>1860</v>
      </c>
      <c r="L774" s="1027"/>
      <c r="M774" s="1027"/>
      <c r="N774" s="1027"/>
      <c r="O774" s="1028"/>
      <c r="P774" s="1029" t="s">
        <v>1869</v>
      </c>
      <c r="Q774" s="1027"/>
      <c r="R774" s="1027"/>
      <c r="S774" s="1027"/>
      <c r="T774" s="1028"/>
      <c r="U774" s="982" t="s">
        <v>1689</v>
      </c>
      <c r="V774" s="983"/>
      <c r="W774" s="983"/>
      <c r="X774" s="983"/>
      <c r="Y774" s="1080">
        <v>241657</v>
      </c>
      <c r="Z774" s="983"/>
      <c r="AA774" s="984"/>
      <c r="AB774" s="1080" t="s">
        <v>1691</v>
      </c>
      <c r="AC774" s="983"/>
      <c r="AD774" s="983"/>
      <c r="AE774" s="983"/>
      <c r="AF774" s="984"/>
      <c r="AG774" s="982" t="s">
        <v>1773</v>
      </c>
      <c r="AH774" s="984"/>
      <c r="AI774" s="1170">
        <v>1</v>
      </c>
      <c r="AJ774" s="1171"/>
      <c r="AK774" s="1172"/>
      <c r="AL774" s="1002"/>
      <c r="AM774" s="920"/>
      <c r="AN774" s="920"/>
      <c r="AO774" s="920"/>
      <c r="AP774" s="920"/>
      <c r="AQ774" s="920"/>
      <c r="AR774" s="920"/>
      <c r="AS774" s="920"/>
      <c r="AT774" s="920"/>
      <c r="AU774" s="937"/>
    </row>
    <row r="775" spans="8:62" ht="5.0999999999999996" customHeight="1">
      <c r="I775" s="1847"/>
      <c r="J775" s="988"/>
      <c r="K775" s="920"/>
      <c r="L775" s="920"/>
      <c r="M775" s="920"/>
      <c r="N775" s="920"/>
      <c r="O775" s="920"/>
      <c r="P775" s="920"/>
      <c r="Q775" s="920"/>
      <c r="R775" s="920"/>
      <c r="S775" s="920"/>
      <c r="T775" s="920"/>
      <c r="U775" s="920"/>
      <c r="V775" s="920"/>
      <c r="W775" s="920"/>
      <c r="X775" s="920"/>
      <c r="Y775" s="920"/>
      <c r="Z775" s="920"/>
      <c r="AA775" s="920"/>
      <c r="AB775" s="920"/>
      <c r="AC775" s="920"/>
      <c r="AD775" s="920"/>
      <c r="AE775" s="920"/>
      <c r="AF775" s="920"/>
      <c r="AG775" s="920"/>
      <c r="AH775" s="920"/>
      <c r="AI775" s="920"/>
      <c r="AJ775" s="920"/>
      <c r="AK775" s="920"/>
      <c r="AL775" s="920"/>
      <c r="AM775" s="920"/>
      <c r="AN775" s="920"/>
      <c r="AO775" s="920"/>
      <c r="AP775" s="920"/>
      <c r="AQ775" s="920"/>
      <c r="AR775" s="920"/>
      <c r="AS775" s="920"/>
      <c r="AT775" s="920"/>
      <c r="AU775" s="937"/>
    </row>
    <row r="776" spans="8:62" ht="5.0999999999999996" customHeight="1">
      <c r="I776" s="1847"/>
      <c r="J776" s="1238"/>
      <c r="K776" s="1238"/>
      <c r="L776" s="1238"/>
      <c r="M776" s="1238"/>
      <c r="N776" s="1238"/>
      <c r="O776" s="1238"/>
      <c r="P776" s="977"/>
      <c r="Q776" s="977"/>
      <c r="R776" s="977"/>
      <c r="S776" s="977"/>
      <c r="T776" s="977"/>
      <c r="U776" s="977"/>
      <c r="V776" s="977"/>
      <c r="W776" s="977"/>
      <c r="X776" s="977"/>
      <c r="Y776" s="977"/>
      <c r="Z776" s="977"/>
      <c r="AA776" s="977"/>
      <c r="AB776" s="977"/>
      <c r="AC776" s="977"/>
      <c r="AD776" s="977"/>
      <c r="AE776" s="977"/>
      <c r="AF776" s="977"/>
      <c r="AG776" s="977"/>
      <c r="AH776" s="977"/>
      <c r="AI776" s="977"/>
      <c r="AJ776" s="977"/>
      <c r="AK776" s="977"/>
      <c r="AL776" s="977"/>
      <c r="AM776" s="920"/>
      <c r="AN776" s="920"/>
      <c r="AO776" s="920"/>
      <c r="AP776" s="920"/>
      <c r="AQ776" s="920"/>
      <c r="AR776" s="920"/>
      <c r="AS776" s="920"/>
      <c r="AT776" s="920"/>
      <c r="AU776" s="937"/>
    </row>
    <row r="777" spans="8:62" ht="18.95" customHeight="1">
      <c r="I777" s="1847"/>
      <c r="J777" s="977"/>
      <c r="K777" s="977"/>
      <c r="L777" s="977"/>
      <c r="M777" s="977"/>
      <c r="N777" s="977"/>
      <c r="O777" s="977"/>
      <c r="P777" s="977"/>
      <c r="Q777" s="977"/>
      <c r="R777" s="977"/>
      <c r="S777" s="977"/>
      <c r="T777" s="977"/>
      <c r="U777" s="977"/>
      <c r="V777" s="977"/>
      <c r="W777" s="977"/>
      <c r="X777" s="977"/>
      <c r="Y777" s="977"/>
      <c r="Z777" s="977"/>
      <c r="AA777" s="977"/>
      <c r="AB777" s="977"/>
      <c r="AC777" s="977"/>
      <c r="AD777" s="977"/>
      <c r="AE777" s="977"/>
      <c r="AF777" s="977"/>
      <c r="AG777" s="980" t="s">
        <v>1606</v>
      </c>
      <c r="AH777" s="979"/>
      <c r="AI777" s="1239">
        <f>AI774+AI773</f>
        <v>3</v>
      </c>
      <c r="AJ777" s="1240"/>
      <c r="AK777" s="1241"/>
      <c r="AL777" s="1372"/>
      <c r="AM777" s="920"/>
      <c r="AN777" s="920"/>
      <c r="AO777" s="920"/>
      <c r="AP777" s="920"/>
      <c r="AQ777" s="920"/>
      <c r="AR777" s="920"/>
      <c r="AS777" s="920"/>
      <c r="AT777" s="920"/>
      <c r="AU777" s="937"/>
    </row>
    <row r="778" spans="8:62" ht="5.0999999999999996" customHeight="1">
      <c r="I778" s="1847"/>
      <c r="J778" s="977"/>
      <c r="K778" s="977"/>
      <c r="L778" s="977"/>
      <c r="M778" s="977"/>
      <c r="N778" s="977"/>
      <c r="O778" s="977"/>
      <c r="P778" s="977"/>
      <c r="Q778" s="977"/>
      <c r="R778" s="977"/>
      <c r="S778" s="977"/>
      <c r="T778" s="977"/>
      <c r="U778" s="977"/>
      <c r="V778" s="977"/>
      <c r="W778" s="977"/>
      <c r="X778" s="977"/>
      <c r="Y778" s="977"/>
      <c r="Z778" s="977"/>
      <c r="AA778" s="977"/>
      <c r="AB778" s="977"/>
      <c r="AC778" s="977"/>
      <c r="AD778" s="1217"/>
      <c r="AE778" s="1217"/>
      <c r="AF778" s="1217"/>
      <c r="AG778" s="977"/>
      <c r="AH778" s="977"/>
      <c r="AI778" s="977"/>
      <c r="AJ778" s="977"/>
      <c r="AK778" s="977"/>
      <c r="AL778" s="977"/>
      <c r="AM778" s="920"/>
      <c r="AN778" s="920"/>
      <c r="AO778" s="920"/>
      <c r="AP778" s="920"/>
      <c r="AQ778" s="920"/>
      <c r="AR778" s="920"/>
      <c r="AS778" s="920"/>
      <c r="AT778" s="920"/>
      <c r="AU778" s="937"/>
    </row>
    <row r="779" spans="8:62" ht="9.9499999999999993" customHeight="1">
      <c r="I779" s="936"/>
      <c r="J779" s="939"/>
      <c r="K779" s="939"/>
      <c r="L779" s="939"/>
      <c r="M779" s="939"/>
      <c r="N779" s="939"/>
      <c r="O779" s="939"/>
      <c r="P779" s="939"/>
      <c r="Q779" s="939"/>
      <c r="R779" s="939"/>
      <c r="S779" s="939"/>
      <c r="T779" s="939"/>
      <c r="U779" s="939"/>
      <c r="V779" s="939"/>
      <c r="W779" s="939"/>
      <c r="X779" s="939"/>
      <c r="Y779" s="939"/>
      <c r="Z779" s="939"/>
      <c r="AA779" s="939"/>
      <c r="AB779" s="939"/>
      <c r="AC779" s="939"/>
      <c r="AD779" s="939"/>
      <c r="AE779" s="939"/>
      <c r="AF779" s="939"/>
      <c r="AG779" s="939"/>
      <c r="AH779" s="939"/>
      <c r="AI779" s="939"/>
      <c r="AJ779" s="939"/>
      <c r="AK779" s="939"/>
      <c r="AL779" s="939"/>
      <c r="AM779" s="939"/>
      <c r="AN779" s="939"/>
      <c r="AO779" s="939"/>
      <c r="AP779" s="939"/>
      <c r="AQ779" s="939"/>
      <c r="AR779" s="939"/>
      <c r="AS779" s="939"/>
      <c r="AT779" s="939"/>
      <c r="AU779" s="940"/>
    </row>
    <row r="781" spans="8:62" ht="18.95" customHeight="1">
      <c r="AS781" s="920"/>
      <c r="AT781" s="920"/>
      <c r="AU781" s="920"/>
      <c r="AV781" s="920"/>
      <c r="AW781" s="920"/>
    </row>
    <row r="782" spans="8:62" ht="5.0999999999999996" customHeight="1">
      <c r="H782"/>
      <c r="I782" s="2331"/>
      <c r="J782" s="2329"/>
      <c r="K782" s="2329"/>
      <c r="L782" s="2329"/>
      <c r="M782" s="2329"/>
      <c r="N782" s="2329"/>
      <c r="O782" s="2329"/>
      <c r="P782" s="2329"/>
      <c r="Q782" s="2329"/>
      <c r="R782" s="2330"/>
      <c r="S782" s="2326"/>
      <c r="T782" s="2327"/>
      <c r="U782" s="2327"/>
      <c r="V782" s="2327"/>
      <c r="W782" s="2328"/>
      <c r="X782" s="2331"/>
      <c r="Y782" s="2331"/>
      <c r="Z782" s="920"/>
      <c r="AA782" s="920"/>
      <c r="AB782" s="920"/>
      <c r="AC782" s="920"/>
      <c r="AD782" s="920"/>
      <c r="AE782" s="920"/>
      <c r="AF782" s="920"/>
      <c r="AG782" s="920"/>
      <c r="AH782" s="920"/>
      <c r="AI782" s="920"/>
      <c r="AJ782" s="920"/>
      <c r="AK782" s="920"/>
      <c r="AL782" s="920"/>
      <c r="AM782" s="920"/>
      <c r="AZ782" s="920"/>
      <c r="BA782" s="920"/>
      <c r="BB782" s="920"/>
      <c r="BC782" s="920"/>
      <c r="BD782" s="920"/>
      <c r="BE782" s="920"/>
      <c r="BF782" s="920"/>
      <c r="BG782" s="920"/>
      <c r="BH782" s="920"/>
      <c r="BI782" s="920"/>
      <c r="BJ782" s="920"/>
    </row>
    <row r="783" spans="8:62" ht="18.95" customHeight="1">
      <c r="H783"/>
      <c r="I783" s="2331"/>
      <c r="J783" s="1469" t="s">
        <v>3827</v>
      </c>
      <c r="K783" s="1469"/>
      <c r="L783" s="1469"/>
      <c r="M783" s="1469"/>
      <c r="N783" s="1469"/>
      <c r="O783" s="1469"/>
      <c r="P783" s="1469"/>
      <c r="Q783" s="1469"/>
      <c r="R783" s="1470"/>
      <c r="S783" s="1953" t="s">
        <v>3830</v>
      </c>
      <c r="T783" s="908"/>
      <c r="U783" s="908"/>
      <c r="V783" s="908"/>
      <c r="W783" s="909"/>
      <c r="X783" s="920"/>
      <c r="Y783" s="920"/>
      <c r="Z783" s="920"/>
      <c r="AA783" s="920"/>
      <c r="AB783" s="920"/>
      <c r="AC783" s="920"/>
      <c r="AD783" s="920"/>
      <c r="AE783" s="920"/>
      <c r="AF783" s="920"/>
      <c r="AG783" s="920"/>
      <c r="AH783" s="920"/>
      <c r="AI783" s="920"/>
      <c r="AJ783" s="920"/>
      <c r="AK783" s="920"/>
      <c r="AL783" s="920"/>
      <c r="AM783" s="920"/>
      <c r="AN783" s="920"/>
    </row>
    <row r="784" spans="8:62" ht="9.9499999999999993" customHeight="1">
      <c r="H784"/>
      <c r="I784" s="916"/>
      <c r="J784" s="914"/>
      <c r="K784" s="914"/>
      <c r="L784" s="914"/>
      <c r="M784" s="914"/>
      <c r="N784" s="914"/>
      <c r="O784" s="914"/>
      <c r="P784" s="914"/>
      <c r="Q784" s="914"/>
      <c r="R784" s="914"/>
      <c r="S784" s="2331"/>
      <c r="T784" s="2331"/>
      <c r="U784" s="2331"/>
      <c r="V784" s="2331"/>
      <c r="W784" s="2331"/>
      <c r="X784" s="914"/>
      <c r="Y784" s="914"/>
      <c r="Z784" s="941"/>
      <c r="AA784" s="941"/>
      <c r="AB784" s="941"/>
      <c r="AC784" s="941"/>
      <c r="AD784" s="941"/>
      <c r="AE784" s="941"/>
      <c r="AF784" s="941"/>
      <c r="AG784" s="941"/>
      <c r="AH784" s="941"/>
      <c r="AI784" s="941"/>
      <c r="AJ784" s="941"/>
      <c r="AK784" s="941"/>
      <c r="AL784" s="941"/>
      <c r="AM784" s="941"/>
      <c r="AN784" s="941"/>
      <c r="AO784" s="941"/>
      <c r="AP784" s="941"/>
      <c r="AQ784" s="941"/>
      <c r="AR784" s="941"/>
      <c r="AS784" s="941"/>
      <c r="AT784" s="941"/>
      <c r="AU784" s="941"/>
      <c r="AV784" s="941"/>
      <c r="AW784" s="941"/>
      <c r="AX784" s="941"/>
      <c r="AY784" s="942"/>
    </row>
    <row r="785" spans="9:51" ht="18.95" customHeight="1">
      <c r="I785" s="1847"/>
      <c r="J785" s="949" t="s">
        <v>3834</v>
      </c>
      <c r="K785" s="752"/>
      <c r="L785" s="938"/>
      <c r="N785" s="2890" t="s">
        <v>1179</v>
      </c>
      <c r="O785" s="2891"/>
      <c r="P785" s="2891"/>
      <c r="Q785" s="2892"/>
      <c r="R785" s="986" t="s">
        <v>1180</v>
      </c>
      <c r="S785" s="987" t="s">
        <v>1178</v>
      </c>
      <c r="T785" s="2890" t="s">
        <v>1179</v>
      </c>
      <c r="U785" s="2891"/>
      <c r="V785" s="2891"/>
      <c r="W785" s="2892"/>
      <c r="X785" s="986" t="s">
        <v>1180</v>
      </c>
      <c r="AP785" s="920"/>
      <c r="AQ785" s="920"/>
      <c r="AR785" s="926" t="s">
        <v>3832</v>
      </c>
      <c r="AS785" s="927"/>
      <c r="AT785" s="928"/>
      <c r="AU785" s="926" t="s">
        <v>3833</v>
      </c>
      <c r="AV785" s="927"/>
      <c r="AW785" s="928"/>
      <c r="AX785" s="920"/>
      <c r="AY785" s="937"/>
    </row>
    <row r="786" spans="9:51" ht="9.9499999999999993" customHeight="1">
      <c r="I786" s="1847"/>
      <c r="J786" s="920"/>
      <c r="K786" s="920"/>
      <c r="L786" s="920"/>
      <c r="M786" s="920"/>
      <c r="N786" s="920"/>
      <c r="O786" s="920"/>
      <c r="P786" s="920"/>
      <c r="Q786" s="920"/>
      <c r="R786" s="920"/>
      <c r="S786" s="920"/>
      <c r="T786" s="920"/>
      <c r="U786" s="920"/>
      <c r="V786" s="920"/>
      <c r="W786" s="920"/>
      <c r="X786" s="920"/>
      <c r="Y786" s="920"/>
      <c r="Z786" s="920"/>
      <c r="AA786" s="920"/>
      <c r="AB786" s="920"/>
      <c r="AC786" s="920"/>
      <c r="AD786" s="920"/>
      <c r="AE786" s="920"/>
      <c r="AF786" s="920"/>
      <c r="AG786" s="920"/>
      <c r="AH786" s="920"/>
      <c r="AI786" s="920"/>
      <c r="AJ786" s="920"/>
      <c r="AK786" s="920"/>
      <c r="AL786" s="920"/>
      <c r="AM786" s="920"/>
      <c r="AN786" s="920"/>
      <c r="AO786" s="920"/>
      <c r="AP786" s="920"/>
      <c r="AQ786" s="920"/>
      <c r="AR786" s="920"/>
      <c r="AS786" s="920"/>
      <c r="AT786" s="920"/>
      <c r="AU786" s="920"/>
      <c r="AV786" s="920"/>
      <c r="AW786" s="920"/>
      <c r="AX786" s="920"/>
      <c r="AY786" s="937"/>
    </row>
    <row r="787" spans="9:51" ht="20.100000000000001" customHeight="1">
      <c r="I787" s="1847"/>
      <c r="J787" s="1256" t="s">
        <v>1630</v>
      </c>
      <c r="K787" s="1056"/>
      <c r="L787" s="938"/>
      <c r="M787" s="920"/>
      <c r="N787" s="1154" t="s">
        <v>1860</v>
      </c>
      <c r="O787" s="1155"/>
      <c r="P787" s="1155"/>
      <c r="Q787" s="1155"/>
      <c r="R787" s="1155"/>
      <c r="S787" s="1156"/>
      <c r="T787" s="986" t="s">
        <v>912</v>
      </c>
      <c r="U787" s="2325" t="s">
        <v>1626</v>
      </c>
      <c r="V787" s="938"/>
      <c r="W787" s="938"/>
      <c r="X787" s="938"/>
      <c r="Y787" s="2072" t="s">
        <v>1869</v>
      </c>
      <c r="Z787" s="918"/>
      <c r="AA787" s="918"/>
      <c r="AB787" s="918"/>
      <c r="AC787" s="918"/>
      <c r="AD787" s="919"/>
      <c r="AE787" s="986" t="s">
        <v>912</v>
      </c>
      <c r="AF787" s="1049" t="s">
        <v>3829</v>
      </c>
      <c r="AG787" s="920"/>
      <c r="AH787" s="920"/>
      <c r="AI787" s="920"/>
      <c r="AJ787" s="920"/>
      <c r="AK787" s="920"/>
      <c r="AL787" s="920"/>
      <c r="AM787" s="920"/>
      <c r="AN787" s="920"/>
      <c r="AO787" s="920"/>
      <c r="AP787" s="920"/>
      <c r="AQ787" s="920"/>
      <c r="AR787" s="920"/>
      <c r="AS787" s="920"/>
      <c r="AT787" s="920"/>
      <c r="AU787" s="920"/>
      <c r="AV787" s="920"/>
      <c r="AW787" s="920"/>
      <c r="AX787" s="920"/>
      <c r="AY787" s="937"/>
    </row>
    <row r="788" spans="9:51" ht="9.9499999999999993" customHeight="1">
      <c r="I788" s="1847"/>
      <c r="J788" s="920"/>
      <c r="K788" s="920"/>
      <c r="L788" s="920"/>
      <c r="M788" s="920"/>
      <c r="N788" s="920"/>
      <c r="O788" s="920"/>
      <c r="P788" s="920"/>
      <c r="Q788" s="920"/>
      <c r="R788" s="920"/>
      <c r="S788" s="920"/>
      <c r="T788" s="920"/>
      <c r="U788" s="920"/>
      <c r="V788" s="920"/>
      <c r="W788" s="920"/>
      <c r="X788" s="920"/>
      <c r="Y788" s="920"/>
      <c r="Z788" s="920"/>
      <c r="AA788" s="920"/>
      <c r="AB788" s="920"/>
      <c r="AC788" s="920"/>
      <c r="AD788" s="920"/>
      <c r="AE788" s="920"/>
      <c r="AF788" s="920"/>
      <c r="AG788" s="920"/>
      <c r="AH788" s="920"/>
      <c r="AI788" s="920"/>
      <c r="AJ788" s="920"/>
      <c r="AK788" s="920"/>
      <c r="AL788" s="920"/>
      <c r="AM788" s="920"/>
      <c r="AN788" s="920"/>
      <c r="AO788" s="920"/>
      <c r="AP788" s="920"/>
      <c r="AQ788" s="920"/>
      <c r="AR788" s="920"/>
      <c r="AS788" s="920"/>
      <c r="AT788" s="920"/>
      <c r="AU788" s="920"/>
      <c r="AV788" s="920"/>
      <c r="AW788" s="920"/>
      <c r="AX788" s="920"/>
      <c r="AY788" s="937"/>
    </row>
    <row r="789" spans="9:51" ht="18.95" customHeight="1">
      <c r="I789" s="1847"/>
      <c r="J789" s="949" t="s">
        <v>3831</v>
      </c>
      <c r="K789" s="981"/>
      <c r="L789" s="981"/>
      <c r="M789" s="938"/>
      <c r="N789" s="982" t="s">
        <v>1521</v>
      </c>
      <c r="O789" s="983"/>
      <c r="P789" s="983"/>
      <c r="Q789" s="983"/>
      <c r="R789" s="986" t="s">
        <v>912</v>
      </c>
      <c r="S789" s="910" t="s">
        <v>1682</v>
      </c>
      <c r="T789" s="910"/>
      <c r="U789" s="981"/>
      <c r="V789" s="982" t="s">
        <v>1521</v>
      </c>
      <c r="W789" s="983"/>
      <c r="X789" s="983"/>
      <c r="Y789" s="983"/>
      <c r="Z789" s="984"/>
      <c r="AA789" s="986" t="s">
        <v>912</v>
      </c>
      <c r="AB789" s="910" t="s">
        <v>1789</v>
      </c>
      <c r="AC789" s="981"/>
      <c r="AD789" s="938"/>
      <c r="AE789" s="982" t="s">
        <v>1521</v>
      </c>
      <c r="AF789" s="983"/>
      <c r="AG789" s="983"/>
      <c r="AH789" s="983"/>
      <c r="AI789" s="946" t="s">
        <v>1115</v>
      </c>
      <c r="AJ789" s="920"/>
      <c r="AK789" s="920"/>
      <c r="AL789" s="920"/>
      <c r="AM789" s="920"/>
      <c r="AN789" s="920"/>
      <c r="AO789" s="920"/>
      <c r="AP789" s="920"/>
      <c r="AQ789" s="920"/>
      <c r="AR789" s="920"/>
      <c r="AS789" s="920"/>
      <c r="AT789" s="920"/>
      <c r="AU789" s="920"/>
      <c r="AV789" s="920"/>
      <c r="AW789" s="920"/>
      <c r="AX789" s="920"/>
      <c r="AY789" s="937"/>
    </row>
    <row r="790" spans="9:51" ht="9.9499999999999993" customHeight="1">
      <c r="I790" s="1847"/>
      <c r="J790" s="920"/>
      <c r="K790" s="920"/>
      <c r="L790" s="920"/>
      <c r="M790" s="920"/>
      <c r="N790" s="920"/>
      <c r="O790" s="920"/>
      <c r="P790" s="920"/>
      <c r="Q790" s="920"/>
      <c r="R790" s="920"/>
      <c r="S790" s="920"/>
      <c r="T790" s="920"/>
      <c r="U790" s="920"/>
      <c r="V790" s="920"/>
      <c r="W790" s="920"/>
      <c r="X790" s="920"/>
      <c r="Y790" s="920"/>
      <c r="Z790" s="920"/>
      <c r="AA790" s="920"/>
      <c r="AB790" s="920"/>
      <c r="AC790" s="920"/>
      <c r="AD790" s="920"/>
      <c r="AE790" s="920"/>
      <c r="AF790" s="920"/>
      <c r="AG790" s="920"/>
      <c r="AH790" s="920"/>
      <c r="AI790" s="920"/>
      <c r="AJ790" s="920"/>
      <c r="AK790" s="920"/>
      <c r="AL790" s="920"/>
      <c r="AM790" s="920"/>
      <c r="AN790" s="920"/>
      <c r="AO790" s="920"/>
      <c r="AP790" s="920"/>
      <c r="AQ790" s="920"/>
      <c r="AR790" s="920"/>
      <c r="AS790" s="920"/>
      <c r="AT790" s="920"/>
      <c r="AU790" s="920"/>
      <c r="AV790" s="920"/>
      <c r="AW790" s="920"/>
      <c r="AX790" s="920"/>
      <c r="AY790" s="937"/>
    </row>
    <row r="791" spans="9:51" ht="18.95" customHeight="1">
      <c r="I791" s="1847"/>
      <c r="J791" s="2880" t="s">
        <v>1559</v>
      </c>
      <c r="K791" s="2797" t="s">
        <v>1792</v>
      </c>
      <c r="L791" s="2798"/>
      <c r="M791" s="2798"/>
      <c r="N791" s="2799"/>
      <c r="O791" s="2797" t="s">
        <v>2280</v>
      </c>
      <c r="P791" s="2798"/>
      <c r="Q791" s="2798"/>
      <c r="R791" s="2799"/>
      <c r="S791" s="2797" t="s">
        <v>1647</v>
      </c>
      <c r="T791" s="2798"/>
      <c r="U791" s="2798"/>
      <c r="V791" s="2798"/>
      <c r="W791" s="2799"/>
      <c r="X791" s="2797" t="s">
        <v>1626</v>
      </c>
      <c r="Y791" s="2798"/>
      <c r="Z791" s="2798"/>
      <c r="AA791" s="2798"/>
      <c r="AB791" s="2799"/>
      <c r="AC791" s="929" t="s">
        <v>1586</v>
      </c>
      <c r="AD791" s="930"/>
      <c r="AE791" s="930"/>
      <c r="AF791" s="930"/>
      <c r="AG791" s="930"/>
      <c r="AH791" s="930"/>
      <c r="AI791" s="930"/>
      <c r="AJ791" s="930"/>
      <c r="AK791" s="930"/>
      <c r="AL791" s="930"/>
      <c r="AM791" s="931"/>
      <c r="AN791" s="930"/>
      <c r="AO791" s="930"/>
      <c r="AP791" s="931"/>
      <c r="AQ791" s="930"/>
      <c r="AR791" s="930"/>
      <c r="AS791" s="931"/>
      <c r="AT791" s="1157" t="s">
        <v>1775</v>
      </c>
      <c r="AU791" s="1158"/>
      <c r="AV791" s="1159"/>
      <c r="AW791" s="1229"/>
      <c r="AX791" s="920"/>
      <c r="AY791" s="937"/>
    </row>
    <row r="792" spans="9:51" ht="18.95" customHeight="1">
      <c r="I792" s="1847"/>
      <c r="J792" s="2881"/>
      <c r="K792" s="2800"/>
      <c r="L792" s="2801"/>
      <c r="M792" s="2801"/>
      <c r="N792" s="2802"/>
      <c r="O792" s="2800"/>
      <c r="P792" s="2801"/>
      <c r="Q792" s="2801"/>
      <c r="R792" s="2802"/>
      <c r="S792" s="2800"/>
      <c r="T792" s="2801"/>
      <c r="U792" s="2801"/>
      <c r="V792" s="2801"/>
      <c r="W792" s="2802"/>
      <c r="X792" s="2800"/>
      <c r="Y792" s="2801"/>
      <c r="Z792" s="2801"/>
      <c r="AA792" s="2801"/>
      <c r="AB792" s="2802"/>
      <c r="AC792" s="929" t="s">
        <v>699</v>
      </c>
      <c r="AD792" s="930"/>
      <c r="AE792" s="930"/>
      <c r="AF792" s="931"/>
      <c r="AG792" s="929" t="s">
        <v>700</v>
      </c>
      <c r="AH792" s="930"/>
      <c r="AI792" s="930"/>
      <c r="AJ792" s="931"/>
      <c r="AK792" s="929" t="s">
        <v>1697</v>
      </c>
      <c r="AL792" s="930"/>
      <c r="AM792" s="930"/>
      <c r="AN792" s="930"/>
      <c r="AO792" s="930"/>
      <c r="AP792" s="931"/>
      <c r="AQ792" s="929" t="s">
        <v>1771</v>
      </c>
      <c r="AR792" s="930"/>
      <c r="AS792" s="931"/>
      <c r="AT792" s="1227" t="s">
        <v>1847</v>
      </c>
      <c r="AU792" s="1160"/>
      <c r="AV792" s="1161"/>
      <c r="AW792" s="1228" t="s">
        <v>1180</v>
      </c>
      <c r="AX792" s="920"/>
      <c r="AY792" s="937"/>
    </row>
    <row r="793" spans="9:51" ht="18.95" customHeight="1">
      <c r="I793" s="1847"/>
      <c r="J793" s="932" t="s">
        <v>737</v>
      </c>
      <c r="K793" s="917" t="s">
        <v>1179</v>
      </c>
      <c r="L793" s="918"/>
      <c r="M793" s="918"/>
      <c r="N793" s="919"/>
      <c r="O793" s="917" t="s">
        <v>2276</v>
      </c>
      <c r="P793" s="918"/>
      <c r="Q793" s="918"/>
      <c r="R793" s="919"/>
      <c r="S793" s="1029" t="s">
        <v>1860</v>
      </c>
      <c r="T793" s="1027"/>
      <c r="U793" s="1027"/>
      <c r="V793" s="1027"/>
      <c r="W793" s="1028"/>
      <c r="X793" s="2072" t="s">
        <v>1869</v>
      </c>
      <c r="Y793" s="1027"/>
      <c r="Z793" s="1027"/>
      <c r="AA793" s="1027"/>
      <c r="AB793" s="1028"/>
      <c r="AC793" s="982" t="s">
        <v>1689</v>
      </c>
      <c r="AD793" s="983"/>
      <c r="AE793" s="983"/>
      <c r="AF793" s="983"/>
      <c r="AG793" s="1080">
        <v>241657</v>
      </c>
      <c r="AH793" s="1245"/>
      <c r="AI793" s="983"/>
      <c r="AJ793" s="984"/>
      <c r="AK793" s="1080" t="s">
        <v>1691</v>
      </c>
      <c r="AL793" s="983"/>
      <c r="AM793" s="983"/>
      <c r="AN793" s="983"/>
      <c r="AO793" s="983"/>
      <c r="AP793" s="983"/>
      <c r="AQ793" s="982" t="s">
        <v>1772</v>
      </c>
      <c r="AR793" s="984"/>
      <c r="AS793" s="984"/>
      <c r="AT793" s="1029">
        <v>2</v>
      </c>
      <c r="AU793" s="1027"/>
      <c r="AV793" s="1028"/>
      <c r="AW793" s="1068"/>
      <c r="AX793" s="920"/>
      <c r="AY793" s="937"/>
    </row>
    <row r="794" spans="9:51" ht="18.95" customHeight="1">
      <c r="I794" s="1847"/>
      <c r="J794" s="932" t="s">
        <v>737</v>
      </c>
      <c r="K794" s="917" t="s">
        <v>1179</v>
      </c>
      <c r="L794" s="918"/>
      <c r="M794" s="918"/>
      <c r="N794" s="919"/>
      <c r="O794" s="917" t="s">
        <v>2276</v>
      </c>
      <c r="P794" s="918"/>
      <c r="Q794" s="918"/>
      <c r="R794" s="919"/>
      <c r="S794" s="1029" t="s">
        <v>1860</v>
      </c>
      <c r="T794" s="1027"/>
      <c r="U794" s="1027"/>
      <c r="V794" s="1027"/>
      <c r="W794" s="1028"/>
      <c r="X794" s="2072" t="s">
        <v>1869</v>
      </c>
      <c r="Y794" s="1027"/>
      <c r="Z794" s="1027"/>
      <c r="AA794" s="1027"/>
      <c r="AB794" s="1028"/>
      <c r="AC794" s="982" t="s">
        <v>1689</v>
      </c>
      <c r="AD794" s="983"/>
      <c r="AE794" s="983"/>
      <c r="AF794" s="983"/>
      <c r="AG794" s="1080">
        <v>241657</v>
      </c>
      <c r="AH794" s="1245"/>
      <c r="AI794" s="983"/>
      <c r="AJ794" s="984"/>
      <c r="AK794" s="1080" t="s">
        <v>1691</v>
      </c>
      <c r="AL794" s="983"/>
      <c r="AM794" s="983"/>
      <c r="AN794" s="983"/>
      <c r="AO794" s="983"/>
      <c r="AP794" s="983"/>
      <c r="AQ794" s="982" t="s">
        <v>1773</v>
      </c>
      <c r="AR794" s="984"/>
      <c r="AS794" s="984"/>
      <c r="AT794" s="1029">
        <v>1</v>
      </c>
      <c r="AU794" s="1027"/>
      <c r="AV794" s="1028"/>
      <c r="AW794" s="1229"/>
      <c r="AX794" s="920"/>
      <c r="AY794" s="937"/>
    </row>
    <row r="795" spans="9:51" ht="5.0999999999999996" customHeight="1">
      <c r="I795" s="1847"/>
      <c r="J795" s="920"/>
      <c r="K795" s="920"/>
      <c r="L795" s="920"/>
      <c r="M795" s="920"/>
      <c r="N795" s="920"/>
      <c r="O795" s="920"/>
      <c r="P795" s="920"/>
      <c r="Q795" s="920"/>
      <c r="R795" s="920"/>
      <c r="S795" s="920"/>
      <c r="T795" s="920"/>
      <c r="U795" s="920"/>
      <c r="V795" s="920"/>
      <c r="W795" s="920"/>
      <c r="X795" s="920"/>
      <c r="Y795" s="920"/>
      <c r="Z795" s="920"/>
      <c r="AA795" s="920"/>
      <c r="AB795" s="920"/>
      <c r="AC795" s="920"/>
      <c r="AD795" s="920"/>
      <c r="AE795" s="920"/>
      <c r="AF795" s="920"/>
      <c r="AG795" s="920"/>
      <c r="AH795" s="920"/>
      <c r="AI795" s="920"/>
      <c r="AJ795" s="920"/>
      <c r="AK795" s="920"/>
      <c r="AL795" s="920"/>
      <c r="AM795" s="920"/>
      <c r="AN795" s="920"/>
      <c r="AO795" s="920"/>
      <c r="AP795" s="920"/>
      <c r="AQ795" s="920"/>
      <c r="AR795" s="920"/>
      <c r="AS795" s="920"/>
      <c r="AT795" s="920"/>
      <c r="AU795" s="920"/>
      <c r="AV795" s="920"/>
      <c r="AW795" s="920"/>
      <c r="AX795" s="920"/>
      <c r="AY795" s="937"/>
    </row>
    <row r="796" spans="9:51" ht="5.0999999999999996" customHeight="1">
      <c r="I796" s="1847"/>
      <c r="J796" s="977"/>
      <c r="K796" s="977"/>
      <c r="L796" s="977"/>
      <c r="M796" s="977"/>
      <c r="N796" s="977"/>
      <c r="O796" s="977"/>
      <c r="P796" s="977"/>
      <c r="Q796" s="977"/>
      <c r="R796" s="977"/>
      <c r="S796" s="977"/>
      <c r="T796" s="977"/>
      <c r="U796" s="977"/>
      <c r="V796" s="977"/>
      <c r="W796" s="977"/>
      <c r="X796" s="977"/>
      <c r="Y796" s="977"/>
      <c r="Z796" s="977"/>
      <c r="AA796" s="977"/>
      <c r="AB796" s="977"/>
      <c r="AC796" s="977"/>
      <c r="AD796" s="977"/>
      <c r="AE796" s="977"/>
      <c r="AF796" s="977"/>
      <c r="AG796" s="977"/>
      <c r="AH796" s="977"/>
      <c r="AI796" s="977"/>
      <c r="AJ796" s="977"/>
      <c r="AK796" s="977"/>
      <c r="AL796" s="977"/>
      <c r="AM796" s="977"/>
      <c r="AN796" s="977"/>
      <c r="AO796" s="977"/>
      <c r="AP796" s="977"/>
      <c r="AQ796" s="977"/>
      <c r="AR796" s="977"/>
      <c r="AS796" s="977"/>
      <c r="AT796" s="977"/>
      <c r="AU796" s="977"/>
      <c r="AV796" s="977"/>
      <c r="AW796" s="977"/>
      <c r="AX796" s="920"/>
      <c r="AY796" s="937"/>
    </row>
    <row r="797" spans="9:51" ht="18.95" customHeight="1">
      <c r="I797" s="1847"/>
      <c r="J797" s="977"/>
      <c r="K797" s="977"/>
      <c r="L797" s="977"/>
      <c r="M797" s="977"/>
      <c r="N797" s="977"/>
      <c r="O797" s="977"/>
      <c r="P797" s="977"/>
      <c r="Q797" s="977"/>
      <c r="R797" s="977"/>
      <c r="S797" s="977"/>
      <c r="T797" s="977"/>
      <c r="U797" s="977"/>
      <c r="V797" s="977"/>
      <c r="W797" s="977"/>
      <c r="X797" s="977"/>
      <c r="Y797" s="977"/>
      <c r="Z797" s="977"/>
      <c r="AA797" s="977"/>
      <c r="AB797" s="977"/>
      <c r="AC797" s="977"/>
      <c r="AD797" s="977"/>
      <c r="AE797" s="977"/>
      <c r="AF797" s="977"/>
      <c r="AG797" s="977"/>
      <c r="AH797" s="977"/>
      <c r="AI797" s="977"/>
      <c r="AJ797" s="977"/>
      <c r="AK797" s="977"/>
      <c r="AL797" s="977"/>
      <c r="AM797" s="977"/>
      <c r="AN797" s="977"/>
      <c r="AO797" s="977"/>
      <c r="AP797" s="977"/>
      <c r="AQ797" s="980" t="s">
        <v>1606</v>
      </c>
      <c r="AR797" s="979"/>
      <c r="AS797" s="979"/>
      <c r="AT797" s="2883">
        <f>AT793+AT794</f>
        <v>3</v>
      </c>
      <c r="AU797" s="2884"/>
      <c r="AV797" s="2885"/>
      <c r="AW797" s="977"/>
      <c r="AX797" s="920"/>
      <c r="AY797" s="937"/>
    </row>
    <row r="798" spans="9:51" ht="5.0999999999999996" customHeight="1">
      <c r="I798" s="1847"/>
      <c r="J798" s="977"/>
      <c r="K798" s="977"/>
      <c r="L798" s="977"/>
      <c r="M798" s="977"/>
      <c r="N798" s="977"/>
      <c r="O798" s="977"/>
      <c r="P798" s="977"/>
      <c r="Q798" s="977"/>
      <c r="R798" s="977"/>
      <c r="S798" s="977"/>
      <c r="T798" s="977"/>
      <c r="U798" s="977"/>
      <c r="V798" s="977"/>
      <c r="W798" s="977"/>
      <c r="X798" s="977"/>
      <c r="Y798" s="977"/>
      <c r="Z798" s="977"/>
      <c r="AA798" s="977"/>
      <c r="AB798" s="977"/>
      <c r="AC798" s="977"/>
      <c r="AD798" s="977"/>
      <c r="AE798" s="977"/>
      <c r="AF798" s="977"/>
      <c r="AG798" s="977"/>
      <c r="AH798" s="977"/>
      <c r="AI798" s="977"/>
      <c r="AJ798" s="977"/>
      <c r="AK798" s="977"/>
      <c r="AL798" s="977"/>
      <c r="AM798" s="977"/>
      <c r="AN798" s="977"/>
      <c r="AO798" s="977"/>
      <c r="AP798" s="977"/>
      <c r="AQ798" s="977"/>
      <c r="AR798" s="977"/>
      <c r="AS798" s="977"/>
      <c r="AT798" s="977"/>
      <c r="AU798" s="977"/>
      <c r="AV798" s="977"/>
      <c r="AW798" s="977"/>
      <c r="AX798" s="920"/>
      <c r="AY798" s="937"/>
    </row>
    <row r="799" spans="9:51" ht="9.9499999999999993" customHeight="1">
      <c r="I799" s="936"/>
      <c r="J799" s="939"/>
      <c r="K799" s="939"/>
      <c r="L799" s="939"/>
      <c r="M799" s="939"/>
      <c r="N799" s="939"/>
      <c r="O799" s="939"/>
      <c r="P799" s="939"/>
      <c r="Q799" s="939"/>
      <c r="R799" s="939"/>
      <c r="S799" s="939"/>
      <c r="T799" s="939"/>
      <c r="U799" s="939"/>
      <c r="V799" s="939"/>
      <c r="W799" s="939"/>
      <c r="X799" s="939"/>
      <c r="Y799" s="939"/>
      <c r="Z799" s="939"/>
      <c r="AA799" s="939"/>
      <c r="AB799" s="939"/>
      <c r="AC799" s="939"/>
      <c r="AD799" s="939"/>
      <c r="AE799" s="939"/>
      <c r="AF799" s="939"/>
      <c r="AG799" s="939"/>
      <c r="AH799" s="939"/>
      <c r="AI799" s="939"/>
      <c r="AJ799" s="939"/>
      <c r="AK799" s="939"/>
      <c r="AL799" s="939"/>
      <c r="AM799" s="939"/>
      <c r="AN799" s="939"/>
      <c r="AO799" s="939"/>
      <c r="AP799" s="939"/>
      <c r="AQ799" s="939"/>
      <c r="AR799" s="939"/>
      <c r="AS799" s="939"/>
      <c r="AT799" s="939"/>
      <c r="AU799" s="939"/>
      <c r="AV799" s="939"/>
      <c r="AW799" s="939"/>
      <c r="AX799" s="939"/>
      <c r="AY799" s="940"/>
    </row>
    <row r="803" spans="8:62" ht="18.95" customHeight="1">
      <c r="H803" s="924" t="s">
        <v>3586</v>
      </c>
    </row>
    <row r="805" spans="8:62" ht="5.0999999999999996" customHeight="1">
      <c r="H805"/>
      <c r="I805" s="2239"/>
      <c r="J805" s="2236"/>
      <c r="K805" s="2237"/>
      <c r="L805" s="2237"/>
      <c r="M805" s="2237"/>
      <c r="N805" s="2237"/>
      <c r="O805" s="2237"/>
      <c r="P805" s="2237"/>
      <c r="Q805" s="2237"/>
      <c r="R805" s="2238"/>
      <c r="AB805" s="920"/>
      <c r="AC805" s="920"/>
      <c r="AD805" s="920"/>
      <c r="AE805" s="920"/>
      <c r="AF805" s="920"/>
      <c r="AG805" s="920"/>
      <c r="AH805" s="920"/>
      <c r="AI805" s="920"/>
      <c r="AJ805" s="920"/>
      <c r="AK805" s="920"/>
      <c r="AL805" s="920"/>
      <c r="AM805" s="920"/>
      <c r="AZ805" s="920"/>
      <c r="BA805" s="920"/>
      <c r="BB805" s="920"/>
      <c r="BC805" s="920"/>
      <c r="BD805" s="920"/>
      <c r="BE805" s="920"/>
      <c r="BF805" s="920"/>
      <c r="BG805" s="920"/>
      <c r="BH805" s="920"/>
      <c r="BI805" s="920"/>
      <c r="BJ805" s="920"/>
    </row>
    <row r="806" spans="8:62" ht="18.95" customHeight="1">
      <c r="H806"/>
      <c r="I806" s="2239"/>
      <c r="J806" s="1953" t="s">
        <v>3587</v>
      </c>
      <c r="K806" s="908"/>
      <c r="L806" s="908"/>
      <c r="M806" s="908"/>
      <c r="N806" s="908"/>
      <c r="O806" s="908"/>
      <c r="P806" s="908"/>
      <c r="Q806" s="908"/>
      <c r="R806" s="909"/>
      <c r="S806" s="1469" t="s">
        <v>3585</v>
      </c>
      <c r="T806" s="1469"/>
      <c r="U806" s="1469"/>
      <c r="V806" s="1469"/>
      <c r="W806" s="1469"/>
      <c r="AM806" s="920"/>
      <c r="AN806" s="920"/>
    </row>
    <row r="807" spans="8:62" ht="9.9499999999999993" customHeight="1">
      <c r="H807"/>
      <c r="I807" s="916"/>
      <c r="J807" s="2239"/>
      <c r="K807" s="2239"/>
      <c r="L807" s="2239"/>
      <c r="M807" s="2239"/>
      <c r="N807" s="2239"/>
      <c r="O807" s="2239"/>
      <c r="P807" s="2239"/>
      <c r="Q807" s="920"/>
      <c r="R807" s="920"/>
      <c r="S807" s="941"/>
      <c r="T807" s="941"/>
      <c r="U807" s="941"/>
      <c r="V807" s="941"/>
      <c r="W807" s="941"/>
      <c r="X807" s="941"/>
      <c r="Y807" s="941"/>
      <c r="Z807" s="941"/>
      <c r="AA807" s="941"/>
      <c r="AB807" s="941"/>
      <c r="AC807" s="941"/>
      <c r="AD807" s="941"/>
      <c r="AE807" s="941"/>
      <c r="AF807" s="941"/>
      <c r="AG807" s="941"/>
      <c r="AH807" s="941"/>
      <c r="AI807" s="941"/>
      <c r="AJ807" s="941"/>
      <c r="AK807" s="941"/>
      <c r="AL807" s="941"/>
      <c r="AM807" s="941"/>
      <c r="AN807" s="941"/>
      <c r="AO807" s="941"/>
      <c r="AP807" s="941"/>
      <c r="AQ807" s="941"/>
      <c r="AR807" s="941"/>
      <c r="AS807" s="941"/>
      <c r="AT807" s="942"/>
    </row>
    <row r="808" spans="8:62" ht="18.95" customHeight="1">
      <c r="I808" s="1847"/>
      <c r="J808" s="949" t="s">
        <v>3589</v>
      </c>
      <c r="K808" s="752"/>
      <c r="L808" s="938"/>
      <c r="M808" s="920"/>
      <c r="N808" s="2890" t="s">
        <v>1179</v>
      </c>
      <c r="O808" s="2891"/>
      <c r="P808" s="2891"/>
      <c r="Q808" s="2892"/>
      <c r="R808" s="986" t="s">
        <v>1180</v>
      </c>
      <c r="S808" s="920"/>
      <c r="T808" s="1256" t="s">
        <v>1630</v>
      </c>
      <c r="U808" s="1056"/>
      <c r="V808" s="938"/>
      <c r="W808" s="920"/>
      <c r="X808" s="1154" t="s">
        <v>1860</v>
      </c>
      <c r="Y808" s="1155"/>
      <c r="Z808" s="1155"/>
      <c r="AA808" s="1155"/>
      <c r="AB808" s="1155"/>
      <c r="AC808" s="1156"/>
      <c r="AD808" s="986" t="s">
        <v>912</v>
      </c>
      <c r="AE808" s="920"/>
      <c r="AF808" s="920"/>
      <c r="AK808" s="926" t="s">
        <v>1544</v>
      </c>
      <c r="AL808" s="927"/>
      <c r="AM808" s="928"/>
      <c r="AN808" s="926" t="s">
        <v>1537</v>
      </c>
      <c r="AO808" s="927"/>
      <c r="AP808" s="928"/>
      <c r="AQ808" s="926" t="s">
        <v>1538</v>
      </c>
      <c r="AR808" s="927"/>
      <c r="AS808" s="928"/>
      <c r="AT808" s="937"/>
    </row>
    <row r="809" spans="8:62" ht="20.100000000000001" customHeight="1">
      <c r="I809" s="1847"/>
      <c r="J809" s="920"/>
      <c r="K809" s="920"/>
      <c r="L809" s="920"/>
      <c r="M809" s="920"/>
      <c r="N809" s="920"/>
      <c r="O809" s="920"/>
      <c r="P809" s="920"/>
      <c r="Q809" s="920"/>
      <c r="R809" s="920"/>
      <c r="S809" s="920"/>
      <c r="T809" s="920"/>
      <c r="U809" s="920"/>
      <c r="V809" s="920"/>
      <c r="W809" s="920"/>
      <c r="X809" s="920"/>
      <c r="Y809" s="920"/>
      <c r="Z809" s="920"/>
      <c r="AA809" s="920"/>
      <c r="AB809" s="920"/>
      <c r="AC809" s="920"/>
      <c r="AD809" s="920"/>
      <c r="AE809" s="920"/>
      <c r="AF809" s="920"/>
      <c r="AG809" s="920"/>
      <c r="AH809" s="920"/>
      <c r="AI809" s="920"/>
      <c r="AJ809" s="920"/>
      <c r="AK809" s="920"/>
      <c r="AL809" s="920"/>
      <c r="AM809" s="920"/>
      <c r="AN809" s="920"/>
      <c r="AO809" s="920"/>
      <c r="AP809" s="920"/>
      <c r="AQ809" s="920"/>
      <c r="AR809" s="920"/>
      <c r="AS809" s="920"/>
      <c r="AT809" s="937"/>
    </row>
    <row r="810" spans="8:62" ht="20.100000000000001" customHeight="1">
      <c r="I810" s="1847"/>
      <c r="J810" s="988" t="s">
        <v>3855</v>
      </c>
      <c r="K810" s="1049"/>
      <c r="L810" s="920"/>
      <c r="M810" s="920"/>
      <c r="N810" s="920"/>
      <c r="O810" s="920"/>
      <c r="P810" s="920"/>
      <c r="Q810" s="920"/>
      <c r="R810" s="920"/>
      <c r="S810" s="920"/>
      <c r="T810" s="920"/>
      <c r="U810" s="920"/>
      <c r="V810" s="920"/>
      <c r="W810" s="920"/>
      <c r="X810" s="920"/>
      <c r="Y810" s="920"/>
      <c r="Z810" s="920"/>
      <c r="AA810" s="920"/>
      <c r="AB810" s="920"/>
      <c r="AC810" s="920"/>
      <c r="AD810" s="920"/>
      <c r="AE810" s="920"/>
      <c r="AF810" s="920"/>
      <c r="AG810" s="920"/>
      <c r="AH810" s="920"/>
      <c r="AI810" s="920"/>
      <c r="AJ810" s="920"/>
      <c r="AK810" s="920"/>
      <c r="AL810" s="920"/>
      <c r="AM810" s="920"/>
      <c r="AN810" s="920"/>
      <c r="AO810" s="920"/>
      <c r="AP810" s="920"/>
      <c r="AQ810" s="920"/>
      <c r="AR810" s="920"/>
      <c r="AS810" s="920"/>
      <c r="AT810" s="937"/>
    </row>
    <row r="811" spans="8:62" ht="5.0999999999999996" customHeight="1">
      <c r="I811" s="1847"/>
      <c r="J811" s="988"/>
      <c r="K811" s="1049"/>
      <c r="L811" s="920"/>
      <c r="M811" s="920"/>
      <c r="N811" s="920"/>
      <c r="O811" s="920"/>
      <c r="P811" s="920"/>
      <c r="Q811" s="920"/>
      <c r="R811" s="920"/>
      <c r="S811" s="920"/>
      <c r="T811" s="920"/>
      <c r="U811" s="920"/>
      <c r="V811" s="920"/>
      <c r="W811" s="920"/>
      <c r="X811" s="920"/>
      <c r="Y811" s="920"/>
      <c r="Z811" s="920"/>
      <c r="AA811" s="920"/>
      <c r="AB811" s="920"/>
      <c r="AC811" s="920"/>
      <c r="AD811" s="920"/>
      <c r="AE811" s="920"/>
      <c r="AF811" s="920"/>
      <c r="AG811" s="920"/>
      <c r="AH811" s="920"/>
      <c r="AI811" s="920"/>
      <c r="AJ811" s="920"/>
      <c r="AK811" s="920"/>
      <c r="AL811" s="920"/>
      <c r="AM811" s="920"/>
      <c r="AN811" s="920"/>
      <c r="AO811" s="920"/>
      <c r="AP811" s="920"/>
      <c r="AQ811" s="920"/>
      <c r="AR811" s="920"/>
      <c r="AS811" s="920"/>
      <c r="AT811" s="937"/>
    </row>
    <row r="812" spans="8:62" ht="20.100000000000001" customHeight="1">
      <c r="I812" s="1847"/>
      <c r="J812" s="1256" t="s">
        <v>1647</v>
      </c>
      <c r="K812" s="1056"/>
      <c r="L812" s="1056"/>
      <c r="M812" s="938"/>
      <c r="N812" s="2024" t="s">
        <v>1555</v>
      </c>
      <c r="O812" s="1152"/>
      <c r="P812" s="1152"/>
      <c r="Q812" s="1152"/>
      <c r="R812" s="1152"/>
      <c r="S812" s="1153"/>
      <c r="T812" s="986" t="s">
        <v>912</v>
      </c>
      <c r="U812" s="1049" t="s">
        <v>3779</v>
      </c>
      <c r="V812" s="949"/>
      <c r="W812" s="920"/>
      <c r="X812" s="920"/>
      <c r="Y812" s="920"/>
      <c r="Z812" s="920"/>
      <c r="AA812" s="920"/>
      <c r="AB812" s="920"/>
      <c r="AC812" s="920"/>
      <c r="AD812" s="920"/>
      <c r="AE812" s="920"/>
      <c r="AF812" s="920"/>
      <c r="AG812" s="920"/>
      <c r="AH812" s="920"/>
      <c r="AI812" s="920"/>
      <c r="AJ812" s="920"/>
      <c r="AK812" s="920"/>
      <c r="AL812" s="920"/>
      <c r="AM812" s="920"/>
      <c r="AN812" s="920"/>
      <c r="AO812" s="920"/>
      <c r="AP812" s="920"/>
      <c r="AQ812" s="920"/>
      <c r="AR812" s="920"/>
      <c r="AS812" s="920"/>
      <c r="AT812" s="937"/>
    </row>
    <row r="813" spans="8:62" ht="9.9499999999999993" customHeight="1">
      <c r="I813" s="1847"/>
      <c r="J813" s="920"/>
      <c r="K813" s="920"/>
      <c r="L813" s="920"/>
      <c r="M813" s="920"/>
      <c r="N813" s="920"/>
      <c r="O813" s="920"/>
      <c r="P813" s="920"/>
      <c r="Q813" s="920"/>
      <c r="R813" s="920"/>
      <c r="S813" s="920"/>
      <c r="T813" s="920"/>
      <c r="U813" s="920"/>
      <c r="V813" s="920"/>
      <c r="W813" s="920"/>
      <c r="X813" s="920"/>
      <c r="Y813" s="920"/>
      <c r="Z813" s="920"/>
      <c r="AA813" s="920"/>
      <c r="AB813" s="920"/>
      <c r="AC813" s="920"/>
      <c r="AD813" s="920"/>
      <c r="AE813" s="920"/>
      <c r="AF813" s="920"/>
      <c r="AG813" s="920"/>
      <c r="AH813" s="920"/>
      <c r="AI813" s="920"/>
      <c r="AJ813" s="920"/>
      <c r="AK813" s="920"/>
      <c r="AL813" s="920"/>
      <c r="AM813" s="920"/>
      <c r="AN813" s="920"/>
      <c r="AO813" s="920"/>
      <c r="AP813" s="920"/>
      <c r="AQ813" s="920"/>
      <c r="AR813" s="920"/>
      <c r="AS813" s="920"/>
      <c r="AT813" s="937"/>
    </row>
    <row r="814" spans="8:62" ht="20.100000000000001" customHeight="1">
      <c r="I814" s="1847"/>
      <c r="J814" s="949" t="s">
        <v>3103</v>
      </c>
      <c r="K814" s="752"/>
      <c r="L814" s="938"/>
      <c r="M814" s="938"/>
      <c r="N814" s="2890" t="s">
        <v>1179</v>
      </c>
      <c r="O814" s="2891"/>
      <c r="P814" s="2891"/>
      <c r="Q814" s="2892"/>
      <c r="R814" s="986" t="s">
        <v>1180</v>
      </c>
      <c r="S814" s="987" t="s">
        <v>1178</v>
      </c>
      <c r="T814" s="2890" t="s">
        <v>1179</v>
      </c>
      <c r="U814" s="2891"/>
      <c r="V814" s="2891"/>
      <c r="W814" s="2892"/>
      <c r="X814" s="986" t="s">
        <v>1180</v>
      </c>
      <c r="Y814" s="1049" t="s">
        <v>3780</v>
      </c>
      <c r="Z814" s="920"/>
      <c r="AA814" s="920"/>
      <c r="AB814" s="920"/>
      <c r="AC814" s="920"/>
      <c r="AD814" s="920"/>
      <c r="AE814" s="920"/>
      <c r="AF814" s="920"/>
      <c r="AG814" s="920"/>
      <c r="AH814" s="920"/>
      <c r="AI814" s="920"/>
      <c r="AJ814" s="920"/>
      <c r="AK814" s="920"/>
      <c r="AL814" s="920"/>
      <c r="AM814" s="920"/>
      <c r="AN814" s="920"/>
      <c r="AO814" s="920"/>
      <c r="AP814" s="920"/>
      <c r="AQ814" s="920"/>
      <c r="AR814" s="920"/>
      <c r="AS814" s="920"/>
      <c r="AT814" s="937"/>
    </row>
    <row r="815" spans="8:62" ht="9.9499999999999993" customHeight="1">
      <c r="I815" s="1847"/>
      <c r="J815" s="920"/>
      <c r="K815" s="920"/>
      <c r="L815" s="920"/>
      <c r="M815" s="920"/>
      <c r="N815" s="920"/>
      <c r="O815" s="920"/>
      <c r="P815" s="920"/>
      <c r="Q815" s="920"/>
      <c r="R815" s="920"/>
      <c r="S815" s="920"/>
      <c r="T815" s="920"/>
      <c r="U815" s="920"/>
      <c r="V815" s="920"/>
      <c r="W815" s="920"/>
      <c r="X815" s="920"/>
      <c r="Y815" s="920"/>
      <c r="Z815" s="920"/>
      <c r="AA815" s="920"/>
      <c r="AB815" s="920"/>
      <c r="AC815" s="920"/>
      <c r="AD815" s="920"/>
      <c r="AE815" s="920"/>
      <c r="AF815" s="920"/>
      <c r="AG815" s="920"/>
      <c r="AH815" s="920"/>
      <c r="AI815" s="920"/>
      <c r="AJ815" s="920"/>
      <c r="AK815" s="920"/>
      <c r="AL815" s="920"/>
      <c r="AM815" s="920"/>
      <c r="AN815" s="920"/>
      <c r="AO815" s="920"/>
      <c r="AP815" s="920"/>
      <c r="AQ815" s="920"/>
      <c r="AR815" s="920"/>
      <c r="AS815" s="920"/>
      <c r="AT815" s="937"/>
    </row>
    <row r="816" spans="8:62" ht="18.95" customHeight="1">
      <c r="I816" s="1847"/>
      <c r="J816" s="949" t="s">
        <v>1791</v>
      </c>
      <c r="K816" s="981"/>
      <c r="L816" s="981"/>
      <c r="M816" s="938"/>
      <c r="N816" s="982" t="s">
        <v>1521</v>
      </c>
      <c r="O816" s="983"/>
      <c r="P816" s="983"/>
      <c r="Q816" s="983"/>
      <c r="R816" s="986" t="s">
        <v>912</v>
      </c>
      <c r="S816" s="910" t="s">
        <v>1656</v>
      </c>
      <c r="T816" s="981"/>
      <c r="U816" s="938"/>
      <c r="V816" s="982" t="s">
        <v>1521</v>
      </c>
      <c r="W816" s="983"/>
      <c r="X816" s="983"/>
      <c r="Y816" s="983"/>
      <c r="Z816" s="986" t="s">
        <v>912</v>
      </c>
      <c r="AA816" s="910" t="s">
        <v>1789</v>
      </c>
      <c r="AB816" s="981"/>
      <c r="AC816" s="938"/>
      <c r="AD816" s="982" t="s">
        <v>1521</v>
      </c>
      <c r="AE816" s="983"/>
      <c r="AF816" s="983"/>
      <c r="AG816" s="983"/>
      <c r="AH816" s="946" t="s">
        <v>1115</v>
      </c>
      <c r="AI816" s="920"/>
      <c r="AJ816" s="920"/>
      <c r="AK816" s="920"/>
      <c r="AL816" s="920"/>
      <c r="AM816" s="920"/>
      <c r="AN816" s="920"/>
      <c r="AO816" s="920"/>
      <c r="AP816" s="920"/>
      <c r="AQ816" s="920"/>
      <c r="AR816" s="920"/>
      <c r="AS816" s="920"/>
      <c r="AT816" s="937"/>
    </row>
    <row r="817" spans="9:57" ht="18.95" customHeight="1">
      <c r="I817" s="1847"/>
      <c r="J817" s="920"/>
      <c r="K817" s="920"/>
      <c r="L817" s="920"/>
      <c r="M817" s="920"/>
      <c r="N817" s="920"/>
      <c r="O817" s="920"/>
      <c r="P817" s="920"/>
      <c r="Q817" s="920"/>
      <c r="R817" s="920"/>
      <c r="S817" s="920"/>
      <c r="T817" s="920"/>
      <c r="U817" s="920"/>
      <c r="V817" s="920"/>
      <c r="W817" s="920"/>
      <c r="X817" s="920"/>
      <c r="Y817" s="920"/>
      <c r="Z817" s="920"/>
      <c r="AA817" s="920"/>
      <c r="AB817" s="920"/>
      <c r="AC817" s="920"/>
      <c r="AD817" s="920"/>
      <c r="AE817" s="920"/>
      <c r="AF817" s="920"/>
      <c r="AG817" s="920"/>
      <c r="AH817" s="920"/>
      <c r="AI817" s="920"/>
      <c r="AJ817" s="920"/>
      <c r="AK817" s="920"/>
      <c r="AL817" s="920"/>
      <c r="AM817" s="920"/>
      <c r="AN817" s="920"/>
      <c r="AO817" s="920"/>
      <c r="AP817" s="920"/>
      <c r="AQ817" s="920"/>
      <c r="AR817" s="920"/>
      <c r="AS817" s="920"/>
      <c r="AT817" s="937"/>
    </row>
    <row r="818" spans="9:57" ht="18.95" customHeight="1">
      <c r="I818" s="1847"/>
      <c r="J818" s="2880" t="s">
        <v>1559</v>
      </c>
      <c r="K818" s="2810" t="s">
        <v>3846</v>
      </c>
      <c r="L818" s="2882"/>
      <c r="M818" s="2882"/>
      <c r="N818" s="2812"/>
      <c r="O818" s="2810" t="s">
        <v>1647</v>
      </c>
      <c r="P818" s="2882"/>
      <c r="Q818" s="2882"/>
      <c r="R818" s="2882"/>
      <c r="S818" s="2812"/>
      <c r="T818" s="929" t="s">
        <v>1586</v>
      </c>
      <c r="U818" s="930"/>
      <c r="V818" s="930"/>
      <c r="W818" s="930"/>
      <c r="X818" s="930"/>
      <c r="Y818" s="930"/>
      <c r="Z818" s="930"/>
      <c r="AA818" s="930"/>
      <c r="AB818" s="930"/>
      <c r="AC818" s="931"/>
      <c r="AD818" s="930"/>
      <c r="AE818" s="931"/>
      <c r="AF818" s="931"/>
      <c r="AG818" s="931"/>
      <c r="AH818" s="931"/>
      <c r="AI818" s="2810" t="s">
        <v>3215</v>
      </c>
      <c r="AJ818" s="2811"/>
      <c r="AK818" s="2812"/>
      <c r="AL818" s="1235" t="s">
        <v>3848</v>
      </c>
      <c r="AM818" s="1236"/>
      <c r="AN818" s="1236"/>
      <c r="AO818" s="1236"/>
      <c r="AP818" s="1236"/>
      <c r="AQ818" s="1236"/>
      <c r="AR818" s="2947"/>
      <c r="AS818" s="920"/>
      <c r="AT818" s="937"/>
    </row>
    <row r="819" spans="9:57" ht="18.95" customHeight="1">
      <c r="I819" s="1847"/>
      <c r="J819" s="2881"/>
      <c r="K819" s="2813"/>
      <c r="L819" s="2814"/>
      <c r="M819" s="2814"/>
      <c r="N819" s="2815"/>
      <c r="O819" s="2813"/>
      <c r="P819" s="2814"/>
      <c r="Q819" s="2814"/>
      <c r="R819" s="2814"/>
      <c r="S819" s="2815"/>
      <c r="T819" s="929" t="s">
        <v>699</v>
      </c>
      <c r="U819" s="930"/>
      <c r="V819" s="930"/>
      <c r="W819" s="931"/>
      <c r="X819" s="929" t="s">
        <v>700</v>
      </c>
      <c r="Y819" s="930"/>
      <c r="Z819" s="931"/>
      <c r="AA819" s="929" t="s">
        <v>1697</v>
      </c>
      <c r="AB819" s="930"/>
      <c r="AC819" s="930"/>
      <c r="AD819" s="930"/>
      <c r="AE819" s="931"/>
      <c r="AF819" s="1157" t="s">
        <v>2080</v>
      </c>
      <c r="AG819" s="1306"/>
      <c r="AH819" s="1159"/>
      <c r="AI819" s="2813"/>
      <c r="AJ819" s="2814"/>
      <c r="AK819" s="2815"/>
      <c r="AL819" s="1208" t="s">
        <v>1870</v>
      </c>
      <c r="AM819" s="1209"/>
      <c r="AN819" s="1210"/>
      <c r="AO819" s="1208" t="s">
        <v>3213</v>
      </c>
      <c r="AP819" s="1209"/>
      <c r="AQ819" s="1210"/>
      <c r="AR819" s="2948"/>
      <c r="AS819" s="920"/>
      <c r="AT819" s="937"/>
    </row>
    <row r="820" spans="9:57" ht="18.95" customHeight="1">
      <c r="I820" s="1847"/>
      <c r="J820" s="1164" t="s">
        <v>1759</v>
      </c>
      <c r="K820" s="2890" t="s">
        <v>1179</v>
      </c>
      <c r="L820" s="2891"/>
      <c r="M820" s="2891"/>
      <c r="N820" s="2892"/>
      <c r="O820" s="1029" t="s">
        <v>1793</v>
      </c>
      <c r="P820" s="1027"/>
      <c r="Q820" s="1027"/>
      <c r="R820" s="1027"/>
      <c r="S820" s="1028"/>
      <c r="T820" s="982" t="s">
        <v>1689</v>
      </c>
      <c r="U820" s="983"/>
      <c r="V820" s="983"/>
      <c r="W820" s="983"/>
      <c r="X820" s="1080">
        <v>241657</v>
      </c>
      <c r="Y820" s="983"/>
      <c r="Z820" s="984"/>
      <c r="AA820" s="1080" t="s">
        <v>1691</v>
      </c>
      <c r="AB820" s="983"/>
      <c r="AC820" s="983"/>
      <c r="AD820" s="983"/>
      <c r="AE820" s="984"/>
      <c r="AF820" s="2929" t="s">
        <v>1704</v>
      </c>
      <c r="AG820" s="2930"/>
      <c r="AH820" s="2931"/>
      <c r="AI820" s="2935">
        <f>AL820-AO820</f>
        <v>14</v>
      </c>
      <c r="AJ820" s="2936"/>
      <c r="AK820" s="2937"/>
      <c r="AL820" s="1447">
        <v>14</v>
      </c>
      <c r="AM820" s="930"/>
      <c r="AN820" s="931"/>
      <c r="AO820" s="1447">
        <v>0</v>
      </c>
      <c r="AP820" s="930"/>
      <c r="AQ820" s="931"/>
      <c r="AR820" s="990" t="s">
        <v>1180</v>
      </c>
      <c r="AS820" s="920"/>
      <c r="AT820" s="937"/>
    </row>
    <row r="821" spans="9:57" ht="18.95" customHeight="1">
      <c r="I821" s="1847"/>
      <c r="J821" s="1164" t="s">
        <v>1759</v>
      </c>
      <c r="K821" s="2890" t="s">
        <v>1179</v>
      </c>
      <c r="L821" s="2891"/>
      <c r="M821" s="2891"/>
      <c r="N821" s="2892"/>
      <c r="O821" s="1029" t="s">
        <v>1793</v>
      </c>
      <c r="P821" s="1027"/>
      <c r="Q821" s="1027"/>
      <c r="R821" s="1027"/>
      <c r="S821" s="1028"/>
      <c r="T821" s="982" t="s">
        <v>1689</v>
      </c>
      <c r="U821" s="983"/>
      <c r="V821" s="983"/>
      <c r="W821" s="983"/>
      <c r="X821" s="1080">
        <v>241657</v>
      </c>
      <c r="Y821" s="983"/>
      <c r="Z821" s="984"/>
      <c r="AA821" s="1080" t="s">
        <v>1691</v>
      </c>
      <c r="AB821" s="983"/>
      <c r="AC821" s="983"/>
      <c r="AD821" s="983"/>
      <c r="AE821" s="984"/>
      <c r="AF821" s="2932" t="s">
        <v>1704</v>
      </c>
      <c r="AG821" s="2933"/>
      <c r="AH821" s="2934"/>
      <c r="AI821" s="2935">
        <f>AL821-AO821</f>
        <v>10</v>
      </c>
      <c r="AJ821" s="2936"/>
      <c r="AK821" s="2937"/>
      <c r="AL821" s="1447">
        <v>14</v>
      </c>
      <c r="AM821" s="930"/>
      <c r="AN821" s="931"/>
      <c r="AO821" s="1447">
        <v>4</v>
      </c>
      <c r="AP821" s="930"/>
      <c r="AQ821" s="931"/>
      <c r="AR821" s="2023"/>
      <c r="AS821" s="920"/>
      <c r="AT821" s="937"/>
    </row>
    <row r="822" spans="9:57" ht="18.95" customHeight="1">
      <c r="I822" s="1847"/>
      <c r="J822" s="932" t="s">
        <v>737</v>
      </c>
      <c r="K822" s="2890" t="s">
        <v>1179</v>
      </c>
      <c r="L822" s="2891"/>
      <c r="M822" s="2891"/>
      <c r="N822" s="2892"/>
      <c r="O822" s="1029" t="s">
        <v>1793</v>
      </c>
      <c r="P822" s="1027"/>
      <c r="Q822" s="1027"/>
      <c r="R822" s="1027"/>
      <c r="S822" s="1028"/>
      <c r="T822" s="982" t="s">
        <v>1689</v>
      </c>
      <c r="U822" s="983"/>
      <c r="V822" s="983"/>
      <c r="W822" s="983"/>
      <c r="X822" s="1080">
        <v>241657</v>
      </c>
      <c r="Y822" s="983"/>
      <c r="Z822" s="984"/>
      <c r="AA822" s="1080" t="s">
        <v>1691</v>
      </c>
      <c r="AB822" s="983"/>
      <c r="AC822" s="983"/>
      <c r="AD822" s="983"/>
      <c r="AE822" s="984"/>
      <c r="AF822" s="2932" t="s">
        <v>3782</v>
      </c>
      <c r="AG822" s="2933"/>
      <c r="AH822" s="2934"/>
      <c r="AI822" s="2935">
        <f>AL822-AO822</f>
        <v>10</v>
      </c>
      <c r="AJ822" s="2936"/>
      <c r="AK822" s="2937"/>
      <c r="AL822" s="1447">
        <v>20</v>
      </c>
      <c r="AM822" s="930"/>
      <c r="AN822" s="931"/>
      <c r="AO822" s="1447">
        <v>10</v>
      </c>
      <c r="AP822" s="930"/>
      <c r="AQ822" s="931"/>
      <c r="AR822" s="991"/>
      <c r="AS822" s="920"/>
      <c r="AT822" s="937"/>
    </row>
    <row r="823" spans="9:57" ht="5.0999999999999996" customHeight="1">
      <c r="I823" s="1847"/>
      <c r="J823" s="920"/>
      <c r="K823" s="920"/>
      <c r="L823" s="920"/>
      <c r="M823" s="920"/>
      <c r="N823" s="920"/>
      <c r="O823" s="920"/>
      <c r="P823" s="920"/>
      <c r="Q823" s="920"/>
      <c r="R823" s="920"/>
      <c r="S823" s="920"/>
      <c r="T823" s="920"/>
      <c r="U823" s="920"/>
      <c r="V823" s="920"/>
      <c r="W823" s="920"/>
      <c r="X823" s="920"/>
      <c r="Y823" s="920"/>
      <c r="Z823" s="920"/>
      <c r="AA823" s="920"/>
      <c r="AB823" s="920"/>
      <c r="AC823" s="920"/>
      <c r="AD823" s="920"/>
      <c r="AE823" s="920"/>
      <c r="AF823" s="920"/>
      <c r="AG823" s="920"/>
      <c r="AH823" s="920"/>
      <c r="AI823" s="920"/>
      <c r="AJ823" s="920"/>
      <c r="AK823" s="920"/>
      <c r="AL823" s="920"/>
      <c r="AM823" s="920"/>
      <c r="AN823" s="920"/>
      <c r="AO823" s="920"/>
      <c r="AP823" s="920"/>
      <c r="AQ823" s="920"/>
      <c r="AR823" s="920"/>
      <c r="AS823" s="920"/>
      <c r="AT823" s="937"/>
    </row>
    <row r="824" spans="9:57" ht="5.0999999999999996" customHeight="1">
      <c r="I824" s="1847"/>
      <c r="J824" s="1366"/>
      <c r="K824" s="1366"/>
      <c r="L824" s="1366"/>
      <c r="M824" s="1366"/>
      <c r="N824" s="1366"/>
      <c r="O824" s="1366"/>
      <c r="P824" s="1366"/>
      <c r="Q824" s="1366"/>
      <c r="R824" s="1366"/>
      <c r="S824" s="1366"/>
      <c r="T824" s="1366"/>
      <c r="U824" s="1366"/>
      <c r="V824" s="1366"/>
      <c r="W824" s="1366"/>
      <c r="X824" s="1366"/>
      <c r="Y824" s="1366"/>
      <c r="Z824" s="1366"/>
      <c r="AA824" s="1366"/>
      <c r="AB824" s="1366"/>
      <c r="AC824" s="1366"/>
      <c r="AD824" s="1366"/>
      <c r="AE824" s="1366"/>
      <c r="AF824" s="1366"/>
      <c r="AG824" s="1366"/>
      <c r="AH824" s="1366"/>
      <c r="AI824" s="977"/>
      <c r="AJ824" s="977"/>
      <c r="AK824" s="977"/>
      <c r="AL824" s="977"/>
      <c r="AM824" s="977"/>
      <c r="AN824" s="977"/>
      <c r="AO824" s="977"/>
      <c r="AP824" s="977"/>
      <c r="AQ824" s="977"/>
      <c r="AR824" s="977"/>
      <c r="AS824" s="920"/>
      <c r="AT824" s="937"/>
    </row>
    <row r="825" spans="9:57" ht="18.95" customHeight="1">
      <c r="I825" s="1847"/>
      <c r="J825" s="1443"/>
      <c r="K825" s="1443"/>
      <c r="L825" s="1443"/>
      <c r="M825" s="1443"/>
      <c r="N825" s="1443"/>
      <c r="O825" s="1443"/>
      <c r="P825" s="1443"/>
      <c r="Q825" s="1443"/>
      <c r="R825" s="1443"/>
      <c r="S825" s="1443"/>
      <c r="T825" s="1443"/>
      <c r="U825" s="1443"/>
      <c r="V825" s="1443"/>
      <c r="W825" s="1443"/>
      <c r="X825" s="1443"/>
      <c r="Y825" s="1443"/>
      <c r="Z825" s="1443"/>
      <c r="AA825" s="1443"/>
      <c r="AB825" s="1443"/>
      <c r="AC825" s="1443"/>
      <c r="AD825" s="1443"/>
      <c r="AE825" s="1443"/>
      <c r="AF825" s="1443"/>
      <c r="AG825" s="980" t="s">
        <v>1606</v>
      </c>
      <c r="AH825" s="1366"/>
      <c r="AI825" s="2938">
        <f>AI822+AI821</f>
        <v>20</v>
      </c>
      <c r="AJ825" s="2939"/>
      <c r="AK825" s="2940"/>
      <c r="AL825" s="2941">
        <f>AL820+AL821</f>
        <v>28</v>
      </c>
      <c r="AM825" s="2942"/>
      <c r="AN825" s="2943"/>
      <c r="AO825" s="2941">
        <f>AO820+AO821</f>
        <v>4</v>
      </c>
      <c r="AP825" s="2942"/>
      <c r="AQ825" s="2943"/>
      <c r="AR825" s="977"/>
      <c r="AS825" s="920"/>
      <c r="AT825" s="937"/>
    </row>
    <row r="826" spans="9:57" ht="5.0999999999999996" customHeight="1">
      <c r="I826" s="1847"/>
      <c r="J826" s="1366"/>
      <c r="K826" s="1366"/>
      <c r="L826" s="1366"/>
      <c r="M826" s="1366"/>
      <c r="N826" s="1366"/>
      <c r="O826" s="1366"/>
      <c r="P826" s="1366"/>
      <c r="Q826" s="1366"/>
      <c r="R826" s="1366"/>
      <c r="S826" s="1366"/>
      <c r="T826" s="1366"/>
      <c r="U826" s="1366"/>
      <c r="V826" s="1366"/>
      <c r="W826" s="1366"/>
      <c r="X826" s="1366"/>
      <c r="Y826" s="1366"/>
      <c r="Z826" s="1366"/>
      <c r="AA826" s="1366"/>
      <c r="AB826" s="1366"/>
      <c r="AC826" s="1366"/>
      <c r="AD826" s="1366"/>
      <c r="AE826" s="1366"/>
      <c r="AF826" s="1366"/>
      <c r="AG826" s="1366"/>
      <c r="AH826" s="1366"/>
      <c r="AI826" s="977"/>
      <c r="AJ826" s="977"/>
      <c r="AK826" s="977"/>
      <c r="AL826" s="977"/>
      <c r="AM826" s="977"/>
      <c r="AN826" s="977"/>
      <c r="AO826" s="977"/>
      <c r="AP826" s="977"/>
      <c r="AQ826" s="977"/>
      <c r="AR826" s="977"/>
      <c r="AS826" s="920"/>
      <c r="AT826" s="937"/>
    </row>
    <row r="827" spans="9:57" ht="18.95" customHeight="1">
      <c r="I827" s="1847"/>
      <c r="J827" s="920"/>
      <c r="K827" s="920"/>
      <c r="L827" s="920"/>
      <c r="M827" s="920"/>
      <c r="N827" s="920"/>
      <c r="O827" s="920"/>
      <c r="P827" s="920"/>
      <c r="Q827" s="920"/>
      <c r="R827" s="920"/>
      <c r="S827" s="920"/>
      <c r="T827" s="920"/>
      <c r="U827" s="920"/>
      <c r="V827" s="920"/>
      <c r="W827" s="920"/>
      <c r="X827" s="920"/>
      <c r="Y827" s="920"/>
      <c r="Z827" s="920"/>
      <c r="AA827" s="920"/>
      <c r="AB827" s="920"/>
      <c r="AC827" s="920"/>
      <c r="AD827" s="920"/>
      <c r="AE827" s="920"/>
      <c r="AF827" s="920"/>
      <c r="AG827" s="920"/>
      <c r="AH827" s="920"/>
      <c r="AI827" s="920"/>
      <c r="AJ827" s="920"/>
      <c r="AK827" s="920"/>
      <c r="AL827" s="1049" t="s">
        <v>3784</v>
      </c>
      <c r="AM827" s="920"/>
      <c r="AN827" s="920"/>
      <c r="AO827" s="1049"/>
      <c r="AP827" s="920"/>
      <c r="AQ827" s="920"/>
      <c r="AR827" s="920"/>
      <c r="AS827" s="920"/>
      <c r="AT827" s="937"/>
    </row>
    <row r="828" spans="9:57" ht="18.95" customHeight="1" thickBot="1">
      <c r="I828" s="1847"/>
      <c r="J828" s="1049"/>
      <c r="K828" s="920"/>
      <c r="L828" s="920"/>
      <c r="M828" s="920"/>
      <c r="N828" s="920"/>
      <c r="O828" s="920"/>
      <c r="P828" s="920"/>
      <c r="Q828" s="920"/>
      <c r="R828" s="920"/>
      <c r="S828" s="920"/>
      <c r="T828" s="920"/>
      <c r="U828" s="920"/>
      <c r="V828" s="920"/>
      <c r="W828" s="920"/>
      <c r="X828" s="920"/>
      <c r="Y828" s="920"/>
      <c r="Z828" s="920"/>
      <c r="AA828" s="920"/>
      <c r="AB828" s="920"/>
      <c r="AC828" s="920"/>
      <c r="AD828" s="920"/>
      <c r="AE828" s="920"/>
      <c r="AF828" s="920"/>
      <c r="AG828" s="920"/>
      <c r="AH828" s="920"/>
      <c r="AI828" s="920"/>
      <c r="AJ828" s="920"/>
      <c r="AK828" s="920"/>
      <c r="AL828" s="920"/>
      <c r="AM828" s="920"/>
      <c r="AN828" s="920"/>
      <c r="AO828" s="1049" t="s">
        <v>3783</v>
      </c>
      <c r="AP828" s="920"/>
      <c r="AQ828" s="920"/>
      <c r="AR828" s="920"/>
      <c r="AS828" s="920"/>
      <c r="AT828" s="937"/>
    </row>
    <row r="829" spans="9:57" ht="18.95" customHeight="1">
      <c r="I829" s="1847"/>
      <c r="J829" s="2026"/>
      <c r="K829" s="2026"/>
      <c r="L829" s="2026"/>
      <c r="M829" s="2026"/>
      <c r="N829" s="2026"/>
      <c r="O829" s="2026"/>
      <c r="P829" s="2026"/>
      <c r="Q829" s="2026"/>
      <c r="R829" s="2026"/>
      <c r="S829" s="2026"/>
      <c r="T829" s="2026"/>
      <c r="U829" s="2026"/>
      <c r="V829" s="2026"/>
      <c r="W829" s="2026"/>
      <c r="X829" s="2026"/>
      <c r="Y829" s="2026"/>
      <c r="Z829" s="2026"/>
      <c r="AA829" s="2026"/>
      <c r="AB829" s="2026"/>
      <c r="AC829" s="2026"/>
      <c r="AD829" s="2026"/>
      <c r="AE829" s="2026"/>
      <c r="AF829" s="2026"/>
      <c r="AG829" s="2026"/>
      <c r="AH829" s="2026"/>
      <c r="AI829" s="2026"/>
      <c r="AJ829" s="2026"/>
      <c r="AK829" s="2026"/>
      <c r="AL829" s="2026"/>
      <c r="AM829" s="2026"/>
      <c r="AN829" s="2026"/>
      <c r="AO829" s="2026"/>
      <c r="AP829" s="2026"/>
      <c r="AQ829" s="2026"/>
      <c r="AR829" s="2026"/>
      <c r="AS829" s="920"/>
      <c r="AT829" s="937"/>
    </row>
    <row r="830" spans="9:57" ht="18.95" customHeight="1">
      <c r="I830" s="1847"/>
      <c r="J830" s="988" t="s">
        <v>3849</v>
      </c>
      <c r="K830" s="920"/>
      <c r="L830" s="920"/>
      <c r="M830" s="920"/>
      <c r="N830" s="920"/>
      <c r="O830" s="920"/>
      <c r="P830" s="920"/>
      <c r="Q830" s="948" t="s">
        <v>3850</v>
      </c>
      <c r="R830" s="947"/>
      <c r="S830" s="947"/>
      <c r="T830" s="920"/>
      <c r="AK830" s="1256" t="s">
        <v>3851</v>
      </c>
      <c r="AL830" s="1056"/>
      <c r="AM830" s="1056"/>
      <c r="AN830" s="1056"/>
      <c r="AO830" s="982" t="s">
        <v>1521</v>
      </c>
      <c r="AP830" s="983"/>
      <c r="AQ830" s="983"/>
      <c r="AR830" s="983"/>
      <c r="AS830" s="984"/>
      <c r="AT830" s="937"/>
      <c r="AZ830" s="920"/>
      <c r="BA830" s="920"/>
      <c r="BB830" s="920"/>
      <c r="BC830" s="920"/>
      <c r="BD830" s="920"/>
      <c r="BE830" s="920"/>
    </row>
    <row r="831" spans="9:57" ht="9.9499999999999993" customHeight="1">
      <c r="I831" s="1847"/>
      <c r="J831" s="920"/>
      <c r="K831" s="920"/>
      <c r="L831" s="920"/>
      <c r="M831" s="920"/>
      <c r="N831" s="920"/>
      <c r="O831" s="920"/>
      <c r="P831" s="920"/>
      <c r="Q831" s="920"/>
      <c r="R831" s="920"/>
      <c r="S831" s="920"/>
      <c r="T831" s="920"/>
      <c r="AO831" s="920"/>
      <c r="AP831" s="920"/>
      <c r="AQ831" s="920"/>
      <c r="AR831" s="920"/>
      <c r="AS831" s="920"/>
      <c r="AT831" s="937"/>
      <c r="AU831" s="920"/>
      <c r="AV831" s="920"/>
      <c r="AW831" s="920"/>
      <c r="AX831" s="920"/>
      <c r="AY831" s="920"/>
      <c r="AZ831" s="920"/>
      <c r="BA831" s="920"/>
      <c r="BB831" s="920"/>
      <c r="BC831" s="920"/>
      <c r="BD831" s="1049"/>
      <c r="BE831" s="920"/>
    </row>
    <row r="832" spans="9:57" ht="18.95" customHeight="1">
      <c r="I832" s="1847"/>
      <c r="J832" s="2880" t="s">
        <v>1559</v>
      </c>
      <c r="K832" s="2810" t="s">
        <v>3853</v>
      </c>
      <c r="L832" s="2882"/>
      <c r="M832" s="2882"/>
      <c r="N832" s="2812"/>
      <c r="O832" s="2810" t="s">
        <v>1647</v>
      </c>
      <c r="P832" s="2882"/>
      <c r="Q832" s="2882"/>
      <c r="R832" s="2882"/>
      <c r="S832" s="2812"/>
      <c r="T832" s="2797" t="s">
        <v>3852</v>
      </c>
      <c r="U832" s="2798"/>
      <c r="V832" s="2798"/>
      <c r="W832" s="2798"/>
      <c r="X832" s="2799"/>
      <c r="Y832" s="929" t="s">
        <v>1586</v>
      </c>
      <c r="Z832" s="930"/>
      <c r="AA832" s="930"/>
      <c r="AB832" s="930"/>
      <c r="AC832" s="930"/>
      <c r="AD832" s="930"/>
      <c r="AE832" s="930"/>
      <c r="AF832" s="930"/>
      <c r="AG832" s="930"/>
      <c r="AH832" s="930"/>
      <c r="AI832" s="931"/>
      <c r="AJ832" s="930"/>
      <c r="AK832" s="930"/>
      <c r="AL832" s="931"/>
      <c r="AM832" s="930"/>
      <c r="AN832" s="930"/>
      <c r="AO832" s="931"/>
      <c r="AP832" s="1157" t="s">
        <v>1775</v>
      </c>
      <c r="AQ832" s="1158"/>
      <c r="AR832" s="1159"/>
      <c r="AS832" s="1229"/>
      <c r="AT832" s="937"/>
    </row>
    <row r="833" spans="8:67" ht="18.95" customHeight="1">
      <c r="I833" s="1847"/>
      <c r="J833" s="2881"/>
      <c r="K833" s="2813"/>
      <c r="L833" s="2814"/>
      <c r="M833" s="2814"/>
      <c r="N833" s="2815"/>
      <c r="O833" s="2813"/>
      <c r="P833" s="2814"/>
      <c r="Q833" s="2814"/>
      <c r="R833" s="2814"/>
      <c r="S833" s="2815"/>
      <c r="T833" s="2800"/>
      <c r="U833" s="2801"/>
      <c r="V833" s="2801"/>
      <c r="W833" s="2801"/>
      <c r="X833" s="2802"/>
      <c r="Y833" s="929" t="s">
        <v>699</v>
      </c>
      <c r="Z833" s="930"/>
      <c r="AA833" s="930"/>
      <c r="AB833" s="931"/>
      <c r="AC833" s="929" t="s">
        <v>700</v>
      </c>
      <c r="AD833" s="930"/>
      <c r="AE833" s="930"/>
      <c r="AF833" s="931"/>
      <c r="AG833" s="929" t="s">
        <v>1697</v>
      </c>
      <c r="AH833" s="930"/>
      <c r="AI833" s="930"/>
      <c r="AJ833" s="930"/>
      <c r="AK833" s="930"/>
      <c r="AL833" s="931"/>
      <c r="AM833" s="929" t="s">
        <v>1771</v>
      </c>
      <c r="AN833" s="930"/>
      <c r="AO833" s="931"/>
      <c r="AP833" s="1227" t="s">
        <v>1847</v>
      </c>
      <c r="AQ833" s="1160"/>
      <c r="AR833" s="1161"/>
      <c r="AS833" s="1228" t="s">
        <v>1180</v>
      </c>
      <c r="AT833" s="937"/>
    </row>
    <row r="834" spans="8:67" ht="18.95" customHeight="1">
      <c r="I834" s="1847"/>
      <c r="J834" s="932" t="s">
        <v>737</v>
      </c>
      <c r="K834" s="2890" t="s">
        <v>1179</v>
      </c>
      <c r="L834" s="2891"/>
      <c r="M834" s="2891"/>
      <c r="N834" s="2892"/>
      <c r="O834" s="1029" t="s">
        <v>1793</v>
      </c>
      <c r="P834" s="1027"/>
      <c r="Q834" s="1027"/>
      <c r="R834" s="1027"/>
      <c r="S834" s="1028"/>
      <c r="T834" s="1029" t="s">
        <v>1860</v>
      </c>
      <c r="U834" s="1027"/>
      <c r="V834" s="1027"/>
      <c r="W834" s="1027"/>
      <c r="X834" s="1028"/>
      <c r="Y834" s="982" t="s">
        <v>1689</v>
      </c>
      <c r="Z834" s="983"/>
      <c r="AA834" s="983"/>
      <c r="AB834" s="983"/>
      <c r="AC834" s="1080">
        <v>241657</v>
      </c>
      <c r="AD834" s="1245"/>
      <c r="AE834" s="983"/>
      <c r="AF834" s="984"/>
      <c r="AG834" s="1080" t="s">
        <v>1691</v>
      </c>
      <c r="AH834" s="983"/>
      <c r="AI834" s="983"/>
      <c r="AJ834" s="983"/>
      <c r="AK834" s="983"/>
      <c r="AL834" s="983"/>
      <c r="AM834" s="982" t="s">
        <v>1772</v>
      </c>
      <c r="AN834" s="984"/>
      <c r="AO834" s="946" t="s">
        <v>1115</v>
      </c>
      <c r="AP834" s="1170">
        <v>14</v>
      </c>
      <c r="AQ834" s="1171"/>
      <c r="AR834" s="1172"/>
      <c r="AS834" s="1068"/>
      <c r="AT834" s="937"/>
    </row>
    <row r="835" spans="8:67" ht="18.95" customHeight="1">
      <c r="I835" s="1847"/>
      <c r="J835" s="932" t="s">
        <v>737</v>
      </c>
      <c r="K835" s="2890" t="s">
        <v>1179</v>
      </c>
      <c r="L835" s="2891"/>
      <c r="M835" s="2891"/>
      <c r="N835" s="2892"/>
      <c r="O835" s="1029" t="s">
        <v>1793</v>
      </c>
      <c r="P835" s="1027"/>
      <c r="Q835" s="1027"/>
      <c r="R835" s="1027"/>
      <c r="S835" s="1028"/>
      <c r="T835" s="1029" t="s">
        <v>1860</v>
      </c>
      <c r="U835" s="1027"/>
      <c r="V835" s="1027"/>
      <c r="W835" s="1027"/>
      <c r="X835" s="1028"/>
      <c r="Y835" s="982" t="s">
        <v>1689</v>
      </c>
      <c r="Z835" s="983"/>
      <c r="AA835" s="983"/>
      <c r="AB835" s="983"/>
      <c r="AC835" s="1080">
        <v>241657</v>
      </c>
      <c r="AD835" s="1245"/>
      <c r="AE835" s="983"/>
      <c r="AF835" s="984"/>
      <c r="AG835" s="1080" t="s">
        <v>1691</v>
      </c>
      <c r="AH835" s="983"/>
      <c r="AI835" s="983"/>
      <c r="AJ835" s="983"/>
      <c r="AK835" s="983"/>
      <c r="AL835" s="983"/>
      <c r="AM835" s="982" t="s">
        <v>1773</v>
      </c>
      <c r="AN835" s="984"/>
      <c r="AO835" s="946" t="s">
        <v>1115</v>
      </c>
      <c r="AP835" s="1170">
        <v>10</v>
      </c>
      <c r="AQ835" s="1171"/>
      <c r="AR835" s="1172"/>
      <c r="AS835" s="1229"/>
      <c r="AT835" s="937"/>
    </row>
    <row r="836" spans="8:67" ht="5.0999999999999996" customHeight="1">
      <c r="I836" s="1847"/>
      <c r="J836" s="920"/>
      <c r="K836" s="920"/>
      <c r="L836" s="920"/>
      <c r="M836" s="920"/>
      <c r="N836" s="920"/>
      <c r="O836" s="920"/>
      <c r="P836" s="920"/>
      <c r="Q836" s="920"/>
      <c r="R836" s="920"/>
      <c r="S836" s="920"/>
      <c r="T836" s="920"/>
      <c r="Y836" s="920"/>
      <c r="Z836" s="920"/>
      <c r="AA836" s="920"/>
      <c r="AB836" s="920"/>
      <c r="AC836" s="920"/>
      <c r="AD836" s="920"/>
      <c r="AE836" s="920"/>
      <c r="AF836" s="920"/>
      <c r="AG836" s="920"/>
      <c r="AH836" s="920"/>
      <c r="AI836" s="920"/>
      <c r="AJ836" s="920"/>
      <c r="AK836" s="920"/>
      <c r="AL836" s="920"/>
      <c r="AM836" s="920"/>
      <c r="AN836" s="920"/>
      <c r="AO836" s="920"/>
      <c r="AP836" s="920"/>
      <c r="AQ836" s="920"/>
      <c r="AR836" s="920"/>
      <c r="AS836" s="920"/>
      <c r="AT836" s="937"/>
    </row>
    <row r="837" spans="8:67" ht="5.0999999999999996" customHeight="1">
      <c r="I837" s="1847"/>
      <c r="J837" s="977"/>
      <c r="K837" s="977"/>
      <c r="L837" s="977"/>
      <c r="M837" s="977"/>
      <c r="N837" s="977"/>
      <c r="O837" s="977"/>
      <c r="P837" s="977"/>
      <c r="Q837" s="977"/>
      <c r="R837" s="977"/>
      <c r="S837" s="977"/>
      <c r="T837" s="977"/>
      <c r="U837" s="977"/>
      <c r="V837" s="977"/>
      <c r="W837" s="977"/>
      <c r="X837" s="977"/>
      <c r="Y837" s="977"/>
      <c r="Z837" s="977"/>
      <c r="AA837" s="977"/>
      <c r="AB837" s="977"/>
      <c r="AC837" s="977"/>
      <c r="AD837" s="977"/>
      <c r="AE837" s="977"/>
      <c r="AF837" s="977"/>
      <c r="AG837" s="977"/>
      <c r="AH837" s="977"/>
      <c r="AI837" s="977"/>
      <c r="AJ837" s="1242"/>
      <c r="AK837" s="1242"/>
      <c r="AL837" s="1242"/>
      <c r="AM837" s="1242"/>
      <c r="AN837" s="1242"/>
      <c r="AO837" s="1242"/>
      <c r="AP837" s="977"/>
      <c r="AQ837" s="977"/>
      <c r="AR837" s="977"/>
      <c r="AS837" s="1242"/>
      <c r="AT837" s="937"/>
    </row>
    <row r="838" spans="8:67" ht="18.95" customHeight="1">
      <c r="I838" s="1847"/>
      <c r="J838" s="977"/>
      <c r="K838" s="977"/>
      <c r="L838" s="977"/>
      <c r="M838" s="977"/>
      <c r="N838" s="977"/>
      <c r="O838" s="977"/>
      <c r="P838" s="977"/>
      <c r="Q838" s="977"/>
      <c r="R838" s="977"/>
      <c r="S838" s="977"/>
      <c r="T838" s="977"/>
      <c r="U838" s="977"/>
      <c r="V838" s="977"/>
      <c r="W838" s="977"/>
      <c r="X838" s="977"/>
      <c r="Y838" s="977"/>
      <c r="Z838" s="977"/>
      <c r="AA838" s="977"/>
      <c r="AB838" s="977"/>
      <c r="AC838" s="977"/>
      <c r="AD838" s="977"/>
      <c r="AE838" s="977"/>
      <c r="AF838" s="977"/>
      <c r="AG838" s="977"/>
      <c r="AH838" s="977"/>
      <c r="AI838" s="977"/>
      <c r="AJ838" s="977"/>
      <c r="AK838" s="977"/>
      <c r="AL838" s="980"/>
      <c r="AM838" s="980" t="s">
        <v>1606</v>
      </c>
      <c r="AN838" s="979"/>
      <c r="AO838" s="979"/>
      <c r="AP838" s="2883">
        <f>AP834+AP835</f>
        <v>24</v>
      </c>
      <c r="AQ838" s="2884"/>
      <c r="AR838" s="2885"/>
      <c r="AS838" s="980"/>
      <c r="AT838" s="937"/>
    </row>
    <row r="839" spans="8:67" ht="5.0999999999999996" customHeight="1">
      <c r="I839" s="1847"/>
      <c r="J839" s="977"/>
      <c r="K839" s="977"/>
      <c r="L839" s="977"/>
      <c r="M839" s="977"/>
      <c r="N839" s="977"/>
      <c r="O839" s="977"/>
      <c r="P839" s="977"/>
      <c r="Q839" s="977"/>
      <c r="R839" s="977"/>
      <c r="S839" s="977"/>
      <c r="T839" s="977"/>
      <c r="U839" s="977"/>
      <c r="V839" s="977"/>
      <c r="W839" s="977"/>
      <c r="X839" s="977"/>
      <c r="Y839" s="977"/>
      <c r="Z839" s="977"/>
      <c r="AA839" s="977"/>
      <c r="AB839" s="977"/>
      <c r="AC839" s="977"/>
      <c r="AD839" s="977"/>
      <c r="AE839" s="977"/>
      <c r="AF839" s="977"/>
      <c r="AG839" s="977"/>
      <c r="AH839" s="977"/>
      <c r="AI839" s="977"/>
      <c r="AJ839" s="977"/>
      <c r="AK839" s="977"/>
      <c r="AL839" s="977"/>
      <c r="AM839" s="977"/>
      <c r="AN839" s="977"/>
      <c r="AO839" s="977"/>
      <c r="AP839" s="977"/>
      <c r="AQ839" s="977"/>
      <c r="AR839" s="977"/>
      <c r="AS839" s="977"/>
      <c r="AT839" s="937"/>
    </row>
    <row r="840" spans="8:67" ht="9.9499999999999993" customHeight="1">
      <c r="I840" s="936"/>
      <c r="J840" s="939"/>
      <c r="K840" s="939"/>
      <c r="L840" s="939"/>
      <c r="M840" s="939"/>
      <c r="N840" s="939"/>
      <c r="O840" s="939"/>
      <c r="P840" s="939"/>
      <c r="Q840" s="939"/>
      <c r="R840" s="939"/>
      <c r="S840" s="939"/>
      <c r="T840" s="939"/>
      <c r="U840" s="939"/>
      <c r="V840" s="939"/>
      <c r="W840" s="939"/>
      <c r="X840" s="939"/>
      <c r="Y840" s="939"/>
      <c r="Z840" s="939"/>
      <c r="AA840" s="939"/>
      <c r="AB840" s="939"/>
      <c r="AC840" s="939"/>
      <c r="AD840" s="939"/>
      <c r="AE840" s="939"/>
      <c r="AF840" s="939"/>
      <c r="AG840" s="939"/>
      <c r="AH840" s="939"/>
      <c r="AI840" s="939"/>
      <c r="AJ840" s="939"/>
      <c r="AK840" s="939"/>
      <c r="AL840" s="939"/>
      <c r="AM840" s="939"/>
      <c r="AN840" s="939"/>
      <c r="AO840" s="939"/>
      <c r="AP840" s="939"/>
      <c r="AQ840" s="939"/>
      <c r="AR840" s="939"/>
      <c r="AS840" s="939"/>
      <c r="AT840" s="940"/>
    </row>
    <row r="844" spans="8:67" ht="18.95" customHeight="1">
      <c r="H844" s="1971" t="s">
        <v>3588</v>
      </c>
    </row>
    <row r="846" spans="8:67" ht="5.0999999999999996" customHeight="1">
      <c r="I846" s="2239"/>
      <c r="J846" s="2236"/>
      <c r="K846" s="2237"/>
      <c r="L846" s="2237"/>
      <c r="M846" s="2237"/>
      <c r="N846" s="2237"/>
      <c r="O846" s="2237"/>
      <c r="P846" s="2237"/>
      <c r="Q846" s="2237"/>
      <c r="R846" s="2238"/>
    </row>
    <row r="847" spans="8:67" ht="18.95" customHeight="1">
      <c r="I847" s="2239"/>
      <c r="J847" s="1953" t="s">
        <v>3616</v>
      </c>
      <c r="K847" s="908"/>
      <c r="L847" s="908"/>
      <c r="M847" s="908"/>
      <c r="N847" s="908"/>
      <c r="O847" s="908"/>
      <c r="P847" s="908"/>
      <c r="Q847" s="908"/>
      <c r="R847" s="909"/>
    </row>
    <row r="848" spans="8:67" ht="9.9499999999999993" customHeight="1">
      <c r="I848" s="916"/>
      <c r="J848" s="2239"/>
      <c r="K848" s="2239"/>
      <c r="L848" s="2239"/>
      <c r="M848" s="2239"/>
      <c r="N848" s="2239"/>
      <c r="O848" s="2239"/>
      <c r="P848" s="2239"/>
      <c r="Q848" s="920"/>
      <c r="R848" s="920"/>
      <c r="S848" s="941"/>
      <c r="T848" s="941"/>
      <c r="U848" s="941"/>
      <c r="V848" s="941"/>
      <c r="W848" s="941"/>
      <c r="X848" s="941"/>
      <c r="Y848" s="941"/>
      <c r="Z848" s="941"/>
      <c r="AA848" s="941"/>
      <c r="AB848" s="941"/>
      <c r="AC848" s="941"/>
      <c r="AD848" s="941"/>
      <c r="AE848" s="941"/>
      <c r="AF848" s="941"/>
      <c r="AG848" s="941"/>
      <c r="AH848" s="941"/>
      <c r="AI848" s="941"/>
      <c r="AJ848" s="941"/>
      <c r="AK848" s="941"/>
      <c r="AL848" s="941"/>
      <c r="AM848" s="941"/>
      <c r="AN848" s="941"/>
      <c r="AO848" s="941"/>
      <c r="AP848" s="941"/>
      <c r="AQ848" s="941"/>
      <c r="AR848" s="941"/>
      <c r="AS848" s="941"/>
      <c r="AT848" s="941"/>
      <c r="AU848" s="941"/>
      <c r="AV848" s="941"/>
      <c r="AW848" s="941"/>
      <c r="AX848" s="941"/>
      <c r="AY848" s="941"/>
      <c r="AZ848" s="941"/>
      <c r="BA848" s="941"/>
      <c r="BB848" s="941"/>
      <c r="BC848" s="941"/>
      <c r="BD848" s="941"/>
      <c r="BE848" s="941"/>
      <c r="BF848" s="941"/>
      <c r="BG848" s="941"/>
      <c r="BH848" s="941"/>
      <c r="BI848" s="941"/>
      <c r="BJ848" s="941"/>
      <c r="BK848" s="941"/>
      <c r="BL848" s="941"/>
      <c r="BM848" s="941"/>
      <c r="BN848" s="941"/>
      <c r="BO848" s="942"/>
    </row>
    <row r="849" spans="9:67" ht="18.95" customHeight="1">
      <c r="I849" s="1847"/>
      <c r="J849" s="1962" t="s">
        <v>3590</v>
      </c>
      <c r="K849" s="752"/>
      <c r="L849" s="938"/>
      <c r="M849" s="920"/>
      <c r="N849" s="2890" t="s">
        <v>1179</v>
      </c>
      <c r="O849" s="2891"/>
      <c r="P849" s="2891"/>
      <c r="Q849" s="2892"/>
      <c r="R849" s="986" t="s">
        <v>1180</v>
      </c>
      <c r="S849" s="987" t="s">
        <v>1178</v>
      </c>
      <c r="T849" s="2890" t="s">
        <v>1179</v>
      </c>
      <c r="U849" s="2891"/>
      <c r="V849" s="2891"/>
      <c r="W849" s="2892"/>
      <c r="X849" s="986" t="s">
        <v>1180</v>
      </c>
      <c r="Y849" s="920"/>
      <c r="Z849" s="920"/>
      <c r="AA849" s="920"/>
      <c r="AB849" s="920"/>
      <c r="AC849" s="926" t="s">
        <v>1544</v>
      </c>
      <c r="AD849" s="927"/>
      <c r="AE849" s="928"/>
      <c r="AF849" s="926" t="s">
        <v>3611</v>
      </c>
      <c r="AG849" s="927"/>
      <c r="AH849" s="928"/>
      <c r="AI849" s="920"/>
      <c r="AJ849" s="920"/>
      <c r="AK849" s="920"/>
      <c r="AL849" s="920"/>
      <c r="AM849" s="920"/>
      <c r="AN849" s="920"/>
      <c r="AO849" s="920"/>
      <c r="AP849" s="920"/>
      <c r="AQ849" s="920"/>
      <c r="AR849" s="920"/>
      <c r="AS849" s="920"/>
      <c r="AT849" s="920"/>
      <c r="AU849" s="920"/>
      <c r="AV849" s="920"/>
      <c r="AW849" s="920"/>
      <c r="AX849" s="920"/>
      <c r="AY849" s="920"/>
      <c r="AZ849" s="920"/>
      <c r="BA849" s="920"/>
      <c r="BB849" s="920"/>
      <c r="BC849" s="920"/>
      <c r="BD849" s="920"/>
      <c r="BE849" s="920"/>
      <c r="BF849" s="920"/>
      <c r="BG849" s="920"/>
      <c r="BH849" s="920"/>
      <c r="BI849" s="920"/>
      <c r="BJ849" s="920"/>
      <c r="BK849" s="920"/>
      <c r="BL849" s="920"/>
      <c r="BM849" s="920"/>
      <c r="BN849" s="920"/>
      <c r="BO849" s="937"/>
    </row>
    <row r="850" spans="9:67" ht="9.9499999999999993" customHeight="1">
      <c r="I850" s="1847"/>
      <c r="J850" s="920"/>
      <c r="K850" s="920"/>
      <c r="L850" s="920"/>
      <c r="M850" s="920"/>
      <c r="N850" s="920"/>
      <c r="O850" s="920"/>
      <c r="P850" s="920"/>
      <c r="Q850" s="920"/>
      <c r="R850" s="920"/>
      <c r="S850" s="920"/>
      <c r="T850" s="920"/>
      <c r="U850" s="920"/>
      <c r="V850" s="920"/>
      <c r="W850" s="920"/>
      <c r="X850" s="920"/>
      <c r="Y850" s="920"/>
      <c r="Z850" s="920"/>
      <c r="AA850" s="920"/>
      <c r="AB850" s="920"/>
      <c r="AC850" s="920"/>
      <c r="AD850" s="920"/>
      <c r="AE850" s="920"/>
      <c r="AF850" s="920"/>
      <c r="AG850" s="920"/>
      <c r="AH850" s="920"/>
      <c r="AI850" s="920"/>
      <c r="AJ850" s="920"/>
      <c r="AK850" s="920"/>
      <c r="AL850" s="920"/>
      <c r="AM850" s="920"/>
      <c r="AN850" s="920"/>
      <c r="AO850" s="920"/>
      <c r="AP850" s="920"/>
      <c r="AQ850" s="920"/>
      <c r="AR850" s="920"/>
      <c r="AS850" s="920"/>
      <c r="AT850" s="920"/>
      <c r="AU850" s="920"/>
      <c r="AV850" s="920"/>
      <c r="AW850" s="920"/>
      <c r="AX850" s="920"/>
      <c r="AY850" s="920"/>
      <c r="AZ850" s="920"/>
      <c r="BA850" s="920"/>
      <c r="BB850" s="920"/>
      <c r="BC850" s="920"/>
      <c r="BD850" s="920"/>
      <c r="BE850" s="920"/>
      <c r="BF850" s="920"/>
      <c r="BG850" s="920"/>
      <c r="BH850" s="920"/>
      <c r="BI850" s="920"/>
      <c r="BJ850" s="920"/>
      <c r="BK850" s="920"/>
      <c r="BL850" s="920"/>
      <c r="BM850" s="920"/>
      <c r="BN850" s="920"/>
      <c r="BO850" s="937"/>
    </row>
    <row r="851" spans="9:67" ht="18.95" customHeight="1">
      <c r="I851" s="1847"/>
      <c r="J851" s="1256" t="s">
        <v>1630</v>
      </c>
      <c r="K851" s="1056"/>
      <c r="L851" s="938"/>
      <c r="M851" s="920"/>
      <c r="N851" s="992" t="s">
        <v>1860</v>
      </c>
      <c r="O851" s="1152"/>
      <c r="P851" s="1152"/>
      <c r="Q851" s="1152"/>
      <c r="R851" s="1152"/>
      <c r="S851" s="1153"/>
      <c r="T851" s="986" t="s">
        <v>912</v>
      </c>
      <c r="U851" s="1049" t="s">
        <v>3591</v>
      </c>
      <c r="V851" s="920"/>
      <c r="W851" s="920"/>
      <c r="X851" s="920"/>
      <c r="Y851" s="920"/>
      <c r="Z851" s="920"/>
      <c r="AA851" s="920"/>
      <c r="AB851" s="920"/>
      <c r="AC851" s="920"/>
      <c r="AD851" s="920"/>
      <c r="AE851" s="920"/>
      <c r="AF851" s="920"/>
      <c r="AG851" s="920"/>
      <c r="AH851" s="920"/>
      <c r="AI851" s="920"/>
      <c r="AJ851" s="920"/>
      <c r="AK851" s="920"/>
      <c r="AL851" s="920"/>
      <c r="AM851" s="920"/>
      <c r="AN851" s="920"/>
      <c r="AO851" s="920"/>
      <c r="AP851" s="920"/>
      <c r="AQ851" s="920"/>
      <c r="AR851" s="920"/>
      <c r="AS851" s="920"/>
      <c r="AT851" s="920"/>
      <c r="AU851" s="920"/>
      <c r="AV851" s="920"/>
      <c r="AW851" s="920"/>
      <c r="AX851" s="920"/>
      <c r="AY851" s="920"/>
      <c r="AZ851" s="920"/>
      <c r="BA851" s="920"/>
      <c r="BB851" s="920"/>
      <c r="BC851" s="920"/>
      <c r="BD851" s="920"/>
      <c r="BE851" s="920"/>
      <c r="BF851" s="920"/>
      <c r="BG851" s="920"/>
      <c r="BH851" s="920"/>
      <c r="BI851" s="920"/>
      <c r="BJ851" s="920"/>
      <c r="BK851" s="920"/>
      <c r="BL851" s="920"/>
      <c r="BM851" s="920"/>
      <c r="BN851" s="920"/>
      <c r="BO851" s="937"/>
    </row>
    <row r="852" spans="9:67" ht="9.9499999999999993" customHeight="1">
      <c r="I852" s="1847"/>
      <c r="J852" s="920"/>
      <c r="K852" s="920"/>
      <c r="L852" s="920"/>
      <c r="M852" s="920"/>
      <c r="N852" s="920"/>
      <c r="O852" s="920"/>
      <c r="P852" s="920"/>
      <c r="Q852" s="920"/>
      <c r="R852" s="920"/>
      <c r="S852" s="920"/>
      <c r="T852" s="920"/>
      <c r="U852" s="920"/>
      <c r="V852" s="920"/>
      <c r="W852" s="920"/>
      <c r="X852" s="920"/>
      <c r="Y852" s="920"/>
      <c r="Z852" s="920"/>
      <c r="AA852" s="920"/>
      <c r="AB852" s="920"/>
      <c r="AC852" s="920"/>
      <c r="AD852" s="920"/>
      <c r="AE852" s="920"/>
      <c r="AF852" s="920"/>
      <c r="AG852" s="920"/>
      <c r="AH852" s="920"/>
      <c r="AI852" s="920"/>
      <c r="AJ852" s="920"/>
      <c r="AK852" s="920"/>
      <c r="AL852" s="920"/>
      <c r="AM852" s="920"/>
      <c r="AN852" s="920"/>
      <c r="AO852" s="920"/>
      <c r="AP852" s="920"/>
      <c r="AQ852" s="920"/>
      <c r="AR852" s="920"/>
      <c r="AS852" s="920"/>
      <c r="AT852" s="920"/>
      <c r="AU852" s="920"/>
      <c r="AV852" s="920"/>
      <c r="AW852" s="920"/>
      <c r="AX852" s="920"/>
      <c r="AY852" s="920"/>
      <c r="AZ852" s="920"/>
      <c r="BA852" s="920"/>
      <c r="BB852" s="920"/>
      <c r="BC852" s="920"/>
      <c r="BD852" s="920"/>
      <c r="BE852" s="920"/>
      <c r="BF852" s="920"/>
      <c r="BG852" s="920"/>
      <c r="BH852" s="920"/>
      <c r="BI852" s="920"/>
      <c r="BJ852" s="920"/>
      <c r="BK852" s="920"/>
      <c r="BL852" s="920"/>
      <c r="BM852" s="920"/>
      <c r="BN852" s="920"/>
      <c r="BO852" s="937"/>
    </row>
    <row r="853" spans="9:67" ht="20.100000000000001" customHeight="1">
      <c r="I853" s="1847"/>
      <c r="J853" s="2235" t="s">
        <v>1626</v>
      </c>
      <c r="K853" s="938"/>
      <c r="L853" s="938"/>
      <c r="M853" s="938"/>
      <c r="N853" s="2072" t="s">
        <v>1869</v>
      </c>
      <c r="O853" s="918"/>
      <c r="P853" s="918"/>
      <c r="Q853" s="918"/>
      <c r="R853" s="918"/>
      <c r="S853" s="919"/>
      <c r="T853" s="986" t="s">
        <v>912</v>
      </c>
      <c r="U853" s="1084" t="s">
        <v>3579</v>
      </c>
      <c r="V853" s="1084" t="s">
        <v>3598</v>
      </c>
      <c r="W853" s="1084"/>
      <c r="X853" s="1049" t="s">
        <v>3600</v>
      </c>
      <c r="Y853" s="920"/>
      <c r="Z853" s="1084"/>
      <c r="AA853" s="1084"/>
      <c r="AB853" s="1049"/>
      <c r="AC853" s="920"/>
      <c r="AD853" s="920"/>
      <c r="AE853" s="920"/>
      <c r="AF853" s="920"/>
      <c r="AG853" s="920"/>
      <c r="AH853" s="920"/>
      <c r="AI853" s="920"/>
      <c r="AJ853" s="920"/>
      <c r="AK853" s="920"/>
      <c r="AL853" s="920"/>
      <c r="AM853" s="920"/>
      <c r="AN853" s="920"/>
      <c r="AO853" s="920"/>
      <c r="AP853" s="920"/>
      <c r="AQ853" s="920"/>
      <c r="AR853" s="920"/>
      <c r="AS853" s="920"/>
      <c r="AT853" s="920"/>
      <c r="AU853" s="920"/>
      <c r="AV853" s="920"/>
      <c r="AW853" s="920"/>
      <c r="AX853" s="920"/>
      <c r="AY853" s="920"/>
      <c r="AZ853" s="920"/>
      <c r="BA853" s="920"/>
      <c r="BB853" s="920"/>
      <c r="BC853" s="920"/>
      <c r="BD853" s="920"/>
      <c r="BE853" s="920"/>
      <c r="BF853" s="920"/>
      <c r="BG853" s="920"/>
      <c r="BH853" s="920"/>
      <c r="BI853" s="920"/>
      <c r="BJ853" s="920"/>
      <c r="BK853" s="920"/>
      <c r="BL853" s="920"/>
      <c r="BM853" s="920"/>
      <c r="BN853" s="920"/>
      <c r="BO853" s="937"/>
    </row>
    <row r="854" spans="9:67" ht="9.9499999999999993" customHeight="1">
      <c r="I854" s="1847"/>
      <c r="J854" s="920"/>
      <c r="K854" s="920"/>
      <c r="L854" s="920"/>
      <c r="M854" s="920"/>
      <c r="N854" s="920"/>
      <c r="O854" s="920"/>
      <c r="P854" s="920"/>
      <c r="Q854" s="920"/>
      <c r="R854" s="920"/>
      <c r="S854" s="920"/>
      <c r="T854" s="920"/>
      <c r="U854" s="920"/>
      <c r="V854" s="920"/>
      <c r="W854" s="920"/>
      <c r="X854" s="920"/>
      <c r="Y854" s="920"/>
      <c r="Z854" s="920"/>
      <c r="AA854" s="920"/>
      <c r="AB854" s="920"/>
      <c r="AC854" s="920"/>
      <c r="AD854" s="920"/>
      <c r="AE854" s="920"/>
      <c r="AF854" s="920"/>
      <c r="AG854" s="920"/>
      <c r="AH854" s="920"/>
      <c r="AI854" s="920"/>
      <c r="AJ854" s="920"/>
      <c r="AK854" s="920"/>
      <c r="AL854" s="920"/>
      <c r="AM854" s="920"/>
      <c r="AN854" s="920"/>
      <c r="AO854" s="920"/>
      <c r="AP854" s="920"/>
      <c r="AQ854" s="920"/>
      <c r="AR854" s="920"/>
      <c r="AS854" s="920"/>
      <c r="AT854" s="920"/>
      <c r="AU854" s="920"/>
      <c r="AV854" s="920"/>
      <c r="AW854" s="920"/>
      <c r="AX854" s="920"/>
      <c r="AY854" s="920"/>
      <c r="AZ854" s="920"/>
      <c r="BA854" s="920"/>
      <c r="BB854" s="920"/>
      <c r="BC854" s="920"/>
      <c r="BD854" s="920"/>
      <c r="BE854" s="920"/>
      <c r="BF854" s="920"/>
      <c r="BG854" s="920"/>
      <c r="BH854" s="920"/>
      <c r="BI854" s="920"/>
      <c r="BJ854" s="920"/>
      <c r="BK854" s="920"/>
      <c r="BL854" s="920"/>
      <c r="BM854" s="920"/>
      <c r="BN854" s="920"/>
      <c r="BO854" s="937"/>
    </row>
    <row r="855" spans="9:67" ht="18.95" customHeight="1">
      <c r="I855" s="1847"/>
      <c r="J855" s="949" t="s">
        <v>1542</v>
      </c>
      <c r="K855" s="938"/>
      <c r="L855" s="938"/>
      <c r="M855" s="920"/>
      <c r="N855" s="982" t="s">
        <v>1521</v>
      </c>
      <c r="O855" s="983"/>
      <c r="P855" s="983"/>
      <c r="Q855" s="983"/>
      <c r="R855" s="986" t="s">
        <v>912</v>
      </c>
      <c r="S855" s="910" t="s">
        <v>1627</v>
      </c>
      <c r="T855" s="981"/>
      <c r="U855" s="938"/>
      <c r="V855" s="2283" t="s">
        <v>1830</v>
      </c>
      <c r="W855" s="2284"/>
      <c r="X855" s="2284"/>
      <c r="Y855" s="2284"/>
      <c r="Z855" s="986" t="s">
        <v>912</v>
      </c>
      <c r="AA855" s="910" t="s">
        <v>1656</v>
      </c>
      <c r="AB855" s="981"/>
      <c r="AC855" s="938"/>
      <c r="AD855" s="992" t="s">
        <v>3601</v>
      </c>
      <c r="AE855" s="983"/>
      <c r="AF855" s="983"/>
      <c r="AG855" s="983"/>
      <c r="AH855" s="946" t="s">
        <v>1115</v>
      </c>
      <c r="AI855" s="920"/>
      <c r="AJ855" s="1053" t="s">
        <v>1789</v>
      </c>
      <c r="AK855" s="981"/>
      <c r="AL855" s="938"/>
      <c r="AM855" s="982" t="s">
        <v>1691</v>
      </c>
      <c r="AN855" s="983"/>
      <c r="AO855" s="983"/>
      <c r="AP855" s="983"/>
      <c r="AQ855" s="983"/>
      <c r="AR855" s="946" t="s">
        <v>1115</v>
      </c>
      <c r="AS855" s="920"/>
      <c r="AT855" s="920"/>
      <c r="AU855" s="920"/>
      <c r="AV855" s="920"/>
      <c r="AW855" s="920"/>
      <c r="AX855" s="920"/>
      <c r="AY855" s="920"/>
      <c r="AZ855" s="920"/>
      <c r="BA855" s="920"/>
      <c r="BB855" s="920"/>
      <c r="BC855" s="920"/>
      <c r="BD855" s="920"/>
      <c r="BE855" s="920"/>
      <c r="BF855" s="920"/>
      <c r="BG855" s="920"/>
      <c r="BH855" s="920"/>
      <c r="BI855" s="920"/>
      <c r="BJ855" s="920"/>
      <c r="BK855" s="920"/>
      <c r="BL855" s="920"/>
      <c r="BM855" s="920"/>
      <c r="BN855" s="920"/>
      <c r="BO855" s="937"/>
    </row>
    <row r="856" spans="9:67" ht="18.95" customHeight="1">
      <c r="I856" s="1847"/>
      <c r="J856" s="920"/>
      <c r="K856" s="920"/>
      <c r="L856" s="920"/>
      <c r="M856" s="920"/>
      <c r="N856" s="920"/>
      <c r="O856" s="920"/>
      <c r="P856" s="920"/>
      <c r="Q856" s="920"/>
      <c r="R856" s="920"/>
      <c r="S856" s="920"/>
      <c r="T856" s="920"/>
      <c r="U856" s="920"/>
      <c r="V856" s="1049" t="s">
        <v>3592</v>
      </c>
      <c r="W856" s="920"/>
      <c r="X856" s="920"/>
      <c r="Y856" s="920"/>
      <c r="Z856" s="920"/>
      <c r="AA856" s="920"/>
      <c r="AB856" s="920"/>
      <c r="AC856" s="920"/>
      <c r="AD856" s="920"/>
      <c r="AE856" s="920"/>
      <c r="AF856" s="920"/>
      <c r="AG856" s="920"/>
      <c r="AH856" s="920"/>
      <c r="AI856" s="920"/>
      <c r="AJ856" s="920"/>
      <c r="AK856" s="920"/>
      <c r="AL856" s="920"/>
      <c r="AM856" s="920"/>
      <c r="AN856" s="920"/>
      <c r="AO856" s="920"/>
      <c r="AP856" s="920"/>
      <c r="AQ856" s="920"/>
      <c r="AR856" s="920"/>
      <c r="AS856" s="920"/>
      <c r="AT856" s="920"/>
      <c r="AU856" s="920"/>
      <c r="AV856" s="920"/>
      <c r="AW856" s="920"/>
      <c r="AX856" s="920"/>
      <c r="AY856" s="920"/>
      <c r="AZ856" s="920"/>
      <c r="BA856" s="920"/>
      <c r="BB856" s="920"/>
      <c r="BC856" s="920"/>
      <c r="BD856" s="920"/>
      <c r="BE856" s="920"/>
      <c r="BF856" s="920"/>
      <c r="BG856" s="920"/>
      <c r="BH856" s="920"/>
      <c r="BI856" s="920"/>
      <c r="BJ856" s="920"/>
      <c r="BK856" s="920"/>
      <c r="BL856" s="920"/>
      <c r="BM856" s="920"/>
      <c r="BN856" s="920"/>
      <c r="BO856" s="937"/>
    </row>
    <row r="857" spans="9:67" ht="18.95" customHeight="1">
      <c r="I857" s="1847"/>
      <c r="J857" s="920"/>
      <c r="K857" s="920"/>
      <c r="L857" s="920"/>
      <c r="M857" s="920"/>
      <c r="N857" s="920"/>
      <c r="O857" s="920"/>
      <c r="P857" s="920"/>
      <c r="Q857" s="920"/>
      <c r="R857" s="920"/>
      <c r="S857" s="920"/>
      <c r="T857" s="920"/>
      <c r="U857" s="920"/>
      <c r="V857" s="1049"/>
      <c r="W857" s="920"/>
      <c r="X857" s="920"/>
      <c r="Y857" s="920"/>
      <c r="Z857" s="920"/>
      <c r="AA857" s="920"/>
      <c r="AB857" s="920"/>
      <c r="AC857" s="920"/>
      <c r="AD857" s="920"/>
      <c r="AE857" s="920"/>
      <c r="AF857" s="920"/>
      <c r="AG857" s="920"/>
      <c r="AH857" s="920"/>
      <c r="AI857" s="920"/>
      <c r="AJ857" s="920"/>
      <c r="AK857" s="920"/>
      <c r="AL857" s="920"/>
      <c r="AM857" s="920"/>
      <c r="AN857" s="920"/>
      <c r="AO857" s="920"/>
      <c r="AP857" s="920"/>
      <c r="AQ857" s="920"/>
      <c r="AR857" s="920"/>
      <c r="AS857" s="920"/>
      <c r="AT857" s="920"/>
      <c r="AU857" s="920"/>
      <c r="AV857" s="920"/>
      <c r="AW857" s="920"/>
      <c r="AX857" s="920"/>
      <c r="AY857" s="920"/>
      <c r="AZ857" s="920"/>
      <c r="BA857" s="920"/>
      <c r="BB857" s="920"/>
      <c r="BC857" s="920"/>
      <c r="BD857" s="920"/>
      <c r="BE857" s="920"/>
      <c r="BF857" s="920"/>
      <c r="BG857" s="920"/>
      <c r="BH857" s="920"/>
      <c r="BI857" s="920"/>
      <c r="BJ857" s="920"/>
      <c r="BK857" s="920"/>
      <c r="BL857" s="920"/>
      <c r="BM857" s="920"/>
      <c r="BN857" s="920"/>
      <c r="BO857" s="937"/>
    </row>
    <row r="858" spans="9:67" ht="18.95" customHeight="1">
      <c r="I858" s="1847"/>
      <c r="J858" s="2305" t="s">
        <v>3606</v>
      </c>
      <c r="K858" s="920"/>
      <c r="L858" s="920"/>
      <c r="M858" s="920"/>
      <c r="N858" s="920"/>
      <c r="O858" s="920"/>
      <c r="P858" s="920"/>
      <c r="Q858" s="920"/>
      <c r="R858" s="920"/>
      <c r="S858" s="920"/>
      <c r="T858" s="920"/>
      <c r="U858" s="920"/>
      <c r="V858" s="920"/>
      <c r="W858" s="920"/>
      <c r="X858" s="920"/>
      <c r="Y858" s="920"/>
      <c r="Z858" s="920"/>
      <c r="AA858" s="920"/>
      <c r="AB858" s="920"/>
      <c r="AC858" s="920"/>
      <c r="AD858" s="920"/>
      <c r="AE858" s="920"/>
      <c r="AF858" s="920"/>
      <c r="AG858" s="920"/>
      <c r="AH858" s="920"/>
      <c r="AI858" s="920"/>
      <c r="AJ858" s="920"/>
      <c r="AK858" s="920"/>
      <c r="AL858" s="920"/>
      <c r="AM858" s="920"/>
      <c r="AN858" s="920"/>
      <c r="AO858" s="920"/>
      <c r="AP858" s="920"/>
      <c r="AQ858" s="920"/>
      <c r="AR858" s="920"/>
      <c r="AS858" s="920"/>
      <c r="AT858" s="920"/>
      <c r="AU858" s="920"/>
      <c r="AV858" s="920"/>
      <c r="AW858" s="920"/>
      <c r="AX858" s="920"/>
      <c r="AY858" s="920"/>
      <c r="AZ858" s="920"/>
      <c r="BA858" s="920"/>
      <c r="BB858" s="920"/>
      <c r="BC858" s="920"/>
      <c r="BD858" s="920"/>
      <c r="BE858" s="920"/>
      <c r="BF858" s="920"/>
      <c r="BG858" s="920"/>
      <c r="BH858" s="920"/>
      <c r="BI858" s="920"/>
      <c r="BJ858" s="920"/>
      <c r="BK858" s="920"/>
      <c r="BL858" s="920"/>
      <c r="BM858" s="920"/>
      <c r="BN858" s="920"/>
      <c r="BO858" s="937"/>
    </row>
    <row r="859" spans="9:67" ht="18.95" customHeight="1">
      <c r="I859" s="1847"/>
      <c r="J859" s="2880" t="s">
        <v>1559</v>
      </c>
      <c r="K859" s="2797" t="s">
        <v>3593</v>
      </c>
      <c r="L859" s="2798"/>
      <c r="M859" s="2798"/>
      <c r="N859" s="2798"/>
      <c r="O859" s="2799"/>
      <c r="P859" s="929" t="s">
        <v>1586</v>
      </c>
      <c r="Q859" s="930"/>
      <c r="R859" s="930"/>
      <c r="S859" s="930"/>
      <c r="T859" s="930"/>
      <c r="U859" s="930"/>
      <c r="V859" s="930"/>
      <c r="W859" s="930"/>
      <c r="X859" s="930"/>
      <c r="Y859" s="930"/>
      <c r="Z859" s="931"/>
      <c r="AA859" s="930"/>
      <c r="AB859" s="930"/>
      <c r="AC859" s="931"/>
      <c r="AD859" s="930"/>
      <c r="AE859" s="930"/>
      <c r="AF859" s="931"/>
      <c r="AG859" s="967"/>
      <c r="AH859" s="967"/>
      <c r="AI859" s="967"/>
      <c r="AJ859" s="967"/>
      <c r="AK859" s="929" t="s">
        <v>1626</v>
      </c>
      <c r="AL859" s="930"/>
      <c r="AM859" s="930"/>
      <c r="AN859" s="930"/>
      <c r="AO859" s="930"/>
      <c r="AP859" s="930"/>
      <c r="AQ859" s="930"/>
      <c r="AR859" s="931"/>
      <c r="AS859" s="1025" t="s">
        <v>3596</v>
      </c>
      <c r="AT859" s="1026"/>
      <c r="AU859" s="1026"/>
      <c r="AV859" s="1026"/>
      <c r="AW859" s="1026"/>
      <c r="AX859" s="1026"/>
      <c r="AY859" s="1026"/>
      <c r="AZ859" s="1026"/>
      <c r="BA859" s="1026"/>
      <c r="BB859" s="1026"/>
      <c r="BC859" s="1026"/>
      <c r="BD859" s="1026"/>
      <c r="BE859" s="1026"/>
      <c r="BF859" s="1026"/>
      <c r="BG859" s="1026"/>
      <c r="BH859" s="1026"/>
      <c r="BI859" s="1026"/>
      <c r="BJ859" s="1182"/>
      <c r="BK859" s="1026"/>
      <c r="BL859" s="1026"/>
      <c r="BM859" s="1182"/>
      <c r="BN859" s="1229" t="s">
        <v>3609</v>
      </c>
      <c r="BO859" s="937"/>
    </row>
    <row r="860" spans="9:67" ht="30" customHeight="1">
      <c r="I860" s="1847"/>
      <c r="J860" s="2881"/>
      <c r="K860" s="2800"/>
      <c r="L860" s="2801"/>
      <c r="M860" s="2801"/>
      <c r="N860" s="2801"/>
      <c r="O860" s="2802"/>
      <c r="P860" s="929" t="s">
        <v>699</v>
      </c>
      <c r="Q860" s="930"/>
      <c r="R860" s="930"/>
      <c r="S860" s="931"/>
      <c r="T860" s="929" t="s">
        <v>700</v>
      </c>
      <c r="U860" s="930"/>
      <c r="V860" s="930"/>
      <c r="W860" s="931"/>
      <c r="X860" s="929" t="s">
        <v>1697</v>
      </c>
      <c r="Y860" s="930"/>
      <c r="Z860" s="930"/>
      <c r="AA860" s="930"/>
      <c r="AB860" s="930"/>
      <c r="AC860" s="931"/>
      <c r="AD860" s="929" t="s">
        <v>1771</v>
      </c>
      <c r="AE860" s="930"/>
      <c r="AF860" s="931"/>
      <c r="AG860" s="2803" t="s">
        <v>3610</v>
      </c>
      <c r="AH860" s="2804"/>
      <c r="AI860" s="2804"/>
      <c r="AJ860" s="2805"/>
      <c r="AK860" s="963" t="s">
        <v>3655</v>
      </c>
      <c r="AL860" s="964"/>
      <c r="AM860" s="964"/>
      <c r="AN860" s="929" t="s">
        <v>3656</v>
      </c>
      <c r="AO860" s="930"/>
      <c r="AP860" s="930"/>
      <c r="AQ860" s="930"/>
      <c r="AR860" s="931"/>
      <c r="AS860" s="1955" t="s">
        <v>3597</v>
      </c>
      <c r="AT860" s="1160"/>
      <c r="AU860" s="1161"/>
      <c r="AV860" s="2294" t="s">
        <v>3603</v>
      </c>
      <c r="AW860" s="2295"/>
      <c r="AX860" s="2296"/>
      <c r="AY860" s="2294" t="s">
        <v>3604</v>
      </c>
      <c r="AZ860" s="2295"/>
      <c r="BA860" s="2296"/>
      <c r="BB860" s="1955" t="s">
        <v>3615</v>
      </c>
      <c r="BC860" s="1160"/>
      <c r="BD860" s="1161"/>
      <c r="BE860" s="2307" t="s">
        <v>3614</v>
      </c>
      <c r="BF860" s="2308"/>
      <c r="BG860" s="2309"/>
      <c r="BH860" s="2925" t="s">
        <v>3612</v>
      </c>
      <c r="BI860" s="2926"/>
      <c r="BJ860" s="2927"/>
      <c r="BK860" s="2925" t="s">
        <v>3613</v>
      </c>
      <c r="BL860" s="2926"/>
      <c r="BM860" s="2927"/>
      <c r="BN860" s="1228" t="s">
        <v>1180</v>
      </c>
      <c r="BO860" s="937"/>
    </row>
    <row r="861" spans="9:67" ht="18.95" customHeight="1">
      <c r="I861" s="1847"/>
      <c r="J861" s="932" t="s">
        <v>737</v>
      </c>
      <c r="K861" s="1029" t="s">
        <v>1860</v>
      </c>
      <c r="L861" s="1027"/>
      <c r="M861" s="1027"/>
      <c r="N861" s="1027"/>
      <c r="O861" s="1028"/>
      <c r="P861" s="982" t="s">
        <v>1689</v>
      </c>
      <c r="Q861" s="983"/>
      <c r="R861" s="983"/>
      <c r="S861" s="983"/>
      <c r="T861" s="1080">
        <v>241657</v>
      </c>
      <c r="U861" s="1245"/>
      <c r="V861" s="983"/>
      <c r="W861" s="984"/>
      <c r="X861" s="1080" t="s">
        <v>1691</v>
      </c>
      <c r="Y861" s="983"/>
      <c r="Z861" s="983"/>
      <c r="AA861" s="983"/>
      <c r="AB861" s="983"/>
      <c r="AC861" s="983"/>
      <c r="AD861" s="982" t="s">
        <v>1772</v>
      </c>
      <c r="AE861" s="984"/>
      <c r="AF861" s="2293"/>
      <c r="AG861" s="3130">
        <f>AG881</f>
        <v>30</v>
      </c>
      <c r="AH861" s="3131"/>
      <c r="AI861" s="3131"/>
      <c r="AJ861" s="3132"/>
      <c r="AK861" s="2353" t="s">
        <v>3652</v>
      </c>
      <c r="AL861" s="1429"/>
      <c r="AM861" s="1429"/>
      <c r="AN861" s="2356" t="s">
        <v>3599</v>
      </c>
      <c r="AO861" s="2357"/>
      <c r="AP861" s="2357"/>
      <c r="AQ861" s="2357"/>
      <c r="AR861" s="2358"/>
      <c r="AS861" s="2890">
        <f>AS881</f>
        <v>13</v>
      </c>
      <c r="AT861" s="2891"/>
      <c r="AU861" s="2892"/>
      <c r="AV861" s="2893"/>
      <c r="AW861" s="2894"/>
      <c r="AX861" s="2895"/>
      <c r="AY861" s="2893"/>
      <c r="AZ861" s="2894"/>
      <c r="BA861" s="2895"/>
      <c r="BB861" s="2890">
        <f>BB881</f>
        <v>11</v>
      </c>
      <c r="BC861" s="2891"/>
      <c r="BD861" s="2892"/>
      <c r="BE861" s="3058">
        <f>BB861-AS861</f>
        <v>-2</v>
      </c>
      <c r="BF861" s="3059"/>
      <c r="BG861" s="3060"/>
      <c r="BH861" s="3124">
        <f>AS861/AG861</f>
        <v>0.43333333333333335</v>
      </c>
      <c r="BI861" s="3125"/>
      <c r="BJ861" s="3126"/>
      <c r="BK861" s="3061">
        <f>BB861/AG861</f>
        <v>0.36666666666666664</v>
      </c>
      <c r="BL861" s="3062"/>
      <c r="BM861" s="3063"/>
      <c r="BN861" s="1068"/>
      <c r="BO861" s="937"/>
    </row>
    <row r="862" spans="9:67" ht="18.95" customHeight="1">
      <c r="I862" s="1847"/>
      <c r="J862" s="932" t="s">
        <v>737</v>
      </c>
      <c r="K862" s="1029" t="s">
        <v>1860</v>
      </c>
      <c r="L862" s="1027"/>
      <c r="M862" s="1027"/>
      <c r="N862" s="1027"/>
      <c r="O862" s="1028"/>
      <c r="P862" s="982" t="s">
        <v>1689</v>
      </c>
      <c r="Q862" s="983"/>
      <c r="R862" s="983"/>
      <c r="S862" s="983"/>
      <c r="T862" s="1080">
        <v>241657</v>
      </c>
      <c r="U862" s="1245"/>
      <c r="V862" s="983"/>
      <c r="W862" s="984"/>
      <c r="X862" s="1080" t="s">
        <v>1691</v>
      </c>
      <c r="Y862" s="983"/>
      <c r="Z862" s="983"/>
      <c r="AA862" s="983"/>
      <c r="AB862" s="983"/>
      <c r="AC862" s="983"/>
      <c r="AD862" s="982" t="s">
        <v>3602</v>
      </c>
      <c r="AE862" s="984"/>
      <c r="AF862" s="2293"/>
      <c r="AG862" s="3130">
        <v>13</v>
      </c>
      <c r="AH862" s="3131"/>
      <c r="AI862" s="3131"/>
      <c r="AJ862" s="3132"/>
      <c r="AK862" s="2353" t="s">
        <v>3652</v>
      </c>
      <c r="AL862" s="1429"/>
      <c r="AM862" s="1429"/>
      <c r="AN862" s="2356" t="s">
        <v>3599</v>
      </c>
      <c r="AO862" s="2357"/>
      <c r="AP862" s="2357"/>
      <c r="AQ862" s="2357"/>
      <c r="AR862" s="2358"/>
      <c r="AS862" s="2890">
        <f>AS885</f>
        <v>10</v>
      </c>
      <c r="AT862" s="2891"/>
      <c r="AU862" s="2892"/>
      <c r="AV862" s="2893"/>
      <c r="AW862" s="2894"/>
      <c r="AX862" s="2895"/>
      <c r="AY862" s="2893"/>
      <c r="AZ862" s="2894"/>
      <c r="BA862" s="2895"/>
      <c r="BB862" s="2890">
        <f>BB882</f>
        <v>14</v>
      </c>
      <c r="BC862" s="2891"/>
      <c r="BD862" s="2892"/>
      <c r="BE862" s="3058">
        <f>BB862-AS862</f>
        <v>4</v>
      </c>
      <c r="BF862" s="3059"/>
      <c r="BG862" s="3060"/>
      <c r="BH862" s="3124">
        <f>AS862/AG862</f>
        <v>0.76923076923076927</v>
      </c>
      <c r="BI862" s="3125"/>
      <c r="BJ862" s="3126"/>
      <c r="BK862" s="3124">
        <f>BB862/AG862</f>
        <v>1.0769230769230769</v>
      </c>
      <c r="BL862" s="3125"/>
      <c r="BM862" s="3126"/>
      <c r="BN862" s="1229"/>
      <c r="BO862" s="937"/>
    </row>
    <row r="863" spans="9:67" ht="5.0999999999999996" customHeight="1">
      <c r="I863" s="1847"/>
      <c r="J863" s="920"/>
      <c r="K863" s="920"/>
      <c r="L863" s="920"/>
      <c r="M863" s="920"/>
      <c r="N863" s="920"/>
      <c r="O863" s="920"/>
      <c r="P863" s="920"/>
      <c r="Q863" s="920"/>
      <c r="R863" s="920"/>
      <c r="S863" s="920"/>
      <c r="T863" s="920"/>
      <c r="U863" s="920"/>
      <c r="V863" s="920"/>
      <c r="W863" s="920"/>
      <c r="X863" s="920"/>
      <c r="Y863" s="920"/>
      <c r="Z863" s="920"/>
      <c r="AA863" s="920"/>
      <c r="AB863" s="920"/>
      <c r="AC863" s="920"/>
      <c r="AD863" s="920"/>
      <c r="AE863" s="920"/>
      <c r="AF863" s="920"/>
      <c r="AG863" s="920"/>
      <c r="AH863" s="920"/>
      <c r="AI863" s="920"/>
      <c r="AJ863" s="920"/>
      <c r="AK863" s="920"/>
      <c r="AL863" s="920"/>
      <c r="AM863" s="920"/>
      <c r="AN863" s="920"/>
      <c r="AO863" s="920"/>
      <c r="AS863" s="920"/>
      <c r="AT863" s="920"/>
      <c r="AU863" s="920"/>
      <c r="AV863" s="920"/>
      <c r="AW863" s="920"/>
      <c r="AX863" s="920"/>
      <c r="AY863" s="920"/>
      <c r="AZ863" s="920"/>
      <c r="BA863" s="920"/>
      <c r="BB863" s="920"/>
      <c r="BC863" s="920"/>
      <c r="BD863" s="920"/>
      <c r="BE863" s="920"/>
      <c r="BF863" s="920"/>
      <c r="BG863" s="920"/>
      <c r="BH863" s="920"/>
      <c r="BI863" s="920"/>
      <c r="BJ863" s="920"/>
      <c r="BK863" s="920"/>
      <c r="BL863" s="920"/>
      <c r="BM863" s="920"/>
      <c r="BN863" s="920"/>
      <c r="BO863" s="937"/>
    </row>
    <row r="864" spans="9:67" ht="5.0999999999999996" customHeight="1">
      <c r="I864" s="1847"/>
      <c r="J864" s="977"/>
      <c r="K864" s="977"/>
      <c r="L864" s="977"/>
      <c r="M864" s="977"/>
      <c r="N864" s="977"/>
      <c r="O864" s="977"/>
      <c r="P864" s="977"/>
      <c r="Q864" s="977"/>
      <c r="R864" s="977"/>
      <c r="S864" s="977"/>
      <c r="T864" s="977"/>
      <c r="U864" s="977"/>
      <c r="V864" s="977"/>
      <c r="W864" s="977"/>
      <c r="X864" s="977"/>
      <c r="Y864" s="977"/>
      <c r="Z864" s="977"/>
      <c r="AA864" s="977"/>
      <c r="AB864" s="977"/>
      <c r="AC864" s="977"/>
      <c r="AD864" s="977"/>
      <c r="AE864" s="977"/>
      <c r="AF864" s="977"/>
      <c r="AG864" s="977"/>
      <c r="AH864" s="977"/>
      <c r="AI864" s="977"/>
      <c r="AJ864" s="977"/>
      <c r="AK864" s="977"/>
      <c r="AL864" s="977"/>
      <c r="AM864" s="977"/>
      <c r="AN864" s="977"/>
      <c r="AO864" s="977"/>
      <c r="AP864" s="977"/>
      <c r="AQ864" s="977"/>
      <c r="AR864" s="977"/>
      <c r="AS864" s="977"/>
      <c r="AT864" s="977"/>
      <c r="AU864" s="977"/>
      <c r="AV864" s="977"/>
      <c r="AW864" s="977"/>
      <c r="AX864" s="977"/>
      <c r="AY864" s="977"/>
      <c r="AZ864" s="977"/>
      <c r="BA864" s="977"/>
      <c r="BB864" s="977"/>
      <c r="BC864" s="977"/>
      <c r="BD864" s="977"/>
      <c r="BE864" s="977"/>
      <c r="BF864" s="977"/>
      <c r="BG864" s="977"/>
      <c r="BH864" s="977"/>
      <c r="BI864" s="977"/>
      <c r="BJ864" s="977"/>
      <c r="BK864" s="977"/>
      <c r="BL864" s="977"/>
      <c r="BM864" s="977"/>
      <c r="BN864" s="977"/>
      <c r="BO864" s="937"/>
    </row>
    <row r="865" spans="9:67" ht="18.95" customHeight="1">
      <c r="I865" s="1847"/>
      <c r="J865" s="977"/>
      <c r="K865" s="977"/>
      <c r="L865" s="977"/>
      <c r="M865" s="977"/>
      <c r="N865" s="977"/>
      <c r="O865" s="977"/>
      <c r="P865" s="977"/>
      <c r="Q865" s="977"/>
      <c r="R865" s="977"/>
      <c r="S865" s="977"/>
      <c r="T865" s="977"/>
      <c r="U865" s="977"/>
      <c r="V865" s="977"/>
      <c r="W865" s="977"/>
      <c r="X865" s="977"/>
      <c r="Y865" s="977"/>
      <c r="Z865" s="977"/>
      <c r="AA865" s="977"/>
      <c r="AB865" s="977"/>
      <c r="AC865" s="977"/>
      <c r="AD865" s="980" t="s">
        <v>1606</v>
      </c>
      <c r="AE865" s="979"/>
      <c r="AF865" s="979"/>
      <c r="AG865" s="3073">
        <f>AG862+AG861</f>
        <v>43</v>
      </c>
      <c r="AH865" s="3074"/>
      <c r="AI865" s="3074"/>
      <c r="AJ865" s="3075"/>
      <c r="AK865" s="1467"/>
      <c r="AL865" s="1467"/>
      <c r="AM865" s="1467"/>
      <c r="AN865" s="1467"/>
      <c r="AO865" s="977"/>
      <c r="AP865" s="980"/>
      <c r="AQ865" s="979"/>
      <c r="AR865" s="979"/>
      <c r="AS865" s="2921">
        <f>AS861+AS862</f>
        <v>23</v>
      </c>
      <c r="AT865" s="2884"/>
      <c r="AU865" s="2885"/>
      <c r="AV865" s="977"/>
      <c r="AW865" s="977"/>
      <c r="AX865" s="977"/>
      <c r="AY865" s="977"/>
      <c r="AZ865" s="977"/>
      <c r="BA865" s="977"/>
      <c r="BB865" s="2921">
        <f>BB861+BB862</f>
        <v>25</v>
      </c>
      <c r="BC865" s="2884"/>
      <c r="BD865" s="2885"/>
      <c r="BE865" s="3127">
        <f>BE861+BE862</f>
        <v>2</v>
      </c>
      <c r="BF865" s="3128"/>
      <c r="BG865" s="3129"/>
      <c r="BH865" s="3070">
        <f>AS865/AG865</f>
        <v>0.53488372093023251</v>
      </c>
      <c r="BI865" s="3071"/>
      <c r="BJ865" s="3072"/>
      <c r="BK865" s="3070">
        <f>BB865/AG865</f>
        <v>0.58139534883720934</v>
      </c>
      <c r="BL865" s="3071"/>
      <c r="BM865" s="3072"/>
      <c r="BN865" s="977"/>
      <c r="BO865" s="937"/>
    </row>
    <row r="866" spans="9:67" ht="5.0999999999999996" customHeight="1">
      <c r="I866" s="1847"/>
      <c r="J866" s="977"/>
      <c r="K866" s="977"/>
      <c r="L866" s="977"/>
      <c r="M866" s="977"/>
      <c r="N866" s="977"/>
      <c r="O866" s="977"/>
      <c r="P866" s="977"/>
      <c r="Q866" s="977"/>
      <c r="R866" s="977"/>
      <c r="S866" s="977"/>
      <c r="T866" s="977"/>
      <c r="U866" s="977"/>
      <c r="V866" s="977"/>
      <c r="W866" s="977"/>
      <c r="X866" s="977"/>
      <c r="Y866" s="977"/>
      <c r="Z866" s="977"/>
      <c r="AA866" s="977"/>
      <c r="AB866" s="977"/>
      <c r="AC866" s="977"/>
      <c r="AD866" s="977"/>
      <c r="AE866" s="977"/>
      <c r="AF866" s="977"/>
      <c r="AG866" s="977"/>
      <c r="AH866" s="977"/>
      <c r="AI866" s="977"/>
      <c r="AJ866" s="977"/>
      <c r="AK866" s="977"/>
      <c r="AL866" s="977"/>
      <c r="AM866" s="977"/>
      <c r="AN866" s="977"/>
      <c r="AO866" s="977"/>
      <c r="AP866" s="977"/>
      <c r="AQ866" s="977"/>
      <c r="AR866" s="977"/>
      <c r="AS866" s="977"/>
      <c r="AT866" s="977"/>
      <c r="AU866" s="977"/>
      <c r="AV866" s="977"/>
      <c r="AW866" s="977"/>
      <c r="AX866" s="977"/>
      <c r="AY866" s="977"/>
      <c r="AZ866" s="977"/>
      <c r="BA866" s="977"/>
      <c r="BB866" s="977"/>
      <c r="BC866" s="977"/>
      <c r="BD866" s="977"/>
      <c r="BE866" s="977"/>
      <c r="BF866" s="977"/>
      <c r="BG866" s="977"/>
      <c r="BH866" s="977"/>
      <c r="BI866" s="977"/>
      <c r="BJ866" s="977"/>
      <c r="BK866" s="977"/>
      <c r="BL866" s="977"/>
      <c r="BM866" s="977"/>
      <c r="BN866" s="977"/>
      <c r="BO866" s="937"/>
    </row>
    <row r="867" spans="9:67" ht="18.95" customHeight="1">
      <c r="I867" s="1847"/>
      <c r="J867" s="920"/>
      <c r="K867" s="920"/>
      <c r="L867" s="920"/>
      <c r="M867" s="920"/>
      <c r="N867" s="920"/>
      <c r="O867" s="920"/>
      <c r="P867" s="920"/>
      <c r="Q867" s="920"/>
      <c r="R867" s="920"/>
      <c r="S867" s="920"/>
      <c r="T867" s="920"/>
      <c r="U867" s="920"/>
      <c r="V867" s="920"/>
      <c r="W867" s="920"/>
      <c r="X867" s="920"/>
      <c r="Y867" s="920"/>
      <c r="Z867" s="920"/>
      <c r="AA867" s="920"/>
      <c r="AB867" s="920"/>
      <c r="AC867" s="920"/>
      <c r="AD867" s="920"/>
      <c r="AE867" s="920"/>
      <c r="AF867" s="920"/>
      <c r="AG867" s="920"/>
      <c r="AH867" s="920"/>
      <c r="AI867" s="920"/>
      <c r="AJ867" s="920"/>
      <c r="AK867" s="920"/>
      <c r="AL867" s="920"/>
      <c r="AM867" s="920"/>
      <c r="AN867" s="920"/>
      <c r="AO867" s="920"/>
      <c r="AS867" s="920"/>
      <c r="AT867" s="920"/>
      <c r="AU867" s="920"/>
      <c r="AV867" s="920"/>
      <c r="AW867" s="920"/>
      <c r="AX867" s="920"/>
      <c r="AY867" s="920"/>
      <c r="AZ867" s="920"/>
      <c r="BA867" s="920"/>
      <c r="BB867" s="920"/>
      <c r="BC867" s="920"/>
      <c r="BD867" s="920"/>
      <c r="BE867" s="920"/>
      <c r="BF867" s="920"/>
      <c r="BG867" s="920"/>
      <c r="BH867" s="920"/>
      <c r="BI867" s="920"/>
      <c r="BJ867" s="920"/>
      <c r="BK867" s="920"/>
      <c r="BL867" s="920"/>
      <c r="BM867" s="920"/>
      <c r="BN867" s="920"/>
      <c r="BO867" s="937"/>
    </row>
    <row r="868" spans="9:67" ht="18.95" customHeight="1">
      <c r="I868" s="1847"/>
      <c r="J868" s="2305" t="s">
        <v>3607</v>
      </c>
      <c r="K868" s="920"/>
      <c r="L868" s="920"/>
      <c r="M868" s="920"/>
      <c r="N868" s="920"/>
      <c r="O868" s="920"/>
      <c r="P868" s="920"/>
      <c r="Q868" s="920"/>
      <c r="R868" s="920"/>
      <c r="S868" s="920"/>
      <c r="T868" s="920"/>
      <c r="U868" s="920"/>
      <c r="V868" s="920"/>
      <c r="W868" s="920"/>
      <c r="X868" s="920"/>
      <c r="Y868" s="920"/>
      <c r="Z868" s="920"/>
      <c r="AA868" s="920"/>
      <c r="AB868" s="920"/>
      <c r="AC868" s="920"/>
      <c r="AD868" s="920"/>
      <c r="AE868" s="920"/>
      <c r="AF868" s="920"/>
      <c r="AG868" s="920"/>
      <c r="AH868" s="920"/>
      <c r="AI868" s="920"/>
      <c r="AJ868" s="920"/>
      <c r="AK868" s="920"/>
      <c r="AL868" s="920"/>
      <c r="AM868" s="920"/>
      <c r="AN868" s="920"/>
      <c r="AO868" s="920"/>
      <c r="AS868" s="920"/>
      <c r="AT868" s="920"/>
      <c r="AU868" s="920"/>
      <c r="AV868" s="920"/>
      <c r="AW868" s="920"/>
      <c r="AX868" s="920"/>
      <c r="AY868" s="920"/>
      <c r="AZ868" s="920"/>
      <c r="BA868" s="920"/>
      <c r="BB868" s="920"/>
      <c r="BC868" s="920"/>
      <c r="BD868" s="920"/>
      <c r="BE868" s="920"/>
      <c r="BF868" s="920"/>
      <c r="BG868" s="920"/>
      <c r="BH868" s="920"/>
      <c r="BI868" s="920"/>
      <c r="BJ868" s="920"/>
      <c r="BK868" s="920"/>
      <c r="BL868" s="920"/>
      <c r="BM868" s="920"/>
      <c r="BN868" s="920"/>
      <c r="BO868" s="937"/>
    </row>
    <row r="869" spans="9:67" ht="18.95" customHeight="1">
      <c r="I869" s="1847"/>
      <c r="J869" s="2880" t="s">
        <v>1559</v>
      </c>
      <c r="K869" s="2797" t="s">
        <v>3593</v>
      </c>
      <c r="L869" s="2798"/>
      <c r="M869" s="2798"/>
      <c r="N869" s="2798"/>
      <c r="O869" s="2799"/>
      <c r="P869" s="929" t="s">
        <v>1586</v>
      </c>
      <c r="Q869" s="930"/>
      <c r="R869" s="930"/>
      <c r="S869" s="930"/>
      <c r="T869" s="930"/>
      <c r="U869" s="930"/>
      <c r="V869" s="930"/>
      <c r="W869" s="930"/>
      <c r="X869" s="930"/>
      <c r="Y869" s="930"/>
      <c r="Z869" s="931"/>
      <c r="AA869" s="930"/>
      <c r="AB869" s="930"/>
      <c r="AC869" s="931"/>
      <c r="AD869" s="930"/>
      <c r="AE869" s="930"/>
      <c r="AF869" s="931"/>
      <c r="AG869" s="967"/>
      <c r="AH869" s="967"/>
      <c r="AI869" s="967"/>
      <c r="AJ869" s="967"/>
      <c r="AK869" s="929" t="s">
        <v>1626</v>
      </c>
      <c r="AL869" s="930"/>
      <c r="AM869" s="930"/>
      <c r="AN869" s="930"/>
      <c r="AO869" s="930"/>
      <c r="AP869" s="930"/>
      <c r="AQ869" s="930"/>
      <c r="AR869" s="931"/>
      <c r="AS869" s="1025" t="s">
        <v>3596</v>
      </c>
      <c r="AT869" s="1026"/>
      <c r="AU869" s="1026"/>
      <c r="AV869" s="1026"/>
      <c r="AW869" s="1026"/>
      <c r="AX869" s="1026"/>
      <c r="AY869" s="1026"/>
      <c r="AZ869" s="1026"/>
      <c r="BA869" s="1026"/>
      <c r="BB869" s="1026"/>
      <c r="BC869" s="1026"/>
      <c r="BD869" s="1026"/>
      <c r="BE869" s="1026"/>
      <c r="BF869" s="1026"/>
      <c r="BG869" s="1182"/>
      <c r="BH869" s="1026"/>
      <c r="BI869" s="1026"/>
      <c r="BJ869" s="1182"/>
      <c r="BK869" s="1026"/>
      <c r="BL869" s="1026"/>
      <c r="BM869" s="1182"/>
      <c r="BN869" s="1229"/>
      <c r="BO869" s="937"/>
    </row>
    <row r="870" spans="9:67" ht="30" customHeight="1">
      <c r="I870" s="1847"/>
      <c r="J870" s="2881"/>
      <c r="K870" s="2800"/>
      <c r="L870" s="2801"/>
      <c r="M870" s="2801"/>
      <c r="N870" s="2801"/>
      <c r="O870" s="2802"/>
      <c r="P870" s="929" t="s">
        <v>699</v>
      </c>
      <c r="Q870" s="930"/>
      <c r="R870" s="930"/>
      <c r="S870" s="931"/>
      <c r="T870" s="929" t="s">
        <v>700</v>
      </c>
      <c r="U870" s="930"/>
      <c r="V870" s="930"/>
      <c r="W870" s="931"/>
      <c r="X870" s="929" t="s">
        <v>1697</v>
      </c>
      <c r="Y870" s="930"/>
      <c r="Z870" s="930"/>
      <c r="AA870" s="930"/>
      <c r="AB870" s="930"/>
      <c r="AC870" s="931"/>
      <c r="AD870" s="929" t="s">
        <v>1771</v>
      </c>
      <c r="AE870" s="930"/>
      <c r="AF870" s="931"/>
      <c r="AG870" s="2803" t="s">
        <v>3610</v>
      </c>
      <c r="AH870" s="2804"/>
      <c r="AI870" s="2804"/>
      <c r="AJ870" s="2805"/>
      <c r="AK870" s="963" t="s">
        <v>3655</v>
      </c>
      <c r="AL870" s="964"/>
      <c r="AM870" s="964"/>
      <c r="AN870" s="929" t="s">
        <v>3656</v>
      </c>
      <c r="AO870" s="930"/>
      <c r="AP870" s="930"/>
      <c r="AQ870" s="930"/>
      <c r="AR870" s="931"/>
      <c r="AS870" s="1955" t="s">
        <v>3597</v>
      </c>
      <c r="AT870" s="1160"/>
      <c r="AU870" s="1161"/>
      <c r="AV870" s="2294" t="s">
        <v>3603</v>
      </c>
      <c r="AW870" s="2295"/>
      <c r="AX870" s="2296"/>
      <c r="AY870" s="2294" t="s">
        <v>3604</v>
      </c>
      <c r="AZ870" s="2295"/>
      <c r="BA870" s="2296"/>
      <c r="BB870" s="1955" t="s">
        <v>3615</v>
      </c>
      <c r="BC870" s="1160"/>
      <c r="BD870" s="1161"/>
      <c r="BE870" s="2307" t="s">
        <v>3614</v>
      </c>
      <c r="BF870" s="2308"/>
      <c r="BG870" s="2309"/>
      <c r="BH870" s="2925" t="s">
        <v>3612</v>
      </c>
      <c r="BI870" s="2926"/>
      <c r="BJ870" s="2927"/>
      <c r="BK870" s="2925" t="s">
        <v>3613</v>
      </c>
      <c r="BL870" s="2926"/>
      <c r="BM870" s="2927"/>
      <c r="BN870" s="1228" t="s">
        <v>1180</v>
      </c>
      <c r="BO870" s="937"/>
    </row>
    <row r="871" spans="9:67" ht="18.95" customHeight="1">
      <c r="I871" s="1847"/>
      <c r="J871" s="932" t="s">
        <v>737</v>
      </c>
      <c r="K871" s="1029" t="s">
        <v>1860</v>
      </c>
      <c r="L871" s="1027"/>
      <c r="M871" s="1027"/>
      <c r="N871" s="1027"/>
      <c r="O871" s="1028"/>
      <c r="P871" s="982" t="s">
        <v>1689</v>
      </c>
      <c r="Q871" s="983"/>
      <c r="R871" s="983"/>
      <c r="S871" s="983"/>
      <c r="T871" s="1080">
        <v>241657</v>
      </c>
      <c r="U871" s="1245"/>
      <c r="V871" s="983"/>
      <c r="W871" s="984"/>
      <c r="X871" s="1080" t="s">
        <v>1691</v>
      </c>
      <c r="Y871" s="983"/>
      <c r="Z871" s="983"/>
      <c r="AA871" s="983"/>
      <c r="AB871" s="983"/>
      <c r="AC871" s="983"/>
      <c r="AD871" s="982" t="s">
        <v>1772</v>
      </c>
      <c r="AE871" s="984"/>
      <c r="AF871" s="2293"/>
      <c r="AG871" s="3130">
        <f>AG881</f>
        <v>30</v>
      </c>
      <c r="AH871" s="3131"/>
      <c r="AI871" s="3131"/>
      <c r="AJ871" s="3132"/>
      <c r="AK871" s="2353" t="s">
        <v>3653</v>
      </c>
      <c r="AL871" s="1429"/>
      <c r="AM871" s="1429"/>
      <c r="AN871" s="2292" t="s">
        <v>3594</v>
      </c>
      <c r="AO871" s="1027"/>
      <c r="AP871" s="1027"/>
      <c r="AQ871" s="1027"/>
      <c r="AR871" s="1027"/>
      <c r="AS871" s="2890">
        <v>14</v>
      </c>
      <c r="AT871" s="2891"/>
      <c r="AU871" s="2892"/>
      <c r="AV871" s="2890">
        <v>2</v>
      </c>
      <c r="AW871" s="2891"/>
      <c r="AX871" s="2892"/>
      <c r="AY871" s="2890">
        <v>16</v>
      </c>
      <c r="AZ871" s="2891"/>
      <c r="BA871" s="2892"/>
      <c r="BB871" s="2890">
        <f>AY871-AV871</f>
        <v>14</v>
      </c>
      <c r="BC871" s="2891"/>
      <c r="BD871" s="2892"/>
      <c r="BE871" s="3058">
        <f>BB871-AS871</f>
        <v>0</v>
      </c>
      <c r="BF871" s="3059"/>
      <c r="BG871" s="3060"/>
      <c r="BH871" s="3124">
        <f>AS871/AG871</f>
        <v>0.46666666666666667</v>
      </c>
      <c r="BI871" s="3125"/>
      <c r="BJ871" s="3126"/>
      <c r="BK871" s="3124">
        <f>BB871/AG871</f>
        <v>0.46666666666666667</v>
      </c>
      <c r="BL871" s="3125"/>
      <c r="BM871" s="3126"/>
      <c r="BN871" s="1068"/>
      <c r="BO871" s="937"/>
    </row>
    <row r="872" spans="9:67" ht="18.95" customHeight="1">
      <c r="I872" s="1847"/>
      <c r="J872" s="932" t="s">
        <v>737</v>
      </c>
      <c r="K872" s="1029" t="s">
        <v>1860</v>
      </c>
      <c r="L872" s="1027"/>
      <c r="M872" s="1027"/>
      <c r="N872" s="1027"/>
      <c r="O872" s="1028"/>
      <c r="P872" s="982" t="s">
        <v>1689</v>
      </c>
      <c r="Q872" s="983"/>
      <c r="R872" s="983"/>
      <c r="S872" s="983"/>
      <c r="T872" s="1080">
        <v>241657</v>
      </c>
      <c r="U872" s="1245"/>
      <c r="V872" s="983"/>
      <c r="W872" s="984"/>
      <c r="X872" s="1080" t="s">
        <v>1691</v>
      </c>
      <c r="Y872" s="983"/>
      <c r="Z872" s="983"/>
      <c r="AA872" s="983"/>
      <c r="AB872" s="983"/>
      <c r="AC872" s="983"/>
      <c r="AD872" s="982" t="s">
        <v>3602</v>
      </c>
      <c r="AE872" s="984"/>
      <c r="AF872" s="2293"/>
      <c r="AG872" s="3130">
        <v>13</v>
      </c>
      <c r="AH872" s="3131"/>
      <c r="AI872" s="3131"/>
      <c r="AJ872" s="3132"/>
      <c r="AK872" s="2353" t="s">
        <v>1805</v>
      </c>
      <c r="AL872" s="1429"/>
      <c r="AM872" s="1429"/>
      <c r="AN872" s="2292" t="s">
        <v>3594</v>
      </c>
      <c r="AO872" s="1027"/>
      <c r="AP872" s="1027"/>
      <c r="AQ872" s="1027"/>
      <c r="AR872" s="1027"/>
      <c r="AS872" s="2890">
        <v>10</v>
      </c>
      <c r="AT872" s="2891"/>
      <c r="AU872" s="2892"/>
      <c r="AV872" s="2890">
        <v>1</v>
      </c>
      <c r="AW872" s="2891"/>
      <c r="AX872" s="2892"/>
      <c r="AY872" s="2890">
        <v>10</v>
      </c>
      <c r="AZ872" s="2891"/>
      <c r="BA872" s="2892"/>
      <c r="BB872" s="2890">
        <f>AY872-AV872</f>
        <v>9</v>
      </c>
      <c r="BC872" s="2891"/>
      <c r="BD872" s="2892"/>
      <c r="BE872" s="3058">
        <f>BB872-AS872</f>
        <v>-1</v>
      </c>
      <c r="BF872" s="3059"/>
      <c r="BG872" s="3060"/>
      <c r="BH872" s="3124">
        <f>AS872/AG872</f>
        <v>0.76923076923076927</v>
      </c>
      <c r="BI872" s="3125"/>
      <c r="BJ872" s="3126"/>
      <c r="BK872" s="3061">
        <f>BB872/AG872</f>
        <v>0.69230769230769229</v>
      </c>
      <c r="BL872" s="3062"/>
      <c r="BM872" s="3063"/>
      <c r="BN872" s="1229"/>
      <c r="BO872" s="937"/>
    </row>
    <row r="873" spans="9:67" ht="5.0999999999999996" customHeight="1">
      <c r="I873" s="1847"/>
      <c r="J873" s="920"/>
      <c r="K873" s="920"/>
      <c r="L873" s="920"/>
      <c r="M873" s="920"/>
      <c r="N873" s="920"/>
      <c r="O873" s="920"/>
      <c r="P873" s="920"/>
      <c r="Q873" s="920"/>
      <c r="R873" s="920"/>
      <c r="S873" s="920"/>
      <c r="T873" s="920"/>
      <c r="U873" s="920"/>
      <c r="V873" s="920"/>
      <c r="W873" s="920"/>
      <c r="X873" s="920"/>
      <c r="Y873" s="920"/>
      <c r="Z873" s="920"/>
      <c r="AA873" s="920"/>
      <c r="AB873" s="920"/>
      <c r="AC873" s="920"/>
      <c r="AD873" s="920"/>
      <c r="AE873" s="920"/>
      <c r="AF873" s="920"/>
      <c r="AG873" s="920"/>
      <c r="AH873" s="920"/>
      <c r="AI873" s="920"/>
      <c r="AJ873" s="920"/>
      <c r="AK873" s="920"/>
      <c r="AL873" s="920"/>
      <c r="AM873" s="920"/>
      <c r="AN873" s="920"/>
      <c r="AO873" s="920"/>
      <c r="AS873" s="920"/>
      <c r="AT873" s="920"/>
      <c r="AU873" s="920"/>
      <c r="AV873" s="920"/>
      <c r="AW873" s="920"/>
      <c r="AX873" s="920"/>
      <c r="AY873" s="920"/>
      <c r="AZ873" s="920"/>
      <c r="BA873" s="920"/>
      <c r="BB873" s="920"/>
      <c r="BC873" s="920"/>
      <c r="BD873" s="920"/>
      <c r="BE873" s="920"/>
      <c r="BF873" s="920"/>
      <c r="BG873" s="920"/>
      <c r="BH873" s="920"/>
      <c r="BI873" s="920"/>
      <c r="BJ873" s="920"/>
      <c r="BK873" s="920"/>
      <c r="BL873" s="920"/>
      <c r="BM873" s="920"/>
      <c r="BN873" s="920"/>
      <c r="BO873" s="937"/>
    </row>
    <row r="874" spans="9:67" ht="5.0999999999999996" customHeight="1">
      <c r="I874" s="1847"/>
      <c r="J874" s="977"/>
      <c r="K874" s="977"/>
      <c r="L874" s="977"/>
      <c r="M874" s="977"/>
      <c r="N874" s="977"/>
      <c r="O874" s="977"/>
      <c r="P874" s="977"/>
      <c r="Q874" s="977"/>
      <c r="R874" s="977"/>
      <c r="S874" s="977"/>
      <c r="T874" s="977"/>
      <c r="U874" s="977"/>
      <c r="V874" s="977"/>
      <c r="W874" s="977"/>
      <c r="X874" s="977"/>
      <c r="Y874" s="977"/>
      <c r="Z874" s="977"/>
      <c r="AA874" s="977"/>
      <c r="AB874" s="977"/>
      <c r="AC874" s="977"/>
      <c r="AD874" s="977"/>
      <c r="AE874" s="977"/>
      <c r="AF874" s="977"/>
      <c r="AG874" s="977"/>
      <c r="AH874" s="977"/>
      <c r="AI874" s="977"/>
      <c r="AJ874" s="977"/>
      <c r="AK874" s="977"/>
      <c r="AL874" s="977"/>
      <c r="AM874" s="977"/>
      <c r="AN874" s="977"/>
      <c r="AO874" s="977"/>
      <c r="AP874" s="977"/>
      <c r="AQ874" s="977"/>
      <c r="AR874" s="977"/>
      <c r="AS874" s="977"/>
      <c r="AT874" s="977"/>
      <c r="AU874" s="977"/>
      <c r="AV874" s="977"/>
      <c r="AW874" s="977"/>
      <c r="AX874" s="977"/>
      <c r="AY874" s="977"/>
      <c r="AZ874" s="977"/>
      <c r="BA874" s="977"/>
      <c r="BB874" s="977"/>
      <c r="BC874" s="977"/>
      <c r="BD874" s="977"/>
      <c r="BE874" s="977"/>
      <c r="BF874" s="977"/>
      <c r="BG874" s="977"/>
      <c r="BH874" s="977"/>
      <c r="BI874" s="977"/>
      <c r="BJ874" s="977"/>
      <c r="BK874" s="977"/>
      <c r="BL874" s="977"/>
      <c r="BM874" s="977"/>
      <c r="BN874" s="977"/>
      <c r="BO874" s="937"/>
    </row>
    <row r="875" spans="9:67" ht="18.95" customHeight="1">
      <c r="I875" s="1847"/>
      <c r="J875" s="977"/>
      <c r="K875" s="977"/>
      <c r="L875" s="977"/>
      <c r="M875" s="977"/>
      <c r="N875" s="977"/>
      <c r="O875" s="977"/>
      <c r="P875" s="977"/>
      <c r="Q875" s="977"/>
      <c r="R875" s="977"/>
      <c r="S875" s="977"/>
      <c r="T875" s="977"/>
      <c r="U875" s="977"/>
      <c r="V875" s="977"/>
      <c r="W875" s="977"/>
      <c r="X875" s="977"/>
      <c r="Y875" s="977"/>
      <c r="Z875" s="977"/>
      <c r="AA875" s="977"/>
      <c r="AB875" s="977"/>
      <c r="AC875" s="977"/>
      <c r="AD875" s="980" t="s">
        <v>1606</v>
      </c>
      <c r="AE875" s="979"/>
      <c r="AF875" s="979"/>
      <c r="AG875" s="3073">
        <f>AG872+AG871</f>
        <v>43</v>
      </c>
      <c r="AH875" s="3074"/>
      <c r="AI875" s="3074"/>
      <c r="AJ875" s="3075"/>
      <c r="AK875" s="1467"/>
      <c r="AL875" s="1467"/>
      <c r="AM875" s="1467"/>
      <c r="AN875" s="1467"/>
      <c r="AO875" s="977"/>
      <c r="AP875" s="980"/>
      <c r="AQ875" s="979"/>
      <c r="AR875" s="979"/>
      <c r="AS875" s="2921">
        <f>AS871+AS872</f>
        <v>24</v>
      </c>
      <c r="AT875" s="2884"/>
      <c r="AU875" s="2885"/>
      <c r="AV875" s="977"/>
      <c r="AW875" s="977"/>
      <c r="AX875" s="977"/>
      <c r="AY875" s="977"/>
      <c r="AZ875" s="977"/>
      <c r="BA875" s="977"/>
      <c r="BB875" s="2921">
        <f>BB871+BB872</f>
        <v>23</v>
      </c>
      <c r="BC875" s="2884"/>
      <c r="BD875" s="2885"/>
      <c r="BE875" s="3127">
        <f>BE871+BE872</f>
        <v>-1</v>
      </c>
      <c r="BF875" s="3128"/>
      <c r="BG875" s="3129"/>
      <c r="BH875" s="2922">
        <f>AS875/AG875</f>
        <v>0.55813953488372092</v>
      </c>
      <c r="BI875" s="2923"/>
      <c r="BJ875" s="2924"/>
      <c r="BK875" s="2922">
        <f>BB875/AG875</f>
        <v>0.53488372093023251</v>
      </c>
      <c r="BL875" s="2923"/>
      <c r="BM875" s="2924"/>
      <c r="BN875" s="977"/>
      <c r="BO875" s="937"/>
    </row>
    <row r="876" spans="9:67" ht="5.0999999999999996" customHeight="1">
      <c r="I876" s="1847"/>
      <c r="J876" s="977"/>
      <c r="K876" s="977"/>
      <c r="L876" s="977"/>
      <c r="M876" s="977"/>
      <c r="N876" s="977"/>
      <c r="O876" s="977"/>
      <c r="P876" s="977"/>
      <c r="Q876" s="977"/>
      <c r="R876" s="977"/>
      <c r="S876" s="977"/>
      <c r="T876" s="977"/>
      <c r="U876" s="977"/>
      <c r="V876" s="977"/>
      <c r="W876" s="977"/>
      <c r="X876" s="977"/>
      <c r="Y876" s="977"/>
      <c r="Z876" s="977"/>
      <c r="AA876" s="977"/>
      <c r="AB876" s="977"/>
      <c r="AC876" s="977"/>
      <c r="AD876" s="977"/>
      <c r="AE876" s="977"/>
      <c r="AF876" s="977"/>
      <c r="AG876" s="977"/>
      <c r="AH876" s="977"/>
      <c r="AI876" s="977"/>
      <c r="AJ876" s="977"/>
      <c r="AK876" s="977"/>
      <c r="AL876" s="977"/>
      <c r="AM876" s="977"/>
      <c r="AN876" s="977"/>
      <c r="AO876" s="977"/>
      <c r="AP876" s="977"/>
      <c r="AQ876" s="977"/>
      <c r="AR876" s="977"/>
      <c r="AS876" s="977"/>
      <c r="AT876" s="977"/>
      <c r="AU876" s="977"/>
      <c r="AV876" s="977"/>
      <c r="AW876" s="977"/>
      <c r="AX876" s="977"/>
      <c r="AY876" s="977"/>
      <c r="AZ876" s="977"/>
      <c r="BA876" s="977"/>
      <c r="BB876" s="977"/>
      <c r="BC876" s="977"/>
      <c r="BD876" s="977"/>
      <c r="BE876" s="977"/>
      <c r="BF876" s="977"/>
      <c r="BG876" s="977"/>
      <c r="BH876" s="977"/>
      <c r="BI876" s="977"/>
      <c r="BJ876" s="977"/>
      <c r="BK876" s="977"/>
      <c r="BL876" s="977"/>
      <c r="BM876" s="977"/>
      <c r="BN876" s="977"/>
      <c r="BO876" s="937"/>
    </row>
    <row r="877" spans="9:67" ht="18.95" customHeight="1">
      <c r="I877" s="1847"/>
      <c r="J877" s="920"/>
      <c r="K877" s="920"/>
      <c r="L877" s="920"/>
      <c r="M877" s="920"/>
      <c r="N877" s="920"/>
      <c r="O877" s="920"/>
      <c r="P877" s="920"/>
      <c r="Q877" s="920"/>
      <c r="R877" s="920"/>
      <c r="S877" s="920"/>
      <c r="T877" s="920"/>
      <c r="U877" s="920"/>
      <c r="V877" s="920"/>
      <c r="W877" s="920"/>
      <c r="X877" s="920"/>
      <c r="Y877" s="920"/>
      <c r="Z877" s="920"/>
      <c r="AA877" s="920"/>
      <c r="AB877" s="920"/>
      <c r="AC877" s="920"/>
      <c r="AD877" s="920"/>
      <c r="AE877" s="920"/>
      <c r="AF877" s="920"/>
      <c r="AG877" s="920"/>
      <c r="AH877" s="920"/>
      <c r="AI877" s="920"/>
      <c r="AJ877" s="920"/>
      <c r="AK877" s="920"/>
      <c r="AL877" s="920"/>
      <c r="AM877" s="920"/>
      <c r="AN877" s="920"/>
      <c r="AO877" s="920"/>
      <c r="AS877" s="920"/>
      <c r="AT877" s="920"/>
      <c r="AU877" s="920"/>
      <c r="AV877" s="920"/>
      <c r="AW877" s="920"/>
      <c r="AX877" s="920"/>
      <c r="AY877" s="920"/>
      <c r="AZ877" s="920"/>
      <c r="BA877" s="920"/>
      <c r="BB877" s="920"/>
      <c r="BC877" s="920"/>
      <c r="BD877" s="920"/>
      <c r="BE877" s="920"/>
      <c r="BF877" s="920"/>
      <c r="BG877" s="920"/>
      <c r="BH877" s="920"/>
      <c r="BI877" s="920"/>
      <c r="BJ877" s="920"/>
      <c r="BK877" s="920"/>
      <c r="BL877" s="920"/>
      <c r="BM877" s="920"/>
      <c r="BN877" s="920"/>
      <c r="BO877" s="937"/>
    </row>
    <row r="878" spans="9:67" ht="18.95" customHeight="1">
      <c r="I878" s="1847"/>
      <c r="J878" s="2305" t="s">
        <v>3608</v>
      </c>
      <c r="K878" s="920"/>
      <c r="L878" s="920"/>
      <c r="M878" s="920"/>
      <c r="N878" s="920"/>
      <c r="O878" s="920"/>
      <c r="P878" s="920"/>
      <c r="Q878" s="920"/>
      <c r="R878" s="920"/>
      <c r="S878" s="920"/>
      <c r="T878" s="920"/>
      <c r="U878" s="920"/>
      <c r="V878" s="920"/>
      <c r="W878" s="920"/>
      <c r="X878" s="920"/>
      <c r="Y878" s="920"/>
      <c r="Z878" s="920"/>
      <c r="AA878" s="920"/>
      <c r="AB878" s="920"/>
      <c r="AC878" s="920"/>
      <c r="AD878" s="920"/>
      <c r="AE878" s="920"/>
      <c r="AF878" s="920"/>
      <c r="AG878" s="920"/>
      <c r="AH878" s="920"/>
      <c r="AI878" s="920"/>
      <c r="AJ878" s="920"/>
      <c r="AK878" s="920"/>
      <c r="AL878" s="920"/>
      <c r="AM878" s="920"/>
      <c r="AN878" s="920"/>
      <c r="AO878" s="920"/>
      <c r="AS878" s="920"/>
      <c r="AT878" s="920"/>
      <c r="AU878" s="920"/>
      <c r="AV878" s="920"/>
      <c r="AW878" s="920"/>
      <c r="AX878" s="920"/>
      <c r="AY878" s="920"/>
      <c r="AZ878" s="920"/>
      <c r="BA878" s="920"/>
      <c r="BB878" s="920"/>
      <c r="BC878" s="920"/>
      <c r="BD878" s="920"/>
      <c r="BE878" s="920"/>
      <c r="BF878" s="920"/>
      <c r="BG878" s="920"/>
      <c r="BH878" s="920"/>
      <c r="BI878" s="920"/>
      <c r="BJ878" s="920"/>
      <c r="BK878" s="920"/>
      <c r="BL878" s="920"/>
      <c r="BM878" s="920"/>
      <c r="BN878" s="920"/>
      <c r="BO878" s="937"/>
    </row>
    <row r="879" spans="9:67" ht="18.95" customHeight="1">
      <c r="I879" s="1847"/>
      <c r="J879" s="2880" t="s">
        <v>1559</v>
      </c>
      <c r="K879" s="2797" t="s">
        <v>3593</v>
      </c>
      <c r="L879" s="2798"/>
      <c r="M879" s="2798"/>
      <c r="N879" s="2798"/>
      <c r="O879" s="2799"/>
      <c r="P879" s="929" t="s">
        <v>1586</v>
      </c>
      <c r="Q879" s="930"/>
      <c r="R879" s="930"/>
      <c r="S879" s="930"/>
      <c r="T879" s="930"/>
      <c r="U879" s="930"/>
      <c r="V879" s="930"/>
      <c r="W879" s="930"/>
      <c r="X879" s="930"/>
      <c r="Y879" s="930"/>
      <c r="Z879" s="931"/>
      <c r="AA879" s="930"/>
      <c r="AB879" s="930"/>
      <c r="AC879" s="931"/>
      <c r="AD879" s="930"/>
      <c r="AE879" s="930"/>
      <c r="AF879" s="931"/>
      <c r="AG879" s="967"/>
      <c r="AH879" s="967"/>
      <c r="AI879" s="967"/>
      <c r="AJ879" s="967"/>
      <c r="AK879" s="929" t="s">
        <v>1626</v>
      </c>
      <c r="AL879" s="930"/>
      <c r="AM879" s="930"/>
      <c r="AN879" s="930"/>
      <c r="AO879" s="930"/>
      <c r="AP879" s="930"/>
      <c r="AQ879" s="930"/>
      <c r="AR879" s="931"/>
      <c r="AS879" s="1025" t="s">
        <v>3596</v>
      </c>
      <c r="AT879" s="1026"/>
      <c r="AU879" s="1026"/>
      <c r="AV879" s="1026"/>
      <c r="AW879" s="1026"/>
      <c r="AX879" s="1026"/>
      <c r="AY879" s="1026"/>
      <c r="AZ879" s="1026"/>
      <c r="BA879" s="1026"/>
      <c r="BB879" s="1026"/>
      <c r="BC879" s="1026"/>
      <c r="BD879" s="1026"/>
      <c r="BE879" s="1026"/>
      <c r="BF879" s="1026"/>
      <c r="BG879" s="1182"/>
      <c r="BH879" s="1026"/>
      <c r="BI879" s="1026"/>
      <c r="BJ879" s="1182"/>
      <c r="BK879" s="1026"/>
      <c r="BL879" s="1026"/>
      <c r="BM879" s="1182"/>
      <c r="BN879" s="1229"/>
      <c r="BO879" s="937"/>
    </row>
    <row r="880" spans="9:67" ht="30" customHeight="1">
      <c r="I880" s="1847"/>
      <c r="J880" s="2881"/>
      <c r="K880" s="2800"/>
      <c r="L880" s="2801"/>
      <c r="M880" s="2801"/>
      <c r="N880" s="2801"/>
      <c r="O880" s="2802"/>
      <c r="P880" s="929" t="s">
        <v>699</v>
      </c>
      <c r="Q880" s="930"/>
      <c r="R880" s="930"/>
      <c r="S880" s="931"/>
      <c r="T880" s="929" t="s">
        <v>700</v>
      </c>
      <c r="U880" s="930"/>
      <c r="V880" s="930"/>
      <c r="W880" s="931"/>
      <c r="X880" s="929" t="s">
        <v>1697</v>
      </c>
      <c r="Y880" s="930"/>
      <c r="Z880" s="930"/>
      <c r="AA880" s="930"/>
      <c r="AB880" s="930"/>
      <c r="AC880" s="931"/>
      <c r="AD880" s="929" t="s">
        <v>1771</v>
      </c>
      <c r="AE880" s="930"/>
      <c r="AF880" s="931"/>
      <c r="AG880" s="2803" t="s">
        <v>3610</v>
      </c>
      <c r="AH880" s="2804"/>
      <c r="AI880" s="2804"/>
      <c r="AJ880" s="2805"/>
      <c r="AK880" s="963" t="s">
        <v>3655</v>
      </c>
      <c r="AL880" s="964"/>
      <c r="AM880" s="964"/>
      <c r="AN880" s="929" t="s">
        <v>3656</v>
      </c>
      <c r="AO880" s="930"/>
      <c r="AP880" s="930"/>
      <c r="AQ880" s="930"/>
      <c r="AR880" s="931"/>
      <c r="AS880" s="1955" t="s">
        <v>3597</v>
      </c>
      <c r="AT880" s="1160"/>
      <c r="AU880" s="1161"/>
      <c r="AV880" s="2294" t="s">
        <v>3603</v>
      </c>
      <c r="AW880" s="2295"/>
      <c r="AX880" s="2296"/>
      <c r="AY880" s="2294" t="s">
        <v>3604</v>
      </c>
      <c r="AZ880" s="2295"/>
      <c r="BA880" s="2296"/>
      <c r="BB880" s="1955" t="s">
        <v>3615</v>
      </c>
      <c r="BC880" s="1160"/>
      <c r="BD880" s="1161"/>
      <c r="BE880" s="2307" t="s">
        <v>3614</v>
      </c>
      <c r="BF880" s="2308"/>
      <c r="BG880" s="2309"/>
      <c r="BH880" s="2925" t="s">
        <v>3612</v>
      </c>
      <c r="BI880" s="2926"/>
      <c r="BJ880" s="2927"/>
      <c r="BK880" s="2925" t="s">
        <v>3613</v>
      </c>
      <c r="BL880" s="2926"/>
      <c r="BM880" s="2927"/>
      <c r="BN880" s="1228" t="s">
        <v>1180</v>
      </c>
      <c r="BO880" s="937"/>
    </row>
    <row r="881" spans="6:67" ht="18.95" customHeight="1">
      <c r="I881" s="1847"/>
      <c r="J881" s="1346" t="s">
        <v>737</v>
      </c>
      <c r="K881" s="1033" t="s">
        <v>1860</v>
      </c>
      <c r="L881" s="1034"/>
      <c r="M881" s="1034"/>
      <c r="N881" s="1034"/>
      <c r="O881" s="1039"/>
      <c r="P881" s="2297" t="s">
        <v>1689</v>
      </c>
      <c r="Q881" s="1350"/>
      <c r="R881" s="1350"/>
      <c r="S881" s="1350"/>
      <c r="T881" s="2298">
        <v>241657</v>
      </c>
      <c r="U881" s="2299"/>
      <c r="V881" s="1350"/>
      <c r="W881" s="1351"/>
      <c r="X881" s="2298" t="s">
        <v>1691</v>
      </c>
      <c r="Y881" s="1350"/>
      <c r="Z881" s="1350"/>
      <c r="AA881" s="1350"/>
      <c r="AB881" s="1350"/>
      <c r="AC881" s="1350"/>
      <c r="AD881" s="2297" t="s">
        <v>1772</v>
      </c>
      <c r="AE881" s="1351"/>
      <c r="AF881" s="2300"/>
      <c r="AG881" s="3064">
        <v>30</v>
      </c>
      <c r="AH881" s="3065"/>
      <c r="AI881" s="3065"/>
      <c r="AJ881" s="3066"/>
      <c r="AK881" s="2350" t="s">
        <v>3652</v>
      </c>
      <c r="AL881" s="2351"/>
      <c r="AM881" s="2351"/>
      <c r="AN881" s="2301" t="s">
        <v>3599</v>
      </c>
      <c r="AO881" s="2302"/>
      <c r="AP881" s="2302"/>
      <c r="AQ881" s="2302"/>
      <c r="AR881" s="2355"/>
      <c r="AS881" s="2915">
        <f>MIN(SUM(AS882:AU883),MIN(AS884))</f>
        <v>13</v>
      </c>
      <c r="AT881" s="2916"/>
      <c r="AU881" s="2917"/>
      <c r="AV881" s="2915"/>
      <c r="AW881" s="2916"/>
      <c r="AX881" s="2917"/>
      <c r="AY881" s="2915"/>
      <c r="AZ881" s="2916"/>
      <c r="BA881" s="2917"/>
      <c r="BB881" s="2915">
        <f>MIN(SUM(BB882:BD883),MIN(BB884))</f>
        <v>11</v>
      </c>
      <c r="BC881" s="2916"/>
      <c r="BD881" s="2917"/>
      <c r="BE881" s="3055">
        <f t="shared" ref="BE881:BE886" si="4">BB881-AS881</f>
        <v>-2</v>
      </c>
      <c r="BF881" s="3056"/>
      <c r="BG881" s="3057"/>
      <c r="BH881" s="3067">
        <f>AS881/AG$881</f>
        <v>0.43333333333333335</v>
      </c>
      <c r="BI881" s="3068"/>
      <c r="BJ881" s="3069"/>
      <c r="BK881" s="2918">
        <f>BB881/AG$881</f>
        <v>0.36666666666666664</v>
      </c>
      <c r="BL881" s="2919"/>
      <c r="BM881" s="2920"/>
      <c r="BN881" s="1068"/>
      <c r="BO881" s="937"/>
    </row>
    <row r="882" spans="6:67" ht="18.95" customHeight="1">
      <c r="I882" s="1847"/>
      <c r="J882" s="2285"/>
      <c r="K882" s="2286"/>
      <c r="L882" s="2287"/>
      <c r="M882" s="2287"/>
      <c r="N882" s="2287"/>
      <c r="O882" s="2287"/>
      <c r="P882" s="1225"/>
      <c r="Q882" s="1114"/>
      <c r="R882" s="1114"/>
      <c r="S882" s="1114"/>
      <c r="T882" s="1975"/>
      <c r="U882" s="1975"/>
      <c r="V882" s="1114"/>
      <c r="W882" s="1114"/>
      <c r="X882" s="1975"/>
      <c r="Y882" s="1114"/>
      <c r="Z882" s="1114"/>
      <c r="AA882" s="1114"/>
      <c r="AB882" s="1114"/>
      <c r="AC882" s="1114"/>
      <c r="AD882" s="1225"/>
      <c r="AE882" s="1114"/>
      <c r="AF882" s="2303"/>
      <c r="AG882" s="2303"/>
      <c r="AH882" s="2303"/>
      <c r="AI882" s="2303"/>
      <c r="AJ882" s="2288"/>
      <c r="AK882" s="3209" t="s">
        <v>3653</v>
      </c>
      <c r="AL882" s="3210"/>
      <c r="AM882" s="3211"/>
      <c r="AN882" s="2292" t="s">
        <v>3594</v>
      </c>
      <c r="AO882" s="1027"/>
      <c r="AP882" s="1027"/>
      <c r="AQ882" s="1027"/>
      <c r="AR882" s="1028"/>
      <c r="AS882" s="2890">
        <v>14</v>
      </c>
      <c r="AT882" s="2891"/>
      <c r="AU882" s="2892"/>
      <c r="AV882" s="2890">
        <v>2</v>
      </c>
      <c r="AW882" s="2891"/>
      <c r="AX882" s="2892"/>
      <c r="AY882" s="2890">
        <v>16</v>
      </c>
      <c r="AZ882" s="2891"/>
      <c r="BA882" s="2892"/>
      <c r="BB882" s="2890">
        <f>AY882-AV882</f>
        <v>14</v>
      </c>
      <c r="BC882" s="2891"/>
      <c r="BD882" s="2892"/>
      <c r="BE882" s="3058">
        <f t="shared" si="4"/>
        <v>0</v>
      </c>
      <c r="BF882" s="3059"/>
      <c r="BG882" s="3060"/>
      <c r="BH882" s="3124">
        <f>AS882/AG$881</f>
        <v>0.46666666666666667</v>
      </c>
      <c r="BI882" s="3125"/>
      <c r="BJ882" s="3126"/>
      <c r="BK882" s="3124">
        <f>BB882/AG$881</f>
        <v>0.46666666666666667</v>
      </c>
      <c r="BL882" s="3125"/>
      <c r="BM882" s="3126"/>
      <c r="BN882" s="1068"/>
      <c r="BO882" s="937"/>
    </row>
    <row r="883" spans="6:67" ht="18.95" customHeight="1">
      <c r="I883" s="1847"/>
      <c r="J883" s="2352"/>
      <c r="K883" s="1231"/>
      <c r="L883" s="1004"/>
      <c r="M883" s="1004"/>
      <c r="N883" s="1004"/>
      <c r="O883" s="1004"/>
      <c r="P883" s="1180"/>
      <c r="Q883" s="1122"/>
      <c r="R883" s="1122"/>
      <c r="S883" s="1122"/>
      <c r="T883" s="1181"/>
      <c r="U883" s="1181"/>
      <c r="V883" s="1122"/>
      <c r="W883" s="1122"/>
      <c r="X883" s="1181"/>
      <c r="Y883" s="1122"/>
      <c r="Z883" s="1122"/>
      <c r="AA883" s="1122"/>
      <c r="AB883" s="1122"/>
      <c r="AC883" s="1122"/>
      <c r="AD883" s="1180"/>
      <c r="AE883" s="1122"/>
      <c r="AF883" s="1084"/>
      <c r="AG883" s="1084"/>
      <c r="AH883" s="1084"/>
      <c r="AI883" s="1084"/>
      <c r="AJ883" s="1085"/>
      <c r="AK883" s="3212"/>
      <c r="AL883" s="3213"/>
      <c r="AM883" s="3214"/>
      <c r="AN883" s="2292" t="s">
        <v>3657</v>
      </c>
      <c r="AO883" s="1027"/>
      <c r="AP883" s="1027"/>
      <c r="AQ883" s="1027"/>
      <c r="AR883" s="1028"/>
      <c r="AS883" s="2890">
        <v>10</v>
      </c>
      <c r="AT883" s="2891"/>
      <c r="AU883" s="2892"/>
      <c r="AV883" s="2890">
        <v>1</v>
      </c>
      <c r="AW883" s="2891"/>
      <c r="AX883" s="2892"/>
      <c r="AY883" s="2890">
        <v>8</v>
      </c>
      <c r="AZ883" s="2891"/>
      <c r="BA883" s="2892"/>
      <c r="BB883" s="2890">
        <f>AY883-AV883</f>
        <v>7</v>
      </c>
      <c r="BC883" s="2891"/>
      <c r="BD883" s="2892"/>
      <c r="BE883" s="3058">
        <f t="shared" si="4"/>
        <v>-3</v>
      </c>
      <c r="BF883" s="3059"/>
      <c r="BG883" s="3060"/>
      <c r="BH883" s="3124">
        <f>AS883/AG$881</f>
        <v>0.33333333333333331</v>
      </c>
      <c r="BI883" s="3125"/>
      <c r="BJ883" s="3126"/>
      <c r="BK883" s="3124">
        <f>BB883/AG$881</f>
        <v>0.23333333333333334</v>
      </c>
      <c r="BL883" s="3125"/>
      <c r="BM883" s="3126"/>
      <c r="BN883" s="1068"/>
      <c r="BO883" s="937"/>
    </row>
    <row r="884" spans="6:67" ht="18.95" customHeight="1">
      <c r="I884" s="1847"/>
      <c r="J884" s="2289"/>
      <c r="K884" s="2290"/>
      <c r="L884" s="2226"/>
      <c r="M884" s="2226"/>
      <c r="N884" s="2226"/>
      <c r="O884" s="2226"/>
      <c r="P884" s="2291"/>
      <c r="Q884" s="1118"/>
      <c r="R884" s="1118"/>
      <c r="S884" s="1118"/>
      <c r="T884" s="1977"/>
      <c r="U884" s="1977"/>
      <c r="V884" s="1118"/>
      <c r="W884" s="1118"/>
      <c r="X884" s="1977"/>
      <c r="Y884" s="1118"/>
      <c r="Z884" s="1118"/>
      <c r="AA884" s="1118"/>
      <c r="AB884" s="1118"/>
      <c r="AC884" s="1118"/>
      <c r="AD884" s="2291"/>
      <c r="AE884" s="1118"/>
      <c r="AF884" s="1087"/>
      <c r="AG884" s="1087"/>
      <c r="AH884" s="1087"/>
      <c r="AI884" s="1087"/>
      <c r="AJ884" s="1088"/>
      <c r="AK884" s="1428" t="s">
        <v>3654</v>
      </c>
      <c r="AL884" s="2354"/>
      <c r="AM884" s="1429"/>
      <c r="AN884" s="2292" t="s">
        <v>3595</v>
      </c>
      <c r="AO884" s="1027"/>
      <c r="AP884" s="1027"/>
      <c r="AQ884" s="1027"/>
      <c r="AR884" s="1028"/>
      <c r="AS884" s="2890">
        <v>13</v>
      </c>
      <c r="AT884" s="2891"/>
      <c r="AU884" s="2892"/>
      <c r="AV884" s="2890">
        <v>3</v>
      </c>
      <c r="AW884" s="2891"/>
      <c r="AX884" s="2892"/>
      <c r="AY884" s="2890">
        <v>14</v>
      </c>
      <c r="AZ884" s="2891"/>
      <c r="BA884" s="2892"/>
      <c r="BB884" s="2890">
        <f>AY884-AV884</f>
        <v>11</v>
      </c>
      <c r="BC884" s="2891"/>
      <c r="BD884" s="2892"/>
      <c r="BE884" s="3058">
        <f t="shared" si="4"/>
        <v>-2</v>
      </c>
      <c r="BF884" s="3059"/>
      <c r="BG884" s="3060"/>
      <c r="BH884" s="3124">
        <f>AS884/AG$881</f>
        <v>0.43333333333333335</v>
      </c>
      <c r="BI884" s="3125"/>
      <c r="BJ884" s="3126"/>
      <c r="BK884" s="3061">
        <f>BB884/AG$881</f>
        <v>0.36666666666666664</v>
      </c>
      <c r="BL884" s="3062"/>
      <c r="BM884" s="3063"/>
      <c r="BN884" s="1068"/>
      <c r="BO884" s="937"/>
    </row>
    <row r="885" spans="6:67" ht="20.100000000000001" customHeight="1">
      <c r="I885" s="1847"/>
      <c r="J885" s="1346" t="s">
        <v>737</v>
      </c>
      <c r="K885" s="1033" t="s">
        <v>1860</v>
      </c>
      <c r="L885" s="1034"/>
      <c r="M885" s="1034"/>
      <c r="N885" s="1034"/>
      <c r="O885" s="1039"/>
      <c r="P885" s="2297" t="s">
        <v>1689</v>
      </c>
      <c r="Q885" s="1350"/>
      <c r="R885" s="1350"/>
      <c r="S885" s="1350"/>
      <c r="T885" s="2298">
        <v>241657</v>
      </c>
      <c r="U885" s="2299"/>
      <c r="V885" s="1350"/>
      <c r="W885" s="1351"/>
      <c r="X885" s="2298" t="s">
        <v>1691</v>
      </c>
      <c r="Y885" s="1350"/>
      <c r="Z885" s="1350"/>
      <c r="AA885" s="1350"/>
      <c r="AB885" s="1350"/>
      <c r="AC885" s="1350"/>
      <c r="AD885" s="2297" t="s">
        <v>3605</v>
      </c>
      <c r="AE885" s="1351"/>
      <c r="AF885" s="2300"/>
      <c r="AG885" s="3064">
        <v>13</v>
      </c>
      <c r="AH885" s="3065"/>
      <c r="AI885" s="3065"/>
      <c r="AJ885" s="3066"/>
      <c r="AK885" s="2350" t="s">
        <v>3652</v>
      </c>
      <c r="AL885" s="2351"/>
      <c r="AM885" s="2351"/>
      <c r="AN885" s="2301" t="s">
        <v>3599</v>
      </c>
      <c r="AO885" s="2302"/>
      <c r="AP885" s="2302"/>
      <c r="AQ885" s="2302"/>
      <c r="AR885" s="2355"/>
      <c r="AS885" s="2915">
        <f>MIN(AS886:AU886)</f>
        <v>10</v>
      </c>
      <c r="AT885" s="2916"/>
      <c r="AU885" s="2917"/>
      <c r="AV885" s="2915"/>
      <c r="AW885" s="2916"/>
      <c r="AX885" s="2917"/>
      <c r="AY885" s="2915"/>
      <c r="AZ885" s="2916"/>
      <c r="BA885" s="2917"/>
      <c r="BB885" s="2915">
        <f>MIN(BB886:BD886)</f>
        <v>9</v>
      </c>
      <c r="BC885" s="2916"/>
      <c r="BD885" s="2917"/>
      <c r="BE885" s="3055">
        <f t="shared" si="4"/>
        <v>-1</v>
      </c>
      <c r="BF885" s="3056"/>
      <c r="BG885" s="3057"/>
      <c r="BH885" s="2918">
        <f>AS885/AG$885</f>
        <v>0.76923076923076927</v>
      </c>
      <c r="BI885" s="2919"/>
      <c r="BJ885" s="2920"/>
      <c r="BK885" s="2918">
        <f>BB885/AG$885</f>
        <v>0.69230769230769229</v>
      </c>
      <c r="BL885" s="2919"/>
      <c r="BM885" s="2920"/>
      <c r="BN885" s="1068"/>
      <c r="BO885" s="937"/>
    </row>
    <row r="886" spans="6:67" ht="20.100000000000001" customHeight="1">
      <c r="I886" s="1847"/>
      <c r="J886" s="932"/>
      <c r="K886" s="1162"/>
      <c r="L886" s="1027"/>
      <c r="M886" s="1027"/>
      <c r="N886" s="1027"/>
      <c r="O886" s="1027"/>
      <c r="P886" s="1152"/>
      <c r="Q886" s="983"/>
      <c r="R886" s="983"/>
      <c r="S886" s="983"/>
      <c r="T886" s="1245"/>
      <c r="U886" s="1245"/>
      <c r="V886" s="983"/>
      <c r="W886" s="983"/>
      <c r="X886" s="1245"/>
      <c r="Y886" s="983"/>
      <c r="Z886" s="983"/>
      <c r="AA886" s="983"/>
      <c r="AB886" s="983"/>
      <c r="AC886" s="983"/>
      <c r="AD886" s="1152"/>
      <c r="AE886" s="983"/>
      <c r="AF886" s="2304"/>
      <c r="AG886" s="2304"/>
      <c r="AH886" s="2304"/>
      <c r="AI886" s="2304"/>
      <c r="AJ886" s="2240"/>
      <c r="AK886" s="2353" t="s">
        <v>3653</v>
      </c>
      <c r="AL886" s="1429"/>
      <c r="AM886" s="1429"/>
      <c r="AN886" s="2292" t="s">
        <v>3594</v>
      </c>
      <c r="AO886" s="1027"/>
      <c r="AP886" s="1027"/>
      <c r="AQ886" s="1027"/>
      <c r="AR886" s="1028"/>
      <c r="AS886" s="2890">
        <v>10</v>
      </c>
      <c r="AT886" s="2891"/>
      <c r="AU886" s="2892"/>
      <c r="AV886" s="2890">
        <v>1</v>
      </c>
      <c r="AW886" s="2891"/>
      <c r="AX886" s="2892"/>
      <c r="AY886" s="2890">
        <v>10</v>
      </c>
      <c r="AZ886" s="2891"/>
      <c r="BA886" s="2892"/>
      <c r="BB886" s="2890">
        <f>AY886-AV886</f>
        <v>9</v>
      </c>
      <c r="BC886" s="2891"/>
      <c r="BD886" s="2892"/>
      <c r="BE886" s="3058">
        <f t="shared" si="4"/>
        <v>-1</v>
      </c>
      <c r="BF886" s="3059"/>
      <c r="BG886" s="3060"/>
      <c r="BH886" s="3061">
        <f>AS886/AG$885</f>
        <v>0.76923076923076927</v>
      </c>
      <c r="BI886" s="3062"/>
      <c r="BJ886" s="3063"/>
      <c r="BK886" s="3061">
        <f>BB886/AG$885</f>
        <v>0.69230769230769229</v>
      </c>
      <c r="BL886" s="3062"/>
      <c r="BM886" s="3063"/>
      <c r="BN886" s="1229"/>
      <c r="BO886" s="937"/>
    </row>
    <row r="887" spans="6:67" ht="5.0999999999999996" customHeight="1">
      <c r="I887" s="1847"/>
      <c r="J887" s="920"/>
      <c r="K887" s="920"/>
      <c r="L887" s="920"/>
      <c r="M887" s="920"/>
      <c r="N887" s="920"/>
      <c r="O887" s="920"/>
      <c r="P887" s="920"/>
      <c r="Q887" s="920"/>
      <c r="R887" s="920"/>
      <c r="S887" s="920"/>
      <c r="T887" s="920"/>
      <c r="U887" s="920"/>
      <c r="V887" s="920"/>
      <c r="W887" s="920"/>
      <c r="X887" s="920"/>
      <c r="Y887" s="920"/>
      <c r="Z887" s="920"/>
      <c r="AA887" s="920"/>
      <c r="AB887" s="920"/>
      <c r="AC887" s="920"/>
      <c r="AD887" s="920"/>
      <c r="AE887" s="920"/>
      <c r="AF887" s="920"/>
      <c r="AG887" s="920"/>
      <c r="AH887" s="920"/>
      <c r="AI887" s="920"/>
      <c r="AJ887" s="920"/>
      <c r="AN887" s="920"/>
      <c r="AO887" s="920"/>
      <c r="AP887" s="920"/>
      <c r="AQ887" s="920"/>
      <c r="AR887" s="920"/>
      <c r="AS887" s="920"/>
      <c r="AT887" s="920"/>
      <c r="AU887" s="920"/>
      <c r="AV887" s="920"/>
      <c r="AW887" s="920"/>
      <c r="AX887" s="920"/>
      <c r="AY887" s="920"/>
      <c r="AZ887" s="920"/>
      <c r="BA887" s="920"/>
      <c r="BB887" s="920"/>
      <c r="BC887" s="920"/>
      <c r="BD887" s="920"/>
      <c r="BE887" s="920"/>
      <c r="BF887" s="920"/>
      <c r="BG887" s="920"/>
      <c r="BH887" s="920"/>
      <c r="BI887" s="920"/>
      <c r="BJ887" s="920"/>
      <c r="BK887" s="920"/>
      <c r="BL887" s="920"/>
      <c r="BM887" s="920"/>
      <c r="BN887" s="920"/>
      <c r="BO887" s="937"/>
    </row>
    <row r="888" spans="6:67" ht="5.0999999999999996" customHeight="1">
      <c r="I888" s="1847"/>
      <c r="J888" s="977"/>
      <c r="K888" s="977"/>
      <c r="L888" s="977"/>
      <c r="M888" s="977"/>
      <c r="N888" s="977"/>
      <c r="O888" s="977"/>
      <c r="P888" s="977"/>
      <c r="Q888" s="977"/>
      <c r="R888" s="977"/>
      <c r="S888" s="977"/>
      <c r="T888" s="977"/>
      <c r="U888" s="977"/>
      <c r="V888" s="977"/>
      <c r="W888" s="977"/>
      <c r="X888" s="977"/>
      <c r="Y888" s="977"/>
      <c r="Z888" s="977"/>
      <c r="AA888" s="977"/>
      <c r="AB888" s="977"/>
      <c r="AC888" s="977"/>
      <c r="AD888" s="977"/>
      <c r="AE888" s="977"/>
      <c r="AF888" s="977"/>
      <c r="AG888" s="977"/>
      <c r="AH888" s="977"/>
      <c r="AI888" s="977"/>
      <c r="AJ888" s="977"/>
      <c r="AK888" s="977"/>
      <c r="AL888" s="977"/>
      <c r="AM888" s="977"/>
      <c r="AN888" s="977"/>
      <c r="AO888" s="977"/>
      <c r="AP888" s="977"/>
      <c r="AQ888" s="977"/>
      <c r="AR888" s="977"/>
      <c r="AS888" s="977"/>
      <c r="AT888" s="977"/>
      <c r="AU888" s="977"/>
      <c r="AV888" s="977"/>
      <c r="AW888" s="977"/>
      <c r="AX888" s="977"/>
      <c r="AY888" s="977"/>
      <c r="AZ888" s="977"/>
      <c r="BA888" s="977"/>
      <c r="BB888" s="977"/>
      <c r="BC888" s="977"/>
      <c r="BD888" s="977"/>
      <c r="BE888" s="977"/>
      <c r="BF888" s="977"/>
      <c r="BG888" s="977"/>
      <c r="BH888" s="977"/>
      <c r="BI888" s="977"/>
      <c r="BJ888" s="977"/>
      <c r="BK888" s="977"/>
      <c r="BL888" s="977"/>
      <c r="BM888" s="977"/>
      <c r="BN888" s="977"/>
      <c r="BO888" s="937"/>
    </row>
    <row r="889" spans="6:67" ht="18.95" customHeight="1">
      <c r="I889" s="1847"/>
      <c r="J889" s="977"/>
      <c r="K889" s="977"/>
      <c r="L889" s="977"/>
      <c r="M889" s="977"/>
      <c r="N889" s="977"/>
      <c r="O889" s="977"/>
      <c r="P889" s="977"/>
      <c r="Q889" s="977"/>
      <c r="R889" s="977"/>
      <c r="S889" s="977"/>
      <c r="T889" s="977"/>
      <c r="U889" s="977"/>
      <c r="V889" s="977"/>
      <c r="W889" s="977"/>
      <c r="X889" s="977"/>
      <c r="Y889" s="977"/>
      <c r="Z889" s="977"/>
      <c r="AA889" s="977"/>
      <c r="AB889" s="977"/>
      <c r="AC889" s="977"/>
      <c r="AD889" s="980" t="s">
        <v>1606</v>
      </c>
      <c r="AE889" s="979"/>
      <c r="AF889" s="979"/>
      <c r="AG889" s="3073">
        <f>AG881+AG885</f>
        <v>43</v>
      </c>
      <c r="AH889" s="3074"/>
      <c r="AI889" s="3074"/>
      <c r="AJ889" s="3075"/>
      <c r="AK889" s="1467"/>
      <c r="AL889" s="1467"/>
      <c r="AM889" s="1467"/>
      <c r="AN889" s="1467"/>
      <c r="AO889" s="977"/>
      <c r="AP889" s="980"/>
      <c r="AQ889" s="979"/>
      <c r="AR889" s="979"/>
      <c r="AS889" s="2921">
        <f>AS881+AS885</f>
        <v>23</v>
      </c>
      <c r="AT889" s="2884"/>
      <c r="AU889" s="2885"/>
      <c r="AV889" s="977"/>
      <c r="AW889" s="977"/>
      <c r="AX889" s="977"/>
      <c r="AY889" s="977"/>
      <c r="AZ889" s="977"/>
      <c r="BA889" s="977"/>
      <c r="BB889" s="2921">
        <f>BB881+BB885</f>
        <v>20</v>
      </c>
      <c r="BC889" s="2884"/>
      <c r="BD889" s="2885"/>
      <c r="BE889" s="3127">
        <f>BE885+BE881</f>
        <v>-3</v>
      </c>
      <c r="BF889" s="3128"/>
      <c r="BG889" s="3129"/>
      <c r="BH889" s="2922">
        <f>AS889/AG889</f>
        <v>0.53488372093023251</v>
      </c>
      <c r="BI889" s="2923"/>
      <c r="BJ889" s="2924"/>
      <c r="BK889" s="2922">
        <f>BB889/AG889</f>
        <v>0.46511627906976744</v>
      </c>
      <c r="BL889" s="2923"/>
      <c r="BM889" s="2924"/>
      <c r="BN889" s="977"/>
      <c r="BO889" s="937"/>
    </row>
    <row r="890" spans="6:67" ht="5.0999999999999996" customHeight="1">
      <c r="I890" s="1847"/>
      <c r="J890" s="977"/>
      <c r="K890" s="977"/>
      <c r="L890" s="977"/>
      <c r="M890" s="977"/>
      <c r="N890" s="977"/>
      <c r="O890" s="977"/>
      <c r="P890" s="977"/>
      <c r="Q890" s="977"/>
      <c r="R890" s="977"/>
      <c r="S890" s="977"/>
      <c r="T890" s="977"/>
      <c r="U890" s="977"/>
      <c r="V890" s="977"/>
      <c r="W890" s="977"/>
      <c r="X890" s="977"/>
      <c r="Y890" s="977"/>
      <c r="Z890" s="977"/>
      <c r="AA890" s="977"/>
      <c r="AB890" s="977"/>
      <c r="AC890" s="977"/>
      <c r="AD890" s="977"/>
      <c r="AE890" s="977"/>
      <c r="AF890" s="977"/>
      <c r="AG890" s="977"/>
      <c r="AH890" s="977"/>
      <c r="AI890" s="977"/>
      <c r="AJ890" s="977"/>
      <c r="AK890" s="977"/>
      <c r="AL890" s="977"/>
      <c r="AM890" s="977"/>
      <c r="AN890" s="977"/>
      <c r="AO890" s="977"/>
      <c r="AP890" s="977"/>
      <c r="AQ890" s="977"/>
      <c r="AR890" s="977"/>
      <c r="AS890" s="977"/>
      <c r="AT890" s="977"/>
      <c r="AU890" s="977"/>
      <c r="AV890" s="977"/>
      <c r="AW890" s="977"/>
      <c r="AX890" s="977"/>
      <c r="AY890" s="977"/>
      <c r="AZ890" s="977"/>
      <c r="BA890" s="977"/>
      <c r="BB890" s="977"/>
      <c r="BC890" s="977"/>
      <c r="BD890" s="977"/>
      <c r="BE890" s="977"/>
      <c r="BF890" s="977"/>
      <c r="BG890" s="977"/>
      <c r="BH890" s="977"/>
      <c r="BI890" s="977"/>
      <c r="BJ890" s="977"/>
      <c r="BK890" s="977"/>
      <c r="BL890" s="977"/>
      <c r="BM890" s="977"/>
      <c r="BN890" s="977"/>
      <c r="BO890" s="937"/>
    </row>
    <row r="891" spans="6:67" ht="18.95" customHeight="1">
      <c r="I891" s="936"/>
      <c r="J891" s="939"/>
      <c r="K891" s="939"/>
      <c r="L891" s="939"/>
      <c r="M891" s="939"/>
      <c r="N891" s="939"/>
      <c r="O891" s="939"/>
      <c r="P891" s="939"/>
      <c r="Q891" s="939"/>
      <c r="R891" s="939"/>
      <c r="S891" s="939"/>
      <c r="T891" s="939"/>
      <c r="U891" s="939"/>
      <c r="V891" s="939"/>
      <c r="W891" s="939"/>
      <c r="X891" s="939"/>
      <c r="Y891" s="939"/>
      <c r="Z891" s="939"/>
      <c r="AA891" s="939"/>
      <c r="AB891" s="939"/>
      <c r="AC891" s="939"/>
      <c r="AD891" s="939"/>
      <c r="AE891" s="939"/>
      <c r="AF891" s="939"/>
      <c r="AG891" s="939"/>
      <c r="AH891" s="939"/>
      <c r="AI891" s="939"/>
      <c r="AJ891" s="939"/>
      <c r="AK891" s="939"/>
      <c r="AL891" s="939"/>
      <c r="AM891" s="939"/>
      <c r="AN891" s="939"/>
      <c r="AO891" s="939"/>
      <c r="AP891" s="939"/>
      <c r="AQ891" s="939"/>
      <c r="AR891" s="939"/>
      <c r="AS891" s="939"/>
      <c r="AT891" s="939"/>
      <c r="AU891" s="939"/>
      <c r="AV891" s="939"/>
      <c r="AW891" s="939"/>
      <c r="AX891" s="939"/>
      <c r="AY891" s="939"/>
      <c r="AZ891" s="939"/>
      <c r="BA891" s="939"/>
      <c r="BB891" s="939"/>
      <c r="BC891" s="939"/>
      <c r="BD891" s="939"/>
      <c r="BE891" s="939"/>
      <c r="BF891" s="939"/>
      <c r="BG891" s="939"/>
      <c r="BH891" s="939"/>
      <c r="BI891" s="939"/>
      <c r="BJ891" s="939"/>
      <c r="BK891" s="939"/>
      <c r="BL891" s="939"/>
      <c r="BM891" s="939"/>
      <c r="BN891" s="939"/>
      <c r="BO891" s="940"/>
    </row>
    <row r="895" spans="6:67" ht="18.95" customHeight="1">
      <c r="F895" s="924"/>
      <c r="G895" s="924" t="s">
        <v>3373</v>
      </c>
      <c r="P895" s="488"/>
    </row>
    <row r="897" spans="8:87" ht="18.95" customHeight="1">
      <c r="H897" s="924" t="s">
        <v>3870</v>
      </c>
      <c r="I897" s="488"/>
      <c r="X897" s="2306"/>
      <c r="Y897" s="2306"/>
      <c r="Z897" s="2306"/>
      <c r="AA897" s="2306"/>
      <c r="AB897" s="2306"/>
      <c r="AC897" s="2306"/>
      <c r="AD897" s="2306"/>
      <c r="AE897" s="2306"/>
      <c r="AF897" s="2306"/>
      <c r="AG897" s="2306"/>
      <c r="AH897" s="2306"/>
      <c r="AI897" s="2306"/>
      <c r="AJ897" s="2306"/>
      <c r="AK897" s="2306"/>
      <c r="AL897" s="2306"/>
      <c r="AM897" s="2306"/>
      <c r="AN897" s="2306"/>
      <c r="AO897" s="2306"/>
      <c r="AP897" s="2306"/>
      <c r="AQ897" s="2306"/>
      <c r="AR897" s="2306"/>
      <c r="AS897" s="2306"/>
      <c r="AT897" s="2306"/>
      <c r="AU897" s="2306"/>
      <c r="AV897" s="2306"/>
      <c r="AW897" s="2306"/>
      <c r="AX897" s="2306"/>
      <c r="AY897" s="2306"/>
      <c r="AZ897" s="2306"/>
      <c r="BA897" s="2306"/>
      <c r="BB897" s="2306"/>
    </row>
    <row r="899" spans="8:87" ht="18.95" customHeight="1">
      <c r="I899" s="486" t="s">
        <v>2980</v>
      </c>
    </row>
    <row r="901" spans="8:87" ht="5.0999999999999996" customHeight="1">
      <c r="I901" s="536"/>
      <c r="J901" s="921"/>
      <c r="K901" s="922"/>
      <c r="L901" s="922"/>
      <c r="M901" s="922"/>
      <c r="N901" s="922"/>
      <c r="O901" s="922"/>
      <c r="P901" s="1926"/>
      <c r="Q901" s="1927"/>
      <c r="R901" s="1923"/>
      <c r="S901" s="1923"/>
      <c r="T901" s="536"/>
      <c r="U901" s="536"/>
      <c r="BH901" s="920"/>
    </row>
    <row r="902" spans="8:87" ht="18.95" customHeight="1">
      <c r="I902" s="536"/>
      <c r="J902" s="907" t="s">
        <v>3866</v>
      </c>
      <c r="K902" s="908"/>
      <c r="L902" s="908"/>
      <c r="M902" s="908"/>
      <c r="N902" s="908"/>
      <c r="O902" s="908"/>
      <c r="P902" s="908"/>
      <c r="Q902" s="909"/>
      <c r="R902" s="1468" t="s">
        <v>2978</v>
      </c>
      <c r="S902" s="1469"/>
      <c r="T902" s="1469"/>
      <c r="U902" s="1469"/>
      <c r="V902" s="1469"/>
      <c r="W902" s="1469"/>
      <c r="X902" s="1469"/>
      <c r="Y902" s="1470"/>
      <c r="Z902" s="920"/>
      <c r="AA902" s="920"/>
      <c r="AB902" s="920"/>
      <c r="AC902" s="920"/>
      <c r="AD902" s="920"/>
      <c r="AE902" s="920"/>
      <c r="AF902" s="920"/>
      <c r="AG902" s="920"/>
      <c r="AH902" s="920"/>
      <c r="AI902" s="920"/>
      <c r="AJ902" s="920"/>
      <c r="AK902" s="920"/>
      <c r="AL902" s="920"/>
      <c r="AM902" s="920"/>
      <c r="AN902" s="920"/>
      <c r="BA902" s="920"/>
      <c r="BB902" s="920"/>
    </row>
    <row r="903" spans="8:87" ht="9.9499999999999993" customHeight="1">
      <c r="I903" s="916"/>
      <c r="J903" s="536"/>
      <c r="K903" s="536"/>
      <c r="L903" s="536"/>
      <c r="M903" s="536"/>
      <c r="N903" s="536"/>
      <c r="O903" s="536"/>
      <c r="P903" s="1923"/>
      <c r="Q903" s="1923"/>
      <c r="R903" s="1316"/>
      <c r="S903" s="1316"/>
      <c r="T903" s="1316"/>
      <c r="U903" s="1316"/>
      <c r="V903" s="1316"/>
      <c r="W903" s="1316"/>
      <c r="X903" s="1316"/>
      <c r="Y903" s="1316"/>
      <c r="Z903" s="1316"/>
      <c r="AA903" s="1316"/>
      <c r="AB903" s="1316"/>
      <c r="AC903" s="1316"/>
      <c r="AD903" s="1316"/>
      <c r="AE903" s="1316"/>
      <c r="AF903" s="1316"/>
      <c r="AG903" s="1316"/>
      <c r="AH903" s="1316"/>
      <c r="AI903" s="1316"/>
      <c r="AJ903" s="1316"/>
      <c r="AK903" s="1316"/>
      <c r="AL903" s="1316"/>
      <c r="AM903" s="1316"/>
      <c r="AN903" s="1316"/>
      <c r="AO903" s="1316"/>
      <c r="AP903" s="1316"/>
      <c r="AQ903" s="1316"/>
      <c r="AR903" s="1316"/>
      <c r="AS903" s="1316"/>
      <c r="AT903" s="1316"/>
      <c r="AU903" s="1316"/>
      <c r="AV903" s="1316"/>
      <c r="AW903" s="1316"/>
      <c r="AX903" s="1316"/>
      <c r="AY903" s="1316"/>
      <c r="AZ903" s="1316"/>
      <c r="BA903" s="941"/>
      <c r="BB903" s="941"/>
      <c r="BC903" s="941"/>
      <c r="BD903" s="942"/>
    </row>
    <row r="904" spans="8:87" ht="18.95" customHeight="1">
      <c r="I904" s="935"/>
      <c r="J904" s="949" t="s">
        <v>2953</v>
      </c>
      <c r="K904" s="752"/>
      <c r="L904" s="938"/>
      <c r="N904" s="2890" t="s">
        <v>1179</v>
      </c>
      <c r="O904" s="2891"/>
      <c r="P904" s="2891"/>
      <c r="Q904" s="2892"/>
      <c r="R904" s="986" t="s">
        <v>1180</v>
      </c>
      <c r="S904" s="1922" t="s">
        <v>2952</v>
      </c>
      <c r="T904" s="2890" t="s">
        <v>1179</v>
      </c>
      <c r="U904" s="2891"/>
      <c r="V904" s="2891"/>
      <c r="W904" s="2892"/>
      <c r="X904" s="986" t="s">
        <v>1180</v>
      </c>
      <c r="Y904" s="920" t="s">
        <v>737</v>
      </c>
      <c r="Z904" s="951" t="s">
        <v>2974</v>
      </c>
      <c r="AA904" s="974"/>
      <c r="AI904" s="920"/>
      <c r="AJ904" s="920"/>
      <c r="AK904" s="920"/>
      <c r="AL904" s="920"/>
      <c r="AM904" s="920"/>
      <c r="AN904" s="920"/>
      <c r="AO904" s="920"/>
      <c r="AP904" s="920"/>
      <c r="AQ904" s="920"/>
      <c r="AR904" s="920"/>
      <c r="AU904" s="926" t="s">
        <v>1544</v>
      </c>
      <c r="AV904" s="927"/>
      <c r="AW904" s="928"/>
      <c r="AX904" s="926" t="s">
        <v>2954</v>
      </c>
      <c r="AY904" s="927"/>
      <c r="AZ904" s="928"/>
      <c r="BA904" s="926" t="s">
        <v>1623</v>
      </c>
      <c r="BB904" s="927"/>
      <c r="BC904" s="928"/>
      <c r="BD904" s="937"/>
    </row>
    <row r="905" spans="8:87" ht="9.9499999999999993" customHeight="1">
      <c r="I905" s="935"/>
      <c r="J905" s="1924"/>
      <c r="K905" s="920"/>
      <c r="L905" s="920"/>
      <c r="N905" s="920"/>
      <c r="O905" s="920"/>
      <c r="P905" s="920"/>
      <c r="Q905" s="920"/>
      <c r="R905" s="920"/>
      <c r="S905" s="920"/>
      <c r="T905" s="920"/>
      <c r="U905" s="920"/>
      <c r="V905" s="920"/>
      <c r="W905" s="920"/>
      <c r="X905" s="920"/>
      <c r="Y905" s="920"/>
      <c r="Z905" s="920"/>
      <c r="AA905" s="920"/>
      <c r="AB905" s="920"/>
      <c r="AC905" s="920"/>
      <c r="AD905" s="920"/>
      <c r="AE905" s="920"/>
      <c r="AF905" s="920"/>
      <c r="AG905" s="920"/>
      <c r="AH905" s="920"/>
      <c r="AI905" s="920"/>
      <c r="AJ905" s="920"/>
      <c r="AK905" s="920"/>
      <c r="AL905" s="920"/>
      <c r="AM905" s="920"/>
      <c r="AN905" s="920"/>
      <c r="AO905" s="920"/>
      <c r="AP905" s="920"/>
      <c r="AQ905" s="920"/>
      <c r="AR905" s="920"/>
      <c r="AS905" s="920"/>
      <c r="AT905" s="920"/>
      <c r="AU905" s="920"/>
      <c r="AV905" s="920"/>
      <c r="AW905" s="920"/>
      <c r="AX905" s="920"/>
      <c r="AY905" s="920"/>
      <c r="AZ905" s="920"/>
      <c r="BA905" s="920"/>
      <c r="BB905" s="920"/>
      <c r="BC905" s="920"/>
      <c r="BD905" s="937"/>
    </row>
    <row r="906" spans="8:87" ht="18.95" customHeight="1">
      <c r="I906" s="935"/>
      <c r="J906" s="1256" t="s">
        <v>1630</v>
      </c>
      <c r="K906" s="1056"/>
      <c r="L906" s="1056"/>
      <c r="N906" s="992" t="s">
        <v>1860</v>
      </c>
      <c r="O906" s="1152"/>
      <c r="P906" s="1152"/>
      <c r="Q906" s="1152"/>
      <c r="R906" s="1152"/>
      <c r="S906" s="1153"/>
      <c r="T906" s="986" t="s">
        <v>912</v>
      </c>
      <c r="V906" s="1924" t="s">
        <v>1877</v>
      </c>
      <c r="W906" s="938"/>
      <c r="X906" s="938"/>
      <c r="Y906" s="1940">
        <v>1111</v>
      </c>
      <c r="Z906" s="1941"/>
      <c r="AA906" s="1942"/>
      <c r="AB906" s="3139" t="s">
        <v>1880</v>
      </c>
      <c r="AC906" s="3140"/>
      <c r="AD906" s="3140"/>
      <c r="AE906" s="3141"/>
      <c r="AF906" s="986" t="s">
        <v>1115</v>
      </c>
      <c r="BD906" s="937"/>
    </row>
    <row r="907" spans="8:87" ht="9.9499999999999993" customHeight="1">
      <c r="I907" s="935"/>
      <c r="J907" s="920"/>
      <c r="K907" s="920"/>
      <c r="L907" s="920"/>
      <c r="M907" s="920"/>
      <c r="N907" s="920"/>
      <c r="O907" s="920"/>
      <c r="P907" s="920"/>
      <c r="Q907" s="920"/>
      <c r="R907" s="920"/>
      <c r="S907" s="920"/>
      <c r="T907" s="920"/>
      <c r="U907" s="920"/>
      <c r="V907" s="920"/>
      <c r="W907" s="920"/>
      <c r="X907" s="920"/>
      <c r="Y907" s="920"/>
      <c r="Z907" s="920"/>
      <c r="AA907" s="920"/>
      <c r="AB907" s="920"/>
      <c r="AC907" s="920"/>
      <c r="AD907" s="920"/>
      <c r="AE907" s="920"/>
      <c r="AF907" s="920"/>
      <c r="AG907" s="920"/>
      <c r="AH907" s="920"/>
      <c r="AI907" s="920"/>
      <c r="AJ907" s="920"/>
      <c r="AK907" s="920"/>
      <c r="AL907" s="920"/>
      <c r="AM907" s="920"/>
      <c r="AN907" s="920"/>
      <c r="AO907" s="920"/>
      <c r="AP907" s="920"/>
      <c r="AQ907" s="920"/>
      <c r="AR907" s="920"/>
      <c r="AS907" s="920"/>
      <c r="AT907" s="920"/>
      <c r="AU907" s="920"/>
      <c r="AV907" s="920"/>
      <c r="AW907" s="920"/>
      <c r="AX907" s="920"/>
      <c r="AY907" s="920"/>
      <c r="AZ907" s="920"/>
      <c r="BA907" s="920"/>
      <c r="BB907" s="920"/>
      <c r="BC907" s="920"/>
      <c r="BD907" s="937"/>
    </row>
    <row r="908" spans="8:87" ht="18.95" customHeight="1">
      <c r="I908" s="935"/>
      <c r="J908" s="949" t="s">
        <v>1627</v>
      </c>
      <c r="K908" s="981"/>
      <c r="L908" s="938"/>
      <c r="N908" s="982" t="s">
        <v>1830</v>
      </c>
      <c r="O908" s="983"/>
      <c r="P908" s="983"/>
      <c r="Q908" s="983"/>
      <c r="R908" s="986" t="s">
        <v>912</v>
      </c>
      <c r="S908" s="910" t="s">
        <v>1656</v>
      </c>
      <c r="T908" s="981"/>
      <c r="U908" s="938"/>
      <c r="V908" s="992" t="s">
        <v>1832</v>
      </c>
      <c r="W908" s="983"/>
      <c r="X908" s="983"/>
      <c r="Y908" s="983"/>
      <c r="Z908" s="946" t="s">
        <v>1115</v>
      </c>
      <c r="AA908" s="920"/>
      <c r="AB908" s="1053" t="s">
        <v>1789</v>
      </c>
      <c r="AC908" s="981"/>
      <c r="AD908" s="938"/>
      <c r="AE908" s="982" t="s">
        <v>1691</v>
      </c>
      <c r="AF908" s="983"/>
      <c r="AG908" s="983"/>
      <c r="AH908" s="983"/>
      <c r="AI908" s="983"/>
      <c r="AJ908" s="946" t="s">
        <v>1115</v>
      </c>
      <c r="AQ908" s="920"/>
      <c r="AR908" s="920"/>
      <c r="AS908" s="920"/>
      <c r="AT908" s="920"/>
      <c r="AU908" s="920"/>
      <c r="AV908" s="920"/>
      <c r="AW908" s="920"/>
      <c r="AX908" s="920"/>
      <c r="AY908" s="920"/>
      <c r="AZ908" s="920"/>
      <c r="BA908" s="920"/>
      <c r="BB908" s="920"/>
      <c r="BC908" s="920"/>
      <c r="BD908" s="937"/>
    </row>
    <row r="909" spans="8:87" ht="9.9499999999999993" customHeight="1">
      <c r="I909" s="935"/>
      <c r="J909" s="920"/>
      <c r="K909" s="920"/>
      <c r="L909" s="920"/>
      <c r="M909" s="920"/>
      <c r="N909" s="920"/>
      <c r="O909" s="920"/>
      <c r="P909" s="920"/>
      <c r="Q909" s="920"/>
      <c r="R909" s="920"/>
      <c r="S909" s="920"/>
      <c r="T909" s="920"/>
      <c r="U909" s="920"/>
      <c r="V909" s="920"/>
      <c r="W909" s="920"/>
      <c r="X909" s="920"/>
      <c r="Y909" s="920"/>
      <c r="Z909" s="920"/>
      <c r="AA909" s="920"/>
      <c r="AB909" s="920"/>
      <c r="AC909" s="920"/>
      <c r="AD909" s="920"/>
      <c r="AE909" s="920"/>
      <c r="AF909" s="920"/>
      <c r="AG909" s="920"/>
      <c r="AH909" s="920"/>
      <c r="AI909" s="920"/>
      <c r="AJ909" s="920"/>
      <c r="AK909" s="920"/>
      <c r="AL909" s="920"/>
      <c r="AM909" s="920"/>
      <c r="AN909" s="920"/>
      <c r="AO909" s="920"/>
      <c r="AP909" s="920"/>
      <c r="AQ909" s="920"/>
      <c r="AR909" s="920"/>
      <c r="AS909" s="920"/>
      <c r="AT909" s="920"/>
      <c r="AU909" s="920"/>
      <c r="AV909" s="920"/>
      <c r="AW909" s="920"/>
      <c r="AX909" s="920"/>
      <c r="AY909" s="920"/>
      <c r="AZ909" s="920"/>
      <c r="BA909" s="920"/>
      <c r="BB909" s="920"/>
      <c r="BC909" s="920"/>
      <c r="BD909" s="937"/>
    </row>
    <row r="910" spans="8:87" ht="18.95" customHeight="1">
      <c r="I910" s="935"/>
      <c r="J910" s="2880" t="s">
        <v>1559</v>
      </c>
      <c r="K910" s="2797" t="s">
        <v>1630</v>
      </c>
      <c r="L910" s="2798"/>
      <c r="M910" s="2798"/>
      <c r="N910" s="2798"/>
      <c r="O910" s="2799"/>
      <c r="P910" s="2810" t="s">
        <v>2516</v>
      </c>
      <c r="Q910" s="2882"/>
      <c r="R910" s="2882"/>
      <c r="S910" s="2882"/>
      <c r="T910" s="2882"/>
      <c r="U910" s="2812"/>
      <c r="V910" s="2797" t="s">
        <v>1586</v>
      </c>
      <c r="W910" s="2798"/>
      <c r="X910" s="2798"/>
      <c r="Y910" s="2798"/>
      <c r="Z910" s="2798"/>
      <c r="AA910" s="2798"/>
      <c r="AB910" s="2798"/>
      <c r="AC910" s="2798"/>
      <c r="AD910" s="2798"/>
      <c r="AE910" s="2798"/>
      <c r="AF910" s="2798"/>
      <c r="AG910" s="2798"/>
      <c r="AH910" s="2798"/>
      <c r="AI910" s="2798"/>
      <c r="AJ910" s="2798"/>
      <c r="AK910" s="2799"/>
      <c r="AL910" s="2995" t="s">
        <v>2972</v>
      </c>
      <c r="AM910" s="2997"/>
      <c r="AN910" s="3106" t="s">
        <v>2962</v>
      </c>
      <c r="AO910" s="3107"/>
      <c r="AP910" s="3107"/>
      <c r="AQ910" s="3107"/>
      <c r="AR910" s="3107"/>
      <c r="AS910" s="3107"/>
      <c r="AT910" s="3107"/>
      <c r="AU910" s="3107"/>
      <c r="AV910" s="3107"/>
      <c r="AW910" s="3107"/>
      <c r="AX910" s="3107"/>
      <c r="AY910" s="3107"/>
      <c r="AZ910" s="3107"/>
      <c r="BA910" s="3107"/>
      <c r="BB910" s="3108"/>
      <c r="BC910" s="1229"/>
      <c r="BD910" s="937"/>
      <c r="CI910" s="920"/>
    </row>
    <row r="911" spans="8:87" ht="18.95" customHeight="1">
      <c r="I911" s="935"/>
      <c r="J911" s="3016"/>
      <c r="K911" s="2977"/>
      <c r="L911" s="2850"/>
      <c r="M911" s="2850"/>
      <c r="N911" s="2850"/>
      <c r="O911" s="2851"/>
      <c r="P911" s="2813"/>
      <c r="Q911" s="2814"/>
      <c r="R911" s="2814"/>
      <c r="S911" s="2814"/>
      <c r="T911" s="2814"/>
      <c r="U911" s="2815"/>
      <c r="V911" s="2800"/>
      <c r="W911" s="2801"/>
      <c r="X911" s="2801"/>
      <c r="Y911" s="2801"/>
      <c r="Z911" s="2801"/>
      <c r="AA911" s="2801"/>
      <c r="AB911" s="2801"/>
      <c r="AC911" s="2801"/>
      <c r="AD911" s="2801"/>
      <c r="AE911" s="2801"/>
      <c r="AF911" s="2801"/>
      <c r="AG911" s="2801"/>
      <c r="AH911" s="2801"/>
      <c r="AI911" s="2801"/>
      <c r="AJ911" s="2801"/>
      <c r="AK911" s="2802"/>
      <c r="AL911" s="3183"/>
      <c r="AM911" s="3184"/>
      <c r="AN911" s="1235" t="s">
        <v>2979</v>
      </c>
      <c r="AO911" s="1236"/>
      <c r="AP911" s="1236"/>
      <c r="AQ911" s="1236"/>
      <c r="AR911" s="1236"/>
      <c r="AS911" s="1236"/>
      <c r="AT911" s="1236"/>
      <c r="AU911" s="1236"/>
      <c r="AV911" s="1236"/>
      <c r="AW911" s="1236"/>
      <c r="AX911" s="1236"/>
      <c r="AY911" s="1236"/>
      <c r="AZ911" s="1490"/>
      <c r="BA911" s="1490"/>
      <c r="BB911" s="1234"/>
      <c r="BC911" s="1228" t="s">
        <v>1180</v>
      </c>
      <c r="BD911" s="937"/>
      <c r="CI911" s="920"/>
    </row>
    <row r="912" spans="8:87" ht="18.95" customHeight="1">
      <c r="I912" s="935"/>
      <c r="J912" s="3016"/>
      <c r="K912" s="2977"/>
      <c r="L912" s="2850"/>
      <c r="M912" s="2850"/>
      <c r="N912" s="2850"/>
      <c r="O912" s="2851"/>
      <c r="P912" s="2797" t="s">
        <v>1882</v>
      </c>
      <c r="Q912" s="2799"/>
      <c r="R912" s="2797" t="s">
        <v>1528</v>
      </c>
      <c r="S912" s="2798"/>
      <c r="T912" s="2798"/>
      <c r="U912" s="2799"/>
      <c r="V912" s="2797" t="s">
        <v>699</v>
      </c>
      <c r="W912" s="2798"/>
      <c r="X912" s="2798"/>
      <c r="Y912" s="2799"/>
      <c r="Z912" s="2797" t="s">
        <v>700</v>
      </c>
      <c r="AA912" s="2798"/>
      <c r="AB912" s="2798"/>
      <c r="AC912" s="2799"/>
      <c r="AD912" s="2797" t="s">
        <v>1697</v>
      </c>
      <c r="AE912" s="2798"/>
      <c r="AF912" s="2798"/>
      <c r="AG912" s="2798"/>
      <c r="AH912" s="2799"/>
      <c r="AI912" s="2797" t="s">
        <v>1771</v>
      </c>
      <c r="AJ912" s="2798"/>
      <c r="AK912" s="2799"/>
      <c r="AL912" s="3183"/>
      <c r="AM912" s="3184"/>
      <c r="AN912" s="2810" t="s">
        <v>2517</v>
      </c>
      <c r="AO912" s="2882"/>
      <c r="AP912" s="2812"/>
      <c r="AQ912" s="2810" t="s">
        <v>2960</v>
      </c>
      <c r="AR912" s="2882"/>
      <c r="AS912" s="2812"/>
      <c r="AT912" s="3028" t="s">
        <v>2521</v>
      </c>
      <c r="AU912" s="3029"/>
      <c r="AV912" s="3029"/>
      <c r="AW912" s="3029"/>
      <c r="AX912" s="3029"/>
      <c r="AY912" s="3030"/>
      <c r="AZ912" s="3171" t="s">
        <v>2520</v>
      </c>
      <c r="BA912" s="3172"/>
      <c r="BB912" s="3173"/>
      <c r="BC912" s="1068"/>
      <c r="BD912" s="937"/>
      <c r="CI912" s="920"/>
    </row>
    <row r="913" spans="9:87" ht="18.95" customHeight="1">
      <c r="I913" s="1847"/>
      <c r="J913" s="2881"/>
      <c r="K913" s="2800"/>
      <c r="L913" s="2801"/>
      <c r="M913" s="2801"/>
      <c r="N913" s="2801"/>
      <c r="O913" s="2802"/>
      <c r="P913" s="2800"/>
      <c r="Q913" s="2802"/>
      <c r="R913" s="2800"/>
      <c r="S913" s="2801"/>
      <c r="T913" s="2801"/>
      <c r="U913" s="2802"/>
      <c r="V913" s="2800"/>
      <c r="W913" s="2801"/>
      <c r="X913" s="2801"/>
      <c r="Y913" s="2802"/>
      <c r="Z913" s="2800"/>
      <c r="AA913" s="2801"/>
      <c r="AB913" s="2801"/>
      <c r="AC913" s="2802"/>
      <c r="AD913" s="2800"/>
      <c r="AE913" s="2801"/>
      <c r="AF913" s="2801"/>
      <c r="AG913" s="2801"/>
      <c r="AH913" s="2802"/>
      <c r="AI913" s="2800"/>
      <c r="AJ913" s="2801"/>
      <c r="AK913" s="2802"/>
      <c r="AL913" s="3185"/>
      <c r="AM913" s="3186"/>
      <c r="AN913" s="3031"/>
      <c r="AO913" s="2840"/>
      <c r="AP913" s="2841"/>
      <c r="AQ913" s="3031"/>
      <c r="AR913" s="2840"/>
      <c r="AS913" s="2841"/>
      <c r="AT913" s="3200" t="s">
        <v>2958</v>
      </c>
      <c r="AU913" s="3201"/>
      <c r="AV913" s="3202"/>
      <c r="AW913" s="3200" t="s">
        <v>2522</v>
      </c>
      <c r="AX913" s="3201"/>
      <c r="AY913" s="3202"/>
      <c r="AZ913" s="3082"/>
      <c r="BA913" s="3083"/>
      <c r="BB913" s="3170"/>
      <c r="BC913" s="1068"/>
      <c r="BD913" s="937"/>
      <c r="CI913" s="920"/>
    </row>
    <row r="914" spans="9:87" ht="18.95" customHeight="1">
      <c r="I914" s="935"/>
      <c r="J914" s="932" t="s">
        <v>737</v>
      </c>
      <c r="K914" s="1029" t="s">
        <v>1860</v>
      </c>
      <c r="L914" s="1027"/>
      <c r="M914" s="1027"/>
      <c r="N914" s="1027"/>
      <c r="O914" s="1028"/>
      <c r="P914" s="1029">
        <v>1111</v>
      </c>
      <c r="Q914" s="1162"/>
      <c r="R914" s="1029" t="s">
        <v>1879</v>
      </c>
      <c r="S914" s="1027"/>
      <c r="T914" s="1027"/>
      <c r="U914" s="1028"/>
      <c r="V914" s="982" t="s">
        <v>1689</v>
      </c>
      <c r="W914" s="983"/>
      <c r="X914" s="983"/>
      <c r="Y914" s="983"/>
      <c r="Z914" s="1080">
        <v>241657</v>
      </c>
      <c r="AA914" s="983"/>
      <c r="AB914" s="983"/>
      <c r="AC914" s="984"/>
      <c r="AD914" s="1245" t="s">
        <v>1691</v>
      </c>
      <c r="AE914" s="983"/>
      <c r="AF914" s="983"/>
      <c r="AG914" s="983"/>
      <c r="AH914" s="983"/>
      <c r="AI914" s="982" t="s">
        <v>1772</v>
      </c>
      <c r="AJ914" s="1152"/>
      <c r="AK914" s="1153"/>
      <c r="AL914" s="1970" t="s">
        <v>2967</v>
      </c>
      <c r="AM914" s="1320"/>
      <c r="AN914" s="982">
        <v>1015</v>
      </c>
      <c r="AO914" s="1152"/>
      <c r="AP914" s="1153"/>
      <c r="AQ914" s="982">
        <v>6</v>
      </c>
      <c r="AR914" s="1152"/>
      <c r="AS914" s="1153"/>
      <c r="AT914" s="3100">
        <v>1</v>
      </c>
      <c r="AU914" s="3101"/>
      <c r="AV914" s="3102"/>
      <c r="AW914" s="982">
        <v>7</v>
      </c>
      <c r="AX914" s="1152"/>
      <c r="AY914" s="1153"/>
      <c r="AZ914" s="3103">
        <f>AN914-AQ914-AW914</f>
        <v>1002</v>
      </c>
      <c r="BA914" s="3104"/>
      <c r="BB914" s="3105"/>
      <c r="BC914" s="1068"/>
      <c r="BD914" s="937"/>
      <c r="CI914" s="920"/>
    </row>
    <row r="915" spans="9:87" ht="18.95" customHeight="1">
      <c r="I915" s="935"/>
      <c r="J915" s="932" t="s">
        <v>737</v>
      </c>
      <c r="K915" s="1029" t="s">
        <v>1860</v>
      </c>
      <c r="L915" s="1027"/>
      <c r="M915" s="1027"/>
      <c r="N915" s="1027"/>
      <c r="O915" s="1028"/>
      <c r="P915" s="1029">
        <v>1111</v>
      </c>
      <c r="Q915" s="1162"/>
      <c r="R915" s="1029" t="s">
        <v>1884</v>
      </c>
      <c r="S915" s="1027"/>
      <c r="T915" s="1027"/>
      <c r="U915" s="1028"/>
      <c r="V915" s="982" t="s">
        <v>1689</v>
      </c>
      <c r="W915" s="983"/>
      <c r="X915" s="983"/>
      <c r="Y915" s="983"/>
      <c r="Z915" s="1080">
        <v>241657</v>
      </c>
      <c r="AA915" s="983"/>
      <c r="AB915" s="983"/>
      <c r="AC915" s="984"/>
      <c r="AD915" s="1245" t="s">
        <v>1691</v>
      </c>
      <c r="AE915" s="983"/>
      <c r="AF915" s="983"/>
      <c r="AG915" s="983"/>
      <c r="AH915" s="983"/>
      <c r="AI915" s="982" t="s">
        <v>1773</v>
      </c>
      <c r="AJ915" s="1152"/>
      <c r="AK915" s="1153"/>
      <c r="AL915" s="1970" t="s">
        <v>2967</v>
      </c>
      <c r="AM915" s="1320"/>
      <c r="AN915" s="982">
        <v>1533</v>
      </c>
      <c r="AO915" s="1152"/>
      <c r="AP915" s="1153"/>
      <c r="AQ915" s="982">
        <v>6</v>
      </c>
      <c r="AR915" s="1152"/>
      <c r="AS915" s="1153"/>
      <c r="AT915" s="3100">
        <v>1</v>
      </c>
      <c r="AU915" s="3101"/>
      <c r="AV915" s="3102"/>
      <c r="AW915" s="982">
        <v>15</v>
      </c>
      <c r="AX915" s="1152"/>
      <c r="AY915" s="1153"/>
      <c r="AZ915" s="3103">
        <f>AN915-AQ915-AW915</f>
        <v>1512</v>
      </c>
      <c r="BA915" s="3104"/>
      <c r="BB915" s="3105"/>
      <c r="BC915" s="1068"/>
      <c r="BD915" s="937"/>
      <c r="CI915" s="920"/>
    </row>
    <row r="916" spans="9:87" ht="18.95" customHeight="1">
      <c r="I916" s="935"/>
      <c r="J916" s="932" t="s">
        <v>737</v>
      </c>
      <c r="K916" s="1029" t="s">
        <v>1860</v>
      </c>
      <c r="L916" s="1027"/>
      <c r="M916" s="1027"/>
      <c r="N916" s="1027"/>
      <c r="O916" s="1028"/>
      <c r="P916" s="1029">
        <v>1111</v>
      </c>
      <c r="Q916" s="1162"/>
      <c r="R916" s="1029" t="s">
        <v>1885</v>
      </c>
      <c r="S916" s="1027"/>
      <c r="T916" s="1027"/>
      <c r="U916" s="1028"/>
      <c r="V916" s="982" t="s">
        <v>1689</v>
      </c>
      <c r="W916" s="983"/>
      <c r="X916" s="983"/>
      <c r="Y916" s="983"/>
      <c r="Z916" s="1080">
        <v>241656</v>
      </c>
      <c r="AA916" s="983"/>
      <c r="AB916" s="983"/>
      <c r="AC916" s="984"/>
      <c r="AD916" s="1245" t="s">
        <v>1691</v>
      </c>
      <c r="AE916" s="983"/>
      <c r="AF916" s="983"/>
      <c r="AG916" s="983"/>
      <c r="AH916" s="983"/>
      <c r="AI916" s="982" t="s">
        <v>1766</v>
      </c>
      <c r="AJ916" s="1152"/>
      <c r="AK916" s="1153"/>
      <c r="AL916" s="1239" t="s">
        <v>2971</v>
      </c>
      <c r="AM916" s="1320"/>
      <c r="AN916" s="982">
        <v>2133</v>
      </c>
      <c r="AO916" s="1152"/>
      <c r="AP916" s="1153"/>
      <c r="AQ916" s="982">
        <v>0</v>
      </c>
      <c r="AR916" s="1152"/>
      <c r="AS916" s="1153"/>
      <c r="AT916" s="3100">
        <v>0</v>
      </c>
      <c r="AU916" s="3101"/>
      <c r="AV916" s="3102"/>
      <c r="AW916" s="982">
        <v>0</v>
      </c>
      <c r="AX916" s="1152"/>
      <c r="AY916" s="1153"/>
      <c r="AZ916" s="3103">
        <f>AN916</f>
        <v>2133</v>
      </c>
      <c r="BA916" s="3104"/>
      <c r="BB916" s="3105"/>
      <c r="BC916" s="1068"/>
      <c r="BD916" s="937"/>
      <c r="CI916" s="920"/>
    </row>
    <row r="917" spans="9:87" ht="18.95" customHeight="1">
      <c r="I917" s="935"/>
      <c r="J917" s="932" t="s">
        <v>737</v>
      </c>
      <c r="K917" s="1029" t="s">
        <v>1860</v>
      </c>
      <c r="L917" s="1027"/>
      <c r="M917" s="1027"/>
      <c r="N917" s="1027"/>
      <c r="O917" s="1028"/>
      <c r="P917" s="1029">
        <v>1111</v>
      </c>
      <c r="Q917" s="1162"/>
      <c r="R917" s="1029" t="s">
        <v>1885</v>
      </c>
      <c r="S917" s="1027"/>
      <c r="T917" s="1027"/>
      <c r="U917" s="1028"/>
      <c r="V917" s="982" t="s">
        <v>1689</v>
      </c>
      <c r="W917" s="983"/>
      <c r="X917" s="983"/>
      <c r="Y917" s="983"/>
      <c r="Z917" s="1080">
        <v>241656</v>
      </c>
      <c r="AA917" s="983"/>
      <c r="AB917" s="983"/>
      <c r="AC917" s="984"/>
      <c r="AD917" s="1245" t="s">
        <v>1691</v>
      </c>
      <c r="AE917" s="983"/>
      <c r="AF917" s="983"/>
      <c r="AG917" s="983"/>
      <c r="AH917" s="983"/>
      <c r="AI917" s="982" t="s">
        <v>1766</v>
      </c>
      <c r="AJ917" s="1152"/>
      <c r="AK917" s="1153"/>
      <c r="AL917" s="1970" t="s">
        <v>2967</v>
      </c>
      <c r="AM917" s="1320"/>
      <c r="AN917" s="982">
        <v>1200</v>
      </c>
      <c r="AO917" s="1152"/>
      <c r="AP917" s="1153"/>
      <c r="AQ917" s="982">
        <v>30</v>
      </c>
      <c r="AR917" s="1152"/>
      <c r="AS917" s="1153"/>
      <c r="AT917" s="3100">
        <v>10</v>
      </c>
      <c r="AU917" s="3101"/>
      <c r="AV917" s="3102"/>
      <c r="AW917" s="982">
        <v>3</v>
      </c>
      <c r="AX917" s="1152"/>
      <c r="AY917" s="1153"/>
      <c r="AZ917" s="3103">
        <f>AN917-AQ917-AW917</f>
        <v>1167</v>
      </c>
      <c r="BA917" s="3104"/>
      <c r="BB917" s="3105"/>
      <c r="BC917" s="1229"/>
      <c r="BD917" s="937"/>
    </row>
    <row r="918" spans="9:87" ht="5.0999999999999996" customHeight="1">
      <c r="I918" s="935"/>
      <c r="J918" s="920"/>
      <c r="K918" s="920"/>
      <c r="L918" s="920"/>
      <c r="M918" s="920"/>
      <c r="N918" s="920"/>
      <c r="O918" s="920"/>
      <c r="P918" s="920"/>
      <c r="Q918" s="920"/>
      <c r="R918" s="920"/>
      <c r="S918" s="920"/>
      <c r="T918" s="920"/>
      <c r="U918" s="920"/>
      <c r="V918" s="920"/>
      <c r="W918" s="920"/>
      <c r="X918" s="920"/>
      <c r="Y918" s="920"/>
      <c r="Z918" s="920"/>
      <c r="AA918" s="920"/>
      <c r="AB918" s="920"/>
      <c r="AC918" s="920"/>
      <c r="AD918" s="920"/>
      <c r="AE918" s="920"/>
      <c r="AF918" s="920"/>
      <c r="AG918" s="920"/>
      <c r="AH918" s="920"/>
      <c r="AI918" s="920"/>
      <c r="AJ918" s="920"/>
      <c r="AK918" s="920"/>
      <c r="AN918" s="920"/>
      <c r="AO918" s="920"/>
      <c r="AP918" s="920"/>
      <c r="AQ918" s="920"/>
      <c r="AR918" s="920"/>
      <c r="AS918" s="920"/>
      <c r="AT918" s="920"/>
      <c r="AU918" s="920"/>
      <c r="AV918" s="920"/>
      <c r="AW918" s="920"/>
      <c r="AX918" s="920"/>
      <c r="AY918" s="920"/>
      <c r="AZ918" s="920"/>
      <c r="BA918" s="920"/>
      <c r="BB918" s="920"/>
      <c r="BC918" s="920"/>
      <c r="BD918" s="937"/>
    </row>
    <row r="919" spans="9:87" ht="5.0999999999999996" customHeight="1">
      <c r="I919" s="935"/>
      <c r="J919" s="977"/>
      <c r="K919" s="977"/>
      <c r="L919" s="977"/>
      <c r="M919" s="977"/>
      <c r="N919" s="977"/>
      <c r="O919" s="977"/>
      <c r="P919" s="977"/>
      <c r="Q919" s="977"/>
      <c r="R919" s="977"/>
      <c r="S919" s="977"/>
      <c r="T919" s="977"/>
      <c r="U919" s="977"/>
      <c r="V919" s="977"/>
      <c r="W919" s="977"/>
      <c r="X919" s="977"/>
      <c r="Y919" s="977"/>
      <c r="Z919" s="977"/>
      <c r="AA919" s="977"/>
      <c r="AB919" s="977"/>
      <c r="AC919" s="977"/>
      <c r="AD919" s="977"/>
      <c r="AE919" s="977"/>
      <c r="AF919" s="977"/>
      <c r="AG919" s="977"/>
      <c r="AH919" s="977"/>
      <c r="AI919" s="977"/>
      <c r="AJ919" s="977"/>
      <c r="AK919" s="977"/>
      <c r="AL919" s="977"/>
      <c r="AM919" s="977"/>
      <c r="AN919" s="977"/>
      <c r="AO919" s="977"/>
      <c r="AP919" s="977"/>
      <c r="AQ919" s="977"/>
      <c r="AR919" s="977"/>
      <c r="AS919" s="977"/>
      <c r="AT919" s="977"/>
      <c r="AU919" s="977"/>
      <c r="AV919" s="977"/>
      <c r="AW919" s="977"/>
      <c r="AX919" s="977"/>
      <c r="AY919" s="977"/>
      <c r="AZ919" s="977"/>
      <c r="BA919" s="977"/>
      <c r="BB919" s="977"/>
      <c r="BC919" s="1242"/>
      <c r="BD919" s="937"/>
    </row>
    <row r="920" spans="9:87" ht="18.95" customHeight="1">
      <c r="I920" s="935"/>
      <c r="J920" s="977"/>
      <c r="K920" s="977"/>
      <c r="L920" s="977"/>
      <c r="M920" s="977"/>
      <c r="N920" s="977"/>
      <c r="O920" s="977"/>
      <c r="P920" s="977"/>
      <c r="Q920" s="977"/>
      <c r="R920" s="977"/>
      <c r="S920" s="977"/>
      <c r="T920" s="977"/>
      <c r="U920" s="977"/>
      <c r="V920" s="977"/>
      <c r="W920" s="977"/>
      <c r="X920" s="977"/>
      <c r="Y920" s="977"/>
      <c r="Z920" s="977"/>
      <c r="AA920" s="977"/>
      <c r="AB920" s="977"/>
      <c r="AC920" s="977"/>
      <c r="AD920" s="977"/>
      <c r="AE920" s="977"/>
      <c r="AF920" s="977"/>
      <c r="AG920" s="977"/>
      <c r="AH920" s="1217" t="s">
        <v>2418</v>
      </c>
      <c r="AI920" s="1217"/>
      <c r="AJ920" s="1242"/>
      <c r="AK920" s="1242"/>
      <c r="AL920" s="977"/>
      <c r="AM920" s="977"/>
      <c r="AN920" s="2889">
        <f>AN917+AN915+AN914+AN916</f>
        <v>5881</v>
      </c>
      <c r="AO920" s="2887"/>
      <c r="AP920" s="2888"/>
      <c r="AQ920" s="2889">
        <f>AQ914+AQ915+AQ916+AQ917</f>
        <v>42</v>
      </c>
      <c r="AR920" s="2887"/>
      <c r="AS920" s="2888"/>
      <c r="AT920" s="3178">
        <f>AT917+AT915+AT914+AT916</f>
        <v>12</v>
      </c>
      <c r="AU920" s="3179"/>
      <c r="AV920" s="3180"/>
      <c r="AW920" s="2889">
        <f>AW917+AW915+AW914+AW916</f>
        <v>25</v>
      </c>
      <c r="AX920" s="2887"/>
      <c r="AY920" s="2888"/>
      <c r="AZ920" s="3113">
        <f>AZ917+AZ915+AZ914+AZ916</f>
        <v>5814</v>
      </c>
      <c r="BA920" s="3114"/>
      <c r="BB920" s="3115"/>
      <c r="BC920" s="980"/>
      <c r="BD920" s="937"/>
    </row>
    <row r="921" spans="9:87" ht="5.0999999999999996" customHeight="1">
      <c r="I921" s="935"/>
      <c r="J921" s="977"/>
      <c r="K921" s="977"/>
      <c r="L921" s="977"/>
      <c r="M921" s="977"/>
      <c r="N921" s="977"/>
      <c r="O921" s="977"/>
      <c r="P921" s="977"/>
      <c r="Q921" s="977"/>
      <c r="R921" s="977"/>
      <c r="S921" s="977"/>
      <c r="T921" s="977"/>
      <c r="U921" s="977"/>
      <c r="V921" s="977"/>
      <c r="W921" s="977"/>
      <c r="X921" s="977"/>
      <c r="Y921" s="977"/>
      <c r="Z921" s="977"/>
      <c r="AA921" s="977"/>
      <c r="AB921" s="977"/>
      <c r="AC921" s="977"/>
      <c r="AD921" s="977"/>
      <c r="AE921" s="977"/>
      <c r="AF921" s="977"/>
      <c r="AG921" s="977"/>
      <c r="AH921" s="977"/>
      <c r="AI921" s="977"/>
      <c r="AJ921" s="977"/>
      <c r="AK921" s="977"/>
      <c r="AL921" s="977"/>
      <c r="AM921" s="977"/>
      <c r="AN921" s="977"/>
      <c r="AO921" s="977"/>
      <c r="AP921" s="977"/>
      <c r="AQ921" s="977"/>
      <c r="AR921" s="977"/>
      <c r="AS921" s="977"/>
      <c r="AT921" s="977"/>
      <c r="AU921" s="977"/>
      <c r="AV921" s="977"/>
      <c r="AW921" s="977"/>
      <c r="AX921" s="977"/>
      <c r="AY921" s="977"/>
      <c r="AZ921" s="977"/>
      <c r="BA921" s="977"/>
      <c r="BB921" s="977"/>
      <c r="BC921" s="977"/>
      <c r="BD921" s="937"/>
    </row>
    <row r="922" spans="9:87" ht="9.9499999999999993" customHeight="1">
      <c r="I922" s="936"/>
      <c r="J922" s="939"/>
      <c r="K922" s="939"/>
      <c r="L922" s="939"/>
      <c r="M922" s="939"/>
      <c r="N922" s="939"/>
      <c r="O922" s="939"/>
      <c r="P922" s="939"/>
      <c r="Q922" s="939"/>
      <c r="R922" s="939"/>
      <c r="S922" s="939"/>
      <c r="T922" s="939"/>
      <c r="U922" s="939"/>
      <c r="V922" s="939"/>
      <c r="W922" s="939"/>
      <c r="X922" s="939"/>
      <c r="Y922" s="939"/>
      <c r="Z922" s="939"/>
      <c r="AA922" s="939"/>
      <c r="AB922" s="939"/>
      <c r="AC922" s="939"/>
      <c r="AD922" s="939"/>
      <c r="AE922" s="939"/>
      <c r="AF922" s="939"/>
      <c r="AG922" s="939"/>
      <c r="AH922" s="939"/>
      <c r="AI922" s="939"/>
      <c r="AJ922" s="939"/>
      <c r="AK922" s="939"/>
      <c r="AL922" s="939"/>
      <c r="AM922" s="939"/>
      <c r="AN922" s="939"/>
      <c r="AO922" s="939"/>
      <c r="AP922" s="939"/>
      <c r="AQ922" s="939"/>
      <c r="AR922" s="939"/>
      <c r="AS922" s="939"/>
      <c r="AT922" s="939"/>
      <c r="AU922" s="939"/>
      <c r="AV922" s="939"/>
      <c r="AW922" s="939"/>
      <c r="AX922" s="939"/>
      <c r="AY922" s="939"/>
      <c r="AZ922" s="939"/>
      <c r="BA922" s="939"/>
      <c r="BB922" s="939"/>
      <c r="BC922" s="939"/>
      <c r="BD922" s="940"/>
      <c r="BE922" s="920"/>
    </row>
    <row r="923" spans="9:87" ht="18.95" customHeight="1">
      <c r="I923" s="920"/>
      <c r="J923" s="1052" t="s">
        <v>3864</v>
      </c>
      <c r="BA923" s="920"/>
      <c r="BC923" s="920"/>
      <c r="BE923" s="920"/>
    </row>
    <row r="924" spans="9:87" ht="18.95" customHeight="1">
      <c r="I924" s="920"/>
      <c r="J924" s="1052" t="s">
        <v>3865</v>
      </c>
      <c r="BA924" s="920"/>
      <c r="BC924" s="920"/>
      <c r="BE924" s="920"/>
    </row>
    <row r="925" spans="9:87" ht="18.95" customHeight="1">
      <c r="I925" s="920"/>
      <c r="BA925" s="920"/>
      <c r="BE925" s="920"/>
      <c r="BF925" s="920"/>
      <c r="BG925" s="920"/>
      <c r="BH925" s="920"/>
      <c r="BI925" s="920"/>
      <c r="BJ925" s="920"/>
    </row>
    <row r="927" spans="9:87" ht="5.0999999999999996" customHeight="1">
      <c r="I927" s="1923"/>
      <c r="R927" s="1931"/>
      <c r="S927" s="1932"/>
      <c r="T927" s="1932"/>
      <c r="U927" s="1932"/>
      <c r="V927" s="1932"/>
      <c r="W927" s="1932"/>
      <c r="X927" s="1932"/>
      <c r="Y927" s="1933"/>
      <c r="BH927" s="920"/>
    </row>
    <row r="928" spans="9:87" ht="18.95" customHeight="1">
      <c r="I928" s="1923"/>
      <c r="J928" s="1468" t="s">
        <v>2977</v>
      </c>
      <c r="K928" s="1469"/>
      <c r="L928" s="1469"/>
      <c r="M928" s="1469"/>
      <c r="N928" s="1469"/>
      <c r="O928" s="1469"/>
      <c r="P928" s="1469"/>
      <c r="Q928" s="1470"/>
      <c r="R928" s="1953" t="s">
        <v>2978</v>
      </c>
      <c r="S928" s="908"/>
      <c r="T928" s="908"/>
      <c r="U928" s="908"/>
      <c r="V928" s="908"/>
      <c r="W928" s="908"/>
      <c r="X928" s="908"/>
      <c r="Y928" s="909"/>
      <c r="Z928" s="920"/>
      <c r="AA928" s="920"/>
      <c r="AB928" s="920"/>
      <c r="AC928" s="920"/>
      <c r="AD928" s="920"/>
      <c r="AE928" s="920"/>
      <c r="AF928" s="920"/>
      <c r="AG928" s="920"/>
      <c r="AH928" s="920"/>
      <c r="AI928" s="920"/>
      <c r="AJ928" s="920"/>
      <c r="AK928" s="920"/>
      <c r="AL928" s="920"/>
      <c r="AM928" s="920"/>
      <c r="AN928" s="920"/>
    </row>
    <row r="929" spans="9:59" ht="9.9499999999999993" customHeight="1">
      <c r="I929" s="916"/>
      <c r="J929" s="1923"/>
      <c r="K929" s="1923"/>
      <c r="L929" s="1923"/>
      <c r="M929" s="1923"/>
      <c r="N929" s="1923"/>
      <c r="O929" s="1923"/>
      <c r="P929" s="1923"/>
      <c r="Q929" s="1923"/>
      <c r="R929" s="920"/>
      <c r="S929" s="920"/>
      <c r="T929" s="920"/>
      <c r="U929" s="920"/>
      <c r="V929" s="920"/>
      <c r="W929" s="920"/>
      <c r="X929" s="920"/>
      <c r="Y929" s="920"/>
      <c r="Z929" s="941"/>
      <c r="AA929" s="941"/>
      <c r="AB929" s="941"/>
      <c r="AC929" s="941"/>
      <c r="AD929" s="941"/>
      <c r="AE929" s="941"/>
      <c r="AF929" s="941"/>
      <c r="AG929" s="941"/>
      <c r="AH929" s="941"/>
      <c r="AI929" s="941"/>
      <c r="AJ929" s="941"/>
      <c r="AK929" s="941"/>
      <c r="AL929" s="941"/>
      <c r="AM929" s="941"/>
      <c r="AN929" s="941"/>
      <c r="AO929" s="941"/>
      <c r="AP929" s="941"/>
      <c r="AQ929" s="941"/>
      <c r="AR929" s="941"/>
      <c r="AS929" s="941"/>
      <c r="AT929" s="941"/>
      <c r="AU929" s="941"/>
      <c r="AV929" s="941"/>
      <c r="AW929" s="941"/>
      <c r="AX929" s="941"/>
      <c r="AY929" s="941"/>
      <c r="AZ929" s="941"/>
      <c r="BA929" s="941"/>
      <c r="BB929" s="941"/>
      <c r="BC929" s="941"/>
      <c r="BD929" s="941"/>
      <c r="BE929" s="941"/>
      <c r="BF929" s="941"/>
      <c r="BG929" s="942"/>
    </row>
    <row r="930" spans="9:59" ht="18.95" customHeight="1">
      <c r="I930" s="1847"/>
      <c r="J930" s="949" t="s">
        <v>2953</v>
      </c>
      <c r="K930" s="752"/>
      <c r="L930" s="938"/>
      <c r="M930" s="920"/>
      <c r="N930" s="2890" t="s">
        <v>1179</v>
      </c>
      <c r="O930" s="2891"/>
      <c r="P930" s="2891"/>
      <c r="Q930" s="2892"/>
      <c r="R930" s="986" t="s">
        <v>1180</v>
      </c>
      <c r="S930" s="1922" t="s">
        <v>2952</v>
      </c>
      <c r="T930" s="2890" t="s">
        <v>1179</v>
      </c>
      <c r="U930" s="2891"/>
      <c r="V930" s="2891"/>
      <c r="W930" s="2892"/>
      <c r="X930" s="986" t="s">
        <v>1180</v>
      </c>
      <c r="Y930" s="920" t="s">
        <v>737</v>
      </c>
      <c r="Z930" s="951" t="s">
        <v>2974</v>
      </c>
      <c r="AA930" s="974"/>
      <c r="AF930" s="920"/>
      <c r="AG930" s="920"/>
      <c r="AH930" s="920"/>
      <c r="AI930" s="920"/>
      <c r="AJ930" s="920"/>
      <c r="AK930" s="920"/>
      <c r="AL930" s="920"/>
      <c r="AM930" s="920"/>
      <c r="AN930" s="920"/>
      <c r="AO930" s="920"/>
      <c r="AP930" s="920"/>
      <c r="AQ930" s="920"/>
      <c r="AR930" s="920"/>
      <c r="AS930" s="920"/>
      <c r="AT930" s="920"/>
      <c r="AU930" s="926" t="s">
        <v>1544</v>
      </c>
      <c r="AV930" s="927"/>
      <c r="AW930" s="928"/>
      <c r="AX930" s="926" t="s">
        <v>2954</v>
      </c>
      <c r="AY930" s="927"/>
      <c r="AZ930" s="928"/>
      <c r="BA930" s="926" t="s">
        <v>1623</v>
      </c>
      <c r="BB930" s="927"/>
      <c r="BC930" s="928"/>
      <c r="BD930" s="920"/>
      <c r="BE930" s="920"/>
      <c r="BF930" s="920"/>
      <c r="BG930" s="937"/>
    </row>
    <row r="931" spans="9:59" ht="9.9499999999999993" customHeight="1">
      <c r="I931" s="1847"/>
      <c r="J931" s="920"/>
      <c r="K931" s="920"/>
      <c r="L931" s="920"/>
      <c r="M931" s="920"/>
      <c r="N931" s="920"/>
      <c r="O931" s="920"/>
      <c r="P931" s="920"/>
      <c r="Q931" s="920"/>
      <c r="R931" s="920"/>
      <c r="S931" s="920"/>
      <c r="T931" s="920"/>
      <c r="U931" s="920"/>
      <c r="V931" s="920"/>
      <c r="W931" s="920"/>
      <c r="X931" s="920"/>
      <c r="Y931" s="920"/>
      <c r="Z931" s="920"/>
      <c r="AA931" s="920"/>
      <c r="AB931" s="920"/>
      <c r="AC931" s="920"/>
      <c r="AD931" s="920"/>
      <c r="AE931" s="920"/>
      <c r="AF931" s="920"/>
      <c r="AG931" s="920"/>
      <c r="AH931" s="920"/>
      <c r="AI931" s="920"/>
      <c r="AJ931" s="920"/>
      <c r="AK931" s="920"/>
      <c r="AL931" s="920"/>
      <c r="AM931" s="920"/>
      <c r="AN931" s="920"/>
      <c r="AO931" s="920"/>
      <c r="AP931" s="920"/>
      <c r="AQ931" s="920"/>
      <c r="AR931" s="920"/>
      <c r="AS931" s="920"/>
      <c r="AT931" s="920"/>
      <c r="AU931" s="920"/>
      <c r="AV931" s="920"/>
      <c r="AW931" s="920"/>
      <c r="AX931" s="920"/>
      <c r="AY931" s="920"/>
      <c r="AZ931" s="920"/>
      <c r="BA931" s="920"/>
      <c r="BB931" s="920"/>
      <c r="BC931" s="920"/>
      <c r="BD931" s="920"/>
      <c r="BE931" s="920"/>
      <c r="BF931" s="920"/>
      <c r="BG931" s="937"/>
    </row>
    <row r="932" spans="9:59" ht="18.95" customHeight="1">
      <c r="I932" s="1847"/>
      <c r="J932" s="1256" t="s">
        <v>1630</v>
      </c>
      <c r="K932" s="1056"/>
      <c r="L932" s="920"/>
      <c r="N932" s="992" t="s">
        <v>1860</v>
      </c>
      <c r="O932" s="1152"/>
      <c r="P932" s="1152"/>
      <c r="Q932" s="1152"/>
      <c r="R932" s="1152"/>
      <c r="S932" s="1153"/>
      <c r="T932" s="986" t="s">
        <v>912</v>
      </c>
      <c r="V932" s="949" t="s">
        <v>1627</v>
      </c>
      <c r="W932" s="981"/>
      <c r="X932" s="982" t="s">
        <v>1830</v>
      </c>
      <c r="Y932" s="983"/>
      <c r="Z932" s="983"/>
      <c r="AA932" s="983"/>
      <c r="AB932" s="986" t="s">
        <v>912</v>
      </c>
      <c r="AC932" s="910" t="s">
        <v>1656</v>
      </c>
      <c r="AD932" s="981"/>
      <c r="AE932" s="938"/>
      <c r="AF932" s="992" t="s">
        <v>1832</v>
      </c>
      <c r="AG932" s="983"/>
      <c r="AH932" s="983"/>
      <c r="AI932" s="983"/>
      <c r="AJ932" s="946" t="s">
        <v>1115</v>
      </c>
      <c r="AK932" s="920"/>
      <c r="AL932" s="1053" t="s">
        <v>1789</v>
      </c>
      <c r="AM932" s="981"/>
      <c r="AN932" s="938"/>
      <c r="AO932" s="982" t="s">
        <v>1691</v>
      </c>
      <c r="AP932" s="983"/>
      <c r="AQ932" s="983"/>
      <c r="AR932" s="983"/>
      <c r="AS932" s="983"/>
      <c r="AT932" s="946" t="s">
        <v>1115</v>
      </c>
      <c r="AW932" s="920"/>
      <c r="AX932" s="920"/>
      <c r="AY932" s="920"/>
      <c r="AZ932" s="920"/>
      <c r="BA932" s="920"/>
      <c r="BB932" s="920"/>
      <c r="BC932" s="920"/>
      <c r="BD932" s="920"/>
      <c r="BE932" s="920"/>
      <c r="BF932" s="920"/>
      <c r="BG932" s="937"/>
    </row>
    <row r="933" spans="9:59" ht="18.95" customHeight="1">
      <c r="I933" s="1847"/>
      <c r="J933" s="920"/>
      <c r="K933" s="920"/>
      <c r="L933" s="920"/>
      <c r="M933" s="920"/>
      <c r="N933" s="1049" t="s">
        <v>3867</v>
      </c>
      <c r="O933" s="920"/>
      <c r="P933" s="920"/>
      <c r="Q933" s="920"/>
      <c r="R933" s="920"/>
      <c r="S933" s="920"/>
      <c r="T933" s="920"/>
      <c r="U933" s="920"/>
      <c r="V933" s="920"/>
      <c r="W933" s="920"/>
      <c r="X933" s="920"/>
      <c r="Y933" s="920"/>
      <c r="Z933" s="920"/>
      <c r="AA933" s="920"/>
      <c r="AB933" s="920"/>
      <c r="AC933" s="920"/>
      <c r="AD933" s="920"/>
      <c r="AE933" s="920"/>
      <c r="AF933" s="920"/>
      <c r="AG933" s="920"/>
      <c r="AH933" s="920"/>
      <c r="AI933" s="920"/>
      <c r="AJ933" s="920"/>
      <c r="AK933" s="920"/>
      <c r="AL933" s="920"/>
      <c r="AM933" s="920"/>
      <c r="AN933" s="920"/>
      <c r="AO933" s="920"/>
      <c r="AP933" s="920"/>
      <c r="AQ933" s="920"/>
      <c r="AR933" s="920"/>
      <c r="AS933" s="920"/>
      <c r="AT933" s="920"/>
      <c r="AU933" s="920"/>
      <c r="AV933" s="920"/>
      <c r="AW933" s="920"/>
      <c r="AX933" s="920"/>
      <c r="AY933" s="920"/>
      <c r="AZ933" s="920"/>
      <c r="BA933" s="920"/>
      <c r="BB933" s="920"/>
      <c r="BC933" s="920"/>
      <c r="BD933" s="920"/>
      <c r="BE933" s="920"/>
      <c r="BF933" s="920"/>
      <c r="BG933" s="937"/>
    </row>
    <row r="934" spans="9:59" ht="18.95" customHeight="1">
      <c r="I934" s="1847"/>
      <c r="J934" s="2880" t="s">
        <v>1559</v>
      </c>
      <c r="K934" s="2797" t="s">
        <v>1630</v>
      </c>
      <c r="L934" s="2798"/>
      <c r="M934" s="2798"/>
      <c r="N934" s="2798"/>
      <c r="O934" s="2799"/>
      <c r="P934" s="2797" t="s">
        <v>1586</v>
      </c>
      <c r="Q934" s="2798"/>
      <c r="R934" s="2798"/>
      <c r="S934" s="2798"/>
      <c r="T934" s="2798"/>
      <c r="U934" s="2798"/>
      <c r="V934" s="2798"/>
      <c r="W934" s="2798"/>
      <c r="X934" s="2798"/>
      <c r="Y934" s="2798"/>
      <c r="Z934" s="2798"/>
      <c r="AA934" s="2798"/>
      <c r="AB934" s="2798"/>
      <c r="AC934" s="2798"/>
      <c r="AD934" s="2798"/>
      <c r="AE934" s="2799"/>
      <c r="AF934" s="2995" t="s">
        <v>2973</v>
      </c>
      <c r="AG934" s="2997"/>
      <c r="AH934" s="3106" t="s">
        <v>2962</v>
      </c>
      <c r="AI934" s="3107"/>
      <c r="AJ934" s="3107"/>
      <c r="AK934" s="3107"/>
      <c r="AL934" s="3107"/>
      <c r="AM934" s="3107"/>
      <c r="AN934" s="3107"/>
      <c r="AO934" s="3107"/>
      <c r="AP934" s="3107"/>
      <c r="AQ934" s="3107"/>
      <c r="AR934" s="3107"/>
      <c r="AS934" s="3107"/>
      <c r="AT934" s="3107"/>
      <c r="AU934" s="3107"/>
      <c r="AV934" s="3107"/>
      <c r="AW934" s="3107"/>
      <c r="AX934" s="3107"/>
      <c r="AY934" s="3107"/>
      <c r="AZ934" s="3107"/>
      <c r="BA934" s="3107"/>
      <c r="BB934" s="3107"/>
      <c r="BC934" s="3107"/>
      <c r="BD934" s="3107"/>
      <c r="BE934" s="3108"/>
      <c r="BF934" s="1954"/>
      <c r="BG934" s="937"/>
    </row>
    <row r="935" spans="9:59" ht="18.95" customHeight="1">
      <c r="I935" s="1847"/>
      <c r="J935" s="3016"/>
      <c r="K935" s="2977"/>
      <c r="L935" s="2850"/>
      <c r="M935" s="2850"/>
      <c r="N935" s="2850"/>
      <c r="O935" s="2851"/>
      <c r="P935" s="2800"/>
      <c r="Q935" s="2801"/>
      <c r="R935" s="2801"/>
      <c r="S935" s="2801"/>
      <c r="T935" s="2801"/>
      <c r="U935" s="2801"/>
      <c r="V935" s="2801"/>
      <c r="W935" s="2801"/>
      <c r="X935" s="2801"/>
      <c r="Y935" s="2801"/>
      <c r="Z935" s="2801"/>
      <c r="AA935" s="2801"/>
      <c r="AB935" s="2801"/>
      <c r="AC935" s="2801"/>
      <c r="AD935" s="2801"/>
      <c r="AE935" s="2802"/>
      <c r="AF935" s="3183"/>
      <c r="AG935" s="3184"/>
      <c r="AH935" s="3079" t="s">
        <v>2979</v>
      </c>
      <c r="AI935" s="3080"/>
      <c r="AJ935" s="3080"/>
      <c r="AK935" s="3080"/>
      <c r="AL935" s="3080"/>
      <c r="AM935" s="3080"/>
      <c r="AN935" s="3080"/>
      <c r="AO935" s="3080"/>
      <c r="AP935" s="3080"/>
      <c r="AQ935" s="3080"/>
      <c r="AR935" s="3080"/>
      <c r="AS935" s="3080"/>
      <c r="AT935" s="3080"/>
      <c r="AU935" s="3080"/>
      <c r="AV935" s="3169"/>
      <c r="AW935" s="3076" t="s">
        <v>1780</v>
      </c>
      <c r="AX935" s="3077"/>
      <c r="AY935" s="3077"/>
      <c r="AZ935" s="3077"/>
      <c r="BA935" s="3077"/>
      <c r="BB935" s="3078"/>
      <c r="BC935" s="3079" t="s">
        <v>2957</v>
      </c>
      <c r="BD935" s="3080"/>
      <c r="BE935" s="3169"/>
      <c r="BF935" s="2422" t="s">
        <v>1180</v>
      </c>
      <c r="BG935" s="937"/>
    </row>
    <row r="936" spans="9:59" ht="18.95" customHeight="1">
      <c r="I936" s="1847"/>
      <c r="J936" s="3016"/>
      <c r="K936" s="2977"/>
      <c r="L936" s="2850"/>
      <c r="M936" s="2850"/>
      <c r="N936" s="2850"/>
      <c r="O936" s="2851"/>
      <c r="P936" s="2797" t="s">
        <v>699</v>
      </c>
      <c r="Q936" s="2798"/>
      <c r="R936" s="2798"/>
      <c r="S936" s="2799"/>
      <c r="T936" s="2797" t="s">
        <v>700</v>
      </c>
      <c r="U936" s="2798"/>
      <c r="V936" s="2798"/>
      <c r="W936" s="2799"/>
      <c r="X936" s="2797" t="s">
        <v>1697</v>
      </c>
      <c r="Y936" s="2798"/>
      <c r="Z936" s="2798"/>
      <c r="AA936" s="2798"/>
      <c r="AB936" s="2799"/>
      <c r="AC936" s="2797" t="s">
        <v>1771</v>
      </c>
      <c r="AD936" s="2798"/>
      <c r="AE936" s="2799"/>
      <c r="AF936" s="3183"/>
      <c r="AG936" s="3184"/>
      <c r="AH936" s="2810" t="s">
        <v>2517</v>
      </c>
      <c r="AI936" s="2811"/>
      <c r="AJ936" s="2812"/>
      <c r="AK936" s="2810" t="s">
        <v>2960</v>
      </c>
      <c r="AL936" s="2811"/>
      <c r="AM936" s="2812"/>
      <c r="AN936" s="3028" t="s">
        <v>2521</v>
      </c>
      <c r="AO936" s="3029"/>
      <c r="AP936" s="3029"/>
      <c r="AQ936" s="3029"/>
      <c r="AR936" s="3029"/>
      <c r="AS936" s="3030"/>
      <c r="AT936" s="3177" t="s">
        <v>1606</v>
      </c>
      <c r="AU936" s="3172"/>
      <c r="AV936" s="3173"/>
      <c r="AW936" s="2859" t="s">
        <v>1892</v>
      </c>
      <c r="AX936" s="3116"/>
      <c r="AY936" s="3117"/>
      <c r="AZ936" s="2859" t="s">
        <v>2523</v>
      </c>
      <c r="BA936" s="3116"/>
      <c r="BB936" s="3117"/>
      <c r="BC936" s="3177"/>
      <c r="BD936" s="3172"/>
      <c r="BE936" s="3173"/>
      <c r="BF936" s="937"/>
      <c r="BG936" s="937"/>
    </row>
    <row r="937" spans="9:59" ht="18.95" customHeight="1">
      <c r="I937" s="1847"/>
      <c r="J937" s="2881"/>
      <c r="K937" s="2800"/>
      <c r="L937" s="2801"/>
      <c r="M937" s="2801"/>
      <c r="N937" s="2801"/>
      <c r="O937" s="2802"/>
      <c r="P937" s="2800"/>
      <c r="Q937" s="2801"/>
      <c r="R937" s="2801"/>
      <c r="S937" s="2802"/>
      <c r="T937" s="2800"/>
      <c r="U937" s="2801"/>
      <c r="V937" s="2801"/>
      <c r="W937" s="2802"/>
      <c r="X937" s="2800"/>
      <c r="Y937" s="2801"/>
      <c r="Z937" s="2801"/>
      <c r="AA937" s="2801"/>
      <c r="AB937" s="2802"/>
      <c r="AC937" s="2800"/>
      <c r="AD937" s="2801"/>
      <c r="AE937" s="2802"/>
      <c r="AF937" s="3185"/>
      <c r="AG937" s="3186"/>
      <c r="AH937" s="2813"/>
      <c r="AI937" s="2814"/>
      <c r="AJ937" s="2815"/>
      <c r="AK937" s="2813"/>
      <c r="AL937" s="2814"/>
      <c r="AM937" s="2815"/>
      <c r="AN937" s="1956" t="s">
        <v>2961</v>
      </c>
      <c r="AO937" s="1957"/>
      <c r="AP937" s="1958"/>
      <c r="AQ937" s="3200" t="s">
        <v>2522</v>
      </c>
      <c r="AR937" s="3201"/>
      <c r="AS937" s="3202"/>
      <c r="AT937" s="3082"/>
      <c r="AU937" s="3083"/>
      <c r="AV937" s="3170"/>
      <c r="AW937" s="3118"/>
      <c r="AX937" s="3119"/>
      <c r="AY937" s="3120"/>
      <c r="AZ937" s="3118"/>
      <c r="BA937" s="3119"/>
      <c r="BB937" s="3120"/>
      <c r="BC937" s="3082"/>
      <c r="BD937" s="3083"/>
      <c r="BE937" s="3170"/>
      <c r="BF937" s="1068"/>
      <c r="BG937" s="937"/>
    </row>
    <row r="938" spans="9:59" ht="18.95" customHeight="1">
      <c r="I938" s="1847"/>
      <c r="J938" s="1163" t="s">
        <v>737</v>
      </c>
      <c r="K938" s="1029" t="s">
        <v>1860</v>
      </c>
      <c r="L938" s="1027"/>
      <c r="M938" s="1027"/>
      <c r="N938" s="1027"/>
      <c r="O938" s="1028"/>
      <c r="P938" s="982" t="s">
        <v>1689</v>
      </c>
      <c r="Q938" s="983"/>
      <c r="R938" s="983"/>
      <c r="S938" s="983"/>
      <c r="T938" s="1080">
        <v>241657</v>
      </c>
      <c r="U938" s="983"/>
      <c r="V938" s="983"/>
      <c r="W938" s="984"/>
      <c r="X938" s="1245" t="s">
        <v>1691</v>
      </c>
      <c r="Y938" s="983"/>
      <c r="Z938" s="983"/>
      <c r="AA938" s="983"/>
      <c r="AB938" s="983"/>
      <c r="AC938" s="982" t="s">
        <v>1772</v>
      </c>
      <c r="AD938" s="1152"/>
      <c r="AE938" s="1153"/>
      <c r="AF938" s="1970" t="s">
        <v>2967</v>
      </c>
      <c r="AG938" s="1320"/>
      <c r="AH938" s="982">
        <v>1015</v>
      </c>
      <c r="AI938" s="1152"/>
      <c r="AJ938" s="1153"/>
      <c r="AK938" s="982">
        <v>6</v>
      </c>
      <c r="AL938" s="1152"/>
      <c r="AM938" s="1153"/>
      <c r="AN938" s="3100">
        <v>1</v>
      </c>
      <c r="AO938" s="3101"/>
      <c r="AP938" s="3102"/>
      <c r="AQ938" s="982">
        <v>7</v>
      </c>
      <c r="AR938" s="1152"/>
      <c r="AS938" s="1153"/>
      <c r="AT938" s="3103">
        <f>AH938-AK938-AQ938</f>
        <v>1002</v>
      </c>
      <c r="AU938" s="3104"/>
      <c r="AV938" s="3105"/>
      <c r="AW938" s="982">
        <f>AJ905</f>
        <v>0</v>
      </c>
      <c r="AX938" s="1152"/>
      <c r="AY938" s="1153"/>
      <c r="AZ938" s="982">
        <f>AS905</f>
        <v>0</v>
      </c>
      <c r="BA938" s="1152"/>
      <c r="BB938" s="1153"/>
      <c r="BC938" s="3103">
        <v>10</v>
      </c>
      <c r="BD938" s="3104"/>
      <c r="BE938" s="3105"/>
      <c r="BF938" s="1068"/>
      <c r="BG938" s="937"/>
    </row>
    <row r="939" spans="9:59" ht="18.95" customHeight="1">
      <c r="I939" s="1847"/>
      <c r="J939" s="1163" t="s">
        <v>737</v>
      </c>
      <c r="K939" s="1029" t="s">
        <v>1860</v>
      </c>
      <c r="L939" s="1027"/>
      <c r="M939" s="1027"/>
      <c r="N939" s="1027"/>
      <c r="O939" s="1028"/>
      <c r="P939" s="982" t="s">
        <v>1689</v>
      </c>
      <c r="Q939" s="983"/>
      <c r="R939" s="983"/>
      <c r="S939" s="983"/>
      <c r="T939" s="1080">
        <v>241657</v>
      </c>
      <c r="U939" s="983"/>
      <c r="V939" s="983"/>
      <c r="W939" s="984"/>
      <c r="X939" s="1245" t="s">
        <v>1691</v>
      </c>
      <c r="Y939" s="983"/>
      <c r="Z939" s="983"/>
      <c r="AA939" s="983"/>
      <c r="AB939" s="983"/>
      <c r="AC939" s="982" t="s">
        <v>1773</v>
      </c>
      <c r="AD939" s="1152"/>
      <c r="AE939" s="1153"/>
      <c r="AF939" s="1970" t="s">
        <v>2967</v>
      </c>
      <c r="AG939" s="1320"/>
      <c r="AH939" s="982">
        <v>1533</v>
      </c>
      <c r="AI939" s="1152"/>
      <c r="AJ939" s="1153"/>
      <c r="AK939" s="982">
        <v>6</v>
      </c>
      <c r="AL939" s="1152"/>
      <c r="AM939" s="1153"/>
      <c r="AN939" s="3100">
        <v>1</v>
      </c>
      <c r="AO939" s="3101"/>
      <c r="AP939" s="3102"/>
      <c r="AQ939" s="982">
        <v>15</v>
      </c>
      <c r="AR939" s="1152"/>
      <c r="AS939" s="1153"/>
      <c r="AT939" s="3103">
        <f>AH939-AK939-AQ939</f>
        <v>1512</v>
      </c>
      <c r="AU939" s="3104"/>
      <c r="AV939" s="3105"/>
      <c r="AW939" s="982">
        <f>AS909</f>
        <v>0</v>
      </c>
      <c r="AX939" s="1152"/>
      <c r="AY939" s="1153"/>
      <c r="AZ939" s="982">
        <f>AS909</f>
        <v>0</v>
      </c>
      <c r="BA939" s="1152"/>
      <c r="BB939" s="1153"/>
      <c r="BC939" s="3103"/>
      <c r="BD939" s="3104"/>
      <c r="BE939" s="3105"/>
      <c r="BF939" s="1068"/>
      <c r="BG939" s="937"/>
    </row>
    <row r="940" spans="9:59" ht="18.95" customHeight="1">
      <c r="I940" s="1847"/>
      <c r="J940" s="1163" t="s">
        <v>737</v>
      </c>
      <c r="K940" s="1029" t="s">
        <v>1860</v>
      </c>
      <c r="L940" s="1027"/>
      <c r="M940" s="1027"/>
      <c r="N940" s="1027"/>
      <c r="O940" s="1028"/>
      <c r="P940" s="982" t="s">
        <v>1689</v>
      </c>
      <c r="Q940" s="983"/>
      <c r="R940" s="983"/>
      <c r="S940" s="983"/>
      <c r="T940" s="1080">
        <v>241656</v>
      </c>
      <c r="U940" s="983"/>
      <c r="V940" s="983"/>
      <c r="W940" s="984"/>
      <c r="X940" s="1245" t="s">
        <v>1691</v>
      </c>
      <c r="Y940" s="983"/>
      <c r="Z940" s="983"/>
      <c r="AA940" s="983"/>
      <c r="AB940" s="983"/>
      <c r="AC940" s="982" t="s">
        <v>1766</v>
      </c>
      <c r="AD940" s="1152"/>
      <c r="AE940" s="1153"/>
      <c r="AF940" s="1239" t="s">
        <v>2971</v>
      </c>
      <c r="AG940" s="1320"/>
      <c r="AH940" s="982">
        <v>2133</v>
      </c>
      <c r="AI940" s="1152"/>
      <c r="AJ940" s="1153"/>
      <c r="AK940" s="982">
        <v>0</v>
      </c>
      <c r="AL940" s="1152"/>
      <c r="AM940" s="1153"/>
      <c r="AN940" s="3100">
        <v>0</v>
      </c>
      <c r="AO940" s="3101"/>
      <c r="AP940" s="3102"/>
      <c r="AQ940" s="982">
        <v>0</v>
      </c>
      <c r="AR940" s="1152"/>
      <c r="AS940" s="1153"/>
      <c r="AT940" s="3103">
        <f>AH940</f>
        <v>2133</v>
      </c>
      <c r="AU940" s="3104"/>
      <c r="AV940" s="3105"/>
      <c r="AW940" s="1349"/>
      <c r="AX940" s="1993"/>
      <c r="AY940" s="1994"/>
      <c r="AZ940" s="1349"/>
      <c r="BA940" s="1993"/>
      <c r="BB940" s="1994"/>
      <c r="BC940" s="3103"/>
      <c r="BD940" s="3104"/>
      <c r="BE940" s="3105"/>
      <c r="BF940" s="1068"/>
      <c r="BG940" s="937"/>
    </row>
    <row r="941" spans="9:59" ht="18.95" customHeight="1">
      <c r="I941" s="1847"/>
      <c r="J941" s="1163" t="s">
        <v>737</v>
      </c>
      <c r="K941" s="1029" t="s">
        <v>1860</v>
      </c>
      <c r="L941" s="1027"/>
      <c r="M941" s="1027"/>
      <c r="N941" s="1027"/>
      <c r="O941" s="1028"/>
      <c r="P941" s="982" t="s">
        <v>1689</v>
      </c>
      <c r="Q941" s="983"/>
      <c r="R941" s="983"/>
      <c r="S941" s="983"/>
      <c r="T941" s="1080">
        <v>241656</v>
      </c>
      <c r="U941" s="983"/>
      <c r="V941" s="983"/>
      <c r="W941" s="984"/>
      <c r="X941" s="1245" t="s">
        <v>1691</v>
      </c>
      <c r="Y941" s="983"/>
      <c r="Z941" s="983"/>
      <c r="AA941" s="983"/>
      <c r="AB941" s="983"/>
      <c r="AC941" s="982" t="s">
        <v>1766</v>
      </c>
      <c r="AD941" s="1152"/>
      <c r="AE941" s="1153"/>
      <c r="AF941" s="1970" t="s">
        <v>2967</v>
      </c>
      <c r="AG941" s="1320"/>
      <c r="AH941" s="982">
        <v>1200</v>
      </c>
      <c r="AI941" s="1152"/>
      <c r="AJ941" s="1153"/>
      <c r="AK941" s="982">
        <v>30</v>
      </c>
      <c r="AL941" s="1152"/>
      <c r="AM941" s="1153"/>
      <c r="AN941" s="3100">
        <v>10</v>
      </c>
      <c r="AO941" s="3101"/>
      <c r="AP941" s="3102"/>
      <c r="AQ941" s="982">
        <v>3</v>
      </c>
      <c r="AR941" s="1152"/>
      <c r="AS941" s="1153"/>
      <c r="AT941" s="3103">
        <f>AH941-AK941-AQ941</f>
        <v>1167</v>
      </c>
      <c r="AU941" s="3104"/>
      <c r="AV941" s="3105"/>
      <c r="AW941" s="982">
        <v>1500</v>
      </c>
      <c r="AX941" s="1152"/>
      <c r="AY941" s="1153"/>
      <c r="AZ941" s="982">
        <v>1200</v>
      </c>
      <c r="BA941" s="1152"/>
      <c r="BB941" s="1153"/>
      <c r="BC941" s="3103"/>
      <c r="BD941" s="3104"/>
      <c r="BE941" s="3105"/>
      <c r="BF941" s="1229"/>
      <c r="BG941" s="937"/>
    </row>
    <row r="942" spans="9:59" ht="5.0999999999999996" customHeight="1">
      <c r="I942" s="1847"/>
      <c r="J942" s="920"/>
      <c r="K942" s="920"/>
      <c r="L942" s="920"/>
      <c r="M942" s="920"/>
      <c r="N942" s="920"/>
      <c r="O942" s="920"/>
      <c r="P942" s="920"/>
      <c r="Q942" s="920"/>
      <c r="R942" s="920"/>
      <c r="S942" s="920"/>
      <c r="T942" s="920"/>
      <c r="U942" s="920"/>
      <c r="V942" s="920"/>
      <c r="W942" s="920"/>
      <c r="X942" s="920"/>
      <c r="Y942" s="920"/>
      <c r="Z942" s="920"/>
      <c r="AA942" s="920"/>
      <c r="AB942" s="920"/>
      <c r="AC942" s="920"/>
      <c r="AD942" s="920"/>
      <c r="AE942" s="920"/>
      <c r="AF942" s="920"/>
      <c r="AG942" s="920"/>
      <c r="AH942" s="920"/>
      <c r="AI942" s="920"/>
      <c r="AJ942" s="920"/>
      <c r="AK942" s="920"/>
      <c r="AL942" s="920"/>
      <c r="AM942" s="920"/>
      <c r="AN942" s="920"/>
      <c r="AO942" s="920"/>
      <c r="AP942" s="920"/>
      <c r="AQ942" s="920"/>
      <c r="AR942" s="920"/>
      <c r="AS942" s="920"/>
      <c r="AT942" s="920"/>
      <c r="AU942" s="920"/>
      <c r="AV942" s="920"/>
      <c r="AW942" s="920"/>
      <c r="AX942" s="920"/>
      <c r="AY942" s="920"/>
      <c r="AZ942" s="920"/>
      <c r="BA942" s="920"/>
      <c r="BB942" s="920"/>
      <c r="BC942" s="920"/>
      <c r="BD942" s="920"/>
      <c r="BE942" s="920"/>
      <c r="BF942" s="920"/>
      <c r="BG942" s="937"/>
    </row>
    <row r="943" spans="9:59" ht="5.0999999999999996" customHeight="1">
      <c r="I943" s="1847"/>
      <c r="J943" s="977"/>
      <c r="K943" s="977"/>
      <c r="L943" s="977"/>
      <c r="M943" s="977"/>
      <c r="N943" s="977"/>
      <c r="O943" s="977"/>
      <c r="P943" s="977"/>
      <c r="Q943" s="977"/>
      <c r="R943" s="977"/>
      <c r="S943" s="977"/>
      <c r="T943" s="977"/>
      <c r="U943" s="977"/>
      <c r="V943" s="977"/>
      <c r="W943" s="977"/>
      <c r="X943" s="977"/>
      <c r="Y943" s="977"/>
      <c r="Z943" s="977"/>
      <c r="AA943" s="977"/>
      <c r="AB943" s="977"/>
      <c r="AC943" s="977"/>
      <c r="AD943" s="977"/>
      <c r="AE943" s="977"/>
      <c r="AF943" s="977"/>
      <c r="AG943" s="977"/>
      <c r="AH943" s="977"/>
      <c r="AI943" s="977"/>
      <c r="AJ943" s="977"/>
      <c r="AK943" s="977"/>
      <c r="AL943" s="977"/>
      <c r="AM943" s="977"/>
      <c r="AN943" s="977"/>
      <c r="AO943" s="977"/>
      <c r="AP943" s="977"/>
      <c r="AQ943" s="977"/>
      <c r="AR943" s="977"/>
      <c r="AS943" s="977"/>
      <c r="AT943" s="977"/>
      <c r="AU943" s="977"/>
      <c r="AV943" s="977"/>
      <c r="AW943" s="977"/>
      <c r="AX943" s="977"/>
      <c r="AY943" s="977"/>
      <c r="AZ943" s="977"/>
      <c r="BA943" s="977"/>
      <c r="BB943" s="977"/>
      <c r="BC943" s="977"/>
      <c r="BD943" s="977"/>
      <c r="BE943" s="977"/>
      <c r="BF943" s="977"/>
      <c r="BG943" s="937"/>
    </row>
    <row r="944" spans="9:59" ht="18.95" customHeight="1">
      <c r="I944" s="1847"/>
      <c r="J944" s="977"/>
      <c r="K944" s="977"/>
      <c r="L944" s="977"/>
      <c r="M944" s="977"/>
      <c r="N944" s="977"/>
      <c r="O944" s="977"/>
      <c r="P944" s="977"/>
      <c r="Q944" s="977"/>
      <c r="R944" s="977"/>
      <c r="S944" s="977"/>
      <c r="T944" s="977"/>
      <c r="U944" s="977"/>
      <c r="V944" s="977"/>
      <c r="W944" s="977"/>
      <c r="X944" s="977"/>
      <c r="Y944" s="977"/>
      <c r="Z944" s="977"/>
      <c r="AA944" s="977"/>
      <c r="AB944" s="1217" t="s">
        <v>2418</v>
      </c>
      <c r="AC944" s="1217"/>
      <c r="AD944" s="1242"/>
      <c r="AE944" s="1242"/>
      <c r="AF944" s="1242"/>
      <c r="AG944" s="1242"/>
      <c r="AH944" s="2889">
        <f>AH941+AH939+AH938+AH940</f>
        <v>5881</v>
      </c>
      <c r="AI944" s="2887"/>
      <c r="AJ944" s="2888"/>
      <c r="AK944" s="2889">
        <f>AK938+AK939+AK940+AK941</f>
        <v>42</v>
      </c>
      <c r="AL944" s="2887"/>
      <c r="AM944" s="2888"/>
      <c r="AN944" s="3178">
        <f>AN941+AN939+AN938+AN940</f>
        <v>12</v>
      </c>
      <c r="AO944" s="3179"/>
      <c r="AP944" s="3180"/>
      <c r="AQ944" s="2889">
        <f>AQ941+AQ939+AQ938+AQ940</f>
        <v>25</v>
      </c>
      <c r="AR944" s="2887"/>
      <c r="AS944" s="2888"/>
      <c r="AT944" s="3113">
        <f>AT941+AT939+AT938+AT940</f>
        <v>5814</v>
      </c>
      <c r="AU944" s="3114"/>
      <c r="AV944" s="3115"/>
      <c r="AW944" s="982">
        <f>AW941+AW940+AW939+AW938</f>
        <v>1500</v>
      </c>
      <c r="AX944" s="1152"/>
      <c r="AY944" s="1153"/>
      <c r="AZ944" s="982">
        <f>AZ941+AZ940+AZ939+AZ938</f>
        <v>1200</v>
      </c>
      <c r="BA944" s="1152"/>
      <c r="BB944" s="1153"/>
      <c r="BC944" s="3113">
        <f>BC938+BC939+BC940+BC941</f>
        <v>10</v>
      </c>
      <c r="BD944" s="3114"/>
      <c r="BE944" s="3115"/>
      <c r="BF944" s="977"/>
      <c r="BG944" s="937"/>
    </row>
    <row r="945" spans="5:106" ht="5.0999999999999996" customHeight="1">
      <c r="I945" s="1847"/>
      <c r="J945" s="977"/>
      <c r="K945" s="977"/>
      <c r="L945" s="977"/>
      <c r="M945" s="977"/>
      <c r="N945" s="977"/>
      <c r="O945" s="977"/>
      <c r="P945" s="977"/>
      <c r="Q945" s="977"/>
      <c r="R945" s="977"/>
      <c r="S945" s="977"/>
      <c r="T945" s="977"/>
      <c r="U945" s="977"/>
      <c r="V945" s="977"/>
      <c r="W945" s="977"/>
      <c r="X945" s="977"/>
      <c r="Y945" s="977"/>
      <c r="Z945" s="977"/>
      <c r="AA945" s="977"/>
      <c r="AB945" s="977"/>
      <c r="AC945" s="977"/>
      <c r="AD945" s="977"/>
      <c r="AE945" s="977"/>
      <c r="AF945" s="977"/>
      <c r="AG945" s="977"/>
      <c r="AH945" s="977"/>
      <c r="AI945" s="977"/>
      <c r="AJ945" s="977"/>
      <c r="AK945" s="977"/>
      <c r="AL945" s="977"/>
      <c r="AM945" s="977"/>
      <c r="AN945" s="977"/>
      <c r="AO945" s="977"/>
      <c r="AP945" s="977"/>
      <c r="AQ945" s="977"/>
      <c r="AR945" s="977"/>
      <c r="AS945" s="977"/>
      <c r="AT945" s="977"/>
      <c r="AU945" s="977"/>
      <c r="AV945" s="977"/>
      <c r="AW945" s="977"/>
      <c r="AX945" s="977"/>
      <c r="AY945" s="977"/>
      <c r="AZ945" s="977"/>
      <c r="BA945" s="977"/>
      <c r="BB945" s="977"/>
      <c r="BC945" s="977"/>
      <c r="BD945" s="977"/>
      <c r="BE945" s="977"/>
      <c r="BF945" s="977"/>
      <c r="BG945" s="937"/>
    </row>
    <row r="946" spans="5:106" ht="9.9499999999999993" customHeight="1">
      <c r="I946" s="936"/>
      <c r="J946" s="939"/>
      <c r="K946" s="939"/>
      <c r="L946" s="939"/>
      <c r="M946" s="939"/>
      <c r="N946" s="939"/>
      <c r="O946" s="939"/>
      <c r="P946" s="939"/>
      <c r="Q946" s="939"/>
      <c r="R946" s="939"/>
      <c r="S946" s="939"/>
      <c r="T946" s="939"/>
      <c r="U946" s="939"/>
      <c r="V946" s="939"/>
      <c r="W946" s="939"/>
      <c r="X946" s="939"/>
      <c r="Y946" s="939"/>
      <c r="Z946" s="939"/>
      <c r="AA946" s="939"/>
      <c r="AB946" s="939"/>
      <c r="AC946" s="939"/>
      <c r="AD946" s="939"/>
      <c r="AE946" s="939"/>
      <c r="AF946" s="939"/>
      <c r="AG946" s="939"/>
      <c r="AH946" s="939"/>
      <c r="AI946" s="939"/>
      <c r="AJ946" s="939"/>
      <c r="AK946" s="939"/>
      <c r="AL946" s="939"/>
      <c r="AM946" s="939"/>
      <c r="AN946" s="939"/>
      <c r="AO946" s="939"/>
      <c r="AP946" s="939"/>
      <c r="AQ946" s="939"/>
      <c r="AR946" s="939"/>
      <c r="AS946" s="939"/>
      <c r="AT946" s="939"/>
      <c r="AU946" s="939"/>
      <c r="AV946" s="939"/>
      <c r="AW946" s="939"/>
      <c r="AX946" s="939"/>
      <c r="AY946" s="939"/>
      <c r="AZ946" s="939"/>
      <c r="BA946" s="939"/>
      <c r="BB946" s="939"/>
      <c r="BC946" s="939"/>
      <c r="BD946" s="939"/>
      <c r="BE946" s="939"/>
      <c r="BF946" s="939"/>
      <c r="BG946" s="940"/>
    </row>
    <row r="947" spans="5:106" ht="18.95" customHeight="1">
      <c r="I947" s="920"/>
    </row>
    <row r="948" spans="5:106" ht="18.95" customHeight="1">
      <c r="I948" s="920"/>
      <c r="BI948" s="920"/>
      <c r="BJ948" s="920"/>
      <c r="BK948" s="920"/>
      <c r="BL948" s="920"/>
      <c r="BM948" s="920"/>
      <c r="BN948" s="920"/>
      <c r="BO948" s="920"/>
      <c r="BP948" s="920"/>
      <c r="CW948" s="920"/>
      <c r="CX948" s="920"/>
      <c r="CY948" s="920"/>
    </row>
    <row r="949" spans="5:106" ht="18.95" customHeight="1">
      <c r="E949" s="962"/>
      <c r="F949" s="962"/>
      <c r="G949" s="962"/>
      <c r="H949" s="1971" t="s">
        <v>3881</v>
      </c>
      <c r="I949" s="974"/>
      <c r="J949" s="962"/>
      <c r="K949" s="962"/>
      <c r="L949" s="962"/>
      <c r="M949" s="962"/>
      <c r="N949" s="962"/>
      <c r="O949" s="962"/>
      <c r="P949" s="962"/>
      <c r="Q949" s="962"/>
      <c r="R949" s="962"/>
      <c r="S949" s="962"/>
      <c r="T949" s="962"/>
      <c r="U949" s="962"/>
      <c r="V949" s="962"/>
      <c r="W949" s="962"/>
      <c r="X949" s="962"/>
      <c r="Y949" s="962"/>
      <c r="Z949" s="962"/>
      <c r="AA949" s="962"/>
      <c r="AB949" s="962"/>
      <c r="AC949" s="962"/>
      <c r="AD949" s="962"/>
      <c r="AE949" s="962"/>
      <c r="AF949" s="962"/>
      <c r="AG949" s="962"/>
      <c r="AH949" s="962"/>
      <c r="AI949" s="962"/>
      <c r="AJ949" s="962"/>
      <c r="AK949" s="962"/>
      <c r="AL949" s="962"/>
      <c r="AM949" s="962"/>
      <c r="AN949" s="962"/>
      <c r="AO949" s="962"/>
      <c r="AP949" s="962"/>
      <c r="AQ949" s="962"/>
      <c r="AR949" s="962"/>
      <c r="AS949" s="962"/>
      <c r="AT949" s="962"/>
      <c r="AU949" s="962"/>
      <c r="AV949" s="962"/>
      <c r="AW949" s="962"/>
      <c r="AX949" s="962"/>
      <c r="AY949" s="962"/>
      <c r="AZ949" s="962"/>
      <c r="BA949" s="962"/>
      <c r="BB949" s="962"/>
      <c r="BC949" s="962"/>
      <c r="BD949" s="962"/>
      <c r="BE949" s="962"/>
      <c r="BF949" s="962"/>
      <c r="BG949" s="962"/>
      <c r="BH949" s="962"/>
      <c r="BI949" s="974"/>
      <c r="BJ949" s="974"/>
      <c r="BK949" s="974"/>
      <c r="BL949" s="974"/>
      <c r="BM949" s="974"/>
      <c r="BN949" s="974"/>
      <c r="BO949" s="974"/>
      <c r="BP949" s="920"/>
      <c r="BQ949" s="920"/>
      <c r="BR949" s="920"/>
      <c r="BS949" s="920"/>
      <c r="CZ949" s="920"/>
      <c r="DA949" s="920"/>
      <c r="DB949" s="920"/>
    </row>
    <row r="950" spans="5:106" ht="18.95" customHeight="1">
      <c r="I950" s="920"/>
      <c r="BA950" s="920"/>
      <c r="BE950" s="920"/>
      <c r="BF950" s="920"/>
      <c r="BG950" s="920"/>
      <c r="BH950" s="920"/>
      <c r="BI950" s="920"/>
      <c r="BJ950" s="920"/>
      <c r="BK950" s="920"/>
      <c r="BL950" s="920"/>
      <c r="BN950" s="920"/>
    </row>
    <row r="951" spans="5:106" ht="5.0999999999999996" customHeight="1">
      <c r="I951" s="1935"/>
      <c r="J951" s="1931"/>
      <c r="K951" s="1932"/>
      <c r="L951" s="1932"/>
      <c r="M951" s="1932"/>
      <c r="N951" s="1932"/>
      <c r="O951" s="1932"/>
      <c r="P951" s="1932"/>
      <c r="Q951" s="1933"/>
      <c r="R951" s="1935"/>
      <c r="S951" s="1935"/>
      <c r="T951" s="1935"/>
      <c r="U951" s="1935"/>
      <c r="BH951" s="920"/>
    </row>
    <row r="952" spans="5:106" ht="18.95" customHeight="1">
      <c r="I952" s="1935"/>
      <c r="J952" s="907" t="s">
        <v>3011</v>
      </c>
      <c r="K952" s="908"/>
      <c r="L952" s="908"/>
      <c r="M952" s="908"/>
      <c r="N952" s="908"/>
      <c r="O952" s="908"/>
      <c r="P952" s="908"/>
      <c r="Q952" s="909"/>
      <c r="R952" s="1468" t="s">
        <v>3012</v>
      </c>
      <c r="S952" s="1469"/>
      <c r="T952" s="1469"/>
      <c r="U952" s="1469"/>
      <c r="V952" s="1469"/>
      <c r="W952" s="1469"/>
      <c r="X952" s="1469"/>
      <c r="Y952" s="1470"/>
      <c r="Z952" s="920"/>
      <c r="AA952" s="920"/>
      <c r="AB952" s="920"/>
      <c r="AC952" s="920"/>
      <c r="AD952" s="920"/>
      <c r="AE952" s="920"/>
      <c r="AF952" s="920"/>
      <c r="AG952" s="920"/>
      <c r="AH952" s="920"/>
      <c r="AI952" s="920"/>
      <c r="AJ952" s="920"/>
      <c r="AK952" s="920"/>
      <c r="AL952" s="920"/>
      <c r="AM952" s="920"/>
      <c r="AN952" s="920"/>
      <c r="BA952" s="920"/>
      <c r="BB952" s="920"/>
      <c r="BC952" s="920"/>
      <c r="BD952" s="920"/>
      <c r="BE952" s="920"/>
      <c r="BF952" s="920"/>
      <c r="BG952" s="920"/>
      <c r="BH952" s="920"/>
      <c r="BI952" s="920"/>
      <c r="BJ952" s="920"/>
    </row>
    <row r="953" spans="5:106" ht="9.9499999999999993" customHeight="1">
      <c r="I953" s="916"/>
      <c r="J953" s="1935"/>
      <c r="K953" s="1935"/>
      <c r="L953" s="1935"/>
      <c r="M953" s="1935"/>
      <c r="N953" s="1935"/>
      <c r="O953" s="1935"/>
      <c r="P953" s="1935"/>
      <c r="Q953" s="1935"/>
      <c r="R953" s="1316"/>
      <c r="S953" s="1316"/>
      <c r="T953" s="1316"/>
      <c r="U953" s="1316"/>
      <c r="V953" s="1316"/>
      <c r="W953" s="1316"/>
      <c r="X953" s="1316"/>
      <c r="Y953" s="1316"/>
      <c r="Z953" s="1316"/>
      <c r="AA953" s="1316"/>
      <c r="AB953" s="1316"/>
      <c r="AC953" s="1316"/>
      <c r="AD953" s="1316"/>
      <c r="AE953" s="1316"/>
      <c r="AF953" s="1316"/>
      <c r="AG953" s="1316"/>
      <c r="AH953" s="1316"/>
      <c r="AI953" s="1316"/>
      <c r="AJ953" s="1316"/>
      <c r="AK953" s="1316"/>
      <c r="AL953" s="1316"/>
      <c r="AM953" s="1316"/>
      <c r="AN953" s="1316"/>
      <c r="AO953" s="1316"/>
      <c r="AP953" s="1316"/>
      <c r="AQ953" s="1316"/>
      <c r="AR953" s="1316"/>
      <c r="AS953" s="1316"/>
      <c r="AT953" s="1316"/>
      <c r="AU953" s="1316"/>
      <c r="AV953" s="1316"/>
      <c r="AW953" s="1316"/>
      <c r="AX953" s="1316"/>
      <c r="AY953" s="1316"/>
      <c r="AZ953" s="1316"/>
      <c r="BA953" s="941"/>
      <c r="BB953" s="941"/>
      <c r="BC953" s="941"/>
      <c r="BD953" s="941"/>
      <c r="BE953" s="941"/>
      <c r="BF953" s="941"/>
      <c r="BG953" s="941"/>
      <c r="BH953" s="941"/>
      <c r="BI953" s="941"/>
      <c r="BJ953" s="941"/>
      <c r="BK953" s="941"/>
      <c r="BL953" s="941"/>
      <c r="BM953" s="941"/>
      <c r="BN953" s="941"/>
      <c r="BO953" s="941"/>
      <c r="BP953" s="941"/>
      <c r="BQ953" s="941"/>
      <c r="BR953" s="941"/>
      <c r="BS953" s="941"/>
      <c r="BT953" s="941"/>
      <c r="BU953" s="941"/>
      <c r="BV953" s="941"/>
      <c r="BW953" s="941"/>
      <c r="BX953" s="941"/>
      <c r="BY953" s="941"/>
      <c r="BZ953" s="941"/>
      <c r="CA953" s="941"/>
      <c r="CB953" s="941"/>
      <c r="CC953" s="941"/>
      <c r="CD953" s="941"/>
      <c r="CE953" s="941"/>
      <c r="CF953" s="941"/>
      <c r="CG953" s="941"/>
      <c r="CH953" s="941"/>
      <c r="CI953" s="941"/>
      <c r="CJ953" s="941"/>
      <c r="CK953" s="941"/>
      <c r="CL953" s="941"/>
      <c r="CM953" s="941"/>
      <c r="CN953" s="941"/>
      <c r="CO953" s="942"/>
    </row>
    <row r="954" spans="5:106" ht="18.95" customHeight="1">
      <c r="I954" s="1847"/>
      <c r="J954" s="949" t="s">
        <v>2953</v>
      </c>
      <c r="K954" s="752"/>
      <c r="L954" s="938"/>
      <c r="N954" s="2890" t="s">
        <v>3009</v>
      </c>
      <c r="O954" s="2891"/>
      <c r="P954" s="2891"/>
      <c r="Q954" s="2892"/>
      <c r="R954" s="986" t="s">
        <v>1180</v>
      </c>
      <c r="S954" s="1963" t="s">
        <v>1178</v>
      </c>
      <c r="T954" s="2890" t="s">
        <v>3009</v>
      </c>
      <c r="U954" s="2891"/>
      <c r="V954" s="2891"/>
      <c r="W954" s="2892"/>
      <c r="X954" s="986" t="s">
        <v>1180</v>
      </c>
      <c r="Y954" s="920"/>
      <c r="Z954" s="951"/>
      <c r="AA954" s="974"/>
      <c r="AB954" s="920"/>
      <c r="AC954" s="920"/>
      <c r="AD954" s="920"/>
      <c r="AE954" s="920"/>
      <c r="AF954" s="920"/>
      <c r="AG954" s="920"/>
      <c r="AH954" s="920"/>
      <c r="AI954" s="920"/>
      <c r="AJ954" s="920"/>
      <c r="AK954" s="920"/>
      <c r="AL954" s="926" t="s">
        <v>1544</v>
      </c>
      <c r="AM954" s="927"/>
      <c r="AN954" s="928"/>
      <c r="AO954" s="926" t="s">
        <v>1805</v>
      </c>
      <c r="AP954" s="927"/>
      <c r="AQ954" s="928"/>
      <c r="AR954" s="926" t="s">
        <v>1623</v>
      </c>
      <c r="AS954" s="927"/>
      <c r="AT954" s="928"/>
      <c r="AU954" s="920"/>
      <c r="AV954" s="920"/>
      <c r="AW954" s="920"/>
      <c r="AX954" s="920"/>
      <c r="AY954" s="920"/>
      <c r="AZ954" s="920"/>
      <c r="BA954" s="920"/>
      <c r="BB954" s="920"/>
      <c r="BC954" s="920"/>
      <c r="BD954" s="920"/>
      <c r="BE954" s="920"/>
      <c r="BF954" s="920"/>
      <c r="BG954" s="920"/>
      <c r="BH954" s="920"/>
      <c r="BI954" s="920"/>
      <c r="BJ954" s="920"/>
      <c r="BK954" s="920"/>
      <c r="BL954" s="920"/>
      <c r="BM954" s="920"/>
      <c r="BN954" s="920"/>
      <c r="BO954" s="920"/>
      <c r="BP954" s="920"/>
      <c r="BQ954" s="920"/>
      <c r="BR954" s="920"/>
      <c r="BS954" s="920"/>
      <c r="BT954" s="920"/>
      <c r="BU954" s="920"/>
      <c r="BV954" s="920"/>
      <c r="BW954" s="920"/>
      <c r="BX954" s="920"/>
      <c r="BY954" s="920"/>
      <c r="BZ954" s="920"/>
      <c r="CA954" s="920"/>
      <c r="CB954" s="920"/>
      <c r="CC954" s="920"/>
      <c r="CD954" s="920"/>
      <c r="CE954" s="920"/>
      <c r="CF954" s="920"/>
      <c r="CG954" s="920"/>
      <c r="CH954" s="920"/>
      <c r="CI954" s="920"/>
      <c r="CJ954" s="920"/>
      <c r="CK954" s="920"/>
      <c r="CL954" s="920"/>
      <c r="CM954" s="920"/>
      <c r="CN954" s="920"/>
      <c r="CO954" s="937"/>
    </row>
    <row r="955" spans="5:106" ht="9.9499999999999993" customHeight="1">
      <c r="I955" s="1847"/>
      <c r="J955" s="1965"/>
      <c r="K955" s="920"/>
      <c r="L955" s="920"/>
      <c r="N955" s="920"/>
      <c r="O955" s="920"/>
      <c r="P955" s="920"/>
      <c r="Q955" s="920"/>
      <c r="R955" s="920"/>
      <c r="S955" s="920"/>
      <c r="T955" s="920"/>
      <c r="U955" s="920"/>
      <c r="V955" s="920"/>
      <c r="W955" s="920"/>
      <c r="X955" s="920"/>
      <c r="Y955" s="920"/>
      <c r="Z955" s="920"/>
      <c r="AA955" s="920"/>
      <c r="AB955" s="920"/>
      <c r="AC955" s="920"/>
      <c r="AD955" s="920"/>
      <c r="AE955" s="920"/>
      <c r="AF955" s="920"/>
      <c r="AG955" s="920"/>
      <c r="AH955" s="920"/>
      <c r="AI955" s="920"/>
      <c r="AJ955" s="920"/>
      <c r="AK955" s="920"/>
      <c r="AL955" s="920"/>
      <c r="AM955" s="920"/>
      <c r="AN955" s="920"/>
      <c r="AO955" s="920"/>
      <c r="AP955" s="920"/>
      <c r="AQ955" s="920"/>
      <c r="AR955" s="920"/>
      <c r="AS955" s="920"/>
      <c r="AT955" s="920"/>
      <c r="AU955" s="920"/>
      <c r="AV955" s="920"/>
      <c r="AW955" s="920"/>
      <c r="AX955" s="920"/>
      <c r="AY955" s="920"/>
      <c r="AZ955" s="920"/>
      <c r="BA955" s="920"/>
      <c r="BB955" s="920"/>
      <c r="BC955" s="920"/>
      <c r="BD955" s="920"/>
      <c r="BE955" s="920"/>
      <c r="BF955" s="920"/>
      <c r="BG955" s="920"/>
      <c r="BH955" s="920"/>
      <c r="BI955" s="920"/>
      <c r="BJ955" s="920"/>
      <c r="BK955" s="920"/>
      <c r="BL955" s="920"/>
      <c r="BM955" s="920"/>
      <c r="BN955" s="920"/>
      <c r="BO955" s="920"/>
      <c r="BP955" s="920"/>
      <c r="BQ955" s="920"/>
      <c r="BR955" s="920"/>
      <c r="BS955" s="920"/>
      <c r="BT955" s="920"/>
      <c r="BU955" s="920"/>
      <c r="BV955" s="920"/>
      <c r="BW955" s="920"/>
      <c r="BX955" s="920"/>
      <c r="BY955" s="920"/>
      <c r="BZ955" s="920"/>
      <c r="CA955" s="920"/>
      <c r="CB955" s="920"/>
      <c r="CC955" s="920"/>
      <c r="CD955" s="920"/>
      <c r="CE955" s="920"/>
      <c r="CF955" s="920"/>
      <c r="CG955" s="920"/>
      <c r="CH955" s="920"/>
      <c r="CI955" s="920"/>
      <c r="CJ955" s="920"/>
      <c r="CK955" s="920"/>
      <c r="CL955" s="920"/>
      <c r="CM955" s="920"/>
      <c r="CN955" s="920"/>
      <c r="CO955" s="937"/>
    </row>
    <row r="956" spans="5:106" ht="18.95" customHeight="1">
      <c r="I956" s="1847"/>
      <c r="J956" s="1256" t="s">
        <v>1630</v>
      </c>
      <c r="K956" s="1056"/>
      <c r="L956" s="1056"/>
      <c r="N956" s="992" t="s">
        <v>1860</v>
      </c>
      <c r="O956" s="1152"/>
      <c r="P956" s="1152"/>
      <c r="Q956" s="1152"/>
      <c r="R956" s="1152"/>
      <c r="S956" s="1153"/>
      <c r="T956" s="986" t="s">
        <v>912</v>
      </c>
      <c r="V956" s="1965" t="s">
        <v>1877</v>
      </c>
      <c r="W956" s="938"/>
      <c r="X956" s="938"/>
      <c r="Y956" s="1940">
        <v>1111</v>
      </c>
      <c r="Z956" s="1941"/>
      <c r="AA956" s="1942"/>
      <c r="AB956" s="3139" t="s">
        <v>1880</v>
      </c>
      <c r="AC956" s="3140"/>
      <c r="AD956" s="3140"/>
      <c r="AE956" s="3141"/>
      <c r="AF956" s="986" t="s">
        <v>1115</v>
      </c>
      <c r="AG956" s="920"/>
      <c r="AH956" s="949" t="s">
        <v>1791</v>
      </c>
      <c r="AI956" s="981"/>
      <c r="AJ956" s="981"/>
      <c r="AK956" s="938"/>
      <c r="AL956" s="982" t="s">
        <v>1521</v>
      </c>
      <c r="AM956" s="983"/>
      <c r="AN956" s="983"/>
      <c r="AO956" s="983"/>
      <c r="AP956" s="982" t="s">
        <v>1521</v>
      </c>
      <c r="AQ956" s="983"/>
      <c r="AR956" s="983"/>
      <c r="AS956" s="983"/>
      <c r="AT956" s="986" t="s">
        <v>912</v>
      </c>
      <c r="AU956" s="920"/>
      <c r="AV956" s="920"/>
      <c r="AW956" s="920"/>
      <c r="AX956" s="920"/>
      <c r="AY956" s="920"/>
      <c r="AZ956" s="920"/>
      <c r="BA956" s="920"/>
      <c r="BB956" s="920"/>
      <c r="BC956" s="920"/>
      <c r="BD956" s="920"/>
      <c r="BE956" s="920"/>
      <c r="BF956" s="920"/>
      <c r="BG956" s="920"/>
      <c r="BH956" s="920"/>
      <c r="BI956" s="920"/>
      <c r="BJ956" s="920"/>
      <c r="BK956" s="920"/>
      <c r="BL956" s="920"/>
      <c r="BM956" s="920"/>
      <c r="BN956" s="920"/>
      <c r="BO956" s="920"/>
      <c r="BP956" s="920"/>
      <c r="BQ956" s="920"/>
      <c r="BR956" s="920"/>
      <c r="BS956" s="920"/>
      <c r="BT956" s="920"/>
      <c r="BU956" s="920"/>
      <c r="BV956" s="920"/>
      <c r="BW956" s="920"/>
      <c r="BX956" s="920"/>
      <c r="BY956" s="920"/>
      <c r="BZ956" s="920"/>
      <c r="CA956" s="920"/>
      <c r="CB956" s="920"/>
      <c r="CC956" s="920"/>
      <c r="CD956" s="920"/>
      <c r="CE956" s="920"/>
      <c r="CF956" s="920"/>
      <c r="CG956" s="920"/>
      <c r="CH956" s="920"/>
      <c r="CI956" s="920"/>
      <c r="CJ956" s="920"/>
      <c r="CK956" s="920"/>
      <c r="CL956" s="920"/>
      <c r="CM956" s="920"/>
      <c r="CN956" s="920"/>
      <c r="CO956" s="937"/>
    </row>
    <row r="957" spans="5:106" ht="18.95" customHeight="1">
      <c r="I957" s="1847"/>
      <c r="Z957" s="920"/>
      <c r="AA957" s="920"/>
      <c r="AB957" s="920"/>
      <c r="AC957" s="920"/>
      <c r="AD957" s="920"/>
      <c r="AE957" s="920"/>
      <c r="AF957" s="920"/>
      <c r="AG957" s="920"/>
      <c r="AH957" s="920"/>
      <c r="AI957" s="920"/>
      <c r="AJ957" s="920"/>
      <c r="AK957" s="920"/>
      <c r="AL957" s="920"/>
      <c r="AM957" s="920"/>
      <c r="AN957" s="920"/>
      <c r="AO957" s="920"/>
      <c r="AP957" s="920"/>
      <c r="AQ957" s="920"/>
      <c r="AR957" s="920"/>
      <c r="AS957" s="920"/>
      <c r="AT957" s="920"/>
      <c r="AU957" s="920"/>
      <c r="AV957" s="920"/>
      <c r="AW957" s="920"/>
      <c r="AX957" s="920"/>
      <c r="AY957" s="920"/>
      <c r="AZ957" s="920"/>
      <c r="BA957" s="920"/>
      <c r="BB957" s="920"/>
      <c r="BC957" s="920"/>
      <c r="BD957" s="920"/>
      <c r="BE957" s="920"/>
      <c r="BF957" s="920"/>
      <c r="BG957" s="920"/>
      <c r="BH957" s="920"/>
      <c r="BI957" s="920"/>
      <c r="BJ957" s="920"/>
      <c r="BK957" s="920"/>
      <c r="BL957" s="920"/>
      <c r="BM957" s="920"/>
      <c r="BN957" s="920"/>
      <c r="BO957" s="920"/>
      <c r="BP957" s="920"/>
      <c r="BQ957" s="920"/>
      <c r="BR957" s="920"/>
      <c r="BS957" s="920"/>
      <c r="BT957" s="920"/>
      <c r="BU957" s="920"/>
      <c r="BV957" s="920"/>
      <c r="BW957" s="920"/>
      <c r="BX957" s="920"/>
      <c r="BY957" s="920"/>
      <c r="BZ957" s="920"/>
      <c r="CA957" s="920"/>
      <c r="CB957" s="920"/>
      <c r="CC957" s="920"/>
      <c r="CD957" s="920"/>
      <c r="CE957" s="920"/>
      <c r="CF957" s="920"/>
      <c r="CG957" s="920"/>
      <c r="CH957" s="920"/>
      <c r="CI957" s="920"/>
      <c r="CJ957" s="920"/>
      <c r="CK957" s="920"/>
      <c r="CL957" s="920"/>
      <c r="CM957" s="920"/>
      <c r="CN957" s="920"/>
      <c r="CO957" s="937"/>
    </row>
    <row r="958" spans="5:106" ht="18.95" customHeight="1">
      <c r="I958" s="1847"/>
      <c r="J958" s="2880" t="s">
        <v>1559</v>
      </c>
      <c r="K958" s="2995" t="s">
        <v>3010</v>
      </c>
      <c r="L958" s="2996"/>
      <c r="M958" s="2996"/>
      <c r="N958" s="2997"/>
      <c r="O958" s="2797" t="s">
        <v>1630</v>
      </c>
      <c r="P958" s="2798"/>
      <c r="Q958" s="2798"/>
      <c r="R958" s="2798"/>
      <c r="S958" s="2799"/>
      <c r="T958" s="3028" t="s">
        <v>1877</v>
      </c>
      <c r="U958" s="3029"/>
      <c r="V958" s="3029"/>
      <c r="W958" s="3029"/>
      <c r="X958" s="3029"/>
      <c r="Y958" s="3030"/>
      <c r="Z958" s="2797" t="s">
        <v>2993</v>
      </c>
      <c r="AA958" s="2798"/>
      <c r="AB958" s="2798"/>
      <c r="AC958" s="2799"/>
      <c r="AD958" s="2803" t="s">
        <v>3002</v>
      </c>
      <c r="AE958" s="2804"/>
      <c r="AF958" s="2804"/>
      <c r="AG958" s="2804"/>
      <c r="AH958" s="2804"/>
      <c r="AI958" s="2804"/>
      <c r="AJ958" s="2804"/>
      <c r="AK958" s="2804"/>
      <c r="AL958" s="2804"/>
      <c r="AM958" s="2804"/>
      <c r="AN958" s="2804"/>
      <c r="AO958" s="2804"/>
      <c r="AP958" s="2804"/>
      <c r="AQ958" s="2804"/>
      <c r="AR958" s="2804"/>
      <c r="AS958" s="2804"/>
      <c r="AT958" s="2804"/>
      <c r="AU958" s="2804"/>
      <c r="AV958" s="2804"/>
      <c r="AW958" s="2804"/>
      <c r="AX958" s="2804"/>
      <c r="AY958" s="2804"/>
      <c r="AZ958" s="2804"/>
      <c r="BA958" s="2804"/>
      <c r="BB958" s="2804"/>
      <c r="BC958" s="2804"/>
      <c r="BD958" s="2804"/>
      <c r="BE958" s="2804"/>
      <c r="BF958" s="2804"/>
      <c r="BG958" s="2805"/>
      <c r="BH958" s="3121" t="s">
        <v>3003</v>
      </c>
      <c r="BI958" s="3122"/>
      <c r="BJ958" s="3122"/>
      <c r="BK958" s="3122"/>
      <c r="BL958" s="3122"/>
      <c r="BM958" s="3122"/>
      <c r="BN958" s="3122"/>
      <c r="BO958" s="3122"/>
      <c r="BP958" s="3122"/>
      <c r="BQ958" s="3122"/>
      <c r="BR958" s="3122"/>
      <c r="BS958" s="3122"/>
      <c r="BT958" s="3122"/>
      <c r="BU958" s="3122"/>
      <c r="BV958" s="3122"/>
      <c r="BW958" s="3122"/>
      <c r="BX958" s="3122"/>
      <c r="BY958" s="3122"/>
      <c r="BZ958" s="3122"/>
      <c r="CA958" s="3122"/>
      <c r="CB958" s="3122"/>
      <c r="CC958" s="3122"/>
      <c r="CD958" s="3122"/>
      <c r="CE958" s="3122"/>
      <c r="CF958" s="3122"/>
      <c r="CG958" s="3122"/>
      <c r="CH958" s="3122"/>
      <c r="CI958" s="3122"/>
      <c r="CJ958" s="3122"/>
      <c r="CK958" s="3122"/>
      <c r="CL958" s="3122"/>
      <c r="CM958" s="3123"/>
      <c r="CN958" s="1229"/>
      <c r="CO958" s="937"/>
    </row>
    <row r="959" spans="5:106" ht="18.95" customHeight="1">
      <c r="I959" s="1847"/>
      <c r="J959" s="3016"/>
      <c r="K959" s="3183"/>
      <c r="L959" s="3215"/>
      <c r="M959" s="3215"/>
      <c r="N959" s="3184"/>
      <c r="O959" s="2977"/>
      <c r="P959" s="2850"/>
      <c r="Q959" s="2850"/>
      <c r="R959" s="2850"/>
      <c r="S959" s="2851"/>
      <c r="T959" s="2797" t="s">
        <v>1882</v>
      </c>
      <c r="U959" s="2799"/>
      <c r="V959" s="2797" t="s">
        <v>1528</v>
      </c>
      <c r="W959" s="2798"/>
      <c r="X959" s="2798"/>
      <c r="Y959" s="2799"/>
      <c r="Z959" s="2977"/>
      <c r="AA959" s="2850"/>
      <c r="AB959" s="2850"/>
      <c r="AC959" s="2851"/>
      <c r="AD959" s="2797" t="s">
        <v>699</v>
      </c>
      <c r="AE959" s="2798"/>
      <c r="AF959" s="2798"/>
      <c r="AG959" s="2799"/>
      <c r="AH959" s="2797" t="s">
        <v>700</v>
      </c>
      <c r="AI959" s="2798"/>
      <c r="AJ959" s="2798"/>
      <c r="AK959" s="2799"/>
      <c r="AL959" s="2797" t="s">
        <v>2995</v>
      </c>
      <c r="AM959" s="2798"/>
      <c r="AN959" s="2798"/>
      <c r="AO959" s="2799"/>
      <c r="AP959" s="3106" t="s">
        <v>2987</v>
      </c>
      <c r="AQ959" s="3107"/>
      <c r="AR959" s="3107"/>
      <c r="AS959" s="3107"/>
      <c r="AT959" s="3107"/>
      <c r="AU959" s="3107"/>
      <c r="AV959" s="3107"/>
      <c r="AW959" s="3107"/>
      <c r="AX959" s="3107"/>
      <c r="AY959" s="3107"/>
      <c r="AZ959" s="3107"/>
      <c r="BA959" s="3107"/>
      <c r="BB959" s="3107"/>
      <c r="BC959" s="3107"/>
      <c r="BD959" s="3107"/>
      <c r="BE959" s="3107"/>
      <c r="BF959" s="3107"/>
      <c r="BG959" s="3108"/>
      <c r="BH959" s="3121" t="s">
        <v>2997</v>
      </c>
      <c r="BI959" s="3122"/>
      <c r="BJ959" s="3122"/>
      <c r="BK959" s="3122"/>
      <c r="BL959" s="3122"/>
      <c r="BM959" s="3122"/>
      <c r="BN959" s="3122"/>
      <c r="BO959" s="3123"/>
      <c r="BP959" s="3121" t="s">
        <v>3001</v>
      </c>
      <c r="BQ959" s="3122"/>
      <c r="BR959" s="3122"/>
      <c r="BS959" s="3122"/>
      <c r="BT959" s="3122"/>
      <c r="BU959" s="3122"/>
      <c r="BV959" s="3122"/>
      <c r="BW959" s="3122"/>
      <c r="BX959" s="3122"/>
      <c r="BY959" s="3122"/>
      <c r="BZ959" s="3122"/>
      <c r="CA959" s="3122"/>
      <c r="CB959" s="3122"/>
      <c r="CC959" s="3122"/>
      <c r="CD959" s="3122"/>
      <c r="CE959" s="3122"/>
      <c r="CF959" s="3122"/>
      <c r="CG959" s="3122"/>
      <c r="CH959" s="3122"/>
      <c r="CI959" s="3122"/>
      <c r="CJ959" s="3122"/>
      <c r="CK959" s="3122"/>
      <c r="CL959" s="3122"/>
      <c r="CM959" s="3123"/>
      <c r="CN959" s="1228" t="s">
        <v>1180</v>
      </c>
      <c r="CO959" s="937"/>
    </row>
    <row r="960" spans="5:106" ht="18.95" customHeight="1">
      <c r="I960" s="1847"/>
      <c r="J960" s="2881"/>
      <c r="K960" s="3185"/>
      <c r="L960" s="3216"/>
      <c r="M960" s="3216"/>
      <c r="N960" s="3186"/>
      <c r="O960" s="2800"/>
      <c r="P960" s="2801"/>
      <c r="Q960" s="2801"/>
      <c r="R960" s="2801"/>
      <c r="S960" s="2802"/>
      <c r="T960" s="2800"/>
      <c r="U960" s="2802"/>
      <c r="V960" s="2800"/>
      <c r="W960" s="2801"/>
      <c r="X960" s="2801"/>
      <c r="Y960" s="2802"/>
      <c r="Z960" s="2800"/>
      <c r="AA960" s="2801"/>
      <c r="AB960" s="2801"/>
      <c r="AC960" s="2802"/>
      <c r="AD960" s="2800"/>
      <c r="AE960" s="2801"/>
      <c r="AF960" s="2801"/>
      <c r="AG960" s="2802"/>
      <c r="AH960" s="2800"/>
      <c r="AI960" s="2801"/>
      <c r="AJ960" s="2801"/>
      <c r="AK960" s="2802"/>
      <c r="AL960" s="2800"/>
      <c r="AM960" s="2801"/>
      <c r="AN960" s="2801"/>
      <c r="AO960" s="2802"/>
      <c r="AP960" s="1025" t="s">
        <v>2988</v>
      </c>
      <c r="AQ960" s="1026"/>
      <c r="AR960" s="1182"/>
      <c r="AS960" s="1025" t="s">
        <v>2996</v>
      </c>
      <c r="AT960" s="1026"/>
      <c r="AU960" s="1182"/>
      <c r="AV960" s="1025" t="s">
        <v>2989</v>
      </c>
      <c r="AW960" s="1026"/>
      <c r="AX960" s="1182"/>
      <c r="AY960" s="1025" t="s">
        <v>2990</v>
      </c>
      <c r="AZ960" s="1026"/>
      <c r="BA960" s="1182"/>
      <c r="BB960" s="1025" t="s">
        <v>2991</v>
      </c>
      <c r="BC960" s="1026"/>
      <c r="BD960" s="1182"/>
      <c r="BE960" s="1025" t="s">
        <v>2992</v>
      </c>
      <c r="BF960" s="1026"/>
      <c r="BG960" s="1182"/>
      <c r="BH960" s="1235" t="s">
        <v>2998</v>
      </c>
      <c r="BI960" s="1236"/>
      <c r="BJ960" s="1236"/>
      <c r="BK960" s="1991"/>
      <c r="BL960" s="1235" t="s">
        <v>2999</v>
      </c>
      <c r="BM960" s="1236"/>
      <c r="BN960" s="1236"/>
      <c r="BO960" s="1991"/>
      <c r="BP960" s="1235" t="s">
        <v>2988</v>
      </c>
      <c r="BQ960" s="1236"/>
      <c r="BR960" s="1236"/>
      <c r="BS960" s="1991"/>
      <c r="BT960" s="1235" t="s">
        <v>2996</v>
      </c>
      <c r="BU960" s="1236"/>
      <c r="BV960" s="1236"/>
      <c r="BW960" s="1991"/>
      <c r="BX960" s="1235" t="s">
        <v>2989</v>
      </c>
      <c r="BY960" s="1236"/>
      <c r="BZ960" s="1236"/>
      <c r="CA960" s="1991"/>
      <c r="CB960" s="1235" t="s">
        <v>2990</v>
      </c>
      <c r="CC960" s="1236"/>
      <c r="CD960" s="1236"/>
      <c r="CE960" s="1991"/>
      <c r="CF960" s="1235" t="s">
        <v>3000</v>
      </c>
      <c r="CG960" s="1236"/>
      <c r="CH960" s="1236"/>
      <c r="CI960" s="1991"/>
      <c r="CJ960" s="1235" t="s">
        <v>2992</v>
      </c>
      <c r="CK960" s="1236"/>
      <c r="CL960" s="1236"/>
      <c r="CM960" s="1991"/>
      <c r="CN960" s="1068"/>
      <c r="CO960" s="937"/>
    </row>
    <row r="961" spans="9:93" ht="18.95" customHeight="1">
      <c r="I961" s="1847"/>
      <c r="J961" s="1163" t="s">
        <v>737</v>
      </c>
      <c r="K961" s="2890" t="s">
        <v>1179</v>
      </c>
      <c r="L961" s="2891"/>
      <c r="M961" s="2891"/>
      <c r="N961" s="2892"/>
      <c r="O961" s="1029" t="s">
        <v>1860</v>
      </c>
      <c r="P961" s="1027"/>
      <c r="Q961" s="1027"/>
      <c r="R961" s="1027"/>
      <c r="S961" s="1028"/>
      <c r="T961" s="1029">
        <v>1111</v>
      </c>
      <c r="U961" s="1162"/>
      <c r="V961" s="1029" t="s">
        <v>1879</v>
      </c>
      <c r="W961" s="1027"/>
      <c r="X961" s="1027"/>
      <c r="Y961" s="1028"/>
      <c r="Z961" s="1029" t="s">
        <v>2994</v>
      </c>
      <c r="AA961" s="1027"/>
      <c r="AB961" s="1027"/>
      <c r="AC961" s="1028"/>
      <c r="AD961" s="982" t="s">
        <v>1689</v>
      </c>
      <c r="AE961" s="983"/>
      <c r="AF961" s="983"/>
      <c r="AG961" s="983"/>
      <c r="AH961" s="1080">
        <v>241657</v>
      </c>
      <c r="AI961" s="983"/>
      <c r="AJ961" s="983"/>
      <c r="AK961" s="984"/>
      <c r="AL961" s="1080">
        <v>241657</v>
      </c>
      <c r="AM961" s="983"/>
      <c r="AN961" s="983"/>
      <c r="AO961" s="984"/>
      <c r="AP961" s="1080" t="s">
        <v>3004</v>
      </c>
      <c r="AQ961" s="983"/>
      <c r="AR961" s="984"/>
      <c r="AS961" s="1080" t="s">
        <v>3004</v>
      </c>
      <c r="AT961" s="983"/>
      <c r="AU961" s="984"/>
      <c r="AV961" s="1080" t="s">
        <v>3004</v>
      </c>
      <c r="AW961" s="983"/>
      <c r="AX961" s="984"/>
      <c r="AY961" s="1080" t="s">
        <v>3004</v>
      </c>
      <c r="AZ961" s="983"/>
      <c r="BA961" s="984"/>
      <c r="BB961" s="1080" t="s">
        <v>3004</v>
      </c>
      <c r="BC961" s="983"/>
      <c r="BD961" s="984"/>
      <c r="BE961" s="1080" t="s">
        <v>3004</v>
      </c>
      <c r="BF961" s="983"/>
      <c r="BG961" s="984"/>
      <c r="BH961" s="1080" t="s">
        <v>3005</v>
      </c>
      <c r="BI961" s="983"/>
      <c r="BJ961" s="983"/>
      <c r="BK961" s="984"/>
      <c r="BL961" s="1080" t="s">
        <v>3005</v>
      </c>
      <c r="BM961" s="983"/>
      <c r="BN961" s="983"/>
      <c r="BO961" s="984"/>
      <c r="BP961" s="1080" t="s">
        <v>3005</v>
      </c>
      <c r="BQ961" s="983"/>
      <c r="BR961" s="983"/>
      <c r="BS961" s="984"/>
      <c r="BT961" s="1080" t="s">
        <v>3005</v>
      </c>
      <c r="BU961" s="983"/>
      <c r="BV961" s="983"/>
      <c r="BW961" s="984"/>
      <c r="BX961" s="1080" t="s">
        <v>3005</v>
      </c>
      <c r="BY961" s="983"/>
      <c r="BZ961" s="983"/>
      <c r="CA961" s="984"/>
      <c r="CB961" s="1080" t="s">
        <v>3005</v>
      </c>
      <c r="CC961" s="983"/>
      <c r="CD961" s="983"/>
      <c r="CE961" s="984"/>
      <c r="CF961" s="1080" t="s">
        <v>3005</v>
      </c>
      <c r="CG961" s="983"/>
      <c r="CH961" s="983"/>
      <c r="CI961" s="984"/>
      <c r="CJ961" s="1080" t="s">
        <v>3005</v>
      </c>
      <c r="CK961" s="983"/>
      <c r="CL961" s="983"/>
      <c r="CM961" s="984"/>
      <c r="CN961" s="1068"/>
      <c r="CO961" s="937"/>
    </row>
    <row r="962" spans="9:93" ht="18.95" customHeight="1">
      <c r="I962" s="1847"/>
      <c r="J962" s="1163" t="s">
        <v>737</v>
      </c>
      <c r="K962" s="2890" t="s">
        <v>1179</v>
      </c>
      <c r="L962" s="2891"/>
      <c r="M962" s="2891"/>
      <c r="N962" s="2892"/>
      <c r="O962" s="1029" t="s">
        <v>1860</v>
      </c>
      <c r="P962" s="1027"/>
      <c r="Q962" s="1027"/>
      <c r="R962" s="1027"/>
      <c r="S962" s="1028"/>
      <c r="T962" s="1029">
        <v>1111</v>
      </c>
      <c r="U962" s="1162"/>
      <c r="V962" s="1029" t="s">
        <v>1884</v>
      </c>
      <c r="W962" s="1027"/>
      <c r="X962" s="1027"/>
      <c r="Y962" s="1028"/>
      <c r="Z962" s="1029" t="s">
        <v>2994</v>
      </c>
      <c r="AA962" s="1027"/>
      <c r="AB962" s="1027"/>
      <c r="AC962" s="1028"/>
      <c r="AD962" s="982" t="s">
        <v>1689</v>
      </c>
      <c r="AE962" s="983"/>
      <c r="AF962" s="983"/>
      <c r="AG962" s="983"/>
      <c r="AH962" s="1080">
        <v>241657</v>
      </c>
      <c r="AI962" s="983"/>
      <c r="AJ962" s="983"/>
      <c r="AK962" s="984"/>
      <c r="AL962" s="1080">
        <v>241657</v>
      </c>
      <c r="AM962" s="983"/>
      <c r="AN962" s="983"/>
      <c r="AO962" s="984"/>
      <c r="AP962" s="1080" t="s">
        <v>3005</v>
      </c>
      <c r="AQ962" s="983"/>
      <c r="AR962" s="984"/>
      <c r="AS962" s="1080" t="s">
        <v>3005</v>
      </c>
      <c r="AT962" s="983"/>
      <c r="AU962" s="984"/>
      <c r="AV962" s="1080" t="s">
        <v>3005</v>
      </c>
      <c r="AW962" s="983"/>
      <c r="AX962" s="984"/>
      <c r="AY962" s="1080" t="s">
        <v>3005</v>
      </c>
      <c r="AZ962" s="983"/>
      <c r="BA962" s="984"/>
      <c r="BB962" s="1080" t="s">
        <v>3005</v>
      </c>
      <c r="BC962" s="983"/>
      <c r="BD962" s="984"/>
      <c r="BE962" s="1080" t="s">
        <v>3005</v>
      </c>
      <c r="BF962" s="983"/>
      <c r="BG962" s="984"/>
      <c r="BH962" s="1080" t="s">
        <v>3005</v>
      </c>
      <c r="BI962" s="983"/>
      <c r="BJ962" s="983"/>
      <c r="BK962" s="984"/>
      <c r="BL962" s="1080" t="s">
        <v>3005</v>
      </c>
      <c r="BM962" s="983"/>
      <c r="BN962" s="983"/>
      <c r="BO962" s="984"/>
      <c r="BP962" s="1080" t="s">
        <v>3005</v>
      </c>
      <c r="BQ962" s="983"/>
      <c r="BR962" s="983"/>
      <c r="BS962" s="984"/>
      <c r="BT962" s="1080" t="s">
        <v>3005</v>
      </c>
      <c r="BU962" s="983"/>
      <c r="BV962" s="983"/>
      <c r="BW962" s="984"/>
      <c r="BX962" s="1080" t="s">
        <v>3005</v>
      </c>
      <c r="BY962" s="983"/>
      <c r="BZ962" s="983"/>
      <c r="CA962" s="984"/>
      <c r="CB962" s="1080" t="s">
        <v>3005</v>
      </c>
      <c r="CC962" s="983"/>
      <c r="CD962" s="983"/>
      <c r="CE962" s="984"/>
      <c r="CF962" s="1080" t="s">
        <v>3005</v>
      </c>
      <c r="CG962" s="983"/>
      <c r="CH962" s="983"/>
      <c r="CI962" s="984"/>
      <c r="CJ962" s="1080" t="s">
        <v>3005</v>
      </c>
      <c r="CK962" s="983"/>
      <c r="CL962" s="983"/>
      <c r="CM962" s="984"/>
      <c r="CN962" s="1068"/>
      <c r="CO962" s="937"/>
    </row>
    <row r="963" spans="9:93" ht="18.95" customHeight="1">
      <c r="I963" s="1847"/>
      <c r="J963" s="1163" t="s">
        <v>737</v>
      </c>
      <c r="K963" s="2890" t="s">
        <v>1179</v>
      </c>
      <c r="L963" s="2891"/>
      <c r="M963" s="2891"/>
      <c r="N963" s="2892"/>
      <c r="O963" s="1029" t="s">
        <v>1860</v>
      </c>
      <c r="P963" s="1027"/>
      <c r="Q963" s="1027"/>
      <c r="R963" s="1027"/>
      <c r="S963" s="1028"/>
      <c r="T963" s="1029">
        <v>1111</v>
      </c>
      <c r="U963" s="1162"/>
      <c r="V963" s="1029" t="s">
        <v>1885</v>
      </c>
      <c r="W963" s="1027"/>
      <c r="X963" s="1027"/>
      <c r="Y963" s="1028"/>
      <c r="Z963" s="1029" t="s">
        <v>2994</v>
      </c>
      <c r="AA963" s="1027"/>
      <c r="AB963" s="1027"/>
      <c r="AC963" s="1028"/>
      <c r="AD963" s="982" t="s">
        <v>1689</v>
      </c>
      <c r="AE963" s="983"/>
      <c r="AF963" s="983"/>
      <c r="AG963" s="983"/>
      <c r="AH963" s="1080">
        <v>241656</v>
      </c>
      <c r="AI963" s="983"/>
      <c r="AJ963" s="983"/>
      <c r="AK963" s="984"/>
      <c r="AL963" s="1080">
        <v>241656</v>
      </c>
      <c r="AM963" s="983"/>
      <c r="AN963" s="983"/>
      <c r="AO963" s="984"/>
      <c r="AP963" s="1080" t="s">
        <v>3005</v>
      </c>
      <c r="AQ963" s="983"/>
      <c r="AR963" s="984"/>
      <c r="AS963" s="1080" t="s">
        <v>3005</v>
      </c>
      <c r="AT963" s="983"/>
      <c r="AU963" s="984"/>
      <c r="AV963" s="1080" t="s">
        <v>3005</v>
      </c>
      <c r="AW963" s="983"/>
      <c r="AX963" s="984"/>
      <c r="AY963" s="1080" t="s">
        <v>3005</v>
      </c>
      <c r="AZ963" s="983"/>
      <c r="BA963" s="984"/>
      <c r="BB963" s="1080" t="s">
        <v>3005</v>
      </c>
      <c r="BC963" s="983"/>
      <c r="BD963" s="984"/>
      <c r="BE963" s="1080" t="s">
        <v>3005</v>
      </c>
      <c r="BF963" s="983"/>
      <c r="BG963" s="984"/>
      <c r="BH963" s="1080" t="s">
        <v>3005</v>
      </c>
      <c r="BI963" s="983"/>
      <c r="BJ963" s="983"/>
      <c r="BK963" s="984"/>
      <c r="BL963" s="1080" t="s">
        <v>3005</v>
      </c>
      <c r="BM963" s="983"/>
      <c r="BN963" s="983"/>
      <c r="BO963" s="984"/>
      <c r="BP963" s="1080" t="s">
        <v>3005</v>
      </c>
      <c r="BQ963" s="983"/>
      <c r="BR963" s="983"/>
      <c r="BS963" s="984"/>
      <c r="BT963" s="1080" t="s">
        <v>3005</v>
      </c>
      <c r="BU963" s="983"/>
      <c r="BV963" s="983"/>
      <c r="BW963" s="984"/>
      <c r="BX963" s="1080" t="s">
        <v>3005</v>
      </c>
      <c r="BY963" s="983"/>
      <c r="BZ963" s="983"/>
      <c r="CA963" s="984"/>
      <c r="CB963" s="1080" t="s">
        <v>3005</v>
      </c>
      <c r="CC963" s="983"/>
      <c r="CD963" s="983"/>
      <c r="CE963" s="984"/>
      <c r="CF963" s="1080" t="s">
        <v>3005</v>
      </c>
      <c r="CG963" s="983"/>
      <c r="CH963" s="983"/>
      <c r="CI963" s="984"/>
      <c r="CJ963" s="1080" t="s">
        <v>3005</v>
      </c>
      <c r="CK963" s="983"/>
      <c r="CL963" s="983"/>
      <c r="CM963" s="984"/>
      <c r="CN963" s="1068"/>
      <c r="CO963" s="937"/>
    </row>
    <row r="964" spans="9:93" ht="18.95" customHeight="1">
      <c r="I964" s="1847"/>
      <c r="J964" s="1163" t="s">
        <v>737</v>
      </c>
      <c r="K964" s="2890" t="s">
        <v>1179</v>
      </c>
      <c r="L964" s="2891"/>
      <c r="M964" s="2891"/>
      <c r="N964" s="2892"/>
      <c r="O964" s="1029" t="s">
        <v>1860</v>
      </c>
      <c r="P964" s="1027"/>
      <c r="Q964" s="1027"/>
      <c r="R964" s="1027"/>
      <c r="S964" s="1028"/>
      <c r="T964" s="1029">
        <v>1111</v>
      </c>
      <c r="U964" s="1162"/>
      <c r="V964" s="1029" t="s">
        <v>1885</v>
      </c>
      <c r="W964" s="1027"/>
      <c r="X964" s="1027"/>
      <c r="Y964" s="1028"/>
      <c r="Z964" s="1029" t="s">
        <v>2994</v>
      </c>
      <c r="AA964" s="1027"/>
      <c r="AB964" s="1027"/>
      <c r="AC964" s="1028"/>
      <c r="AD964" s="982" t="s">
        <v>1689</v>
      </c>
      <c r="AE964" s="983"/>
      <c r="AF964" s="983"/>
      <c r="AG964" s="983"/>
      <c r="AH964" s="1080">
        <v>241656</v>
      </c>
      <c r="AI964" s="983"/>
      <c r="AJ964" s="983"/>
      <c r="AK964" s="984"/>
      <c r="AL964" s="1080">
        <v>241656</v>
      </c>
      <c r="AM964" s="983"/>
      <c r="AN964" s="983"/>
      <c r="AO964" s="984"/>
      <c r="AP964" s="1080" t="s">
        <v>3005</v>
      </c>
      <c r="AQ964" s="983"/>
      <c r="AR964" s="984"/>
      <c r="AS964" s="1080" t="s">
        <v>3005</v>
      </c>
      <c r="AT964" s="983"/>
      <c r="AU964" s="984"/>
      <c r="AV964" s="1080" t="s">
        <v>3005</v>
      </c>
      <c r="AW964" s="983"/>
      <c r="AX964" s="984"/>
      <c r="AY964" s="1080" t="s">
        <v>3005</v>
      </c>
      <c r="AZ964" s="983"/>
      <c r="BA964" s="984"/>
      <c r="BB964" s="1080" t="s">
        <v>3005</v>
      </c>
      <c r="BC964" s="983"/>
      <c r="BD964" s="984"/>
      <c r="BE964" s="1080" t="s">
        <v>3005</v>
      </c>
      <c r="BF964" s="983"/>
      <c r="BG964" s="984"/>
      <c r="BH964" s="1080" t="s">
        <v>3005</v>
      </c>
      <c r="BI964" s="983"/>
      <c r="BJ964" s="983"/>
      <c r="BK964" s="984"/>
      <c r="BL964" s="1080" t="s">
        <v>3005</v>
      </c>
      <c r="BM964" s="983"/>
      <c r="BN964" s="983"/>
      <c r="BO964" s="984"/>
      <c r="BP964" s="1080" t="s">
        <v>3005</v>
      </c>
      <c r="BQ964" s="983"/>
      <c r="BR964" s="983"/>
      <c r="BS964" s="984"/>
      <c r="BT964" s="1080" t="s">
        <v>3005</v>
      </c>
      <c r="BU964" s="983"/>
      <c r="BV964" s="983"/>
      <c r="BW964" s="984"/>
      <c r="BX964" s="1080" t="s">
        <v>3005</v>
      </c>
      <c r="BY964" s="983"/>
      <c r="BZ964" s="983"/>
      <c r="CA964" s="984"/>
      <c r="CB964" s="1080" t="s">
        <v>3005</v>
      </c>
      <c r="CC964" s="983"/>
      <c r="CD964" s="983"/>
      <c r="CE964" s="984"/>
      <c r="CF964" s="1080" t="s">
        <v>3005</v>
      </c>
      <c r="CG964" s="983"/>
      <c r="CH964" s="983"/>
      <c r="CI964" s="984"/>
      <c r="CJ964" s="1080" t="s">
        <v>3005</v>
      </c>
      <c r="CK964" s="983"/>
      <c r="CL964" s="983"/>
      <c r="CM964" s="984"/>
      <c r="CN964" s="1229"/>
      <c r="CO964" s="937"/>
    </row>
    <row r="965" spans="9:93" ht="5.0999999999999996" customHeight="1">
      <c r="I965" s="1847"/>
      <c r="J965" s="920"/>
      <c r="O965" s="920"/>
      <c r="P965" s="920"/>
      <c r="Q965" s="920"/>
      <c r="R965" s="920"/>
      <c r="S965" s="920"/>
      <c r="T965" s="920"/>
      <c r="U965" s="920"/>
      <c r="V965" s="920"/>
      <c r="W965" s="920"/>
      <c r="X965" s="920"/>
      <c r="Y965" s="920"/>
      <c r="Z965" s="920"/>
      <c r="AA965" s="920"/>
      <c r="AB965" s="920"/>
      <c r="AC965" s="920"/>
      <c r="AD965" s="920"/>
      <c r="AE965" s="920"/>
      <c r="AF965" s="920"/>
      <c r="AG965" s="920"/>
      <c r="AH965" s="920"/>
      <c r="AI965" s="920"/>
      <c r="AJ965" s="920"/>
      <c r="AK965" s="920"/>
      <c r="AL965" s="920"/>
      <c r="AM965" s="920"/>
      <c r="AN965" s="920"/>
      <c r="AO965" s="920"/>
      <c r="AP965" s="920"/>
      <c r="AQ965" s="920"/>
      <c r="AR965" s="920"/>
      <c r="AS965" s="920"/>
      <c r="AT965" s="920"/>
      <c r="AU965" s="920"/>
      <c r="AV965" s="920"/>
      <c r="AW965" s="920"/>
      <c r="AX965" s="920"/>
      <c r="AY965" s="920"/>
      <c r="AZ965" s="920"/>
      <c r="BA965" s="920"/>
      <c r="BB965" s="920"/>
      <c r="BC965" s="920"/>
      <c r="BD965" s="920"/>
      <c r="BE965" s="920"/>
      <c r="BF965" s="920"/>
      <c r="BG965" s="920"/>
      <c r="BH965" s="920"/>
      <c r="BI965" s="920"/>
      <c r="BJ965" s="920"/>
      <c r="BK965" s="920"/>
      <c r="BL965" s="920"/>
      <c r="BM965" s="920"/>
      <c r="BN965" s="920"/>
      <c r="BO965" s="920"/>
      <c r="BP965" s="920"/>
      <c r="BQ965" s="920"/>
      <c r="BR965" s="920"/>
      <c r="BS965" s="920"/>
      <c r="BT965" s="920"/>
      <c r="BU965" s="920"/>
      <c r="BV965" s="920"/>
      <c r="BW965" s="920"/>
      <c r="BX965" s="920"/>
      <c r="BY965" s="920"/>
      <c r="BZ965" s="920"/>
      <c r="CA965" s="920"/>
      <c r="CB965" s="920"/>
      <c r="CC965" s="920"/>
      <c r="CD965" s="920"/>
      <c r="CE965" s="920"/>
      <c r="CF965" s="920"/>
      <c r="CG965" s="920"/>
      <c r="CH965" s="920"/>
      <c r="CI965" s="920"/>
      <c r="CJ965" s="920"/>
      <c r="CK965" s="920"/>
      <c r="CL965" s="920"/>
      <c r="CM965" s="920"/>
      <c r="CN965" s="920"/>
      <c r="CO965" s="937"/>
    </row>
    <row r="966" spans="9:93" ht="5.0999999999999996" customHeight="1">
      <c r="I966" s="1847"/>
      <c r="J966" s="977"/>
      <c r="K966" s="977"/>
      <c r="L966" s="977"/>
      <c r="M966" s="977"/>
      <c r="N966" s="977"/>
      <c r="O966" s="977"/>
      <c r="P966" s="977"/>
      <c r="Q966" s="977"/>
      <c r="R966" s="977"/>
      <c r="S966" s="977"/>
      <c r="T966" s="977"/>
      <c r="U966" s="977"/>
      <c r="V966" s="977"/>
      <c r="W966" s="977"/>
      <c r="X966" s="977"/>
      <c r="Y966" s="977"/>
      <c r="Z966" s="977"/>
      <c r="AA966" s="977"/>
      <c r="AB966" s="977"/>
      <c r="AC966" s="977"/>
      <c r="AD966" s="977"/>
      <c r="AE966" s="977"/>
      <c r="AF966" s="977"/>
      <c r="AG966" s="977"/>
      <c r="AH966" s="977"/>
      <c r="AI966" s="977"/>
      <c r="AJ966" s="977"/>
      <c r="AK966" s="977"/>
      <c r="AL966" s="977"/>
      <c r="AM966" s="977"/>
      <c r="AN966" s="977"/>
      <c r="AO966" s="977"/>
      <c r="AP966" s="977"/>
      <c r="AQ966" s="977"/>
      <c r="AR966" s="977"/>
      <c r="AS966" s="977"/>
      <c r="AT966" s="977"/>
      <c r="AU966" s="977"/>
      <c r="AV966" s="977"/>
      <c r="AW966" s="977"/>
      <c r="AX966" s="977"/>
      <c r="AY966" s="977"/>
      <c r="AZ966" s="977"/>
      <c r="BA966" s="977"/>
      <c r="BB966" s="977"/>
      <c r="BC966" s="977"/>
      <c r="BD966" s="977"/>
      <c r="BE966" s="977"/>
      <c r="BF966" s="977"/>
      <c r="BG966" s="977"/>
      <c r="BH966" s="977"/>
      <c r="BI966" s="977"/>
      <c r="BJ966" s="977"/>
      <c r="BK966" s="977"/>
      <c r="BL966" s="977"/>
      <c r="BM966" s="977"/>
      <c r="BN966" s="977"/>
      <c r="BO966" s="977"/>
      <c r="BP966" s="977"/>
      <c r="BQ966" s="977"/>
      <c r="BR966" s="977"/>
      <c r="BS966" s="977"/>
      <c r="BT966" s="977"/>
      <c r="BU966" s="977"/>
      <c r="BV966" s="977"/>
      <c r="BW966" s="977"/>
      <c r="BX966" s="977"/>
      <c r="BY966" s="977"/>
      <c r="BZ966" s="977"/>
      <c r="CA966" s="977"/>
      <c r="CB966" s="977"/>
      <c r="CC966" s="977"/>
      <c r="CD966" s="977"/>
      <c r="CE966" s="977"/>
      <c r="CF966" s="977"/>
      <c r="CG966" s="977"/>
      <c r="CH966" s="977"/>
      <c r="CI966" s="977"/>
      <c r="CJ966" s="977"/>
      <c r="CK966" s="977"/>
      <c r="CL966" s="977"/>
      <c r="CM966" s="977"/>
      <c r="CN966" s="977"/>
      <c r="CO966" s="937"/>
    </row>
    <row r="967" spans="9:93" ht="18.95" customHeight="1">
      <c r="I967" s="1847"/>
      <c r="J967" s="977"/>
      <c r="K967" s="977"/>
      <c r="L967" s="977"/>
      <c r="M967" s="977"/>
      <c r="N967" s="977"/>
      <c r="O967" s="977"/>
      <c r="P967" s="977"/>
      <c r="Q967" s="977"/>
      <c r="R967" s="977"/>
      <c r="S967" s="977"/>
      <c r="T967" s="977"/>
      <c r="U967" s="977"/>
      <c r="V967" s="977"/>
      <c r="W967" s="977"/>
      <c r="X967" s="977"/>
      <c r="Y967" s="977"/>
      <c r="Z967" s="977"/>
      <c r="AA967" s="977"/>
      <c r="AB967" s="977"/>
      <c r="AC967" s="977"/>
      <c r="AD967" s="1217"/>
      <c r="AE967" s="1217"/>
      <c r="AF967" s="1217"/>
      <c r="AG967" s="1217"/>
      <c r="AH967" s="1217"/>
      <c r="AI967" s="1217"/>
      <c r="AJ967" s="1242"/>
      <c r="AK967" s="1242"/>
      <c r="AL967" s="1217"/>
      <c r="AM967" s="1217"/>
      <c r="AN967" s="1217"/>
      <c r="AO967" s="1217"/>
      <c r="AP967" s="1217"/>
      <c r="AQ967" s="1217"/>
      <c r="AR967" s="1217"/>
      <c r="AS967" s="1217"/>
      <c r="AT967" s="1217"/>
      <c r="AU967" s="1217"/>
      <c r="AV967" s="1217"/>
      <c r="AW967" s="1217"/>
      <c r="AX967" s="1217"/>
      <c r="AY967" s="1217"/>
      <c r="AZ967" s="1217"/>
      <c r="BA967" s="1217"/>
      <c r="BB967" s="1217"/>
      <c r="BC967" s="1217"/>
      <c r="BD967" s="1217"/>
      <c r="BE967" s="1217" t="s">
        <v>2418</v>
      </c>
      <c r="BF967" s="1217"/>
      <c r="BG967" s="1217"/>
      <c r="BH967" s="1080" t="s">
        <v>3005</v>
      </c>
      <c r="BI967" s="983"/>
      <c r="BJ967" s="983"/>
      <c r="BK967" s="984"/>
      <c r="BL967" s="1080" t="s">
        <v>3005</v>
      </c>
      <c r="BM967" s="983"/>
      <c r="BN967" s="983"/>
      <c r="BO967" s="984"/>
      <c r="BP967" s="1080" t="s">
        <v>3005</v>
      </c>
      <c r="BQ967" s="983"/>
      <c r="BR967" s="983"/>
      <c r="BS967" s="984"/>
      <c r="BT967" s="1080" t="s">
        <v>3005</v>
      </c>
      <c r="BU967" s="983"/>
      <c r="BV967" s="983"/>
      <c r="BW967" s="984"/>
      <c r="BX967" s="1080" t="s">
        <v>3005</v>
      </c>
      <c r="BY967" s="983"/>
      <c r="BZ967" s="983"/>
      <c r="CA967" s="984"/>
      <c r="CB967" s="1080" t="s">
        <v>3005</v>
      </c>
      <c r="CC967" s="983"/>
      <c r="CD967" s="983"/>
      <c r="CE967" s="984"/>
      <c r="CF967" s="1080" t="s">
        <v>3005</v>
      </c>
      <c r="CG967" s="983"/>
      <c r="CH967" s="983"/>
      <c r="CI967" s="984"/>
      <c r="CJ967" s="1080" t="s">
        <v>3005</v>
      </c>
      <c r="CK967" s="983"/>
      <c r="CL967" s="983"/>
      <c r="CM967" s="984"/>
      <c r="CN967" s="1217" t="s">
        <v>3005</v>
      </c>
      <c r="CO967" s="937"/>
    </row>
    <row r="968" spans="9:93" ht="5.0999999999999996" customHeight="1">
      <c r="I968" s="1847"/>
      <c r="J968" s="977"/>
      <c r="K968" s="977"/>
      <c r="L968" s="977"/>
      <c r="M968" s="977"/>
      <c r="N968" s="977"/>
      <c r="O968" s="977"/>
      <c r="P968" s="977"/>
      <c r="Q968" s="977"/>
      <c r="R968" s="977"/>
      <c r="S968" s="977"/>
      <c r="T968" s="977"/>
      <c r="U968" s="977"/>
      <c r="V968" s="977"/>
      <c r="W968" s="977"/>
      <c r="X968" s="977"/>
      <c r="Y968" s="977"/>
      <c r="Z968" s="977"/>
      <c r="AA968" s="977"/>
      <c r="AB968" s="977"/>
      <c r="AC968" s="977"/>
      <c r="AD968" s="977"/>
      <c r="AE968" s="977"/>
      <c r="AF968" s="977"/>
      <c r="AG968" s="977"/>
      <c r="AH968" s="977"/>
      <c r="AI968" s="977"/>
      <c r="AJ968" s="977"/>
      <c r="AK968" s="977"/>
      <c r="AL968" s="977"/>
      <c r="AM968" s="977"/>
      <c r="AN968" s="977"/>
      <c r="AO968" s="977"/>
      <c r="AP968" s="977"/>
      <c r="AQ968" s="977"/>
      <c r="AR968" s="977"/>
      <c r="AS968" s="977"/>
      <c r="AT968" s="977"/>
      <c r="AU968" s="977"/>
      <c r="AV968" s="977"/>
      <c r="AW968" s="977"/>
      <c r="AX968" s="977"/>
      <c r="AY968" s="977"/>
      <c r="AZ968" s="977"/>
      <c r="BA968" s="977"/>
      <c r="BB968" s="977"/>
      <c r="BC968" s="977"/>
      <c r="BD968" s="977"/>
      <c r="BE968" s="977"/>
      <c r="BF968" s="977"/>
      <c r="BG968" s="977"/>
      <c r="BH968" s="977"/>
      <c r="BI968" s="977"/>
      <c r="BJ968" s="977"/>
      <c r="BK968" s="977"/>
      <c r="BL968" s="977"/>
      <c r="BM968" s="977"/>
      <c r="BN968" s="977"/>
      <c r="BO968" s="977"/>
      <c r="BP968" s="977"/>
      <c r="BQ968" s="977"/>
      <c r="BR968" s="977"/>
      <c r="BS968" s="977"/>
      <c r="BT968" s="977"/>
      <c r="BU968" s="977"/>
      <c r="BV968" s="977"/>
      <c r="BW968" s="977"/>
      <c r="BX968" s="977"/>
      <c r="BY968" s="977"/>
      <c r="BZ968" s="977"/>
      <c r="CA968" s="977"/>
      <c r="CB968" s="977"/>
      <c r="CC968" s="977"/>
      <c r="CD968" s="977"/>
      <c r="CE968" s="977"/>
      <c r="CF968" s="977"/>
      <c r="CG968" s="977"/>
      <c r="CH968" s="977"/>
      <c r="CI968" s="977"/>
      <c r="CJ968" s="977"/>
      <c r="CK968" s="977"/>
      <c r="CL968" s="977"/>
      <c r="CM968" s="977"/>
      <c r="CN968" s="977"/>
      <c r="CO968" s="937"/>
    </row>
    <row r="969" spans="9:93" ht="9.9499999999999993" customHeight="1">
      <c r="I969" s="936"/>
      <c r="J969" s="939"/>
      <c r="K969" s="939"/>
      <c r="L969" s="939"/>
      <c r="M969" s="939"/>
      <c r="N969" s="939"/>
      <c r="O969" s="939"/>
      <c r="P969" s="939"/>
      <c r="Q969" s="939"/>
      <c r="R969" s="939"/>
      <c r="S969" s="939"/>
      <c r="T969" s="939"/>
      <c r="U969" s="939"/>
      <c r="V969" s="939"/>
      <c r="W969" s="939"/>
      <c r="X969" s="939"/>
      <c r="Y969" s="939"/>
      <c r="Z969" s="939"/>
      <c r="AA969" s="939"/>
      <c r="AB969" s="939"/>
      <c r="AC969" s="939"/>
      <c r="AD969" s="939"/>
      <c r="AE969" s="939"/>
      <c r="AF969" s="939"/>
      <c r="AG969" s="939"/>
      <c r="AH969" s="939"/>
      <c r="AI969" s="939"/>
      <c r="AJ969" s="939"/>
      <c r="AK969" s="939"/>
      <c r="AL969" s="939"/>
      <c r="AM969" s="939"/>
      <c r="AN969" s="939"/>
      <c r="AO969" s="939"/>
      <c r="AP969" s="939"/>
      <c r="AQ969" s="939"/>
      <c r="AR969" s="939"/>
      <c r="AS969" s="939"/>
      <c r="AT969" s="939"/>
      <c r="AU969" s="939"/>
      <c r="AV969" s="939"/>
      <c r="AW969" s="939"/>
      <c r="AX969" s="939"/>
      <c r="AY969" s="939"/>
      <c r="AZ969" s="939"/>
      <c r="BA969" s="939"/>
      <c r="BB969" s="939"/>
      <c r="BC969" s="939"/>
      <c r="BD969" s="939"/>
      <c r="BE969" s="939"/>
      <c r="BF969" s="939"/>
      <c r="BG969" s="939"/>
      <c r="BH969" s="939"/>
      <c r="BI969" s="939"/>
      <c r="BJ969" s="939"/>
      <c r="BK969" s="939"/>
      <c r="BL969" s="939"/>
      <c r="BM969" s="939"/>
      <c r="BN969" s="939"/>
      <c r="BO969" s="939"/>
      <c r="BP969" s="939"/>
      <c r="BQ969" s="939"/>
      <c r="BR969" s="939"/>
      <c r="BS969" s="939"/>
      <c r="BT969" s="939"/>
      <c r="BU969" s="939"/>
      <c r="BV969" s="939"/>
      <c r="BW969" s="939"/>
      <c r="BX969" s="939"/>
      <c r="BY969" s="939"/>
      <c r="BZ969" s="939"/>
      <c r="CA969" s="939"/>
      <c r="CB969" s="939"/>
      <c r="CC969" s="939"/>
      <c r="CD969" s="939"/>
      <c r="CE969" s="939"/>
      <c r="CF969" s="939"/>
      <c r="CG969" s="939"/>
      <c r="CH969" s="939"/>
      <c r="CI969" s="939"/>
      <c r="CJ969" s="939"/>
      <c r="CK969" s="939"/>
      <c r="CL969" s="939"/>
      <c r="CM969" s="939"/>
      <c r="CN969" s="939"/>
      <c r="CO969" s="940"/>
    </row>
    <row r="970" spans="9:93" ht="18.95" customHeight="1">
      <c r="I970" s="920"/>
      <c r="J970" s="1505" t="s">
        <v>3583</v>
      </c>
    </row>
    <row r="972" spans="9:93" ht="5.0999999999999996" customHeight="1">
      <c r="I972" s="1935"/>
      <c r="R972" s="1931"/>
      <c r="S972" s="1932"/>
      <c r="T972" s="1932"/>
      <c r="U972" s="1932"/>
      <c r="V972" s="1932"/>
      <c r="W972" s="1932"/>
      <c r="X972" s="1932"/>
      <c r="Y972" s="1933"/>
      <c r="BH972" s="920"/>
    </row>
    <row r="973" spans="9:93" ht="18.95" customHeight="1">
      <c r="I973" s="1935"/>
      <c r="J973" s="1468" t="s">
        <v>3008</v>
      </c>
      <c r="K973" s="1469"/>
      <c r="L973" s="1469"/>
      <c r="M973" s="1469"/>
      <c r="N973" s="1469"/>
      <c r="O973" s="1469"/>
      <c r="P973" s="1469"/>
      <c r="Q973" s="1470"/>
      <c r="R973" s="1953" t="s">
        <v>3006</v>
      </c>
      <c r="S973" s="908"/>
      <c r="T973" s="908"/>
      <c r="U973" s="908"/>
      <c r="V973" s="908"/>
      <c r="W973" s="908"/>
      <c r="X973" s="908"/>
      <c r="Y973" s="909"/>
      <c r="Z973" s="920"/>
      <c r="AA973" s="920"/>
      <c r="AB973" s="920"/>
      <c r="AC973" s="920"/>
      <c r="AD973" s="920"/>
      <c r="AE973" s="920"/>
      <c r="AF973" s="920"/>
      <c r="AG973" s="920"/>
      <c r="AH973" s="920"/>
      <c r="AI973" s="920"/>
      <c r="AJ973" s="920"/>
      <c r="AK973" s="920"/>
      <c r="AL973" s="920"/>
      <c r="AM973" s="920"/>
      <c r="AN973" s="920"/>
    </row>
    <row r="974" spans="9:93" ht="9.9499999999999993" customHeight="1">
      <c r="I974" s="916"/>
      <c r="J974" s="1935"/>
      <c r="K974" s="1935"/>
      <c r="L974" s="1935"/>
      <c r="M974" s="1935"/>
      <c r="N974" s="1935"/>
      <c r="O974" s="1935"/>
      <c r="P974" s="1935"/>
      <c r="Q974" s="1935"/>
      <c r="R974" s="920"/>
      <c r="S974" s="920"/>
      <c r="T974" s="920"/>
      <c r="U974" s="920"/>
      <c r="V974" s="920"/>
      <c r="W974" s="920"/>
      <c r="X974" s="920"/>
      <c r="Y974" s="920"/>
      <c r="Z974" s="941"/>
      <c r="AA974" s="941"/>
      <c r="AB974" s="941"/>
      <c r="AC974" s="941"/>
      <c r="AD974" s="941"/>
      <c r="AE974" s="941"/>
      <c r="AF974" s="941"/>
      <c r="AG974" s="941"/>
      <c r="AH974" s="941"/>
      <c r="AI974" s="941"/>
      <c r="AJ974" s="941"/>
      <c r="AK974" s="941"/>
      <c r="AL974" s="941"/>
      <c r="AM974" s="941"/>
      <c r="AN974" s="941"/>
      <c r="AO974" s="941"/>
      <c r="AP974" s="941"/>
      <c r="AQ974" s="941"/>
      <c r="AR974" s="941"/>
      <c r="AS974" s="941"/>
      <c r="AT974" s="941"/>
      <c r="AU974" s="941"/>
      <c r="AV974" s="941"/>
      <c r="AW974" s="941"/>
      <c r="AX974" s="941"/>
      <c r="AY974" s="941"/>
      <c r="AZ974" s="941"/>
      <c r="BA974" s="941"/>
      <c r="BB974" s="941"/>
      <c r="BC974" s="941"/>
      <c r="BD974" s="941"/>
      <c r="BE974" s="941"/>
      <c r="BF974" s="941"/>
      <c r="BG974" s="941"/>
      <c r="BH974" s="941"/>
      <c r="BI974" s="941"/>
      <c r="BJ974" s="941"/>
      <c r="BK974" s="941"/>
      <c r="BL974" s="941"/>
      <c r="BM974" s="941"/>
      <c r="BN974" s="941"/>
      <c r="BO974" s="941"/>
      <c r="BP974" s="941"/>
      <c r="BQ974" s="941"/>
      <c r="BR974" s="941"/>
      <c r="BS974" s="941"/>
      <c r="BT974" s="941"/>
      <c r="BU974" s="941"/>
      <c r="BV974" s="941"/>
      <c r="BW974" s="941"/>
      <c r="BX974" s="941"/>
      <c r="BY974" s="941"/>
      <c r="BZ974" s="941"/>
      <c r="CA974" s="941"/>
      <c r="CB974" s="941"/>
      <c r="CC974" s="941"/>
      <c r="CD974" s="941"/>
      <c r="CE974" s="941"/>
      <c r="CF974" s="941"/>
      <c r="CG974" s="941"/>
      <c r="CH974" s="941"/>
      <c r="CI974" s="941"/>
      <c r="CJ974" s="941"/>
      <c r="CK974" s="941"/>
      <c r="CL974" s="941"/>
      <c r="CM974" s="941"/>
      <c r="CN974" s="941"/>
      <c r="CO974" s="942"/>
    </row>
    <row r="975" spans="9:93" ht="18.95" customHeight="1">
      <c r="I975" s="935"/>
      <c r="J975" s="949" t="s">
        <v>3880</v>
      </c>
      <c r="K975" s="752"/>
      <c r="L975" s="938"/>
      <c r="N975" s="2890" t="s">
        <v>3007</v>
      </c>
      <c r="O975" s="2891"/>
      <c r="P975" s="2891"/>
      <c r="Q975" s="2892"/>
      <c r="R975" s="986" t="s">
        <v>1180</v>
      </c>
      <c r="AI975" s="920"/>
      <c r="AJ975" s="920"/>
      <c r="AK975" s="920"/>
      <c r="AL975" s="926" t="s">
        <v>1544</v>
      </c>
      <c r="AM975" s="927"/>
      <c r="AN975" s="928"/>
      <c r="AO975" s="926" t="s">
        <v>2954</v>
      </c>
      <c r="AP975" s="927"/>
      <c r="AQ975" s="928"/>
      <c r="AR975" s="926" t="s">
        <v>1623</v>
      </c>
      <c r="AS975" s="927"/>
      <c r="AT975" s="928"/>
      <c r="BD975" s="920"/>
      <c r="BE975" s="920"/>
      <c r="BF975" s="920"/>
      <c r="BG975" s="920"/>
      <c r="BH975" s="920"/>
      <c r="BI975" s="920"/>
      <c r="BJ975" s="920"/>
      <c r="BK975" s="920"/>
      <c r="BL975" s="920"/>
      <c r="BM975" s="920"/>
      <c r="BN975" s="920"/>
      <c r="BO975" s="920"/>
      <c r="BP975" s="920"/>
      <c r="BQ975" s="920"/>
      <c r="BR975" s="920"/>
      <c r="BS975" s="920"/>
      <c r="BT975" s="920"/>
      <c r="BU975" s="920"/>
      <c r="BV975" s="920"/>
      <c r="BW975" s="920"/>
      <c r="BX975" s="920"/>
      <c r="BY975" s="920"/>
      <c r="BZ975" s="920"/>
      <c r="CA975" s="920"/>
      <c r="CB975" s="920"/>
      <c r="CC975" s="920"/>
      <c r="CD975" s="920"/>
      <c r="CE975" s="920"/>
      <c r="CF975" s="920"/>
      <c r="CG975" s="920"/>
      <c r="CH975" s="920"/>
      <c r="CI975" s="920"/>
      <c r="CJ975" s="920"/>
      <c r="CK975" s="920"/>
      <c r="CL975" s="920"/>
      <c r="CM975" s="920"/>
      <c r="CN975" s="920"/>
      <c r="CO975" s="937"/>
    </row>
    <row r="976" spans="9:93" ht="9.9499999999999993" customHeight="1">
      <c r="I976" s="935"/>
      <c r="J976" s="1934"/>
      <c r="K976" s="920"/>
      <c r="L976" s="920"/>
      <c r="N976" s="920"/>
      <c r="O976" s="920"/>
      <c r="P976" s="920"/>
      <c r="Q976" s="920"/>
      <c r="R976" s="920"/>
      <c r="S976" s="920"/>
      <c r="T976" s="920"/>
      <c r="U976" s="920"/>
      <c r="V976" s="920"/>
      <c r="W976" s="920"/>
      <c r="X976" s="920"/>
      <c r="Y976" s="920"/>
      <c r="Z976" s="920"/>
      <c r="AA976" s="920"/>
      <c r="AB976" s="920"/>
      <c r="AC976" s="920"/>
      <c r="AD976" s="920"/>
      <c r="AE976" s="920"/>
      <c r="AF976" s="920"/>
      <c r="AG976" s="920"/>
      <c r="AH976" s="920"/>
      <c r="AI976" s="920"/>
      <c r="AJ976" s="920"/>
      <c r="AK976" s="920"/>
      <c r="AL976" s="920"/>
      <c r="AM976" s="920"/>
      <c r="AN976" s="920"/>
      <c r="AO976" s="920"/>
      <c r="AP976" s="920"/>
      <c r="AQ976" s="920"/>
      <c r="AR976" s="920"/>
      <c r="AS976" s="920"/>
      <c r="AT976" s="920"/>
      <c r="AU976" s="920"/>
      <c r="AV976" s="920"/>
      <c r="AW976" s="920"/>
      <c r="AX976" s="920"/>
      <c r="AY976" s="920"/>
      <c r="AZ976" s="920"/>
      <c r="BA976" s="920"/>
      <c r="BB976" s="920"/>
      <c r="BC976" s="920"/>
      <c r="BD976" s="920"/>
      <c r="BE976" s="920"/>
      <c r="BF976" s="920"/>
      <c r="BG976" s="920"/>
      <c r="BH976" s="920"/>
      <c r="BI976" s="920"/>
      <c r="BJ976" s="920"/>
      <c r="BK976" s="920"/>
      <c r="BL976" s="920"/>
      <c r="BM976" s="920"/>
      <c r="BN976" s="920"/>
      <c r="BO976" s="920"/>
      <c r="BP976" s="920"/>
      <c r="BQ976" s="920"/>
      <c r="BR976" s="920"/>
      <c r="BS976" s="920"/>
      <c r="BT976" s="920"/>
      <c r="BU976" s="920"/>
      <c r="BV976" s="920"/>
      <c r="BW976" s="920"/>
      <c r="BX976" s="920"/>
      <c r="BY976" s="920"/>
      <c r="BZ976" s="920"/>
      <c r="CA976" s="920"/>
      <c r="CB976" s="920"/>
      <c r="CC976" s="920"/>
      <c r="CD976" s="920"/>
      <c r="CE976" s="920"/>
      <c r="CF976" s="920"/>
      <c r="CG976" s="920"/>
      <c r="CH976" s="920"/>
      <c r="CI976" s="920"/>
      <c r="CJ976" s="920"/>
      <c r="CK976" s="920"/>
      <c r="CL976" s="920"/>
      <c r="CM976" s="920"/>
      <c r="CN976" s="920"/>
      <c r="CO976" s="937"/>
    </row>
    <row r="977" spans="9:106" ht="18.95" customHeight="1">
      <c r="I977" s="935"/>
      <c r="J977" s="1256" t="s">
        <v>1630</v>
      </c>
      <c r="K977" s="1056"/>
      <c r="L977" s="1056"/>
      <c r="N977" s="992" t="s">
        <v>1860</v>
      </c>
      <c r="O977" s="1152"/>
      <c r="P977" s="1152"/>
      <c r="Q977" s="1152"/>
      <c r="R977" s="1152"/>
      <c r="S977" s="1153"/>
      <c r="T977" s="986" t="s">
        <v>912</v>
      </c>
      <c r="V977" s="1934" t="s">
        <v>1877</v>
      </c>
      <c r="W977" s="938"/>
      <c r="X977" s="938"/>
      <c r="Y977" s="1940">
        <v>1111</v>
      </c>
      <c r="Z977" s="1941"/>
      <c r="AA977" s="1942"/>
      <c r="AB977" s="3139" t="s">
        <v>1880</v>
      </c>
      <c r="AC977" s="3140"/>
      <c r="AD977" s="3140"/>
      <c r="AE977" s="3141"/>
      <c r="AF977" s="986" t="s">
        <v>1115</v>
      </c>
      <c r="AH977" s="949" t="s">
        <v>1791</v>
      </c>
      <c r="AI977" s="981"/>
      <c r="AJ977" s="981"/>
      <c r="AK977" s="938"/>
      <c r="AL977" s="982" t="s">
        <v>1521</v>
      </c>
      <c r="AM977" s="983"/>
      <c r="AN977" s="983"/>
      <c r="AO977" s="983"/>
      <c r="AP977" s="982" t="s">
        <v>1521</v>
      </c>
      <c r="AQ977" s="983"/>
      <c r="AR977" s="983"/>
      <c r="AS977" s="983"/>
      <c r="AT977" s="986" t="s">
        <v>912</v>
      </c>
      <c r="AU977" s="920"/>
      <c r="AV977" s="920"/>
      <c r="BC977" s="920"/>
      <c r="BD977" s="920"/>
      <c r="BE977" s="920"/>
      <c r="BF977" s="920"/>
      <c r="BG977" s="920"/>
      <c r="BH977" s="920"/>
      <c r="BI977" s="920"/>
      <c r="BJ977" s="920"/>
      <c r="BK977" s="920"/>
      <c r="BL977" s="920"/>
      <c r="BM977" s="920"/>
      <c r="BN977" s="920"/>
      <c r="BO977" s="920"/>
      <c r="BP977" s="920"/>
      <c r="BQ977" s="920"/>
      <c r="BR977" s="920"/>
      <c r="BS977" s="920"/>
      <c r="BT977" s="920"/>
      <c r="BU977" s="920"/>
      <c r="BV977" s="920"/>
      <c r="BW977" s="920"/>
      <c r="BX977" s="920"/>
      <c r="BY977" s="920"/>
      <c r="BZ977" s="920"/>
      <c r="CA977" s="920"/>
      <c r="CB977" s="920"/>
      <c r="CC977" s="920"/>
      <c r="CD977" s="920"/>
      <c r="CE977" s="920"/>
      <c r="CF977" s="920"/>
      <c r="CG977" s="920"/>
      <c r="CH977" s="920"/>
      <c r="CI977" s="920"/>
      <c r="CJ977" s="920"/>
      <c r="CK977" s="920"/>
      <c r="CL977" s="920"/>
      <c r="CM977" s="920"/>
      <c r="CN977" s="920"/>
      <c r="CO977" s="937"/>
    </row>
    <row r="978" spans="9:106" ht="18.95" customHeight="1">
      <c r="I978" s="935"/>
      <c r="J978" s="920"/>
      <c r="K978" s="920"/>
      <c r="L978" s="920"/>
      <c r="M978" s="920"/>
      <c r="N978" s="920"/>
      <c r="O978" s="920"/>
      <c r="P978" s="920"/>
      <c r="Q978" s="920"/>
      <c r="R978" s="920"/>
      <c r="S978" s="920"/>
      <c r="T978" s="920"/>
      <c r="U978" s="920"/>
      <c r="V978" s="920"/>
      <c r="W978" s="920"/>
      <c r="X978" s="920"/>
      <c r="Y978" s="920"/>
      <c r="Z978" s="920"/>
      <c r="AA978" s="920"/>
      <c r="AB978" s="920"/>
      <c r="AC978" s="920"/>
      <c r="AD978" s="920"/>
      <c r="AE978" s="920"/>
      <c r="AF978" s="920"/>
      <c r="AG978" s="920"/>
      <c r="AH978" s="920"/>
      <c r="AI978" s="920"/>
      <c r="AJ978" s="920"/>
      <c r="AK978" s="920"/>
      <c r="AL978" s="920"/>
      <c r="AM978" s="920"/>
      <c r="AN978" s="920"/>
      <c r="AO978" s="920"/>
      <c r="AP978" s="920"/>
      <c r="AQ978" s="920"/>
      <c r="AR978" s="920"/>
      <c r="AS978" s="920"/>
      <c r="AT978" s="920"/>
      <c r="AU978" s="920"/>
      <c r="AV978" s="920"/>
      <c r="AW978" s="920"/>
      <c r="AX978" s="920"/>
      <c r="AY978" s="920"/>
      <c r="AZ978" s="920"/>
      <c r="BA978" s="920"/>
      <c r="BB978" s="920"/>
      <c r="BC978" s="920"/>
      <c r="BD978" s="920"/>
      <c r="BE978" s="920"/>
      <c r="BF978" s="920"/>
      <c r="BG978" s="920"/>
      <c r="BH978" s="920"/>
      <c r="BI978" s="920"/>
      <c r="BJ978" s="920"/>
      <c r="BK978" s="920"/>
      <c r="BL978" s="920"/>
      <c r="BM978" s="920"/>
      <c r="BN978" s="920"/>
      <c r="BO978" s="920"/>
      <c r="BP978" s="920"/>
      <c r="BQ978" s="920"/>
      <c r="BR978" s="920"/>
      <c r="BS978" s="920"/>
      <c r="BT978" s="920"/>
      <c r="BU978" s="920"/>
      <c r="BV978" s="920"/>
      <c r="BW978" s="920"/>
      <c r="BX978" s="920"/>
      <c r="BY978" s="920"/>
      <c r="BZ978" s="920"/>
      <c r="CA978" s="920"/>
      <c r="CB978" s="920"/>
      <c r="CC978" s="920"/>
      <c r="CD978" s="920"/>
      <c r="CE978" s="920"/>
      <c r="CF978" s="920"/>
      <c r="CG978" s="920"/>
      <c r="CH978" s="920"/>
      <c r="CI978" s="920"/>
      <c r="CJ978" s="920"/>
      <c r="CK978" s="920"/>
      <c r="CL978" s="920"/>
      <c r="CM978" s="920"/>
      <c r="CN978" s="920"/>
      <c r="CO978" s="937"/>
    </row>
    <row r="979" spans="9:106" ht="18.95" customHeight="1">
      <c r="I979" s="935"/>
      <c r="J979" s="2880" t="s">
        <v>1559</v>
      </c>
      <c r="K979" s="2995" t="s">
        <v>3010</v>
      </c>
      <c r="L979" s="2996"/>
      <c r="M979" s="2996"/>
      <c r="N979" s="2997"/>
      <c r="O979" s="2797" t="s">
        <v>1630</v>
      </c>
      <c r="P979" s="2798"/>
      <c r="Q979" s="2798"/>
      <c r="R979" s="2798"/>
      <c r="S979" s="2799"/>
      <c r="T979" s="3028" t="s">
        <v>1877</v>
      </c>
      <c r="U979" s="3029"/>
      <c r="V979" s="3029"/>
      <c r="W979" s="3029"/>
      <c r="X979" s="3029"/>
      <c r="Y979" s="3030"/>
      <c r="Z979" s="2797" t="s">
        <v>2993</v>
      </c>
      <c r="AA979" s="2798"/>
      <c r="AB979" s="2798"/>
      <c r="AC979" s="2799"/>
      <c r="AD979" s="2803" t="s">
        <v>3002</v>
      </c>
      <c r="AE979" s="2804"/>
      <c r="AF979" s="2804"/>
      <c r="AG979" s="2804"/>
      <c r="AH979" s="2804"/>
      <c r="AI979" s="2804"/>
      <c r="AJ979" s="2804"/>
      <c r="AK979" s="2804"/>
      <c r="AL979" s="2804"/>
      <c r="AM979" s="2804"/>
      <c r="AN979" s="2804"/>
      <c r="AO979" s="2804"/>
      <c r="AP979" s="2804"/>
      <c r="AQ979" s="2804"/>
      <c r="AR979" s="2804"/>
      <c r="AS979" s="2804"/>
      <c r="AT979" s="2804"/>
      <c r="AU979" s="2804"/>
      <c r="AV979" s="2804"/>
      <c r="AW979" s="2804"/>
      <c r="AX979" s="2804"/>
      <c r="AY979" s="2804"/>
      <c r="AZ979" s="2804"/>
      <c r="BA979" s="2804"/>
      <c r="BB979" s="2804"/>
      <c r="BC979" s="2804"/>
      <c r="BD979" s="2804"/>
      <c r="BE979" s="2804"/>
      <c r="BF979" s="2804"/>
      <c r="BG979" s="2805"/>
      <c r="BH979" s="3121" t="s">
        <v>3003</v>
      </c>
      <c r="BI979" s="3122"/>
      <c r="BJ979" s="3122"/>
      <c r="BK979" s="3122"/>
      <c r="BL979" s="3122"/>
      <c r="BM979" s="3122"/>
      <c r="BN979" s="3122"/>
      <c r="BO979" s="3122"/>
      <c r="BP979" s="3122"/>
      <c r="BQ979" s="3122"/>
      <c r="BR979" s="3122"/>
      <c r="BS979" s="3122"/>
      <c r="BT979" s="3122"/>
      <c r="BU979" s="3122"/>
      <c r="BV979" s="3122"/>
      <c r="BW979" s="3122"/>
      <c r="BX979" s="3122"/>
      <c r="BY979" s="3122"/>
      <c r="BZ979" s="3122"/>
      <c r="CA979" s="3122"/>
      <c r="CB979" s="3122"/>
      <c r="CC979" s="3122"/>
      <c r="CD979" s="3122"/>
      <c r="CE979" s="3122"/>
      <c r="CF979" s="3122"/>
      <c r="CG979" s="3122"/>
      <c r="CH979" s="3122"/>
      <c r="CI979" s="3122"/>
      <c r="CJ979" s="3122"/>
      <c r="CK979" s="3122"/>
      <c r="CL979" s="3122"/>
      <c r="CM979" s="3123"/>
      <c r="CN979" s="1229"/>
      <c r="CO979" s="937"/>
      <c r="CR979" s="920"/>
    </row>
    <row r="980" spans="9:106" ht="18.95" customHeight="1">
      <c r="I980" s="935"/>
      <c r="J980" s="3016"/>
      <c r="K980" s="3183"/>
      <c r="L980" s="3215"/>
      <c r="M980" s="3215"/>
      <c r="N980" s="3184"/>
      <c r="O980" s="2977"/>
      <c r="P980" s="2850"/>
      <c r="Q980" s="2850"/>
      <c r="R980" s="2850"/>
      <c r="S980" s="2851"/>
      <c r="T980" s="2797" t="s">
        <v>1882</v>
      </c>
      <c r="U980" s="2799"/>
      <c r="V980" s="2797" t="s">
        <v>1528</v>
      </c>
      <c r="W980" s="2798"/>
      <c r="X980" s="2798"/>
      <c r="Y980" s="2799"/>
      <c r="Z980" s="2977"/>
      <c r="AA980" s="2850"/>
      <c r="AB980" s="2850"/>
      <c r="AC980" s="2851"/>
      <c r="AD980" s="2797" t="s">
        <v>699</v>
      </c>
      <c r="AE980" s="2798"/>
      <c r="AF980" s="2798"/>
      <c r="AG980" s="2799"/>
      <c r="AH980" s="2797" t="s">
        <v>700</v>
      </c>
      <c r="AI980" s="2798"/>
      <c r="AJ980" s="2798"/>
      <c r="AK980" s="2799"/>
      <c r="AL980" s="2797" t="s">
        <v>2995</v>
      </c>
      <c r="AM980" s="2798"/>
      <c r="AN980" s="2798"/>
      <c r="AO980" s="2799"/>
      <c r="AP980" s="3106" t="s">
        <v>2987</v>
      </c>
      <c r="AQ980" s="3107"/>
      <c r="AR980" s="3107"/>
      <c r="AS980" s="3107"/>
      <c r="AT980" s="3107"/>
      <c r="AU980" s="3107"/>
      <c r="AV980" s="3107"/>
      <c r="AW980" s="3107"/>
      <c r="AX980" s="3107"/>
      <c r="AY980" s="3107"/>
      <c r="AZ980" s="3107"/>
      <c r="BA980" s="3107"/>
      <c r="BB980" s="3107"/>
      <c r="BC980" s="3107"/>
      <c r="BD980" s="3107"/>
      <c r="BE980" s="3107"/>
      <c r="BF980" s="3107"/>
      <c r="BG980" s="3108"/>
      <c r="BH980" s="3121" t="s">
        <v>2997</v>
      </c>
      <c r="BI980" s="3122"/>
      <c r="BJ980" s="3122"/>
      <c r="BK980" s="3122"/>
      <c r="BL980" s="3122"/>
      <c r="BM980" s="3122"/>
      <c r="BN980" s="3122"/>
      <c r="BO980" s="3123"/>
      <c r="BP980" s="3121" t="s">
        <v>3001</v>
      </c>
      <c r="BQ980" s="3122"/>
      <c r="BR980" s="3122"/>
      <c r="BS980" s="3122"/>
      <c r="BT980" s="3122"/>
      <c r="BU980" s="3122"/>
      <c r="BV980" s="3122"/>
      <c r="BW980" s="3122"/>
      <c r="BX980" s="3122"/>
      <c r="BY980" s="3122"/>
      <c r="BZ980" s="3122"/>
      <c r="CA980" s="3122"/>
      <c r="CB980" s="3122"/>
      <c r="CC980" s="3122"/>
      <c r="CD980" s="3122"/>
      <c r="CE980" s="3122"/>
      <c r="CF980" s="3122"/>
      <c r="CG980" s="3122"/>
      <c r="CH980" s="3122"/>
      <c r="CI980" s="3122"/>
      <c r="CJ980" s="3122"/>
      <c r="CK980" s="3122"/>
      <c r="CL980" s="3122"/>
      <c r="CM980" s="3123"/>
      <c r="CN980" s="1228" t="s">
        <v>1180</v>
      </c>
      <c r="CO980" s="937"/>
    </row>
    <row r="981" spans="9:106" ht="18.95" customHeight="1">
      <c r="I981" s="1847"/>
      <c r="J981" s="2881"/>
      <c r="K981" s="3185"/>
      <c r="L981" s="3216"/>
      <c r="M981" s="3216"/>
      <c r="N981" s="3186"/>
      <c r="O981" s="2800"/>
      <c r="P981" s="2801"/>
      <c r="Q981" s="2801"/>
      <c r="R981" s="2801"/>
      <c r="S981" s="2802"/>
      <c r="T981" s="2800"/>
      <c r="U981" s="2802"/>
      <c r="V981" s="2800"/>
      <c r="W981" s="2801"/>
      <c r="X981" s="2801"/>
      <c r="Y981" s="2802"/>
      <c r="Z981" s="2800"/>
      <c r="AA981" s="2801"/>
      <c r="AB981" s="2801"/>
      <c r="AC981" s="2802"/>
      <c r="AD981" s="2800"/>
      <c r="AE981" s="2801"/>
      <c r="AF981" s="2801"/>
      <c r="AG981" s="2802"/>
      <c r="AH981" s="2800"/>
      <c r="AI981" s="2801"/>
      <c r="AJ981" s="2801"/>
      <c r="AK981" s="2802"/>
      <c r="AL981" s="2800"/>
      <c r="AM981" s="2801"/>
      <c r="AN981" s="2801"/>
      <c r="AO981" s="2802"/>
      <c r="AP981" s="1025" t="s">
        <v>2988</v>
      </c>
      <c r="AQ981" s="1026"/>
      <c r="AR981" s="1182"/>
      <c r="AS981" s="1025" t="s">
        <v>2996</v>
      </c>
      <c r="AT981" s="1026"/>
      <c r="AU981" s="1182"/>
      <c r="AV981" s="1025" t="s">
        <v>2989</v>
      </c>
      <c r="AW981" s="1026"/>
      <c r="AX981" s="1182"/>
      <c r="AY981" s="1025" t="s">
        <v>2990</v>
      </c>
      <c r="AZ981" s="1026"/>
      <c r="BA981" s="1182"/>
      <c r="BB981" s="1025" t="s">
        <v>2991</v>
      </c>
      <c r="BC981" s="1026"/>
      <c r="BD981" s="1182"/>
      <c r="BE981" s="1025" t="s">
        <v>2992</v>
      </c>
      <c r="BF981" s="1026"/>
      <c r="BG981" s="1182"/>
      <c r="BH981" s="1235" t="s">
        <v>2998</v>
      </c>
      <c r="BI981" s="1236"/>
      <c r="BJ981" s="1236"/>
      <c r="BK981" s="1991"/>
      <c r="BL981" s="1235" t="s">
        <v>2999</v>
      </c>
      <c r="BM981" s="1236"/>
      <c r="BN981" s="1236"/>
      <c r="BO981" s="1991"/>
      <c r="BP981" s="1235" t="s">
        <v>2988</v>
      </c>
      <c r="BQ981" s="1236"/>
      <c r="BR981" s="1236"/>
      <c r="BS981" s="1991"/>
      <c r="BT981" s="1235" t="s">
        <v>2996</v>
      </c>
      <c r="BU981" s="1236"/>
      <c r="BV981" s="1236"/>
      <c r="BW981" s="1991"/>
      <c r="BX981" s="1235" t="s">
        <v>2989</v>
      </c>
      <c r="BY981" s="1236"/>
      <c r="BZ981" s="1236"/>
      <c r="CA981" s="1991"/>
      <c r="CB981" s="1235" t="s">
        <v>2990</v>
      </c>
      <c r="CC981" s="1236"/>
      <c r="CD981" s="1236"/>
      <c r="CE981" s="1991"/>
      <c r="CF981" s="1235" t="s">
        <v>3000</v>
      </c>
      <c r="CG981" s="1236"/>
      <c r="CH981" s="1236"/>
      <c r="CI981" s="1991"/>
      <c r="CJ981" s="1235" t="s">
        <v>2992</v>
      </c>
      <c r="CK981" s="1236"/>
      <c r="CL981" s="1236"/>
      <c r="CM981" s="1991"/>
      <c r="CN981" s="1068"/>
      <c r="CO981" s="937"/>
    </row>
    <row r="982" spans="9:106" ht="18.95" customHeight="1">
      <c r="I982" s="935"/>
      <c r="J982" s="932" t="s">
        <v>737</v>
      </c>
      <c r="K982" s="2890" t="s">
        <v>3007</v>
      </c>
      <c r="L982" s="2891"/>
      <c r="M982" s="2891"/>
      <c r="N982" s="2892"/>
      <c r="O982" s="1029" t="s">
        <v>1860</v>
      </c>
      <c r="P982" s="1027"/>
      <c r="Q982" s="1027"/>
      <c r="R982" s="1027"/>
      <c r="S982" s="1028"/>
      <c r="T982" s="1029">
        <v>1111</v>
      </c>
      <c r="U982" s="1162"/>
      <c r="V982" s="1029" t="s">
        <v>1879</v>
      </c>
      <c r="W982" s="1027"/>
      <c r="X982" s="1027"/>
      <c r="Y982" s="1028"/>
      <c r="Z982" s="1029" t="s">
        <v>2994</v>
      </c>
      <c r="AA982" s="1027"/>
      <c r="AB982" s="1027"/>
      <c r="AC982" s="1028"/>
      <c r="AD982" s="982" t="s">
        <v>1689</v>
      </c>
      <c r="AE982" s="983"/>
      <c r="AF982" s="983"/>
      <c r="AG982" s="983"/>
      <c r="AH982" s="1080">
        <v>241657</v>
      </c>
      <c r="AI982" s="983"/>
      <c r="AJ982" s="983"/>
      <c r="AK982" s="984"/>
      <c r="AL982" s="1080">
        <v>241657</v>
      </c>
      <c r="AM982" s="983"/>
      <c r="AN982" s="983"/>
      <c r="AO982" s="984"/>
      <c r="AP982" s="1080" t="s">
        <v>3004</v>
      </c>
      <c r="AQ982" s="983"/>
      <c r="AR982" s="984"/>
      <c r="AS982" s="1080" t="s">
        <v>3004</v>
      </c>
      <c r="AT982" s="983"/>
      <c r="AU982" s="984"/>
      <c r="AV982" s="1080" t="s">
        <v>3004</v>
      </c>
      <c r="AW982" s="983"/>
      <c r="AX982" s="984"/>
      <c r="AY982" s="1080" t="s">
        <v>3004</v>
      </c>
      <c r="AZ982" s="983"/>
      <c r="BA982" s="984"/>
      <c r="BB982" s="1080" t="s">
        <v>3004</v>
      </c>
      <c r="BC982" s="983"/>
      <c r="BD982" s="984"/>
      <c r="BE982" s="1080" t="s">
        <v>3004</v>
      </c>
      <c r="BF982" s="983"/>
      <c r="BG982" s="984"/>
      <c r="BH982" s="1080" t="s">
        <v>3005</v>
      </c>
      <c r="BI982" s="983"/>
      <c r="BJ982" s="983"/>
      <c r="BK982" s="984"/>
      <c r="BL982" s="1080" t="s">
        <v>3005</v>
      </c>
      <c r="BM982" s="983"/>
      <c r="BN982" s="983"/>
      <c r="BO982" s="984"/>
      <c r="BP982" s="1080" t="s">
        <v>3005</v>
      </c>
      <c r="BQ982" s="983"/>
      <c r="BR982" s="983"/>
      <c r="BS982" s="984"/>
      <c r="BT982" s="1080" t="s">
        <v>3005</v>
      </c>
      <c r="BU982" s="983"/>
      <c r="BV982" s="983"/>
      <c r="BW982" s="984"/>
      <c r="BX982" s="1080" t="s">
        <v>3005</v>
      </c>
      <c r="BY982" s="983"/>
      <c r="BZ982" s="983"/>
      <c r="CA982" s="984"/>
      <c r="CB982" s="1080" t="s">
        <v>3005</v>
      </c>
      <c r="CC982" s="983"/>
      <c r="CD982" s="983"/>
      <c r="CE982" s="984"/>
      <c r="CF982" s="1080" t="s">
        <v>3005</v>
      </c>
      <c r="CG982" s="983"/>
      <c r="CH982" s="983"/>
      <c r="CI982" s="984"/>
      <c r="CJ982" s="1080" t="s">
        <v>3005</v>
      </c>
      <c r="CK982" s="983"/>
      <c r="CL982" s="983"/>
      <c r="CM982" s="984"/>
      <c r="CN982" s="1068"/>
      <c r="CO982" s="937"/>
    </row>
    <row r="983" spans="9:106" ht="18.95" customHeight="1">
      <c r="I983" s="935"/>
      <c r="J983" s="932" t="s">
        <v>737</v>
      </c>
      <c r="K983" s="2890" t="s">
        <v>3007</v>
      </c>
      <c r="L983" s="2891"/>
      <c r="M983" s="2891"/>
      <c r="N983" s="2892"/>
      <c r="O983" s="1029" t="s">
        <v>1860</v>
      </c>
      <c r="P983" s="1027"/>
      <c r="Q983" s="1027"/>
      <c r="R983" s="1027"/>
      <c r="S983" s="1028"/>
      <c r="T983" s="1029">
        <v>1111</v>
      </c>
      <c r="U983" s="1162"/>
      <c r="V983" s="1029" t="s">
        <v>1884</v>
      </c>
      <c r="W983" s="1027"/>
      <c r="X983" s="1027"/>
      <c r="Y983" s="1028"/>
      <c r="Z983" s="1029" t="s">
        <v>2994</v>
      </c>
      <c r="AA983" s="1027"/>
      <c r="AB983" s="1027"/>
      <c r="AC983" s="1028"/>
      <c r="AD983" s="982" t="s">
        <v>1689</v>
      </c>
      <c r="AE983" s="983"/>
      <c r="AF983" s="983"/>
      <c r="AG983" s="983"/>
      <c r="AH983" s="1080">
        <v>241657</v>
      </c>
      <c r="AI983" s="983"/>
      <c r="AJ983" s="983"/>
      <c r="AK983" s="984"/>
      <c r="AL983" s="1080">
        <v>241657</v>
      </c>
      <c r="AM983" s="983"/>
      <c r="AN983" s="983"/>
      <c r="AO983" s="984"/>
      <c r="AP983" s="1080" t="s">
        <v>3005</v>
      </c>
      <c r="AQ983" s="983"/>
      <c r="AR983" s="984"/>
      <c r="AS983" s="1080" t="s">
        <v>3005</v>
      </c>
      <c r="AT983" s="983"/>
      <c r="AU983" s="984"/>
      <c r="AV983" s="1080" t="s">
        <v>3005</v>
      </c>
      <c r="AW983" s="983"/>
      <c r="AX983" s="984"/>
      <c r="AY983" s="1080" t="s">
        <v>3005</v>
      </c>
      <c r="AZ983" s="983"/>
      <c r="BA983" s="984"/>
      <c r="BB983" s="1080" t="s">
        <v>3005</v>
      </c>
      <c r="BC983" s="983"/>
      <c r="BD983" s="984"/>
      <c r="BE983" s="1080" t="s">
        <v>3005</v>
      </c>
      <c r="BF983" s="983"/>
      <c r="BG983" s="984"/>
      <c r="BH983" s="1080" t="s">
        <v>3005</v>
      </c>
      <c r="BI983" s="983"/>
      <c r="BJ983" s="983"/>
      <c r="BK983" s="984"/>
      <c r="BL983" s="1080" t="s">
        <v>3005</v>
      </c>
      <c r="BM983" s="983"/>
      <c r="BN983" s="983"/>
      <c r="BO983" s="984"/>
      <c r="BP983" s="1080" t="s">
        <v>3005</v>
      </c>
      <c r="BQ983" s="983"/>
      <c r="BR983" s="983"/>
      <c r="BS983" s="984"/>
      <c r="BT983" s="1080" t="s">
        <v>3005</v>
      </c>
      <c r="BU983" s="983"/>
      <c r="BV983" s="983"/>
      <c r="BW983" s="984"/>
      <c r="BX983" s="1080" t="s">
        <v>3005</v>
      </c>
      <c r="BY983" s="983"/>
      <c r="BZ983" s="983"/>
      <c r="CA983" s="984"/>
      <c r="CB983" s="1080" t="s">
        <v>3005</v>
      </c>
      <c r="CC983" s="983"/>
      <c r="CD983" s="983"/>
      <c r="CE983" s="984"/>
      <c r="CF983" s="1080" t="s">
        <v>3005</v>
      </c>
      <c r="CG983" s="983"/>
      <c r="CH983" s="983"/>
      <c r="CI983" s="984"/>
      <c r="CJ983" s="1080" t="s">
        <v>3005</v>
      </c>
      <c r="CK983" s="983"/>
      <c r="CL983" s="983"/>
      <c r="CM983" s="984"/>
      <c r="CN983" s="1068"/>
      <c r="CO983" s="937"/>
    </row>
    <row r="984" spans="9:106" ht="18.95" customHeight="1">
      <c r="I984" s="935"/>
      <c r="J984" s="932" t="s">
        <v>737</v>
      </c>
      <c r="K984" s="2890" t="s">
        <v>3007</v>
      </c>
      <c r="L984" s="2891"/>
      <c r="M984" s="2891"/>
      <c r="N984" s="2892"/>
      <c r="O984" s="1029" t="s">
        <v>1860</v>
      </c>
      <c r="P984" s="1027"/>
      <c r="Q984" s="1027"/>
      <c r="R984" s="1027"/>
      <c r="S984" s="1028"/>
      <c r="T984" s="1029">
        <v>1111</v>
      </c>
      <c r="U984" s="1162"/>
      <c r="V984" s="1029" t="s">
        <v>1885</v>
      </c>
      <c r="W984" s="1027"/>
      <c r="X984" s="1027"/>
      <c r="Y984" s="1028"/>
      <c r="Z984" s="1029" t="s">
        <v>2994</v>
      </c>
      <c r="AA984" s="1027"/>
      <c r="AB984" s="1027"/>
      <c r="AC984" s="1028"/>
      <c r="AD984" s="982" t="s">
        <v>1689</v>
      </c>
      <c r="AE984" s="983"/>
      <c r="AF984" s="983"/>
      <c r="AG984" s="983"/>
      <c r="AH984" s="1080">
        <v>241656</v>
      </c>
      <c r="AI984" s="983"/>
      <c r="AJ984" s="983"/>
      <c r="AK984" s="984"/>
      <c r="AL984" s="1080">
        <v>241656</v>
      </c>
      <c r="AM984" s="983"/>
      <c r="AN984" s="983"/>
      <c r="AO984" s="984"/>
      <c r="AP984" s="1080" t="s">
        <v>3005</v>
      </c>
      <c r="AQ984" s="983"/>
      <c r="AR984" s="984"/>
      <c r="AS984" s="1080" t="s">
        <v>3005</v>
      </c>
      <c r="AT984" s="983"/>
      <c r="AU984" s="984"/>
      <c r="AV984" s="1080" t="s">
        <v>3005</v>
      </c>
      <c r="AW984" s="983"/>
      <c r="AX984" s="984"/>
      <c r="AY984" s="1080" t="s">
        <v>3005</v>
      </c>
      <c r="AZ984" s="983"/>
      <c r="BA984" s="984"/>
      <c r="BB984" s="1080" t="s">
        <v>3005</v>
      </c>
      <c r="BC984" s="983"/>
      <c r="BD984" s="984"/>
      <c r="BE984" s="1080" t="s">
        <v>3005</v>
      </c>
      <c r="BF984" s="983"/>
      <c r="BG984" s="984"/>
      <c r="BH984" s="1080" t="s">
        <v>3005</v>
      </c>
      <c r="BI984" s="983"/>
      <c r="BJ984" s="983"/>
      <c r="BK984" s="984"/>
      <c r="BL984" s="1080" t="s">
        <v>3005</v>
      </c>
      <c r="BM984" s="983"/>
      <c r="BN984" s="983"/>
      <c r="BO984" s="984"/>
      <c r="BP984" s="1080" t="s">
        <v>3005</v>
      </c>
      <c r="BQ984" s="983"/>
      <c r="BR984" s="983"/>
      <c r="BS984" s="984"/>
      <c r="BT984" s="1080" t="s">
        <v>3005</v>
      </c>
      <c r="BU984" s="983"/>
      <c r="BV984" s="983"/>
      <c r="BW984" s="984"/>
      <c r="BX984" s="1080" t="s">
        <v>3005</v>
      </c>
      <c r="BY984" s="983"/>
      <c r="BZ984" s="983"/>
      <c r="CA984" s="984"/>
      <c r="CB984" s="1080" t="s">
        <v>3005</v>
      </c>
      <c r="CC984" s="983"/>
      <c r="CD984" s="983"/>
      <c r="CE984" s="984"/>
      <c r="CF984" s="1080" t="s">
        <v>3005</v>
      </c>
      <c r="CG984" s="983"/>
      <c r="CH984" s="983"/>
      <c r="CI984" s="984"/>
      <c r="CJ984" s="1080" t="s">
        <v>3005</v>
      </c>
      <c r="CK984" s="983"/>
      <c r="CL984" s="983"/>
      <c r="CM984" s="984"/>
      <c r="CN984" s="1068"/>
      <c r="CO984" s="937"/>
    </row>
    <row r="985" spans="9:106" ht="18.95" customHeight="1">
      <c r="I985" s="935"/>
      <c r="J985" s="932" t="s">
        <v>737</v>
      </c>
      <c r="K985" s="2890" t="s">
        <v>3007</v>
      </c>
      <c r="L985" s="2891"/>
      <c r="M985" s="2891"/>
      <c r="N985" s="2892"/>
      <c r="O985" s="1029" t="s">
        <v>1860</v>
      </c>
      <c r="P985" s="1027"/>
      <c r="Q985" s="1027"/>
      <c r="R985" s="1027"/>
      <c r="S985" s="1028"/>
      <c r="T985" s="1029">
        <v>1111</v>
      </c>
      <c r="U985" s="1162"/>
      <c r="V985" s="1029" t="s">
        <v>1885</v>
      </c>
      <c r="W985" s="1027"/>
      <c r="X985" s="1027"/>
      <c r="Y985" s="1028"/>
      <c r="Z985" s="1029" t="s">
        <v>2994</v>
      </c>
      <c r="AA985" s="1027"/>
      <c r="AB985" s="1027"/>
      <c r="AC985" s="1028"/>
      <c r="AD985" s="982" t="s">
        <v>1689</v>
      </c>
      <c r="AE985" s="983"/>
      <c r="AF985" s="983"/>
      <c r="AG985" s="983"/>
      <c r="AH985" s="1080">
        <v>241656</v>
      </c>
      <c r="AI985" s="983"/>
      <c r="AJ985" s="983"/>
      <c r="AK985" s="984"/>
      <c r="AL985" s="1080">
        <v>241656</v>
      </c>
      <c r="AM985" s="983"/>
      <c r="AN985" s="983"/>
      <c r="AO985" s="984"/>
      <c r="AP985" s="1080" t="s">
        <v>3005</v>
      </c>
      <c r="AQ985" s="983"/>
      <c r="AR985" s="984"/>
      <c r="AS985" s="1080" t="s">
        <v>3005</v>
      </c>
      <c r="AT985" s="983"/>
      <c r="AU985" s="984"/>
      <c r="AV985" s="1080" t="s">
        <v>3005</v>
      </c>
      <c r="AW985" s="983"/>
      <c r="AX985" s="984"/>
      <c r="AY985" s="1080" t="s">
        <v>3005</v>
      </c>
      <c r="AZ985" s="983"/>
      <c r="BA985" s="984"/>
      <c r="BB985" s="1080" t="s">
        <v>3005</v>
      </c>
      <c r="BC985" s="983"/>
      <c r="BD985" s="984"/>
      <c r="BE985" s="1080" t="s">
        <v>3005</v>
      </c>
      <c r="BF985" s="983"/>
      <c r="BG985" s="984"/>
      <c r="BH985" s="1080" t="s">
        <v>3005</v>
      </c>
      <c r="BI985" s="983"/>
      <c r="BJ985" s="983"/>
      <c r="BK985" s="984"/>
      <c r="BL985" s="1080" t="s">
        <v>3005</v>
      </c>
      <c r="BM985" s="983"/>
      <c r="BN985" s="983"/>
      <c r="BO985" s="984"/>
      <c r="BP985" s="1080" t="s">
        <v>3005</v>
      </c>
      <c r="BQ985" s="983"/>
      <c r="BR985" s="983"/>
      <c r="BS985" s="984"/>
      <c r="BT985" s="1080" t="s">
        <v>3005</v>
      </c>
      <c r="BU985" s="983"/>
      <c r="BV985" s="983"/>
      <c r="BW985" s="984"/>
      <c r="BX985" s="1080" t="s">
        <v>3005</v>
      </c>
      <c r="BY985" s="983"/>
      <c r="BZ985" s="983"/>
      <c r="CA985" s="984"/>
      <c r="CB985" s="1080" t="s">
        <v>3005</v>
      </c>
      <c r="CC985" s="983"/>
      <c r="CD985" s="983"/>
      <c r="CE985" s="984"/>
      <c r="CF985" s="1080" t="s">
        <v>3005</v>
      </c>
      <c r="CG985" s="983"/>
      <c r="CH985" s="983"/>
      <c r="CI985" s="984"/>
      <c r="CJ985" s="1080" t="s">
        <v>3005</v>
      </c>
      <c r="CK985" s="983"/>
      <c r="CL985" s="983"/>
      <c r="CM985" s="984"/>
      <c r="CN985" s="1229"/>
      <c r="CO985" s="937"/>
    </row>
    <row r="986" spans="9:106" ht="5.0999999999999996" customHeight="1">
      <c r="I986" s="935"/>
      <c r="J986" s="920"/>
      <c r="O986" s="920"/>
      <c r="P986" s="920"/>
      <c r="Q986" s="920"/>
      <c r="R986" s="920"/>
      <c r="S986" s="920"/>
      <c r="T986" s="920"/>
      <c r="U986" s="920"/>
      <c r="V986" s="920"/>
      <c r="W986" s="920"/>
      <c r="X986" s="920"/>
      <c r="Y986" s="920"/>
      <c r="Z986" s="920"/>
      <c r="AA986" s="920"/>
      <c r="AB986" s="920"/>
      <c r="AC986" s="920"/>
      <c r="AD986" s="920"/>
      <c r="AE986" s="920"/>
      <c r="AF986" s="920"/>
      <c r="AG986" s="920"/>
      <c r="BH986" s="920"/>
      <c r="BI986" s="920"/>
      <c r="BJ986" s="920"/>
      <c r="BK986" s="920"/>
      <c r="BL986" s="920"/>
      <c r="BM986" s="920"/>
      <c r="BN986" s="920"/>
      <c r="BO986" s="920"/>
      <c r="BP986" s="920"/>
      <c r="BQ986" s="920"/>
      <c r="BR986" s="920"/>
      <c r="BS986" s="920"/>
      <c r="BT986" s="920"/>
      <c r="BU986" s="920"/>
      <c r="BV986" s="920"/>
      <c r="BW986" s="920"/>
      <c r="BX986" s="920"/>
      <c r="BY986" s="920"/>
      <c r="BZ986" s="920"/>
      <c r="CA986" s="920"/>
      <c r="CB986" s="920"/>
      <c r="CC986" s="920"/>
      <c r="CD986" s="920"/>
      <c r="CE986" s="920"/>
      <c r="CF986" s="920"/>
      <c r="CG986" s="920"/>
      <c r="CH986" s="920"/>
      <c r="CI986" s="920"/>
      <c r="CJ986" s="920"/>
      <c r="CK986" s="920"/>
      <c r="CL986" s="920"/>
      <c r="CM986" s="920"/>
      <c r="CN986" s="920"/>
      <c r="CO986" s="937"/>
    </row>
    <row r="987" spans="9:106" ht="5.0999999999999996" customHeight="1">
      <c r="I987" s="935"/>
      <c r="J987" s="977"/>
      <c r="K987" s="977"/>
      <c r="L987" s="977"/>
      <c r="M987" s="977"/>
      <c r="N987" s="977"/>
      <c r="O987" s="977"/>
      <c r="P987" s="977"/>
      <c r="Q987" s="977"/>
      <c r="R987" s="977"/>
      <c r="S987" s="977"/>
      <c r="T987" s="977"/>
      <c r="U987" s="977"/>
      <c r="V987" s="977"/>
      <c r="W987" s="977"/>
      <c r="X987" s="977"/>
      <c r="Y987" s="977"/>
      <c r="Z987" s="977"/>
      <c r="AA987" s="977"/>
      <c r="AB987" s="977"/>
      <c r="AC987" s="977"/>
      <c r="AD987" s="977"/>
      <c r="AE987" s="977"/>
      <c r="AF987" s="977"/>
      <c r="AG987" s="977"/>
      <c r="AH987" s="977"/>
      <c r="AI987" s="977"/>
      <c r="AJ987" s="977"/>
      <c r="AK987" s="977"/>
      <c r="AL987" s="977"/>
      <c r="AM987" s="977"/>
      <c r="AN987" s="977"/>
      <c r="AO987" s="977"/>
      <c r="AP987" s="977"/>
      <c r="AQ987" s="977"/>
      <c r="AR987" s="977"/>
      <c r="AS987" s="977"/>
      <c r="AT987" s="977"/>
      <c r="AU987" s="977"/>
      <c r="AV987" s="977"/>
      <c r="AW987" s="977"/>
      <c r="AX987" s="977"/>
      <c r="AY987" s="977"/>
      <c r="AZ987" s="977"/>
      <c r="BA987" s="977"/>
      <c r="BB987" s="977"/>
      <c r="BC987" s="977"/>
      <c r="BD987" s="977"/>
      <c r="BE987" s="977"/>
      <c r="BF987" s="977"/>
      <c r="BG987" s="977"/>
      <c r="BH987" s="977"/>
      <c r="BI987" s="977"/>
      <c r="BJ987" s="977"/>
      <c r="BK987" s="977"/>
      <c r="BL987" s="977"/>
      <c r="BM987" s="977"/>
      <c r="BN987" s="977"/>
      <c r="BO987" s="977"/>
      <c r="BP987" s="977"/>
      <c r="BQ987" s="977"/>
      <c r="BR987" s="977"/>
      <c r="BS987" s="977"/>
      <c r="BT987" s="977"/>
      <c r="BU987" s="977"/>
      <c r="BV987" s="977"/>
      <c r="BW987" s="977"/>
      <c r="BX987" s="977"/>
      <c r="BY987" s="977"/>
      <c r="BZ987" s="977"/>
      <c r="CA987" s="977"/>
      <c r="CB987" s="977"/>
      <c r="CC987" s="977"/>
      <c r="CD987" s="977"/>
      <c r="CE987" s="977"/>
      <c r="CF987" s="977"/>
      <c r="CG987" s="977"/>
      <c r="CH987" s="977"/>
      <c r="CI987" s="977"/>
      <c r="CJ987" s="977"/>
      <c r="CK987" s="977"/>
      <c r="CL987" s="977"/>
      <c r="CM987" s="977"/>
      <c r="CN987" s="977"/>
      <c r="CO987" s="937"/>
    </row>
    <row r="988" spans="9:106" ht="18.95" customHeight="1">
      <c r="I988" s="935"/>
      <c r="J988" s="977"/>
      <c r="K988" s="977"/>
      <c r="L988" s="977"/>
      <c r="M988" s="977"/>
      <c r="N988" s="977"/>
      <c r="O988" s="977"/>
      <c r="P988" s="977"/>
      <c r="Q988" s="977"/>
      <c r="R988" s="977"/>
      <c r="S988" s="977"/>
      <c r="T988" s="977"/>
      <c r="U988" s="977"/>
      <c r="V988" s="977"/>
      <c r="W988" s="977"/>
      <c r="X988" s="977"/>
      <c r="Y988" s="977"/>
      <c r="Z988" s="977"/>
      <c r="AA988" s="977"/>
      <c r="AB988" s="977"/>
      <c r="AC988" s="977"/>
      <c r="AD988" s="1217"/>
      <c r="AE988" s="1217"/>
      <c r="AF988" s="1217"/>
      <c r="AG988" s="1217"/>
      <c r="AH988" s="1217"/>
      <c r="AI988" s="1217"/>
      <c r="AJ988" s="1242"/>
      <c r="AK988" s="1242"/>
      <c r="AL988" s="1217"/>
      <c r="AM988" s="1217"/>
      <c r="AN988" s="1217"/>
      <c r="AO988" s="1217"/>
      <c r="AP988" s="1217"/>
      <c r="AQ988" s="1217"/>
      <c r="AR988" s="1217"/>
      <c r="AS988" s="1217"/>
      <c r="AT988" s="1217"/>
      <c r="AU988" s="1217"/>
      <c r="AV988" s="1217"/>
      <c r="AW988" s="1217"/>
      <c r="AX988" s="1217"/>
      <c r="AY988" s="1217"/>
      <c r="AZ988" s="1217"/>
      <c r="BA988" s="1217"/>
      <c r="BB988" s="1217"/>
      <c r="BC988" s="1217"/>
      <c r="BD988" s="1217"/>
      <c r="BE988" s="1217" t="s">
        <v>2418</v>
      </c>
      <c r="BF988" s="1217"/>
      <c r="BG988" s="1217"/>
      <c r="BH988" s="1080" t="s">
        <v>3005</v>
      </c>
      <c r="BI988" s="983"/>
      <c r="BJ988" s="983"/>
      <c r="BK988" s="984"/>
      <c r="BL988" s="1080" t="s">
        <v>3005</v>
      </c>
      <c r="BM988" s="983"/>
      <c r="BN988" s="983"/>
      <c r="BO988" s="984"/>
      <c r="BP988" s="1080" t="s">
        <v>3005</v>
      </c>
      <c r="BQ988" s="983"/>
      <c r="BR988" s="983"/>
      <c r="BS988" s="984"/>
      <c r="BT988" s="1080" t="s">
        <v>3005</v>
      </c>
      <c r="BU988" s="983"/>
      <c r="BV988" s="983"/>
      <c r="BW988" s="984"/>
      <c r="BX988" s="1080" t="s">
        <v>3005</v>
      </c>
      <c r="BY988" s="983"/>
      <c r="BZ988" s="983"/>
      <c r="CA988" s="984"/>
      <c r="CB988" s="1080" t="s">
        <v>3005</v>
      </c>
      <c r="CC988" s="983"/>
      <c r="CD988" s="983"/>
      <c r="CE988" s="984"/>
      <c r="CF988" s="1080" t="s">
        <v>3005</v>
      </c>
      <c r="CG988" s="983"/>
      <c r="CH988" s="983"/>
      <c r="CI988" s="984"/>
      <c r="CJ988" s="1080" t="s">
        <v>3005</v>
      </c>
      <c r="CK988" s="983"/>
      <c r="CL988" s="983"/>
      <c r="CM988" s="984"/>
      <c r="CN988" s="1217" t="s">
        <v>3005</v>
      </c>
      <c r="CO988" s="937"/>
    </row>
    <row r="989" spans="9:106" ht="5.0999999999999996" customHeight="1">
      <c r="I989" s="935"/>
      <c r="J989" s="977"/>
      <c r="K989" s="977"/>
      <c r="L989" s="977"/>
      <c r="M989" s="977"/>
      <c r="N989" s="977"/>
      <c r="O989" s="977"/>
      <c r="P989" s="977"/>
      <c r="Q989" s="977"/>
      <c r="R989" s="977"/>
      <c r="S989" s="977"/>
      <c r="T989" s="977"/>
      <c r="U989" s="977"/>
      <c r="V989" s="977"/>
      <c r="W989" s="977"/>
      <c r="X989" s="977"/>
      <c r="Y989" s="977"/>
      <c r="Z989" s="977"/>
      <c r="AA989" s="977"/>
      <c r="AB989" s="977"/>
      <c r="AC989" s="977"/>
      <c r="AD989" s="977"/>
      <c r="AE989" s="977"/>
      <c r="AF989" s="977"/>
      <c r="AG989" s="977"/>
      <c r="AH989" s="977"/>
      <c r="AI989" s="977"/>
      <c r="AJ989" s="977"/>
      <c r="AK989" s="977"/>
      <c r="AL989" s="977"/>
      <c r="AM989" s="977"/>
      <c r="AN989" s="977"/>
      <c r="AO989" s="977"/>
      <c r="AP989" s="977"/>
      <c r="AQ989" s="977"/>
      <c r="AR989" s="977"/>
      <c r="AS989" s="977"/>
      <c r="AT989" s="977"/>
      <c r="AU989" s="977"/>
      <c r="AV989" s="977"/>
      <c r="AW989" s="977"/>
      <c r="AX989" s="977"/>
      <c r="AY989" s="977"/>
      <c r="AZ989" s="977"/>
      <c r="BA989" s="977"/>
      <c r="BB989" s="977"/>
      <c r="BC989" s="977"/>
      <c r="BD989" s="977"/>
      <c r="BE989" s="977"/>
      <c r="BF989" s="977"/>
      <c r="BG989" s="977"/>
      <c r="BH989" s="977"/>
      <c r="BI989" s="977"/>
      <c r="BJ989" s="977"/>
      <c r="BK989" s="977"/>
      <c r="BL989" s="977"/>
      <c r="BM989" s="977"/>
      <c r="BN989" s="977"/>
      <c r="BO989" s="977"/>
      <c r="BP989" s="977"/>
      <c r="BQ989" s="977"/>
      <c r="BR989" s="977"/>
      <c r="BS989" s="977"/>
      <c r="BT989" s="977"/>
      <c r="BU989" s="977"/>
      <c r="BV989" s="977"/>
      <c r="BW989" s="977"/>
      <c r="BX989" s="977"/>
      <c r="BY989" s="977"/>
      <c r="BZ989" s="977"/>
      <c r="CA989" s="977"/>
      <c r="CB989" s="977"/>
      <c r="CC989" s="977"/>
      <c r="CD989" s="977"/>
      <c r="CE989" s="977"/>
      <c r="CF989" s="977"/>
      <c r="CG989" s="977"/>
      <c r="CH989" s="977"/>
      <c r="CI989" s="977"/>
      <c r="CJ989" s="977"/>
      <c r="CK989" s="977"/>
      <c r="CL989" s="977"/>
      <c r="CM989" s="977"/>
      <c r="CN989" s="977"/>
      <c r="CO989" s="937"/>
    </row>
    <row r="990" spans="9:106" ht="9.9499999999999993" customHeight="1">
      <c r="I990" s="936"/>
      <c r="J990" s="939"/>
      <c r="K990" s="939"/>
      <c r="L990" s="939"/>
      <c r="M990" s="939"/>
      <c r="N990" s="939"/>
      <c r="O990" s="939"/>
      <c r="P990" s="939"/>
      <c r="Q990" s="939"/>
      <c r="R990" s="939"/>
      <c r="S990" s="939"/>
      <c r="T990" s="939"/>
      <c r="U990" s="939"/>
      <c r="V990" s="939"/>
      <c r="W990" s="939"/>
      <c r="X990" s="939"/>
      <c r="Y990" s="939"/>
      <c r="Z990" s="939"/>
      <c r="AA990" s="939"/>
      <c r="AB990" s="939"/>
      <c r="AC990" s="939"/>
      <c r="AD990" s="939"/>
      <c r="AE990" s="939"/>
      <c r="AF990" s="939"/>
      <c r="AG990" s="939"/>
      <c r="AH990" s="939"/>
      <c r="AI990" s="939"/>
      <c r="AJ990" s="939"/>
      <c r="AK990" s="939"/>
      <c r="AL990" s="939"/>
      <c r="AM990" s="939"/>
      <c r="AN990" s="939"/>
      <c r="AO990" s="939"/>
      <c r="AP990" s="939"/>
      <c r="AQ990" s="939"/>
      <c r="AR990" s="939"/>
      <c r="AS990" s="939"/>
      <c r="AT990" s="939"/>
      <c r="AU990" s="939"/>
      <c r="AV990" s="939"/>
      <c r="AW990" s="939"/>
      <c r="AX990" s="939"/>
      <c r="AY990" s="939"/>
      <c r="AZ990" s="939"/>
      <c r="BA990" s="939"/>
      <c r="BB990" s="939"/>
      <c r="BC990" s="939"/>
      <c r="BD990" s="939"/>
      <c r="BE990" s="939"/>
      <c r="BF990" s="939"/>
      <c r="BG990" s="939"/>
      <c r="BH990" s="939"/>
      <c r="BI990" s="939"/>
      <c r="BJ990" s="939"/>
      <c r="BK990" s="939"/>
      <c r="BL990" s="939"/>
      <c r="BM990" s="939"/>
      <c r="BN990" s="939"/>
      <c r="BO990" s="939"/>
      <c r="BP990" s="939"/>
      <c r="BQ990" s="939"/>
      <c r="BR990" s="939"/>
      <c r="BS990" s="939"/>
      <c r="BT990" s="939"/>
      <c r="BU990" s="939"/>
      <c r="BV990" s="939"/>
      <c r="BW990" s="939"/>
      <c r="BX990" s="939"/>
      <c r="BY990" s="939"/>
      <c r="BZ990" s="939"/>
      <c r="CA990" s="939"/>
      <c r="CB990" s="939"/>
      <c r="CC990" s="939"/>
      <c r="CD990" s="939"/>
      <c r="CE990" s="939"/>
      <c r="CF990" s="939"/>
      <c r="CG990" s="939"/>
      <c r="CH990" s="939"/>
      <c r="CI990" s="939"/>
      <c r="CJ990" s="939"/>
      <c r="CK990" s="939"/>
      <c r="CL990" s="939"/>
      <c r="CM990" s="939"/>
      <c r="CN990" s="939"/>
      <c r="CO990" s="940"/>
    </row>
    <row r="991" spans="9:106" ht="18.95" customHeight="1">
      <c r="I991" s="920"/>
      <c r="J991" s="1505" t="s">
        <v>3583</v>
      </c>
      <c r="BA991" s="920"/>
      <c r="BE991" s="920"/>
      <c r="BF991" s="920"/>
      <c r="BG991" s="920"/>
      <c r="BH991" s="920"/>
      <c r="BI991" s="920"/>
      <c r="BJ991" s="920"/>
      <c r="BK991" s="920"/>
      <c r="BL991" s="920"/>
      <c r="BN991" s="920"/>
    </row>
    <row r="992" spans="9:106" ht="18.95" customHeight="1">
      <c r="I992" s="920"/>
      <c r="BI992" s="920"/>
      <c r="BJ992" s="920"/>
      <c r="BK992" s="920"/>
      <c r="BL992" s="920"/>
      <c r="BM992" s="920"/>
      <c r="BN992" s="920"/>
      <c r="BO992" s="920"/>
      <c r="BP992" s="920"/>
      <c r="BQ992" s="920"/>
      <c r="BR992" s="920"/>
      <c r="BS992" s="920"/>
      <c r="BT992" s="920"/>
      <c r="BU992" s="920"/>
      <c r="BV992" s="920"/>
      <c r="BW992" s="920"/>
      <c r="BX992" s="920"/>
      <c r="BY992" s="920"/>
      <c r="BZ992" s="920"/>
      <c r="CA992" s="920"/>
      <c r="CB992" s="920"/>
      <c r="CC992" s="920"/>
      <c r="CD992" s="920"/>
      <c r="CE992" s="920"/>
      <c r="CF992" s="920"/>
      <c r="CG992" s="920"/>
      <c r="CH992" s="920"/>
      <c r="CI992" s="920"/>
      <c r="CJ992" s="920"/>
      <c r="CK992" s="920"/>
      <c r="CL992" s="920"/>
      <c r="CM992" s="920"/>
      <c r="CN992" s="920"/>
      <c r="CO992" s="920"/>
      <c r="CP992" s="920"/>
      <c r="CQ992" s="920"/>
      <c r="CR992" s="920"/>
      <c r="CS992" s="920"/>
      <c r="CT992" s="920"/>
      <c r="CU992" s="920"/>
      <c r="CV992" s="920"/>
      <c r="CW992" s="920"/>
      <c r="CX992" s="920"/>
      <c r="CY992" s="920"/>
      <c r="CZ992" s="920"/>
      <c r="DA992" s="920"/>
      <c r="DB992" s="920"/>
    </row>
    <row r="993" spans="8:100" ht="18.95" customHeight="1">
      <c r="I993" s="920"/>
    </row>
    <row r="994" spans="8:100" ht="18.95" customHeight="1">
      <c r="H994" s="924" t="s">
        <v>3882</v>
      </c>
      <c r="I994" s="488"/>
    </row>
    <row r="995" spans="8:100" ht="18.95" customHeight="1">
      <c r="I995" s="920"/>
    </row>
    <row r="996" spans="8:100" ht="5.0999999999999996" customHeight="1">
      <c r="I996" s="1923"/>
      <c r="J996" s="1925"/>
      <c r="K996" s="1926"/>
      <c r="L996" s="1926"/>
      <c r="M996" s="1926"/>
      <c r="N996" s="1926"/>
      <c r="O996" s="1926"/>
      <c r="P996" s="1926"/>
      <c r="Q996" s="1927"/>
      <c r="R996" s="1923"/>
      <c r="S996" s="1923"/>
      <c r="T996" s="1923"/>
      <c r="U996" s="1923"/>
      <c r="BH996" s="920"/>
    </row>
    <row r="997" spans="8:100" ht="18.95" customHeight="1">
      <c r="I997" s="1923"/>
      <c r="J997" s="907" t="s">
        <v>2981</v>
      </c>
      <c r="K997" s="908"/>
      <c r="L997" s="908"/>
      <c r="M997" s="908"/>
      <c r="N997" s="908"/>
      <c r="O997" s="908"/>
      <c r="P997" s="908"/>
      <c r="Q997" s="909"/>
      <c r="R997" s="1493" t="s">
        <v>2983</v>
      </c>
      <c r="S997" s="1021"/>
      <c r="T997" s="1021"/>
      <c r="U997" s="1021"/>
      <c r="V997" s="1022"/>
      <c r="W997" s="1022"/>
      <c r="X997" s="1023"/>
      <c r="Y997" s="1023"/>
      <c r="Z997" s="920"/>
      <c r="AA997" s="920"/>
      <c r="AB997" s="920"/>
      <c r="AC997" s="920"/>
      <c r="AD997" s="920"/>
      <c r="AE997" s="920"/>
      <c r="AF997" s="920"/>
      <c r="AG997" s="920"/>
      <c r="AH997" s="920"/>
      <c r="AI997" s="920"/>
      <c r="AJ997" s="920"/>
      <c r="AK997" s="920"/>
      <c r="AL997" s="920"/>
      <c r="AM997" s="920"/>
      <c r="AN997" s="920"/>
    </row>
    <row r="998" spans="8:100" ht="9.9499999999999993" customHeight="1">
      <c r="I998" s="916"/>
      <c r="J998" s="1923"/>
      <c r="K998" s="1923"/>
      <c r="L998" s="1923"/>
      <c r="M998" s="1923"/>
      <c r="N998" s="1923"/>
      <c r="O998" s="1923"/>
      <c r="P998" s="1923"/>
      <c r="Q998" s="1923"/>
      <c r="R998" s="941"/>
      <c r="S998" s="941"/>
      <c r="T998" s="941"/>
      <c r="U998" s="941"/>
      <c r="V998" s="941"/>
      <c r="W998" s="941"/>
      <c r="X998" s="941"/>
      <c r="Y998" s="941"/>
      <c r="Z998" s="941"/>
      <c r="AA998" s="941"/>
      <c r="AB998" s="941"/>
      <c r="AC998" s="941"/>
      <c r="AD998" s="941"/>
      <c r="AE998" s="941"/>
      <c r="AF998" s="941"/>
      <c r="AG998" s="941"/>
      <c r="AH998" s="941"/>
      <c r="AI998" s="941"/>
      <c r="AJ998" s="941"/>
      <c r="AK998" s="941"/>
      <c r="AL998" s="941"/>
      <c r="AM998" s="941"/>
      <c r="AN998" s="941"/>
      <c r="AO998" s="941"/>
      <c r="AP998" s="941"/>
      <c r="AQ998" s="941"/>
      <c r="AR998" s="941"/>
      <c r="AS998" s="941"/>
      <c r="AT998" s="941"/>
      <c r="AU998" s="941"/>
      <c r="AV998" s="941"/>
      <c r="AW998" s="941"/>
      <c r="AX998" s="941"/>
      <c r="AY998" s="941"/>
      <c r="AZ998" s="941"/>
      <c r="BA998" s="941"/>
      <c r="BB998" s="941"/>
      <c r="BC998" s="941"/>
      <c r="BD998" s="941"/>
      <c r="BE998" s="941"/>
      <c r="BF998" s="941"/>
      <c r="BG998" s="941"/>
      <c r="BH998" s="941"/>
      <c r="BI998" s="941"/>
      <c r="BJ998" s="941"/>
      <c r="BK998" s="941"/>
      <c r="BL998" s="941"/>
      <c r="BM998" s="941"/>
      <c r="BN998" s="941"/>
      <c r="BO998" s="941"/>
      <c r="BP998" s="941"/>
      <c r="BQ998" s="941"/>
      <c r="BR998" s="941"/>
      <c r="BS998" s="941"/>
      <c r="BT998" s="941"/>
      <c r="BU998" s="941"/>
      <c r="BV998" s="941"/>
      <c r="BW998" s="941"/>
      <c r="BX998" s="941"/>
      <c r="BY998" s="941"/>
      <c r="BZ998" s="941"/>
      <c r="CA998" s="941"/>
      <c r="CB998" s="941"/>
      <c r="CC998" s="941"/>
      <c r="CD998" s="941"/>
      <c r="CE998" s="941"/>
      <c r="CF998" s="941"/>
      <c r="CG998" s="942"/>
      <c r="CH998" s="920"/>
      <c r="CI998" s="920"/>
      <c r="CJ998" s="920"/>
      <c r="CK998" s="920"/>
      <c r="CL998" s="920"/>
      <c r="CM998" s="920"/>
      <c r="CN998" s="920"/>
      <c r="CO998" s="920"/>
      <c r="CP998" s="920"/>
      <c r="CQ998" s="920"/>
      <c r="CR998" s="920"/>
      <c r="CS998" s="920"/>
      <c r="CT998" s="920"/>
      <c r="CU998" s="920"/>
      <c r="CV998" s="920"/>
    </row>
    <row r="999" spans="8:100" ht="18.95" customHeight="1">
      <c r="I999" s="1689"/>
      <c r="J999" s="1962" t="s">
        <v>1839</v>
      </c>
      <c r="K999" s="752"/>
      <c r="L999" s="938"/>
      <c r="M999" s="2890" t="s">
        <v>1179</v>
      </c>
      <c r="N999" s="2891"/>
      <c r="O999" s="2891"/>
      <c r="P999" s="2892"/>
      <c r="Q999" s="986" t="s">
        <v>1180</v>
      </c>
      <c r="R999" s="987" t="s">
        <v>1178</v>
      </c>
      <c r="S999" s="2890" t="s">
        <v>1179</v>
      </c>
      <c r="T999" s="2891"/>
      <c r="U999" s="2891"/>
      <c r="V999" s="2892"/>
      <c r="W999" s="986" t="s">
        <v>1180</v>
      </c>
      <c r="X999" s="920" t="s">
        <v>737</v>
      </c>
      <c r="Y999" s="951" t="s">
        <v>2974</v>
      </c>
      <c r="Z999" s="974"/>
      <c r="AA999" s="920"/>
      <c r="AB999" s="920"/>
      <c r="AC999" s="920"/>
      <c r="AD999" s="920"/>
      <c r="AE999" s="920"/>
      <c r="AF999" s="1972" t="s">
        <v>3868</v>
      </c>
      <c r="AG999" s="1973" t="s">
        <v>2976</v>
      </c>
      <c r="AH999" s="1973"/>
      <c r="AI999" s="1973"/>
      <c r="AJ999" s="1973"/>
      <c r="AK999" s="1973" t="s">
        <v>3869</v>
      </c>
      <c r="AL999" s="1973" t="s">
        <v>2963</v>
      </c>
      <c r="AM999" s="1973"/>
      <c r="AN999" s="1973"/>
      <c r="AO999" s="1974"/>
      <c r="AP999" s="920"/>
      <c r="AQ999" s="920"/>
      <c r="AR999" s="920"/>
      <c r="AS999" s="920"/>
      <c r="AT999" s="920"/>
      <c r="AU999" s="920"/>
      <c r="AV999" s="920"/>
      <c r="AW999" s="920"/>
      <c r="AX999" s="920"/>
      <c r="AY999" s="920"/>
      <c r="AZ999" s="920"/>
      <c r="BA999" s="920"/>
      <c r="BB999" s="920"/>
      <c r="BC999" s="920"/>
      <c r="BD999" s="920"/>
      <c r="BE999" s="920"/>
      <c r="BF999" s="920"/>
      <c r="BG999" s="926" t="s">
        <v>1544</v>
      </c>
      <c r="BH999" s="927"/>
      <c r="BI999" s="928"/>
      <c r="BJ999" s="926" t="s">
        <v>2954</v>
      </c>
      <c r="BK999" s="927"/>
      <c r="BL999" s="928"/>
      <c r="BM999" s="926" t="s">
        <v>1623</v>
      </c>
      <c r="BN999" s="927"/>
      <c r="BO999" s="928"/>
      <c r="BP999" s="920"/>
      <c r="BQ999" s="920"/>
      <c r="BR999" s="920"/>
      <c r="BS999" s="920"/>
      <c r="BT999" s="920"/>
      <c r="BU999" s="920"/>
      <c r="BV999" s="920"/>
      <c r="BW999" s="920"/>
      <c r="BX999" s="920"/>
      <c r="BY999" s="920"/>
      <c r="BZ999" s="920"/>
      <c r="CA999" s="920"/>
      <c r="CB999" s="920"/>
      <c r="CC999" s="920"/>
      <c r="CD999" s="920"/>
      <c r="CE999" s="920"/>
      <c r="CF999" s="920"/>
      <c r="CG999" s="937"/>
      <c r="CH999" s="920"/>
      <c r="CI999" s="920"/>
      <c r="CJ999" s="920"/>
      <c r="CK999" s="920"/>
      <c r="CL999" s="920"/>
      <c r="CM999" s="920"/>
      <c r="CN999" s="920"/>
      <c r="CO999" s="920"/>
      <c r="CP999" s="920"/>
      <c r="CQ999" s="920"/>
      <c r="CR999" s="920"/>
      <c r="CS999" s="920"/>
      <c r="CT999" s="920"/>
      <c r="CU999" s="920"/>
      <c r="CV999" s="920"/>
    </row>
    <row r="1000" spans="8:100" ht="9.9499999999999993" customHeight="1">
      <c r="I1000" s="1689"/>
      <c r="J1000" s="1935"/>
      <c r="K1000" s="1935"/>
      <c r="L1000" s="1935"/>
      <c r="M1000" s="1935"/>
      <c r="N1000" s="1935"/>
      <c r="O1000" s="1935"/>
      <c r="P1000" s="1935"/>
      <c r="Q1000" s="920"/>
      <c r="R1000" s="920"/>
      <c r="S1000" s="920"/>
      <c r="T1000" s="920"/>
      <c r="U1000" s="920"/>
      <c r="V1000" s="920"/>
      <c r="W1000" s="920"/>
      <c r="X1000" s="920"/>
      <c r="Y1000" s="920"/>
      <c r="Z1000" s="920"/>
      <c r="AA1000" s="920"/>
      <c r="AB1000" s="920"/>
      <c r="AC1000" s="920"/>
      <c r="AD1000" s="920"/>
      <c r="AE1000" s="920"/>
      <c r="AF1000" s="920"/>
      <c r="AG1000" s="920"/>
      <c r="AH1000" s="920"/>
      <c r="AI1000" s="920"/>
      <c r="AJ1000" s="920"/>
      <c r="AL1000" s="920"/>
      <c r="AM1000" s="920"/>
      <c r="AN1000" s="920"/>
      <c r="AO1000" s="920"/>
      <c r="AP1000" s="920"/>
      <c r="AQ1000" s="920"/>
      <c r="AR1000" s="920"/>
      <c r="AS1000" s="920"/>
      <c r="AT1000" s="920"/>
      <c r="AU1000" s="920"/>
      <c r="AV1000" s="920"/>
      <c r="AW1000" s="920"/>
      <c r="AX1000" s="920"/>
      <c r="AY1000" s="920"/>
      <c r="AZ1000" s="920"/>
      <c r="BA1000" s="920"/>
      <c r="BB1000" s="920"/>
      <c r="BC1000" s="920"/>
      <c r="BD1000" s="920"/>
      <c r="BE1000" s="920"/>
      <c r="BF1000" s="920"/>
      <c r="BG1000" s="941"/>
      <c r="BH1000" s="941"/>
      <c r="BI1000" s="941"/>
      <c r="BJ1000" s="941"/>
      <c r="BK1000" s="941"/>
      <c r="BL1000" s="941"/>
      <c r="BM1000" s="941"/>
      <c r="BN1000" s="941"/>
      <c r="BO1000" s="941"/>
      <c r="BP1000" s="920"/>
      <c r="BQ1000" s="920"/>
      <c r="BR1000" s="920"/>
      <c r="BS1000" s="920"/>
      <c r="BT1000" s="920"/>
      <c r="BU1000" s="920"/>
      <c r="BV1000" s="920"/>
      <c r="BW1000" s="920"/>
      <c r="BX1000" s="920"/>
      <c r="BY1000" s="920"/>
      <c r="BZ1000" s="920"/>
      <c r="CA1000" s="920"/>
      <c r="CB1000" s="920"/>
      <c r="CC1000" s="920"/>
      <c r="CD1000" s="920"/>
      <c r="CE1000" s="920"/>
      <c r="CF1000" s="920"/>
      <c r="CG1000" s="937"/>
      <c r="CH1000" s="920"/>
      <c r="CI1000" s="920"/>
      <c r="CJ1000" s="920"/>
      <c r="CK1000" s="920"/>
      <c r="CL1000" s="920"/>
      <c r="CM1000" s="920"/>
      <c r="CN1000" s="920"/>
      <c r="CO1000" s="920"/>
      <c r="CP1000" s="920"/>
      <c r="CQ1000" s="920"/>
      <c r="CR1000" s="920"/>
      <c r="CS1000" s="920"/>
      <c r="CT1000" s="920"/>
      <c r="CU1000" s="920"/>
      <c r="CV1000" s="920"/>
    </row>
    <row r="1001" spans="8:100" ht="18.95" customHeight="1">
      <c r="I1001" s="1847"/>
      <c r="J1001" s="1962" t="s">
        <v>2964</v>
      </c>
      <c r="K1001" s="981"/>
      <c r="M1001" s="2890" t="s">
        <v>2965</v>
      </c>
      <c r="N1001" s="2891"/>
      <c r="O1001" s="2891"/>
      <c r="P1001" s="2891"/>
      <c r="Q1001" s="2892"/>
      <c r="R1001" s="986" t="s">
        <v>1115</v>
      </c>
      <c r="T1001" s="949" t="s">
        <v>1627</v>
      </c>
      <c r="U1001" s="981"/>
      <c r="V1001" s="982" t="s">
        <v>1830</v>
      </c>
      <c r="W1001" s="983"/>
      <c r="X1001" s="983"/>
      <c r="Y1001" s="983"/>
      <c r="Z1001" s="986" t="s">
        <v>912</v>
      </c>
      <c r="AA1001" s="910" t="s">
        <v>1656</v>
      </c>
      <c r="AB1001" s="981"/>
      <c r="AC1001" s="938"/>
      <c r="AD1001" s="992" t="s">
        <v>1832</v>
      </c>
      <c r="AE1001" s="983"/>
      <c r="AF1001" s="983"/>
      <c r="AG1001" s="983"/>
      <c r="AH1001" s="946" t="s">
        <v>1115</v>
      </c>
      <c r="AI1001" s="920"/>
      <c r="AJ1001" s="1053" t="s">
        <v>1789</v>
      </c>
      <c r="AK1001" s="981"/>
      <c r="AL1001" s="938"/>
      <c r="AM1001" s="982" t="s">
        <v>1691</v>
      </c>
      <c r="AN1001" s="983"/>
      <c r="AO1001" s="983"/>
      <c r="AP1001" s="983"/>
      <c r="AQ1001" s="983"/>
      <c r="AR1001" s="946" t="s">
        <v>1115</v>
      </c>
      <c r="BE1001" s="920"/>
      <c r="BF1001" s="920"/>
      <c r="BP1001" s="920"/>
      <c r="BQ1001" s="920"/>
      <c r="BR1001" s="920"/>
      <c r="BS1001" s="920"/>
      <c r="BT1001" s="920"/>
      <c r="BU1001" s="920"/>
      <c r="BV1001" s="920"/>
      <c r="BW1001" s="920"/>
      <c r="BX1001" s="920"/>
      <c r="BY1001" s="920"/>
      <c r="BZ1001" s="920"/>
      <c r="CA1001" s="920"/>
      <c r="CB1001" s="920"/>
      <c r="CC1001" s="920"/>
      <c r="CD1001" s="920"/>
      <c r="CE1001" s="920"/>
      <c r="CF1001" s="920"/>
      <c r="CG1001" s="937"/>
      <c r="CH1001" s="920"/>
      <c r="CI1001" s="920"/>
      <c r="CJ1001" s="920"/>
      <c r="CK1001" s="920"/>
      <c r="CL1001" s="920"/>
      <c r="CM1001" s="920"/>
      <c r="CN1001" s="920"/>
      <c r="CO1001" s="920"/>
      <c r="CP1001" s="920"/>
      <c r="CQ1001" s="920"/>
      <c r="CR1001" s="920"/>
      <c r="CS1001" s="920"/>
      <c r="CT1001" s="920"/>
      <c r="CU1001" s="920"/>
      <c r="CV1001" s="920"/>
    </row>
    <row r="1002" spans="8:100" ht="18.95" customHeight="1">
      <c r="I1002" s="1847"/>
      <c r="J1002" s="920"/>
      <c r="K1002" s="920"/>
      <c r="L1002" s="920"/>
      <c r="M1002" s="920"/>
      <c r="N1002" s="920"/>
      <c r="O1002" s="920"/>
      <c r="P1002" s="920"/>
      <c r="Q1002" s="920"/>
      <c r="R1002" s="920"/>
      <c r="S1002" s="920"/>
      <c r="T1002" s="920"/>
      <c r="U1002" s="920"/>
      <c r="V1002" s="920"/>
      <c r="W1002" s="920"/>
      <c r="X1002" s="920"/>
      <c r="Y1002" s="920"/>
      <c r="Z1002" s="920"/>
      <c r="AA1002" s="920"/>
      <c r="AB1002" s="920"/>
      <c r="AC1002" s="920"/>
      <c r="AD1002" s="920"/>
      <c r="AE1002" s="920"/>
      <c r="AF1002" s="920"/>
      <c r="AG1002" s="920"/>
      <c r="AH1002" s="920"/>
      <c r="AI1002" s="920"/>
      <c r="AJ1002" s="920"/>
      <c r="AK1002" s="920"/>
      <c r="AL1002" s="920"/>
      <c r="AM1002" s="920"/>
      <c r="AN1002" s="920"/>
      <c r="AO1002" s="920"/>
      <c r="AP1002" s="920"/>
      <c r="AQ1002" s="920"/>
      <c r="AR1002" s="920"/>
      <c r="AS1002" s="920"/>
      <c r="AT1002" s="920"/>
      <c r="AU1002" s="920"/>
      <c r="AV1002" s="920"/>
      <c r="AW1002" s="920"/>
      <c r="AX1002" s="920"/>
      <c r="AY1002" s="920"/>
      <c r="AZ1002" s="920"/>
      <c r="BA1002" s="920"/>
      <c r="BB1002" s="920"/>
      <c r="BC1002" s="920"/>
      <c r="BD1002" s="920"/>
      <c r="BE1002" s="920"/>
      <c r="BF1002" s="920"/>
      <c r="BG1002" s="920"/>
      <c r="BH1002" s="920"/>
      <c r="BI1002" s="920"/>
      <c r="BJ1002" s="920"/>
      <c r="BK1002" s="920"/>
      <c r="BL1002" s="920"/>
      <c r="BM1002" s="920"/>
      <c r="BN1002" s="920"/>
      <c r="BO1002" s="920"/>
      <c r="BP1002" s="920"/>
      <c r="BQ1002" s="920"/>
      <c r="BR1002" s="920"/>
      <c r="BS1002" s="920"/>
      <c r="BT1002" s="920"/>
      <c r="BU1002" s="920"/>
      <c r="BV1002" s="920"/>
      <c r="BW1002" s="920"/>
      <c r="BX1002" s="920"/>
      <c r="BY1002" s="920"/>
      <c r="BZ1002" s="920"/>
      <c r="CA1002" s="1985"/>
      <c r="CB1002" s="920"/>
      <c r="CC1002" s="920"/>
      <c r="CD1002" s="920"/>
      <c r="CE1002" s="920"/>
      <c r="CF1002" s="920"/>
      <c r="CG1002" s="937"/>
    </row>
    <row r="1003" spans="8:100" ht="18.95" customHeight="1">
      <c r="I1003" s="1847"/>
      <c r="J1003" s="2880" t="s">
        <v>1559</v>
      </c>
      <c r="K1003" s="2797" t="s">
        <v>2966</v>
      </c>
      <c r="L1003" s="2798"/>
      <c r="M1003" s="2798"/>
      <c r="N1003" s="2798"/>
      <c r="O1003" s="2799"/>
      <c r="P1003" s="2797" t="s">
        <v>1586</v>
      </c>
      <c r="Q1003" s="2798"/>
      <c r="R1003" s="2798"/>
      <c r="S1003" s="2798"/>
      <c r="T1003" s="2798"/>
      <c r="U1003" s="2798"/>
      <c r="V1003" s="2798"/>
      <c r="W1003" s="2798"/>
      <c r="X1003" s="2798"/>
      <c r="Y1003" s="2798"/>
      <c r="Z1003" s="2798"/>
      <c r="AA1003" s="2798"/>
      <c r="AB1003" s="2799"/>
      <c r="AC1003" s="2995" t="s">
        <v>2973</v>
      </c>
      <c r="AD1003" s="2997"/>
      <c r="AE1003" s="2810" t="s">
        <v>1799</v>
      </c>
      <c r="AF1003" s="2811"/>
      <c r="AG1003" s="2812"/>
      <c r="AH1003" s="1189" t="s">
        <v>2955</v>
      </c>
      <c r="AI1003" s="1959"/>
      <c r="AJ1003" s="1959"/>
      <c r="AK1003" s="1959"/>
      <c r="AL1003" s="1959"/>
      <c r="AM1003" s="1959"/>
      <c r="AN1003" s="1959"/>
      <c r="AO1003" s="1959"/>
      <c r="AP1003" s="1959"/>
      <c r="AQ1003" s="1959"/>
      <c r="AR1003" s="1959"/>
      <c r="AS1003" s="1959"/>
      <c r="AT1003" s="1959"/>
      <c r="AU1003" s="1959"/>
      <c r="AV1003" s="1959"/>
      <c r="AW1003" s="1959"/>
      <c r="AX1003" s="1959"/>
      <c r="AY1003" s="1959"/>
      <c r="AZ1003" s="1959"/>
      <c r="BA1003" s="1959"/>
      <c r="BB1003" s="1959"/>
      <c r="BC1003" s="1959"/>
      <c r="BD1003" s="1959"/>
      <c r="BE1003" s="1959"/>
      <c r="BF1003" s="1959"/>
      <c r="BG1003" s="1959"/>
      <c r="BH1003" s="1959"/>
      <c r="BI1003" s="1959"/>
      <c r="BJ1003" s="1959"/>
      <c r="BK1003" s="1959"/>
      <c r="BL1003" s="1959"/>
      <c r="BM1003" s="1959"/>
      <c r="BN1003" s="1959"/>
      <c r="BO1003" s="3187" t="s">
        <v>3873</v>
      </c>
      <c r="BP1003" s="3188"/>
      <c r="BQ1003" s="3189"/>
      <c r="BR1003" s="1980" t="s">
        <v>2985</v>
      </c>
      <c r="BS1003" s="1981"/>
      <c r="BT1003" s="1981"/>
      <c r="BU1003" s="1981"/>
      <c r="BV1003" s="1981"/>
      <c r="BW1003" s="1981"/>
      <c r="BX1003" s="1981"/>
      <c r="BY1003" s="1981"/>
      <c r="BZ1003" s="1981"/>
      <c r="CA1003" s="1981"/>
      <c r="CB1003" s="1981"/>
      <c r="CC1003" s="1982"/>
      <c r="CD1003" s="2907" t="s">
        <v>2959</v>
      </c>
      <c r="CE1003" s="2908"/>
      <c r="CF1003" s="1954"/>
      <c r="CG1003" s="937"/>
    </row>
    <row r="1004" spans="8:100" ht="18.95" customHeight="1">
      <c r="I1004" s="1847"/>
      <c r="J1004" s="3016"/>
      <c r="K1004" s="2977"/>
      <c r="L1004" s="2850"/>
      <c r="M1004" s="2850"/>
      <c r="N1004" s="2850"/>
      <c r="O1004" s="2851"/>
      <c r="P1004" s="2800"/>
      <c r="Q1004" s="2801"/>
      <c r="R1004" s="2801"/>
      <c r="S1004" s="2801"/>
      <c r="T1004" s="2801"/>
      <c r="U1004" s="2801"/>
      <c r="V1004" s="2801"/>
      <c r="W1004" s="2801"/>
      <c r="X1004" s="2801"/>
      <c r="Y1004" s="2801"/>
      <c r="Z1004" s="2801"/>
      <c r="AA1004" s="2801"/>
      <c r="AB1004" s="2802"/>
      <c r="AC1004" s="3183"/>
      <c r="AD1004" s="3184"/>
      <c r="AE1004" s="2839"/>
      <c r="AF1004" s="2840"/>
      <c r="AG1004" s="2841"/>
      <c r="AH1004" s="3079" t="s">
        <v>1891</v>
      </c>
      <c r="AI1004" s="3080"/>
      <c r="AJ1004" s="3169"/>
      <c r="AK1004" s="3080" t="s">
        <v>2979</v>
      </c>
      <c r="AL1004" s="3080"/>
      <c r="AM1004" s="3080"/>
      <c r="AN1004" s="3080"/>
      <c r="AO1004" s="3080"/>
      <c r="AP1004" s="3080"/>
      <c r="AQ1004" s="3080"/>
      <c r="AR1004" s="3080"/>
      <c r="AS1004" s="3080"/>
      <c r="AT1004" s="3080"/>
      <c r="AU1004" s="3080"/>
      <c r="AV1004" s="3080"/>
      <c r="AW1004" s="3080"/>
      <c r="AX1004" s="3080"/>
      <c r="AY1004" s="3169"/>
      <c r="AZ1004" s="3076" t="s">
        <v>1780</v>
      </c>
      <c r="BA1004" s="3077"/>
      <c r="BB1004" s="3077"/>
      <c r="BC1004" s="3077"/>
      <c r="BD1004" s="3077"/>
      <c r="BE1004" s="3078"/>
      <c r="BF1004" s="1235" t="s">
        <v>3871</v>
      </c>
      <c r="BG1004" s="1206"/>
      <c r="BH1004" s="1206"/>
      <c r="BI1004" s="1206"/>
      <c r="BJ1004" s="1206"/>
      <c r="BK1004" s="1206"/>
      <c r="BL1004" s="1206"/>
      <c r="BM1004" s="1206"/>
      <c r="BN1004" s="2429"/>
      <c r="BO1004" s="3190"/>
      <c r="BP1004" s="3191"/>
      <c r="BQ1004" s="3192"/>
      <c r="BR1004" s="3085" t="s">
        <v>3874</v>
      </c>
      <c r="BS1004" s="3086"/>
      <c r="BT1004" s="3086"/>
      <c r="BU1004" s="3091" t="s">
        <v>3875</v>
      </c>
      <c r="BV1004" s="3092"/>
      <c r="BW1004" s="3093"/>
      <c r="BX1004" s="3091" t="s">
        <v>3876</v>
      </c>
      <c r="BY1004" s="3092"/>
      <c r="BZ1004" s="3093"/>
      <c r="CA1004" s="3091" t="s">
        <v>2984</v>
      </c>
      <c r="CB1004" s="3092"/>
      <c r="CC1004" s="3093"/>
      <c r="CD1004" s="2909"/>
      <c r="CE1004" s="2910"/>
      <c r="CF1004" s="1930" t="s">
        <v>1180</v>
      </c>
      <c r="CG1004" s="937"/>
    </row>
    <row r="1005" spans="8:100" ht="18.95" customHeight="1">
      <c r="I1005" s="1847"/>
      <c r="J1005" s="3016"/>
      <c r="K1005" s="2977"/>
      <c r="L1005" s="2850"/>
      <c r="M1005" s="2850"/>
      <c r="N1005" s="2850"/>
      <c r="O1005" s="2851"/>
      <c r="P1005" s="2797" t="s">
        <v>699</v>
      </c>
      <c r="Q1005" s="2798"/>
      <c r="R1005" s="2798"/>
      <c r="S1005" s="2799"/>
      <c r="T1005" s="2797" t="s">
        <v>700</v>
      </c>
      <c r="U1005" s="2798"/>
      <c r="V1005" s="2798"/>
      <c r="W1005" s="2799"/>
      <c r="X1005" s="2797" t="s">
        <v>1697</v>
      </c>
      <c r="Y1005" s="2798"/>
      <c r="Z1005" s="2798"/>
      <c r="AA1005" s="2798"/>
      <c r="AB1005" s="2799"/>
      <c r="AC1005" s="3183"/>
      <c r="AD1005" s="3184"/>
      <c r="AE1005" s="2839"/>
      <c r="AF1005" s="2840"/>
      <c r="AG1005" s="2841"/>
      <c r="AH1005" s="3177"/>
      <c r="AI1005" s="3172"/>
      <c r="AJ1005" s="3173"/>
      <c r="AK1005" s="2811" t="s">
        <v>2517</v>
      </c>
      <c r="AL1005" s="2811"/>
      <c r="AM1005" s="2812"/>
      <c r="AN1005" s="2810" t="s">
        <v>2960</v>
      </c>
      <c r="AO1005" s="2811"/>
      <c r="AP1005" s="2812"/>
      <c r="AQ1005" s="3028" t="s">
        <v>2521</v>
      </c>
      <c r="AR1005" s="3029"/>
      <c r="AS1005" s="3029"/>
      <c r="AT1005" s="3029"/>
      <c r="AU1005" s="3029"/>
      <c r="AV1005" s="3030"/>
      <c r="AW1005" s="3177" t="s">
        <v>1606</v>
      </c>
      <c r="AX1005" s="3172"/>
      <c r="AY1005" s="3173"/>
      <c r="AZ1005" s="2859" t="s">
        <v>1892</v>
      </c>
      <c r="BA1005" s="3116"/>
      <c r="BB1005" s="3117"/>
      <c r="BC1005" s="2859" t="s">
        <v>2523</v>
      </c>
      <c r="BD1005" s="3116"/>
      <c r="BE1005" s="3117"/>
      <c r="BF1005" s="3079" t="s">
        <v>2957</v>
      </c>
      <c r="BG1005" s="3080"/>
      <c r="BH1005" s="3169"/>
      <c r="BI1005" s="3079" t="s">
        <v>2956</v>
      </c>
      <c r="BJ1005" s="3080"/>
      <c r="BK1005" s="3169"/>
      <c r="BL1005" s="3079" t="s">
        <v>3872</v>
      </c>
      <c r="BM1005" s="3080"/>
      <c r="BN1005" s="3081"/>
      <c r="BO1005" s="3190"/>
      <c r="BP1005" s="3191"/>
      <c r="BQ1005" s="3192"/>
      <c r="BR1005" s="3087"/>
      <c r="BS1005" s="3088"/>
      <c r="BT1005" s="3088"/>
      <c r="BU1005" s="3094"/>
      <c r="BV1005" s="3095"/>
      <c r="BW1005" s="3096"/>
      <c r="BX1005" s="3094"/>
      <c r="BY1005" s="3095"/>
      <c r="BZ1005" s="3096"/>
      <c r="CA1005" s="3094"/>
      <c r="CB1005" s="3095"/>
      <c r="CC1005" s="3096"/>
      <c r="CD1005" s="2909"/>
      <c r="CE1005" s="2910"/>
      <c r="CF1005" s="937"/>
      <c r="CG1005" s="937"/>
    </row>
    <row r="1006" spans="8:100" ht="18.95" customHeight="1">
      <c r="I1006" s="1847"/>
      <c r="J1006" s="2881"/>
      <c r="K1006" s="2800"/>
      <c r="L1006" s="2801"/>
      <c r="M1006" s="2801"/>
      <c r="N1006" s="2801"/>
      <c r="O1006" s="2802"/>
      <c r="P1006" s="2800"/>
      <c r="Q1006" s="2801"/>
      <c r="R1006" s="2801"/>
      <c r="S1006" s="2802"/>
      <c r="T1006" s="2800"/>
      <c r="U1006" s="2801"/>
      <c r="V1006" s="2801"/>
      <c r="W1006" s="2802"/>
      <c r="X1006" s="2800"/>
      <c r="Y1006" s="2801"/>
      <c r="Z1006" s="2801"/>
      <c r="AA1006" s="2801"/>
      <c r="AB1006" s="2802"/>
      <c r="AC1006" s="3185"/>
      <c r="AD1006" s="3186"/>
      <c r="AE1006" s="2813"/>
      <c r="AF1006" s="2814"/>
      <c r="AG1006" s="2815"/>
      <c r="AH1006" s="3082"/>
      <c r="AI1006" s="3083"/>
      <c r="AJ1006" s="3170"/>
      <c r="AK1006" s="2814"/>
      <c r="AL1006" s="2814"/>
      <c r="AM1006" s="2815"/>
      <c r="AN1006" s="2813"/>
      <c r="AO1006" s="2814"/>
      <c r="AP1006" s="2815"/>
      <c r="AQ1006" s="1956" t="s">
        <v>2961</v>
      </c>
      <c r="AR1006" s="1957"/>
      <c r="AS1006" s="1958"/>
      <c r="AT1006" s="1956" t="s">
        <v>2522</v>
      </c>
      <c r="AU1006" s="1957"/>
      <c r="AV1006" s="1958"/>
      <c r="AW1006" s="3082"/>
      <c r="AX1006" s="3083"/>
      <c r="AY1006" s="3170"/>
      <c r="AZ1006" s="3118"/>
      <c r="BA1006" s="3119"/>
      <c r="BB1006" s="3120"/>
      <c r="BC1006" s="3118"/>
      <c r="BD1006" s="3119"/>
      <c r="BE1006" s="3120"/>
      <c r="BF1006" s="3082"/>
      <c r="BG1006" s="3083"/>
      <c r="BH1006" s="3170"/>
      <c r="BI1006" s="3082"/>
      <c r="BJ1006" s="3083"/>
      <c r="BK1006" s="3170"/>
      <c r="BL1006" s="3082"/>
      <c r="BM1006" s="3083"/>
      <c r="BN1006" s="3084"/>
      <c r="BO1006" s="3193"/>
      <c r="BP1006" s="3194"/>
      <c r="BQ1006" s="3195"/>
      <c r="BR1006" s="3089"/>
      <c r="BS1006" s="3090"/>
      <c r="BT1006" s="3090"/>
      <c r="BU1006" s="3097"/>
      <c r="BV1006" s="3098"/>
      <c r="BW1006" s="3099"/>
      <c r="BX1006" s="3097"/>
      <c r="BY1006" s="3098"/>
      <c r="BZ1006" s="3099"/>
      <c r="CA1006" s="3097"/>
      <c r="CB1006" s="3098"/>
      <c r="CC1006" s="3099"/>
      <c r="CD1006" s="3198"/>
      <c r="CE1006" s="3199"/>
      <c r="CF1006" s="1068"/>
      <c r="CG1006" s="937"/>
    </row>
    <row r="1007" spans="8:100" ht="18.95" customHeight="1">
      <c r="I1007" s="1847"/>
      <c r="J1007" s="1163" t="s">
        <v>737</v>
      </c>
      <c r="K1007" s="1029" t="s">
        <v>1860</v>
      </c>
      <c r="L1007" s="1027"/>
      <c r="M1007" s="1027"/>
      <c r="N1007" s="1027"/>
      <c r="O1007" s="1028"/>
      <c r="P1007" s="982" t="s">
        <v>1689</v>
      </c>
      <c r="Q1007" s="983"/>
      <c r="R1007" s="983"/>
      <c r="S1007" s="983"/>
      <c r="T1007" s="1080">
        <v>241657</v>
      </c>
      <c r="U1007" s="983"/>
      <c r="V1007" s="983"/>
      <c r="W1007" s="984"/>
      <c r="X1007" s="1245" t="s">
        <v>1691</v>
      </c>
      <c r="Y1007" s="983"/>
      <c r="Z1007" s="983"/>
      <c r="AA1007" s="983"/>
      <c r="AB1007" s="983"/>
      <c r="AC1007" s="1970" t="s">
        <v>2967</v>
      </c>
      <c r="AD1007" s="1320"/>
      <c r="AE1007" s="982">
        <v>99000</v>
      </c>
      <c r="AF1007" s="1152"/>
      <c r="AG1007" s="1153"/>
      <c r="AH1007" s="3110">
        <v>100100</v>
      </c>
      <c r="AI1007" s="3111"/>
      <c r="AJ1007" s="3112"/>
      <c r="AK1007" s="2891">
        <v>100000</v>
      </c>
      <c r="AL1007" s="2891"/>
      <c r="AM1007" s="2891"/>
      <c r="AN1007" s="2890">
        <v>200</v>
      </c>
      <c r="AO1007" s="2891"/>
      <c r="AP1007" s="2892"/>
      <c r="AQ1007" s="3174">
        <v>20</v>
      </c>
      <c r="AR1007" s="3175"/>
      <c r="AS1007" s="3176"/>
      <c r="AT1007" s="2890">
        <v>30</v>
      </c>
      <c r="AU1007" s="2891"/>
      <c r="AV1007" s="2892"/>
      <c r="AW1007" s="3110">
        <f t="shared" ref="AW1007:AW1010" si="5">AK1007-AN1007-AT1007</f>
        <v>99770</v>
      </c>
      <c r="AX1007" s="3111"/>
      <c r="AY1007" s="3112"/>
      <c r="AZ1007" s="2890">
        <v>99000</v>
      </c>
      <c r="BA1007" s="2891"/>
      <c r="BB1007" s="2892"/>
      <c r="BC1007" s="2890">
        <v>98900</v>
      </c>
      <c r="BD1007" s="2891"/>
      <c r="BE1007" s="2892"/>
      <c r="BF1007" s="3110">
        <v>98850</v>
      </c>
      <c r="BG1007" s="3111"/>
      <c r="BH1007" s="3112"/>
      <c r="BI1007" s="2890">
        <v>40</v>
      </c>
      <c r="BJ1007" s="2891"/>
      <c r="BK1007" s="2892"/>
      <c r="BL1007" s="2890">
        <f>AH1007-BF1007-BI1007</f>
        <v>1210</v>
      </c>
      <c r="BM1007" s="2891"/>
      <c r="BN1007" s="2892"/>
      <c r="BO1007" s="2430">
        <f>BF1007/AE1007</f>
        <v>0.99848484848484853</v>
      </c>
      <c r="BP1007" s="2431"/>
      <c r="BQ1007" s="2432"/>
      <c r="BR1007" s="1978">
        <f>(AQ1007+AT1007)/AH1007</f>
        <v>4.995004995004995E-4</v>
      </c>
      <c r="BS1007" s="1491"/>
      <c r="BT1007" s="1492"/>
      <c r="BU1007" s="1978">
        <f>1-BC1007/AZ1007</f>
        <v>1.0101010101010166E-3</v>
      </c>
      <c r="BV1007" s="1491"/>
      <c r="BW1007" s="1492"/>
      <c r="BX1007" s="1978">
        <f>CA1007-BR1007-BU1007</f>
        <v>1.0578310578310572E-2</v>
      </c>
      <c r="BY1007" s="1491"/>
      <c r="BZ1007" s="1492"/>
      <c r="CA1007" s="1978">
        <f>BL1007/AH1007</f>
        <v>1.2087912087912088E-2</v>
      </c>
      <c r="CB1007" s="1491"/>
      <c r="CC1007" s="1492"/>
      <c r="CD1007" s="1029" t="s">
        <v>1663</v>
      </c>
      <c r="CE1007" s="1320"/>
      <c r="CF1007" s="1068"/>
      <c r="CG1007" s="937"/>
    </row>
    <row r="1008" spans="8:100" ht="18.95" customHeight="1">
      <c r="I1008" s="1847"/>
      <c r="J1008" s="1163" t="s">
        <v>737</v>
      </c>
      <c r="K1008" s="1029" t="s">
        <v>1860</v>
      </c>
      <c r="L1008" s="1027"/>
      <c r="M1008" s="1027"/>
      <c r="N1008" s="1027"/>
      <c r="O1008" s="1028"/>
      <c r="P1008" s="982" t="s">
        <v>1689</v>
      </c>
      <c r="Q1008" s="983"/>
      <c r="R1008" s="983"/>
      <c r="S1008" s="983"/>
      <c r="T1008" s="1080">
        <v>241657</v>
      </c>
      <c r="U1008" s="983"/>
      <c r="V1008" s="983"/>
      <c r="W1008" s="984"/>
      <c r="X1008" s="1245" t="s">
        <v>1691</v>
      </c>
      <c r="Y1008" s="983"/>
      <c r="Z1008" s="983"/>
      <c r="AA1008" s="983"/>
      <c r="AB1008" s="983"/>
      <c r="AC1008" s="1970" t="s">
        <v>2967</v>
      </c>
      <c r="AD1008" s="1320"/>
      <c r="AE1008" s="982">
        <v>99000</v>
      </c>
      <c r="AF1008" s="1152"/>
      <c r="AG1008" s="1153"/>
      <c r="AH1008" s="3110">
        <v>100100</v>
      </c>
      <c r="AI1008" s="3111"/>
      <c r="AJ1008" s="3112"/>
      <c r="AK1008" s="2891">
        <v>100000</v>
      </c>
      <c r="AL1008" s="2891"/>
      <c r="AM1008" s="2891"/>
      <c r="AN1008" s="2890">
        <v>200</v>
      </c>
      <c r="AO1008" s="2891"/>
      <c r="AP1008" s="2892"/>
      <c r="AQ1008" s="3174">
        <v>20</v>
      </c>
      <c r="AR1008" s="3175"/>
      <c r="AS1008" s="3176"/>
      <c r="AT1008" s="2890">
        <v>30</v>
      </c>
      <c r="AU1008" s="2891"/>
      <c r="AV1008" s="2892"/>
      <c r="AW1008" s="3110">
        <f t="shared" si="5"/>
        <v>99770</v>
      </c>
      <c r="AX1008" s="3111"/>
      <c r="AY1008" s="3112"/>
      <c r="AZ1008" s="2890">
        <v>99760</v>
      </c>
      <c r="BA1008" s="2891"/>
      <c r="BB1008" s="2892"/>
      <c r="BC1008" s="2890">
        <v>99700</v>
      </c>
      <c r="BD1008" s="2891"/>
      <c r="BE1008" s="2892"/>
      <c r="BF1008" s="3110">
        <v>99500</v>
      </c>
      <c r="BG1008" s="3111"/>
      <c r="BH1008" s="3112"/>
      <c r="BI1008" s="2890">
        <v>40</v>
      </c>
      <c r="BJ1008" s="2891"/>
      <c r="BK1008" s="2892"/>
      <c r="BL1008" s="2890">
        <f>AH1008-BF1008-BI1008</f>
        <v>560</v>
      </c>
      <c r="BM1008" s="2891"/>
      <c r="BN1008" s="2892"/>
      <c r="BO1008" s="2428">
        <f>BF1008/AE1008</f>
        <v>1.005050505050505</v>
      </c>
      <c r="BP1008" s="1152"/>
      <c r="BQ1008" s="1153"/>
      <c r="BR1008" s="1978">
        <f>(AQ1008+AT1008)/AH1008</f>
        <v>4.995004995004995E-4</v>
      </c>
      <c r="BS1008" s="1491"/>
      <c r="BT1008" s="1492"/>
      <c r="BU1008" s="1978">
        <f>1-BC1008/AZ1008</f>
        <v>6.0144346431434403E-4</v>
      </c>
      <c r="BV1008" s="1491"/>
      <c r="BW1008" s="1492"/>
      <c r="BX1008" s="1978">
        <f>CA1008-BR1008-BU1008</f>
        <v>4.4934616305907504E-3</v>
      </c>
      <c r="BY1008" s="1491"/>
      <c r="BZ1008" s="1492"/>
      <c r="CA1008" s="1978">
        <f>BL1008/AH1008</f>
        <v>5.5944055944055944E-3</v>
      </c>
      <c r="CB1008" s="1491"/>
      <c r="CC1008" s="1492"/>
      <c r="CD1008" s="1979" t="s">
        <v>2524</v>
      </c>
      <c r="CE1008" s="1028"/>
      <c r="CF1008" s="1068"/>
      <c r="CG1008" s="937"/>
    </row>
    <row r="1009" spans="9:111" ht="18.95" customHeight="1">
      <c r="I1009" s="1847"/>
      <c r="J1009" s="1163" t="s">
        <v>737</v>
      </c>
      <c r="K1009" s="1029" t="s">
        <v>1860</v>
      </c>
      <c r="L1009" s="1027"/>
      <c r="M1009" s="1027"/>
      <c r="N1009" s="1027"/>
      <c r="O1009" s="1028"/>
      <c r="P1009" s="982" t="s">
        <v>1689</v>
      </c>
      <c r="Q1009" s="983"/>
      <c r="R1009" s="983"/>
      <c r="S1009" s="983"/>
      <c r="T1009" s="1080">
        <v>241656</v>
      </c>
      <c r="U1009" s="983"/>
      <c r="V1009" s="983"/>
      <c r="W1009" s="984"/>
      <c r="X1009" s="1245" t="s">
        <v>1691</v>
      </c>
      <c r="Y1009" s="983"/>
      <c r="Z1009" s="983"/>
      <c r="AA1009" s="983"/>
      <c r="AB1009" s="983"/>
      <c r="AC1009" s="1239" t="s">
        <v>2971</v>
      </c>
      <c r="AD1009" s="1320"/>
      <c r="AE1009" s="982">
        <v>99000</v>
      </c>
      <c r="AF1009" s="1152"/>
      <c r="AG1009" s="1153"/>
      <c r="AH1009" s="3110">
        <v>100100</v>
      </c>
      <c r="AI1009" s="3111"/>
      <c r="AJ1009" s="3112"/>
      <c r="AK1009" s="2891">
        <v>100000</v>
      </c>
      <c r="AL1009" s="2891"/>
      <c r="AM1009" s="2891"/>
      <c r="AN1009" s="2890">
        <v>0</v>
      </c>
      <c r="AO1009" s="2891"/>
      <c r="AP1009" s="2892"/>
      <c r="AQ1009" s="3174">
        <v>0</v>
      </c>
      <c r="AR1009" s="3175"/>
      <c r="AS1009" s="3176"/>
      <c r="AT1009" s="2890">
        <v>0</v>
      </c>
      <c r="AU1009" s="2891"/>
      <c r="AV1009" s="2892"/>
      <c r="AW1009" s="3110">
        <f t="shared" si="5"/>
        <v>100000</v>
      </c>
      <c r="AX1009" s="3111"/>
      <c r="AY1009" s="3112"/>
      <c r="AZ1009" s="3181"/>
      <c r="BA1009" s="3182"/>
      <c r="BB1009" s="3182"/>
      <c r="BC1009" s="2423"/>
      <c r="BD1009" s="2423"/>
      <c r="BE1009" s="2423"/>
      <c r="BF1009" s="2423"/>
      <c r="BG1009" s="2423"/>
      <c r="BH1009" s="2423"/>
      <c r="BI1009" s="2423"/>
      <c r="BJ1009" s="2423"/>
      <c r="BK1009" s="2423"/>
      <c r="BL1009" s="3109"/>
      <c r="BM1009" s="3109"/>
      <c r="BN1009" s="3109"/>
      <c r="BO1009" s="3196"/>
      <c r="BP1009" s="3109"/>
      <c r="BQ1009" s="3197"/>
      <c r="BR1009" s="2425"/>
      <c r="BS1009" s="1983"/>
      <c r="BT1009" s="1983"/>
      <c r="BU1009" s="2427"/>
      <c r="BV1009" s="1983"/>
      <c r="BW1009" s="1983"/>
      <c r="BX1009" s="2427"/>
      <c r="BY1009" s="1983"/>
      <c r="BZ1009" s="1983"/>
      <c r="CA1009" s="2427"/>
      <c r="CB1009" s="1983"/>
      <c r="CC1009" s="1984"/>
      <c r="CD1009" s="1447"/>
      <c r="CE1009" s="2426"/>
      <c r="CF1009" s="1068"/>
      <c r="CG1009" s="937"/>
    </row>
    <row r="1010" spans="9:111" ht="18.95" customHeight="1">
      <c r="I1010" s="1847"/>
      <c r="J1010" s="1163" t="s">
        <v>737</v>
      </c>
      <c r="K1010" s="1029" t="s">
        <v>1860</v>
      </c>
      <c r="L1010" s="1027"/>
      <c r="M1010" s="1027"/>
      <c r="N1010" s="1027"/>
      <c r="O1010" s="1028"/>
      <c r="P1010" s="982" t="s">
        <v>1689</v>
      </c>
      <c r="Q1010" s="983"/>
      <c r="R1010" s="983"/>
      <c r="S1010" s="983"/>
      <c r="T1010" s="1080">
        <v>241656</v>
      </c>
      <c r="U1010" s="983"/>
      <c r="V1010" s="983"/>
      <c r="W1010" s="984"/>
      <c r="X1010" s="1245" t="s">
        <v>1691</v>
      </c>
      <c r="Y1010" s="983"/>
      <c r="Z1010" s="983"/>
      <c r="AA1010" s="983"/>
      <c r="AB1010" s="983"/>
      <c r="AC1010" s="1970" t="s">
        <v>2967</v>
      </c>
      <c r="AD1010" s="1320"/>
      <c r="AE1010" s="982">
        <v>99000</v>
      </c>
      <c r="AF1010" s="1152"/>
      <c r="AG1010" s="1153"/>
      <c r="AH1010" s="3110">
        <v>100100</v>
      </c>
      <c r="AI1010" s="3111"/>
      <c r="AJ1010" s="3112"/>
      <c r="AK1010" s="2891">
        <v>99720</v>
      </c>
      <c r="AL1010" s="2891"/>
      <c r="AM1010" s="2891"/>
      <c r="AN1010" s="2890">
        <v>100</v>
      </c>
      <c r="AO1010" s="2891"/>
      <c r="AP1010" s="2892"/>
      <c r="AQ1010" s="3174">
        <v>5</v>
      </c>
      <c r="AR1010" s="3175"/>
      <c r="AS1010" s="3176"/>
      <c r="AT1010" s="2890">
        <v>6</v>
      </c>
      <c r="AU1010" s="2891"/>
      <c r="AV1010" s="2892"/>
      <c r="AW1010" s="3110">
        <f t="shared" si="5"/>
        <v>99614</v>
      </c>
      <c r="AX1010" s="3111"/>
      <c r="AY1010" s="3112"/>
      <c r="AZ1010" s="2890">
        <v>99500</v>
      </c>
      <c r="BA1010" s="2891"/>
      <c r="BB1010" s="2892"/>
      <c r="BC1010" s="2890">
        <v>80000</v>
      </c>
      <c r="BD1010" s="2891"/>
      <c r="BE1010" s="2892"/>
      <c r="BF1010" s="3110">
        <v>42000</v>
      </c>
      <c r="BG1010" s="3111"/>
      <c r="BH1010" s="3112"/>
      <c r="BI1010" s="2890">
        <v>0</v>
      </c>
      <c r="BJ1010" s="2891"/>
      <c r="BK1010" s="2892"/>
      <c r="BL1010" s="2890">
        <f>AH1010-BF1010-BI1010</f>
        <v>58100</v>
      </c>
      <c r="BM1010" s="2891"/>
      <c r="BN1010" s="2892"/>
      <c r="BO1010" s="2430">
        <f>BF1010/AE1010</f>
        <v>0.42424242424242425</v>
      </c>
      <c r="BP1010" s="2431"/>
      <c r="BQ1010" s="2432"/>
      <c r="BR1010" s="1978">
        <f>(AQ1010+AT1010)/AH1010</f>
        <v>1.0989010989010989E-4</v>
      </c>
      <c r="BS1010" s="1491"/>
      <c r="BT1010" s="1492"/>
      <c r="BU1010" s="1978">
        <f>1-BC1010/AZ1010</f>
        <v>0.1959798994974874</v>
      </c>
      <c r="BV1010" s="1491"/>
      <c r="BW1010" s="1492"/>
      <c r="BX1010" s="1978">
        <f>CA1010-BR1010-BU1010</f>
        <v>0.38432979081220286</v>
      </c>
      <c r="BY1010" s="1491"/>
      <c r="BZ1010" s="1492"/>
      <c r="CA1010" s="1978">
        <f>BL1010/AH1010</f>
        <v>0.58041958041958042</v>
      </c>
      <c r="CB1010" s="1491"/>
      <c r="CC1010" s="1492"/>
      <c r="CD1010" s="1029" t="s">
        <v>1663</v>
      </c>
      <c r="CE1010" s="1320"/>
      <c r="CF1010" s="1954"/>
      <c r="CG1010" s="937"/>
    </row>
    <row r="1011" spans="9:111" ht="18.95" customHeight="1">
      <c r="I1011" s="936"/>
      <c r="J1011" s="939"/>
      <c r="K1011" s="939"/>
      <c r="L1011" s="939"/>
      <c r="M1011" s="939"/>
      <c r="N1011" s="939"/>
      <c r="O1011" s="939"/>
      <c r="P1011" s="939"/>
      <c r="Q1011" s="939"/>
      <c r="R1011" s="939"/>
      <c r="S1011" s="939"/>
      <c r="T1011" s="939"/>
      <c r="U1011" s="939"/>
      <c r="V1011" s="939"/>
      <c r="W1011" s="939"/>
      <c r="X1011" s="939"/>
      <c r="Y1011" s="939"/>
      <c r="Z1011" s="939"/>
      <c r="AA1011" s="939"/>
      <c r="AB1011" s="939"/>
      <c r="AC1011" s="939"/>
      <c r="AD1011" s="939"/>
      <c r="AE1011" s="939"/>
      <c r="AF1011" s="939"/>
      <c r="AG1011" s="939"/>
      <c r="AH1011" s="939"/>
      <c r="AI1011" s="939"/>
      <c r="AJ1011" s="939"/>
      <c r="AK1011" s="939"/>
      <c r="AL1011" s="939"/>
      <c r="AM1011" s="939"/>
      <c r="AN1011" s="939"/>
      <c r="AO1011" s="939"/>
      <c r="AP1011" s="939"/>
      <c r="AQ1011" s="939"/>
      <c r="AR1011" s="939"/>
      <c r="AS1011" s="939"/>
      <c r="AT1011" s="939"/>
      <c r="AU1011" s="939"/>
      <c r="AV1011" s="939"/>
      <c r="AW1011" s="939"/>
      <c r="AX1011" s="939"/>
      <c r="AY1011" s="939"/>
      <c r="AZ1011" s="939"/>
      <c r="BA1011" s="939"/>
      <c r="BB1011" s="939"/>
      <c r="BC1011" s="939"/>
      <c r="BD1011" s="939"/>
      <c r="BE1011" s="939"/>
      <c r="BF1011" s="939"/>
      <c r="BG1011" s="939"/>
      <c r="BH1011" s="939"/>
      <c r="BI1011" s="939"/>
      <c r="BJ1011" s="939"/>
      <c r="BK1011" s="939"/>
      <c r="BL1011" s="939"/>
      <c r="BM1011" s="939"/>
      <c r="BN1011" s="939"/>
      <c r="BO1011" s="939"/>
      <c r="BP1011" s="939"/>
      <c r="BQ1011" s="939"/>
      <c r="BR1011" s="939"/>
      <c r="BS1011" s="939"/>
      <c r="BT1011" s="939"/>
      <c r="BU1011" s="939"/>
      <c r="BV1011" s="939"/>
      <c r="BW1011" s="939"/>
      <c r="BX1011" s="939"/>
      <c r="BY1011" s="939"/>
      <c r="BZ1011" s="939"/>
      <c r="CA1011" s="939"/>
      <c r="CB1011" s="939"/>
      <c r="CC1011" s="939"/>
      <c r="CD1011" s="939"/>
      <c r="CE1011" s="939"/>
      <c r="CF1011" s="939"/>
      <c r="CG1011" s="940"/>
    </row>
    <row r="1012" spans="9:111" ht="18.95" customHeight="1">
      <c r="I1012" s="920"/>
      <c r="J1012" s="1052" t="s">
        <v>3013</v>
      </c>
    </row>
    <row r="1013" spans="9:111" ht="18.95" customHeight="1">
      <c r="I1013" s="920"/>
      <c r="J1013" s="1052" t="s">
        <v>3014</v>
      </c>
    </row>
    <row r="1014" spans="9:111" ht="18.95" customHeight="1">
      <c r="I1014" s="920"/>
      <c r="J1014" s="1052"/>
    </row>
    <row r="1015" spans="9:111" ht="18.95" customHeight="1">
      <c r="I1015" s="920"/>
    </row>
    <row r="1017" spans="9:111" ht="5.0999999999999996" customHeight="1">
      <c r="I1017" s="536"/>
      <c r="J1017" s="536"/>
      <c r="K1017" s="920"/>
      <c r="L1017" s="920"/>
      <c r="M1017" s="920"/>
      <c r="N1017" s="920"/>
      <c r="O1017" s="920"/>
      <c r="P1017" s="920"/>
      <c r="R1017" s="1931"/>
      <c r="S1017" s="1932"/>
      <c r="T1017" s="1932"/>
      <c r="U1017" s="1932"/>
      <c r="V1017" s="1932"/>
      <c r="W1017" s="1932"/>
      <c r="X1017" s="1932"/>
      <c r="Y1017" s="1933"/>
      <c r="Z1017" s="920"/>
      <c r="AA1017" s="920"/>
      <c r="AB1017" s="920"/>
      <c r="AC1017" s="920"/>
      <c r="AD1017" s="920"/>
      <c r="AE1017" s="920"/>
      <c r="AF1017" s="920"/>
      <c r="AG1017" s="920"/>
      <c r="AH1017" s="920"/>
      <c r="AI1017" s="920"/>
      <c r="AJ1017" s="920"/>
      <c r="AK1017" s="920"/>
      <c r="AX1017" s="920"/>
      <c r="AY1017" s="920"/>
      <c r="AZ1017" s="920"/>
      <c r="BA1017" s="920"/>
      <c r="BB1017" s="920"/>
      <c r="BC1017" s="920"/>
      <c r="BD1017" s="920"/>
      <c r="BE1017" s="920"/>
      <c r="BF1017" s="920"/>
      <c r="BG1017" s="920"/>
      <c r="BH1017" s="920"/>
    </row>
    <row r="1018" spans="9:111" ht="18.95" customHeight="1">
      <c r="I1018" s="536"/>
      <c r="J1018" s="1493" t="s">
        <v>2982</v>
      </c>
      <c r="K1018" s="1021"/>
      <c r="L1018" s="1021"/>
      <c r="M1018" s="1021"/>
      <c r="N1018" s="1022"/>
      <c r="O1018" s="1022"/>
      <c r="P1018" s="1023"/>
      <c r="Q1018" s="1023"/>
      <c r="R1018" s="1953" t="s">
        <v>2525</v>
      </c>
      <c r="S1018" s="908"/>
      <c r="T1018" s="908"/>
      <c r="U1018" s="908"/>
      <c r="V1018" s="908"/>
      <c r="W1018" s="908"/>
      <c r="X1018" s="908"/>
      <c r="Y1018" s="909"/>
      <c r="Z1018" s="920"/>
      <c r="AA1018" s="920"/>
      <c r="AB1018" s="920"/>
      <c r="AC1018" s="920"/>
      <c r="AD1018" s="920"/>
      <c r="AE1018" s="920"/>
      <c r="AF1018" s="920"/>
      <c r="AG1018" s="920"/>
      <c r="AH1018" s="920"/>
      <c r="AI1018" s="920"/>
      <c r="AJ1018" s="920"/>
      <c r="AK1018" s="920"/>
      <c r="AL1018" s="920"/>
      <c r="AM1018" s="920"/>
      <c r="AN1018" s="920"/>
    </row>
    <row r="1019" spans="9:111" ht="9.9499999999999993" customHeight="1">
      <c r="I1019" s="916"/>
      <c r="J1019" s="1317"/>
      <c r="K1019" s="1316"/>
      <c r="L1019" s="1316"/>
      <c r="M1019" s="1316"/>
      <c r="N1019" s="1316"/>
      <c r="O1019" s="1316"/>
      <c r="P1019" s="1316"/>
      <c r="Q1019" s="536"/>
      <c r="R1019" s="536"/>
      <c r="S1019" s="536"/>
      <c r="T1019" s="536"/>
      <c r="U1019" s="536"/>
      <c r="V1019" s="536"/>
      <c r="W1019" s="536"/>
      <c r="X1019" s="920"/>
      <c r="Y1019" s="920"/>
      <c r="Z1019" s="1316"/>
      <c r="AA1019" s="1316"/>
      <c r="AB1019" s="1316"/>
      <c r="AC1019" s="1316"/>
      <c r="AD1019" s="1316"/>
      <c r="AE1019" s="1316"/>
      <c r="AF1019" s="1316"/>
      <c r="AG1019" s="1316"/>
      <c r="AH1019" s="1316"/>
      <c r="AI1019" s="1316"/>
      <c r="AJ1019" s="1316"/>
      <c r="AK1019" s="1316"/>
      <c r="AL1019" s="1316"/>
      <c r="AM1019" s="1316"/>
      <c r="AN1019" s="1316"/>
      <c r="AO1019" s="1316"/>
      <c r="AP1019" s="1316"/>
      <c r="AQ1019" s="1316"/>
      <c r="AR1019" s="1316"/>
      <c r="AS1019" s="1316"/>
      <c r="AT1019" s="1316"/>
      <c r="AU1019" s="1316"/>
      <c r="AV1019" s="1316"/>
      <c r="AW1019" s="1316"/>
      <c r="AX1019" s="1316"/>
      <c r="AY1019" s="1316"/>
      <c r="AZ1019" s="1316"/>
      <c r="BA1019" s="1316"/>
      <c r="BB1019" s="1316"/>
      <c r="BC1019" s="1316"/>
      <c r="BD1019" s="1316"/>
      <c r="BE1019" s="1316"/>
      <c r="BF1019" s="1316"/>
      <c r="BG1019" s="1316"/>
      <c r="BH1019" s="1316"/>
      <c r="BI1019" s="1316"/>
      <c r="BJ1019" s="942"/>
    </row>
    <row r="1020" spans="9:111" ht="18.95" customHeight="1">
      <c r="I1020" s="935"/>
      <c r="J1020" s="1053" t="s">
        <v>1893</v>
      </c>
      <c r="K1020" s="752"/>
      <c r="L1020" s="938"/>
      <c r="M1020" s="938"/>
      <c r="N1020" s="2890" t="s">
        <v>1179</v>
      </c>
      <c r="O1020" s="2891"/>
      <c r="P1020" s="2891"/>
      <c r="Q1020" s="2892"/>
      <c r="R1020" s="986" t="s">
        <v>1180</v>
      </c>
      <c r="S1020" s="987" t="s">
        <v>1178</v>
      </c>
      <c r="T1020" s="2890" t="s">
        <v>1179</v>
      </c>
      <c r="U1020" s="2891"/>
      <c r="V1020" s="2891"/>
      <c r="W1020" s="2892"/>
      <c r="X1020" s="986" t="s">
        <v>1180</v>
      </c>
      <c r="Y1020" s="920"/>
      <c r="Z1020" s="920" t="s">
        <v>737</v>
      </c>
      <c r="AA1020" s="920" t="s">
        <v>2975</v>
      </c>
      <c r="AB1020" s="920"/>
      <c r="AC1020" s="920"/>
      <c r="AD1020" s="920"/>
      <c r="AE1020" s="920"/>
      <c r="AF1020" s="920"/>
      <c r="AG1020" s="920"/>
      <c r="AH1020" s="920"/>
      <c r="AI1020" s="920"/>
      <c r="AJ1020" s="920"/>
      <c r="AK1020" s="920"/>
      <c r="AL1020" s="920"/>
      <c r="AM1020" s="920"/>
      <c r="AN1020" s="920"/>
      <c r="AO1020" s="920"/>
      <c r="AP1020" s="920"/>
      <c r="AQ1020" s="920"/>
      <c r="AR1020" s="920"/>
      <c r="AS1020" s="920"/>
      <c r="AT1020" s="920"/>
      <c r="AU1020" s="920"/>
      <c r="AV1020" s="920"/>
      <c r="AW1020" s="920"/>
      <c r="AX1020" s="920"/>
      <c r="AY1020" s="920"/>
      <c r="AZ1020" s="920"/>
      <c r="BA1020" s="926" t="s">
        <v>1544</v>
      </c>
      <c r="BB1020" s="927"/>
      <c r="BC1020" s="928"/>
      <c r="BD1020" s="926" t="s">
        <v>1805</v>
      </c>
      <c r="BE1020" s="927"/>
      <c r="BF1020" s="928"/>
      <c r="BG1020" s="926" t="s">
        <v>1623</v>
      </c>
      <c r="BH1020" s="927"/>
      <c r="BI1020" s="928"/>
      <c r="BJ1020" s="937"/>
    </row>
    <row r="1021" spans="9:111" ht="9.9499999999999993" customHeight="1">
      <c r="I1021" s="935"/>
      <c r="J1021" s="920"/>
      <c r="K1021" s="920"/>
      <c r="L1021" s="920"/>
      <c r="M1021" s="920"/>
      <c r="N1021" s="920"/>
      <c r="O1021" s="920"/>
      <c r="P1021" s="920"/>
      <c r="Q1021" s="920"/>
      <c r="R1021" s="920"/>
      <c r="S1021" s="920"/>
      <c r="T1021" s="920"/>
      <c r="U1021" s="920"/>
      <c r="V1021" s="920"/>
      <c r="W1021" s="920"/>
      <c r="X1021" s="920"/>
      <c r="Y1021" s="920"/>
      <c r="Z1021" s="920"/>
      <c r="AA1021" s="920"/>
      <c r="AB1021" s="920"/>
      <c r="AC1021" s="920"/>
      <c r="AD1021" s="920"/>
      <c r="AE1021" s="920"/>
      <c r="AF1021" s="920"/>
      <c r="AG1021" s="920"/>
      <c r="AH1021" s="920"/>
      <c r="AI1021" s="920"/>
      <c r="AJ1021" s="920"/>
      <c r="AK1021" s="920"/>
      <c r="AL1021" s="920"/>
      <c r="AM1021" s="920"/>
      <c r="AN1021" s="920"/>
      <c r="AO1021" s="920"/>
      <c r="AP1021" s="920"/>
      <c r="AQ1021" s="920"/>
      <c r="AR1021" s="920"/>
      <c r="AS1021" s="920"/>
      <c r="AT1021" s="920"/>
      <c r="AU1021" s="920"/>
      <c r="AV1021" s="920"/>
      <c r="AW1021" s="920"/>
      <c r="AX1021" s="920"/>
      <c r="AY1021" s="920"/>
      <c r="AZ1021" s="920"/>
      <c r="BA1021" s="920"/>
      <c r="BB1021" s="920"/>
      <c r="BC1021" s="920"/>
      <c r="BD1021" s="920"/>
      <c r="BE1021" s="920"/>
      <c r="BF1021" s="920"/>
      <c r="BG1021" s="920"/>
      <c r="BH1021" s="920"/>
      <c r="BI1021" s="920"/>
      <c r="BJ1021" s="937"/>
    </row>
    <row r="1022" spans="9:111" ht="18.95" customHeight="1">
      <c r="I1022" s="935"/>
      <c r="J1022" s="1409" t="s">
        <v>2964</v>
      </c>
      <c r="K1022" s="981"/>
      <c r="M1022" s="2890" t="s">
        <v>1862</v>
      </c>
      <c r="N1022" s="2891"/>
      <c r="O1022" s="2891"/>
      <c r="P1022" s="2891"/>
      <c r="Q1022" s="2892"/>
      <c r="R1022" s="986" t="s">
        <v>1115</v>
      </c>
      <c r="T1022" s="949" t="s">
        <v>1627</v>
      </c>
      <c r="U1022" s="981"/>
      <c r="V1022" s="982" t="s">
        <v>1830</v>
      </c>
      <c r="W1022" s="983"/>
      <c r="X1022" s="983"/>
      <c r="Y1022" s="983"/>
      <c r="Z1022" s="986" t="s">
        <v>912</v>
      </c>
      <c r="AA1022" s="910" t="s">
        <v>1656</v>
      </c>
      <c r="AB1022" s="981"/>
      <c r="AC1022" s="938"/>
      <c r="AD1022" s="992" t="s">
        <v>1832</v>
      </c>
      <c r="AE1022" s="983"/>
      <c r="AF1022" s="983"/>
      <c r="AG1022" s="983"/>
      <c r="AH1022" s="946" t="s">
        <v>1115</v>
      </c>
      <c r="AI1022" s="920"/>
      <c r="AJ1022" s="1053" t="s">
        <v>1789</v>
      </c>
      <c r="AK1022" s="981"/>
      <c r="AL1022" s="938"/>
      <c r="AM1022" s="982" t="s">
        <v>1691</v>
      </c>
      <c r="AN1022" s="983"/>
      <c r="AO1022" s="983"/>
      <c r="AP1022" s="983"/>
      <c r="AQ1022" s="983"/>
      <c r="AR1022" s="946" t="s">
        <v>1115</v>
      </c>
      <c r="AS1022" s="920"/>
      <c r="AT1022" s="920"/>
      <c r="AU1022" s="920"/>
      <c r="AV1022" s="920"/>
      <c r="AW1022" s="920"/>
      <c r="AX1022" s="974"/>
      <c r="AY1022" s="974"/>
      <c r="AZ1022" s="974"/>
      <c r="BA1022" s="974"/>
      <c r="BB1022" s="974"/>
      <c r="BC1022" s="974"/>
      <c r="BD1022" s="920"/>
      <c r="BE1022" s="920"/>
      <c r="BF1022" s="920"/>
      <c r="BG1022" s="920"/>
      <c r="BJ1022" s="937"/>
      <c r="CY1022" s="488"/>
      <c r="CZ1022" s="488"/>
      <c r="DA1022" s="488"/>
      <c r="DB1022" s="488"/>
      <c r="DC1022" s="488"/>
      <c r="DD1022" s="488"/>
      <c r="DE1022" s="488"/>
      <c r="DF1022" s="488"/>
      <c r="DG1022" s="488"/>
    </row>
    <row r="1023" spans="9:111" ht="9.9499999999999993" customHeight="1">
      <c r="I1023" s="935"/>
      <c r="J1023" s="920"/>
      <c r="K1023" s="920"/>
      <c r="L1023" s="920"/>
      <c r="M1023" s="920"/>
      <c r="N1023" s="920"/>
      <c r="O1023" s="920"/>
      <c r="P1023" s="920"/>
      <c r="Q1023" s="920"/>
      <c r="R1023" s="920"/>
      <c r="S1023" s="920"/>
      <c r="T1023" s="920"/>
      <c r="U1023" s="920"/>
      <c r="V1023" s="920"/>
      <c r="W1023" s="920"/>
      <c r="X1023" s="920"/>
      <c r="Y1023" s="920"/>
      <c r="Z1023" s="920"/>
      <c r="AA1023" s="920"/>
      <c r="AB1023" s="920"/>
      <c r="AC1023" s="920"/>
      <c r="AD1023" s="920"/>
      <c r="AE1023" s="920"/>
      <c r="AF1023" s="920"/>
      <c r="AG1023" s="920"/>
      <c r="AH1023" s="920"/>
      <c r="AI1023" s="920"/>
      <c r="AJ1023" s="920"/>
      <c r="AK1023" s="920"/>
      <c r="AL1023" s="920"/>
      <c r="AM1023" s="920"/>
      <c r="AN1023" s="920"/>
      <c r="AO1023" s="920"/>
      <c r="AP1023" s="920"/>
      <c r="AQ1023" s="920"/>
      <c r="AR1023" s="920"/>
      <c r="AS1023" s="920"/>
      <c r="AT1023" s="920"/>
      <c r="AU1023" s="920"/>
      <c r="AV1023" s="920"/>
      <c r="AW1023" s="920"/>
      <c r="AX1023" s="974"/>
      <c r="AY1023" s="974"/>
      <c r="AZ1023" s="974"/>
      <c r="BA1023" s="974"/>
      <c r="BB1023" s="974"/>
      <c r="BC1023" s="974"/>
      <c r="BD1023" s="920"/>
      <c r="BE1023" s="920"/>
      <c r="BF1023" s="920"/>
      <c r="BG1023" s="920"/>
      <c r="BJ1023" s="937"/>
      <c r="CR1023" s="488"/>
      <c r="CS1023" s="488"/>
      <c r="CT1023" s="488"/>
      <c r="CU1023" s="488"/>
      <c r="CY1023" s="488"/>
      <c r="CZ1023" s="488"/>
      <c r="DA1023" s="488"/>
      <c r="DB1023" s="488"/>
      <c r="DC1023" s="488"/>
      <c r="DD1023" s="488"/>
      <c r="DE1023" s="488"/>
      <c r="DF1023" s="488"/>
      <c r="DG1023" s="488"/>
    </row>
    <row r="1024" spans="9:111" ht="18.95" customHeight="1">
      <c r="I1024" s="935"/>
      <c r="J1024" s="2880" t="s">
        <v>1559</v>
      </c>
      <c r="K1024" s="2797" t="s">
        <v>2966</v>
      </c>
      <c r="L1024" s="2798"/>
      <c r="M1024" s="2798"/>
      <c r="N1024" s="2798"/>
      <c r="O1024" s="2799"/>
      <c r="P1024" s="2797" t="s">
        <v>1586</v>
      </c>
      <c r="Q1024" s="2798"/>
      <c r="R1024" s="2798"/>
      <c r="S1024" s="2798"/>
      <c r="T1024" s="2798"/>
      <c r="U1024" s="2798"/>
      <c r="V1024" s="2798"/>
      <c r="W1024" s="2798"/>
      <c r="X1024" s="2798"/>
      <c r="Y1024" s="2798"/>
      <c r="Z1024" s="2798"/>
      <c r="AA1024" s="2798"/>
      <c r="AB1024" s="2799"/>
      <c r="AC1024" s="2810" t="s">
        <v>1799</v>
      </c>
      <c r="AD1024" s="2811"/>
      <c r="AE1024" s="2812"/>
      <c r="AF1024" s="1189" t="s">
        <v>2955</v>
      </c>
      <c r="AG1024" s="1959"/>
      <c r="AH1024" s="1959"/>
      <c r="AI1024" s="1959"/>
      <c r="AJ1024" s="1959"/>
      <c r="AK1024" s="1959"/>
      <c r="AL1024" s="1959"/>
      <c r="AM1024" s="1959"/>
      <c r="AN1024" s="1959"/>
      <c r="AO1024" s="1959"/>
      <c r="AP1024" s="1959"/>
      <c r="AQ1024" s="1959"/>
      <c r="AR1024" s="1959"/>
      <c r="AS1024" s="1959"/>
      <c r="AT1024" s="1959"/>
      <c r="AU1024" s="1959"/>
      <c r="AV1024" s="1959"/>
      <c r="AW1024" s="1959"/>
      <c r="AX1024" s="1959"/>
      <c r="AY1024" s="1959"/>
      <c r="AZ1024" s="1959"/>
      <c r="BA1024" s="1959"/>
      <c r="BB1024" s="1959"/>
      <c r="BC1024" s="1959"/>
      <c r="BD1024" s="2907" t="s">
        <v>2959</v>
      </c>
      <c r="BE1024" s="2908"/>
      <c r="BF1024" s="1954"/>
      <c r="BG1024" s="920"/>
      <c r="BJ1024" s="937"/>
      <c r="CY1024" s="920"/>
    </row>
    <row r="1025" spans="8:116" ht="18.95" customHeight="1">
      <c r="I1025" s="935"/>
      <c r="J1025" s="3016"/>
      <c r="K1025" s="2977"/>
      <c r="L1025" s="2850"/>
      <c r="M1025" s="2850"/>
      <c r="N1025" s="2850"/>
      <c r="O1025" s="2851"/>
      <c r="P1025" s="2800"/>
      <c r="Q1025" s="2801"/>
      <c r="R1025" s="2801"/>
      <c r="S1025" s="2801"/>
      <c r="T1025" s="2801"/>
      <c r="U1025" s="2801"/>
      <c r="V1025" s="2801"/>
      <c r="W1025" s="2801"/>
      <c r="X1025" s="2801"/>
      <c r="Y1025" s="2801"/>
      <c r="Z1025" s="2801"/>
      <c r="AA1025" s="2801"/>
      <c r="AB1025" s="2802"/>
      <c r="AC1025" s="2839"/>
      <c r="AD1025" s="2840"/>
      <c r="AE1025" s="2841"/>
      <c r="AF1025" s="3079" t="s">
        <v>1891</v>
      </c>
      <c r="AG1025" s="3080"/>
      <c r="AH1025" s="3169"/>
      <c r="AI1025" s="3080" t="s">
        <v>2979</v>
      </c>
      <c r="AJ1025" s="3080"/>
      <c r="AK1025" s="3080"/>
      <c r="AL1025" s="3080"/>
      <c r="AM1025" s="3080"/>
      <c r="AN1025" s="3080"/>
      <c r="AO1025" s="3080"/>
      <c r="AP1025" s="3080"/>
      <c r="AQ1025" s="3080"/>
      <c r="AR1025" s="3080"/>
      <c r="AS1025" s="3080"/>
      <c r="AT1025" s="3080"/>
      <c r="AU1025" s="3080"/>
      <c r="AV1025" s="3080"/>
      <c r="AW1025" s="3169"/>
      <c r="AX1025" s="1235" t="s">
        <v>1780</v>
      </c>
      <c r="AY1025" s="1236"/>
      <c r="AZ1025" s="1236"/>
      <c r="BA1025" s="1236"/>
      <c r="BB1025" s="1236"/>
      <c r="BC1025" s="1991"/>
      <c r="BD1025" s="2909"/>
      <c r="BE1025" s="2910"/>
      <c r="BF1025" s="2041" t="s">
        <v>1180</v>
      </c>
      <c r="BG1025" s="920"/>
      <c r="BJ1025" s="937"/>
      <c r="CY1025" s="920"/>
    </row>
    <row r="1026" spans="8:116" ht="18.95" customHeight="1">
      <c r="I1026" s="935"/>
      <c r="J1026" s="3016"/>
      <c r="K1026" s="2977"/>
      <c r="L1026" s="2850"/>
      <c r="M1026" s="2850"/>
      <c r="N1026" s="2850"/>
      <c r="O1026" s="2851"/>
      <c r="P1026" s="2797" t="s">
        <v>699</v>
      </c>
      <c r="Q1026" s="2798"/>
      <c r="R1026" s="2798"/>
      <c r="S1026" s="2799"/>
      <c r="T1026" s="2797" t="s">
        <v>700</v>
      </c>
      <c r="U1026" s="2798"/>
      <c r="V1026" s="2798"/>
      <c r="W1026" s="2799"/>
      <c r="X1026" s="2797" t="s">
        <v>1697</v>
      </c>
      <c r="Y1026" s="2798"/>
      <c r="Z1026" s="2798"/>
      <c r="AA1026" s="2798"/>
      <c r="AB1026" s="2799"/>
      <c r="AC1026" s="2839"/>
      <c r="AD1026" s="2840"/>
      <c r="AE1026" s="2841"/>
      <c r="AF1026" s="3177"/>
      <c r="AG1026" s="3172"/>
      <c r="AH1026" s="3173"/>
      <c r="AI1026" s="2811" t="s">
        <v>2517</v>
      </c>
      <c r="AJ1026" s="2811"/>
      <c r="AK1026" s="2812"/>
      <c r="AL1026" s="2810" t="s">
        <v>2960</v>
      </c>
      <c r="AM1026" s="2811"/>
      <c r="AN1026" s="2812"/>
      <c r="AO1026" s="3028" t="s">
        <v>2521</v>
      </c>
      <c r="AP1026" s="3029"/>
      <c r="AQ1026" s="3029"/>
      <c r="AR1026" s="3029"/>
      <c r="AS1026" s="3029"/>
      <c r="AT1026" s="3030"/>
      <c r="AU1026" s="3177" t="s">
        <v>1606</v>
      </c>
      <c r="AV1026" s="3172"/>
      <c r="AW1026" s="3173"/>
      <c r="AX1026" s="2859" t="s">
        <v>1892</v>
      </c>
      <c r="AY1026" s="3116"/>
      <c r="AZ1026" s="3117"/>
      <c r="BA1026" s="2859" t="s">
        <v>2523</v>
      </c>
      <c r="BB1026" s="3116"/>
      <c r="BC1026" s="3117"/>
      <c r="BD1026" s="2909"/>
      <c r="BE1026" s="2910"/>
      <c r="BF1026" s="937"/>
      <c r="BG1026" s="920"/>
      <c r="BJ1026" s="937"/>
      <c r="CY1026" s="920"/>
    </row>
    <row r="1027" spans="8:116" ht="18.95" customHeight="1">
      <c r="I1027" s="1847"/>
      <c r="J1027" s="2881"/>
      <c r="K1027" s="2800"/>
      <c r="L1027" s="2801"/>
      <c r="M1027" s="2801"/>
      <c r="N1027" s="2801"/>
      <c r="O1027" s="2802"/>
      <c r="P1027" s="2800"/>
      <c r="Q1027" s="2801"/>
      <c r="R1027" s="2801"/>
      <c r="S1027" s="2802"/>
      <c r="T1027" s="2800"/>
      <c r="U1027" s="2801"/>
      <c r="V1027" s="2801"/>
      <c r="W1027" s="2802"/>
      <c r="X1027" s="2800"/>
      <c r="Y1027" s="2801"/>
      <c r="Z1027" s="2801"/>
      <c r="AA1027" s="2801"/>
      <c r="AB1027" s="2802"/>
      <c r="AC1027" s="2813"/>
      <c r="AD1027" s="2814"/>
      <c r="AE1027" s="2815"/>
      <c r="AF1027" s="3082"/>
      <c r="AG1027" s="3083"/>
      <c r="AH1027" s="3170"/>
      <c r="AI1027" s="2814"/>
      <c r="AJ1027" s="2814"/>
      <c r="AK1027" s="2815"/>
      <c r="AL1027" s="2813"/>
      <c r="AM1027" s="2814"/>
      <c r="AN1027" s="2815"/>
      <c r="AO1027" s="1956" t="s">
        <v>2961</v>
      </c>
      <c r="AP1027" s="1957"/>
      <c r="AQ1027" s="1958"/>
      <c r="AR1027" s="1956" t="s">
        <v>2522</v>
      </c>
      <c r="AS1027" s="1957"/>
      <c r="AT1027" s="1958"/>
      <c r="AU1027" s="3082"/>
      <c r="AV1027" s="3083"/>
      <c r="AW1027" s="3170"/>
      <c r="AX1027" s="3118"/>
      <c r="AY1027" s="3119"/>
      <c r="AZ1027" s="3120"/>
      <c r="BA1027" s="3118"/>
      <c r="BB1027" s="3119"/>
      <c r="BC1027" s="3120"/>
      <c r="BD1027" s="3198"/>
      <c r="BE1027" s="3199"/>
      <c r="BF1027" s="937"/>
      <c r="BG1027" s="920"/>
      <c r="BJ1027" s="937"/>
      <c r="CY1027" s="920"/>
    </row>
    <row r="1028" spans="8:116" ht="18.95" customHeight="1">
      <c r="I1028" s="935"/>
      <c r="J1028" s="932" t="s">
        <v>737</v>
      </c>
      <c r="K1028" s="1029" t="s">
        <v>1860</v>
      </c>
      <c r="L1028" s="1027"/>
      <c r="M1028" s="1027"/>
      <c r="N1028" s="1027"/>
      <c r="O1028" s="1028"/>
      <c r="P1028" s="982" t="s">
        <v>1689</v>
      </c>
      <c r="Q1028" s="983"/>
      <c r="R1028" s="983"/>
      <c r="S1028" s="983"/>
      <c r="T1028" s="1080">
        <v>241657</v>
      </c>
      <c r="U1028" s="983"/>
      <c r="V1028" s="983"/>
      <c r="W1028" s="984"/>
      <c r="X1028" s="1245" t="s">
        <v>1691</v>
      </c>
      <c r="Y1028" s="983"/>
      <c r="Z1028" s="983"/>
      <c r="AA1028" s="983"/>
      <c r="AB1028" s="984"/>
      <c r="AC1028" s="982">
        <v>99000</v>
      </c>
      <c r="AD1028" s="1152"/>
      <c r="AE1028" s="1153"/>
      <c r="AF1028" s="3110">
        <v>100100</v>
      </c>
      <c r="AG1028" s="3111"/>
      <c r="AH1028" s="3112"/>
      <c r="AI1028" s="2891">
        <v>100000</v>
      </c>
      <c r="AJ1028" s="2891"/>
      <c r="AK1028" s="2891"/>
      <c r="AL1028" s="2890">
        <v>200</v>
      </c>
      <c r="AM1028" s="2891"/>
      <c r="AN1028" s="2892"/>
      <c r="AO1028" s="3174">
        <v>20</v>
      </c>
      <c r="AP1028" s="3175"/>
      <c r="AQ1028" s="3176"/>
      <c r="AR1028" s="2890">
        <v>30</v>
      </c>
      <c r="AS1028" s="2891"/>
      <c r="AT1028" s="2892"/>
      <c r="AU1028" s="3110">
        <f>AI1028-AL1028-AR1028</f>
        <v>99770</v>
      </c>
      <c r="AV1028" s="3111"/>
      <c r="AW1028" s="3112"/>
      <c r="AX1028" s="2890">
        <v>99000</v>
      </c>
      <c r="AY1028" s="2891"/>
      <c r="AZ1028" s="2892"/>
      <c r="BA1028" s="2890">
        <v>98900</v>
      </c>
      <c r="BB1028" s="2891"/>
      <c r="BC1028" s="2892"/>
      <c r="BD1028" s="982" t="s">
        <v>3210</v>
      </c>
      <c r="BE1028" s="1153"/>
      <c r="BF1028" s="1068"/>
      <c r="BG1028" s="920"/>
      <c r="BJ1028" s="937"/>
      <c r="CY1028" s="920"/>
    </row>
    <row r="1029" spans="8:116" ht="18.95" customHeight="1">
      <c r="I1029" s="935"/>
      <c r="J1029" s="932" t="s">
        <v>737</v>
      </c>
      <c r="K1029" s="1029" t="s">
        <v>1860</v>
      </c>
      <c r="L1029" s="1027"/>
      <c r="M1029" s="1027"/>
      <c r="N1029" s="1027"/>
      <c r="O1029" s="1028"/>
      <c r="P1029" s="982" t="s">
        <v>1689</v>
      </c>
      <c r="Q1029" s="983"/>
      <c r="R1029" s="983"/>
      <c r="S1029" s="983"/>
      <c r="T1029" s="1080">
        <v>241656</v>
      </c>
      <c r="U1029" s="983"/>
      <c r="V1029" s="983"/>
      <c r="W1029" s="984"/>
      <c r="X1029" s="1245" t="s">
        <v>1691</v>
      </c>
      <c r="Y1029" s="983"/>
      <c r="Z1029" s="983"/>
      <c r="AA1029" s="983"/>
      <c r="AB1029" s="984"/>
      <c r="AC1029" s="982">
        <v>99000</v>
      </c>
      <c r="AD1029" s="1152"/>
      <c r="AE1029" s="1153"/>
      <c r="AF1029" s="3110">
        <v>100100</v>
      </c>
      <c r="AG1029" s="3111"/>
      <c r="AH1029" s="3112"/>
      <c r="AI1029" s="2891">
        <v>100000</v>
      </c>
      <c r="AJ1029" s="2891"/>
      <c r="AK1029" s="2891"/>
      <c r="AL1029" s="2890">
        <v>200</v>
      </c>
      <c r="AM1029" s="2891"/>
      <c r="AN1029" s="2892"/>
      <c r="AO1029" s="3174">
        <v>20</v>
      </c>
      <c r="AP1029" s="3175"/>
      <c r="AQ1029" s="3176"/>
      <c r="AR1029" s="2890">
        <v>30</v>
      </c>
      <c r="AS1029" s="2891"/>
      <c r="AT1029" s="2892"/>
      <c r="AU1029" s="3110">
        <f>AI1029-AL1029-AR1029</f>
        <v>99770</v>
      </c>
      <c r="AV1029" s="3111"/>
      <c r="AW1029" s="3112"/>
      <c r="AX1029" s="2890"/>
      <c r="AY1029" s="2891"/>
      <c r="AZ1029" s="2892"/>
      <c r="BA1029" s="2890"/>
      <c r="BB1029" s="2891"/>
      <c r="BC1029" s="2892"/>
      <c r="BD1029" s="982" t="s">
        <v>3210</v>
      </c>
      <c r="BE1029" s="1153"/>
      <c r="BF1029" s="1068"/>
      <c r="BG1029" s="920"/>
      <c r="BJ1029" s="937"/>
      <c r="CY1029" s="920"/>
    </row>
    <row r="1030" spans="8:116" ht="18.95" customHeight="1">
      <c r="I1030" s="935"/>
      <c r="J1030" s="932" t="s">
        <v>737</v>
      </c>
      <c r="K1030" s="1029" t="s">
        <v>1860</v>
      </c>
      <c r="L1030" s="1027"/>
      <c r="M1030" s="1027"/>
      <c r="N1030" s="1027"/>
      <c r="O1030" s="1028"/>
      <c r="P1030" s="982" t="s">
        <v>1689</v>
      </c>
      <c r="Q1030" s="983"/>
      <c r="R1030" s="983"/>
      <c r="S1030" s="983"/>
      <c r="T1030" s="1080">
        <v>241655</v>
      </c>
      <c r="U1030" s="983"/>
      <c r="V1030" s="983"/>
      <c r="W1030" s="984"/>
      <c r="X1030" s="1245" t="s">
        <v>1691</v>
      </c>
      <c r="Y1030" s="983"/>
      <c r="Z1030" s="983"/>
      <c r="AA1030" s="983"/>
      <c r="AB1030" s="984"/>
      <c r="AC1030" s="982">
        <v>99000</v>
      </c>
      <c r="AD1030" s="1152"/>
      <c r="AE1030" s="1153"/>
      <c r="AF1030" s="3110">
        <v>100100</v>
      </c>
      <c r="AG1030" s="3111"/>
      <c r="AH1030" s="3112"/>
      <c r="AI1030" s="2891">
        <v>100000</v>
      </c>
      <c r="AJ1030" s="2891"/>
      <c r="AK1030" s="2891"/>
      <c r="AL1030" s="2890">
        <v>200</v>
      </c>
      <c r="AM1030" s="2891"/>
      <c r="AN1030" s="2892"/>
      <c r="AO1030" s="3174">
        <v>20</v>
      </c>
      <c r="AP1030" s="3175"/>
      <c r="AQ1030" s="3176"/>
      <c r="AR1030" s="2890">
        <v>30</v>
      </c>
      <c r="AS1030" s="2891"/>
      <c r="AT1030" s="2892"/>
      <c r="AU1030" s="3110">
        <f>AI1030-AL1030-AR1030</f>
        <v>99770</v>
      </c>
      <c r="AV1030" s="3111"/>
      <c r="AW1030" s="3112"/>
      <c r="AX1030" s="2890">
        <v>99760</v>
      </c>
      <c r="AY1030" s="2891"/>
      <c r="AZ1030" s="2892"/>
      <c r="BA1030" s="2890">
        <v>99700</v>
      </c>
      <c r="BB1030" s="2891"/>
      <c r="BC1030" s="2892"/>
      <c r="BD1030" s="982" t="s">
        <v>3210</v>
      </c>
      <c r="BE1030" s="1153"/>
      <c r="BF1030" s="1229"/>
      <c r="BG1030" s="920"/>
      <c r="BJ1030" s="937"/>
      <c r="CY1030" s="920"/>
    </row>
    <row r="1031" spans="8:116" ht="5.0999999999999996" customHeight="1">
      <c r="I1031" s="935"/>
      <c r="J1031" s="920"/>
      <c r="K1031" s="920"/>
      <c r="L1031" s="920"/>
      <c r="M1031" s="920"/>
      <c r="N1031" s="920"/>
      <c r="O1031" s="920"/>
      <c r="P1031" s="920"/>
      <c r="Q1031" s="920"/>
      <c r="R1031" s="920"/>
      <c r="S1031" s="920"/>
      <c r="T1031" s="920"/>
      <c r="U1031" s="920"/>
      <c r="V1031" s="920"/>
      <c r="W1031" s="920"/>
      <c r="X1031" s="920"/>
      <c r="Y1031" s="920"/>
      <c r="Z1031" s="920"/>
      <c r="AA1031" s="920"/>
      <c r="AB1031" s="920"/>
      <c r="AC1031" s="920"/>
      <c r="AD1031" s="920"/>
      <c r="AE1031" s="920"/>
      <c r="AF1031" s="920"/>
      <c r="AG1031" s="920"/>
      <c r="AH1031" s="920"/>
      <c r="AI1031" s="920"/>
      <c r="AJ1031" s="920"/>
      <c r="AK1031" s="920"/>
      <c r="AL1031" s="920"/>
      <c r="AM1031" s="920"/>
      <c r="AN1031" s="920"/>
      <c r="AO1031" s="920"/>
      <c r="AP1031" s="920"/>
      <c r="AQ1031" s="920"/>
      <c r="AR1031" s="920"/>
      <c r="AS1031" s="920"/>
      <c r="AT1031" s="920"/>
      <c r="AU1031" s="920"/>
      <c r="AV1031" s="920"/>
      <c r="AW1031" s="920"/>
      <c r="AX1031" s="920"/>
      <c r="AY1031" s="920"/>
      <c r="AZ1031" s="920"/>
      <c r="BA1031" s="920"/>
      <c r="BB1031" s="920"/>
      <c r="BC1031" s="920"/>
      <c r="BD1031" s="920"/>
      <c r="BE1031" s="920"/>
      <c r="BF1031" s="920"/>
      <c r="BG1031" s="920"/>
      <c r="BJ1031" s="937"/>
      <c r="CY1031" s="920"/>
    </row>
    <row r="1032" spans="8:116" ht="5.0999999999999996" customHeight="1">
      <c r="I1032" s="935"/>
      <c r="J1032" s="977"/>
      <c r="K1032" s="977"/>
      <c r="L1032" s="977"/>
      <c r="M1032" s="977"/>
      <c r="N1032" s="977"/>
      <c r="O1032" s="977"/>
      <c r="P1032" s="977"/>
      <c r="Q1032" s="977"/>
      <c r="R1032" s="977"/>
      <c r="S1032" s="977"/>
      <c r="T1032" s="977"/>
      <c r="U1032" s="977"/>
      <c r="V1032" s="977"/>
      <c r="W1032" s="977"/>
      <c r="X1032" s="977"/>
      <c r="Y1032" s="977"/>
      <c r="Z1032" s="977"/>
      <c r="AA1032" s="977"/>
      <c r="AB1032" s="977"/>
      <c r="AC1032" s="977"/>
      <c r="AD1032" s="977"/>
      <c r="AE1032" s="977"/>
      <c r="AF1032" s="1354"/>
      <c r="AG1032" s="1354"/>
      <c r="AH1032" s="1354"/>
      <c r="AI1032" s="1354"/>
      <c r="AJ1032" s="977"/>
      <c r="AK1032" s="1354"/>
      <c r="AL1032" s="1354"/>
      <c r="AM1032" s="1354"/>
      <c r="AN1032" s="1354"/>
      <c r="AO1032" s="1354"/>
      <c r="AP1032" s="977"/>
      <c r="AQ1032" s="977"/>
      <c r="AR1032" s="977"/>
      <c r="AS1032" s="977"/>
      <c r="AT1032" s="977"/>
      <c r="AU1032" s="977"/>
      <c r="AV1032" s="977"/>
      <c r="AW1032" s="977"/>
      <c r="AX1032" s="977"/>
      <c r="AY1032" s="977"/>
      <c r="AZ1032" s="977"/>
      <c r="BA1032" s="977"/>
      <c r="BB1032" s="977"/>
      <c r="BC1032" s="977"/>
      <c r="BD1032" s="977"/>
      <c r="BE1032" s="977"/>
      <c r="BF1032" s="977"/>
      <c r="BG1032" s="920"/>
      <c r="BJ1032" s="937"/>
      <c r="CY1032" s="920"/>
    </row>
    <row r="1033" spans="8:116" ht="18.95" customHeight="1">
      <c r="I1033" s="935"/>
      <c r="J1033" s="977"/>
      <c r="K1033" s="977"/>
      <c r="L1033" s="977"/>
      <c r="M1033" s="977"/>
      <c r="N1033" s="977"/>
      <c r="O1033" s="977"/>
      <c r="P1033" s="977"/>
      <c r="Q1033" s="977"/>
      <c r="R1033" s="977"/>
      <c r="S1033" s="977"/>
      <c r="T1033" s="977"/>
      <c r="U1033" s="977"/>
      <c r="V1033" s="977"/>
      <c r="W1033" s="977"/>
      <c r="X1033" s="977"/>
      <c r="Y1033" s="977"/>
      <c r="Z1033" s="977"/>
      <c r="AA1033" s="1929" t="s">
        <v>2418</v>
      </c>
      <c r="AB1033" s="977"/>
      <c r="AC1033" s="2889">
        <f>AC1030+AC1029+AC1028</f>
        <v>297000</v>
      </c>
      <c r="AD1033" s="2887"/>
      <c r="AE1033" s="2888"/>
      <c r="AF1033" s="2889">
        <f>AF1030+AF1029+AF1028</f>
        <v>300300</v>
      </c>
      <c r="AG1033" s="2887"/>
      <c r="AH1033" s="2888"/>
      <c r="AI1033" s="2889">
        <f>AI1030+AI1029+AI1028</f>
        <v>300000</v>
      </c>
      <c r="AJ1033" s="2887"/>
      <c r="AK1033" s="2888"/>
      <c r="AL1033" s="2889">
        <f>AL1030+AL1029+AL1028</f>
        <v>600</v>
      </c>
      <c r="AM1033" s="2887"/>
      <c r="AN1033" s="2888"/>
      <c r="AO1033" s="2889">
        <f>AO1030+AO1029+AO1028</f>
        <v>60</v>
      </c>
      <c r="AP1033" s="2887"/>
      <c r="AQ1033" s="2888"/>
      <c r="AR1033" s="2889">
        <f>AR1030+AR1029+AR1028</f>
        <v>90</v>
      </c>
      <c r="AS1033" s="2887"/>
      <c r="AT1033" s="2888"/>
      <c r="AU1033" s="2889">
        <f>AU1030+AU1029+AU1028</f>
        <v>299310</v>
      </c>
      <c r="AV1033" s="2887"/>
      <c r="AW1033" s="2888"/>
      <c r="AX1033" s="2889">
        <f>AX1030+AX1029+AX1028</f>
        <v>198760</v>
      </c>
      <c r="AY1033" s="2887"/>
      <c r="AZ1033" s="2888"/>
      <c r="BA1033" s="2889">
        <f>BA1030+BA1029+BA1028</f>
        <v>198600</v>
      </c>
      <c r="BB1033" s="2887"/>
      <c r="BC1033" s="2888"/>
      <c r="BD1033" s="977"/>
      <c r="BE1033" s="977"/>
      <c r="BF1033" s="977"/>
      <c r="BG1033" s="920"/>
      <c r="BJ1033" s="937"/>
      <c r="CR1033" s="1057"/>
      <c r="CS1033" s="1057"/>
      <c r="CT1033" s="1057"/>
      <c r="CU1033" s="1057"/>
      <c r="CV1033" s="1057"/>
      <c r="CW1033" s="1057"/>
      <c r="CX1033" s="1057"/>
      <c r="CY1033" s="1057"/>
      <c r="CZ1033" s="1057"/>
      <c r="DA1033" s="1057"/>
      <c r="DB1033" s="1057"/>
      <c r="DC1033" s="1057"/>
      <c r="DD1033" s="1057"/>
      <c r="DE1033" s="1057"/>
      <c r="DF1033" s="1057"/>
      <c r="DG1033" s="1057"/>
      <c r="DH1033" s="1057"/>
      <c r="DI1033" s="1057"/>
    </row>
    <row r="1034" spans="8:116" ht="5.0999999999999996" customHeight="1">
      <c r="I1034" s="935"/>
      <c r="J1034" s="977"/>
      <c r="K1034" s="977"/>
      <c r="L1034" s="977"/>
      <c r="M1034" s="977"/>
      <c r="N1034" s="977"/>
      <c r="O1034" s="977"/>
      <c r="P1034" s="977"/>
      <c r="Q1034" s="977"/>
      <c r="R1034" s="977"/>
      <c r="S1034" s="977"/>
      <c r="T1034" s="977"/>
      <c r="U1034" s="977"/>
      <c r="V1034" s="977"/>
      <c r="W1034" s="977"/>
      <c r="X1034" s="977"/>
      <c r="Y1034" s="977"/>
      <c r="Z1034" s="977"/>
      <c r="AA1034" s="977"/>
      <c r="AB1034" s="977"/>
      <c r="AC1034" s="977"/>
      <c r="AD1034" s="977"/>
      <c r="AE1034" s="977"/>
      <c r="AF1034" s="1242"/>
      <c r="AG1034" s="1242"/>
      <c r="AH1034" s="1242"/>
      <c r="AI1034" s="1242"/>
      <c r="AJ1034" s="977"/>
      <c r="AK1034" s="977"/>
      <c r="AL1034" s="977"/>
      <c r="AM1034" s="977"/>
      <c r="AN1034" s="977"/>
      <c r="AO1034" s="977"/>
      <c r="AP1034" s="977"/>
      <c r="AQ1034" s="977"/>
      <c r="AR1034" s="977"/>
      <c r="AS1034" s="977"/>
      <c r="AT1034" s="977"/>
      <c r="AU1034" s="977"/>
      <c r="AV1034" s="977"/>
      <c r="AW1034" s="977"/>
      <c r="AX1034" s="977"/>
      <c r="AY1034" s="977"/>
      <c r="AZ1034" s="977"/>
      <c r="BA1034" s="977"/>
      <c r="BB1034" s="977"/>
      <c r="BC1034" s="977"/>
      <c r="BD1034" s="977"/>
      <c r="BE1034" s="977"/>
      <c r="BF1034" s="977"/>
      <c r="BG1034" s="920"/>
      <c r="BJ1034" s="937"/>
      <c r="CR1034" s="1057"/>
      <c r="CS1034" s="1057"/>
      <c r="CT1034" s="1057"/>
      <c r="CU1034" s="1057"/>
      <c r="CV1034" s="1057"/>
      <c r="CW1034" s="1057"/>
      <c r="CX1034" s="1057"/>
      <c r="CY1034" s="1057"/>
      <c r="CZ1034" s="1057"/>
      <c r="DA1034" s="1057"/>
      <c r="DB1034" s="1057"/>
      <c r="DC1034" s="1057"/>
      <c r="DD1034" s="1057"/>
      <c r="DE1034" s="1057"/>
      <c r="DF1034" s="1057"/>
      <c r="DG1034" s="1057"/>
      <c r="DH1034" s="1057"/>
      <c r="DI1034" s="1057"/>
    </row>
    <row r="1035" spans="8:116" ht="9.9499999999999993" customHeight="1" thickBot="1">
      <c r="I1035" s="935"/>
      <c r="J1035" s="1049"/>
      <c r="K1035" s="1049"/>
      <c r="L1035" s="1049"/>
      <c r="M1035" s="1049"/>
      <c r="N1035" s="1049"/>
      <c r="O1035" s="1049"/>
      <c r="P1035" s="1049"/>
      <c r="Q1035" s="1049"/>
      <c r="R1035" s="1049"/>
      <c r="S1035" s="1049"/>
      <c r="T1035" s="1049"/>
      <c r="U1035" s="1049"/>
      <c r="V1035" s="1049"/>
      <c r="W1035" s="1049"/>
      <c r="X1035" s="1049"/>
      <c r="Y1035" s="1049"/>
      <c r="Z1035" s="1049"/>
      <c r="AA1035" s="1049"/>
      <c r="AB1035" s="1049"/>
      <c r="AC1035" s="1049"/>
      <c r="AD1035" s="1049"/>
      <c r="AE1035" s="1049"/>
      <c r="AF1035" s="1049"/>
      <c r="AG1035" s="1049"/>
      <c r="AH1035" s="1049"/>
      <c r="AI1035" s="1049"/>
      <c r="AJ1035" s="1049"/>
      <c r="AK1035" s="1049"/>
      <c r="AL1035" s="1049"/>
      <c r="AM1035" s="1049"/>
      <c r="AN1035" s="1049"/>
      <c r="AO1035" s="1049"/>
      <c r="AP1035" s="1049"/>
      <c r="AQ1035" s="1049"/>
      <c r="AR1035" s="1049"/>
      <c r="AS1035" s="1049"/>
      <c r="AT1035" s="1049"/>
      <c r="AU1035" s="1049"/>
      <c r="AV1035" s="1049"/>
      <c r="AW1035" s="1049"/>
      <c r="AX1035" s="1049"/>
      <c r="AY1035" s="1049"/>
      <c r="AZ1035" s="1049"/>
      <c r="BA1035" s="1049"/>
      <c r="BB1035" s="1049"/>
      <c r="BC1035" s="1049"/>
      <c r="BD1035" s="1049"/>
      <c r="BE1035" s="1049"/>
      <c r="BF1035" s="1049"/>
      <c r="BG1035" s="920"/>
      <c r="BJ1035" s="937"/>
    </row>
    <row r="1036" spans="8:116" ht="18.95" customHeight="1">
      <c r="I1036" s="935"/>
      <c r="J1036" s="1000"/>
      <c r="K1036" s="1000"/>
      <c r="L1036" s="1000"/>
      <c r="M1036" s="1000"/>
      <c r="N1036" s="1000"/>
      <c r="O1036" s="1000"/>
      <c r="P1036" s="1000"/>
      <c r="Q1036" s="1000"/>
      <c r="R1036" s="1000"/>
      <c r="S1036" s="1000"/>
      <c r="T1036" s="1000"/>
      <c r="U1036" s="1000"/>
      <c r="V1036" s="1000"/>
      <c r="W1036" s="1000"/>
      <c r="X1036" s="1000"/>
      <c r="Y1036" s="1000"/>
      <c r="Z1036" s="1000"/>
      <c r="AA1036" s="1000"/>
      <c r="AB1036" s="1000"/>
      <c r="AC1036" s="1000"/>
      <c r="AD1036" s="1000"/>
      <c r="AE1036" s="1000"/>
      <c r="AF1036" s="1000"/>
      <c r="AG1036" s="1000"/>
      <c r="AH1036" s="1000"/>
      <c r="AI1036" s="1000"/>
      <c r="AJ1036" s="1000"/>
      <c r="AK1036" s="1000"/>
      <c r="AL1036" s="1000"/>
      <c r="AM1036" s="1000"/>
      <c r="AN1036" s="1000"/>
      <c r="AO1036" s="1000"/>
      <c r="AP1036" s="1000"/>
      <c r="AQ1036" s="1000"/>
      <c r="AR1036" s="1000"/>
      <c r="AS1036" s="1000"/>
      <c r="AT1036" s="1000"/>
      <c r="AU1036" s="1000"/>
      <c r="AV1036" s="1000"/>
      <c r="AW1036" s="1000"/>
      <c r="AX1036" s="1000"/>
      <c r="AY1036" s="1000"/>
      <c r="AZ1036" s="1000"/>
      <c r="BA1036" s="1000"/>
      <c r="BB1036" s="1000"/>
      <c r="BC1036" s="1000"/>
      <c r="BD1036" s="1000"/>
      <c r="BE1036" s="1000"/>
      <c r="BF1036" s="2026"/>
      <c r="BG1036" s="920"/>
      <c r="BJ1036" s="937"/>
      <c r="CR1036" s="488"/>
      <c r="CS1036" s="488"/>
      <c r="CT1036" s="488"/>
      <c r="CU1036" s="488"/>
      <c r="CV1036" s="488"/>
      <c r="CW1036" s="488"/>
      <c r="CX1036" s="488"/>
      <c r="CY1036" s="488"/>
      <c r="CZ1036" s="488"/>
      <c r="DA1036" s="488"/>
    </row>
    <row r="1037" spans="8:116" ht="18.95" customHeight="1">
      <c r="I1037" s="935"/>
      <c r="J1037" s="988" t="s">
        <v>1822</v>
      </c>
      <c r="K1037" s="1057"/>
      <c r="L1037" s="1057"/>
      <c r="M1037" s="1057"/>
      <c r="N1037" s="1057"/>
      <c r="O1037" s="1057"/>
      <c r="P1037" s="1057"/>
      <c r="Q1037" s="1057"/>
      <c r="R1037" s="1057"/>
      <c r="S1037" s="1057"/>
      <c r="T1037" s="1057"/>
      <c r="U1037" s="1057"/>
      <c r="V1037" s="1057"/>
      <c r="W1037" s="1057"/>
      <c r="X1037" s="1057"/>
      <c r="Y1037" s="1057"/>
      <c r="Z1037" s="1057"/>
      <c r="AA1037" s="1057"/>
      <c r="AB1037" s="1057"/>
      <c r="AC1037" s="1057"/>
      <c r="AD1037" s="1057"/>
      <c r="AE1037" s="1057"/>
      <c r="AF1037" s="1057"/>
      <c r="AG1037" s="1057"/>
      <c r="AH1037" s="1057"/>
      <c r="AI1037" s="1057"/>
      <c r="AJ1037" s="1057"/>
      <c r="AK1037" s="1057"/>
      <c r="AL1037" s="1057"/>
      <c r="AM1037" s="1057"/>
      <c r="AN1037" s="1057"/>
      <c r="AO1037" s="1057"/>
      <c r="AP1037" s="1057"/>
      <c r="AQ1037" s="1057"/>
      <c r="AR1037" s="1057"/>
      <c r="AS1037" s="1057"/>
      <c r="AT1037" s="1057"/>
      <c r="AU1037" s="1057"/>
      <c r="AV1037" s="1057"/>
      <c r="AW1037" s="1057"/>
      <c r="AX1037" s="1057"/>
      <c r="AY1037" s="1057"/>
      <c r="AZ1037" s="1057"/>
      <c r="BA1037" s="1057"/>
      <c r="BB1037" s="1057"/>
      <c r="BC1037" s="1057"/>
      <c r="BD1037" s="1057"/>
      <c r="BE1037" s="1057"/>
      <c r="BF1037" s="1057"/>
      <c r="BG1037" s="1057"/>
      <c r="BH1037" s="1057"/>
      <c r="BI1037" s="1057"/>
      <c r="BJ1037" s="937"/>
      <c r="CX1037" s="488"/>
      <c r="CY1037" s="488"/>
      <c r="CZ1037" s="488"/>
      <c r="DA1037" s="488"/>
      <c r="DB1037" s="488"/>
      <c r="DC1037" s="488"/>
      <c r="DD1037" s="488"/>
      <c r="DE1037" s="488"/>
      <c r="DF1037" s="488"/>
      <c r="DG1037" s="488"/>
    </row>
    <row r="1038" spans="8:116" ht="18.95" customHeight="1">
      <c r="H1038" s="920"/>
      <c r="I1038" s="1504"/>
      <c r="J1038" s="2797" t="s">
        <v>1630</v>
      </c>
      <c r="K1038" s="2848"/>
      <c r="L1038" s="2848"/>
      <c r="M1038" s="2848"/>
      <c r="N1038" s="2799"/>
      <c r="O1038" s="2797" t="s">
        <v>1586</v>
      </c>
      <c r="P1038" s="2848"/>
      <c r="Q1038" s="2848"/>
      <c r="R1038" s="2848"/>
      <c r="S1038" s="2848"/>
      <c r="T1038" s="2848"/>
      <c r="U1038" s="2848"/>
      <c r="V1038" s="2848"/>
      <c r="W1038" s="2848"/>
      <c r="X1038" s="2848"/>
      <c r="Y1038" s="2848"/>
      <c r="Z1038" s="2848"/>
      <c r="AA1038" s="2799"/>
      <c r="AB1038" s="2797" t="s">
        <v>1771</v>
      </c>
      <c r="AC1038" s="2848"/>
      <c r="AD1038" s="2799"/>
      <c r="AE1038" s="1025" t="s">
        <v>1823</v>
      </c>
      <c r="AF1038" s="1026"/>
      <c r="AG1038" s="1026"/>
      <c r="AH1038" s="1026"/>
      <c r="AI1038" s="1026"/>
      <c r="AJ1038" s="1026"/>
      <c r="AK1038" s="1026"/>
      <c r="AL1038" s="1026"/>
      <c r="AM1038" s="1026"/>
      <c r="AN1038" s="1026"/>
      <c r="AO1038" s="1026"/>
      <c r="AP1038" s="1026"/>
      <c r="AQ1038" s="1026"/>
      <c r="AR1038" s="1026"/>
      <c r="AS1038" s="1182"/>
      <c r="AT1038" s="1025" t="s">
        <v>2527</v>
      </c>
      <c r="AU1038" s="1026"/>
      <c r="AV1038" s="1026"/>
      <c r="AW1038" s="1026"/>
      <c r="AX1038" s="1026"/>
      <c r="AY1038" s="1026"/>
      <c r="AZ1038" s="1026"/>
      <c r="BA1038" s="1026"/>
      <c r="BB1038" s="1026"/>
      <c r="BC1038" s="1026"/>
      <c r="BD1038" s="1026"/>
      <c r="BE1038" s="1026"/>
      <c r="BF1038" s="1026"/>
      <c r="BG1038" s="1026"/>
      <c r="BH1038" s="1182"/>
      <c r="BI1038" s="1954"/>
      <c r="BJ1038" s="937"/>
      <c r="CX1038" s="488"/>
      <c r="CY1038" s="488"/>
      <c r="CZ1038" s="488"/>
      <c r="DA1038" s="488"/>
      <c r="DB1038" s="488"/>
      <c r="DC1038" s="488"/>
      <c r="DD1038" s="488"/>
      <c r="DE1038" s="488"/>
      <c r="DF1038" s="488"/>
    </row>
    <row r="1039" spans="8:116" ht="18.95" customHeight="1">
      <c r="H1039" s="920"/>
      <c r="I1039" s="1504"/>
      <c r="J1039" s="2800"/>
      <c r="K1039" s="2801"/>
      <c r="L1039" s="2801"/>
      <c r="M1039" s="2801"/>
      <c r="N1039" s="2802"/>
      <c r="O1039" s="966" t="s">
        <v>699</v>
      </c>
      <c r="P1039" s="1361"/>
      <c r="Q1039" s="1361"/>
      <c r="R1039" s="1361"/>
      <c r="S1039" s="966" t="s">
        <v>700</v>
      </c>
      <c r="T1039" s="1361"/>
      <c r="U1039" s="1361"/>
      <c r="V1039" s="968"/>
      <c r="W1039" s="930" t="s">
        <v>1697</v>
      </c>
      <c r="X1039" s="930"/>
      <c r="Y1039" s="930"/>
      <c r="Z1039" s="930"/>
      <c r="AA1039" s="930"/>
      <c r="AB1039" s="2800"/>
      <c r="AC1039" s="2801"/>
      <c r="AD1039" s="2802"/>
      <c r="AE1039" s="1025" t="s">
        <v>1824</v>
      </c>
      <c r="AF1039" s="1026"/>
      <c r="AG1039" s="1182"/>
      <c r="AH1039" s="1025" t="s">
        <v>1825</v>
      </c>
      <c r="AI1039" s="1026"/>
      <c r="AJ1039" s="1182"/>
      <c r="AK1039" s="1025" t="s">
        <v>1826</v>
      </c>
      <c r="AL1039" s="1026"/>
      <c r="AM1039" s="1182"/>
      <c r="AN1039" s="1025" t="s">
        <v>1827</v>
      </c>
      <c r="AO1039" s="1026"/>
      <c r="AP1039" s="1182"/>
      <c r="AQ1039" s="1025" t="s">
        <v>1803</v>
      </c>
      <c r="AR1039" s="1026"/>
      <c r="AS1039" s="1182"/>
      <c r="AT1039" s="1025" t="s">
        <v>1824</v>
      </c>
      <c r="AU1039" s="1026"/>
      <c r="AV1039" s="1182"/>
      <c r="AW1039" s="1025" t="s">
        <v>1825</v>
      </c>
      <c r="AX1039" s="1026"/>
      <c r="AY1039" s="1182"/>
      <c r="AZ1039" s="1025" t="s">
        <v>1826</v>
      </c>
      <c r="BA1039" s="1026"/>
      <c r="BB1039" s="1182"/>
      <c r="BC1039" s="1025" t="s">
        <v>1827</v>
      </c>
      <c r="BD1039" s="1026"/>
      <c r="BE1039" s="1182"/>
      <c r="BF1039" s="1025" t="s">
        <v>2526</v>
      </c>
      <c r="BG1039" s="1026"/>
      <c r="BH1039" s="1182"/>
      <c r="BI1039" s="1930" t="s">
        <v>1180</v>
      </c>
      <c r="BJ1039" s="937"/>
      <c r="CX1039" s="488"/>
      <c r="CY1039" s="488"/>
      <c r="CZ1039" s="488"/>
      <c r="DA1039" s="488"/>
      <c r="DB1039" s="488"/>
      <c r="DC1039" s="488"/>
      <c r="DD1039" s="488"/>
      <c r="DE1039" s="488"/>
      <c r="DF1039" s="488"/>
      <c r="DG1039" s="488"/>
      <c r="DH1039" s="488"/>
      <c r="DI1039" s="488"/>
      <c r="DJ1039" s="488"/>
      <c r="DK1039" s="488"/>
      <c r="DL1039" s="488"/>
    </row>
    <row r="1040" spans="8:116" ht="18.95" customHeight="1">
      <c r="I1040" s="1504"/>
      <c r="J1040" s="1029" t="s">
        <v>1860</v>
      </c>
      <c r="K1040" s="1027"/>
      <c r="L1040" s="1027"/>
      <c r="M1040" s="1027"/>
      <c r="N1040" s="1028"/>
      <c r="O1040" s="982" t="s">
        <v>1689</v>
      </c>
      <c r="P1040" s="983"/>
      <c r="Q1040" s="983"/>
      <c r="R1040" s="983"/>
      <c r="S1040" s="1080">
        <v>241657</v>
      </c>
      <c r="T1040" s="983"/>
      <c r="U1040" s="983"/>
      <c r="V1040" s="984"/>
      <c r="W1040" s="1245" t="s">
        <v>1691</v>
      </c>
      <c r="X1040" s="983"/>
      <c r="Y1040" s="983"/>
      <c r="Z1040" s="983"/>
      <c r="AA1040" s="983"/>
      <c r="AB1040" s="982" t="s">
        <v>1772</v>
      </c>
      <c r="AC1040" s="1152"/>
      <c r="AD1040" s="1153"/>
      <c r="AE1040" s="1029">
        <v>300</v>
      </c>
      <c r="AF1040" s="1027"/>
      <c r="AG1040" s="1028"/>
      <c r="AH1040" s="954">
        <v>300</v>
      </c>
      <c r="AI1040" s="955"/>
      <c r="AJ1040" s="971"/>
      <c r="AK1040" s="1029">
        <v>200</v>
      </c>
      <c r="AL1040" s="1027"/>
      <c r="AM1040" s="1028"/>
      <c r="AN1040" s="954">
        <v>200</v>
      </c>
      <c r="AO1040" s="955"/>
      <c r="AP1040" s="971"/>
      <c r="AQ1040" s="954">
        <f>AE1040+AH1040+AK1040+AN1040</f>
        <v>1000</v>
      </c>
      <c r="AR1040" s="955"/>
      <c r="AS1040" s="971"/>
      <c r="AT1040" s="1211" t="s">
        <v>2970</v>
      </c>
      <c r="AU1040" s="1212"/>
      <c r="AV1040" s="1213"/>
      <c r="AW1040" s="1211" t="s">
        <v>2970</v>
      </c>
      <c r="AX1040" s="1214"/>
      <c r="AY1040" s="1215"/>
      <c r="AZ1040" s="1211" t="s">
        <v>2970</v>
      </c>
      <c r="BA1040" s="1212"/>
      <c r="BB1040" s="1213"/>
      <c r="BC1040" s="1211" t="s">
        <v>2970</v>
      </c>
      <c r="BD1040" s="1214"/>
      <c r="BE1040" s="1215"/>
      <c r="BF1040" s="1498" t="s">
        <v>2970</v>
      </c>
      <c r="BG1040" s="1499"/>
      <c r="BH1040" s="1500"/>
      <c r="BI1040" s="937"/>
      <c r="BJ1040" s="937"/>
      <c r="CX1040" s="488"/>
      <c r="CY1040" s="488"/>
      <c r="CZ1040" s="488"/>
      <c r="DA1040" s="488"/>
      <c r="DB1040" s="488"/>
      <c r="DC1040" s="488"/>
      <c r="DD1040" s="488"/>
      <c r="DE1040" s="488"/>
      <c r="DF1040" s="488"/>
      <c r="DG1040" s="488"/>
      <c r="DH1040" s="488"/>
      <c r="DI1040" s="488"/>
      <c r="DJ1040" s="488"/>
      <c r="DK1040" s="488"/>
      <c r="DL1040" s="488"/>
    </row>
    <row r="1041" spans="5:116" ht="18.95" customHeight="1">
      <c r="I1041" s="1504"/>
      <c r="J1041" s="1029" t="s">
        <v>1860</v>
      </c>
      <c r="K1041" s="1027"/>
      <c r="L1041" s="1027"/>
      <c r="M1041" s="1027"/>
      <c r="N1041" s="1028"/>
      <c r="O1041" s="982" t="s">
        <v>1689</v>
      </c>
      <c r="P1041" s="983"/>
      <c r="Q1041" s="983"/>
      <c r="R1041" s="983"/>
      <c r="S1041" s="1080">
        <v>241657</v>
      </c>
      <c r="T1041" s="983"/>
      <c r="U1041" s="983"/>
      <c r="V1041" s="984"/>
      <c r="W1041" s="1245" t="s">
        <v>1691</v>
      </c>
      <c r="X1041" s="983"/>
      <c r="Y1041" s="983"/>
      <c r="Z1041" s="983"/>
      <c r="AA1041" s="983"/>
      <c r="AB1041" s="982" t="s">
        <v>1773</v>
      </c>
      <c r="AC1041" s="1152"/>
      <c r="AD1041" s="1153"/>
      <c r="AE1041" s="1029">
        <v>300</v>
      </c>
      <c r="AF1041" s="1027"/>
      <c r="AG1041" s="1028"/>
      <c r="AH1041" s="954">
        <v>500</v>
      </c>
      <c r="AI1041" s="955"/>
      <c r="AJ1041" s="971"/>
      <c r="AK1041" s="1029">
        <v>500</v>
      </c>
      <c r="AL1041" s="1027"/>
      <c r="AM1041" s="1028"/>
      <c r="AN1041" s="954">
        <v>200</v>
      </c>
      <c r="AO1041" s="955"/>
      <c r="AP1041" s="971"/>
      <c r="AQ1041" s="954">
        <f>AE1041+AH1041+AK1041+AN1041</f>
        <v>1500</v>
      </c>
      <c r="AR1041" s="955"/>
      <c r="AS1041" s="971"/>
      <c r="AT1041" s="1211" t="s">
        <v>2970</v>
      </c>
      <c r="AU1041" s="1212"/>
      <c r="AV1041" s="1213"/>
      <c r="AW1041" s="1211" t="s">
        <v>2970</v>
      </c>
      <c r="AX1041" s="1214"/>
      <c r="AY1041" s="1215"/>
      <c r="AZ1041" s="1211" t="s">
        <v>2970</v>
      </c>
      <c r="BA1041" s="1212"/>
      <c r="BB1041" s="1213"/>
      <c r="BC1041" s="1211" t="s">
        <v>2970</v>
      </c>
      <c r="BD1041" s="1214"/>
      <c r="BE1041" s="1215"/>
      <c r="BF1041" s="1498" t="s">
        <v>2970</v>
      </c>
      <c r="BG1041" s="1499"/>
      <c r="BH1041" s="1500"/>
      <c r="BI1041" s="937"/>
      <c r="BJ1041" s="937"/>
      <c r="CX1041" s="488"/>
      <c r="CY1041" s="488"/>
      <c r="CZ1041" s="488"/>
      <c r="DA1041" s="488"/>
      <c r="DB1041" s="488"/>
      <c r="DC1041" s="488"/>
      <c r="DD1041" s="488"/>
      <c r="DE1041" s="488"/>
      <c r="DF1041" s="488"/>
      <c r="DG1041" s="488"/>
      <c r="DH1041" s="488"/>
      <c r="DI1041" s="488"/>
      <c r="DJ1041" s="488"/>
      <c r="DK1041" s="488"/>
      <c r="DL1041" s="488"/>
    </row>
    <row r="1042" spans="5:116" ht="18.95" customHeight="1">
      <c r="I1042" s="1504"/>
      <c r="J1042" s="1029" t="s">
        <v>1860</v>
      </c>
      <c r="K1042" s="1027"/>
      <c r="L1042" s="1027"/>
      <c r="M1042" s="1027"/>
      <c r="N1042" s="1028"/>
      <c r="O1042" s="982" t="s">
        <v>1689</v>
      </c>
      <c r="P1042" s="983"/>
      <c r="Q1042" s="983"/>
      <c r="R1042" s="983"/>
      <c r="S1042" s="1080">
        <v>241657</v>
      </c>
      <c r="T1042" s="983"/>
      <c r="U1042" s="983"/>
      <c r="V1042" s="984"/>
      <c r="W1042" s="1245" t="s">
        <v>1691</v>
      </c>
      <c r="X1042" s="983"/>
      <c r="Y1042" s="983"/>
      <c r="Z1042" s="983"/>
      <c r="AA1042" s="983"/>
      <c r="AB1042" s="982" t="s">
        <v>1766</v>
      </c>
      <c r="AC1042" s="1152"/>
      <c r="AD1042" s="1153"/>
      <c r="AE1042" s="1029">
        <v>500</v>
      </c>
      <c r="AF1042" s="1027"/>
      <c r="AG1042" s="1028"/>
      <c r="AH1042" s="954">
        <v>500</v>
      </c>
      <c r="AI1042" s="955"/>
      <c r="AJ1042" s="971"/>
      <c r="AK1042" s="1029">
        <v>500</v>
      </c>
      <c r="AL1042" s="1027"/>
      <c r="AM1042" s="1028"/>
      <c r="AN1042" s="954">
        <v>600</v>
      </c>
      <c r="AO1042" s="955"/>
      <c r="AP1042" s="971"/>
      <c r="AQ1042" s="954">
        <f>AE1042+AH1042+AK1042+AN1042</f>
        <v>2100</v>
      </c>
      <c r="AR1042" s="955"/>
      <c r="AS1042" s="971"/>
      <c r="AT1042" s="1211" t="s">
        <v>2970</v>
      </c>
      <c r="AU1042" s="1212"/>
      <c r="AV1042" s="1213"/>
      <c r="AW1042" s="1211" t="s">
        <v>2970</v>
      </c>
      <c r="AX1042" s="1214"/>
      <c r="AY1042" s="1215"/>
      <c r="AZ1042" s="1211" t="s">
        <v>2970</v>
      </c>
      <c r="BA1042" s="1212"/>
      <c r="BB1042" s="1213"/>
      <c r="BC1042" s="1211" t="s">
        <v>2970</v>
      </c>
      <c r="BD1042" s="1214"/>
      <c r="BE1042" s="1215"/>
      <c r="BF1042" s="1498" t="s">
        <v>2986</v>
      </c>
      <c r="BG1042" s="1499"/>
      <c r="BH1042" s="1500"/>
      <c r="BI1042" s="1068"/>
      <c r="BJ1042" s="937"/>
    </row>
    <row r="1043" spans="5:116" ht="18.95" customHeight="1">
      <c r="I1043" s="1504"/>
      <c r="J1043" s="1187"/>
      <c r="K1043" s="1188"/>
      <c r="L1043" s="1188"/>
      <c r="M1043" s="1188"/>
      <c r="N1043" s="1188"/>
      <c r="O1043" s="1188"/>
      <c r="P1043" s="1188"/>
      <c r="Q1043" s="1188"/>
      <c r="R1043" s="1188"/>
      <c r="S1043" s="1188"/>
      <c r="T1043" s="1188"/>
      <c r="U1043" s="1188"/>
      <c r="V1043" s="1188"/>
      <c r="W1043" s="1188"/>
      <c r="X1043" s="1188"/>
      <c r="Y1043" s="1188"/>
      <c r="Z1043" s="1188"/>
      <c r="AA1043" s="1188"/>
      <c r="AB1043" s="1189" t="s">
        <v>1810</v>
      </c>
      <c r="AC1043" s="1189"/>
      <c r="AD1043" s="1190"/>
      <c r="AE1043" s="929">
        <f>AE1042+AE1041+AE1040</f>
        <v>1100</v>
      </c>
      <c r="AF1043" s="930"/>
      <c r="AG1043" s="931"/>
      <c r="AH1043" s="929">
        <f>AH1042+AH1041+AH1040</f>
        <v>1300</v>
      </c>
      <c r="AI1043" s="930"/>
      <c r="AJ1043" s="931"/>
      <c r="AK1043" s="929">
        <f>AK1042+AK1041+AK1040</f>
        <v>1200</v>
      </c>
      <c r="AL1043" s="930"/>
      <c r="AM1043" s="931"/>
      <c r="AN1043" s="929">
        <f>AN1042+AN1041+AN1040</f>
        <v>1000</v>
      </c>
      <c r="AO1043" s="930"/>
      <c r="AP1043" s="931"/>
      <c r="AQ1043" s="929">
        <f>AQ1042+AQ1041+AQ1040</f>
        <v>4600</v>
      </c>
      <c r="AR1043" s="930"/>
      <c r="AS1043" s="931"/>
      <c r="AT1043" s="1495" t="s">
        <v>2970</v>
      </c>
      <c r="AU1043" s="1496"/>
      <c r="AV1043" s="1497"/>
      <c r="AW1043" s="1495" t="s">
        <v>2970</v>
      </c>
      <c r="AX1043" s="1496"/>
      <c r="AY1043" s="1497"/>
      <c r="AZ1043" s="1495" t="s">
        <v>2970</v>
      </c>
      <c r="BA1043" s="1496"/>
      <c r="BB1043" s="1497"/>
      <c r="BC1043" s="1495" t="s">
        <v>2970</v>
      </c>
      <c r="BD1043" s="1496"/>
      <c r="BE1043" s="1497"/>
      <c r="BF1043" s="1501" t="s">
        <v>2970</v>
      </c>
      <c r="BG1043" s="1502"/>
      <c r="BH1043" s="1503"/>
      <c r="BI1043" s="1229"/>
      <c r="BJ1043" s="937"/>
    </row>
    <row r="1044" spans="5:116" ht="18.95" customHeight="1">
      <c r="I1044" s="936"/>
      <c r="J1044" s="939"/>
      <c r="K1044" s="939"/>
      <c r="L1044" s="939"/>
      <c r="M1044" s="939"/>
      <c r="N1044" s="939"/>
      <c r="O1044" s="939"/>
      <c r="P1044" s="939"/>
      <c r="Q1044" s="939"/>
      <c r="R1044" s="939"/>
      <c r="S1044" s="939"/>
      <c r="T1044" s="939"/>
      <c r="U1044" s="939"/>
      <c r="V1044" s="939"/>
      <c r="W1044" s="939"/>
      <c r="X1044" s="939"/>
      <c r="Y1044" s="939"/>
      <c r="Z1044" s="939"/>
      <c r="AA1044" s="939"/>
      <c r="AB1044" s="939"/>
      <c r="AC1044" s="939"/>
      <c r="AD1044" s="939"/>
      <c r="AE1044" s="939"/>
      <c r="AF1044" s="939"/>
      <c r="AG1044" s="939"/>
      <c r="AH1044" s="939"/>
      <c r="AI1044" s="939"/>
      <c r="AJ1044" s="939"/>
      <c r="AK1044" s="939"/>
      <c r="AL1044" s="939"/>
      <c r="AM1044" s="939"/>
      <c r="AN1044" s="939"/>
      <c r="AO1044" s="939"/>
      <c r="AP1044" s="939"/>
      <c r="AQ1044" s="939"/>
      <c r="AR1044" s="939"/>
      <c r="AS1044" s="939"/>
      <c r="AT1044" s="939"/>
      <c r="AU1044" s="939"/>
      <c r="AV1044" s="939"/>
      <c r="AW1044" s="939"/>
      <c r="AX1044" s="939"/>
      <c r="AY1044" s="939"/>
      <c r="AZ1044" s="939"/>
      <c r="BA1044" s="939"/>
      <c r="BB1044" s="939"/>
      <c r="BC1044" s="939"/>
      <c r="BD1044" s="939"/>
      <c r="BE1044" s="939"/>
      <c r="BF1044" s="939"/>
      <c r="BG1044" s="939"/>
      <c r="BH1044" s="939"/>
      <c r="BI1044" s="939"/>
      <c r="BJ1044" s="940"/>
    </row>
    <row r="1045" spans="5:116" ht="18.95" customHeight="1">
      <c r="I1045" s="920"/>
      <c r="J1045" s="1505" t="s">
        <v>3271</v>
      </c>
      <c r="K1045" s="920"/>
      <c r="L1045" s="920"/>
      <c r="M1045" s="920"/>
      <c r="N1045" s="920"/>
      <c r="O1045" s="920"/>
      <c r="P1045" s="920"/>
      <c r="Q1045" s="920"/>
      <c r="R1045" s="920"/>
      <c r="S1045" s="920"/>
      <c r="T1045" s="920"/>
      <c r="U1045" s="920"/>
      <c r="V1045" s="920"/>
      <c r="W1045" s="920"/>
      <c r="X1045" s="920"/>
      <c r="Y1045" s="920"/>
      <c r="Z1045" s="920"/>
      <c r="AA1045" s="920"/>
      <c r="AB1045" s="920"/>
      <c r="AC1045" s="920"/>
      <c r="AD1045" s="920"/>
      <c r="AE1045" s="920"/>
      <c r="AF1045" s="920"/>
      <c r="AG1045" s="920"/>
      <c r="AH1045" s="920"/>
      <c r="AI1045" s="920"/>
      <c r="AJ1045" s="920"/>
      <c r="AK1045" s="920"/>
      <c r="AL1045" s="920"/>
      <c r="AM1045" s="920"/>
      <c r="AN1045" s="920"/>
      <c r="AO1045" s="920"/>
      <c r="AP1045" s="920"/>
      <c r="AQ1045" s="920"/>
      <c r="AR1045" s="920"/>
      <c r="AS1045" s="920"/>
      <c r="AT1045" s="920"/>
      <c r="AU1045" s="920"/>
      <c r="AV1045" s="920"/>
      <c r="AW1045" s="920"/>
      <c r="AX1045" s="920"/>
      <c r="AY1045" s="920"/>
      <c r="AZ1045" s="920"/>
      <c r="BA1045" s="920"/>
      <c r="BB1045" s="920"/>
      <c r="BC1045" s="920"/>
      <c r="BD1045" s="920"/>
      <c r="BE1045" s="920"/>
      <c r="BF1045" s="920"/>
      <c r="BG1045" s="920"/>
      <c r="BH1045" s="920"/>
      <c r="BI1045" s="920"/>
    </row>
    <row r="1046" spans="5:116" ht="18.95" customHeight="1">
      <c r="I1046" s="920"/>
      <c r="J1046" s="1052"/>
      <c r="K1046" s="920"/>
      <c r="L1046" s="920"/>
      <c r="M1046" s="920"/>
      <c r="N1046" s="920"/>
      <c r="O1046" s="920"/>
      <c r="P1046" s="920"/>
      <c r="Q1046" s="920"/>
      <c r="R1046" s="920"/>
      <c r="S1046" s="920"/>
      <c r="T1046" s="920"/>
      <c r="U1046" s="920"/>
      <c r="V1046" s="920"/>
      <c r="W1046" s="920"/>
      <c r="X1046" s="920"/>
      <c r="Y1046" s="920"/>
      <c r="Z1046" s="920"/>
      <c r="AA1046" s="920"/>
      <c r="AB1046" s="920"/>
      <c r="AC1046" s="920"/>
      <c r="AD1046" s="920"/>
      <c r="AE1046" s="920"/>
      <c r="AF1046" s="920"/>
      <c r="AG1046" s="920"/>
      <c r="AH1046" s="920"/>
      <c r="AI1046" s="920"/>
      <c r="AJ1046" s="920"/>
      <c r="AK1046" s="920"/>
      <c r="AL1046" s="920"/>
      <c r="AM1046" s="920"/>
      <c r="AN1046" s="920"/>
      <c r="AO1046" s="920"/>
      <c r="AP1046" s="920"/>
      <c r="AQ1046" s="920"/>
      <c r="AR1046" s="920"/>
      <c r="AS1046" s="920"/>
      <c r="AT1046" s="920"/>
      <c r="AU1046" s="920"/>
      <c r="AV1046" s="920"/>
      <c r="AW1046" s="920"/>
      <c r="AX1046" s="920"/>
      <c r="AY1046" s="920"/>
      <c r="AZ1046" s="920"/>
      <c r="BA1046" s="920"/>
      <c r="BB1046" s="920"/>
      <c r="BC1046" s="920"/>
      <c r="BD1046" s="920"/>
      <c r="BE1046" s="920"/>
      <c r="BF1046" s="920"/>
      <c r="BG1046" s="920"/>
      <c r="BH1046" s="920"/>
      <c r="BI1046" s="920"/>
      <c r="BJ1046" s="920"/>
      <c r="BK1046" s="920"/>
    </row>
    <row r="1047" spans="5:116" ht="18.95" customHeight="1">
      <c r="I1047" s="920"/>
      <c r="BM1047" s="920"/>
      <c r="BN1047" s="920"/>
      <c r="BO1047" s="920"/>
      <c r="BP1047" s="920"/>
      <c r="BQ1047" s="920"/>
      <c r="BR1047" s="920"/>
      <c r="BS1047" s="920"/>
      <c r="BT1047" s="920"/>
      <c r="BU1047" s="920"/>
      <c r="BV1047" s="920"/>
      <c r="BW1047" s="920"/>
      <c r="BX1047" s="920"/>
      <c r="BY1047" s="920"/>
      <c r="BZ1047" s="920"/>
      <c r="CA1047" s="920"/>
      <c r="CB1047" s="920"/>
      <c r="CC1047" s="920"/>
      <c r="CD1047" s="920"/>
      <c r="CE1047" s="920"/>
      <c r="CF1047" s="920"/>
      <c r="CG1047" s="920"/>
      <c r="CH1047" s="920"/>
      <c r="CI1047" s="920"/>
      <c r="CJ1047" s="920"/>
      <c r="CK1047" s="920"/>
      <c r="CL1047" s="920"/>
      <c r="CM1047" s="920"/>
      <c r="CN1047" s="920"/>
      <c r="CO1047" s="920"/>
      <c r="CP1047" s="920"/>
      <c r="CQ1047" s="920"/>
      <c r="CR1047" s="920"/>
      <c r="CS1047" s="920"/>
      <c r="CT1047" s="920"/>
      <c r="CU1047" s="920"/>
      <c r="CV1047" s="920"/>
      <c r="CW1047" s="920"/>
      <c r="CX1047" s="920"/>
      <c r="CY1047" s="920"/>
      <c r="CZ1047" s="920"/>
      <c r="DA1047" s="920"/>
      <c r="DB1047" s="920"/>
    </row>
    <row r="1048" spans="5:116" ht="18.95" customHeight="1">
      <c r="E1048" s="962"/>
      <c r="F1048" s="962"/>
      <c r="G1048" s="962"/>
      <c r="H1048" s="1971" t="s">
        <v>3374</v>
      </c>
      <c r="I1048" s="974"/>
      <c r="J1048" s="962"/>
      <c r="K1048" s="962"/>
      <c r="L1048" s="962"/>
      <c r="M1048" s="962"/>
      <c r="N1048" s="962"/>
      <c r="O1048" s="962"/>
      <c r="P1048" s="962"/>
      <c r="Q1048" s="962"/>
      <c r="R1048" s="962"/>
      <c r="S1048" s="962"/>
      <c r="T1048" s="962"/>
      <c r="U1048" s="962"/>
      <c r="V1048" s="962"/>
      <c r="W1048" s="962"/>
      <c r="X1048" s="962"/>
      <c r="Y1048" s="962"/>
      <c r="Z1048" s="962"/>
      <c r="AA1048" s="962"/>
      <c r="AB1048" s="962"/>
      <c r="AC1048" s="962"/>
      <c r="AD1048" s="962"/>
      <c r="AE1048" s="962"/>
      <c r="AF1048" s="962"/>
      <c r="AG1048" s="962"/>
      <c r="AH1048" s="962"/>
      <c r="AI1048" s="962"/>
      <c r="AJ1048" s="962"/>
      <c r="AK1048" s="962"/>
      <c r="AL1048" s="962"/>
      <c r="AM1048" s="962"/>
      <c r="AN1048" s="962"/>
      <c r="AO1048" s="962"/>
      <c r="AP1048" s="962"/>
      <c r="AQ1048" s="962"/>
      <c r="AR1048" s="962"/>
      <c r="AS1048" s="962"/>
      <c r="AT1048" s="962"/>
      <c r="AU1048" s="962"/>
      <c r="AV1048" s="962"/>
      <c r="AW1048" s="962"/>
      <c r="AX1048" s="962"/>
      <c r="AY1048" s="962"/>
      <c r="AZ1048" s="962"/>
      <c r="BA1048" s="962"/>
      <c r="BB1048" s="962"/>
      <c r="BC1048" s="962"/>
      <c r="BD1048" s="962"/>
      <c r="BE1048" s="962"/>
      <c r="BF1048" s="962"/>
      <c r="BG1048" s="962"/>
      <c r="BH1048" s="962"/>
      <c r="BI1048" s="974"/>
      <c r="BJ1048" s="974"/>
      <c r="BK1048" s="974"/>
      <c r="BL1048" s="974"/>
      <c r="BM1048" s="974"/>
      <c r="BN1048" s="974"/>
      <c r="BO1048" s="974"/>
      <c r="BP1048" s="920"/>
      <c r="BQ1048" s="920"/>
      <c r="BR1048" s="920"/>
      <c r="BS1048" s="920"/>
      <c r="CZ1048" s="920"/>
      <c r="DA1048" s="920"/>
      <c r="DB1048" s="920"/>
    </row>
    <row r="1049" spans="5:116" ht="18.95" customHeight="1">
      <c r="I1049" s="920"/>
      <c r="BA1049" s="920"/>
      <c r="BE1049" s="920"/>
      <c r="BF1049" s="920"/>
      <c r="BG1049" s="920"/>
      <c r="BH1049" s="920"/>
      <c r="BI1049" s="920"/>
      <c r="BJ1049" s="920"/>
      <c r="BK1049" s="920"/>
      <c r="BL1049" s="920"/>
      <c r="BN1049" s="920"/>
    </row>
    <row r="1050" spans="5:116" ht="5.0999999999999996" customHeight="1">
      <c r="I1050" s="2063"/>
      <c r="J1050" s="2064"/>
      <c r="K1050" s="2065"/>
      <c r="L1050" s="2065"/>
      <c r="M1050" s="2065"/>
      <c r="N1050" s="2065"/>
      <c r="O1050" s="2065"/>
      <c r="P1050" s="2065"/>
      <c r="Q1050" s="2066"/>
      <c r="R1050" s="2063"/>
      <c r="S1050" s="2063"/>
      <c r="T1050" s="2063"/>
      <c r="U1050" s="2063"/>
      <c r="BH1050" s="920"/>
    </row>
    <row r="1051" spans="5:116" ht="18.95" customHeight="1">
      <c r="I1051" s="2063"/>
      <c r="J1051" s="907" t="s">
        <v>3261</v>
      </c>
      <c r="K1051" s="908"/>
      <c r="L1051" s="908"/>
      <c r="M1051" s="908"/>
      <c r="N1051" s="908"/>
      <c r="O1051" s="908"/>
      <c r="P1051" s="908"/>
      <c r="Q1051" s="909"/>
      <c r="R1051" s="920"/>
      <c r="S1051" s="920"/>
      <c r="T1051" s="920"/>
      <c r="U1051" s="920"/>
      <c r="V1051" s="920"/>
      <c r="W1051" s="920"/>
      <c r="X1051" s="920"/>
      <c r="Y1051" s="920"/>
      <c r="Z1051" s="920"/>
      <c r="AA1051" s="920"/>
      <c r="AB1051" s="920"/>
      <c r="AC1051" s="920"/>
      <c r="AD1051" s="920"/>
      <c r="AE1051" s="920"/>
      <c r="AF1051" s="920"/>
      <c r="AG1051" s="920"/>
      <c r="AH1051" s="920"/>
      <c r="AI1051" s="920"/>
      <c r="AJ1051" s="920"/>
      <c r="AK1051" s="920"/>
      <c r="AL1051" s="920"/>
      <c r="AM1051" s="920"/>
      <c r="AN1051" s="920"/>
      <c r="BA1051" s="920"/>
      <c r="BB1051" s="920"/>
      <c r="BC1051" s="920"/>
      <c r="BD1051" s="920"/>
      <c r="BE1051" s="920"/>
      <c r="BF1051" s="920"/>
      <c r="BG1051" s="920"/>
      <c r="BH1051" s="920"/>
      <c r="BI1051" s="920"/>
      <c r="BJ1051" s="920"/>
    </row>
    <row r="1052" spans="5:116" ht="9.9499999999999993" customHeight="1">
      <c r="I1052" s="916"/>
      <c r="J1052" s="2063"/>
      <c r="K1052" s="2063"/>
      <c r="L1052" s="2063"/>
      <c r="M1052" s="2063"/>
      <c r="N1052" s="2063"/>
      <c r="O1052" s="2063"/>
      <c r="P1052" s="2063"/>
      <c r="Q1052" s="2063"/>
      <c r="R1052" s="1316"/>
      <c r="S1052" s="1316"/>
      <c r="T1052" s="1316"/>
      <c r="U1052" s="1316"/>
      <c r="V1052" s="1316"/>
      <c r="W1052" s="1316"/>
      <c r="X1052" s="1316"/>
      <c r="Y1052" s="1316"/>
      <c r="Z1052" s="1316"/>
      <c r="AA1052" s="1316"/>
      <c r="AB1052" s="1316"/>
      <c r="AC1052" s="1316"/>
      <c r="AD1052" s="1316"/>
      <c r="AE1052" s="1316"/>
      <c r="AF1052" s="1316"/>
      <c r="AG1052" s="1316"/>
      <c r="AH1052" s="1316"/>
      <c r="AI1052" s="1316"/>
      <c r="AJ1052" s="1316"/>
      <c r="AK1052" s="1316"/>
      <c r="AL1052" s="1316"/>
      <c r="AM1052" s="1316"/>
      <c r="AN1052" s="1316"/>
      <c r="AO1052" s="1316"/>
      <c r="AP1052" s="1316"/>
      <c r="AQ1052" s="1316"/>
      <c r="AR1052" s="1316"/>
      <c r="AS1052" s="1316"/>
      <c r="AT1052" s="1316"/>
      <c r="AU1052" s="1316"/>
      <c r="AV1052" s="1316"/>
      <c r="AW1052" s="1316"/>
      <c r="AX1052" s="1316"/>
      <c r="AY1052" s="1316"/>
      <c r="AZ1052" s="1316"/>
      <c r="BA1052" s="941"/>
      <c r="BB1052" s="941"/>
      <c r="BC1052" s="941"/>
      <c r="BD1052" s="941"/>
      <c r="BE1052" s="941"/>
      <c r="BF1052" s="941"/>
      <c r="BG1052" s="941"/>
      <c r="BH1052" s="941"/>
      <c r="BI1052" s="941"/>
      <c r="BJ1052" s="941"/>
      <c r="BK1052" s="941"/>
      <c r="BL1052" s="941"/>
      <c r="BM1052" s="941"/>
      <c r="BN1052" s="941"/>
      <c r="BO1052" s="941"/>
      <c r="BP1052" s="941"/>
      <c r="BQ1052" s="941"/>
      <c r="BR1052" s="941"/>
      <c r="BS1052" s="941"/>
      <c r="BT1052" s="941"/>
      <c r="BU1052" s="941"/>
      <c r="BV1052" s="941"/>
      <c r="BW1052" s="941"/>
      <c r="BX1052" s="941"/>
      <c r="BY1052" s="941"/>
      <c r="BZ1052" s="941"/>
      <c r="CA1052" s="941"/>
      <c r="CB1052" s="941"/>
      <c r="CC1052" s="941"/>
      <c r="CD1052" s="941"/>
      <c r="CE1052" s="941"/>
      <c r="CF1052" s="941"/>
      <c r="CG1052" s="942"/>
    </row>
    <row r="1053" spans="5:116" ht="18.95" customHeight="1">
      <c r="I1053" s="1847"/>
      <c r="J1053" s="949" t="s">
        <v>3262</v>
      </c>
      <c r="K1053" s="752"/>
      <c r="L1053" s="938"/>
      <c r="M1053" s="920"/>
      <c r="N1053" s="2890" t="s">
        <v>2219</v>
      </c>
      <c r="O1053" s="2891"/>
      <c r="P1053" s="2891"/>
      <c r="Q1053" s="2892"/>
      <c r="R1053" s="986" t="s">
        <v>1180</v>
      </c>
      <c r="S1053" s="2062" t="s">
        <v>1654</v>
      </c>
      <c r="T1053" s="2890" t="s">
        <v>2219</v>
      </c>
      <c r="U1053" s="2891"/>
      <c r="V1053" s="2891"/>
      <c r="W1053" s="2892"/>
      <c r="X1053" s="986" t="s">
        <v>1180</v>
      </c>
      <c r="Y1053" s="920" t="s">
        <v>737</v>
      </c>
      <c r="Z1053" s="920" t="s">
        <v>2975</v>
      </c>
      <c r="AA1053" s="920"/>
      <c r="AB1053" s="920"/>
      <c r="AC1053" s="920"/>
      <c r="AD1053" s="920"/>
      <c r="AE1053" s="920"/>
      <c r="AF1053" s="920"/>
      <c r="AG1053" s="920"/>
      <c r="AH1053" s="920"/>
      <c r="AI1053" s="920"/>
      <c r="AJ1053" s="920"/>
      <c r="AK1053" s="920"/>
      <c r="AL1053" s="920"/>
      <c r="AM1053" s="926" t="s">
        <v>1544</v>
      </c>
      <c r="AN1053" s="927"/>
      <c r="AO1053" s="928"/>
      <c r="AP1053" s="926" t="s">
        <v>1623</v>
      </c>
      <c r="AQ1053" s="927"/>
      <c r="AR1053" s="928"/>
      <c r="AV1053" s="920"/>
      <c r="AW1053" s="920"/>
      <c r="AX1053" s="920"/>
      <c r="AY1053" s="920"/>
      <c r="AZ1053" s="920"/>
      <c r="BA1053" s="920"/>
      <c r="BB1053" s="920"/>
      <c r="BC1053" s="920"/>
      <c r="BD1053" s="920"/>
      <c r="BE1053" s="920"/>
      <c r="BF1053" s="920"/>
      <c r="BG1053" s="920"/>
      <c r="BH1053" s="920"/>
      <c r="BI1053" s="920"/>
      <c r="BJ1053" s="920"/>
      <c r="BK1053" s="920"/>
      <c r="BL1053" s="920"/>
      <c r="BM1053" s="920"/>
      <c r="BN1053" s="920"/>
      <c r="BO1053" s="920"/>
      <c r="BP1053" s="920"/>
      <c r="BQ1053" s="920"/>
      <c r="BR1053" s="920"/>
      <c r="BS1053" s="920"/>
      <c r="BT1053" s="920"/>
      <c r="BU1053" s="920"/>
      <c r="BV1053" s="920"/>
      <c r="BW1053" s="920"/>
      <c r="BX1053" s="920"/>
      <c r="BY1053" s="920"/>
      <c r="BZ1053" s="920"/>
      <c r="CA1053" s="920"/>
      <c r="CB1053" s="920"/>
      <c r="CC1053" s="920"/>
      <c r="CD1053" s="920"/>
      <c r="CE1053" s="920"/>
      <c r="CF1053" s="920"/>
      <c r="CG1053" s="937"/>
    </row>
    <row r="1054" spans="5:116" ht="9.9499999999999993" customHeight="1">
      <c r="I1054" s="1847"/>
      <c r="J1054" s="920"/>
      <c r="K1054" s="920"/>
      <c r="L1054" s="920"/>
      <c r="M1054" s="920"/>
      <c r="N1054" s="920"/>
      <c r="O1054" s="920"/>
      <c r="P1054" s="920"/>
      <c r="Q1054" s="920"/>
      <c r="R1054" s="920"/>
      <c r="S1054" s="920"/>
      <c r="T1054" s="920"/>
      <c r="U1054" s="920"/>
      <c r="V1054" s="920"/>
      <c r="W1054" s="920"/>
      <c r="X1054" s="920"/>
      <c r="Y1054" s="920"/>
      <c r="Z1054" s="920"/>
      <c r="AA1054" s="920"/>
      <c r="AB1054" s="920"/>
      <c r="AC1054" s="920"/>
      <c r="AD1054" s="920"/>
      <c r="AE1054" s="920"/>
      <c r="AF1054" s="920"/>
      <c r="AG1054" s="920"/>
      <c r="AH1054" s="920"/>
      <c r="AI1054" s="920"/>
      <c r="AJ1054" s="920"/>
      <c r="AK1054" s="920"/>
      <c r="AL1054" s="920"/>
      <c r="AM1054" s="920"/>
      <c r="AN1054" s="920"/>
      <c r="AO1054" s="920"/>
      <c r="AP1054" s="920"/>
      <c r="AQ1054" s="920"/>
      <c r="AR1054" s="920"/>
      <c r="AS1054" s="920"/>
      <c r="AT1054" s="920"/>
      <c r="AU1054" s="920"/>
      <c r="AV1054" s="920"/>
      <c r="AW1054" s="920"/>
      <c r="AX1054" s="920"/>
      <c r="AY1054" s="920"/>
      <c r="AZ1054" s="920"/>
      <c r="BA1054" s="920"/>
      <c r="BB1054" s="920"/>
      <c r="BC1054" s="920"/>
      <c r="BD1054" s="920"/>
      <c r="BE1054" s="920"/>
      <c r="BF1054" s="920"/>
      <c r="BG1054" s="920"/>
      <c r="BH1054" s="920"/>
      <c r="BI1054" s="920"/>
      <c r="BJ1054" s="920"/>
      <c r="BK1054" s="920"/>
      <c r="BL1054" s="920"/>
      <c r="BM1054" s="920"/>
      <c r="BN1054" s="920"/>
      <c r="BO1054" s="920"/>
      <c r="BP1054" s="920"/>
      <c r="BQ1054" s="920"/>
      <c r="BR1054" s="920"/>
      <c r="BS1054" s="920"/>
      <c r="BT1054" s="920"/>
      <c r="BU1054" s="920"/>
      <c r="BV1054" s="920"/>
      <c r="BW1054" s="920"/>
      <c r="BX1054" s="920"/>
      <c r="BY1054" s="920"/>
      <c r="BZ1054" s="920"/>
      <c r="CA1054" s="920"/>
      <c r="CB1054" s="920"/>
      <c r="CC1054" s="920"/>
      <c r="CD1054" s="920"/>
      <c r="CE1054" s="920"/>
      <c r="CF1054" s="920"/>
      <c r="CG1054" s="937"/>
    </row>
    <row r="1055" spans="5:116" ht="18.95" customHeight="1">
      <c r="I1055" s="1847"/>
      <c r="J1055" s="1256" t="s">
        <v>3251</v>
      </c>
      <c r="K1055" s="1056"/>
      <c r="L1055" s="1056"/>
      <c r="M1055" s="920"/>
      <c r="N1055" s="992" t="s">
        <v>1860</v>
      </c>
      <c r="O1055" s="1152"/>
      <c r="P1055" s="1152"/>
      <c r="Q1055" s="1152"/>
      <c r="R1055" s="1152"/>
      <c r="S1055" s="1153"/>
      <c r="T1055" s="986" t="s">
        <v>912</v>
      </c>
      <c r="U1055" s="920"/>
      <c r="V1055" s="949" t="s">
        <v>1573</v>
      </c>
      <c r="W1055" s="910"/>
      <c r="X1055" s="981"/>
      <c r="Y1055" s="982" t="s">
        <v>1521</v>
      </c>
      <c r="Z1055" s="983"/>
      <c r="AA1055" s="983"/>
      <c r="AB1055" s="983"/>
      <c r="AC1055" s="986" t="s">
        <v>912</v>
      </c>
      <c r="AD1055" s="910" t="s">
        <v>1682</v>
      </c>
      <c r="AE1055" s="910"/>
      <c r="AF1055" s="981"/>
      <c r="AG1055" s="982" t="s">
        <v>1521</v>
      </c>
      <c r="AH1055" s="983"/>
      <c r="AI1055" s="983"/>
      <c r="AJ1055" s="983"/>
      <c r="AK1055" s="986" t="s">
        <v>1878</v>
      </c>
      <c r="AL1055" s="920"/>
      <c r="AM1055" s="920"/>
      <c r="AN1055" s="920"/>
      <c r="AO1055" s="920"/>
      <c r="AP1055" s="920"/>
      <c r="AQ1055" s="920"/>
      <c r="AR1055" s="920"/>
      <c r="AS1055" s="920"/>
      <c r="AT1055" s="920"/>
      <c r="AU1055" s="920"/>
      <c r="AV1055" s="920"/>
      <c r="AW1055" s="920"/>
      <c r="AX1055" s="920"/>
      <c r="AY1055" s="920"/>
      <c r="AZ1055" s="920"/>
      <c r="BA1055" s="920"/>
      <c r="BB1055" s="920"/>
      <c r="BC1055" s="920"/>
      <c r="BD1055" s="920"/>
      <c r="BE1055" s="920"/>
      <c r="BF1055" s="920"/>
      <c r="BG1055" s="920"/>
      <c r="BH1055" s="920"/>
      <c r="BI1055" s="920"/>
      <c r="BJ1055" s="920"/>
      <c r="BK1055" s="920"/>
      <c r="BL1055" s="920"/>
      <c r="BM1055" s="920"/>
      <c r="BN1055" s="920"/>
      <c r="BO1055" s="920"/>
      <c r="BP1055" s="920"/>
      <c r="BQ1055" s="920"/>
      <c r="BR1055" s="920"/>
      <c r="BS1055" s="920"/>
      <c r="BT1055" s="920"/>
      <c r="BU1055" s="920"/>
      <c r="BV1055" s="920"/>
      <c r="BW1055" s="920"/>
      <c r="BX1055" s="920"/>
      <c r="BY1055" s="920"/>
      <c r="BZ1055" s="920"/>
      <c r="CA1055" s="920"/>
      <c r="CB1055" s="920"/>
      <c r="CC1055" s="920"/>
      <c r="CD1055" s="920"/>
      <c r="CE1055" s="920"/>
      <c r="CF1055" s="920"/>
      <c r="CG1055" s="937"/>
    </row>
    <row r="1056" spans="5:116" ht="18.95" customHeight="1">
      <c r="I1056" s="1847"/>
      <c r="J1056" s="920"/>
      <c r="K1056" s="920"/>
      <c r="L1056" s="920"/>
      <c r="M1056" s="920"/>
      <c r="N1056" s="920"/>
      <c r="O1056" s="920"/>
      <c r="P1056" s="920"/>
      <c r="Q1056" s="920"/>
      <c r="R1056" s="920"/>
      <c r="S1056" s="920"/>
      <c r="T1056" s="920"/>
      <c r="U1056" s="920"/>
      <c r="V1056" s="920"/>
      <c r="W1056" s="920"/>
      <c r="X1056" s="920"/>
      <c r="Y1056" s="920"/>
      <c r="Z1056" s="920"/>
      <c r="AA1056" s="920"/>
      <c r="AB1056" s="920"/>
      <c r="AC1056" s="920"/>
      <c r="AD1056" s="920"/>
      <c r="AE1056" s="920"/>
      <c r="AF1056" s="920"/>
      <c r="AG1056" s="920"/>
      <c r="AH1056" s="920"/>
      <c r="AI1056" s="920"/>
      <c r="AJ1056" s="920"/>
      <c r="AK1056" s="920"/>
      <c r="AL1056" s="920"/>
      <c r="AM1056" s="920"/>
      <c r="AN1056" s="920"/>
      <c r="AO1056" s="920"/>
      <c r="AP1056" s="920"/>
      <c r="AQ1056" s="920"/>
      <c r="AR1056" s="920"/>
      <c r="AS1056" s="920"/>
      <c r="AT1056" s="920"/>
      <c r="AU1056" s="920"/>
      <c r="AV1056" s="920"/>
      <c r="AW1056" s="920"/>
      <c r="AX1056" s="920"/>
      <c r="AY1056" s="920"/>
      <c r="AZ1056" s="920"/>
      <c r="BA1056" s="920"/>
      <c r="BB1056" s="920"/>
      <c r="BC1056" s="920"/>
      <c r="BD1056" s="920"/>
      <c r="BE1056" s="920"/>
      <c r="BF1056" s="920"/>
      <c r="BG1056" s="920"/>
      <c r="BH1056" s="920"/>
      <c r="BI1056" s="920"/>
      <c r="BJ1056" s="920"/>
      <c r="BK1056" s="920"/>
      <c r="BL1056" s="920"/>
      <c r="BM1056" s="920"/>
      <c r="BN1056" s="920"/>
      <c r="BO1056" s="920"/>
      <c r="BP1056" s="920"/>
      <c r="BQ1056" s="920"/>
      <c r="BR1056" s="920"/>
      <c r="BS1056" s="920"/>
      <c r="BT1056" s="920"/>
      <c r="BU1056" s="920"/>
      <c r="BV1056" s="920"/>
      <c r="BW1056" s="920"/>
      <c r="BX1056" s="920"/>
      <c r="BY1056" s="920"/>
      <c r="BZ1056" s="920"/>
      <c r="CA1056" s="920"/>
      <c r="CB1056" s="920"/>
      <c r="CC1056" s="920"/>
      <c r="CD1056" s="920"/>
      <c r="CE1056" s="920"/>
      <c r="CF1056" s="920"/>
      <c r="CG1056" s="937"/>
    </row>
    <row r="1057" spans="9:85" ht="18.95" customHeight="1">
      <c r="I1057" s="1847"/>
      <c r="J1057" s="3247" t="s">
        <v>1586</v>
      </c>
      <c r="K1057" s="3248"/>
      <c r="L1057" s="3248"/>
      <c r="M1057" s="3248"/>
      <c r="N1057" s="3248"/>
      <c r="O1057" s="3248"/>
      <c r="P1057" s="3248"/>
      <c r="Q1057" s="3248"/>
      <c r="R1057" s="3248"/>
      <c r="S1057" s="3248"/>
      <c r="T1057" s="3248"/>
      <c r="U1057" s="3248"/>
      <c r="V1057" s="3248"/>
      <c r="W1057" s="3248"/>
      <c r="X1057" s="3249"/>
      <c r="Y1057" s="3079" t="s">
        <v>3249</v>
      </c>
      <c r="Z1057" s="3248"/>
      <c r="AA1057" s="3248"/>
      <c r="AB1057" s="1205" t="s">
        <v>3234</v>
      </c>
      <c r="AC1057" s="1206"/>
      <c r="AD1057" s="1206"/>
      <c r="AE1057" s="1206"/>
      <c r="AF1057" s="1206"/>
      <c r="AG1057" s="1206"/>
      <c r="AH1057" s="1206"/>
      <c r="AI1057" s="1206"/>
      <c r="AJ1057" s="1206"/>
      <c r="AK1057" s="1206"/>
      <c r="AL1057" s="1206"/>
      <c r="AM1057" s="1207"/>
      <c r="AN1057" s="1205" t="s">
        <v>3236</v>
      </c>
      <c r="AO1057" s="1206"/>
      <c r="AP1057" s="1206"/>
      <c r="AQ1057" s="1206"/>
      <c r="AR1057" s="1206"/>
      <c r="AS1057" s="1206"/>
      <c r="AT1057" s="1206"/>
      <c r="AU1057" s="1206"/>
      <c r="AV1057" s="1206"/>
      <c r="AW1057" s="1206"/>
      <c r="AX1057" s="1206"/>
      <c r="AY1057" s="1206"/>
      <c r="AZ1057" s="1206"/>
      <c r="BA1057" s="1206"/>
      <c r="BB1057" s="1206"/>
      <c r="BC1057" s="1206"/>
      <c r="BD1057" s="1206"/>
      <c r="BE1057" s="1207"/>
      <c r="BF1057" s="1206"/>
      <c r="BG1057" s="1206"/>
      <c r="BH1057" s="1206"/>
      <c r="BI1057" s="1206"/>
      <c r="BJ1057" s="1206"/>
      <c r="BK1057" s="1206"/>
      <c r="BL1057" s="1205" t="s">
        <v>3246</v>
      </c>
      <c r="BM1057" s="1206"/>
      <c r="BN1057" s="1206"/>
      <c r="BO1057" s="1206"/>
      <c r="BP1057" s="1206"/>
      <c r="BQ1057" s="1206"/>
      <c r="BR1057" s="1206"/>
      <c r="BS1057" s="1206"/>
      <c r="BT1057" s="1206"/>
      <c r="BU1057" s="1206"/>
      <c r="BV1057" s="1206"/>
      <c r="BW1057" s="1206"/>
      <c r="BX1057" s="1206"/>
      <c r="BY1057" s="1206"/>
      <c r="BZ1057" s="1206"/>
      <c r="CA1057" s="1206"/>
      <c r="CB1057" s="1206"/>
      <c r="CC1057" s="1207"/>
      <c r="CD1057" s="2907" t="s">
        <v>3250</v>
      </c>
      <c r="CE1057" s="2908"/>
      <c r="CF1057" s="1229"/>
      <c r="CG1057" s="937"/>
    </row>
    <row r="1058" spans="9:85" ht="18.95" customHeight="1">
      <c r="I1058" s="1847"/>
      <c r="J1058" s="3235"/>
      <c r="K1058" s="3236"/>
      <c r="L1058" s="3236"/>
      <c r="M1058" s="3236"/>
      <c r="N1058" s="3236"/>
      <c r="O1058" s="3236"/>
      <c r="P1058" s="3236"/>
      <c r="Q1058" s="3236"/>
      <c r="R1058" s="3236"/>
      <c r="S1058" s="3236"/>
      <c r="T1058" s="3236"/>
      <c r="U1058" s="3236"/>
      <c r="V1058" s="3236"/>
      <c r="W1058" s="3236"/>
      <c r="X1058" s="3237"/>
      <c r="Y1058" s="3232"/>
      <c r="Z1058" s="3233"/>
      <c r="AA1058" s="3234"/>
      <c r="AB1058" s="2103" t="s">
        <v>3231</v>
      </c>
      <c r="AC1058" s="1030"/>
      <c r="AD1058" s="1030"/>
      <c r="AE1058" s="1030"/>
      <c r="AF1058" s="1030"/>
      <c r="AG1058" s="1030"/>
      <c r="AH1058" s="1030"/>
      <c r="AI1058" s="1030"/>
      <c r="AJ1058" s="1030"/>
      <c r="AK1058" s="929" t="s">
        <v>3233</v>
      </c>
      <c r="AL1058" s="930"/>
      <c r="AM1058" s="931"/>
      <c r="AN1058" s="929" t="s">
        <v>3231</v>
      </c>
      <c r="AO1058" s="930"/>
      <c r="AP1058" s="930"/>
      <c r="AQ1058" s="930"/>
      <c r="AR1058" s="930"/>
      <c r="AS1058" s="931"/>
      <c r="AT1058" s="929" t="s">
        <v>3243</v>
      </c>
      <c r="AU1058" s="930"/>
      <c r="AV1058" s="930"/>
      <c r="AW1058" s="930"/>
      <c r="AX1058" s="930"/>
      <c r="AY1058" s="930"/>
      <c r="AZ1058" s="930"/>
      <c r="BA1058" s="930"/>
      <c r="BB1058" s="930"/>
      <c r="BC1058" s="930"/>
      <c r="BD1058" s="930"/>
      <c r="BE1058" s="931"/>
      <c r="BF1058" s="930"/>
      <c r="BG1058" s="930"/>
      <c r="BH1058" s="930"/>
      <c r="BI1058" s="930"/>
      <c r="BJ1058" s="930"/>
      <c r="BK1058" s="930"/>
      <c r="BL1058" s="929" t="s">
        <v>3248</v>
      </c>
      <c r="BM1058" s="930"/>
      <c r="BN1058" s="931"/>
      <c r="BO1058" s="930"/>
      <c r="BP1058" s="930"/>
      <c r="BQ1058" s="930"/>
      <c r="BR1058" s="930"/>
      <c r="BS1058" s="930"/>
      <c r="BT1058" s="930"/>
      <c r="BU1058" s="929" t="s">
        <v>3247</v>
      </c>
      <c r="BV1058" s="930"/>
      <c r="BW1058" s="931"/>
      <c r="BX1058" s="930"/>
      <c r="BY1058" s="930"/>
      <c r="BZ1058" s="930"/>
      <c r="CA1058" s="930"/>
      <c r="CB1058" s="930"/>
      <c r="CC1058" s="931"/>
      <c r="CD1058" s="2909"/>
      <c r="CE1058" s="2910"/>
      <c r="CF1058" s="1228" t="s">
        <v>1180</v>
      </c>
      <c r="CG1058" s="937"/>
    </row>
    <row r="1059" spans="9:85" ht="18.95" customHeight="1">
      <c r="I1059" s="1847"/>
      <c r="J1059" s="3232" t="s">
        <v>3251</v>
      </c>
      <c r="K1059" s="3233"/>
      <c r="L1059" s="3233"/>
      <c r="M1059" s="3234"/>
      <c r="N1059" s="3232" t="s">
        <v>699</v>
      </c>
      <c r="O1059" s="3233"/>
      <c r="P1059" s="3233"/>
      <c r="Q1059" s="3234"/>
      <c r="R1059" s="3232" t="s">
        <v>700</v>
      </c>
      <c r="S1059" s="3233"/>
      <c r="T1059" s="3233"/>
      <c r="U1059" s="3233"/>
      <c r="V1059" s="3247" t="s">
        <v>3254</v>
      </c>
      <c r="W1059" s="3248"/>
      <c r="X1059" s="3249"/>
      <c r="Y1059" s="3232"/>
      <c r="Z1059" s="3233"/>
      <c r="AA1059" s="3233"/>
      <c r="AB1059" s="2099" t="s">
        <v>3238</v>
      </c>
      <c r="AC1059" s="1203"/>
      <c r="AD1059" s="1204"/>
      <c r="AE1059" s="1202" t="s">
        <v>3239</v>
      </c>
      <c r="AF1059" s="1203"/>
      <c r="AG1059" s="1204"/>
      <c r="AH1059" s="1202" t="s">
        <v>3240</v>
      </c>
      <c r="AI1059" s="1203"/>
      <c r="AJ1059" s="1204"/>
      <c r="AK1059" s="1202" t="s">
        <v>3238</v>
      </c>
      <c r="AL1059" s="1203"/>
      <c r="AM1059" s="1204"/>
      <c r="AN1059" s="1202" t="s">
        <v>3238</v>
      </c>
      <c r="AO1059" s="1203"/>
      <c r="AP1059" s="1204"/>
      <c r="AQ1059" s="1202" t="s">
        <v>3242</v>
      </c>
      <c r="AR1059" s="1203"/>
      <c r="AS1059" s="1204"/>
      <c r="AT1059" s="1202" t="s">
        <v>3244</v>
      </c>
      <c r="AU1059" s="1203"/>
      <c r="AV1059" s="1204"/>
      <c r="AW1059" s="1203"/>
      <c r="AX1059" s="1203"/>
      <c r="AY1059" s="1203"/>
      <c r="AZ1059" s="1203"/>
      <c r="BA1059" s="1203"/>
      <c r="BB1059" s="1203"/>
      <c r="BC1059" s="1202" t="s">
        <v>3241</v>
      </c>
      <c r="BD1059" s="1203"/>
      <c r="BE1059" s="1204"/>
      <c r="BF1059" s="1203"/>
      <c r="BG1059" s="1203"/>
      <c r="BH1059" s="1203"/>
      <c r="BI1059" s="1203"/>
      <c r="BJ1059" s="1203"/>
      <c r="BK1059" s="1203"/>
      <c r="BL1059" s="1202" t="s">
        <v>3244</v>
      </c>
      <c r="BM1059" s="1203"/>
      <c r="BN1059" s="1204"/>
      <c r="BO1059" s="1203"/>
      <c r="BP1059" s="1203"/>
      <c r="BQ1059" s="1203"/>
      <c r="BR1059" s="1203"/>
      <c r="BS1059" s="1203"/>
      <c r="BT1059" s="1203"/>
      <c r="BU1059" s="1202" t="s">
        <v>3241</v>
      </c>
      <c r="BV1059" s="1203"/>
      <c r="BW1059" s="1203"/>
      <c r="BX1059" s="1203"/>
      <c r="BY1059" s="1203"/>
      <c r="BZ1059" s="1203"/>
      <c r="CA1059" s="1203"/>
      <c r="CB1059" s="1203"/>
      <c r="CC1059" s="1204"/>
      <c r="CD1059" s="2909"/>
      <c r="CE1059" s="2910"/>
      <c r="CF1059" s="1068"/>
      <c r="CG1059" s="937"/>
    </row>
    <row r="1060" spans="9:85" ht="18.95" customHeight="1">
      <c r="I1060" s="1847"/>
      <c r="J1060" s="3235"/>
      <c r="K1060" s="3236"/>
      <c r="L1060" s="3236"/>
      <c r="M1060" s="3237"/>
      <c r="N1060" s="3235"/>
      <c r="O1060" s="3236"/>
      <c r="P1060" s="3236"/>
      <c r="Q1060" s="3237"/>
      <c r="R1060" s="3235"/>
      <c r="S1060" s="3236"/>
      <c r="T1060" s="3236"/>
      <c r="U1060" s="3236"/>
      <c r="V1060" s="3235"/>
      <c r="W1060" s="3236"/>
      <c r="X1060" s="3237"/>
      <c r="Y1060" s="2104" t="s">
        <v>3232</v>
      </c>
      <c r="Z1060" s="2105"/>
      <c r="AA1060" s="2105"/>
      <c r="AB1060" s="2100" t="s">
        <v>3232</v>
      </c>
      <c r="AC1060" s="2101"/>
      <c r="AD1060" s="2102"/>
      <c r="AE1060" s="2100" t="s">
        <v>3232</v>
      </c>
      <c r="AF1060" s="2101"/>
      <c r="AG1060" s="2102"/>
      <c r="AH1060" s="2100" t="s">
        <v>3232</v>
      </c>
      <c r="AI1060" s="2101"/>
      <c r="AJ1060" s="2102"/>
      <c r="AK1060" s="2100" t="s">
        <v>3235</v>
      </c>
      <c r="AL1060" s="2101"/>
      <c r="AM1060" s="2102"/>
      <c r="AN1060" s="2100" t="s">
        <v>3232</v>
      </c>
      <c r="AO1060" s="2101"/>
      <c r="AP1060" s="2102"/>
      <c r="AQ1060" s="2100" t="s">
        <v>3232</v>
      </c>
      <c r="AR1060" s="2101"/>
      <c r="AS1060" s="2102"/>
      <c r="AT1060" s="2100" t="s">
        <v>3237</v>
      </c>
      <c r="AU1060" s="2101"/>
      <c r="AV1060" s="2102"/>
      <c r="AW1060" s="2106" t="s">
        <v>3258</v>
      </c>
      <c r="AX1060" s="2107"/>
      <c r="AY1060" s="2108"/>
      <c r="AZ1060" s="2106" t="s">
        <v>3259</v>
      </c>
      <c r="BA1060" s="2107"/>
      <c r="BB1060" s="2108"/>
      <c r="BC1060" s="2100" t="s">
        <v>3237</v>
      </c>
      <c r="BD1060" s="2101"/>
      <c r="BE1060" s="2102"/>
      <c r="BF1060" s="2106" t="s">
        <v>3258</v>
      </c>
      <c r="BG1060" s="2107"/>
      <c r="BH1060" s="2108"/>
      <c r="BI1060" s="2106" t="s">
        <v>3259</v>
      </c>
      <c r="BJ1060" s="2107"/>
      <c r="BK1060" s="2108"/>
      <c r="BL1060" s="2100" t="s">
        <v>3232</v>
      </c>
      <c r="BM1060" s="2101"/>
      <c r="BN1060" s="2102"/>
      <c r="BO1060" s="2106" t="s">
        <v>3258</v>
      </c>
      <c r="BP1060" s="2107"/>
      <c r="BQ1060" s="2108"/>
      <c r="BR1060" s="2106" t="s">
        <v>3259</v>
      </c>
      <c r="BS1060" s="2107"/>
      <c r="BT1060" s="2108"/>
      <c r="BU1060" s="2100" t="s">
        <v>3237</v>
      </c>
      <c r="BV1060" s="2101"/>
      <c r="BW1060" s="2101"/>
      <c r="BX1060" s="2106" t="s">
        <v>3258</v>
      </c>
      <c r="BY1060" s="2107"/>
      <c r="BZ1060" s="2108"/>
      <c r="CA1060" s="2106" t="s">
        <v>3259</v>
      </c>
      <c r="CB1060" s="2107"/>
      <c r="CC1060" s="2108"/>
      <c r="CD1060" s="3198"/>
      <c r="CE1060" s="3199"/>
      <c r="CF1060" s="1068"/>
      <c r="CG1060" s="937"/>
    </row>
    <row r="1061" spans="9:85" ht="18.95" customHeight="1">
      <c r="I1061" s="1847"/>
      <c r="J1061" s="3238" t="s">
        <v>3252</v>
      </c>
      <c r="K1061" s="3239"/>
      <c r="L1061" s="3239"/>
      <c r="M1061" s="3240"/>
      <c r="N1061" s="3238" t="s">
        <v>1560</v>
      </c>
      <c r="O1061" s="3239"/>
      <c r="P1061" s="3239"/>
      <c r="Q1061" s="3240"/>
      <c r="R1061" s="3238">
        <v>12345</v>
      </c>
      <c r="S1061" s="3239"/>
      <c r="T1061" s="3239"/>
      <c r="U1061" s="3240"/>
      <c r="V1061" s="1230" t="s">
        <v>3245</v>
      </c>
      <c r="W1061" s="1230"/>
      <c r="X1061" s="1230"/>
      <c r="Y1061" s="3226">
        <v>10000</v>
      </c>
      <c r="Z1061" s="3227"/>
      <c r="AA1061" s="3228"/>
      <c r="AB1061" s="2109"/>
      <c r="AC1061" s="2109"/>
      <c r="AD1061" s="2109"/>
      <c r="AE1061" s="2109"/>
      <c r="AF1061" s="2109"/>
      <c r="AG1061" s="2109"/>
      <c r="AH1061" s="2109"/>
      <c r="AI1061" s="2109"/>
      <c r="AJ1061" s="2109"/>
      <c r="AK1061" s="2109"/>
      <c r="AL1061" s="2109"/>
      <c r="AM1061" s="2109"/>
      <c r="AN1061" s="2109"/>
      <c r="AO1061" s="2109"/>
      <c r="AP1061" s="2109"/>
      <c r="AQ1061" s="2109"/>
      <c r="AR1061" s="2109"/>
      <c r="AS1061" s="2109"/>
      <c r="AT1061" s="3226">
        <v>11000</v>
      </c>
      <c r="AU1061" s="3227"/>
      <c r="AV1061" s="3228"/>
      <c r="AW1061" s="3229">
        <f t="shared" ref="AW1061:AW1068" si="6">AT1061-$Y1061</f>
        <v>1000</v>
      </c>
      <c r="AX1061" s="3230"/>
      <c r="AY1061" s="3231"/>
      <c r="AZ1061" s="3250">
        <f t="shared" ref="AZ1061:AZ1068" si="7">AW1061/$Y1061</f>
        <v>0.1</v>
      </c>
      <c r="BA1061" s="3251"/>
      <c r="BB1061" s="3252"/>
      <c r="BC1061" s="3226">
        <v>10030</v>
      </c>
      <c r="BD1061" s="3227"/>
      <c r="BE1061" s="3228"/>
      <c r="BF1061" s="3229">
        <f t="shared" ref="BF1061:BF1068" si="8">BC1061-$Y1061</f>
        <v>30</v>
      </c>
      <c r="BG1061" s="3230"/>
      <c r="BH1061" s="3231"/>
      <c r="BI1061" s="3250">
        <f t="shared" ref="BI1061:BI1068" si="9">BF1061/$Y1061</f>
        <v>3.0000000000000001E-3</v>
      </c>
      <c r="BJ1061" s="3251"/>
      <c r="BK1061" s="3252"/>
      <c r="BL1061" s="3226">
        <v>9960</v>
      </c>
      <c r="BM1061" s="3227"/>
      <c r="BN1061" s="3228"/>
      <c r="BO1061" s="3229">
        <f t="shared" ref="BO1061:BO1068" si="10">BL1061-$Y1061</f>
        <v>-40</v>
      </c>
      <c r="BP1061" s="3230"/>
      <c r="BQ1061" s="3231"/>
      <c r="BR1061" s="3250">
        <f t="shared" ref="BR1061:BR1068" si="11">BO1061/$Y1061</f>
        <v>-4.0000000000000001E-3</v>
      </c>
      <c r="BS1061" s="3251"/>
      <c r="BT1061" s="3252"/>
      <c r="BU1061" s="3226">
        <v>9000</v>
      </c>
      <c r="BV1061" s="3227"/>
      <c r="BW1061" s="3228"/>
      <c r="BX1061" s="3229">
        <f t="shared" ref="BX1061:BX1068" si="12">BU1061-$Y1061</f>
        <v>-1000</v>
      </c>
      <c r="BY1061" s="3230"/>
      <c r="BZ1061" s="3231"/>
      <c r="CA1061" s="3250">
        <f t="shared" ref="CA1061:CA1068" si="13">BX1061/$Y1061</f>
        <v>-0.1</v>
      </c>
      <c r="CB1061" s="3251"/>
      <c r="CC1061" s="3252"/>
      <c r="CD1061" s="3256" t="s">
        <v>3260</v>
      </c>
      <c r="CE1061" s="3257"/>
      <c r="CF1061" s="1068"/>
      <c r="CG1061" s="937"/>
    </row>
    <row r="1062" spans="9:85" ht="18.95" customHeight="1">
      <c r="I1062" s="1847"/>
      <c r="J1062" s="3241"/>
      <c r="K1062" s="3242"/>
      <c r="L1062" s="3242"/>
      <c r="M1062" s="3243"/>
      <c r="N1062" s="3241"/>
      <c r="O1062" s="3242"/>
      <c r="P1062" s="3242"/>
      <c r="Q1062" s="3243"/>
      <c r="R1062" s="3241"/>
      <c r="S1062" s="3242"/>
      <c r="T1062" s="3242"/>
      <c r="U1062" s="3243"/>
      <c r="V1062" s="1230" t="s">
        <v>3255</v>
      </c>
      <c r="W1062" s="1230"/>
      <c r="X1062" s="1230"/>
      <c r="Y1062" s="3226">
        <v>5000</v>
      </c>
      <c r="Z1062" s="3227"/>
      <c r="AA1062" s="3228"/>
      <c r="AB1062" s="2109"/>
      <c r="AC1062" s="2109"/>
      <c r="AD1062" s="2109"/>
      <c r="AE1062" s="2109"/>
      <c r="AF1062" s="2109"/>
      <c r="AG1062" s="2109"/>
      <c r="AH1062" s="2109"/>
      <c r="AI1062" s="2109"/>
      <c r="AJ1062" s="2109"/>
      <c r="AK1062" s="2109"/>
      <c r="AL1062" s="2109"/>
      <c r="AM1062" s="2109"/>
      <c r="AN1062" s="2109"/>
      <c r="AO1062" s="2109"/>
      <c r="AP1062" s="2109"/>
      <c r="AQ1062" s="2109"/>
      <c r="AR1062" s="2109"/>
      <c r="AS1062" s="2109"/>
      <c r="AT1062" s="3226">
        <v>5050</v>
      </c>
      <c r="AU1062" s="3227"/>
      <c r="AV1062" s="3228"/>
      <c r="AW1062" s="3229">
        <f t="shared" si="6"/>
        <v>50</v>
      </c>
      <c r="AX1062" s="3230"/>
      <c r="AY1062" s="3231"/>
      <c r="AZ1062" s="3250">
        <f t="shared" si="7"/>
        <v>0.01</v>
      </c>
      <c r="BA1062" s="3251"/>
      <c r="BB1062" s="3252"/>
      <c r="BC1062" s="3226">
        <v>5001</v>
      </c>
      <c r="BD1062" s="3227"/>
      <c r="BE1062" s="3228"/>
      <c r="BF1062" s="3229">
        <f t="shared" si="8"/>
        <v>1</v>
      </c>
      <c r="BG1062" s="3230"/>
      <c r="BH1062" s="3231"/>
      <c r="BI1062" s="3250">
        <f t="shared" si="9"/>
        <v>2.0000000000000001E-4</v>
      </c>
      <c r="BJ1062" s="3251"/>
      <c r="BK1062" s="3252"/>
      <c r="BL1062" s="3226">
        <v>4990</v>
      </c>
      <c r="BM1062" s="3227"/>
      <c r="BN1062" s="3228"/>
      <c r="BO1062" s="3229">
        <f t="shared" si="10"/>
        <v>-10</v>
      </c>
      <c r="BP1062" s="3230"/>
      <c r="BQ1062" s="3231"/>
      <c r="BR1062" s="3250">
        <f t="shared" si="11"/>
        <v>-2E-3</v>
      </c>
      <c r="BS1062" s="3251"/>
      <c r="BT1062" s="3252"/>
      <c r="BU1062" s="3226">
        <v>4970</v>
      </c>
      <c r="BV1062" s="3227"/>
      <c r="BW1062" s="3228"/>
      <c r="BX1062" s="3229">
        <f t="shared" si="12"/>
        <v>-30</v>
      </c>
      <c r="BY1062" s="3230"/>
      <c r="BZ1062" s="3231"/>
      <c r="CA1062" s="3250">
        <f t="shared" si="13"/>
        <v>-6.0000000000000001E-3</v>
      </c>
      <c r="CB1062" s="3251"/>
      <c r="CC1062" s="3252"/>
      <c r="CD1062" s="3258"/>
      <c r="CE1062" s="3259"/>
      <c r="CF1062" s="1068"/>
      <c r="CG1062" s="937"/>
    </row>
    <row r="1063" spans="9:85" ht="18.95" customHeight="1">
      <c r="I1063" s="1847"/>
      <c r="J1063" s="3241"/>
      <c r="K1063" s="3242"/>
      <c r="L1063" s="3242"/>
      <c r="M1063" s="3243"/>
      <c r="N1063" s="3241"/>
      <c r="O1063" s="3242"/>
      <c r="P1063" s="3242"/>
      <c r="Q1063" s="3243"/>
      <c r="R1063" s="3241"/>
      <c r="S1063" s="3242"/>
      <c r="T1063" s="3242"/>
      <c r="U1063" s="3243"/>
      <c r="V1063" s="1230" t="s">
        <v>3256</v>
      </c>
      <c r="W1063" s="1230"/>
      <c r="X1063" s="1230"/>
      <c r="Y1063" s="3226">
        <v>5000</v>
      </c>
      <c r="Z1063" s="3227"/>
      <c r="AA1063" s="3228"/>
      <c r="AB1063" s="2109"/>
      <c r="AC1063" s="2109"/>
      <c r="AD1063" s="2109"/>
      <c r="AE1063" s="2109"/>
      <c r="AF1063" s="2109"/>
      <c r="AG1063" s="2109"/>
      <c r="AH1063" s="2109"/>
      <c r="AI1063" s="2109"/>
      <c r="AJ1063" s="2109"/>
      <c r="AK1063" s="2109"/>
      <c r="AL1063" s="2109"/>
      <c r="AM1063" s="2109"/>
      <c r="AN1063" s="2109"/>
      <c r="AO1063" s="2109"/>
      <c r="AP1063" s="2109"/>
      <c r="AQ1063" s="2109"/>
      <c r="AR1063" s="2109"/>
      <c r="AS1063" s="2109"/>
      <c r="AT1063" s="3226">
        <v>4950</v>
      </c>
      <c r="AU1063" s="3227"/>
      <c r="AV1063" s="3228"/>
      <c r="AW1063" s="3229">
        <f t="shared" si="6"/>
        <v>-50</v>
      </c>
      <c r="AX1063" s="3230"/>
      <c r="AY1063" s="3231"/>
      <c r="AZ1063" s="3250">
        <f t="shared" si="7"/>
        <v>-0.01</v>
      </c>
      <c r="BA1063" s="3251"/>
      <c r="BB1063" s="3252"/>
      <c r="BC1063" s="3226">
        <v>4948</v>
      </c>
      <c r="BD1063" s="3227"/>
      <c r="BE1063" s="3228"/>
      <c r="BF1063" s="3229">
        <f t="shared" si="8"/>
        <v>-52</v>
      </c>
      <c r="BG1063" s="3230"/>
      <c r="BH1063" s="3231"/>
      <c r="BI1063" s="3250">
        <f t="shared" si="9"/>
        <v>-1.04E-2</v>
      </c>
      <c r="BJ1063" s="3251"/>
      <c r="BK1063" s="3252"/>
      <c r="BL1063" s="3226">
        <v>4930</v>
      </c>
      <c r="BM1063" s="3227"/>
      <c r="BN1063" s="3228"/>
      <c r="BO1063" s="3229">
        <f t="shared" si="10"/>
        <v>-70</v>
      </c>
      <c r="BP1063" s="3230"/>
      <c r="BQ1063" s="3231"/>
      <c r="BR1063" s="3250">
        <f t="shared" si="11"/>
        <v>-1.4E-2</v>
      </c>
      <c r="BS1063" s="3251"/>
      <c r="BT1063" s="3252"/>
      <c r="BU1063" s="3226">
        <v>4900</v>
      </c>
      <c r="BV1063" s="3227"/>
      <c r="BW1063" s="3228"/>
      <c r="BX1063" s="3229">
        <f t="shared" si="12"/>
        <v>-100</v>
      </c>
      <c r="BY1063" s="3230"/>
      <c r="BZ1063" s="3231"/>
      <c r="CA1063" s="3250">
        <f t="shared" si="13"/>
        <v>-0.02</v>
      </c>
      <c r="CB1063" s="3251"/>
      <c r="CC1063" s="3252"/>
      <c r="CD1063" s="3258"/>
      <c r="CE1063" s="3259"/>
      <c r="CF1063" s="1068"/>
      <c r="CG1063" s="937"/>
    </row>
    <row r="1064" spans="9:85" ht="18.95" customHeight="1">
      <c r="I1064" s="1847"/>
      <c r="J1064" s="3244"/>
      <c r="K1064" s="3245"/>
      <c r="L1064" s="3245"/>
      <c r="M1064" s="3246"/>
      <c r="N1064" s="3244"/>
      <c r="O1064" s="3245"/>
      <c r="P1064" s="3245"/>
      <c r="Q1064" s="3246"/>
      <c r="R1064" s="3244"/>
      <c r="S1064" s="3245"/>
      <c r="T1064" s="3245"/>
      <c r="U1064" s="3246"/>
      <c r="V1064" s="3253" t="s">
        <v>3253</v>
      </c>
      <c r="W1064" s="3254"/>
      <c r="X1064" s="3255"/>
      <c r="Y1064" s="3220">
        <f>Y1063+Y1062+Y1061</f>
        <v>20000</v>
      </c>
      <c r="Z1064" s="3221"/>
      <c r="AA1064" s="3222"/>
      <c r="AB1064" s="3220" t="s">
        <v>3257</v>
      </c>
      <c r="AC1064" s="3221"/>
      <c r="AD1064" s="3222"/>
      <c r="AE1064" s="3220" t="s">
        <v>3257</v>
      </c>
      <c r="AF1064" s="3221"/>
      <c r="AG1064" s="3222"/>
      <c r="AH1064" s="3220" t="s">
        <v>3257</v>
      </c>
      <c r="AI1064" s="3221"/>
      <c r="AJ1064" s="3222"/>
      <c r="AK1064" s="3220" t="s">
        <v>3257</v>
      </c>
      <c r="AL1064" s="3221"/>
      <c r="AM1064" s="3222"/>
      <c r="AN1064" s="3220" t="s">
        <v>3257</v>
      </c>
      <c r="AO1064" s="3221"/>
      <c r="AP1064" s="3222"/>
      <c r="AQ1064" s="3220" t="s">
        <v>3257</v>
      </c>
      <c r="AR1064" s="3221"/>
      <c r="AS1064" s="3222"/>
      <c r="AT1064" s="3220">
        <f>AT1063+AT1062+AT1061</f>
        <v>21000</v>
      </c>
      <c r="AU1064" s="3221"/>
      <c r="AV1064" s="3222"/>
      <c r="AW1064" s="3223">
        <f t="shared" si="6"/>
        <v>1000</v>
      </c>
      <c r="AX1064" s="3224"/>
      <c r="AY1064" s="3225"/>
      <c r="AZ1064" s="3217">
        <f t="shared" si="7"/>
        <v>0.05</v>
      </c>
      <c r="BA1064" s="3218"/>
      <c r="BB1064" s="3219"/>
      <c r="BC1064" s="3220">
        <f>BC1063+BC1062+BC1061</f>
        <v>19979</v>
      </c>
      <c r="BD1064" s="3221"/>
      <c r="BE1064" s="3222"/>
      <c r="BF1064" s="3223">
        <f t="shared" si="8"/>
        <v>-21</v>
      </c>
      <c r="BG1064" s="3224"/>
      <c r="BH1064" s="3225"/>
      <c r="BI1064" s="3217">
        <f t="shared" si="9"/>
        <v>-1.0499999999999999E-3</v>
      </c>
      <c r="BJ1064" s="3218"/>
      <c r="BK1064" s="3219"/>
      <c r="BL1064" s="3220">
        <f>BL1063+BL1062+BL1061</f>
        <v>19880</v>
      </c>
      <c r="BM1064" s="3221"/>
      <c r="BN1064" s="3222"/>
      <c r="BO1064" s="3223">
        <f t="shared" si="10"/>
        <v>-120</v>
      </c>
      <c r="BP1064" s="3224"/>
      <c r="BQ1064" s="3225"/>
      <c r="BR1064" s="3217">
        <f t="shared" si="11"/>
        <v>-6.0000000000000001E-3</v>
      </c>
      <c r="BS1064" s="3218"/>
      <c r="BT1064" s="3219"/>
      <c r="BU1064" s="3220">
        <f>BU1063+BU1062+BU1061</f>
        <v>18870</v>
      </c>
      <c r="BV1064" s="3221"/>
      <c r="BW1064" s="3222"/>
      <c r="BX1064" s="3223">
        <f t="shared" si="12"/>
        <v>-1130</v>
      </c>
      <c r="BY1064" s="3224"/>
      <c r="BZ1064" s="3225"/>
      <c r="CA1064" s="3217">
        <f t="shared" si="13"/>
        <v>-5.6500000000000002E-2</v>
      </c>
      <c r="CB1064" s="3218"/>
      <c r="CC1064" s="3219"/>
      <c r="CD1064" s="3260"/>
      <c r="CE1064" s="3261"/>
      <c r="CF1064" s="1068"/>
      <c r="CG1064" s="937"/>
    </row>
    <row r="1065" spans="9:85" ht="18.95" customHeight="1">
      <c r="I1065" s="1847"/>
      <c r="J1065" s="3238" t="s">
        <v>3252</v>
      </c>
      <c r="K1065" s="3239"/>
      <c r="L1065" s="3239"/>
      <c r="M1065" s="3240"/>
      <c r="N1065" s="3238" t="s">
        <v>1560</v>
      </c>
      <c r="O1065" s="3239"/>
      <c r="P1065" s="3239"/>
      <c r="Q1065" s="3240"/>
      <c r="R1065" s="3238">
        <v>12345</v>
      </c>
      <c r="S1065" s="3239"/>
      <c r="T1065" s="3239"/>
      <c r="U1065" s="3240"/>
      <c r="V1065" s="1230" t="s">
        <v>3245</v>
      </c>
      <c r="W1065" s="1230"/>
      <c r="X1065" s="1230"/>
      <c r="Y1065" s="3226">
        <v>10000</v>
      </c>
      <c r="Z1065" s="3227"/>
      <c r="AA1065" s="3228"/>
      <c r="AB1065" s="2109"/>
      <c r="AC1065" s="2109"/>
      <c r="AD1065" s="2109"/>
      <c r="AE1065" s="2109"/>
      <c r="AF1065" s="2109"/>
      <c r="AG1065" s="2109"/>
      <c r="AH1065" s="2109"/>
      <c r="AI1065" s="2109"/>
      <c r="AJ1065" s="2109"/>
      <c r="AK1065" s="2109"/>
      <c r="AL1065" s="2109"/>
      <c r="AM1065" s="2109"/>
      <c r="AN1065" s="2109"/>
      <c r="AO1065" s="2109"/>
      <c r="AP1065" s="2109"/>
      <c r="AQ1065" s="2109"/>
      <c r="AR1065" s="2109"/>
      <c r="AS1065" s="2109"/>
      <c r="AT1065" s="3226">
        <v>11000</v>
      </c>
      <c r="AU1065" s="3227"/>
      <c r="AV1065" s="3228"/>
      <c r="AW1065" s="3229">
        <f t="shared" si="6"/>
        <v>1000</v>
      </c>
      <c r="AX1065" s="3230"/>
      <c r="AY1065" s="3231"/>
      <c r="AZ1065" s="3250">
        <f t="shared" si="7"/>
        <v>0.1</v>
      </c>
      <c r="BA1065" s="3251"/>
      <c r="BB1065" s="3252"/>
      <c r="BC1065" s="3226">
        <v>10030</v>
      </c>
      <c r="BD1065" s="3227"/>
      <c r="BE1065" s="3228"/>
      <c r="BF1065" s="3229">
        <f t="shared" si="8"/>
        <v>30</v>
      </c>
      <c r="BG1065" s="3230"/>
      <c r="BH1065" s="3231"/>
      <c r="BI1065" s="3250">
        <f t="shared" si="9"/>
        <v>3.0000000000000001E-3</v>
      </c>
      <c r="BJ1065" s="3251"/>
      <c r="BK1065" s="3252"/>
      <c r="BL1065" s="3226">
        <v>9960</v>
      </c>
      <c r="BM1065" s="3227"/>
      <c r="BN1065" s="3228"/>
      <c r="BO1065" s="3229">
        <f t="shared" si="10"/>
        <v>-40</v>
      </c>
      <c r="BP1065" s="3230"/>
      <c r="BQ1065" s="3231"/>
      <c r="BR1065" s="3250">
        <f t="shared" si="11"/>
        <v>-4.0000000000000001E-3</v>
      </c>
      <c r="BS1065" s="3251"/>
      <c r="BT1065" s="3252"/>
      <c r="BU1065" s="3226">
        <v>9000</v>
      </c>
      <c r="BV1065" s="3227"/>
      <c r="BW1065" s="3228"/>
      <c r="BX1065" s="3229">
        <f t="shared" si="12"/>
        <v>-1000</v>
      </c>
      <c r="BY1065" s="3230"/>
      <c r="BZ1065" s="3231"/>
      <c r="CA1065" s="3250">
        <f t="shared" si="13"/>
        <v>-0.1</v>
      </c>
      <c r="CB1065" s="3251"/>
      <c r="CC1065" s="3252"/>
      <c r="CD1065" s="3256" t="s">
        <v>3260</v>
      </c>
      <c r="CE1065" s="3257"/>
      <c r="CF1065" s="1068"/>
      <c r="CG1065" s="937"/>
    </row>
    <row r="1066" spans="9:85" ht="18.95" customHeight="1">
      <c r="I1066" s="1847"/>
      <c r="J1066" s="3241"/>
      <c r="K1066" s="3242"/>
      <c r="L1066" s="3242"/>
      <c r="M1066" s="3243"/>
      <c r="N1066" s="3241"/>
      <c r="O1066" s="3242"/>
      <c r="P1066" s="3242"/>
      <c r="Q1066" s="3243"/>
      <c r="R1066" s="3241"/>
      <c r="S1066" s="3242"/>
      <c r="T1066" s="3242"/>
      <c r="U1066" s="3243"/>
      <c r="V1066" s="1230" t="s">
        <v>3255</v>
      </c>
      <c r="W1066" s="1230"/>
      <c r="X1066" s="1230"/>
      <c r="Y1066" s="3226">
        <v>5000</v>
      </c>
      <c r="Z1066" s="3227"/>
      <c r="AA1066" s="3228"/>
      <c r="AB1066" s="2109"/>
      <c r="AC1066" s="2109"/>
      <c r="AD1066" s="2109"/>
      <c r="AE1066" s="2109"/>
      <c r="AF1066" s="2109"/>
      <c r="AG1066" s="2109"/>
      <c r="AH1066" s="2109"/>
      <c r="AI1066" s="2109"/>
      <c r="AJ1066" s="2109"/>
      <c r="AK1066" s="2109"/>
      <c r="AL1066" s="2109"/>
      <c r="AM1066" s="2109"/>
      <c r="AN1066" s="2109"/>
      <c r="AO1066" s="2109"/>
      <c r="AP1066" s="2109"/>
      <c r="AQ1066" s="2109"/>
      <c r="AR1066" s="2109"/>
      <c r="AS1066" s="2109"/>
      <c r="AT1066" s="3226">
        <v>5050</v>
      </c>
      <c r="AU1066" s="3227"/>
      <c r="AV1066" s="3228"/>
      <c r="AW1066" s="3229">
        <f t="shared" si="6"/>
        <v>50</v>
      </c>
      <c r="AX1066" s="3230"/>
      <c r="AY1066" s="3231"/>
      <c r="AZ1066" s="3250">
        <f t="shared" si="7"/>
        <v>0.01</v>
      </c>
      <c r="BA1066" s="3251"/>
      <c r="BB1066" s="3252"/>
      <c r="BC1066" s="3226">
        <v>5001</v>
      </c>
      <c r="BD1066" s="3227"/>
      <c r="BE1066" s="3228"/>
      <c r="BF1066" s="3229">
        <f t="shared" si="8"/>
        <v>1</v>
      </c>
      <c r="BG1066" s="3230"/>
      <c r="BH1066" s="3231"/>
      <c r="BI1066" s="3250">
        <f t="shared" si="9"/>
        <v>2.0000000000000001E-4</v>
      </c>
      <c r="BJ1066" s="3251"/>
      <c r="BK1066" s="3252"/>
      <c r="BL1066" s="3226">
        <v>4990</v>
      </c>
      <c r="BM1066" s="3227"/>
      <c r="BN1066" s="3228"/>
      <c r="BO1066" s="3229">
        <f t="shared" si="10"/>
        <v>-10</v>
      </c>
      <c r="BP1066" s="3230"/>
      <c r="BQ1066" s="3231"/>
      <c r="BR1066" s="3250">
        <f t="shared" si="11"/>
        <v>-2E-3</v>
      </c>
      <c r="BS1066" s="3251"/>
      <c r="BT1066" s="3252"/>
      <c r="BU1066" s="3226">
        <v>4970</v>
      </c>
      <c r="BV1066" s="3227"/>
      <c r="BW1066" s="3228"/>
      <c r="BX1066" s="3229">
        <f t="shared" si="12"/>
        <v>-30</v>
      </c>
      <c r="BY1066" s="3230"/>
      <c r="BZ1066" s="3231"/>
      <c r="CA1066" s="3250">
        <f t="shared" si="13"/>
        <v>-6.0000000000000001E-3</v>
      </c>
      <c r="CB1066" s="3251"/>
      <c r="CC1066" s="3252"/>
      <c r="CD1066" s="3258"/>
      <c r="CE1066" s="3259"/>
      <c r="CF1066" s="1068"/>
      <c r="CG1066" s="937"/>
    </row>
    <row r="1067" spans="9:85" ht="18.95" customHeight="1">
      <c r="I1067" s="1847"/>
      <c r="J1067" s="3241"/>
      <c r="K1067" s="3242"/>
      <c r="L1067" s="3242"/>
      <c r="M1067" s="3243"/>
      <c r="N1067" s="3241"/>
      <c r="O1067" s="3242"/>
      <c r="P1067" s="3242"/>
      <c r="Q1067" s="3243"/>
      <c r="R1067" s="3241"/>
      <c r="S1067" s="3242"/>
      <c r="T1067" s="3242"/>
      <c r="U1067" s="3243"/>
      <c r="V1067" s="1230" t="s">
        <v>3256</v>
      </c>
      <c r="W1067" s="1230"/>
      <c r="X1067" s="1230"/>
      <c r="Y1067" s="3226">
        <v>5000</v>
      </c>
      <c r="Z1067" s="3227"/>
      <c r="AA1067" s="3228"/>
      <c r="AB1067" s="2109"/>
      <c r="AC1067" s="2109"/>
      <c r="AD1067" s="2109"/>
      <c r="AE1067" s="2109"/>
      <c r="AF1067" s="2109"/>
      <c r="AG1067" s="2109"/>
      <c r="AH1067" s="2109"/>
      <c r="AI1067" s="2109"/>
      <c r="AJ1067" s="2109"/>
      <c r="AK1067" s="2109"/>
      <c r="AL1067" s="2109"/>
      <c r="AM1067" s="2109"/>
      <c r="AN1067" s="2109"/>
      <c r="AO1067" s="2109"/>
      <c r="AP1067" s="2109"/>
      <c r="AQ1067" s="2109"/>
      <c r="AR1067" s="2109"/>
      <c r="AS1067" s="2109"/>
      <c r="AT1067" s="3226">
        <v>4950</v>
      </c>
      <c r="AU1067" s="3227"/>
      <c r="AV1067" s="3228"/>
      <c r="AW1067" s="3229">
        <f t="shared" si="6"/>
        <v>-50</v>
      </c>
      <c r="AX1067" s="3230"/>
      <c r="AY1067" s="3231"/>
      <c r="AZ1067" s="3250">
        <f t="shared" si="7"/>
        <v>-0.01</v>
      </c>
      <c r="BA1067" s="3251"/>
      <c r="BB1067" s="3252"/>
      <c r="BC1067" s="3226">
        <v>4948</v>
      </c>
      <c r="BD1067" s="3227"/>
      <c r="BE1067" s="3228"/>
      <c r="BF1067" s="3229">
        <f t="shared" si="8"/>
        <v>-52</v>
      </c>
      <c r="BG1067" s="3230"/>
      <c r="BH1067" s="3231"/>
      <c r="BI1067" s="3250">
        <f t="shared" si="9"/>
        <v>-1.04E-2</v>
      </c>
      <c r="BJ1067" s="3251"/>
      <c r="BK1067" s="3252"/>
      <c r="BL1067" s="3226">
        <v>4930</v>
      </c>
      <c r="BM1067" s="3227"/>
      <c r="BN1067" s="3228"/>
      <c r="BO1067" s="3229">
        <f t="shared" si="10"/>
        <v>-70</v>
      </c>
      <c r="BP1067" s="3230"/>
      <c r="BQ1067" s="3231"/>
      <c r="BR1067" s="3250">
        <f t="shared" si="11"/>
        <v>-1.4E-2</v>
      </c>
      <c r="BS1067" s="3251"/>
      <c r="BT1067" s="3252"/>
      <c r="BU1067" s="3226">
        <v>4900</v>
      </c>
      <c r="BV1067" s="3227"/>
      <c r="BW1067" s="3228"/>
      <c r="BX1067" s="3229">
        <f t="shared" si="12"/>
        <v>-100</v>
      </c>
      <c r="BY1067" s="3230"/>
      <c r="BZ1067" s="3231"/>
      <c r="CA1067" s="3250">
        <f t="shared" si="13"/>
        <v>-0.02</v>
      </c>
      <c r="CB1067" s="3251"/>
      <c r="CC1067" s="3252"/>
      <c r="CD1067" s="3258"/>
      <c r="CE1067" s="3259"/>
      <c r="CF1067" s="1068"/>
      <c r="CG1067" s="937"/>
    </row>
    <row r="1068" spans="9:85" ht="18.95" customHeight="1">
      <c r="I1068" s="1847"/>
      <c r="J1068" s="3244"/>
      <c r="K1068" s="3245"/>
      <c r="L1068" s="3245"/>
      <c r="M1068" s="3246"/>
      <c r="N1068" s="3244"/>
      <c r="O1068" s="3245"/>
      <c r="P1068" s="3245"/>
      <c r="Q1068" s="3246"/>
      <c r="R1068" s="3244"/>
      <c r="S1068" s="3245"/>
      <c r="T1068" s="3245"/>
      <c r="U1068" s="3246"/>
      <c r="V1068" s="3253" t="s">
        <v>3253</v>
      </c>
      <c r="W1068" s="3254"/>
      <c r="X1068" s="3255"/>
      <c r="Y1068" s="3220">
        <f>Y1067+Y1066+Y1065</f>
        <v>20000</v>
      </c>
      <c r="Z1068" s="3221"/>
      <c r="AA1068" s="3222"/>
      <c r="AB1068" s="3220" t="s">
        <v>3257</v>
      </c>
      <c r="AC1068" s="3221"/>
      <c r="AD1068" s="3222"/>
      <c r="AE1068" s="3220" t="s">
        <v>3257</v>
      </c>
      <c r="AF1068" s="3221"/>
      <c r="AG1068" s="3222"/>
      <c r="AH1068" s="3220" t="s">
        <v>3257</v>
      </c>
      <c r="AI1068" s="3221"/>
      <c r="AJ1068" s="3222"/>
      <c r="AK1068" s="3220" t="s">
        <v>3257</v>
      </c>
      <c r="AL1068" s="3221"/>
      <c r="AM1068" s="3222"/>
      <c r="AN1068" s="3220" t="s">
        <v>3257</v>
      </c>
      <c r="AO1068" s="3221"/>
      <c r="AP1068" s="3222"/>
      <c r="AQ1068" s="3220" t="s">
        <v>3257</v>
      </c>
      <c r="AR1068" s="3221"/>
      <c r="AS1068" s="3222"/>
      <c r="AT1068" s="3220">
        <f>AT1067+AT1066+AT1065</f>
        <v>21000</v>
      </c>
      <c r="AU1068" s="3221"/>
      <c r="AV1068" s="3222"/>
      <c r="AW1068" s="3223">
        <f t="shared" si="6"/>
        <v>1000</v>
      </c>
      <c r="AX1068" s="3224"/>
      <c r="AY1068" s="3225"/>
      <c r="AZ1068" s="3217">
        <f t="shared" si="7"/>
        <v>0.05</v>
      </c>
      <c r="BA1068" s="3218"/>
      <c r="BB1068" s="3219"/>
      <c r="BC1068" s="3220">
        <f>BC1067+BC1066+BC1065</f>
        <v>19979</v>
      </c>
      <c r="BD1068" s="3221"/>
      <c r="BE1068" s="3222"/>
      <c r="BF1068" s="3223">
        <f t="shared" si="8"/>
        <v>-21</v>
      </c>
      <c r="BG1068" s="3224"/>
      <c r="BH1068" s="3225"/>
      <c r="BI1068" s="3217">
        <f t="shared" si="9"/>
        <v>-1.0499999999999999E-3</v>
      </c>
      <c r="BJ1068" s="3218"/>
      <c r="BK1068" s="3219"/>
      <c r="BL1068" s="3220">
        <f>BL1067+BL1066+BL1065</f>
        <v>19880</v>
      </c>
      <c r="BM1068" s="3221"/>
      <c r="BN1068" s="3222"/>
      <c r="BO1068" s="3223">
        <f t="shared" si="10"/>
        <v>-120</v>
      </c>
      <c r="BP1068" s="3224"/>
      <c r="BQ1068" s="3225"/>
      <c r="BR1068" s="3217">
        <f t="shared" si="11"/>
        <v>-6.0000000000000001E-3</v>
      </c>
      <c r="BS1068" s="3218"/>
      <c r="BT1068" s="3219"/>
      <c r="BU1068" s="3220">
        <f>BU1067+BU1066+BU1065</f>
        <v>18870</v>
      </c>
      <c r="BV1068" s="3221"/>
      <c r="BW1068" s="3222"/>
      <c r="BX1068" s="3223">
        <f t="shared" si="12"/>
        <v>-1130</v>
      </c>
      <c r="BY1068" s="3224"/>
      <c r="BZ1068" s="3225"/>
      <c r="CA1068" s="3217">
        <f t="shared" si="13"/>
        <v>-5.6500000000000002E-2</v>
      </c>
      <c r="CB1068" s="3218"/>
      <c r="CC1068" s="3219"/>
      <c r="CD1068" s="3260"/>
      <c r="CE1068" s="3261"/>
      <c r="CF1068" s="1229"/>
      <c r="CG1068" s="937"/>
    </row>
    <row r="1069" spans="9:85" ht="18.95" customHeight="1">
      <c r="I1069" s="936"/>
      <c r="J1069" s="939"/>
      <c r="K1069" s="939"/>
      <c r="L1069" s="939"/>
      <c r="M1069" s="939"/>
      <c r="N1069" s="939"/>
      <c r="O1069" s="939"/>
      <c r="P1069" s="939"/>
      <c r="Q1069" s="939"/>
      <c r="R1069" s="939"/>
      <c r="S1069" s="939"/>
      <c r="T1069" s="939"/>
      <c r="U1069" s="939"/>
      <c r="V1069" s="939"/>
      <c r="W1069" s="939"/>
      <c r="X1069" s="939"/>
      <c r="Y1069" s="939"/>
      <c r="Z1069" s="939"/>
      <c r="AA1069" s="939"/>
      <c r="AB1069" s="939"/>
      <c r="AC1069" s="939"/>
      <c r="AD1069" s="939"/>
      <c r="AE1069" s="939"/>
      <c r="AF1069" s="939"/>
      <c r="AG1069" s="939"/>
      <c r="AH1069" s="939"/>
      <c r="AI1069" s="939"/>
      <c r="AJ1069" s="939"/>
      <c r="AK1069" s="939"/>
      <c r="AL1069" s="939"/>
      <c r="AM1069" s="939"/>
      <c r="AN1069" s="939"/>
      <c r="AO1069" s="939"/>
      <c r="AP1069" s="939"/>
      <c r="AQ1069" s="939"/>
      <c r="AR1069" s="939"/>
      <c r="AS1069" s="939"/>
      <c r="AT1069" s="939"/>
      <c r="AU1069" s="939"/>
      <c r="AV1069" s="939"/>
      <c r="AW1069" s="939"/>
      <c r="AX1069" s="939"/>
      <c r="AY1069" s="939"/>
      <c r="AZ1069" s="939"/>
      <c r="BA1069" s="939"/>
      <c r="BB1069" s="939"/>
      <c r="BC1069" s="939"/>
      <c r="BD1069" s="939"/>
      <c r="BE1069" s="939"/>
      <c r="BF1069" s="939"/>
      <c r="BG1069" s="939"/>
      <c r="BH1069" s="939"/>
      <c r="BI1069" s="939"/>
      <c r="BJ1069" s="939"/>
      <c r="BK1069" s="939"/>
      <c r="BL1069" s="939"/>
      <c r="BM1069" s="939"/>
      <c r="BN1069" s="939"/>
      <c r="BO1069" s="939"/>
      <c r="BP1069" s="939"/>
      <c r="BQ1069" s="939"/>
      <c r="BR1069" s="939"/>
      <c r="BS1069" s="939"/>
      <c r="BT1069" s="939"/>
      <c r="BU1069" s="939"/>
      <c r="BV1069" s="939"/>
      <c r="BW1069" s="939"/>
      <c r="BX1069" s="939"/>
      <c r="BY1069" s="939"/>
      <c r="BZ1069" s="939"/>
      <c r="CA1069" s="939"/>
      <c r="CB1069" s="939"/>
      <c r="CC1069" s="939"/>
      <c r="CD1069" s="939"/>
      <c r="CE1069" s="939"/>
      <c r="CF1069" s="939"/>
      <c r="CG1069" s="940"/>
    </row>
    <row r="1070" spans="9:85" ht="18.95" customHeight="1">
      <c r="J1070" s="1505" t="s">
        <v>3271</v>
      </c>
    </row>
    <row r="1073" spans="6:106" ht="18.95" customHeight="1">
      <c r="I1073" s="920"/>
      <c r="BD1073" s="920"/>
      <c r="BE1073" s="920"/>
      <c r="BF1073" s="920"/>
      <c r="BG1073" s="920"/>
      <c r="BH1073" s="920"/>
      <c r="BI1073" s="920"/>
      <c r="BJ1073" s="920"/>
      <c r="BK1073" s="920"/>
      <c r="BL1073" s="920"/>
      <c r="BM1073" s="920"/>
    </row>
    <row r="1074" spans="6:106" ht="18.95" customHeight="1">
      <c r="F1074" s="924"/>
      <c r="G1074" s="1669" t="s">
        <v>3375</v>
      </c>
      <c r="H1074" s="1051"/>
      <c r="I1074" s="1051"/>
      <c r="J1074" s="1051"/>
      <c r="K1074" s="1051"/>
      <c r="L1074" s="1051"/>
      <c r="M1074" s="1051"/>
      <c r="N1074" s="1051"/>
      <c r="O1074" s="1051"/>
      <c r="P1074" s="1999"/>
      <c r="Q1074" s="1051"/>
      <c r="R1074" s="1051"/>
      <c r="S1074" s="1051"/>
      <c r="T1074" s="1051"/>
      <c r="U1074" s="1051"/>
      <c r="V1074" s="1051"/>
      <c r="W1074" s="1051"/>
      <c r="X1074" s="1051"/>
      <c r="Y1074" s="1051"/>
      <c r="Z1074" s="1051"/>
      <c r="AA1074" s="1051"/>
    </row>
    <row r="1076" spans="6:106" ht="18.95" customHeight="1" thickBot="1">
      <c r="I1076" s="920"/>
      <c r="BM1076" s="920"/>
      <c r="BN1076" s="920"/>
      <c r="BO1076" s="920"/>
      <c r="BP1076" s="920"/>
      <c r="BQ1076" s="920"/>
      <c r="BR1076" s="920"/>
      <c r="BS1076" s="920"/>
      <c r="BT1076" s="920"/>
      <c r="BU1076" s="920"/>
      <c r="BV1076" s="920"/>
    </row>
    <row r="1077" spans="6:106" ht="18.95" customHeight="1" thickTop="1">
      <c r="I1077" s="1670"/>
      <c r="J1077" s="1671"/>
      <c r="K1077" s="1671"/>
      <c r="L1077" s="1671"/>
      <c r="M1077" s="1671"/>
      <c r="N1077" s="1671"/>
      <c r="O1077" s="1671"/>
      <c r="P1077" s="1671"/>
      <c r="Q1077" s="1671"/>
      <c r="R1077" s="1671"/>
      <c r="S1077" s="1671"/>
      <c r="T1077" s="1671"/>
      <c r="U1077" s="1671"/>
      <c r="V1077" s="1671"/>
      <c r="W1077" s="1671"/>
      <c r="X1077" s="1671"/>
      <c r="Y1077" s="1671"/>
      <c r="Z1077" s="1671"/>
      <c r="AA1077" s="1671"/>
      <c r="AB1077" s="1671"/>
      <c r="AC1077" s="1671"/>
      <c r="AD1077" s="1671"/>
      <c r="AE1077" s="1671"/>
      <c r="AF1077" s="1671"/>
      <c r="AG1077" s="1671"/>
      <c r="AH1077" s="1671"/>
      <c r="AI1077" s="1671"/>
      <c r="AJ1077" s="1671"/>
      <c r="AK1077" s="1671"/>
      <c r="AL1077" s="1671"/>
      <c r="AM1077" s="1671"/>
      <c r="AN1077" s="1671"/>
      <c r="AO1077" s="1671"/>
      <c r="AP1077" s="1671"/>
      <c r="AQ1077" s="1671"/>
      <c r="AR1077" s="1671"/>
      <c r="AS1077" s="1671"/>
      <c r="AT1077" s="1671"/>
      <c r="AU1077" s="1671"/>
      <c r="AV1077" s="1671"/>
      <c r="AW1077" s="1671"/>
      <c r="AX1077" s="1671"/>
      <c r="AY1077" s="1671"/>
      <c r="AZ1077" s="1671"/>
      <c r="BA1077" s="1671"/>
      <c r="BB1077" s="1672"/>
    </row>
    <row r="1078" spans="6:106" ht="18.95" customHeight="1">
      <c r="I1078" s="1673"/>
      <c r="J1078" s="1325"/>
      <c r="K1078" s="1325"/>
      <c r="L1078" s="1325"/>
      <c r="M1078" s="1325"/>
      <c r="N1078" s="1325"/>
      <c r="O1078" s="1325"/>
      <c r="P1078" s="1325"/>
      <c r="Q1078" s="1325"/>
      <c r="R1078" s="1325"/>
      <c r="S1078" s="1325"/>
      <c r="T1078" s="1325"/>
      <c r="U1078" s="1325"/>
      <c r="V1078" s="1325"/>
      <c r="W1078" s="1325"/>
      <c r="X1078" s="1325"/>
      <c r="Y1078" s="1325"/>
      <c r="Z1078" s="1325"/>
      <c r="AA1078" s="1325"/>
      <c r="AB1078" s="1325"/>
      <c r="AC1078" s="1325"/>
      <c r="AD1078" s="1325"/>
      <c r="AE1078" s="1325"/>
      <c r="AF1078" s="1325"/>
      <c r="AG1078" s="1325"/>
      <c r="AH1078" s="1325"/>
      <c r="AI1078" s="1325"/>
      <c r="AJ1078" s="1325"/>
      <c r="AK1078" s="1325"/>
      <c r="AL1078" s="1325"/>
      <c r="AM1078" s="1325"/>
      <c r="AN1078" s="1325"/>
      <c r="AO1078" s="1325"/>
      <c r="AP1078" s="1325"/>
      <c r="AQ1078" s="1325"/>
      <c r="AR1078" s="1325"/>
      <c r="AS1078" s="1325"/>
      <c r="AT1078" s="1325"/>
      <c r="AU1078" s="1325"/>
      <c r="AV1078" s="1325"/>
      <c r="AW1078" s="1325"/>
      <c r="AX1078" s="1325"/>
      <c r="AY1078" s="1325"/>
      <c r="AZ1078" s="1325"/>
      <c r="BA1078" s="1325"/>
      <c r="BB1078" s="1674"/>
    </row>
    <row r="1079" spans="6:106" ht="18.95" customHeight="1">
      <c r="I1079" s="1675" t="s">
        <v>3584</v>
      </c>
      <c r="J1079" s="1676"/>
      <c r="K1079" s="1676"/>
      <c r="L1079" s="1676"/>
      <c r="M1079" s="1676"/>
      <c r="N1079" s="1676"/>
      <c r="O1079" s="1676"/>
      <c r="P1079" s="1676"/>
      <c r="Q1079" s="1676"/>
      <c r="R1079" s="1676"/>
      <c r="S1079" s="1676"/>
      <c r="T1079" s="1676"/>
      <c r="U1079" s="1676"/>
      <c r="V1079" s="1676"/>
      <c r="W1079" s="1676"/>
      <c r="X1079" s="1676"/>
      <c r="Y1079" s="1676"/>
      <c r="Z1079" s="1676"/>
      <c r="AA1079" s="1676"/>
      <c r="AB1079" s="1676"/>
      <c r="AC1079" s="1676"/>
      <c r="AD1079" s="1676"/>
      <c r="AE1079" s="1676"/>
      <c r="AF1079" s="1676"/>
      <c r="AG1079" s="1676"/>
      <c r="AH1079" s="1676"/>
      <c r="AI1079" s="1676"/>
      <c r="AJ1079" s="1676"/>
      <c r="AK1079" s="1676"/>
      <c r="AL1079" s="1676"/>
      <c r="AM1079" s="1676"/>
      <c r="AN1079" s="1676"/>
      <c r="AO1079" s="1676"/>
      <c r="AP1079" s="1676"/>
      <c r="AQ1079" s="1676"/>
      <c r="AR1079" s="1676"/>
      <c r="AS1079" s="1676"/>
      <c r="AT1079" s="1676"/>
      <c r="AU1079" s="1676"/>
      <c r="AV1079" s="1676"/>
      <c r="AW1079" s="1676"/>
      <c r="AX1079" s="1676"/>
      <c r="AY1079" s="1676"/>
      <c r="AZ1079" s="1676"/>
      <c r="BA1079" s="1676"/>
      <c r="BB1079" s="1677"/>
    </row>
    <row r="1080" spans="6:106" ht="18.95" customHeight="1">
      <c r="I1080" s="1673"/>
      <c r="J1080" s="1325"/>
      <c r="K1080" s="1325"/>
      <c r="L1080" s="1325"/>
      <c r="M1080" s="1325"/>
      <c r="N1080" s="1325"/>
      <c r="O1080" s="1325"/>
      <c r="P1080" s="1325"/>
      <c r="Q1080" s="1325"/>
      <c r="R1080" s="1325"/>
      <c r="S1080" s="1325"/>
      <c r="T1080" s="1325"/>
      <c r="U1080" s="1325"/>
      <c r="V1080" s="1325"/>
      <c r="W1080" s="1325"/>
      <c r="X1080" s="1325"/>
      <c r="Y1080" s="1325"/>
      <c r="Z1080" s="1325"/>
      <c r="AA1080" s="1325"/>
      <c r="AB1080" s="1325"/>
      <c r="AC1080" s="1325"/>
      <c r="AD1080" s="1325"/>
      <c r="AE1080" s="1325"/>
      <c r="AF1080" s="1325"/>
      <c r="AG1080" s="1325"/>
      <c r="AH1080" s="1325"/>
      <c r="AI1080" s="1325"/>
      <c r="AJ1080" s="1325"/>
      <c r="AK1080" s="1325"/>
      <c r="AL1080" s="1325"/>
      <c r="AM1080" s="1325"/>
      <c r="AN1080" s="1325"/>
      <c r="AO1080" s="1325"/>
      <c r="AP1080" s="1325"/>
      <c r="AQ1080" s="1325"/>
      <c r="AR1080" s="1325"/>
      <c r="AS1080" s="1325"/>
      <c r="AT1080" s="1325"/>
      <c r="AU1080" s="1325"/>
      <c r="AV1080" s="1325"/>
      <c r="AW1080" s="1325"/>
      <c r="AX1080" s="1325"/>
      <c r="AY1080" s="1325"/>
      <c r="AZ1080" s="1325"/>
      <c r="BA1080" s="1325"/>
      <c r="BB1080" s="1674"/>
    </row>
    <row r="1081" spans="6:106" ht="18.95" customHeight="1" thickBot="1">
      <c r="I1081" s="1678"/>
      <c r="J1081" s="1679"/>
      <c r="K1081" s="1679"/>
      <c r="L1081" s="1679"/>
      <c r="M1081" s="1679"/>
      <c r="N1081" s="1679"/>
      <c r="O1081" s="1679"/>
      <c r="P1081" s="1679"/>
      <c r="Q1081" s="1679"/>
      <c r="R1081" s="1679"/>
      <c r="S1081" s="1679"/>
      <c r="T1081" s="1679"/>
      <c r="U1081" s="1679"/>
      <c r="V1081" s="1679"/>
      <c r="W1081" s="1679"/>
      <c r="X1081" s="1679"/>
      <c r="Y1081" s="1679"/>
      <c r="Z1081" s="1679"/>
      <c r="AA1081" s="1679"/>
      <c r="AB1081" s="1679"/>
      <c r="AC1081" s="1679"/>
      <c r="AD1081" s="1679"/>
      <c r="AE1081" s="1679"/>
      <c r="AF1081" s="1679"/>
      <c r="AG1081" s="1679"/>
      <c r="AH1081" s="1679"/>
      <c r="AI1081" s="1679"/>
      <c r="AJ1081" s="1679"/>
      <c r="AK1081" s="1679"/>
      <c r="AL1081" s="1679"/>
      <c r="AM1081" s="1679"/>
      <c r="AN1081" s="1679"/>
      <c r="AO1081" s="1679"/>
      <c r="AP1081" s="1679"/>
      <c r="AQ1081" s="1679"/>
      <c r="AR1081" s="1679"/>
      <c r="AS1081" s="1679"/>
      <c r="AT1081" s="1679"/>
      <c r="AU1081" s="1679"/>
      <c r="AV1081" s="1679"/>
      <c r="AW1081" s="1679"/>
      <c r="AX1081" s="1679"/>
      <c r="AY1081" s="1679"/>
      <c r="AZ1081" s="1679"/>
      <c r="BA1081" s="1679"/>
      <c r="BB1081" s="1680"/>
    </row>
    <row r="1082" spans="6:106" ht="18.95" customHeight="1" thickTop="1">
      <c r="I1082" s="920"/>
      <c r="BM1082" s="920"/>
      <c r="BN1082" s="920"/>
      <c r="BO1082" s="920"/>
      <c r="BP1082" s="920"/>
      <c r="BQ1082" s="920"/>
      <c r="BR1082" s="920"/>
      <c r="BS1082" s="920"/>
      <c r="BT1082" s="920"/>
      <c r="BU1082" s="920"/>
      <c r="BV1082" s="920"/>
      <c r="BW1082" s="920"/>
      <c r="BX1082" s="920"/>
      <c r="BY1082" s="920"/>
      <c r="BZ1082" s="920"/>
      <c r="CA1082" s="920"/>
      <c r="CB1082" s="920"/>
      <c r="CC1082" s="920"/>
      <c r="CD1082" s="920"/>
      <c r="CE1082" s="920"/>
      <c r="CF1082" s="920"/>
      <c r="CG1082" s="920"/>
      <c r="CH1082" s="920"/>
      <c r="CI1082" s="920"/>
      <c r="CJ1082" s="920"/>
      <c r="CK1082" s="920"/>
      <c r="CL1082" s="920"/>
      <c r="CM1082" s="920"/>
      <c r="CN1082" s="920"/>
      <c r="CO1082" s="920"/>
      <c r="CP1082" s="920"/>
      <c r="CQ1082" s="920"/>
      <c r="CR1082" s="920"/>
      <c r="CS1082" s="920"/>
      <c r="CT1082" s="920"/>
      <c r="CU1082" s="920"/>
      <c r="CV1082" s="920"/>
      <c r="CW1082" s="920"/>
      <c r="CX1082" s="920"/>
      <c r="CY1082" s="920"/>
      <c r="CZ1082" s="920"/>
      <c r="DA1082" s="920"/>
      <c r="DB1082" s="920"/>
    </row>
  </sheetData>
  <mergeCells count="1113">
    <mergeCell ref="Y1065:AA1065"/>
    <mergeCell ref="AT1065:AV1065"/>
    <mergeCell ref="AW1065:AY1065"/>
    <mergeCell ref="AZ1065:BB1065"/>
    <mergeCell ref="BC1065:BE1065"/>
    <mergeCell ref="BF1065:BH1065"/>
    <mergeCell ref="V1068:X1068"/>
    <mergeCell ref="AT1067:AV1067"/>
    <mergeCell ref="AW1067:AY1067"/>
    <mergeCell ref="AZ1067:BB1067"/>
    <mergeCell ref="BC1067:BE1067"/>
    <mergeCell ref="BF1067:BH1067"/>
    <mergeCell ref="BI1067:BK1067"/>
    <mergeCell ref="AW1064:AY1064"/>
    <mergeCell ref="AZ1064:BB1064"/>
    <mergeCell ref="AN1068:AP1068"/>
    <mergeCell ref="AQ1068:AS1068"/>
    <mergeCell ref="AT1068:AV1068"/>
    <mergeCell ref="AW1068:AY1068"/>
    <mergeCell ref="AZ1068:BB1068"/>
    <mergeCell ref="BC1068:BE1068"/>
    <mergeCell ref="BF1068:BH1068"/>
    <mergeCell ref="BI1068:BK1068"/>
    <mergeCell ref="CD1061:CE1064"/>
    <mergeCell ref="AZ1061:BB1061"/>
    <mergeCell ref="AW1062:AY1062"/>
    <mergeCell ref="AZ1062:BB1062"/>
    <mergeCell ref="AW1063:AY1063"/>
    <mergeCell ref="AZ1063:BB1063"/>
    <mergeCell ref="CD1057:CE1060"/>
    <mergeCell ref="BF1061:BH1061"/>
    <mergeCell ref="BF1062:BH1062"/>
    <mergeCell ref="BF1063:BH1063"/>
    <mergeCell ref="BF1064:BH1064"/>
    <mergeCell ref="BO1061:BQ1061"/>
    <mergeCell ref="BO1062:BQ1062"/>
    <mergeCell ref="BL1061:BN1061"/>
    <mergeCell ref="BL1062:BN1062"/>
    <mergeCell ref="BL1063:BN1063"/>
    <mergeCell ref="BL1064:BN1064"/>
    <mergeCell ref="BU1061:BW1061"/>
    <mergeCell ref="CA1061:CC1061"/>
    <mergeCell ref="CA1062:CC1062"/>
    <mergeCell ref="BU1062:BW1062"/>
    <mergeCell ref="BU1063:BW1063"/>
    <mergeCell ref="BU1064:BW1064"/>
    <mergeCell ref="BO1063:BQ1063"/>
    <mergeCell ref="BO1064:BQ1064"/>
    <mergeCell ref="BX1064:BZ1064"/>
    <mergeCell ref="BR1061:BT1061"/>
    <mergeCell ref="BR1062:BT1062"/>
    <mergeCell ref="BR1063:BT1063"/>
    <mergeCell ref="BR1064:BT1064"/>
    <mergeCell ref="BX1062:BZ1062"/>
    <mergeCell ref="BX1063:BZ1063"/>
    <mergeCell ref="CA1068:CC1068"/>
    <mergeCell ref="BR1067:BT1067"/>
    <mergeCell ref="BU1067:BW1067"/>
    <mergeCell ref="BX1067:BZ1067"/>
    <mergeCell ref="AQ1064:AS1064"/>
    <mergeCell ref="AT1061:AV1061"/>
    <mergeCell ref="N1053:Q1053"/>
    <mergeCell ref="T1053:W1053"/>
    <mergeCell ref="V1064:X1064"/>
    <mergeCell ref="AB1064:AD1064"/>
    <mergeCell ref="AE1064:AG1064"/>
    <mergeCell ref="AH1064:AJ1064"/>
    <mergeCell ref="AK1064:AM1064"/>
    <mergeCell ref="AN1064:AP1064"/>
    <mergeCell ref="CD1065:CE1068"/>
    <mergeCell ref="AW1066:AY1066"/>
    <mergeCell ref="AZ1066:BB1066"/>
    <mergeCell ref="BC1066:BE1066"/>
    <mergeCell ref="BF1066:BH1066"/>
    <mergeCell ref="BI1066:BK1066"/>
    <mergeCell ref="BI1065:BK1065"/>
    <mergeCell ref="BL1065:BN1065"/>
    <mergeCell ref="BO1065:BQ1065"/>
    <mergeCell ref="BR1065:BT1065"/>
    <mergeCell ref="BU1065:BW1065"/>
    <mergeCell ref="BX1065:BZ1065"/>
    <mergeCell ref="CA1067:CC1067"/>
    <mergeCell ref="Y1068:AA1068"/>
    <mergeCell ref="AB1068:AD1068"/>
    <mergeCell ref="AE1068:AG1068"/>
    <mergeCell ref="AH1068:AJ1068"/>
    <mergeCell ref="Y1067:AA1067"/>
    <mergeCell ref="BU1068:BW1068"/>
    <mergeCell ref="BX1068:BZ1068"/>
    <mergeCell ref="BR1066:BT1066"/>
    <mergeCell ref="BU1066:BW1066"/>
    <mergeCell ref="BX1066:BZ1066"/>
    <mergeCell ref="CA1066:CC1066"/>
    <mergeCell ref="CA1065:CC1065"/>
    <mergeCell ref="K964:N964"/>
    <mergeCell ref="N975:Q975"/>
    <mergeCell ref="T958:Y958"/>
    <mergeCell ref="Z958:AC960"/>
    <mergeCell ref="AD958:BG958"/>
    <mergeCell ref="BH958:CM958"/>
    <mergeCell ref="T959:U960"/>
    <mergeCell ref="BL1007:BN1007"/>
    <mergeCell ref="V959:Y960"/>
    <mergeCell ref="J1038:N1039"/>
    <mergeCell ref="O1038:AA1038"/>
    <mergeCell ref="AB1038:AD1039"/>
    <mergeCell ref="AC1033:AE1033"/>
    <mergeCell ref="P1024:AB1025"/>
    <mergeCell ref="N1020:Q1020"/>
    <mergeCell ref="T1020:W1020"/>
    <mergeCell ref="AO1026:AT1026"/>
    <mergeCell ref="AK1005:AM1006"/>
    <mergeCell ref="CA1063:CC1063"/>
    <mergeCell ref="CA1064:CC1064"/>
    <mergeCell ref="BI1061:BK1061"/>
    <mergeCell ref="BI1062:BK1062"/>
    <mergeCell ref="BI1063:BK1063"/>
    <mergeCell ref="BI1064:BK1064"/>
    <mergeCell ref="BX1061:BZ1061"/>
    <mergeCell ref="BL1068:BN1068"/>
    <mergeCell ref="BO1068:BQ1068"/>
    <mergeCell ref="Y1066:AA1066"/>
    <mergeCell ref="AT1066:AV1066"/>
    <mergeCell ref="BL1067:BN1067"/>
    <mergeCell ref="BO1067:BQ1067"/>
    <mergeCell ref="BL1066:BN1066"/>
    <mergeCell ref="J1059:M1060"/>
    <mergeCell ref="J1061:M1064"/>
    <mergeCell ref="J1057:X1058"/>
    <mergeCell ref="V1059:X1060"/>
    <mergeCell ref="Y1064:AA1064"/>
    <mergeCell ref="Y1063:AA1063"/>
    <mergeCell ref="Y1062:AA1062"/>
    <mergeCell ref="Y1061:AA1061"/>
    <mergeCell ref="Y1057:AA1059"/>
    <mergeCell ref="N1059:Q1060"/>
    <mergeCell ref="R1059:U1060"/>
    <mergeCell ref="N1061:Q1064"/>
    <mergeCell ref="R1061:U1064"/>
    <mergeCell ref="AT1062:AV1062"/>
    <mergeCell ref="AT1063:AV1063"/>
    <mergeCell ref="AT1064:AV1064"/>
    <mergeCell ref="BC1061:BE1061"/>
    <mergeCell ref="BC1062:BE1062"/>
    <mergeCell ref="BC1063:BE1063"/>
    <mergeCell ref="BC1064:BE1064"/>
    <mergeCell ref="AW1061:AY1061"/>
    <mergeCell ref="BO1066:BQ1066"/>
    <mergeCell ref="J1065:M1068"/>
    <mergeCell ref="N1065:Q1068"/>
    <mergeCell ref="R1065:U1068"/>
    <mergeCell ref="BR1068:BT1068"/>
    <mergeCell ref="AK1068:AM1068"/>
    <mergeCell ref="CD1003:CE1006"/>
    <mergeCell ref="AH935:AV935"/>
    <mergeCell ref="AK1004:AY1004"/>
    <mergeCell ref="AW935:BB935"/>
    <mergeCell ref="AZ1007:BB1007"/>
    <mergeCell ref="AZ1008:BB1008"/>
    <mergeCell ref="J1003:J1006"/>
    <mergeCell ref="K1003:O1006"/>
    <mergeCell ref="P1003:AB1004"/>
    <mergeCell ref="P1005:S1006"/>
    <mergeCell ref="T1005:W1006"/>
    <mergeCell ref="X1005:AB1006"/>
    <mergeCell ref="AH1004:AJ1006"/>
    <mergeCell ref="AH1008:AJ1008"/>
    <mergeCell ref="AH1007:AJ1007"/>
    <mergeCell ref="BF1007:BH1007"/>
    <mergeCell ref="BF1008:BH1008"/>
    <mergeCell ref="AH944:AJ944"/>
    <mergeCell ref="AK944:AM944"/>
    <mergeCell ref="AN944:AP944"/>
    <mergeCell ref="AQ944:AS944"/>
    <mergeCell ref="AT944:AV944"/>
    <mergeCell ref="BI1005:BK1006"/>
    <mergeCell ref="BL1008:BN1008"/>
    <mergeCell ref="BP980:CM980"/>
    <mergeCell ref="Z979:AC981"/>
    <mergeCell ref="AD979:BG979"/>
    <mergeCell ref="BH979:CM979"/>
    <mergeCell ref="BI1007:BK1007"/>
    <mergeCell ref="BI1008:BK1008"/>
    <mergeCell ref="J669:J670"/>
    <mergeCell ref="K669:N670"/>
    <mergeCell ref="O669:R670"/>
    <mergeCell ref="AT669:AU670"/>
    <mergeCell ref="S669:W670"/>
    <mergeCell ref="AT1007:AV1007"/>
    <mergeCell ref="AT1008:AV1008"/>
    <mergeCell ref="AW1010:AY1010"/>
    <mergeCell ref="AZ1010:BB1010"/>
    <mergeCell ref="AW1005:AY1006"/>
    <mergeCell ref="AZ1005:BB1006"/>
    <mergeCell ref="BC1010:BE1010"/>
    <mergeCell ref="BH883:BJ883"/>
    <mergeCell ref="BK883:BM883"/>
    <mergeCell ref="AK882:AM883"/>
    <mergeCell ref="AT912:AY912"/>
    <mergeCell ref="AN912:AP913"/>
    <mergeCell ref="BI1010:BK1010"/>
    <mergeCell ref="BL1010:BN1010"/>
    <mergeCell ref="AD959:AG960"/>
    <mergeCell ref="AH959:AK960"/>
    <mergeCell ref="AL959:AO960"/>
    <mergeCell ref="BH959:BO959"/>
    <mergeCell ref="AB977:AE977"/>
    <mergeCell ref="K982:N982"/>
    <mergeCell ref="K983:N983"/>
    <mergeCell ref="K984:N984"/>
    <mergeCell ref="K985:N985"/>
    <mergeCell ref="K979:N981"/>
    <mergeCell ref="K958:N960"/>
    <mergeCell ref="AL980:AO981"/>
    <mergeCell ref="AP980:BG980"/>
    <mergeCell ref="J597:J598"/>
    <mergeCell ref="AJ597:AL598"/>
    <mergeCell ref="AJ604:AL604"/>
    <mergeCell ref="N639:Q639"/>
    <mergeCell ref="AB641:AE641"/>
    <mergeCell ref="J647:J648"/>
    <mergeCell ref="AO647:AQ648"/>
    <mergeCell ref="K647:P648"/>
    <mergeCell ref="AF520:AH520"/>
    <mergeCell ref="AI528:AL528"/>
    <mergeCell ref="N542:Q542"/>
    <mergeCell ref="J546:J547"/>
    <mergeCell ref="K546:O547"/>
    <mergeCell ref="AD546:AE547"/>
    <mergeCell ref="J519:J520"/>
    <mergeCell ref="AF524:AH524"/>
    <mergeCell ref="AF523:AH523"/>
    <mergeCell ref="AF522:AH522"/>
    <mergeCell ref="AF521:AH521"/>
    <mergeCell ref="AI521:AL521"/>
    <mergeCell ref="AI522:AL522"/>
    <mergeCell ref="AI523:AL523"/>
    <mergeCell ref="AI524:AL524"/>
    <mergeCell ref="AL555:AN555"/>
    <mergeCell ref="AO555:AQ555"/>
    <mergeCell ref="J568:J569"/>
    <mergeCell ref="AH597:AI598"/>
    <mergeCell ref="AU161:AX161"/>
    <mergeCell ref="AY161:BA161"/>
    <mergeCell ref="BB161:BF161"/>
    <mergeCell ref="AP251:AT251"/>
    <mergeCell ref="BG161:BI161"/>
    <mergeCell ref="BJ161:BL161"/>
    <mergeCell ref="AX147:AZ147"/>
    <mergeCell ref="BJ162:BL162"/>
    <mergeCell ref="BJ165:BL165"/>
    <mergeCell ref="J162:M162"/>
    <mergeCell ref="N162:R162"/>
    <mergeCell ref="S162:W162"/>
    <mergeCell ref="AU162:AX162"/>
    <mergeCell ref="AY162:BA162"/>
    <mergeCell ref="BB162:BF162"/>
    <mergeCell ref="BG162:BI162"/>
    <mergeCell ref="BG159:BI160"/>
    <mergeCell ref="BJ159:BL160"/>
    <mergeCell ref="J161:M161"/>
    <mergeCell ref="N161:R161"/>
    <mergeCell ref="S161:W161"/>
    <mergeCell ref="J247:J248"/>
    <mergeCell ref="K247:O248"/>
    <mergeCell ref="P247:T248"/>
    <mergeCell ref="U247:Y248"/>
    <mergeCell ref="K250:O250"/>
    <mergeCell ref="P250:T250"/>
    <mergeCell ref="AX250:AZ250"/>
    <mergeCell ref="AM249:AO249"/>
    <mergeCell ref="AP249:AT249"/>
    <mergeCell ref="AU249:AW249"/>
    <mergeCell ref="AX249:AZ249"/>
    <mergeCell ref="AU141:AW142"/>
    <mergeCell ref="J143:N143"/>
    <mergeCell ref="O143:S143"/>
    <mergeCell ref="AI143:AL143"/>
    <mergeCell ref="AM143:AO143"/>
    <mergeCell ref="AP143:AT143"/>
    <mergeCell ref="AU143:AW143"/>
    <mergeCell ref="AX143:AZ143"/>
    <mergeCell ref="L155:O155"/>
    <mergeCell ref="R155:U155"/>
    <mergeCell ref="AM155:AO155"/>
    <mergeCell ref="AQ155:AS155"/>
    <mergeCell ref="AU155:AW155"/>
    <mergeCell ref="J144:N144"/>
    <mergeCell ref="O144:S144"/>
    <mergeCell ref="I159:I160"/>
    <mergeCell ref="J159:M160"/>
    <mergeCell ref="N159:R160"/>
    <mergeCell ref="S159:W160"/>
    <mergeCell ref="X159:AB160"/>
    <mergeCell ref="I141:I142"/>
    <mergeCell ref="J141:N142"/>
    <mergeCell ref="O141:S142"/>
    <mergeCell ref="T141:X142"/>
    <mergeCell ref="I125:I126"/>
    <mergeCell ref="J125:N126"/>
    <mergeCell ref="O125:S126"/>
    <mergeCell ref="T125:Y126"/>
    <mergeCell ref="AU125:AW126"/>
    <mergeCell ref="AX125:AZ126"/>
    <mergeCell ref="J127:N127"/>
    <mergeCell ref="O127:S127"/>
    <mergeCell ref="T127:Y127"/>
    <mergeCell ref="AI127:AL127"/>
    <mergeCell ref="AM127:AO127"/>
    <mergeCell ref="AP127:AT127"/>
    <mergeCell ref="AU127:AW127"/>
    <mergeCell ref="AX127:AZ127"/>
    <mergeCell ref="M136:O136"/>
    <mergeCell ref="Q136:S136"/>
    <mergeCell ref="U136:W136"/>
    <mergeCell ref="T129:Y129"/>
    <mergeCell ref="AI128:AL128"/>
    <mergeCell ref="AU128:AW128"/>
    <mergeCell ref="AX128:AZ128"/>
    <mergeCell ref="AM128:AO128"/>
    <mergeCell ref="AP128:AT128"/>
    <mergeCell ref="J260:J261"/>
    <mergeCell ref="K249:O249"/>
    <mergeCell ref="P249:T249"/>
    <mergeCell ref="U249:Y249"/>
    <mergeCell ref="K251:O251"/>
    <mergeCell ref="J62:J63"/>
    <mergeCell ref="J77:J78"/>
    <mergeCell ref="EG390:EI392"/>
    <mergeCell ref="T391:W392"/>
    <mergeCell ref="X391:Z392"/>
    <mergeCell ref="AA391:AE392"/>
    <mergeCell ref="BD391:BF392"/>
    <mergeCell ref="BP391:BR392"/>
    <mergeCell ref="BS391:BU392"/>
    <mergeCell ref="BV391:BX392"/>
    <mergeCell ref="BY391:CA392"/>
    <mergeCell ref="CW391:CY392"/>
    <mergeCell ref="DI391:DK392"/>
    <mergeCell ref="DL391:DN392"/>
    <mergeCell ref="DO391:DQ392"/>
    <mergeCell ref="DR391:DT392"/>
    <mergeCell ref="DU391:DW392"/>
    <mergeCell ref="DX391:DZ392"/>
    <mergeCell ref="EA391:EC392"/>
    <mergeCell ref="CB390:CD392"/>
    <mergeCell ref="T389:AG390"/>
    <mergeCell ref="AF391:AG392"/>
    <mergeCell ref="AX247:AZ248"/>
    <mergeCell ref="AI249:AL249"/>
    <mergeCell ref="AX251:AZ251"/>
    <mergeCell ref="AX254:AZ254"/>
    <mergeCell ref="AU251:AW251"/>
    <mergeCell ref="AB239:AD239"/>
    <mergeCell ref="AF239:AH239"/>
    <mergeCell ref="K62:L63"/>
    <mergeCell ref="N176:R176"/>
    <mergeCell ref="X178:Z178"/>
    <mergeCell ref="Y77:AB78"/>
    <mergeCell ref="N72:P72"/>
    <mergeCell ref="R72:T72"/>
    <mergeCell ref="Z69:AC69"/>
    <mergeCell ref="J304:J305"/>
    <mergeCell ref="K304:N305"/>
    <mergeCell ref="O304:R305"/>
    <mergeCell ref="N56:Q56"/>
    <mergeCell ref="T56:W56"/>
    <mergeCell ref="M62:P63"/>
    <mergeCell ref="Q62:T63"/>
    <mergeCell ref="Q64:T64"/>
    <mergeCell ref="Q65:T65"/>
    <mergeCell ref="Q66:T66"/>
    <mergeCell ref="U62:Y63"/>
    <mergeCell ref="O77:S78"/>
    <mergeCell ref="K100:N100"/>
    <mergeCell ref="K101:N101"/>
    <mergeCell ref="O98:R99"/>
    <mergeCell ref="O100:R100"/>
    <mergeCell ref="O101:R101"/>
    <mergeCell ref="N298:P298"/>
    <mergeCell ref="R298:T298"/>
    <mergeCell ref="N92:Q92"/>
    <mergeCell ref="J129:N129"/>
    <mergeCell ref="O129:S129"/>
    <mergeCell ref="U250:Y250"/>
    <mergeCell ref="AW98:AX99"/>
    <mergeCell ref="AG98:AJ99"/>
    <mergeCell ref="AG104:AJ104"/>
    <mergeCell ref="T904:W904"/>
    <mergeCell ref="X223:AB223"/>
    <mergeCell ref="AS80:AU80"/>
    <mergeCell ref="AS79:AU79"/>
    <mergeCell ref="AM144:AO144"/>
    <mergeCell ref="AJ139:AN139"/>
    <mergeCell ref="AU250:AW250"/>
    <mergeCell ref="K77:N78"/>
    <mergeCell ref="AD62:AG63"/>
    <mergeCell ref="N294:Q294"/>
    <mergeCell ref="Z62:AC63"/>
    <mergeCell ref="K79:N79"/>
    <mergeCell ref="K80:N80"/>
    <mergeCell ref="J98:J99"/>
    <mergeCell ref="K98:N99"/>
    <mergeCell ref="AC98:AF99"/>
    <mergeCell ref="M115:Q115"/>
    <mergeCell ref="M117:O117"/>
    <mergeCell ref="Q117:S117"/>
    <mergeCell ref="U117:W117"/>
    <mergeCell ref="J128:N128"/>
    <mergeCell ref="O128:S128"/>
    <mergeCell ref="T128:Y128"/>
    <mergeCell ref="AC104:AF104"/>
    <mergeCell ref="T92:W92"/>
    <mergeCell ref="N96:P96"/>
    <mergeCell ref="R96:T96"/>
    <mergeCell ref="N237:R237"/>
    <mergeCell ref="X239:Z239"/>
    <mergeCell ref="P389:S392"/>
    <mergeCell ref="K278:N279"/>
    <mergeCell ref="O278:R279"/>
    <mergeCell ref="T278:X279"/>
    <mergeCell ref="Y278:AC279"/>
    <mergeCell ref="K223:N223"/>
    <mergeCell ref="O223:R223"/>
    <mergeCell ref="AN920:AP920"/>
    <mergeCell ref="AD69:AG69"/>
    <mergeCell ref="T77:X78"/>
    <mergeCell ref="AS77:AU78"/>
    <mergeCell ref="AU129:AW129"/>
    <mergeCell ref="AI129:AL129"/>
    <mergeCell ref="AM129:AO129"/>
    <mergeCell ref="AP129:AT129"/>
    <mergeCell ref="N49:Q49"/>
    <mergeCell ref="AZ69:BB69"/>
    <mergeCell ref="V298:X298"/>
    <mergeCell ref="AV83:AX83"/>
    <mergeCell ref="V72:X72"/>
    <mergeCell ref="AC77:AF78"/>
    <mergeCell ref="AC83:AF83"/>
    <mergeCell ref="AS304:AT305"/>
    <mergeCell ref="V96:X96"/>
    <mergeCell ref="Y83:AB83"/>
    <mergeCell ref="S304:W305"/>
    <mergeCell ref="AI144:AL144"/>
    <mergeCell ref="AX129:AZ129"/>
    <mergeCell ref="AX132:AZ132"/>
    <mergeCell ref="AX141:AZ142"/>
    <mergeCell ref="AP144:AT144"/>
    <mergeCell ref="AY104:BA104"/>
    <mergeCell ref="P319:T320"/>
    <mergeCell ref="U319:X320"/>
    <mergeCell ref="Y319:AB320"/>
    <mergeCell ref="K319:O320"/>
    <mergeCell ref="AH347:AK347"/>
    <mergeCell ref="AR654:AT654"/>
    <mergeCell ref="U325:X325"/>
    <mergeCell ref="Y325:AB325"/>
    <mergeCell ref="AH366:AJ369"/>
    <mergeCell ref="O385:R385"/>
    <mergeCell ref="U385:X385"/>
    <mergeCell ref="AZ914:BB914"/>
    <mergeCell ref="AU144:AW144"/>
    <mergeCell ref="AX144:AZ144"/>
    <mergeCell ref="S98:W99"/>
    <mergeCell ref="X98:AB99"/>
    <mergeCell ref="AB178:AD178"/>
    <mergeCell ref="P251:T251"/>
    <mergeCell ref="U251:Y251"/>
    <mergeCell ref="AI250:AL250"/>
    <mergeCell ref="AM250:AO250"/>
    <mergeCell ref="AP250:AT250"/>
    <mergeCell ref="AI251:AL251"/>
    <mergeCell ref="AM251:AO251"/>
    <mergeCell ref="BB260:BD261"/>
    <mergeCell ref="AF258:AJ258"/>
    <mergeCell ref="BD278:BF279"/>
    <mergeCell ref="AF178:AH178"/>
    <mergeCell ref="AJ199:AN199"/>
    <mergeCell ref="AC223:AG223"/>
    <mergeCell ref="N215:Q215"/>
    <mergeCell ref="L389:O392"/>
    <mergeCell ref="AA335:AC335"/>
    <mergeCell ref="AE335:AG335"/>
    <mergeCell ref="AI335:AK335"/>
    <mergeCell ref="J341:J342"/>
    <mergeCell ref="N362:Q362"/>
    <mergeCell ref="K366:K369"/>
    <mergeCell ref="L366:O369"/>
    <mergeCell ref="P366:S369"/>
    <mergeCell ref="T368:W369"/>
    <mergeCell ref="X368:Z369"/>
    <mergeCell ref="AA368:AE369"/>
    <mergeCell ref="L341:O342"/>
    <mergeCell ref="P341:S342"/>
    <mergeCell ref="T341:X342"/>
    <mergeCell ref="Y341:AC342"/>
    <mergeCell ref="AD341:AG342"/>
    <mergeCell ref="AH341:AK342"/>
    <mergeCell ref="T366:AG367"/>
    <mergeCell ref="AF368:AG369"/>
    <mergeCell ref="J910:J913"/>
    <mergeCell ref="AB906:AE906"/>
    <mergeCell ref="V912:Y913"/>
    <mergeCell ref="Z912:AC913"/>
    <mergeCell ref="AD912:AH913"/>
    <mergeCell ref="AL910:AM913"/>
    <mergeCell ref="T936:W937"/>
    <mergeCell ref="P936:S937"/>
    <mergeCell ref="AW936:AY937"/>
    <mergeCell ref="AT936:AV937"/>
    <mergeCell ref="AN936:AS936"/>
    <mergeCell ref="AK936:AM937"/>
    <mergeCell ref="AH936:AJ937"/>
    <mergeCell ref="AH934:BE934"/>
    <mergeCell ref="AQ937:AS937"/>
    <mergeCell ref="AZ936:BB937"/>
    <mergeCell ref="AT913:AV913"/>
    <mergeCell ref="AW913:AY913"/>
    <mergeCell ref="AZ917:BB917"/>
    <mergeCell ref="AZ915:BB915"/>
    <mergeCell ref="BC935:BE937"/>
    <mergeCell ref="T930:W930"/>
    <mergeCell ref="J934:J937"/>
    <mergeCell ref="AN1005:AP1006"/>
    <mergeCell ref="AQ1005:AV1005"/>
    <mergeCell ref="AK1008:AM1008"/>
    <mergeCell ref="AK1007:AM1007"/>
    <mergeCell ref="AN1007:AP1007"/>
    <mergeCell ref="AN1008:AP1008"/>
    <mergeCell ref="AF934:AG937"/>
    <mergeCell ref="AH1010:AJ1010"/>
    <mergeCell ref="AK1010:AM1010"/>
    <mergeCell ref="AN1010:AP1010"/>
    <mergeCell ref="AQ1010:AS1010"/>
    <mergeCell ref="AT1010:AV1010"/>
    <mergeCell ref="P1026:S1027"/>
    <mergeCell ref="T1026:W1027"/>
    <mergeCell ref="J1024:J1027"/>
    <mergeCell ref="K934:O937"/>
    <mergeCell ref="X936:AB937"/>
    <mergeCell ref="M1001:Q1001"/>
    <mergeCell ref="AU1026:AW1027"/>
    <mergeCell ref="K961:N961"/>
    <mergeCell ref="K962:N962"/>
    <mergeCell ref="K963:N963"/>
    <mergeCell ref="CA1004:CC1006"/>
    <mergeCell ref="AC1003:AD1006"/>
    <mergeCell ref="AE1003:AG1006"/>
    <mergeCell ref="AF1029:AH1029"/>
    <mergeCell ref="AI1029:AK1029"/>
    <mergeCell ref="AL1029:AN1029"/>
    <mergeCell ref="AO1029:AQ1029"/>
    <mergeCell ref="AR1029:AT1029"/>
    <mergeCell ref="AU1029:AW1029"/>
    <mergeCell ref="AX1029:AZ1029"/>
    <mergeCell ref="BA1029:BC1029"/>
    <mergeCell ref="AF1028:AH1028"/>
    <mergeCell ref="AI1028:AK1028"/>
    <mergeCell ref="AL1028:AN1028"/>
    <mergeCell ref="AO1028:AQ1028"/>
    <mergeCell ref="AR1028:AT1028"/>
    <mergeCell ref="AU1028:AW1028"/>
    <mergeCell ref="BU1004:BW1006"/>
    <mergeCell ref="AC1024:AE1027"/>
    <mergeCell ref="AI1026:AK1027"/>
    <mergeCell ref="AL1026:AN1027"/>
    <mergeCell ref="BO1003:BQ1006"/>
    <mergeCell ref="BO1009:BQ1009"/>
    <mergeCell ref="BD1024:BE1027"/>
    <mergeCell ref="AX1026:AZ1027"/>
    <mergeCell ref="BA1026:BC1027"/>
    <mergeCell ref="AH1009:AJ1009"/>
    <mergeCell ref="AK1009:AM1009"/>
    <mergeCell ref="AN1009:AP1009"/>
    <mergeCell ref="AQ1009:AS1009"/>
    <mergeCell ref="AT1009:AV1009"/>
    <mergeCell ref="AW1009:AY1009"/>
    <mergeCell ref="BA1033:BC1033"/>
    <mergeCell ref="AQ912:AS913"/>
    <mergeCell ref="J979:J981"/>
    <mergeCell ref="O979:S981"/>
    <mergeCell ref="T979:Y979"/>
    <mergeCell ref="T980:U981"/>
    <mergeCell ref="V980:Y981"/>
    <mergeCell ref="AD980:AG981"/>
    <mergeCell ref="AH980:AK981"/>
    <mergeCell ref="O958:S960"/>
    <mergeCell ref="AP959:BG959"/>
    <mergeCell ref="AX1028:AZ1028"/>
    <mergeCell ref="BA1030:BC1030"/>
    <mergeCell ref="AF1030:AH1030"/>
    <mergeCell ref="AI1030:AK1030"/>
    <mergeCell ref="AL1030:AN1030"/>
    <mergeCell ref="AO1030:AQ1030"/>
    <mergeCell ref="AR1030:AT1030"/>
    <mergeCell ref="AU1030:AW1030"/>
    <mergeCell ref="AX1030:AZ1030"/>
    <mergeCell ref="AF1033:AH1033"/>
    <mergeCell ref="AI1033:AK1033"/>
    <mergeCell ref="AL1033:AN1033"/>
    <mergeCell ref="AO1033:AQ1033"/>
    <mergeCell ref="AR1033:AT1033"/>
    <mergeCell ref="AQ920:AS920"/>
    <mergeCell ref="AT920:AV920"/>
    <mergeCell ref="AW920:AY920"/>
    <mergeCell ref="K910:O913"/>
    <mergeCell ref="K1024:O1027"/>
    <mergeCell ref="AZ1009:BB1009"/>
    <mergeCell ref="AW1007:AY1007"/>
    <mergeCell ref="BA1028:BC1028"/>
    <mergeCell ref="BF1005:BH1006"/>
    <mergeCell ref="AH62:AK63"/>
    <mergeCell ref="AX62:AY63"/>
    <mergeCell ref="L260:P261"/>
    <mergeCell ref="Q260:U261"/>
    <mergeCell ref="V260:Z261"/>
    <mergeCell ref="N954:Q954"/>
    <mergeCell ref="T954:W954"/>
    <mergeCell ref="AB956:AE956"/>
    <mergeCell ref="J958:J960"/>
    <mergeCell ref="AU1033:AW1033"/>
    <mergeCell ref="AX1033:AZ1033"/>
    <mergeCell ref="X1026:AB1027"/>
    <mergeCell ref="AT916:AV916"/>
    <mergeCell ref="AZ916:BB916"/>
    <mergeCell ref="AZ912:BB913"/>
    <mergeCell ref="AT914:AV914"/>
    <mergeCell ref="AT915:AV915"/>
    <mergeCell ref="AT917:AV917"/>
    <mergeCell ref="M999:P999"/>
    <mergeCell ref="S999:V999"/>
    <mergeCell ref="N904:Q904"/>
    <mergeCell ref="P910:U911"/>
    <mergeCell ref="R912:U913"/>
    <mergeCell ref="P912:Q913"/>
    <mergeCell ref="AZ920:BB920"/>
    <mergeCell ref="AQ1007:AS1007"/>
    <mergeCell ref="AQ1008:AS1008"/>
    <mergeCell ref="AF1025:AH1027"/>
    <mergeCell ref="AI1025:AW1025"/>
    <mergeCell ref="BF276:BJ276"/>
    <mergeCell ref="BB266:BD266"/>
    <mergeCell ref="AQ262:AS262"/>
    <mergeCell ref="AT262:AX262"/>
    <mergeCell ref="Q262:U262"/>
    <mergeCell ref="V262:Z262"/>
    <mergeCell ref="AM262:AP262"/>
    <mergeCell ref="BB262:BD262"/>
    <mergeCell ref="AY262:BA262"/>
    <mergeCell ref="Q263:U263"/>
    <mergeCell ref="V263:Z263"/>
    <mergeCell ref="AM263:AP263"/>
    <mergeCell ref="AQ263:AS263"/>
    <mergeCell ref="AY263:BA263"/>
    <mergeCell ref="BB263:BD263"/>
    <mergeCell ref="AD281:AH281"/>
    <mergeCell ref="AR281:AU281"/>
    <mergeCell ref="AV281:AX281"/>
    <mergeCell ref="AY281:BC281"/>
    <mergeCell ref="AT263:AX263"/>
    <mergeCell ref="Y280:AC280"/>
    <mergeCell ref="AD280:AH280"/>
    <mergeCell ref="AY280:BC280"/>
    <mergeCell ref="AR280:AU280"/>
    <mergeCell ref="AV280:AX280"/>
    <mergeCell ref="J278:J279"/>
    <mergeCell ref="AX276:AZ276"/>
    <mergeCell ref="AT276:AV276"/>
    <mergeCell ref="AP276:AR276"/>
    <mergeCell ref="S274:V274"/>
    <mergeCell ref="M274:P274"/>
    <mergeCell ref="EL366:EM369"/>
    <mergeCell ref="EJ389:EK392"/>
    <mergeCell ref="DT368:DV369"/>
    <mergeCell ref="ED391:EF392"/>
    <mergeCell ref="EI366:EK369"/>
    <mergeCell ref="CA367:CC369"/>
    <mergeCell ref="EF367:EH369"/>
    <mergeCell ref="BC368:BE369"/>
    <mergeCell ref="BO368:BQ369"/>
    <mergeCell ref="BR368:BT369"/>
    <mergeCell ref="BU368:BW369"/>
    <mergeCell ref="BX368:BZ369"/>
    <mergeCell ref="CV368:CX369"/>
    <mergeCell ref="DH368:DJ369"/>
    <mergeCell ref="DK368:DM369"/>
    <mergeCell ref="DN368:DP369"/>
    <mergeCell ref="DQ368:DS369"/>
    <mergeCell ref="DW368:DY369"/>
    <mergeCell ref="DZ368:EB369"/>
    <mergeCell ref="AD278:AH279"/>
    <mergeCell ref="J319:J320"/>
    <mergeCell ref="EC368:EE369"/>
    <mergeCell ref="O280:R280"/>
    <mergeCell ref="N333:Q333"/>
    <mergeCell ref="T333:W333"/>
    <mergeCell ref="K341:K342"/>
    <mergeCell ref="N513:Q513"/>
    <mergeCell ref="AB515:AE515"/>
    <mergeCell ref="AD519:AE520"/>
    <mergeCell ref="AM519:AO520"/>
    <mergeCell ref="AM528:AO528"/>
    <mergeCell ref="K519:O520"/>
    <mergeCell ref="AF525:AH525"/>
    <mergeCell ref="N591:Q591"/>
    <mergeCell ref="AB593:AE593"/>
    <mergeCell ref="BY577:CA577"/>
    <mergeCell ref="CB577:CD577"/>
    <mergeCell ref="BD552:BF552"/>
    <mergeCell ref="BS574:BU574"/>
    <mergeCell ref="N564:Q564"/>
    <mergeCell ref="K568:O569"/>
    <mergeCell ref="AD568:AE569"/>
    <mergeCell ref="BG573:BI573"/>
    <mergeCell ref="BJ573:BL573"/>
    <mergeCell ref="AX577:AZ577"/>
    <mergeCell ref="BA577:BC577"/>
    <mergeCell ref="BD577:BF577"/>
    <mergeCell ref="BG577:BI577"/>
    <mergeCell ref="BJ577:BL577"/>
    <mergeCell ref="BM577:BO577"/>
    <mergeCell ref="BP577:BR577"/>
    <mergeCell ref="BJ572:BL572"/>
    <mergeCell ref="BM572:BO572"/>
    <mergeCell ref="BP572:BR572"/>
    <mergeCell ref="AI525:AL525"/>
    <mergeCell ref="AI520:AL520"/>
    <mergeCell ref="BM570:BO570"/>
    <mergeCell ref="BP570:BR570"/>
    <mergeCell ref="BG571:BI571"/>
    <mergeCell ref="BJ571:BL571"/>
    <mergeCell ref="BM571:BO571"/>
    <mergeCell ref="BP571:BR571"/>
    <mergeCell ref="BM555:BO555"/>
    <mergeCell ref="J186:J187"/>
    <mergeCell ref="K186:O187"/>
    <mergeCell ref="P186:T187"/>
    <mergeCell ref="U186:Y187"/>
    <mergeCell ref="AU186:AW187"/>
    <mergeCell ref="AX186:AZ187"/>
    <mergeCell ref="K188:O188"/>
    <mergeCell ref="P188:T188"/>
    <mergeCell ref="U188:Y188"/>
    <mergeCell ref="AI188:AL188"/>
    <mergeCell ref="AM188:AO188"/>
    <mergeCell ref="AP188:AT188"/>
    <mergeCell ref="AU188:AW188"/>
    <mergeCell ref="AX188:AZ188"/>
    <mergeCell ref="AX193:AZ193"/>
    <mergeCell ref="J201:J202"/>
    <mergeCell ref="K201:O202"/>
    <mergeCell ref="P201:T202"/>
    <mergeCell ref="U201:Y202"/>
    <mergeCell ref="AX201:AZ202"/>
    <mergeCell ref="K189:O189"/>
    <mergeCell ref="P189:T189"/>
    <mergeCell ref="U189:Y189"/>
    <mergeCell ref="AI189:AL189"/>
    <mergeCell ref="AM189:AO189"/>
    <mergeCell ref="AP189:AT189"/>
    <mergeCell ref="AU189:AW189"/>
    <mergeCell ref="AX189:AZ189"/>
    <mergeCell ref="K190:O190"/>
    <mergeCell ref="BS577:BU577"/>
    <mergeCell ref="BV577:BX577"/>
    <mergeCell ref="AX551:AZ551"/>
    <mergeCell ref="BA548:BC548"/>
    <mergeCell ref="BA549:BC549"/>
    <mergeCell ref="BA550:BC550"/>
    <mergeCell ref="BA551:BC551"/>
    <mergeCell ref="AU555:AW555"/>
    <mergeCell ref="AX555:AZ555"/>
    <mergeCell ref="BA555:BC555"/>
    <mergeCell ref="BD555:BF555"/>
    <mergeCell ref="BG555:BI555"/>
    <mergeCell ref="AF555:AH555"/>
    <mergeCell ref="AI555:AK555"/>
    <mergeCell ref="BA552:BC552"/>
    <mergeCell ref="BG570:BI570"/>
    <mergeCell ref="BJ570:BL570"/>
    <mergeCell ref="BJ555:BL555"/>
    <mergeCell ref="AX552:AZ552"/>
    <mergeCell ref="AR555:AT555"/>
    <mergeCell ref="BM573:BO573"/>
    <mergeCell ref="BP573:BR573"/>
    <mergeCell ref="BG574:BI574"/>
    <mergeCell ref="BJ574:BL574"/>
    <mergeCell ref="BM574:BO574"/>
    <mergeCell ref="BP574:BR574"/>
    <mergeCell ref="AF577:AH577"/>
    <mergeCell ref="AI577:AK577"/>
    <mergeCell ref="AL577:AN577"/>
    <mergeCell ref="AO577:AQ577"/>
    <mergeCell ref="AR577:AT577"/>
    <mergeCell ref="AU577:AW577"/>
    <mergeCell ref="P190:T190"/>
    <mergeCell ref="U190:Y190"/>
    <mergeCell ref="AI190:AL190"/>
    <mergeCell ref="AM190:AO190"/>
    <mergeCell ref="AP190:AT190"/>
    <mergeCell ref="AU190:AW190"/>
    <mergeCell ref="AX190:AZ190"/>
    <mergeCell ref="T215:W215"/>
    <mergeCell ref="N219:P219"/>
    <mergeCell ref="R219:T219"/>
    <mergeCell ref="V219:X219"/>
    <mergeCell ref="AV219:AZ219"/>
    <mergeCell ref="J221:J222"/>
    <mergeCell ref="K221:N222"/>
    <mergeCell ref="O221:R222"/>
    <mergeCell ref="S221:W222"/>
    <mergeCell ref="X221:AB222"/>
    <mergeCell ref="AC221:AG222"/>
    <mergeCell ref="P203:T203"/>
    <mergeCell ref="AI203:AL203"/>
    <mergeCell ref="AM203:AO203"/>
    <mergeCell ref="AP203:AT203"/>
    <mergeCell ref="AU203:AW203"/>
    <mergeCell ref="AX203:AZ203"/>
    <mergeCell ref="P204:T204"/>
    <mergeCell ref="AI204:AL204"/>
    <mergeCell ref="AM204:AO204"/>
    <mergeCell ref="AP204:AT204"/>
    <mergeCell ref="AU204:AW204"/>
    <mergeCell ref="AX204:AZ204"/>
    <mergeCell ref="AX207:AZ207"/>
    <mergeCell ref="AH389:AK392"/>
    <mergeCell ref="L419:O420"/>
    <mergeCell ref="P419:S420"/>
    <mergeCell ref="K389:K392"/>
    <mergeCell ref="BC224:BE224"/>
    <mergeCell ref="BU221:BW222"/>
    <mergeCell ref="BF223:BI223"/>
    <mergeCell ref="BJ223:BL223"/>
    <mergeCell ref="BM223:BQ223"/>
    <mergeCell ref="BR223:BT223"/>
    <mergeCell ref="BU223:BW223"/>
    <mergeCell ref="BF224:BI224"/>
    <mergeCell ref="BJ224:BL224"/>
    <mergeCell ref="BM224:BQ224"/>
    <mergeCell ref="BR224:BT224"/>
    <mergeCell ref="BU224:BW224"/>
    <mergeCell ref="BU227:BW227"/>
    <mergeCell ref="AQ223:AT223"/>
    <mergeCell ref="AU223:AW223"/>
    <mergeCell ref="AX223:BB223"/>
    <mergeCell ref="BC223:BE223"/>
    <mergeCell ref="BG278:BI279"/>
    <mergeCell ref="BD280:BF280"/>
    <mergeCell ref="BG280:BI280"/>
    <mergeCell ref="BD281:BF281"/>
    <mergeCell ref="BG281:BI281"/>
    <mergeCell ref="BG284:BI284"/>
    <mergeCell ref="K281:N281"/>
    <mergeCell ref="O281:R281"/>
    <mergeCell ref="Y281:AC281"/>
    <mergeCell ref="K280:N280"/>
    <mergeCell ref="AV673:AX673"/>
    <mergeCell ref="AV672:AX672"/>
    <mergeCell ref="AV671:AX671"/>
    <mergeCell ref="AV669:AX670"/>
    <mergeCell ref="AR647:AT648"/>
    <mergeCell ref="O671:R671"/>
    <mergeCell ref="K224:N224"/>
    <mergeCell ref="O224:R224"/>
    <mergeCell ref="X224:AB224"/>
    <mergeCell ref="AC224:AG224"/>
    <mergeCell ref="AQ224:AT224"/>
    <mergeCell ref="AR548:AT548"/>
    <mergeCell ref="AR549:AT549"/>
    <mergeCell ref="AR550:AT550"/>
    <mergeCell ref="AR551:AT551"/>
    <mergeCell ref="AR552:AT552"/>
    <mergeCell ref="AU548:AW548"/>
    <mergeCell ref="AU549:AW549"/>
    <mergeCell ref="AU550:AW550"/>
    <mergeCell ref="AU551:AW551"/>
    <mergeCell ref="AU552:AW552"/>
    <mergeCell ref="AX548:AZ548"/>
    <mergeCell ref="AX549:AZ549"/>
    <mergeCell ref="AX550:AZ550"/>
    <mergeCell ref="AU224:AW224"/>
    <mergeCell ref="AX224:BB224"/>
    <mergeCell ref="O415:Q415"/>
    <mergeCell ref="S415:U415"/>
    <mergeCell ref="W415:Y415"/>
    <mergeCell ref="K419:K420"/>
    <mergeCell ref="AU311:AW311"/>
    <mergeCell ref="AD347:AG347"/>
    <mergeCell ref="P758:T759"/>
    <mergeCell ref="N785:Q785"/>
    <mergeCell ref="T785:W785"/>
    <mergeCell ref="J791:J792"/>
    <mergeCell ref="K791:N792"/>
    <mergeCell ref="O791:R792"/>
    <mergeCell ref="AV883:AX883"/>
    <mergeCell ref="AY883:BA883"/>
    <mergeCell ref="BB883:BD883"/>
    <mergeCell ref="BE883:BG883"/>
    <mergeCell ref="AG862:AJ862"/>
    <mergeCell ref="K260:K261"/>
    <mergeCell ref="S278:S279"/>
    <mergeCell ref="AR319:AT320"/>
    <mergeCell ref="Q647:V648"/>
    <mergeCell ref="X669:AB670"/>
    <mergeCell ref="N616:Q616"/>
    <mergeCell ref="T616:W616"/>
    <mergeCell ref="AB618:AE618"/>
    <mergeCell ref="J622:J623"/>
    <mergeCell ref="AM622:AN623"/>
    <mergeCell ref="AO622:AQ623"/>
    <mergeCell ref="K622:P623"/>
    <mergeCell ref="AO629:AQ629"/>
    <mergeCell ref="AT673:AU673"/>
    <mergeCell ref="AT672:AU672"/>
    <mergeCell ref="AT671:AU671"/>
    <mergeCell ref="N663:Q663"/>
    <mergeCell ref="T663:W663"/>
    <mergeCell ref="AB665:AE665"/>
    <mergeCell ref="BG572:BI572"/>
    <mergeCell ref="AV676:AX676"/>
    <mergeCell ref="AV884:AX884"/>
    <mergeCell ref="AY881:BA881"/>
    <mergeCell ref="AY882:BA882"/>
    <mergeCell ref="AY884:BA884"/>
    <mergeCell ref="BB881:BD881"/>
    <mergeCell ref="BB882:BD882"/>
    <mergeCell ref="J869:J870"/>
    <mergeCell ref="K869:O870"/>
    <mergeCell ref="N849:Q849"/>
    <mergeCell ref="T849:W849"/>
    <mergeCell ref="J879:J880"/>
    <mergeCell ref="K879:O880"/>
    <mergeCell ref="AS881:AU881"/>
    <mergeCell ref="AS882:AU882"/>
    <mergeCell ref="N704:Q704"/>
    <mergeCell ref="J712:J713"/>
    <mergeCell ref="K712:O713"/>
    <mergeCell ref="P712:T713"/>
    <mergeCell ref="AL719:AN719"/>
    <mergeCell ref="N750:Q750"/>
    <mergeCell ref="J758:J759"/>
    <mergeCell ref="K758:O759"/>
    <mergeCell ref="U758:Y759"/>
    <mergeCell ref="AQ765:AS765"/>
    <mergeCell ref="N808:Q808"/>
    <mergeCell ref="J832:J833"/>
    <mergeCell ref="T832:X833"/>
    <mergeCell ref="O832:S833"/>
    <mergeCell ref="AP838:AR838"/>
    <mergeCell ref="AG875:AJ875"/>
    <mergeCell ref="AG880:AJ880"/>
    <mergeCell ref="AG881:AJ881"/>
    <mergeCell ref="BK882:BM882"/>
    <mergeCell ref="BK884:BM884"/>
    <mergeCell ref="BE882:BG882"/>
    <mergeCell ref="BE884:BG884"/>
    <mergeCell ref="BE881:BG881"/>
    <mergeCell ref="AS883:AU883"/>
    <mergeCell ref="AS886:AU886"/>
    <mergeCell ref="AV886:AX886"/>
    <mergeCell ref="AY886:BA886"/>
    <mergeCell ref="BB886:BD886"/>
    <mergeCell ref="BE886:BG886"/>
    <mergeCell ref="AS871:AU871"/>
    <mergeCell ref="AV871:AX871"/>
    <mergeCell ref="AY871:BA871"/>
    <mergeCell ref="BB871:BD871"/>
    <mergeCell ref="BE871:BG871"/>
    <mergeCell ref="J859:J860"/>
    <mergeCell ref="K859:O860"/>
    <mergeCell ref="AS861:AU861"/>
    <mergeCell ref="AV861:AX861"/>
    <mergeCell ref="AY861:BA861"/>
    <mergeCell ref="BB861:BD861"/>
    <mergeCell ref="BE861:BG861"/>
    <mergeCell ref="AS862:AU862"/>
    <mergeCell ref="AV862:AX862"/>
    <mergeCell ref="AY862:BA862"/>
    <mergeCell ref="BB862:BD862"/>
    <mergeCell ref="BE862:BG862"/>
    <mergeCell ref="AS865:AU865"/>
    <mergeCell ref="AS884:AU884"/>
    <mergeCell ref="AV881:AX881"/>
    <mergeCell ref="AV882:AX882"/>
    <mergeCell ref="BE889:BG889"/>
    <mergeCell ref="BK861:BM861"/>
    <mergeCell ref="BK862:BM862"/>
    <mergeCell ref="AG860:AJ860"/>
    <mergeCell ref="AG861:AJ861"/>
    <mergeCell ref="AG865:AJ865"/>
    <mergeCell ref="AG870:AJ870"/>
    <mergeCell ref="AG871:AJ871"/>
    <mergeCell ref="AG872:AJ872"/>
    <mergeCell ref="AG885:AJ885"/>
    <mergeCell ref="BK860:BM860"/>
    <mergeCell ref="BK870:BM870"/>
    <mergeCell ref="BK871:BM871"/>
    <mergeCell ref="BK872:BM872"/>
    <mergeCell ref="BB865:BD865"/>
    <mergeCell ref="BE865:BG865"/>
    <mergeCell ref="AS872:AU872"/>
    <mergeCell ref="AV872:AX872"/>
    <mergeCell ref="AY872:BA872"/>
    <mergeCell ref="BB872:BD872"/>
    <mergeCell ref="BE872:BG872"/>
    <mergeCell ref="AS875:AU875"/>
    <mergeCell ref="BB875:BD875"/>
    <mergeCell ref="BE875:BG875"/>
    <mergeCell ref="AS885:AU885"/>
    <mergeCell ref="AV885:AX885"/>
    <mergeCell ref="AY885:BA885"/>
    <mergeCell ref="BB885:BD885"/>
    <mergeCell ref="BE885:BG885"/>
    <mergeCell ref="BB884:BD884"/>
    <mergeCell ref="BK880:BM880"/>
    <mergeCell ref="BK881:BM881"/>
    <mergeCell ref="K818:N819"/>
    <mergeCell ref="O818:S819"/>
    <mergeCell ref="K820:N820"/>
    <mergeCell ref="K821:N821"/>
    <mergeCell ref="K822:N822"/>
    <mergeCell ref="AF820:AH820"/>
    <mergeCell ref="AF821:AH821"/>
    <mergeCell ref="AF822:AH822"/>
    <mergeCell ref="AI818:AK819"/>
    <mergeCell ref="BK886:BM886"/>
    <mergeCell ref="BK885:BM885"/>
    <mergeCell ref="AG889:AJ889"/>
    <mergeCell ref="BK865:BM865"/>
    <mergeCell ref="BK875:BM875"/>
    <mergeCell ref="BK889:BM889"/>
    <mergeCell ref="BH860:BJ860"/>
    <mergeCell ref="BH861:BJ861"/>
    <mergeCell ref="BH862:BJ862"/>
    <mergeCell ref="BH865:BJ865"/>
    <mergeCell ref="BH870:BJ870"/>
    <mergeCell ref="BH871:BJ871"/>
    <mergeCell ref="BH872:BJ872"/>
    <mergeCell ref="BH875:BJ875"/>
    <mergeCell ref="BH880:BJ880"/>
    <mergeCell ref="BH881:BJ881"/>
    <mergeCell ref="BH882:BJ882"/>
    <mergeCell ref="BH884:BJ884"/>
    <mergeCell ref="BH885:BJ885"/>
    <mergeCell ref="BH886:BJ886"/>
    <mergeCell ref="BH889:BJ889"/>
    <mergeCell ref="AS889:AU889"/>
    <mergeCell ref="BB889:BD889"/>
    <mergeCell ref="AR818:AR819"/>
    <mergeCell ref="AI820:AK820"/>
    <mergeCell ref="AI821:AK821"/>
    <mergeCell ref="AI822:AK822"/>
    <mergeCell ref="AI825:AK825"/>
    <mergeCell ref="AL825:AN825"/>
    <mergeCell ref="AO825:AQ825"/>
    <mergeCell ref="K832:N833"/>
    <mergeCell ref="K834:N834"/>
    <mergeCell ref="K835:N835"/>
    <mergeCell ref="S791:W792"/>
    <mergeCell ref="X791:AB792"/>
    <mergeCell ref="AT797:AV797"/>
    <mergeCell ref="AT419:AU420"/>
    <mergeCell ref="J733:J734"/>
    <mergeCell ref="S733:W734"/>
    <mergeCell ref="X733:AB734"/>
    <mergeCell ref="K733:N734"/>
    <mergeCell ref="O733:R734"/>
    <mergeCell ref="N727:Q727"/>
    <mergeCell ref="T727:W727"/>
    <mergeCell ref="AT740:AV740"/>
    <mergeCell ref="N754:Q754"/>
    <mergeCell ref="T754:W754"/>
    <mergeCell ref="J771:J772"/>
    <mergeCell ref="K771:O772"/>
    <mergeCell ref="P771:T772"/>
    <mergeCell ref="O672:R672"/>
    <mergeCell ref="O673:R673"/>
    <mergeCell ref="N814:Q814"/>
    <mergeCell ref="T814:W814"/>
    <mergeCell ref="J818:J819"/>
    <mergeCell ref="AZ1004:BE1004"/>
    <mergeCell ref="BL1005:BN1006"/>
    <mergeCell ref="BR1004:BT1006"/>
    <mergeCell ref="BX1004:BZ1006"/>
    <mergeCell ref="M1022:Q1022"/>
    <mergeCell ref="AI912:AK913"/>
    <mergeCell ref="V910:AK911"/>
    <mergeCell ref="AN938:AP938"/>
    <mergeCell ref="AT938:AV938"/>
    <mergeCell ref="BC938:BE938"/>
    <mergeCell ref="AN939:AP939"/>
    <mergeCell ref="AT939:AV939"/>
    <mergeCell ref="BC939:BE939"/>
    <mergeCell ref="AN940:AP940"/>
    <mergeCell ref="AT940:AV940"/>
    <mergeCell ref="BC940:BE940"/>
    <mergeCell ref="AN941:AP941"/>
    <mergeCell ref="AT941:AV941"/>
    <mergeCell ref="BC941:BE941"/>
    <mergeCell ref="AN910:BB910"/>
    <mergeCell ref="P934:AE935"/>
    <mergeCell ref="AC936:AE937"/>
    <mergeCell ref="BL1009:BN1009"/>
    <mergeCell ref="AW1008:AY1008"/>
    <mergeCell ref="BC1007:BE1007"/>
    <mergeCell ref="BC1008:BE1008"/>
    <mergeCell ref="N930:Q930"/>
    <mergeCell ref="BC944:BE944"/>
    <mergeCell ref="BF1010:BH1010"/>
    <mergeCell ref="BC1005:BE1006"/>
    <mergeCell ref="BP959:CM959"/>
    <mergeCell ref="BH980:BO980"/>
  </mergeCells>
  <phoneticPr fontId="8" type="noConversion"/>
  <printOptions horizontalCentered="1" verticalCentered="1"/>
  <pageMargins left="0.15748031496062992" right="0.15748031496062992" top="0.39370078740157483" bottom="0.39370078740157483" header="0" footer="0"/>
  <pageSetup paperSize="9" scale="41" orientation="landscape" r:id="rId1"/>
  <rowBreaks count="18" manualBreakCount="18">
    <brk id="33" min="4" max="111" man="1"/>
    <brk id="107" min="4" max="111" man="1"/>
    <brk id="169" min="4" max="111" man="1"/>
    <brk id="231" min="4" max="111" man="1"/>
    <brk id="288" min="4" max="111" man="1"/>
    <brk id="351" min="4" max="111" man="1"/>
    <brk id="404" min="4" max="111" man="1"/>
    <brk id="467" min="4" max="111" man="1"/>
    <brk id="506" min="4" max="111" man="1"/>
    <brk id="559" min="4" max="111" man="1"/>
    <brk id="611" min="4" max="111" man="1"/>
    <brk id="680" min="4" max="111" man="1"/>
    <brk id="744" min="4" max="111" man="1"/>
    <brk id="802" min="4" max="111" man="1"/>
    <brk id="843" min="4" max="111" man="1"/>
    <brk id="893" min="4" max="111" man="1"/>
    <brk id="948" min="4" max="111" man="1"/>
    <brk id="1014" min="4" max="111"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D1:FB287"/>
  <sheetViews>
    <sheetView showGridLines="0" zoomScaleNormal="100" workbookViewId="0">
      <selection activeCell="AN37" sqref="AN37:AO38"/>
    </sheetView>
  </sheetViews>
  <sheetFormatPr defaultColWidth="1.7109375" defaultRowHeight="9.9499999999999993" customHeight="1"/>
  <cols>
    <col min="50" max="51" width="1.7109375" customWidth="1"/>
    <col min="81" max="81" width="1.7109375" customWidth="1"/>
    <col min="110" max="110" width="1.7109375" customWidth="1"/>
    <col min="141" max="141" width="1.7109375" customWidth="1"/>
  </cols>
  <sheetData>
    <row r="1" spans="4:158" ht="12"/>
    <row r="2" spans="4:158" ht="12"/>
    <row r="3" spans="4:158" ht="27.75" customHeight="1">
      <c r="D3" s="924" t="s">
        <v>2932</v>
      </c>
      <c r="E3" s="924"/>
      <c r="AV3" s="1736"/>
      <c r="AW3" s="1736"/>
      <c r="AX3" s="1736"/>
      <c r="AY3" s="1736"/>
      <c r="AZ3" s="1736"/>
      <c r="BA3" s="1736"/>
      <c r="BB3" s="1736"/>
      <c r="BC3" s="1736"/>
      <c r="BD3" s="1736"/>
      <c r="BE3" s="1736"/>
      <c r="BF3" s="1736"/>
      <c r="BG3" s="1736"/>
    </row>
    <row r="4" spans="4:158" ht="6" customHeight="1">
      <c r="F4" s="924"/>
      <c r="G4" s="924"/>
      <c r="AX4" s="1783"/>
      <c r="AY4" s="1783"/>
      <c r="AZ4" s="1783"/>
      <c r="BA4" s="1783"/>
      <c r="BB4" s="1783"/>
      <c r="BC4" s="1783"/>
      <c r="BD4" s="1783"/>
      <c r="BE4" s="1783"/>
      <c r="BF4" s="1783"/>
      <c r="BG4" s="1783"/>
      <c r="BH4" s="1783"/>
      <c r="BI4" s="1783"/>
    </row>
    <row r="5" spans="4:158" ht="19.5" customHeight="1">
      <c r="F5" s="924"/>
      <c r="G5" s="1288" t="s">
        <v>2826</v>
      </c>
      <c r="AX5" s="1783"/>
      <c r="AY5" s="1783"/>
      <c r="AZ5" s="1783"/>
      <c r="BA5" s="1783"/>
      <c r="BB5" s="1783"/>
      <c r="BC5" s="1783"/>
      <c r="BD5" s="1783"/>
      <c r="BE5" s="1783"/>
      <c r="BF5" s="1783"/>
      <c r="BG5" s="1783"/>
      <c r="BH5" s="1783"/>
      <c r="BI5" s="1783"/>
    </row>
    <row r="6" spans="4:158" ht="12"/>
    <row r="7" spans="4:158" ht="27.75" customHeight="1">
      <c r="G7" s="1784"/>
      <c r="H7" s="1827" t="s">
        <v>2748</v>
      </c>
      <c r="I7" s="1828"/>
      <c r="J7" s="1784"/>
      <c r="K7" s="1784"/>
      <c r="L7" s="1784"/>
      <c r="M7" s="1784"/>
      <c r="N7" s="1784"/>
      <c r="O7" s="1784"/>
      <c r="P7" s="1784"/>
      <c r="Q7" s="1784"/>
      <c r="R7" s="1784"/>
      <c r="S7" s="1784"/>
      <c r="T7" s="1784"/>
      <c r="U7" s="1784"/>
      <c r="V7" s="1784"/>
      <c r="W7" s="1784"/>
      <c r="X7" s="1784"/>
      <c r="Y7" s="1784"/>
      <c r="Z7" s="1784"/>
      <c r="AA7" s="1784"/>
      <c r="AB7" s="1784"/>
      <c r="AC7" s="1784"/>
      <c r="AD7" s="1784"/>
      <c r="AE7" s="1784"/>
      <c r="AF7" s="1784"/>
      <c r="AG7" s="1784"/>
      <c r="AH7" s="1784"/>
      <c r="BM7" s="1784"/>
      <c r="BN7" s="1784"/>
      <c r="BO7" s="1784"/>
      <c r="BP7" s="1784"/>
      <c r="BQ7" s="1784"/>
      <c r="BR7" s="1784"/>
      <c r="BS7" s="1784"/>
      <c r="BT7" s="1784"/>
      <c r="BU7" s="1784"/>
      <c r="BV7" s="1784"/>
      <c r="BW7" s="1784"/>
      <c r="BX7" s="1784"/>
      <c r="BY7" s="1784"/>
      <c r="BZ7" s="1784"/>
      <c r="CA7" s="1784"/>
      <c r="CB7" s="1784"/>
      <c r="CC7" s="1784"/>
      <c r="CD7" s="1784"/>
      <c r="CE7" s="1784"/>
      <c r="CF7" s="1784"/>
      <c r="CG7" s="1784"/>
      <c r="CH7" s="1784"/>
      <c r="CI7" s="1784"/>
      <c r="CJ7" s="1784"/>
      <c r="CK7" s="1784"/>
      <c r="CL7" s="1784"/>
      <c r="CM7" s="1784"/>
      <c r="CN7" s="1784"/>
      <c r="CO7" s="1784"/>
      <c r="CP7" s="1784"/>
      <c r="CQ7" s="1784"/>
      <c r="CR7" s="1784"/>
      <c r="CS7" s="1784"/>
      <c r="CT7" s="1784"/>
      <c r="CU7" s="1784"/>
      <c r="CV7" s="1784"/>
      <c r="CW7" s="1784"/>
      <c r="CX7" s="1784"/>
      <c r="CY7" s="1784"/>
      <c r="CZ7" s="1784"/>
      <c r="DA7" s="1784"/>
      <c r="DB7" s="1784"/>
      <c r="DC7" s="1784"/>
      <c r="DD7" s="1784"/>
      <c r="DE7" s="1784"/>
      <c r="DF7" s="1784"/>
      <c r="DG7" s="1784"/>
      <c r="DH7" s="1784"/>
      <c r="DI7" s="1784"/>
      <c r="DJ7" s="1784"/>
      <c r="DK7" s="1784"/>
      <c r="DL7" s="1784"/>
      <c r="DM7" s="1784"/>
      <c r="DN7" s="1784"/>
      <c r="DO7" s="1784"/>
      <c r="DP7" s="1784"/>
      <c r="DQ7" s="1784"/>
      <c r="DR7" s="1784"/>
      <c r="DS7" s="1784"/>
      <c r="DT7" s="1784"/>
      <c r="DU7" s="1784"/>
      <c r="DV7" s="1784"/>
      <c r="DW7" s="1784"/>
      <c r="DX7" s="1784"/>
      <c r="DY7" s="1784"/>
      <c r="DZ7" s="1784"/>
      <c r="EA7" s="1784"/>
      <c r="EB7" s="1784"/>
      <c r="EC7" s="1784"/>
      <c r="ED7" s="1784"/>
      <c r="EE7" s="1784"/>
      <c r="EF7" s="1784"/>
      <c r="EG7" s="1784"/>
      <c r="EH7" s="1784"/>
      <c r="EI7" s="1784"/>
      <c r="EJ7" s="1784"/>
      <c r="EK7" s="1784"/>
      <c r="EL7" s="1784"/>
      <c r="EM7" s="1784"/>
      <c r="EN7" s="1784"/>
      <c r="EO7" s="1784"/>
      <c r="EP7" s="1784"/>
      <c r="EQ7" s="1784"/>
      <c r="ER7" s="1784"/>
      <c r="ES7" s="1784"/>
      <c r="ET7" s="1784"/>
      <c r="EU7" s="1784"/>
      <c r="EV7" s="1784"/>
      <c r="EW7" s="1784"/>
      <c r="EX7" s="1784"/>
      <c r="EY7" s="1784"/>
      <c r="EZ7" s="1784"/>
    </row>
    <row r="8" spans="4:158" ht="9" customHeight="1">
      <c r="I8" s="1784"/>
      <c r="J8" s="1784"/>
      <c r="K8" s="1784"/>
      <c r="L8" s="1784"/>
      <c r="M8" s="1784"/>
      <c r="N8" s="1784"/>
      <c r="O8" s="1784"/>
      <c r="P8" s="1784"/>
      <c r="Q8" s="1784"/>
      <c r="R8" s="1784"/>
      <c r="S8" s="1784"/>
      <c r="T8" s="1784"/>
      <c r="U8" s="1784"/>
      <c r="V8" s="1784"/>
      <c r="W8" s="1784"/>
      <c r="X8" s="1784"/>
      <c r="Y8" s="1784"/>
      <c r="Z8" s="1784"/>
      <c r="AA8" s="1784"/>
      <c r="AB8" s="1784"/>
      <c r="AC8" s="1784"/>
      <c r="AD8" s="1784"/>
      <c r="AE8" s="1784"/>
      <c r="AF8" s="1784"/>
      <c r="AG8" s="1784"/>
      <c r="AH8" s="1784"/>
      <c r="AI8" s="1784"/>
      <c r="AJ8" s="1784"/>
      <c r="AK8" s="1784"/>
      <c r="AL8" s="1784"/>
      <c r="AM8" s="1784"/>
      <c r="AN8" s="1784"/>
      <c r="AO8" s="1784"/>
      <c r="AP8" s="1784"/>
      <c r="AQ8" s="1784"/>
      <c r="AR8" s="1784"/>
      <c r="AS8" s="1784"/>
      <c r="AT8" s="1784"/>
      <c r="AU8" s="1784"/>
      <c r="AV8" s="1784"/>
      <c r="AW8" s="1784"/>
      <c r="AX8" s="1784"/>
      <c r="AY8" s="1784"/>
      <c r="AZ8" s="1784"/>
      <c r="BA8" s="1784"/>
      <c r="BB8" s="1784"/>
      <c r="BC8" s="1784"/>
      <c r="BD8" s="1784"/>
      <c r="BE8" s="1784"/>
      <c r="BF8" s="1784"/>
      <c r="BG8" s="1784"/>
      <c r="BH8" s="1784"/>
      <c r="BI8" s="1784"/>
      <c r="BJ8" s="1784"/>
      <c r="BK8" s="1784"/>
      <c r="BL8" s="1784"/>
      <c r="BM8" s="1784"/>
      <c r="BN8" s="1784"/>
      <c r="BO8" s="1784"/>
      <c r="BP8" s="1784"/>
      <c r="BQ8" s="1784"/>
      <c r="BR8" s="1784"/>
      <c r="BS8" s="1784"/>
      <c r="BT8" s="1784"/>
      <c r="BU8" s="1784"/>
      <c r="BV8" s="1784"/>
      <c r="BW8" s="1784"/>
      <c r="BX8" s="1784"/>
      <c r="BY8" s="1784"/>
      <c r="BZ8" s="1784"/>
      <c r="CA8" s="1784"/>
      <c r="CB8" s="1784"/>
      <c r="CC8" s="1784"/>
      <c r="CD8" s="1784"/>
      <c r="CE8" s="1784"/>
      <c r="CF8" s="1784"/>
      <c r="CG8" s="1784"/>
      <c r="CH8" s="1784"/>
      <c r="CI8" s="1784"/>
      <c r="CJ8" s="1784"/>
      <c r="CK8" s="1784"/>
      <c r="CL8" s="1784"/>
      <c r="CM8" s="1784"/>
      <c r="CN8" s="1784"/>
      <c r="CO8" s="1784"/>
      <c r="CP8" s="1784"/>
      <c r="CQ8" s="1784"/>
      <c r="CR8" s="1784"/>
      <c r="CS8" s="1784"/>
      <c r="CT8" s="1784"/>
      <c r="CU8" s="1784"/>
      <c r="CV8" s="1784"/>
      <c r="CW8" s="1784"/>
      <c r="CX8" s="1784"/>
      <c r="CY8" s="1784"/>
      <c r="CZ8" s="1784"/>
      <c r="DA8" s="1784"/>
      <c r="DB8" s="1784"/>
      <c r="DC8" s="1784"/>
      <c r="DD8" s="1784"/>
      <c r="DE8" s="1784"/>
      <c r="DF8" s="1784"/>
      <c r="DG8" s="1784"/>
      <c r="DH8" s="1784"/>
      <c r="DI8" s="1784"/>
      <c r="DJ8" s="1784"/>
      <c r="DK8" s="1784"/>
      <c r="DL8" s="1784"/>
      <c r="DM8" s="1784"/>
      <c r="DN8" s="1784"/>
      <c r="DO8" s="1784"/>
      <c r="DP8" s="1784"/>
      <c r="DQ8" s="1784"/>
      <c r="DR8" s="1784"/>
      <c r="DS8" s="1784"/>
      <c r="DT8" s="1784"/>
      <c r="DU8" s="1784"/>
      <c r="DV8" s="1784"/>
      <c r="DW8" s="1784"/>
      <c r="DX8" s="1784"/>
      <c r="DY8" s="1784"/>
      <c r="DZ8" s="1784"/>
      <c r="EA8" s="1784"/>
      <c r="EB8" s="1784"/>
      <c r="EC8" s="1784"/>
      <c r="ED8" s="1784"/>
      <c r="EE8" s="1784"/>
      <c r="EF8" s="1784"/>
      <c r="EG8" s="1784"/>
      <c r="EH8" s="1784"/>
      <c r="EI8" s="1784"/>
      <c r="EJ8" s="1784"/>
      <c r="EK8" s="1784"/>
      <c r="EL8" s="1784"/>
      <c r="EM8" s="1784"/>
      <c r="EN8" s="1784"/>
      <c r="EO8" s="1784"/>
      <c r="EP8" s="1784"/>
      <c r="EQ8" s="1784"/>
      <c r="ER8" s="1784"/>
      <c r="ES8" s="1784"/>
      <c r="ET8" s="1784"/>
      <c r="EU8" s="1784"/>
      <c r="EV8" s="1784"/>
      <c r="EW8" s="1784"/>
      <c r="EX8" s="1784"/>
      <c r="EY8" s="1784"/>
      <c r="EZ8" s="1784"/>
      <c r="FA8" s="1784"/>
      <c r="FB8" s="1784"/>
    </row>
    <row r="9" spans="4:158" ht="9" customHeight="1">
      <c r="I9" s="1784"/>
      <c r="J9" s="1784"/>
      <c r="K9" s="1784"/>
      <c r="L9" s="1784"/>
      <c r="M9" s="1784"/>
      <c r="N9" s="1784"/>
      <c r="O9" s="1784"/>
      <c r="P9" s="1784"/>
      <c r="Q9" s="1784"/>
      <c r="R9" s="1784"/>
      <c r="S9" s="1784"/>
      <c r="T9" s="1784"/>
      <c r="U9" s="1784"/>
      <c r="V9" s="1784"/>
      <c r="W9" s="1784"/>
      <c r="X9" s="1784"/>
      <c r="Y9" s="1784"/>
      <c r="Z9" s="1784"/>
      <c r="AA9" s="1784"/>
      <c r="AB9" s="1784"/>
      <c r="AC9" s="1784"/>
      <c r="AD9" s="1784"/>
      <c r="AE9" s="1784"/>
      <c r="AF9" s="1784"/>
      <c r="AG9" s="1784"/>
      <c r="AH9" s="1784"/>
      <c r="AI9" s="1784"/>
      <c r="AJ9" s="1784"/>
      <c r="AK9" s="1784"/>
      <c r="AL9" s="1784"/>
      <c r="AM9" s="1784"/>
      <c r="AN9" s="1784"/>
      <c r="AO9" s="1784"/>
      <c r="AP9" s="1784"/>
      <c r="AQ9" s="1784"/>
      <c r="AR9" s="1784"/>
      <c r="AS9" s="1784"/>
      <c r="AT9" s="1784"/>
      <c r="AU9" s="1784"/>
      <c r="AV9" s="1784"/>
      <c r="AW9" s="1784"/>
      <c r="AX9" s="1784"/>
      <c r="AY9" s="1784"/>
      <c r="AZ9" s="1784"/>
      <c r="BA9" s="1784"/>
      <c r="BB9" s="1784"/>
      <c r="BC9" s="1784"/>
      <c r="BD9" s="1784"/>
      <c r="BE9" s="1784"/>
      <c r="BF9" s="1784"/>
      <c r="BG9" s="1784"/>
      <c r="BH9" s="1784"/>
      <c r="BI9" s="1784"/>
      <c r="BJ9" s="1784"/>
      <c r="BK9" s="1784"/>
      <c r="BL9" s="1784"/>
      <c r="BM9" s="1784"/>
      <c r="BN9" s="1784"/>
      <c r="BO9" s="1784"/>
      <c r="BP9" s="1784"/>
      <c r="BQ9" s="1784"/>
      <c r="BR9" s="1784"/>
      <c r="BS9" s="1784"/>
      <c r="BT9" s="1784"/>
      <c r="BU9" s="1784"/>
      <c r="BV9" s="1784"/>
      <c r="BW9" s="1784"/>
      <c r="BX9" s="1784"/>
      <c r="BY9" s="1784"/>
      <c r="BZ9" s="1784"/>
      <c r="CA9" s="1784"/>
      <c r="CB9" s="1784"/>
      <c r="CC9" s="1784"/>
      <c r="CD9" s="1784"/>
      <c r="CE9" s="1784"/>
      <c r="CF9" s="1784"/>
      <c r="CG9" s="1784"/>
      <c r="CH9" s="1784"/>
      <c r="CI9" s="1784"/>
      <c r="CJ9" s="1784"/>
      <c r="CK9" s="1784"/>
      <c r="CL9" s="1784"/>
      <c r="CM9" s="1784"/>
      <c r="CN9" s="1784"/>
      <c r="CO9" s="1784"/>
      <c r="CP9" s="1784"/>
      <c r="CQ9" s="1784"/>
      <c r="CR9" s="1784"/>
      <c r="CS9" s="1784"/>
      <c r="CT9" s="1784"/>
      <c r="CU9" s="1784"/>
      <c r="CV9" s="1784"/>
      <c r="CW9" s="1784"/>
      <c r="CX9" s="1784"/>
      <c r="CY9" s="1784"/>
      <c r="CZ9" s="1784"/>
      <c r="DA9" s="1784"/>
      <c r="DB9" s="1784"/>
      <c r="DC9" s="1784"/>
      <c r="DD9" s="1784"/>
      <c r="DE9" s="1784"/>
      <c r="DF9" s="1784"/>
      <c r="DG9" s="1784"/>
      <c r="DH9" s="1784"/>
      <c r="DI9" s="1784"/>
      <c r="DJ9" s="1784"/>
      <c r="DK9" s="1784"/>
      <c r="DL9" s="1784"/>
      <c r="DM9" s="1784"/>
      <c r="DN9" s="1784"/>
      <c r="DO9" s="1784"/>
      <c r="DP9" s="1784"/>
      <c r="DQ9" s="1784"/>
      <c r="DR9" s="1784"/>
      <c r="DS9" s="1784"/>
      <c r="DT9" s="1784"/>
      <c r="DU9" s="1784"/>
      <c r="DV9" s="1784"/>
      <c r="DW9" s="1784"/>
      <c r="DX9" s="1784"/>
      <c r="DY9" s="1784"/>
      <c r="DZ9" s="1784"/>
      <c r="EA9" s="1784"/>
      <c r="EB9" s="1784"/>
      <c r="EC9" s="1784"/>
      <c r="ED9" s="1784"/>
      <c r="EE9" s="1784"/>
      <c r="EF9" s="1784"/>
      <c r="EG9" s="1784"/>
      <c r="EH9" s="1784"/>
      <c r="EI9" s="1784"/>
      <c r="EJ9" s="1784"/>
      <c r="EK9" s="1784"/>
      <c r="EL9" s="1784"/>
      <c r="EM9" s="1784"/>
      <c r="EN9" s="1784"/>
      <c r="EO9" s="1784"/>
      <c r="EP9" s="1784"/>
      <c r="EQ9" s="1784"/>
      <c r="ER9" s="1784"/>
      <c r="ES9" s="1784"/>
      <c r="ET9" s="1784"/>
      <c r="EU9" s="1784"/>
      <c r="EV9" s="1784"/>
      <c r="EW9" s="1784"/>
      <c r="EX9" s="1784"/>
      <c r="EY9" s="1784"/>
      <c r="EZ9" s="1784"/>
      <c r="FA9" s="1784"/>
      <c r="FB9" s="1784"/>
    </row>
    <row r="10" spans="4:158" ht="5.0999999999999996" customHeight="1">
      <c r="I10" s="1784"/>
      <c r="J10" s="1784"/>
      <c r="K10" s="1784"/>
      <c r="L10" s="1784"/>
      <c r="M10" s="1822"/>
      <c r="N10" s="1822"/>
      <c r="O10" s="1822"/>
      <c r="P10" s="1822"/>
      <c r="Q10" s="1822"/>
      <c r="R10" s="1822"/>
      <c r="S10" s="1822"/>
      <c r="T10" s="1822"/>
      <c r="U10" s="1822"/>
      <c r="V10" s="1822"/>
      <c r="W10" s="1822"/>
      <c r="X10" s="1823"/>
      <c r="Y10" s="3350" t="s">
        <v>2818</v>
      </c>
      <c r="Z10" s="3351"/>
      <c r="AA10" s="3351"/>
      <c r="AB10" s="3351"/>
      <c r="AC10" s="3351"/>
      <c r="AD10" s="3351"/>
      <c r="AE10" s="3351"/>
      <c r="AF10" s="3351"/>
      <c r="AG10" s="3351"/>
      <c r="AH10" s="3351"/>
      <c r="AI10" s="3351"/>
      <c r="AJ10" s="3351"/>
      <c r="AK10" s="3351"/>
      <c r="AL10" s="3351"/>
      <c r="AM10" s="3352"/>
      <c r="AN10" s="1784"/>
      <c r="AO10" s="1784"/>
      <c r="AP10" s="1784"/>
      <c r="AQ10" s="1784"/>
      <c r="AR10" s="1784"/>
      <c r="AS10" s="1784"/>
      <c r="AT10" s="1784"/>
      <c r="AU10" s="1784"/>
      <c r="AV10" s="1784"/>
      <c r="AW10" s="1784"/>
      <c r="AX10" s="1784"/>
      <c r="AY10" s="1784"/>
      <c r="AZ10" s="1784"/>
      <c r="BA10" s="1784"/>
      <c r="BB10" s="1784"/>
      <c r="BC10" s="1784"/>
      <c r="BD10" s="1784"/>
      <c r="BE10" s="1784"/>
      <c r="BF10" s="1784"/>
      <c r="BG10" s="1784"/>
      <c r="BH10" s="1784"/>
      <c r="BI10" s="1784"/>
      <c r="BJ10" s="1784"/>
      <c r="BK10" s="1784"/>
      <c r="BL10" s="1784"/>
      <c r="BM10" s="1784"/>
      <c r="BN10" s="1784"/>
      <c r="BO10" s="1784"/>
      <c r="BP10" s="1784"/>
      <c r="BQ10" s="1784"/>
      <c r="BR10" s="1784"/>
      <c r="BS10" s="1784"/>
      <c r="BT10" s="1784"/>
      <c r="BU10" s="1784"/>
      <c r="BV10" s="1784"/>
      <c r="BW10" s="1784"/>
      <c r="BX10" s="1784"/>
      <c r="BY10" s="1784"/>
      <c r="BZ10" s="1784"/>
      <c r="CA10" s="1784"/>
      <c r="CB10" s="1784"/>
      <c r="CC10" s="1784"/>
      <c r="CD10" s="1784"/>
      <c r="CE10" s="1784"/>
      <c r="CF10" s="1784"/>
      <c r="CG10" s="1784"/>
      <c r="CH10" s="1784"/>
      <c r="CI10" s="1784"/>
      <c r="CJ10" s="1784"/>
      <c r="CK10" s="1784"/>
      <c r="CL10" s="1784"/>
      <c r="CM10" s="1784"/>
      <c r="CN10" s="1784"/>
      <c r="CO10" s="1784"/>
      <c r="CP10" s="1784"/>
      <c r="CQ10" s="1784"/>
      <c r="CR10" s="1784"/>
      <c r="CS10" s="1784"/>
      <c r="CT10" s="1784"/>
      <c r="CU10" s="1784"/>
      <c r="CV10" s="1784"/>
      <c r="CW10" s="1784"/>
      <c r="CX10" s="1784"/>
      <c r="CY10" s="1784"/>
      <c r="CZ10" s="1784"/>
      <c r="DA10" s="1784"/>
      <c r="DB10" s="1784"/>
      <c r="DC10" s="1784"/>
      <c r="DD10" s="1784"/>
      <c r="DE10" s="1784"/>
      <c r="DF10" s="1784"/>
      <c r="DG10" s="1784"/>
      <c r="DH10" s="1784"/>
      <c r="DI10" s="1784"/>
      <c r="DJ10" s="1784"/>
      <c r="DK10" s="1784"/>
      <c r="DL10" s="1784"/>
      <c r="DM10" s="1784"/>
      <c r="DN10" s="1784"/>
      <c r="DO10" s="1784"/>
      <c r="DP10" s="1784"/>
      <c r="DQ10" s="1784"/>
      <c r="DR10" s="1784"/>
      <c r="DS10" s="1784"/>
      <c r="DT10" s="1784"/>
      <c r="DU10" s="1784"/>
      <c r="DV10" s="1784"/>
      <c r="DW10" s="1784"/>
      <c r="DX10" s="1784"/>
      <c r="DY10" s="1784"/>
      <c r="DZ10" s="1784"/>
      <c r="EA10" s="1784"/>
      <c r="EB10" s="1784"/>
      <c r="EC10" s="1784"/>
      <c r="ED10" s="1784"/>
      <c r="EE10" s="1784"/>
      <c r="EF10" s="1784"/>
      <c r="EG10" s="1784"/>
      <c r="EH10" s="1784"/>
      <c r="EI10" s="1784"/>
      <c r="EJ10" s="1784"/>
      <c r="EK10" s="1784"/>
      <c r="EL10" s="1784"/>
      <c r="EM10" s="1784"/>
      <c r="EN10" s="1784"/>
      <c r="EO10" s="1784"/>
      <c r="EP10" s="1784"/>
      <c r="EQ10" s="1784"/>
      <c r="ER10" s="1784"/>
      <c r="ES10" s="1784"/>
      <c r="ET10" s="1784"/>
      <c r="EU10" s="1784"/>
      <c r="EV10" s="1784"/>
      <c r="EW10" s="1784"/>
      <c r="EX10" s="1784"/>
      <c r="EY10" s="1784"/>
      <c r="EZ10" s="1784"/>
      <c r="FA10" s="1784"/>
      <c r="FB10" s="1784"/>
    </row>
    <row r="11" spans="4:158" ht="18.95" customHeight="1">
      <c r="I11" s="1784"/>
      <c r="J11" s="1784"/>
      <c r="K11" s="1784"/>
      <c r="L11" s="1784"/>
      <c r="M11" s="3356" t="s">
        <v>2817</v>
      </c>
      <c r="N11" s="3357"/>
      <c r="O11" s="3357"/>
      <c r="P11" s="3357"/>
      <c r="Q11" s="3357"/>
      <c r="R11" s="3357"/>
      <c r="S11" s="3357"/>
      <c r="T11" s="3357"/>
      <c r="U11" s="3357"/>
      <c r="V11" s="3357"/>
      <c r="W11" s="3357"/>
      <c r="X11" s="3358"/>
      <c r="Y11" s="3353"/>
      <c r="Z11" s="3354"/>
      <c r="AA11" s="3354"/>
      <c r="AB11" s="3354"/>
      <c r="AC11" s="3354"/>
      <c r="AD11" s="3354"/>
      <c r="AE11" s="3354"/>
      <c r="AF11" s="3354"/>
      <c r="AG11" s="3354"/>
      <c r="AH11" s="3354"/>
      <c r="AI11" s="3354"/>
      <c r="AJ11" s="3354"/>
      <c r="AK11" s="3354"/>
      <c r="AL11" s="3354"/>
      <c r="AM11" s="3355"/>
      <c r="AN11" s="1784"/>
      <c r="AO11" s="1784"/>
      <c r="AP11" s="1784"/>
      <c r="AQ11" s="1784"/>
      <c r="AR11" s="1784"/>
      <c r="AS11" s="1784"/>
      <c r="AT11" s="1784"/>
      <c r="AU11" s="1784"/>
      <c r="AV11" s="1784"/>
      <c r="AW11" s="1784"/>
      <c r="AX11" s="1784"/>
      <c r="AY11" s="1784"/>
      <c r="AZ11" s="1784"/>
      <c r="BA11" s="1784"/>
      <c r="BB11" s="1784"/>
      <c r="BC11" s="1784"/>
      <c r="BD11" s="1784"/>
      <c r="BE11" s="1784"/>
      <c r="BF11" s="1784"/>
      <c r="BG11" s="1784"/>
      <c r="BH11" s="1784"/>
      <c r="BI11" s="1784"/>
      <c r="BJ11" s="1784"/>
      <c r="BK11" s="1784"/>
      <c r="BL11" s="1784"/>
      <c r="BM11" s="1784"/>
      <c r="BN11" s="1784"/>
      <c r="BO11" s="1784"/>
      <c r="BP11" s="1784"/>
      <c r="BQ11" s="1784"/>
      <c r="BR11" s="1784"/>
      <c r="BS11" s="1784"/>
      <c r="BT11" s="1784"/>
      <c r="BU11" s="1784"/>
      <c r="BV11" s="1784"/>
      <c r="BW11" s="1784"/>
      <c r="BX11" s="1784"/>
      <c r="BY11" s="1784"/>
      <c r="BZ11" s="1784"/>
      <c r="CA11" s="1784"/>
      <c r="CB11" s="1784"/>
      <c r="CC11" s="1784"/>
      <c r="CD11" s="1784"/>
      <c r="CE11" s="1784"/>
      <c r="CF11" s="1784"/>
      <c r="CG11" s="1784"/>
      <c r="CH11" s="1784"/>
      <c r="CI11" s="1784"/>
      <c r="CJ11" s="1784"/>
      <c r="CK11" s="1784"/>
      <c r="CL11" s="1784"/>
      <c r="CM11" s="1784"/>
      <c r="CN11" s="1784"/>
      <c r="CO11" s="1784"/>
      <c r="CP11" s="1784"/>
      <c r="CQ11" s="1784"/>
      <c r="CR11" s="1784"/>
      <c r="CS11" s="1784"/>
      <c r="CT11" s="1784"/>
      <c r="CU11" s="1784"/>
      <c r="CV11" s="1784"/>
      <c r="CW11" s="1784"/>
      <c r="CX11" s="1784"/>
      <c r="CY11" s="1784"/>
      <c r="CZ11" s="1784"/>
      <c r="DA11" s="1784"/>
      <c r="DB11" s="1784"/>
      <c r="DC11" s="1784"/>
      <c r="DD11" s="1784"/>
      <c r="DE11" s="1784"/>
      <c r="DF11" s="1784"/>
      <c r="DG11" s="1784"/>
      <c r="DH11" s="1784"/>
      <c r="DI11" s="1784"/>
      <c r="DJ11" s="1784"/>
      <c r="DK11" s="1784"/>
      <c r="DL11" s="1784"/>
      <c r="DM11" s="1784"/>
      <c r="DN11" s="1784"/>
      <c r="DO11" s="1784"/>
      <c r="DP11" s="1784"/>
      <c r="DQ11" s="1784"/>
      <c r="DR11" s="1784"/>
      <c r="DS11" s="1784"/>
      <c r="DT11" s="1784"/>
      <c r="DU11" s="1784"/>
      <c r="DV11" s="1784"/>
      <c r="DW11" s="1784"/>
      <c r="DX11" s="1784"/>
      <c r="DY11" s="1784"/>
      <c r="DZ11" s="1784"/>
      <c r="EA11" s="1784"/>
      <c r="EB11" s="1784"/>
      <c r="EC11" s="1784"/>
      <c r="ED11" s="1784"/>
      <c r="EE11" s="1784"/>
      <c r="EF11" s="1784"/>
      <c r="EG11" s="1784"/>
      <c r="EH11" s="1784"/>
      <c r="EI11" s="1784"/>
      <c r="EJ11" s="1784"/>
      <c r="EK11" s="1784"/>
      <c r="EL11" s="1784"/>
      <c r="EM11" s="1784"/>
      <c r="EN11" s="1784"/>
      <c r="EO11" s="1784"/>
      <c r="EP11" s="1784"/>
      <c r="EQ11" s="1784"/>
      <c r="ER11" s="1784"/>
      <c r="ES11" s="1784"/>
      <c r="ET11" s="1784"/>
      <c r="EU11" s="1784"/>
      <c r="EV11" s="1784"/>
      <c r="EW11" s="1784"/>
      <c r="EX11" s="1784"/>
      <c r="EY11" s="1784"/>
      <c r="EZ11" s="1784"/>
      <c r="FA11" s="1784"/>
      <c r="FB11" s="1784"/>
    </row>
    <row r="12" spans="4:158" ht="9" customHeight="1">
      <c r="I12" s="1784"/>
      <c r="J12" s="916"/>
      <c r="K12" s="914"/>
      <c r="L12" s="914"/>
      <c r="M12" s="1784"/>
      <c r="N12" s="1784"/>
      <c r="O12" s="1784"/>
      <c r="P12" s="1784"/>
      <c r="Q12" s="1784"/>
      <c r="R12" s="1784"/>
      <c r="S12" s="1784"/>
      <c r="T12" s="1784"/>
      <c r="U12" s="1784"/>
      <c r="V12" s="1784"/>
      <c r="W12" s="1784"/>
      <c r="X12" s="1784"/>
      <c r="Y12" s="1784"/>
      <c r="Z12" s="1784"/>
      <c r="AA12" s="1784"/>
      <c r="AB12" s="1784"/>
      <c r="AC12" s="1784"/>
      <c r="AD12" s="1784"/>
      <c r="AE12" s="1784"/>
      <c r="AF12" s="1784"/>
      <c r="AG12" s="1784"/>
      <c r="AH12" s="1784"/>
      <c r="AI12" s="1784"/>
      <c r="AJ12" s="1784"/>
      <c r="AK12" s="1784"/>
      <c r="AL12" s="1784"/>
      <c r="AM12" s="1784"/>
      <c r="AN12" s="914"/>
      <c r="AO12" s="914"/>
      <c r="AP12" s="914"/>
      <c r="AQ12" s="914"/>
      <c r="AR12" s="914"/>
      <c r="AS12" s="914"/>
      <c r="AT12" s="914"/>
      <c r="AU12" s="914"/>
      <c r="AV12" s="914"/>
      <c r="AW12" s="914"/>
      <c r="AX12" s="914"/>
      <c r="AY12" s="914"/>
      <c r="AZ12" s="914"/>
      <c r="BA12" s="914"/>
      <c r="BB12" s="914"/>
      <c r="BC12" s="914"/>
      <c r="BD12" s="914"/>
      <c r="BE12" s="914"/>
      <c r="BF12" s="914"/>
      <c r="BG12" s="914"/>
      <c r="BH12" s="914"/>
      <c r="BI12" s="914"/>
      <c r="BJ12" s="914"/>
      <c r="BK12" s="914"/>
      <c r="BL12" s="914"/>
      <c r="BM12" s="914"/>
      <c r="BN12" s="914"/>
      <c r="BO12" s="914"/>
      <c r="BP12" s="914"/>
      <c r="BQ12" s="914"/>
      <c r="BR12" s="914"/>
      <c r="BS12" s="914"/>
      <c r="BT12" s="914"/>
      <c r="BU12" s="914"/>
      <c r="BV12" s="914"/>
      <c r="BW12" s="914"/>
      <c r="BX12" s="914"/>
      <c r="BY12" s="914"/>
      <c r="BZ12" s="914"/>
      <c r="CA12" s="914"/>
      <c r="CB12" s="914"/>
      <c r="CC12" s="914"/>
      <c r="CD12" s="914"/>
      <c r="CE12" s="914"/>
      <c r="CF12" s="914"/>
      <c r="CG12" s="914"/>
      <c r="CH12" s="914"/>
      <c r="CI12" s="914"/>
      <c r="CJ12" s="914"/>
      <c r="CK12" s="914"/>
      <c r="CL12" s="914"/>
      <c r="CM12" s="914"/>
      <c r="CN12" s="914"/>
      <c r="CO12" s="914"/>
      <c r="CP12" s="914"/>
      <c r="CQ12" s="914"/>
      <c r="CR12" s="914"/>
      <c r="CS12" s="914"/>
      <c r="CT12" s="914"/>
      <c r="CU12" s="1424"/>
      <c r="CV12" s="1784"/>
      <c r="CW12" s="1784"/>
      <c r="CX12" s="1784"/>
      <c r="CY12" s="1784"/>
      <c r="CZ12" s="1784"/>
      <c r="DA12" s="1784"/>
      <c r="DB12" s="1784"/>
      <c r="DC12" s="1784"/>
      <c r="DD12" s="1784"/>
      <c r="DE12" s="1784"/>
      <c r="DF12" s="1784"/>
      <c r="DG12" s="1784"/>
      <c r="DH12" s="1784"/>
      <c r="DI12" s="1784"/>
      <c r="DJ12" s="1784"/>
      <c r="DK12" s="1784"/>
      <c r="DL12" s="1784"/>
      <c r="DM12" s="1784"/>
      <c r="DN12" s="1784"/>
      <c r="DO12" s="1784"/>
      <c r="DP12" s="1784"/>
      <c r="DQ12" s="1784"/>
      <c r="DR12" s="1784"/>
      <c r="DS12" s="1784"/>
      <c r="DT12" s="1784"/>
      <c r="DU12" s="1784"/>
      <c r="DV12" s="1784"/>
      <c r="DW12" s="1784"/>
      <c r="DX12" s="1784"/>
      <c r="DY12" s="1784"/>
      <c r="DZ12" s="1784"/>
      <c r="EA12" s="1784"/>
      <c r="EB12" s="1784"/>
      <c r="EC12" s="1784"/>
      <c r="ED12" s="1784"/>
      <c r="EE12" s="1784"/>
      <c r="EF12" s="1784"/>
      <c r="EG12" s="1784"/>
      <c r="EH12" s="1784"/>
      <c r="EI12" s="1784"/>
      <c r="EJ12" s="1784"/>
      <c r="EK12" s="1784"/>
      <c r="EL12" s="1784"/>
      <c r="EM12" s="1784"/>
      <c r="EN12" s="1784"/>
      <c r="EO12" s="1784"/>
      <c r="EP12" s="1784"/>
      <c r="EQ12" s="1784"/>
      <c r="ER12" s="1784"/>
      <c r="ES12" s="1784"/>
      <c r="ET12" s="1784"/>
      <c r="EU12" s="1784"/>
      <c r="EV12" s="1784"/>
      <c r="EW12" s="1784"/>
      <c r="EX12" s="1784"/>
      <c r="EY12" s="1784"/>
      <c r="EZ12" s="1784"/>
      <c r="FA12" s="1784"/>
      <c r="FB12" s="1784"/>
    </row>
    <row r="13" spans="4:158" ht="9" customHeight="1">
      <c r="I13" s="1784"/>
      <c r="J13" s="1689"/>
      <c r="K13" s="3325" t="s">
        <v>2068</v>
      </c>
      <c r="L13" s="3325"/>
      <c r="M13" s="3325"/>
      <c r="N13" s="3325"/>
      <c r="O13" s="3325"/>
      <c r="P13" s="1784"/>
      <c r="Q13" s="3326" t="s">
        <v>2724</v>
      </c>
      <c r="R13" s="3327"/>
      <c r="S13" s="3327"/>
      <c r="T13" s="3327"/>
      <c r="U13" s="3327"/>
      <c r="V13" s="3327"/>
      <c r="W13" s="3327"/>
      <c r="X13" s="3327"/>
      <c r="Y13" s="3328"/>
      <c r="Z13" s="2832" t="s">
        <v>2715</v>
      </c>
      <c r="AA13" s="2793"/>
      <c r="AB13" s="1784"/>
      <c r="AC13" s="3325" t="s">
        <v>2746</v>
      </c>
      <c r="AD13" s="3325"/>
      <c r="AE13" s="3325"/>
      <c r="AF13" s="3325"/>
      <c r="AG13" s="3325"/>
      <c r="AH13" s="3325"/>
      <c r="AI13" s="3325"/>
      <c r="AJ13" s="3378" t="s">
        <v>2720</v>
      </c>
      <c r="AK13" s="3378"/>
      <c r="AL13" s="3378"/>
      <c r="AM13" s="3378"/>
      <c r="AN13" s="3378"/>
      <c r="AO13" s="3378"/>
      <c r="AP13" s="3378"/>
      <c r="AQ13" s="3378"/>
      <c r="AR13" s="3325" t="s">
        <v>2744</v>
      </c>
      <c r="AS13" s="3325"/>
      <c r="AT13" s="3325"/>
      <c r="AU13" s="3325"/>
      <c r="AV13" s="3325"/>
      <c r="AW13" s="3325"/>
      <c r="AX13" s="3325"/>
      <c r="AY13" s="3379" t="s">
        <v>2720</v>
      </c>
      <c r="AZ13" s="3379"/>
      <c r="BA13" s="3379"/>
      <c r="BB13" s="3379"/>
      <c r="BC13" s="3379"/>
      <c r="BD13" s="3379"/>
      <c r="BE13" s="3379"/>
      <c r="BF13" s="3379"/>
      <c r="BN13" s="1784"/>
      <c r="BO13" s="1784"/>
      <c r="BP13" s="1784"/>
      <c r="BQ13" s="1806"/>
      <c r="BR13" s="1806"/>
      <c r="BS13" s="1784"/>
      <c r="BT13" s="1784"/>
      <c r="BU13" s="1784"/>
      <c r="BV13" s="1784"/>
      <c r="BW13" s="3262" t="s">
        <v>2836</v>
      </c>
      <c r="BX13" s="3263"/>
      <c r="BY13" s="3263"/>
      <c r="BZ13" s="3263"/>
      <c r="CA13" s="3263"/>
      <c r="CB13" s="3264"/>
      <c r="CC13" s="3262" t="s">
        <v>2745</v>
      </c>
      <c r="CD13" s="3263"/>
      <c r="CE13" s="3263"/>
      <c r="CF13" s="3263"/>
      <c r="CG13" s="3263"/>
      <c r="CH13" s="3264"/>
      <c r="CI13" s="3262" t="s">
        <v>2743</v>
      </c>
      <c r="CJ13" s="3263"/>
      <c r="CK13" s="3263"/>
      <c r="CL13" s="3263"/>
      <c r="CM13" s="3263"/>
      <c r="CN13" s="3264"/>
      <c r="CO13" s="3262" t="s">
        <v>2747</v>
      </c>
      <c r="CP13" s="3263"/>
      <c r="CQ13" s="3263"/>
      <c r="CR13" s="3263"/>
      <c r="CS13" s="3263"/>
      <c r="CT13" s="3264"/>
      <c r="CU13" s="1422"/>
      <c r="CV13" s="1784"/>
      <c r="CW13" s="1784"/>
      <c r="CX13" s="1784"/>
      <c r="CY13" s="1784"/>
      <c r="CZ13" s="1784"/>
      <c r="DA13" s="1784"/>
      <c r="DB13" s="1784"/>
      <c r="DC13" s="1784"/>
      <c r="DD13" s="1784"/>
      <c r="DE13" s="1784"/>
      <c r="DF13" s="1784"/>
      <c r="DG13" s="1784"/>
      <c r="DH13" s="1784"/>
      <c r="DI13" s="1784"/>
      <c r="DJ13" s="1784"/>
      <c r="DK13" s="1784"/>
      <c r="DL13" s="1784"/>
      <c r="DM13" s="1784"/>
      <c r="DN13" s="1784"/>
      <c r="DO13" s="1784"/>
      <c r="DP13" s="1784"/>
      <c r="DQ13" s="1784"/>
      <c r="DR13" s="1784"/>
      <c r="DS13" s="1784"/>
      <c r="DT13" s="1784"/>
      <c r="DU13" s="1784"/>
      <c r="DV13" s="1784"/>
      <c r="DW13" s="1784"/>
      <c r="DX13" s="1784"/>
      <c r="DY13" s="1784"/>
      <c r="DZ13" s="1784"/>
      <c r="EA13" s="1784"/>
      <c r="EB13" s="1784"/>
      <c r="EC13" s="1784"/>
      <c r="ED13" s="1784"/>
      <c r="EE13" s="1784"/>
      <c r="EF13" s="1784"/>
      <c r="EG13" s="1784"/>
      <c r="EH13" s="1784"/>
      <c r="EI13" s="1784"/>
      <c r="EJ13" s="1784"/>
      <c r="EK13" s="1784"/>
      <c r="EL13" s="1784"/>
      <c r="EM13" s="1784"/>
      <c r="EN13" s="1784"/>
      <c r="EO13" s="1784"/>
      <c r="EP13" s="1784"/>
      <c r="EQ13" s="1784"/>
      <c r="ER13" s="1784"/>
      <c r="ES13" s="1784"/>
      <c r="ET13" s="1784"/>
      <c r="EU13" s="1784"/>
      <c r="EV13" s="1784"/>
      <c r="EW13" s="1784"/>
      <c r="EX13" s="1784"/>
      <c r="EY13" s="1784"/>
      <c r="EZ13" s="1784"/>
      <c r="FA13" s="1784"/>
      <c r="FB13" s="1784"/>
    </row>
    <row r="14" spans="4:158" ht="9" customHeight="1">
      <c r="I14" s="1784"/>
      <c r="J14" s="1689"/>
      <c r="K14" s="3325"/>
      <c r="L14" s="3325"/>
      <c r="M14" s="3325"/>
      <c r="N14" s="3325"/>
      <c r="O14" s="3325"/>
      <c r="P14" s="1784"/>
      <c r="Q14" s="3329"/>
      <c r="R14" s="3330"/>
      <c r="S14" s="3330"/>
      <c r="T14" s="3330"/>
      <c r="U14" s="3330"/>
      <c r="V14" s="3330"/>
      <c r="W14" s="3330"/>
      <c r="X14" s="3330"/>
      <c r="Y14" s="3331"/>
      <c r="Z14" s="2794"/>
      <c r="AA14" s="2796"/>
      <c r="AB14" s="1784"/>
      <c r="AC14" s="3325"/>
      <c r="AD14" s="3325"/>
      <c r="AE14" s="3325"/>
      <c r="AF14" s="3325"/>
      <c r="AG14" s="3325"/>
      <c r="AH14" s="3325"/>
      <c r="AI14" s="3325"/>
      <c r="AJ14" s="3378"/>
      <c r="AK14" s="3378"/>
      <c r="AL14" s="3378"/>
      <c r="AM14" s="3378"/>
      <c r="AN14" s="3378"/>
      <c r="AO14" s="3378"/>
      <c r="AP14" s="3378"/>
      <c r="AQ14" s="3378"/>
      <c r="AR14" s="3325"/>
      <c r="AS14" s="3325"/>
      <c r="AT14" s="3325"/>
      <c r="AU14" s="3325"/>
      <c r="AV14" s="3325"/>
      <c r="AW14" s="3325"/>
      <c r="AX14" s="3325"/>
      <c r="AY14" s="3379"/>
      <c r="AZ14" s="3379"/>
      <c r="BA14" s="3379"/>
      <c r="BB14" s="3379"/>
      <c r="BC14" s="3379"/>
      <c r="BD14" s="3379"/>
      <c r="BE14" s="3379"/>
      <c r="BF14" s="3379"/>
      <c r="BN14" s="1784"/>
      <c r="BO14" s="1784"/>
      <c r="BP14" s="1784"/>
      <c r="BQ14" s="1806"/>
      <c r="BR14" s="1806"/>
      <c r="BS14" s="1784"/>
      <c r="BT14" s="1784"/>
      <c r="BU14" s="1784"/>
      <c r="BV14" s="1784"/>
      <c r="BW14" s="3265"/>
      <c r="BX14" s="3266"/>
      <c r="BY14" s="3266"/>
      <c r="BZ14" s="3266"/>
      <c r="CA14" s="3266"/>
      <c r="CB14" s="3267"/>
      <c r="CC14" s="3265"/>
      <c r="CD14" s="3266"/>
      <c r="CE14" s="3266"/>
      <c r="CF14" s="3266"/>
      <c r="CG14" s="3266"/>
      <c r="CH14" s="3267"/>
      <c r="CI14" s="3265"/>
      <c r="CJ14" s="3266"/>
      <c r="CK14" s="3266"/>
      <c r="CL14" s="3266"/>
      <c r="CM14" s="3266"/>
      <c r="CN14" s="3267"/>
      <c r="CO14" s="3265"/>
      <c r="CP14" s="3266"/>
      <c r="CQ14" s="3266"/>
      <c r="CR14" s="3266"/>
      <c r="CS14" s="3266"/>
      <c r="CT14" s="3267"/>
      <c r="CU14" s="1422"/>
      <c r="CV14" s="1784"/>
      <c r="CW14" s="1784"/>
      <c r="CX14" s="1784"/>
      <c r="CY14" s="1784"/>
      <c r="CZ14" s="1784"/>
      <c r="DA14" s="1784"/>
      <c r="DB14" s="1784"/>
      <c r="DC14" s="1784"/>
      <c r="DD14" s="1784"/>
      <c r="DE14" s="1784"/>
      <c r="DF14" s="1784"/>
      <c r="DG14" s="1784"/>
      <c r="DH14" s="1784"/>
      <c r="DI14" s="1784"/>
      <c r="DJ14" s="1784"/>
      <c r="DK14" s="1784"/>
      <c r="DL14" s="1784"/>
      <c r="DM14" s="1784"/>
      <c r="DN14" s="1784"/>
      <c r="DO14" s="1784"/>
      <c r="DP14" s="1784"/>
      <c r="DQ14" s="1784"/>
      <c r="DR14" s="1784"/>
      <c r="DS14" s="1784"/>
      <c r="DT14" s="1784"/>
      <c r="DU14" s="1784"/>
      <c r="DV14" s="1784"/>
      <c r="DW14" s="1784"/>
      <c r="DX14" s="1784"/>
      <c r="DY14" s="1784"/>
      <c r="DZ14" s="1784"/>
      <c r="EA14" s="1784"/>
      <c r="EB14" s="1784"/>
      <c r="EC14" s="1784"/>
      <c r="ED14" s="1784"/>
      <c r="EE14" s="1784"/>
      <c r="EF14" s="1784"/>
      <c r="EG14" s="1784"/>
      <c r="EH14" s="1784"/>
      <c r="EI14" s="1784"/>
      <c r="EJ14" s="1784"/>
      <c r="EK14" s="1784"/>
      <c r="EL14" s="1784"/>
      <c r="EM14" s="1784"/>
      <c r="EN14" s="1784"/>
      <c r="EO14" s="1784"/>
      <c r="EP14" s="1784"/>
      <c r="EQ14" s="1784"/>
      <c r="ER14" s="1784"/>
      <c r="ES14" s="1784"/>
      <c r="ET14" s="1784"/>
      <c r="EU14" s="1784"/>
      <c r="EV14" s="1784"/>
      <c r="EW14" s="1784"/>
      <c r="EX14" s="1784"/>
      <c r="EY14" s="1784"/>
      <c r="EZ14" s="1784"/>
      <c r="FA14" s="1784"/>
      <c r="FB14" s="1784"/>
    </row>
    <row r="15" spans="4:158" ht="9" customHeight="1">
      <c r="I15" s="1784"/>
      <c r="J15" s="1689"/>
      <c r="K15" s="1784"/>
      <c r="L15" s="1784"/>
      <c r="M15" s="1784"/>
      <c r="N15" s="1784"/>
      <c r="O15" s="1784"/>
      <c r="P15" s="1784"/>
      <c r="Q15" s="1784"/>
      <c r="R15" s="1784"/>
      <c r="S15" s="1784"/>
      <c r="T15" s="1784"/>
      <c r="U15" s="1784"/>
      <c r="V15" s="1784"/>
      <c r="W15" s="1784"/>
      <c r="X15" s="1784"/>
      <c r="Y15" s="1784"/>
      <c r="Z15" s="1784"/>
      <c r="AA15" s="1784"/>
      <c r="AB15" s="1784"/>
      <c r="AC15" s="1784"/>
      <c r="AD15" s="1784"/>
      <c r="AE15" s="1784"/>
      <c r="AF15" s="1784"/>
      <c r="AG15" s="1784"/>
      <c r="AH15" s="1784"/>
      <c r="AI15" s="1784"/>
      <c r="AJ15" s="1784"/>
      <c r="AK15" s="1784"/>
      <c r="AL15" s="1784"/>
      <c r="AM15" s="1784"/>
      <c r="AN15" s="1784"/>
      <c r="AO15" s="1784"/>
      <c r="AP15" s="1784"/>
      <c r="AQ15" s="1784"/>
      <c r="AR15" s="1784"/>
      <c r="AS15" s="1784"/>
      <c r="AT15" s="1784"/>
      <c r="AU15" s="1784"/>
      <c r="AV15" s="1784"/>
      <c r="AW15" s="1784"/>
      <c r="AX15" s="1784"/>
      <c r="AY15" s="1784"/>
      <c r="AZ15" s="1784"/>
      <c r="BA15" s="1784"/>
      <c r="BB15" s="1784"/>
      <c r="BC15" s="1784"/>
      <c r="BD15" s="1784"/>
      <c r="BE15" s="1784"/>
      <c r="BF15" s="1784"/>
      <c r="BG15" s="1784"/>
      <c r="BH15" s="1784"/>
      <c r="BI15" s="1784"/>
      <c r="BJ15" s="1784"/>
      <c r="BK15" s="1784"/>
      <c r="BL15" s="1784"/>
      <c r="BM15" s="1784"/>
      <c r="BN15" s="1784"/>
      <c r="BO15" s="1784"/>
      <c r="BP15" s="1784"/>
      <c r="BQ15" s="1784"/>
      <c r="BR15" s="1784"/>
      <c r="BS15" s="1784"/>
      <c r="BT15" s="1784"/>
      <c r="BU15" s="1784"/>
      <c r="BV15" s="1784"/>
      <c r="BW15" s="1784"/>
      <c r="BX15" s="1784"/>
      <c r="BY15" s="1784"/>
      <c r="BZ15" s="1784"/>
      <c r="CA15" s="1784"/>
      <c r="CB15" s="1784"/>
      <c r="CC15" s="1784"/>
      <c r="CD15" s="1784"/>
      <c r="CE15" s="1784"/>
      <c r="CF15" s="1784"/>
      <c r="CG15" s="1784"/>
      <c r="CH15" s="1784"/>
      <c r="CI15" s="1784"/>
      <c r="CJ15" s="1784"/>
      <c r="CK15" s="1784"/>
      <c r="CL15" s="1784"/>
      <c r="CM15" s="1784"/>
      <c r="CN15" s="1784"/>
      <c r="CO15" s="1784"/>
      <c r="CP15" s="1784"/>
      <c r="CQ15" s="1784"/>
      <c r="CR15" s="1784"/>
      <c r="CS15" s="1784"/>
      <c r="CT15" s="1784"/>
      <c r="CU15" s="1422"/>
      <c r="CV15" s="1784"/>
      <c r="CW15" s="1784"/>
      <c r="CX15" s="1784"/>
      <c r="CY15" s="1784"/>
      <c r="CZ15" s="1784"/>
      <c r="DA15" s="1784"/>
      <c r="DB15" s="1784"/>
      <c r="DC15" s="1784"/>
      <c r="DD15" s="1784"/>
      <c r="DE15" s="1784"/>
      <c r="DF15" s="1784"/>
      <c r="DG15" s="1784"/>
      <c r="DH15" s="1784"/>
      <c r="DI15" s="1784"/>
      <c r="DJ15" s="1784"/>
      <c r="DK15" s="1784"/>
      <c r="DL15" s="1784"/>
      <c r="DM15" s="1784"/>
      <c r="DN15" s="1784"/>
      <c r="DO15" s="1784"/>
      <c r="DP15" s="1784"/>
      <c r="DQ15" s="1784"/>
      <c r="DR15" s="1784"/>
      <c r="DS15" s="1784"/>
      <c r="DT15" s="1784"/>
      <c r="DU15" s="1784"/>
      <c r="DV15" s="1784"/>
      <c r="DW15" s="1784"/>
      <c r="DX15" s="1784"/>
      <c r="DY15" s="1784"/>
      <c r="DZ15" s="1784"/>
      <c r="EA15" s="1784"/>
      <c r="EB15" s="1784"/>
      <c r="EC15" s="1784"/>
      <c r="ED15" s="1784"/>
      <c r="EE15" s="1784"/>
      <c r="EF15" s="1784"/>
      <c r="EG15" s="1784"/>
      <c r="EH15" s="1784"/>
      <c r="EI15" s="1784"/>
      <c r="EJ15" s="1784"/>
      <c r="EK15" s="1784"/>
      <c r="EL15" s="1784"/>
      <c r="EM15" s="1784"/>
      <c r="EN15" s="1784"/>
      <c r="EO15" s="1784"/>
      <c r="EP15" s="1784"/>
      <c r="EQ15" s="1784"/>
      <c r="ER15" s="1784"/>
      <c r="ES15" s="1784"/>
      <c r="ET15" s="1784"/>
      <c r="EU15" s="1784"/>
      <c r="EV15" s="1784"/>
      <c r="EW15" s="1784"/>
      <c r="EX15" s="1784"/>
      <c r="EY15" s="1784"/>
      <c r="EZ15" s="1784"/>
      <c r="FA15" s="1784"/>
      <c r="FB15" s="1784"/>
    </row>
    <row r="16" spans="4:158" ht="9" customHeight="1">
      <c r="I16" s="1784"/>
      <c r="J16" s="1689"/>
      <c r="K16" s="3325" t="s">
        <v>2282</v>
      </c>
      <c r="L16" s="3325"/>
      <c r="M16" s="3325"/>
      <c r="N16" s="3325"/>
      <c r="O16" s="3325"/>
      <c r="P16" s="1784"/>
      <c r="Q16" s="3371" t="s">
        <v>2783</v>
      </c>
      <c r="R16" s="3360"/>
      <c r="S16" s="3360"/>
      <c r="T16" s="3360"/>
      <c r="U16" s="3360"/>
      <c r="V16" s="3360"/>
      <c r="W16" s="3360"/>
      <c r="X16" s="3360"/>
      <c r="Y16" s="3360"/>
      <c r="Z16" s="3360"/>
      <c r="AA16" s="3361"/>
      <c r="AB16" s="1784"/>
      <c r="AC16" s="3325" t="s">
        <v>3388</v>
      </c>
      <c r="AD16" s="3325"/>
      <c r="AE16" s="3325"/>
      <c r="AF16" s="3325"/>
      <c r="AG16" s="3325"/>
      <c r="AH16" s="3326" t="s">
        <v>2741</v>
      </c>
      <c r="AI16" s="3327"/>
      <c r="AJ16" s="3327"/>
      <c r="AK16" s="3327"/>
      <c r="AL16" s="3327"/>
      <c r="AM16" s="3327"/>
      <c r="AN16" s="3327"/>
      <c r="AO16" s="3327"/>
      <c r="AP16" s="3328"/>
      <c r="AQ16" s="2832" t="s">
        <v>2715</v>
      </c>
      <c r="AR16" s="2793"/>
      <c r="AS16" s="1784"/>
      <c r="AT16" s="3325" t="s">
        <v>2764</v>
      </c>
      <c r="AU16" s="3325"/>
      <c r="AV16" s="3325"/>
      <c r="AW16" s="3325"/>
      <c r="AX16" s="3325"/>
      <c r="AY16" s="3325"/>
      <c r="AZ16" s="3325"/>
      <c r="BA16" s="3325"/>
      <c r="BB16" s="3325"/>
      <c r="BC16" s="3326" t="s">
        <v>2727</v>
      </c>
      <c r="BD16" s="3327"/>
      <c r="BE16" s="3327"/>
      <c r="BF16" s="3327"/>
      <c r="BG16" s="3327"/>
      <c r="BH16" s="3327"/>
      <c r="BI16" s="3327"/>
      <c r="BJ16" s="3327"/>
      <c r="BK16" s="3328"/>
      <c r="BL16" s="2832" t="s">
        <v>1115</v>
      </c>
      <c r="BM16" s="2793"/>
      <c r="BN16" s="1784"/>
      <c r="BO16" s="3325" t="s">
        <v>2728</v>
      </c>
      <c r="BP16" s="3325"/>
      <c r="BQ16" s="3325"/>
      <c r="BR16" s="3325"/>
      <c r="BS16" s="3325"/>
      <c r="BT16" s="3325"/>
      <c r="BU16" s="3325"/>
      <c r="BV16" s="3325"/>
      <c r="BW16" s="3325"/>
      <c r="BX16" s="3325"/>
      <c r="BY16" s="1786"/>
      <c r="BZ16" s="3372" t="s">
        <v>2729</v>
      </c>
      <c r="CA16" s="3373"/>
      <c r="CB16" s="3373"/>
      <c r="CC16" s="3373"/>
      <c r="CD16" s="3373"/>
      <c r="CE16" s="3373"/>
      <c r="CF16" s="3373"/>
      <c r="CG16" s="3373"/>
      <c r="CH16" s="3373"/>
      <c r="CI16" s="3374"/>
      <c r="CJ16" s="1824"/>
      <c r="CK16" s="3372" t="s">
        <v>2739</v>
      </c>
      <c r="CL16" s="3373"/>
      <c r="CM16" s="3373"/>
      <c r="CN16" s="3373"/>
      <c r="CO16" s="3373"/>
      <c r="CP16" s="3373"/>
      <c r="CQ16" s="3373"/>
      <c r="CR16" s="3373"/>
      <c r="CS16" s="3373"/>
      <c r="CT16" s="3374"/>
      <c r="CU16" s="1422"/>
      <c r="CV16" s="1784"/>
      <c r="CW16" s="1784"/>
      <c r="CX16" s="1784"/>
      <c r="CY16" s="1784"/>
      <c r="CZ16" s="1784"/>
      <c r="DA16" s="1784"/>
      <c r="DB16" s="1784"/>
      <c r="DC16" s="1784"/>
      <c r="DD16" s="1784"/>
      <c r="DE16" s="1784"/>
      <c r="DF16" s="1784"/>
      <c r="DG16" s="1784"/>
      <c r="DH16" s="1784"/>
      <c r="DI16" s="1784"/>
      <c r="DJ16" s="1784"/>
      <c r="DK16" s="1784"/>
      <c r="DL16" s="1784"/>
      <c r="DM16" s="1784"/>
      <c r="DN16" s="1784"/>
      <c r="DO16" s="1784"/>
      <c r="DP16" s="1784"/>
      <c r="DQ16" s="1784"/>
      <c r="DR16" s="1784"/>
      <c r="DS16" s="1784"/>
      <c r="DT16" s="1784"/>
      <c r="DU16" s="1784"/>
      <c r="DV16" s="1784"/>
      <c r="DW16" s="1784"/>
      <c r="DX16" s="1784"/>
      <c r="DY16" s="1784"/>
      <c r="DZ16" s="1784"/>
      <c r="EA16" s="1784"/>
      <c r="EB16" s="1784"/>
      <c r="EC16" s="1784"/>
      <c r="ED16" s="1784"/>
      <c r="EE16" s="1784"/>
      <c r="EF16" s="1784"/>
      <c r="EG16" s="1784"/>
      <c r="EH16" s="1784"/>
      <c r="EI16" s="1784"/>
      <c r="EJ16" s="1784"/>
      <c r="EK16" s="1784"/>
      <c r="EL16" s="1784"/>
      <c r="EM16" s="1784"/>
      <c r="EN16" s="1784"/>
      <c r="EO16" s="1784"/>
      <c r="EP16" s="1784"/>
      <c r="EQ16" s="1784"/>
      <c r="ER16" s="1784"/>
      <c r="ES16" s="1784"/>
      <c r="ET16" s="1784"/>
      <c r="EU16" s="1784"/>
      <c r="EV16" s="1784"/>
      <c r="EW16" s="1784"/>
      <c r="EX16" s="1784"/>
      <c r="EY16" s="1784"/>
      <c r="EZ16" s="1784"/>
      <c r="FA16" s="1784"/>
      <c r="FB16" s="1784"/>
    </row>
    <row r="17" spans="9:158" ht="9" customHeight="1">
      <c r="I17" s="1784"/>
      <c r="J17" s="1689"/>
      <c r="K17" s="3325"/>
      <c r="L17" s="3325"/>
      <c r="M17" s="3325"/>
      <c r="N17" s="3325"/>
      <c r="O17" s="3325"/>
      <c r="P17" s="1784"/>
      <c r="Q17" s="3362"/>
      <c r="R17" s="3363"/>
      <c r="S17" s="3363"/>
      <c r="T17" s="3363"/>
      <c r="U17" s="3363"/>
      <c r="V17" s="3363"/>
      <c r="W17" s="3363"/>
      <c r="X17" s="3363"/>
      <c r="Y17" s="3363"/>
      <c r="Z17" s="3363"/>
      <c r="AA17" s="3364"/>
      <c r="AB17" s="1784"/>
      <c r="AC17" s="3325"/>
      <c r="AD17" s="3325"/>
      <c r="AE17" s="3325"/>
      <c r="AF17" s="3325"/>
      <c r="AG17" s="3325"/>
      <c r="AH17" s="3329"/>
      <c r="AI17" s="3330"/>
      <c r="AJ17" s="3330"/>
      <c r="AK17" s="3330"/>
      <c r="AL17" s="3330"/>
      <c r="AM17" s="3330"/>
      <c r="AN17" s="3330"/>
      <c r="AO17" s="3330"/>
      <c r="AP17" s="3331"/>
      <c r="AQ17" s="2794"/>
      <c r="AR17" s="2796"/>
      <c r="AS17" s="1784"/>
      <c r="AT17" s="3325"/>
      <c r="AU17" s="3325"/>
      <c r="AV17" s="3325"/>
      <c r="AW17" s="3325"/>
      <c r="AX17" s="3325"/>
      <c r="AY17" s="3325"/>
      <c r="AZ17" s="3325"/>
      <c r="BA17" s="3325"/>
      <c r="BB17" s="3325"/>
      <c r="BC17" s="3329"/>
      <c r="BD17" s="3330"/>
      <c r="BE17" s="3330"/>
      <c r="BF17" s="3330"/>
      <c r="BG17" s="3330"/>
      <c r="BH17" s="3330"/>
      <c r="BI17" s="3330"/>
      <c r="BJ17" s="3330"/>
      <c r="BK17" s="3331"/>
      <c r="BL17" s="2794"/>
      <c r="BM17" s="2796"/>
      <c r="BN17" s="1784"/>
      <c r="BO17" s="3325"/>
      <c r="BP17" s="3325"/>
      <c r="BQ17" s="3325"/>
      <c r="BR17" s="3325"/>
      <c r="BS17" s="3325"/>
      <c r="BT17" s="3325"/>
      <c r="BU17" s="3325"/>
      <c r="BV17" s="3325"/>
      <c r="BW17" s="3325"/>
      <c r="BX17" s="3325"/>
      <c r="BY17" s="1786"/>
      <c r="BZ17" s="3375"/>
      <c r="CA17" s="3376"/>
      <c r="CB17" s="3376"/>
      <c r="CC17" s="3376"/>
      <c r="CD17" s="3376"/>
      <c r="CE17" s="3376"/>
      <c r="CF17" s="3376"/>
      <c r="CG17" s="3376"/>
      <c r="CH17" s="3376"/>
      <c r="CI17" s="3377"/>
      <c r="CJ17" s="1824"/>
      <c r="CK17" s="3375"/>
      <c r="CL17" s="3376"/>
      <c r="CM17" s="3376"/>
      <c r="CN17" s="3376"/>
      <c r="CO17" s="3376"/>
      <c r="CP17" s="3376"/>
      <c r="CQ17" s="3376"/>
      <c r="CR17" s="3376"/>
      <c r="CS17" s="3376"/>
      <c r="CT17" s="3377"/>
      <c r="CU17" s="1422"/>
      <c r="CV17" s="1784"/>
      <c r="CW17" s="1784"/>
      <c r="CX17" s="1784"/>
      <c r="CY17" s="1784"/>
      <c r="CZ17" s="1784"/>
      <c r="DA17" s="1784"/>
      <c r="DB17" s="1784"/>
      <c r="DC17" s="1784"/>
      <c r="DD17" s="1784"/>
      <c r="DE17" s="1784"/>
      <c r="DF17" s="1784"/>
      <c r="DG17" s="1784"/>
      <c r="DH17" s="1784"/>
      <c r="DI17" s="1784"/>
      <c r="DJ17" s="1784"/>
      <c r="DK17" s="1784"/>
      <c r="DL17" s="1784"/>
      <c r="DM17" s="1784"/>
      <c r="DN17" s="1784"/>
      <c r="DO17" s="1784"/>
      <c r="DP17" s="1784"/>
      <c r="DQ17" s="1784"/>
      <c r="DR17" s="1784"/>
      <c r="DS17" s="1784"/>
      <c r="DT17" s="1784"/>
      <c r="DU17" s="1784"/>
      <c r="DV17" s="1784"/>
      <c r="DW17" s="1784"/>
      <c r="DX17" s="1784"/>
      <c r="DY17" s="1784"/>
      <c r="DZ17" s="1784"/>
      <c r="EA17" s="1784"/>
      <c r="EB17" s="1784"/>
      <c r="EC17" s="1784"/>
      <c r="ED17" s="1784"/>
      <c r="EE17" s="1784"/>
      <c r="EF17" s="1784"/>
      <c r="EG17" s="1784"/>
      <c r="EH17" s="1784"/>
      <c r="EI17" s="1784"/>
      <c r="EJ17" s="1784"/>
      <c r="EK17" s="1784"/>
      <c r="EL17" s="1784"/>
      <c r="EM17" s="1784"/>
      <c r="EN17" s="1784"/>
      <c r="EO17" s="1784"/>
      <c r="EP17" s="1784"/>
      <c r="EQ17" s="1784"/>
      <c r="ER17" s="1784"/>
      <c r="ES17" s="1784"/>
      <c r="ET17" s="1784"/>
      <c r="EU17" s="1784"/>
      <c r="EV17" s="1784"/>
      <c r="EW17" s="1784"/>
      <c r="EX17" s="1784"/>
      <c r="EY17" s="1784"/>
      <c r="EZ17" s="1784"/>
      <c r="FA17" s="1784"/>
      <c r="FB17" s="1784"/>
    </row>
    <row r="18" spans="9:158" ht="9" customHeight="1">
      <c r="I18" s="1784"/>
      <c r="J18" s="1689"/>
      <c r="K18" s="1784"/>
      <c r="L18" s="1784"/>
      <c r="M18" s="1784"/>
      <c r="N18" s="1784"/>
      <c r="O18" s="1784"/>
      <c r="P18" s="1784"/>
      <c r="Q18" s="1784"/>
      <c r="R18" s="1784"/>
      <c r="S18" s="1784"/>
      <c r="T18" s="1784"/>
      <c r="U18" s="1784"/>
      <c r="V18" s="1784"/>
      <c r="W18" s="1784"/>
      <c r="X18" s="1784"/>
      <c r="Y18" s="1784"/>
      <c r="Z18" s="1784"/>
      <c r="AA18" s="1784"/>
      <c r="AB18" s="1784"/>
      <c r="AC18" s="1784"/>
      <c r="AD18" s="1784"/>
      <c r="AE18" s="1784"/>
      <c r="AF18" s="1784"/>
      <c r="AG18" s="1784"/>
      <c r="AH18" s="1784"/>
      <c r="AI18" s="1784"/>
      <c r="AJ18" s="1784"/>
      <c r="AK18" s="1784"/>
      <c r="AL18" s="1784"/>
      <c r="AM18" s="1784"/>
      <c r="AN18" s="1784"/>
      <c r="AO18" s="1784"/>
      <c r="AP18" s="1784"/>
      <c r="AQ18" s="1784"/>
      <c r="AR18" s="1784"/>
      <c r="AS18" s="1784"/>
      <c r="AT18" s="1784"/>
      <c r="AU18" s="1784"/>
      <c r="AV18" s="1784"/>
      <c r="AW18" s="1784"/>
      <c r="AX18" s="1784"/>
      <c r="AY18" s="1784"/>
      <c r="AZ18" s="1784"/>
      <c r="BA18" s="1784"/>
      <c r="BB18" s="1784"/>
      <c r="BC18" s="1784"/>
      <c r="BD18" s="1784"/>
      <c r="BE18" s="1784"/>
      <c r="BF18" s="1784"/>
      <c r="BG18" s="1784"/>
      <c r="BH18" s="1784"/>
      <c r="BI18" s="1784"/>
      <c r="BJ18" s="1784"/>
      <c r="BK18" s="1784"/>
      <c r="BL18" s="1784"/>
      <c r="BM18" s="1784"/>
      <c r="BN18" s="1784"/>
      <c r="BO18" s="1784"/>
      <c r="BP18" s="1784"/>
      <c r="BQ18" s="1784"/>
      <c r="BR18" s="1784"/>
      <c r="BS18" s="1784"/>
      <c r="BT18" s="1784"/>
      <c r="BU18" s="1784"/>
      <c r="BV18" s="1784"/>
      <c r="BW18" s="1784"/>
      <c r="BX18" s="1784"/>
      <c r="BY18" s="1784"/>
      <c r="BZ18" s="1784"/>
      <c r="CA18" s="1784"/>
      <c r="CB18" s="1784"/>
      <c r="CC18" s="1784"/>
      <c r="CD18" s="1784"/>
      <c r="CE18" s="1784"/>
      <c r="CF18" s="1784"/>
      <c r="CG18" s="1784"/>
      <c r="CH18" s="1784"/>
      <c r="CI18" s="1784"/>
      <c r="CJ18" s="1784"/>
      <c r="CK18" s="1784"/>
      <c r="CL18" s="1784"/>
      <c r="CM18" s="1784"/>
      <c r="CN18" s="1784"/>
      <c r="CO18" s="1784"/>
      <c r="CP18" s="1784"/>
      <c r="CQ18" s="1784"/>
      <c r="CR18" s="1784"/>
      <c r="CS18" s="1784"/>
      <c r="CT18" s="1784"/>
      <c r="CU18" s="1422"/>
      <c r="CV18" s="1784"/>
      <c r="CW18" s="1784"/>
      <c r="CX18" s="1784"/>
      <c r="CY18" s="1784"/>
      <c r="CZ18" s="1784"/>
      <c r="DA18" s="1784"/>
      <c r="DB18" s="1784"/>
      <c r="DC18" s="1784"/>
      <c r="DD18" s="1784"/>
      <c r="DE18" s="1784"/>
      <c r="DF18" s="1784"/>
      <c r="DG18" s="1784"/>
      <c r="DH18" s="1784"/>
      <c r="DI18" s="1784"/>
      <c r="DJ18" s="1784"/>
      <c r="DK18" s="1784"/>
      <c r="DL18" s="1784"/>
      <c r="DM18" s="1784"/>
      <c r="DN18" s="1784"/>
      <c r="DO18" s="1784"/>
      <c r="DP18" s="1784"/>
      <c r="DQ18" s="1784"/>
      <c r="DR18" s="1784"/>
      <c r="DS18" s="1784"/>
      <c r="DT18" s="1784"/>
      <c r="DU18" s="1784"/>
      <c r="DV18" s="1784"/>
      <c r="DW18" s="1784"/>
      <c r="DX18" s="1784"/>
      <c r="DY18" s="1784"/>
      <c r="DZ18" s="1784"/>
      <c r="EA18" s="1784"/>
      <c r="EB18" s="1784"/>
      <c r="EC18" s="1784"/>
      <c r="ED18" s="1784"/>
      <c r="EE18" s="1784"/>
      <c r="EF18" s="1784"/>
      <c r="EG18" s="1784"/>
      <c r="EH18" s="1784"/>
      <c r="EI18" s="1784"/>
      <c r="EJ18" s="1784"/>
      <c r="EK18" s="1784"/>
      <c r="EL18" s="1784"/>
      <c r="EM18" s="1784"/>
      <c r="EN18" s="1784"/>
      <c r="EO18" s="1784"/>
      <c r="EP18" s="1784"/>
      <c r="EQ18" s="1784"/>
      <c r="ER18" s="1784"/>
      <c r="ES18" s="1784"/>
      <c r="ET18" s="1784"/>
      <c r="EU18" s="1784"/>
      <c r="EV18" s="1784"/>
      <c r="EW18" s="1784"/>
      <c r="EX18" s="1784"/>
      <c r="EY18" s="1784"/>
      <c r="EZ18" s="1784"/>
      <c r="FA18" s="1784"/>
      <c r="FB18" s="1784"/>
    </row>
    <row r="19" spans="9:158" ht="9" customHeight="1">
      <c r="I19" s="1784"/>
      <c r="J19" s="1689"/>
      <c r="K19" s="3325" t="s">
        <v>2712</v>
      </c>
      <c r="L19" s="3325"/>
      <c r="M19" s="3325"/>
      <c r="N19" s="3325"/>
      <c r="O19" s="3325"/>
      <c r="P19" s="1784"/>
      <c r="Q19" s="3326" t="s">
        <v>2713</v>
      </c>
      <c r="R19" s="3327"/>
      <c r="S19" s="3327"/>
      <c r="T19" s="3327"/>
      <c r="U19" s="3327"/>
      <c r="V19" s="3327"/>
      <c r="W19" s="3327"/>
      <c r="X19" s="3327"/>
      <c r="Y19" s="3327"/>
      <c r="Z19" s="3327"/>
      <c r="AA19" s="3328"/>
      <c r="AB19" s="1784"/>
      <c r="AC19" s="3325" t="s">
        <v>2032</v>
      </c>
      <c r="AD19" s="3325"/>
      <c r="AE19" s="3325"/>
      <c r="AF19" s="3325"/>
      <c r="AG19" s="3325"/>
      <c r="AH19" s="3326">
        <v>193897</v>
      </c>
      <c r="AI19" s="3327"/>
      <c r="AJ19" s="3327"/>
      <c r="AK19" s="3327"/>
      <c r="AL19" s="3327"/>
      <c r="AM19" s="3327"/>
      <c r="AN19" s="3327"/>
      <c r="AO19" s="3327"/>
      <c r="AP19" s="3327"/>
      <c r="AQ19" s="3327"/>
      <c r="AR19" s="3328"/>
      <c r="AS19" s="1784"/>
      <c r="AT19" s="3002" t="s">
        <v>2725</v>
      </c>
      <c r="AU19" s="3002"/>
      <c r="AV19" s="3002"/>
      <c r="AW19" s="3002"/>
      <c r="AX19" s="3347" t="s">
        <v>2726</v>
      </c>
      <c r="AY19" s="3348"/>
      <c r="AZ19" s="3348"/>
      <c r="BA19" s="3348"/>
      <c r="BB19" s="3348"/>
      <c r="BC19" s="3319">
        <v>3.4</v>
      </c>
      <c r="BD19" s="3320"/>
      <c r="BE19" s="3320"/>
      <c r="BF19" s="3320"/>
      <c r="BG19" s="3320"/>
      <c r="BH19" s="3320"/>
      <c r="BI19" s="3321"/>
      <c r="BJ19" s="1784"/>
      <c r="BK19" s="1784"/>
      <c r="BL19" s="1784"/>
      <c r="BM19" s="1784"/>
      <c r="BN19" s="1784"/>
      <c r="BO19" s="1784"/>
      <c r="BP19" s="1784"/>
      <c r="BQ19" s="1784"/>
      <c r="BR19" s="1784"/>
      <c r="BS19" s="1784"/>
      <c r="BT19" s="1784"/>
      <c r="BU19" s="1784"/>
      <c r="BV19" s="1784"/>
      <c r="BW19" s="1784"/>
      <c r="BX19" s="1784"/>
      <c r="BY19" s="1784"/>
      <c r="BZ19" s="1784"/>
      <c r="CA19" s="1784"/>
      <c r="CB19" s="1784"/>
      <c r="CC19" s="1784"/>
      <c r="CD19" s="1784"/>
      <c r="CE19" s="1784"/>
      <c r="CF19" s="1784"/>
      <c r="CG19" s="1784"/>
      <c r="CH19" s="1784"/>
      <c r="CI19" s="1784"/>
      <c r="CJ19" s="1784"/>
      <c r="CK19" s="1784"/>
      <c r="CL19" s="1784"/>
      <c r="CM19" s="1784"/>
      <c r="CN19" s="1784"/>
      <c r="CO19" s="1784"/>
      <c r="CP19" s="1784"/>
      <c r="CQ19" s="1784"/>
      <c r="CR19" s="1784"/>
      <c r="CS19" s="1784"/>
      <c r="CT19" s="1784"/>
      <c r="CU19" s="1422"/>
      <c r="CV19" s="1784"/>
      <c r="CW19" s="1784"/>
      <c r="CX19" s="1784"/>
      <c r="CY19" s="1784"/>
      <c r="CZ19" s="1784"/>
      <c r="DA19" s="1784"/>
      <c r="DB19" s="1784"/>
      <c r="DC19" s="1784"/>
      <c r="DD19" s="1784"/>
      <c r="DE19" s="1784"/>
      <c r="DF19" s="1784"/>
      <c r="DG19" s="1784"/>
      <c r="DH19" s="1784"/>
      <c r="DI19" s="1784"/>
      <c r="DJ19" s="1784"/>
      <c r="DK19" s="1784"/>
      <c r="DL19" s="1784"/>
      <c r="DM19" s="1784"/>
      <c r="DN19" s="1784"/>
      <c r="DO19" s="1784"/>
      <c r="DP19" s="1784"/>
      <c r="DQ19" s="1784"/>
      <c r="DR19" s="1784"/>
      <c r="DS19" s="1784"/>
      <c r="DT19" s="1784"/>
      <c r="DU19" s="1784"/>
      <c r="DV19" s="1784"/>
      <c r="DW19" s="1784"/>
      <c r="DX19" s="1784"/>
      <c r="DY19" s="1784"/>
      <c r="DZ19" s="1784"/>
      <c r="EA19" s="1784"/>
      <c r="EB19" s="1784"/>
      <c r="EC19" s="1784"/>
      <c r="ED19" s="1784"/>
      <c r="EE19" s="1784"/>
      <c r="EF19" s="1784"/>
      <c r="EG19" s="1784"/>
      <c r="EH19" s="1784"/>
      <c r="EI19" s="1784"/>
      <c r="EJ19" s="1784"/>
      <c r="EK19" s="1784"/>
      <c r="EL19" s="1784"/>
      <c r="EM19" s="1784"/>
      <c r="EN19" s="1784"/>
      <c r="EO19" s="1784"/>
      <c r="EP19" s="1784"/>
      <c r="EQ19" s="1784"/>
      <c r="ER19" s="1784"/>
      <c r="ES19" s="1784"/>
      <c r="ET19" s="1784"/>
      <c r="EU19" s="1784"/>
      <c r="EV19" s="1784"/>
      <c r="EW19" s="1784"/>
      <c r="EX19" s="1784"/>
      <c r="EY19" s="1784"/>
      <c r="EZ19" s="1784"/>
      <c r="FA19" s="1784"/>
      <c r="FB19" s="1784"/>
    </row>
    <row r="20" spans="9:158" ht="9" customHeight="1">
      <c r="I20" s="1784"/>
      <c r="J20" s="1689"/>
      <c r="K20" s="3325"/>
      <c r="L20" s="3325"/>
      <c r="M20" s="3325"/>
      <c r="N20" s="3325"/>
      <c r="O20" s="3325"/>
      <c r="P20" s="1784"/>
      <c r="Q20" s="3329"/>
      <c r="R20" s="3330"/>
      <c r="S20" s="3330"/>
      <c r="T20" s="3330"/>
      <c r="U20" s="3330"/>
      <c r="V20" s="3330"/>
      <c r="W20" s="3330"/>
      <c r="X20" s="3330"/>
      <c r="Y20" s="3330"/>
      <c r="Z20" s="3330"/>
      <c r="AA20" s="3331"/>
      <c r="AB20" s="1784"/>
      <c r="AC20" s="3325"/>
      <c r="AD20" s="3325"/>
      <c r="AE20" s="3325"/>
      <c r="AF20" s="3325"/>
      <c r="AG20" s="3325"/>
      <c r="AH20" s="3329"/>
      <c r="AI20" s="3330"/>
      <c r="AJ20" s="3330"/>
      <c r="AK20" s="3330"/>
      <c r="AL20" s="3330"/>
      <c r="AM20" s="3330"/>
      <c r="AN20" s="3330"/>
      <c r="AO20" s="3330"/>
      <c r="AP20" s="3330"/>
      <c r="AQ20" s="3330"/>
      <c r="AR20" s="3331"/>
      <c r="AS20" s="1784"/>
      <c r="AT20" s="3002"/>
      <c r="AU20" s="3002"/>
      <c r="AV20" s="3002"/>
      <c r="AW20" s="3002"/>
      <c r="AX20" s="3348"/>
      <c r="AY20" s="3348"/>
      <c r="AZ20" s="3348"/>
      <c r="BA20" s="3348"/>
      <c r="BB20" s="3348"/>
      <c r="BC20" s="3322"/>
      <c r="BD20" s="3323"/>
      <c r="BE20" s="3323"/>
      <c r="BF20" s="3323"/>
      <c r="BG20" s="3323"/>
      <c r="BH20" s="3323"/>
      <c r="BI20" s="3324"/>
      <c r="BJ20" s="1784"/>
      <c r="BK20" s="1784"/>
      <c r="BL20" s="1784"/>
      <c r="BM20" s="1784"/>
      <c r="BN20" s="1784"/>
      <c r="BO20" s="1784"/>
      <c r="BP20" s="1784"/>
      <c r="BQ20" s="1784"/>
      <c r="BR20" s="1784"/>
      <c r="BS20" s="1784"/>
      <c r="BT20" s="1784"/>
      <c r="BU20" s="1784"/>
      <c r="BV20" s="1784"/>
      <c r="BW20" s="1784"/>
      <c r="BX20" s="1784"/>
      <c r="BY20" s="1784"/>
      <c r="BZ20" s="1784"/>
      <c r="CA20" s="1784"/>
      <c r="CB20" s="1784"/>
      <c r="CC20" s="1784"/>
      <c r="CD20" s="1784"/>
      <c r="CE20" s="1784"/>
      <c r="CF20" s="1784"/>
      <c r="CG20" s="1784"/>
      <c r="CH20" s="1784"/>
      <c r="CI20" s="1784"/>
      <c r="CJ20" s="1784"/>
      <c r="CK20" s="1784"/>
      <c r="CL20" s="1784"/>
      <c r="CM20" s="1784"/>
      <c r="CN20" s="1784"/>
      <c r="CO20" s="1784"/>
      <c r="CP20" s="1784"/>
      <c r="CQ20" s="1784"/>
      <c r="CR20" s="1784"/>
      <c r="CS20" s="1784"/>
      <c r="CT20" s="1784"/>
      <c r="CU20" s="1422"/>
      <c r="CV20" s="1784"/>
      <c r="CW20" s="1784"/>
      <c r="CX20" s="1784"/>
      <c r="CY20" s="1784"/>
      <c r="CZ20" s="1784"/>
      <c r="DA20" s="1784"/>
      <c r="DB20" s="1784"/>
      <c r="DC20" s="1784"/>
      <c r="DD20" s="1784"/>
      <c r="DE20" s="1784"/>
      <c r="DF20" s="1784"/>
      <c r="DG20" s="1784"/>
      <c r="DH20" s="1784"/>
      <c r="DI20" s="1784"/>
      <c r="DJ20" s="1784"/>
      <c r="DK20" s="1784"/>
      <c r="DL20" s="1784"/>
      <c r="DM20" s="1784"/>
      <c r="DN20" s="1784"/>
      <c r="DO20" s="1784"/>
      <c r="DP20" s="1784"/>
      <c r="DQ20" s="1784"/>
      <c r="DR20" s="1784"/>
      <c r="DS20" s="1784"/>
      <c r="DT20" s="1784"/>
      <c r="DU20" s="1784"/>
      <c r="DV20" s="1784"/>
      <c r="DW20" s="1784"/>
      <c r="DX20" s="1784"/>
      <c r="DY20" s="1784"/>
      <c r="DZ20" s="1784"/>
      <c r="EA20" s="1784"/>
      <c r="EB20" s="1784"/>
      <c r="EC20" s="1784"/>
      <c r="ED20" s="1784"/>
      <c r="EE20" s="1784"/>
      <c r="EF20" s="1784"/>
      <c r="EG20" s="1784"/>
      <c r="EH20" s="1784"/>
      <c r="EI20" s="1784"/>
      <c r="EJ20" s="1784"/>
      <c r="EK20" s="1784"/>
      <c r="EL20" s="1784"/>
      <c r="EM20" s="1784"/>
      <c r="EN20" s="1784"/>
      <c r="EO20" s="1784"/>
      <c r="EP20" s="1784"/>
      <c r="EQ20" s="1784"/>
      <c r="ER20" s="1784"/>
      <c r="ES20" s="1784"/>
      <c r="ET20" s="1784"/>
      <c r="EU20" s="1784"/>
      <c r="EV20" s="1784"/>
      <c r="EW20" s="1784"/>
      <c r="EX20" s="1784"/>
      <c r="EY20" s="1784"/>
      <c r="EZ20" s="1784"/>
      <c r="FA20" s="1784"/>
      <c r="FB20" s="1784"/>
    </row>
    <row r="21" spans="9:158" ht="9" customHeight="1">
      <c r="I21" s="1784"/>
      <c r="J21" s="1689"/>
      <c r="K21" s="1784"/>
      <c r="L21" s="1784"/>
      <c r="M21" s="1784"/>
      <c r="N21" s="1784"/>
      <c r="O21" s="1784"/>
      <c r="P21" s="1784"/>
      <c r="Q21" s="1784"/>
      <c r="R21" s="1784"/>
      <c r="S21" s="1784"/>
      <c r="T21" s="1784"/>
      <c r="U21" s="1784"/>
      <c r="V21" s="1784"/>
      <c r="W21" s="1784"/>
      <c r="X21" s="1784"/>
      <c r="Y21" s="1784"/>
      <c r="Z21" s="1784"/>
      <c r="AA21" s="1784"/>
      <c r="AB21" s="1784"/>
      <c r="AC21" s="1784"/>
      <c r="AD21" s="1784"/>
      <c r="AE21" s="1784"/>
      <c r="AF21" s="1784"/>
      <c r="AG21" s="1784"/>
      <c r="AH21" s="1784"/>
      <c r="AI21" s="1784"/>
      <c r="AJ21" s="1784"/>
      <c r="AK21" s="1784"/>
      <c r="AL21" s="1784"/>
      <c r="AM21" s="1784"/>
      <c r="AN21" s="1784"/>
      <c r="AO21" s="1784"/>
      <c r="AP21" s="1784"/>
      <c r="AQ21" s="1784"/>
      <c r="AR21" s="1784"/>
      <c r="AS21" s="1784"/>
      <c r="AT21" s="1784"/>
      <c r="AU21" s="1784"/>
      <c r="AV21" s="1784"/>
      <c r="AW21" s="1784"/>
      <c r="AX21" s="1784"/>
      <c r="AY21" s="1784"/>
      <c r="AZ21" s="1784"/>
      <c r="BA21" s="1784"/>
      <c r="BB21" s="1784"/>
      <c r="BC21" s="1784"/>
      <c r="BD21" s="1784"/>
      <c r="BE21" s="1784"/>
      <c r="BF21" s="1784"/>
      <c r="BG21" s="1784"/>
      <c r="BH21" s="1784"/>
      <c r="BI21" s="1784"/>
      <c r="BJ21" s="1784"/>
      <c r="BK21" s="1784"/>
      <c r="BL21" s="1784"/>
      <c r="BM21" s="1784"/>
      <c r="BN21" s="1784"/>
      <c r="BO21" s="1784"/>
      <c r="BP21" s="1784"/>
      <c r="BQ21" s="1784"/>
      <c r="BR21" s="1784"/>
      <c r="BS21" s="1784"/>
      <c r="BT21" s="1784"/>
      <c r="BU21" s="1784"/>
      <c r="BV21" s="1784"/>
      <c r="BW21" s="1784"/>
      <c r="BX21" s="1784"/>
      <c r="BY21" s="1784"/>
      <c r="BZ21" s="1784"/>
      <c r="CA21" s="1784"/>
      <c r="CB21" s="1784"/>
      <c r="CC21" s="1784"/>
      <c r="CD21" s="1784"/>
      <c r="CE21" s="1784"/>
      <c r="CF21" s="1784"/>
      <c r="CG21" s="1784"/>
      <c r="CH21" s="1784"/>
      <c r="CI21" s="1784"/>
      <c r="CJ21" s="1784"/>
      <c r="CK21" s="1784"/>
      <c r="CL21" s="1784"/>
      <c r="CM21" s="1784"/>
      <c r="CN21" s="1784"/>
      <c r="CO21" s="1784"/>
      <c r="CP21" s="1784"/>
      <c r="CQ21" s="1784"/>
      <c r="CR21" s="1784"/>
      <c r="CS21" s="1784"/>
      <c r="CT21" s="1784"/>
      <c r="CU21" s="1422"/>
      <c r="CV21" s="1784"/>
      <c r="CW21" s="1784"/>
      <c r="CX21" s="1784"/>
      <c r="CY21" s="1784"/>
      <c r="CZ21" s="1784"/>
      <c r="DA21" s="1784"/>
      <c r="DB21" s="1784"/>
      <c r="DC21" s="1784"/>
      <c r="DD21" s="1784"/>
      <c r="DE21" s="1784"/>
      <c r="DF21" s="1784"/>
      <c r="DG21" s="1784"/>
      <c r="DH21" s="1784"/>
      <c r="DI21" s="1784"/>
      <c r="DJ21" s="1784"/>
      <c r="DK21" s="1784"/>
      <c r="DL21" s="1784"/>
      <c r="DM21" s="1784"/>
      <c r="DN21" s="1784"/>
      <c r="DO21" s="1784"/>
      <c r="DP21" s="1784"/>
      <c r="DQ21" s="1784"/>
      <c r="DR21" s="1784"/>
      <c r="DS21" s="1784"/>
      <c r="DT21" s="1784"/>
      <c r="DU21" s="1784"/>
      <c r="DV21" s="1784"/>
      <c r="DW21" s="1784"/>
      <c r="DX21" s="1784"/>
      <c r="DY21" s="1784"/>
      <c r="DZ21" s="1784"/>
      <c r="EA21" s="1784"/>
      <c r="EB21" s="1784"/>
      <c r="EC21" s="1784"/>
      <c r="ED21" s="1784"/>
      <c r="EE21" s="1784"/>
      <c r="EF21" s="1784"/>
      <c r="EG21" s="1784"/>
      <c r="EH21" s="1784"/>
      <c r="EI21" s="1784"/>
      <c r="EJ21" s="1784"/>
      <c r="EK21" s="1784"/>
      <c r="EL21" s="1784"/>
      <c r="EM21" s="1784"/>
      <c r="EN21" s="1784"/>
      <c r="EO21" s="1784"/>
      <c r="EP21" s="1784"/>
      <c r="EQ21" s="1784"/>
      <c r="ER21" s="1784"/>
      <c r="ES21" s="1784"/>
      <c r="ET21" s="1784"/>
      <c r="EU21" s="1784"/>
      <c r="EV21" s="1784"/>
      <c r="EW21" s="1784"/>
      <c r="EX21" s="1784"/>
      <c r="EY21" s="1784"/>
      <c r="EZ21" s="1784"/>
      <c r="FA21" s="1784"/>
      <c r="FB21" s="1784"/>
    </row>
    <row r="22" spans="9:158" ht="9" customHeight="1">
      <c r="I22" s="1784"/>
      <c r="J22" s="1689"/>
      <c r="K22" s="1784"/>
      <c r="L22" s="1784"/>
      <c r="M22" s="1784"/>
      <c r="N22" s="1784"/>
      <c r="O22" s="1784"/>
      <c r="P22" s="1784"/>
      <c r="Q22" s="1784"/>
      <c r="R22" s="1784"/>
      <c r="S22" s="1784"/>
      <c r="T22" s="1784"/>
      <c r="U22" s="1784"/>
      <c r="V22" s="1784"/>
      <c r="W22" s="1784"/>
      <c r="X22" s="1784"/>
      <c r="Y22" s="1784"/>
      <c r="Z22" s="1784"/>
      <c r="AA22" s="1784"/>
      <c r="AB22" s="1784"/>
      <c r="AC22" s="1784"/>
      <c r="AD22" s="1784"/>
      <c r="AE22" s="1784"/>
      <c r="AF22" s="1784"/>
      <c r="AG22" s="1784"/>
      <c r="AH22" s="1784"/>
      <c r="AI22" s="1784"/>
      <c r="AJ22" s="1784"/>
      <c r="AK22" s="1784"/>
      <c r="AL22" s="1784"/>
      <c r="AM22" s="1784"/>
      <c r="AN22" s="1784"/>
      <c r="AO22" s="1784"/>
      <c r="AP22" s="1784"/>
      <c r="AQ22" s="1784"/>
      <c r="AR22" s="1784"/>
      <c r="AS22" s="1784"/>
      <c r="AT22" s="1784"/>
      <c r="AU22" s="1784"/>
      <c r="AV22" s="1784"/>
      <c r="AW22" s="1784"/>
      <c r="AX22" s="1784"/>
      <c r="AY22" s="1784"/>
      <c r="AZ22" s="1784"/>
      <c r="BA22" s="1784"/>
      <c r="BB22" s="1784"/>
      <c r="BC22" s="1784"/>
      <c r="BD22" s="1784"/>
      <c r="BE22" s="1784"/>
      <c r="BF22" s="1784"/>
      <c r="BG22" s="1784"/>
      <c r="BH22" s="1784"/>
      <c r="BI22" s="1784"/>
      <c r="BJ22" s="1784"/>
      <c r="BK22" s="1784"/>
      <c r="BL22" s="1784"/>
      <c r="BM22" s="1784"/>
      <c r="BN22" s="1784"/>
      <c r="BO22" s="1784"/>
      <c r="BP22" s="1784"/>
      <c r="BQ22" s="1784"/>
      <c r="BR22" s="1784"/>
      <c r="BS22" s="1784"/>
      <c r="BT22" s="1784"/>
      <c r="BU22" s="1784"/>
      <c r="BV22" s="1784"/>
      <c r="BW22" s="1784"/>
      <c r="BX22" s="1784"/>
      <c r="BY22" s="1784"/>
      <c r="BZ22" s="1784"/>
      <c r="CA22" s="1784"/>
      <c r="CB22" s="1784"/>
      <c r="CC22" s="1784"/>
      <c r="CD22" s="1784"/>
      <c r="CE22" s="1784"/>
      <c r="CF22" s="1784"/>
      <c r="CG22" s="1784"/>
      <c r="CH22" s="1784"/>
      <c r="CI22" s="1784"/>
      <c r="CJ22" s="1784"/>
      <c r="CK22" s="1784"/>
      <c r="CL22" s="1784"/>
      <c r="CM22" s="1784"/>
      <c r="CN22" s="1784"/>
      <c r="CO22" s="1784"/>
      <c r="CP22" s="1784"/>
      <c r="CQ22" s="1784"/>
      <c r="CR22" s="1784"/>
      <c r="CS22" s="1784"/>
      <c r="CT22" s="1784"/>
      <c r="CU22" s="1422"/>
      <c r="CV22" s="1784"/>
      <c r="CW22" s="1784"/>
      <c r="CX22" s="1784"/>
      <c r="CY22" s="1784"/>
      <c r="CZ22" s="1784"/>
      <c r="DA22" s="1784"/>
      <c r="DB22" s="1784"/>
      <c r="DC22" s="1784"/>
      <c r="DD22" s="1784"/>
      <c r="DE22" s="1784"/>
      <c r="DF22" s="1784"/>
      <c r="DG22" s="1784"/>
      <c r="DH22" s="1784"/>
      <c r="DI22" s="1784"/>
      <c r="DJ22" s="1784"/>
      <c r="DK22" s="1784"/>
      <c r="DL22" s="1784"/>
      <c r="DM22" s="1784"/>
      <c r="DN22" s="1784"/>
      <c r="DO22" s="1784"/>
      <c r="DP22" s="1784"/>
      <c r="DQ22" s="1784"/>
      <c r="DR22" s="1784"/>
      <c r="DS22" s="1784"/>
      <c r="DT22" s="1784"/>
      <c r="DU22" s="1784"/>
      <c r="DV22" s="1784"/>
      <c r="DW22" s="1784"/>
      <c r="DX22" s="1784"/>
      <c r="DY22" s="1784"/>
      <c r="DZ22" s="1784"/>
      <c r="EA22" s="1784"/>
      <c r="EB22" s="1784"/>
      <c r="EC22" s="1784"/>
      <c r="ED22" s="1784"/>
      <c r="EE22" s="1784"/>
      <c r="EF22" s="1784"/>
      <c r="EG22" s="1784"/>
      <c r="EH22" s="1784"/>
      <c r="EI22" s="1784"/>
      <c r="EJ22" s="1784"/>
      <c r="EK22" s="1784"/>
      <c r="EL22" s="1784"/>
      <c r="EM22" s="1784"/>
      <c r="EN22" s="1784"/>
      <c r="EO22" s="1784"/>
      <c r="EP22" s="1784"/>
      <c r="EQ22" s="1784"/>
      <c r="ER22" s="1784"/>
      <c r="ES22" s="1784"/>
      <c r="ET22" s="1784"/>
      <c r="EU22" s="1784"/>
      <c r="EV22" s="1784"/>
      <c r="EW22" s="1784"/>
      <c r="EX22" s="1784"/>
      <c r="EY22" s="1784"/>
      <c r="EZ22" s="1784"/>
      <c r="FA22" s="1784"/>
      <c r="FB22" s="1784"/>
    </row>
    <row r="23" spans="9:158" ht="9" customHeight="1">
      <c r="I23" s="1784"/>
      <c r="J23" s="1689"/>
      <c r="K23" s="3325" t="s">
        <v>2714</v>
      </c>
      <c r="L23" s="3325"/>
      <c r="M23" s="3325"/>
      <c r="N23" s="3325"/>
      <c r="O23" s="3325"/>
      <c r="P23" s="3325"/>
      <c r="Q23" s="3325"/>
      <c r="R23" s="3325"/>
      <c r="S23" s="3325"/>
      <c r="T23" s="3325"/>
      <c r="U23" s="3325"/>
      <c r="V23" s="1784"/>
      <c r="W23" s="1784"/>
      <c r="X23" s="2832" t="s">
        <v>2715</v>
      </c>
      <c r="Y23" s="2793"/>
      <c r="Z23" s="2832" t="s">
        <v>1520</v>
      </c>
      <c r="AA23" s="2793"/>
      <c r="AB23" s="1784"/>
      <c r="AC23" s="3325" t="s">
        <v>2716</v>
      </c>
      <c r="AD23" s="3325"/>
      <c r="AE23" s="3325"/>
      <c r="AF23" s="3325"/>
      <c r="AG23" s="3325"/>
      <c r="AH23" s="1784"/>
      <c r="AI23" s="1784"/>
      <c r="AJ23" s="1784"/>
      <c r="AK23" s="1784"/>
      <c r="AL23" s="1784"/>
      <c r="AM23" s="1784"/>
      <c r="AN23" s="1784"/>
      <c r="AO23" s="1784"/>
      <c r="AP23" s="1784"/>
      <c r="AQ23" s="1784"/>
      <c r="AR23" s="3325" t="s">
        <v>2722</v>
      </c>
      <c r="AS23" s="3325"/>
      <c r="AT23" s="3325"/>
      <c r="AU23" s="3325"/>
      <c r="AV23" s="3325"/>
      <c r="AW23" s="3325"/>
      <c r="AX23" s="3325"/>
      <c r="AY23" s="3325"/>
      <c r="AZ23" s="3325"/>
      <c r="BA23" s="3325"/>
      <c r="BB23" s="3325"/>
      <c r="BC23" s="1784"/>
      <c r="BD23" s="1784"/>
      <c r="BE23" s="1784"/>
      <c r="BF23" s="1784"/>
      <c r="BG23" s="1784"/>
      <c r="BH23" s="1784"/>
      <c r="BI23" s="1784"/>
      <c r="BJ23" s="1784"/>
      <c r="BK23" s="1784"/>
      <c r="BL23" s="1784"/>
      <c r="BM23" s="1784"/>
      <c r="BN23" s="1784"/>
      <c r="BO23" s="3325" t="s">
        <v>2734</v>
      </c>
      <c r="BP23" s="3325"/>
      <c r="BQ23" s="3325"/>
      <c r="BR23" s="3325"/>
      <c r="BS23" s="3325"/>
      <c r="BT23" s="3325"/>
      <c r="BU23" s="3325"/>
      <c r="BV23" s="3325"/>
      <c r="BW23" s="3325"/>
      <c r="BX23" s="3325"/>
      <c r="BY23" s="1786"/>
      <c r="BZ23" s="3349" t="s">
        <v>2738</v>
      </c>
      <c r="CA23" s="3002"/>
      <c r="CB23" s="3002"/>
      <c r="CC23" s="3002"/>
      <c r="CD23" s="3002"/>
      <c r="CE23" s="3002"/>
      <c r="CF23" s="3002"/>
      <c r="CG23" s="3002"/>
      <c r="CH23" s="3002"/>
      <c r="CI23" s="3002"/>
      <c r="CJ23" s="1784"/>
      <c r="CK23" s="3349" t="s">
        <v>2737</v>
      </c>
      <c r="CL23" s="3002"/>
      <c r="CM23" s="3002"/>
      <c r="CN23" s="3002"/>
      <c r="CO23" s="3002"/>
      <c r="CP23" s="3002"/>
      <c r="CQ23" s="3002"/>
      <c r="CR23" s="3002"/>
      <c r="CS23" s="3002"/>
      <c r="CT23" s="3002"/>
      <c r="CU23" s="1422"/>
      <c r="CV23" s="1784"/>
      <c r="CW23" s="1784"/>
      <c r="CX23" s="1784"/>
      <c r="CY23" s="1784"/>
      <c r="CZ23" s="1784"/>
      <c r="DA23" s="1784"/>
      <c r="DB23" s="1784"/>
      <c r="DC23" s="1784"/>
      <c r="DD23" s="1784"/>
      <c r="DE23" s="1784"/>
      <c r="DF23" s="1784"/>
      <c r="DG23" s="1784"/>
      <c r="DH23" s="1784"/>
      <c r="DI23" s="1784"/>
      <c r="DJ23" s="1784"/>
      <c r="DK23" s="1784"/>
      <c r="DL23" s="1784"/>
      <c r="DM23" s="1784"/>
      <c r="DN23" s="1784"/>
      <c r="DO23" s="1784"/>
      <c r="DP23" s="1784"/>
      <c r="DQ23" s="1784"/>
      <c r="DR23" s="1784"/>
      <c r="DS23" s="1784"/>
      <c r="DT23" s="1784"/>
      <c r="DU23" s="1784"/>
      <c r="DV23" s="1784"/>
      <c r="DW23" s="1784"/>
      <c r="DX23" s="1784"/>
      <c r="DY23" s="1784"/>
      <c r="DZ23" s="1784"/>
      <c r="EA23" s="1784"/>
      <c r="EB23" s="1784"/>
      <c r="EC23" s="1784"/>
      <c r="ED23" s="1784"/>
      <c r="EE23" s="1784"/>
      <c r="EF23" s="1784"/>
      <c r="EG23" s="1784"/>
      <c r="EH23" s="1784"/>
      <c r="EI23" s="1784"/>
      <c r="EJ23" s="1784"/>
      <c r="EK23" s="1784"/>
      <c r="EL23" s="1784"/>
      <c r="EM23" s="1784"/>
      <c r="EN23" s="1784"/>
      <c r="EO23" s="1784"/>
      <c r="EP23" s="1784"/>
      <c r="EQ23" s="1784"/>
      <c r="ER23" s="1784"/>
      <c r="ES23" s="1784"/>
      <c r="ET23" s="1784"/>
      <c r="EU23" s="1784"/>
      <c r="EV23" s="1784"/>
      <c r="EW23" s="1784"/>
      <c r="EX23" s="1784"/>
      <c r="EY23" s="1784"/>
      <c r="EZ23" s="1784"/>
      <c r="FA23" s="1784"/>
      <c r="FB23" s="1784"/>
    </row>
    <row r="24" spans="9:158" ht="9" customHeight="1">
      <c r="I24" s="1784"/>
      <c r="J24" s="1689"/>
      <c r="K24" s="3325"/>
      <c r="L24" s="3325"/>
      <c r="M24" s="3325"/>
      <c r="N24" s="3325"/>
      <c r="O24" s="3325"/>
      <c r="P24" s="3325"/>
      <c r="Q24" s="3325"/>
      <c r="R24" s="3325"/>
      <c r="S24" s="3325"/>
      <c r="T24" s="3325"/>
      <c r="U24" s="3325"/>
      <c r="V24" s="1784"/>
      <c r="W24" s="1784"/>
      <c r="X24" s="2794"/>
      <c r="Y24" s="2796"/>
      <c r="Z24" s="2794"/>
      <c r="AA24" s="2796"/>
      <c r="AB24" s="1784"/>
      <c r="AC24" s="3325"/>
      <c r="AD24" s="3325"/>
      <c r="AE24" s="3325"/>
      <c r="AF24" s="3325"/>
      <c r="AG24" s="3325"/>
      <c r="AH24" s="1784"/>
      <c r="AI24" s="1784"/>
      <c r="AJ24" s="1784"/>
      <c r="AK24" s="1784"/>
      <c r="AL24" s="1784"/>
      <c r="AM24" s="1784"/>
      <c r="AN24" s="1784"/>
      <c r="AO24" s="1784"/>
      <c r="AP24" s="1784"/>
      <c r="AQ24" s="1784"/>
      <c r="AR24" s="3325"/>
      <c r="AS24" s="3325"/>
      <c r="AT24" s="3325"/>
      <c r="AU24" s="3325"/>
      <c r="AV24" s="3325"/>
      <c r="AW24" s="3325"/>
      <c r="AX24" s="3325"/>
      <c r="AY24" s="3325"/>
      <c r="AZ24" s="3325"/>
      <c r="BA24" s="3325"/>
      <c r="BB24" s="3325"/>
      <c r="BC24" s="1784"/>
      <c r="BD24" s="1784"/>
      <c r="BE24" s="1784"/>
      <c r="BF24" s="1784"/>
      <c r="BG24" s="1784"/>
      <c r="BH24" s="1784"/>
      <c r="BI24" s="1784"/>
      <c r="BJ24" s="1784"/>
      <c r="BK24" s="1784"/>
      <c r="BL24" s="1784"/>
      <c r="BM24" s="1784"/>
      <c r="BN24" s="1784"/>
      <c r="BO24" s="3325"/>
      <c r="BP24" s="3325"/>
      <c r="BQ24" s="3325"/>
      <c r="BR24" s="3325"/>
      <c r="BS24" s="3325"/>
      <c r="BT24" s="3325"/>
      <c r="BU24" s="3325"/>
      <c r="BV24" s="3325"/>
      <c r="BW24" s="3325"/>
      <c r="BX24" s="3325"/>
      <c r="BY24" s="1786"/>
      <c r="BZ24" s="3005"/>
      <c r="CA24" s="3005"/>
      <c r="CB24" s="3005"/>
      <c r="CC24" s="3005"/>
      <c r="CD24" s="3005"/>
      <c r="CE24" s="3005"/>
      <c r="CF24" s="3005"/>
      <c r="CG24" s="3005"/>
      <c r="CH24" s="3005"/>
      <c r="CI24" s="3005"/>
      <c r="CJ24" s="1784"/>
      <c r="CK24" s="3005"/>
      <c r="CL24" s="3005"/>
      <c r="CM24" s="3005"/>
      <c r="CN24" s="3005"/>
      <c r="CO24" s="3005"/>
      <c r="CP24" s="3005"/>
      <c r="CQ24" s="3005"/>
      <c r="CR24" s="3005"/>
      <c r="CS24" s="3005"/>
      <c r="CT24" s="3005"/>
      <c r="CU24" s="1422"/>
      <c r="CV24" s="1784"/>
      <c r="CW24" s="1784"/>
      <c r="CX24" s="1784"/>
      <c r="CY24" s="1784"/>
      <c r="CZ24" s="1784"/>
      <c r="DA24" s="1784"/>
      <c r="DB24" s="1784"/>
      <c r="DC24" s="1784"/>
      <c r="DD24" s="1784"/>
      <c r="DE24" s="1784"/>
      <c r="DF24" s="1784"/>
      <c r="DG24" s="1784"/>
      <c r="DH24" s="1784"/>
      <c r="DI24" s="1784"/>
      <c r="DJ24" s="1784"/>
      <c r="DK24" s="1784"/>
      <c r="DL24" s="1784"/>
      <c r="DM24" s="1784"/>
      <c r="DN24" s="1784"/>
      <c r="DO24" s="1784"/>
      <c r="DP24" s="1784"/>
      <c r="DQ24" s="1784"/>
      <c r="DR24" s="1784"/>
      <c r="DS24" s="1784"/>
      <c r="DT24" s="1784"/>
      <c r="DU24" s="1784"/>
      <c r="DV24" s="1784"/>
      <c r="DW24" s="1784"/>
      <c r="DX24" s="1784"/>
      <c r="DY24" s="1784"/>
      <c r="DZ24" s="1784"/>
      <c r="EA24" s="1784"/>
      <c r="EB24" s="1784"/>
      <c r="EC24" s="1784"/>
      <c r="ED24" s="1784"/>
      <c r="EE24" s="1784"/>
      <c r="EF24" s="1784"/>
      <c r="EG24" s="1784"/>
      <c r="EH24" s="1784"/>
      <c r="EI24" s="1784"/>
      <c r="EJ24" s="1784"/>
      <c r="EK24" s="1784"/>
      <c r="EL24" s="1784"/>
      <c r="EM24" s="1784"/>
      <c r="EN24" s="1784"/>
      <c r="EO24" s="1784"/>
      <c r="EP24" s="1784"/>
      <c r="EQ24" s="1784"/>
      <c r="ER24" s="1784"/>
      <c r="ES24" s="1784"/>
      <c r="ET24" s="1784"/>
      <c r="EU24" s="1784"/>
      <c r="EV24" s="1784"/>
      <c r="EW24" s="1784"/>
      <c r="EX24" s="1784"/>
      <c r="EY24" s="1784"/>
      <c r="EZ24" s="1784"/>
      <c r="FA24" s="1784"/>
      <c r="FB24" s="1784"/>
    </row>
    <row r="25" spans="9:158" ht="9" customHeight="1" thickBot="1">
      <c r="I25" s="1784"/>
      <c r="J25" s="1689"/>
      <c r="K25" s="1784"/>
      <c r="L25" s="1784"/>
      <c r="M25" s="1784"/>
      <c r="N25" s="1784"/>
      <c r="O25" s="1784"/>
      <c r="P25" s="1784"/>
      <c r="Q25" s="1784"/>
      <c r="R25" s="1784"/>
      <c r="S25" s="1784"/>
      <c r="T25" s="1784"/>
      <c r="U25" s="1784"/>
      <c r="V25" s="1784"/>
      <c r="W25" s="1784"/>
      <c r="X25" s="1784"/>
      <c r="Y25" s="1784"/>
      <c r="Z25" s="1784"/>
      <c r="AA25" s="1784"/>
      <c r="AB25" s="1784"/>
      <c r="AC25" s="1784"/>
      <c r="AD25" s="1784"/>
      <c r="AE25" s="1784"/>
      <c r="AF25" s="1784"/>
      <c r="AG25" s="1784"/>
      <c r="AH25" s="1784"/>
      <c r="AI25" s="1784"/>
      <c r="AJ25" s="1784"/>
      <c r="AK25" s="1784"/>
      <c r="AL25" s="1784"/>
      <c r="AM25" s="1784"/>
      <c r="AN25" s="1784"/>
      <c r="AO25" s="1784"/>
      <c r="AP25" s="1784"/>
      <c r="AQ25" s="1784"/>
      <c r="AR25" s="1784"/>
      <c r="AS25" s="1784"/>
      <c r="AT25" s="1784"/>
      <c r="AU25" s="1784"/>
      <c r="AV25" s="1784"/>
      <c r="AW25" s="1784"/>
      <c r="AX25" s="1784"/>
      <c r="AY25" s="1784"/>
      <c r="AZ25" s="1784"/>
      <c r="BA25" s="1784"/>
      <c r="BB25" s="1784"/>
      <c r="BC25" s="1784"/>
      <c r="BD25" s="1784"/>
      <c r="BE25" s="1784"/>
      <c r="BF25" s="1784"/>
      <c r="BG25" s="1784"/>
      <c r="BH25" s="1784"/>
      <c r="BI25" s="1784"/>
      <c r="BJ25" s="1784"/>
      <c r="BK25" s="1784"/>
      <c r="BL25" s="1784"/>
      <c r="BM25" s="1784"/>
      <c r="BN25" s="1784"/>
      <c r="BO25" s="1784"/>
      <c r="BP25" s="1784"/>
      <c r="BQ25" s="1784"/>
      <c r="BR25" s="1784"/>
      <c r="BS25" s="1784"/>
      <c r="BT25" s="1784"/>
      <c r="BU25" s="1784"/>
      <c r="BV25" s="1784"/>
      <c r="BW25" s="1784"/>
      <c r="BX25" s="1784"/>
      <c r="BY25" s="1784"/>
      <c r="BZ25" s="1784"/>
      <c r="CA25" s="1784"/>
      <c r="CB25" s="1784"/>
      <c r="CC25" s="1784"/>
      <c r="CD25" s="1784"/>
      <c r="CE25" s="1784"/>
      <c r="CF25" s="1784"/>
      <c r="CG25" s="1784"/>
      <c r="CH25" s="1784"/>
      <c r="CI25" s="1784"/>
      <c r="CJ25" s="1784"/>
      <c r="CK25" s="1784"/>
      <c r="CL25" s="1784"/>
      <c r="CM25" s="1784"/>
      <c r="CN25" s="1784"/>
      <c r="CO25" s="1784"/>
      <c r="CP25" s="1784"/>
      <c r="CQ25" s="1784"/>
      <c r="CR25" s="1784"/>
      <c r="CS25" s="1784"/>
      <c r="CT25" s="1784"/>
      <c r="CU25" s="1422"/>
      <c r="CV25" s="1784"/>
      <c r="CW25" s="1784"/>
      <c r="CX25" s="1784"/>
      <c r="CY25" s="1784"/>
      <c r="CZ25" s="1784"/>
      <c r="DA25" s="1784"/>
      <c r="DB25" s="1784"/>
      <c r="DC25" s="1784"/>
      <c r="DD25" s="1784"/>
      <c r="DE25" s="1784"/>
      <c r="DF25" s="1784"/>
      <c r="DG25" s="1784"/>
      <c r="DH25" s="1784"/>
      <c r="DI25" s="1784"/>
      <c r="DJ25" s="1784"/>
      <c r="DK25" s="1784"/>
      <c r="DL25" s="1784"/>
      <c r="DM25" s="1784"/>
      <c r="DN25" s="1784"/>
      <c r="DO25" s="1784"/>
      <c r="DP25" s="1784"/>
      <c r="DQ25" s="1784"/>
      <c r="DR25" s="1784"/>
      <c r="DS25" s="1784"/>
      <c r="DT25" s="1784"/>
      <c r="DU25" s="1784"/>
      <c r="DV25" s="1784"/>
      <c r="DW25" s="1784"/>
      <c r="DX25" s="1784"/>
      <c r="DY25" s="1784"/>
      <c r="DZ25" s="1784"/>
      <c r="EA25" s="1784"/>
      <c r="EB25" s="1784"/>
      <c r="EC25" s="1784"/>
      <c r="ED25" s="1784"/>
      <c r="EE25" s="1784"/>
      <c r="EF25" s="1784"/>
      <c r="EG25" s="1784"/>
      <c r="EH25" s="1784"/>
      <c r="EI25" s="1784"/>
      <c r="EJ25" s="1784"/>
      <c r="EK25" s="1784"/>
      <c r="EL25" s="1784"/>
      <c r="EM25" s="1784"/>
      <c r="EN25" s="1784"/>
      <c r="EO25" s="1784"/>
      <c r="EP25" s="1784"/>
      <c r="EQ25" s="1784"/>
      <c r="ER25" s="1784"/>
      <c r="ES25" s="1784"/>
      <c r="ET25" s="1784"/>
      <c r="EU25" s="1784"/>
      <c r="EV25" s="1784"/>
      <c r="EW25" s="1784"/>
      <c r="EX25" s="1784"/>
      <c r="EY25" s="1784"/>
      <c r="EZ25" s="1784"/>
      <c r="FA25" s="1784"/>
      <c r="FB25" s="1784"/>
    </row>
    <row r="26" spans="9:158" ht="9" customHeight="1">
      <c r="I26" s="1784"/>
      <c r="J26" s="1689"/>
      <c r="K26" s="3403"/>
      <c r="L26" s="3404"/>
      <c r="M26" s="3404"/>
      <c r="N26" s="3404"/>
      <c r="O26" s="3404"/>
      <c r="P26" s="3404"/>
      <c r="Q26" s="3404"/>
      <c r="R26" s="3404"/>
      <c r="S26" s="3404"/>
      <c r="T26" s="3404"/>
      <c r="U26" s="3404"/>
      <c r="V26" s="3404"/>
      <c r="W26" s="3404"/>
      <c r="X26" s="3404"/>
      <c r="Y26" s="3404"/>
      <c r="Z26" s="3404"/>
      <c r="AA26" s="3405"/>
      <c r="AB26" s="1784"/>
      <c r="AC26" s="3412" t="s">
        <v>2733</v>
      </c>
      <c r="AD26" s="3413"/>
      <c r="AE26" s="3413"/>
      <c r="AF26" s="3413"/>
      <c r="AG26" s="3413"/>
      <c r="AH26" s="3413"/>
      <c r="AI26" s="3413"/>
      <c r="AJ26" s="3413"/>
      <c r="AK26" s="3413"/>
      <c r="AL26" s="3413"/>
      <c r="AM26" s="3414"/>
      <c r="AN26" s="2832" t="s">
        <v>2715</v>
      </c>
      <c r="AO26" s="2793"/>
      <c r="AP26" s="1784"/>
      <c r="AQ26" s="1784"/>
      <c r="AR26" s="3412" t="s">
        <v>2720</v>
      </c>
      <c r="AS26" s="3413"/>
      <c r="AT26" s="3413"/>
      <c r="AU26" s="3413"/>
      <c r="AV26" s="3413"/>
      <c r="AW26" s="3413"/>
      <c r="AX26" s="3413"/>
      <c r="AY26" s="3413"/>
      <c r="AZ26" s="3413"/>
      <c r="BA26" s="3413"/>
      <c r="BB26" s="3414"/>
      <c r="BC26" s="3412" t="s">
        <v>2721</v>
      </c>
      <c r="BD26" s="3413"/>
      <c r="BE26" s="3413"/>
      <c r="BF26" s="3413"/>
      <c r="BG26" s="3413"/>
      <c r="BH26" s="3413"/>
      <c r="BI26" s="3413"/>
      <c r="BJ26" s="3414"/>
      <c r="BK26" s="2832" t="s">
        <v>2715</v>
      </c>
      <c r="BL26" s="2793"/>
      <c r="BM26" s="1784"/>
      <c r="BN26" s="1784"/>
      <c r="BO26" s="3380" t="s">
        <v>2735</v>
      </c>
      <c r="BP26" s="3380"/>
      <c r="BQ26" s="3380"/>
      <c r="BR26" s="3380"/>
      <c r="BS26" s="3380"/>
      <c r="BT26" s="3380"/>
      <c r="BU26" s="3380"/>
      <c r="BV26" s="3380"/>
      <c r="BW26" s="3380"/>
      <c r="BX26" s="3380"/>
      <c r="BY26" s="1784"/>
      <c r="BZ26" s="3372" t="s">
        <v>2720</v>
      </c>
      <c r="CA26" s="3373"/>
      <c r="CB26" s="3373"/>
      <c r="CC26" s="3373"/>
      <c r="CD26" s="3373"/>
      <c r="CE26" s="3373"/>
      <c r="CF26" s="3373"/>
      <c r="CG26" s="3373"/>
      <c r="CH26" s="3373"/>
      <c r="CI26" s="3374"/>
      <c r="CJ26" s="1825"/>
      <c r="CK26" s="3381" t="s">
        <v>2720</v>
      </c>
      <c r="CL26" s="3382"/>
      <c r="CM26" s="3382"/>
      <c r="CN26" s="3382"/>
      <c r="CO26" s="3382"/>
      <c r="CP26" s="3382"/>
      <c r="CQ26" s="3382"/>
      <c r="CR26" s="3382"/>
      <c r="CS26" s="3382"/>
      <c r="CT26" s="3383"/>
      <c r="CU26" s="1422"/>
      <c r="CV26" s="1784"/>
      <c r="CW26" s="1784"/>
      <c r="CX26" s="1784"/>
      <c r="CY26" s="1784"/>
      <c r="CZ26" s="1784"/>
      <c r="DA26" s="1784"/>
      <c r="DB26" s="1784"/>
      <c r="DC26" s="1784"/>
      <c r="DD26" s="1784"/>
      <c r="DE26" s="1784"/>
      <c r="DF26" s="1784"/>
      <c r="DG26" s="1784"/>
      <c r="DH26" s="1784"/>
      <c r="DI26" s="1784"/>
      <c r="DJ26" s="1784"/>
      <c r="DK26" s="1784"/>
      <c r="DL26" s="1784"/>
      <c r="DM26" s="1784"/>
      <c r="DN26" s="1784"/>
      <c r="DO26" s="1784"/>
      <c r="DP26" s="1784"/>
      <c r="DQ26" s="1784"/>
      <c r="DR26" s="1784"/>
      <c r="DS26" s="1784"/>
      <c r="DT26" s="1784"/>
      <c r="DU26" s="1784"/>
      <c r="DV26" s="1784"/>
      <c r="DW26" s="1784"/>
      <c r="DX26" s="1784"/>
      <c r="DY26" s="1784"/>
      <c r="DZ26" s="1784"/>
      <c r="EA26" s="1784"/>
      <c r="EB26" s="1784"/>
      <c r="EC26" s="1784"/>
      <c r="ED26" s="1784"/>
      <c r="EE26" s="1784"/>
      <c r="EF26" s="1784"/>
      <c r="EG26" s="1784"/>
      <c r="EH26" s="1784"/>
      <c r="EI26" s="1784"/>
      <c r="EJ26" s="1784"/>
      <c r="EK26" s="1784"/>
      <c r="EL26" s="1784"/>
      <c r="EM26" s="1784"/>
      <c r="EN26" s="1784"/>
      <c r="EO26" s="1784"/>
      <c r="EP26" s="1784"/>
      <c r="EQ26" s="1784"/>
      <c r="ER26" s="1784"/>
      <c r="ES26" s="1784"/>
      <c r="ET26" s="1784"/>
      <c r="EU26" s="1784"/>
      <c r="EV26" s="1784"/>
      <c r="EW26" s="1784"/>
      <c r="EX26" s="1784"/>
      <c r="EY26" s="1784"/>
      <c r="EZ26" s="1784"/>
      <c r="FA26" s="1784"/>
      <c r="FB26" s="1784"/>
    </row>
    <row r="27" spans="9:158" ht="9" customHeight="1">
      <c r="I27" s="1784"/>
      <c r="J27" s="1689"/>
      <c r="K27" s="3406"/>
      <c r="L27" s="3407"/>
      <c r="M27" s="3407"/>
      <c r="N27" s="3407"/>
      <c r="O27" s="3407"/>
      <c r="P27" s="3407"/>
      <c r="Q27" s="3407"/>
      <c r="R27" s="3407"/>
      <c r="S27" s="3407"/>
      <c r="T27" s="3407"/>
      <c r="U27" s="3407"/>
      <c r="V27" s="3407"/>
      <c r="W27" s="3407"/>
      <c r="X27" s="3407"/>
      <c r="Y27" s="3407"/>
      <c r="Z27" s="3407"/>
      <c r="AA27" s="3408"/>
      <c r="AB27" s="1784"/>
      <c r="AC27" s="3415"/>
      <c r="AD27" s="3416"/>
      <c r="AE27" s="3416"/>
      <c r="AF27" s="3416"/>
      <c r="AG27" s="3416"/>
      <c r="AH27" s="3416"/>
      <c r="AI27" s="3416"/>
      <c r="AJ27" s="3416"/>
      <c r="AK27" s="3416"/>
      <c r="AL27" s="3416"/>
      <c r="AM27" s="3417"/>
      <c r="AN27" s="2794"/>
      <c r="AO27" s="2796"/>
      <c r="AP27" s="1784"/>
      <c r="AQ27" s="1784"/>
      <c r="AR27" s="3415"/>
      <c r="AS27" s="3416"/>
      <c r="AT27" s="3416"/>
      <c r="AU27" s="3416"/>
      <c r="AV27" s="3416"/>
      <c r="AW27" s="3416"/>
      <c r="AX27" s="3416"/>
      <c r="AY27" s="3416"/>
      <c r="AZ27" s="3416"/>
      <c r="BA27" s="3416"/>
      <c r="BB27" s="3417"/>
      <c r="BC27" s="3415"/>
      <c r="BD27" s="3416"/>
      <c r="BE27" s="3416"/>
      <c r="BF27" s="3416"/>
      <c r="BG27" s="3416"/>
      <c r="BH27" s="3416"/>
      <c r="BI27" s="3416"/>
      <c r="BJ27" s="3417"/>
      <c r="BK27" s="2794"/>
      <c r="BL27" s="2796"/>
      <c r="BM27" s="1784"/>
      <c r="BN27" s="1784"/>
      <c r="BO27" s="3380"/>
      <c r="BP27" s="3380"/>
      <c r="BQ27" s="3380"/>
      <c r="BR27" s="3380"/>
      <c r="BS27" s="3380"/>
      <c r="BT27" s="3380"/>
      <c r="BU27" s="3380"/>
      <c r="BV27" s="3380"/>
      <c r="BW27" s="3380"/>
      <c r="BX27" s="3380"/>
      <c r="BY27" s="1784"/>
      <c r="BZ27" s="3375"/>
      <c r="CA27" s="3376"/>
      <c r="CB27" s="3376"/>
      <c r="CC27" s="3376"/>
      <c r="CD27" s="3376"/>
      <c r="CE27" s="3376"/>
      <c r="CF27" s="3376"/>
      <c r="CG27" s="3376"/>
      <c r="CH27" s="3376"/>
      <c r="CI27" s="3377"/>
      <c r="CJ27" s="1825"/>
      <c r="CK27" s="3384"/>
      <c r="CL27" s="3385"/>
      <c r="CM27" s="3385"/>
      <c r="CN27" s="3385"/>
      <c r="CO27" s="3385"/>
      <c r="CP27" s="3385"/>
      <c r="CQ27" s="3385"/>
      <c r="CR27" s="3385"/>
      <c r="CS27" s="3385"/>
      <c r="CT27" s="3386"/>
      <c r="CU27" s="1422"/>
      <c r="CV27" s="1784"/>
      <c r="CW27" s="1784"/>
      <c r="CX27" s="1784"/>
      <c r="CY27" s="1784"/>
      <c r="CZ27" s="1784"/>
      <c r="DA27" s="1784"/>
      <c r="DB27" s="1784"/>
      <c r="DC27" s="1784"/>
      <c r="DD27" s="1784"/>
      <c r="DE27" s="1784"/>
      <c r="DF27" s="1784"/>
      <c r="DG27" s="1784"/>
      <c r="DH27" s="1784"/>
      <c r="DI27" s="1784"/>
      <c r="DJ27" s="1784"/>
      <c r="DK27" s="1784"/>
      <c r="DL27" s="1784"/>
      <c r="DM27" s="1784"/>
      <c r="DN27" s="1784"/>
      <c r="DO27" s="1784"/>
      <c r="DP27" s="1784"/>
      <c r="DQ27" s="1784"/>
      <c r="DR27" s="1784"/>
      <c r="DS27" s="1784"/>
      <c r="DT27" s="1784"/>
      <c r="DU27" s="1784"/>
      <c r="DV27" s="1784"/>
      <c r="DW27" s="1784"/>
      <c r="DX27" s="1784"/>
      <c r="DY27" s="1784"/>
      <c r="DZ27" s="1784"/>
      <c r="EA27" s="1784"/>
      <c r="EB27" s="1784"/>
      <c r="EC27" s="1784"/>
      <c r="ED27" s="1784"/>
      <c r="EE27" s="1784"/>
      <c r="EF27" s="1784"/>
      <c r="EG27" s="1784"/>
      <c r="EH27" s="1784"/>
      <c r="EI27" s="1784"/>
      <c r="EJ27" s="1784"/>
      <c r="EK27" s="1784"/>
      <c r="EL27" s="1784"/>
      <c r="EM27" s="1784"/>
      <c r="EN27" s="1784"/>
      <c r="EO27" s="1784"/>
      <c r="EP27" s="1784"/>
      <c r="EQ27" s="1784"/>
      <c r="ER27" s="1784"/>
      <c r="ES27" s="1784"/>
      <c r="ET27" s="1784"/>
      <c r="EU27" s="1784"/>
      <c r="EV27" s="1784"/>
      <c r="EW27" s="1784"/>
      <c r="EX27" s="1784"/>
      <c r="EY27" s="1784"/>
      <c r="EZ27" s="1784"/>
      <c r="FA27" s="1784"/>
      <c r="FB27" s="1784"/>
    </row>
    <row r="28" spans="9:158" ht="9" customHeight="1">
      <c r="I28" s="1784"/>
      <c r="J28" s="1689"/>
      <c r="K28" s="3406"/>
      <c r="L28" s="3407"/>
      <c r="M28" s="3407"/>
      <c r="N28" s="3407"/>
      <c r="O28" s="3407"/>
      <c r="P28" s="3407"/>
      <c r="Q28" s="3407"/>
      <c r="R28" s="3407"/>
      <c r="S28" s="3407"/>
      <c r="T28" s="3407"/>
      <c r="U28" s="3407"/>
      <c r="V28" s="3407"/>
      <c r="W28" s="3407"/>
      <c r="X28" s="3407"/>
      <c r="Y28" s="3407"/>
      <c r="Z28" s="3407"/>
      <c r="AA28" s="3408"/>
      <c r="AB28" s="1784"/>
      <c r="AC28" s="1784"/>
      <c r="AD28" s="1784"/>
      <c r="AE28" s="1784"/>
      <c r="AF28" s="1784"/>
      <c r="AG28" s="1784"/>
      <c r="AH28" s="1784"/>
      <c r="AI28" s="1784"/>
      <c r="AJ28" s="1784"/>
      <c r="AK28" s="1784"/>
      <c r="AL28" s="1784"/>
      <c r="AM28" s="1784"/>
      <c r="AN28" s="1784"/>
      <c r="AO28" s="1784"/>
      <c r="AP28" s="1784"/>
      <c r="AQ28" s="1784"/>
      <c r="AR28" s="1824"/>
      <c r="AS28" s="1824"/>
      <c r="AT28" s="1824"/>
      <c r="AU28" s="1824"/>
      <c r="AV28" s="1824"/>
      <c r="AW28" s="1824"/>
      <c r="AX28" s="1824"/>
      <c r="AY28" s="1824"/>
      <c r="AZ28" s="1824"/>
      <c r="BA28" s="1824"/>
      <c r="BB28" s="1824"/>
      <c r="BC28" s="1824"/>
      <c r="BD28" s="1824"/>
      <c r="BE28" s="1824"/>
      <c r="BF28" s="1824"/>
      <c r="BG28" s="1824"/>
      <c r="BH28" s="1824"/>
      <c r="BI28" s="1824"/>
      <c r="BJ28" s="1824"/>
      <c r="BK28" s="1784"/>
      <c r="BL28" s="1784"/>
      <c r="BM28" s="1784"/>
      <c r="BN28" s="1784"/>
      <c r="BO28" s="1784"/>
      <c r="BP28" s="1784"/>
      <c r="BQ28" s="1784"/>
      <c r="BR28" s="1784"/>
      <c r="BS28" s="1784"/>
      <c r="BT28" s="1784"/>
      <c r="BU28" s="1784"/>
      <c r="BV28" s="1784"/>
      <c r="BW28" s="1784"/>
      <c r="BX28" s="1784"/>
      <c r="BY28" s="1784"/>
      <c r="BZ28" s="1825"/>
      <c r="CA28" s="1825"/>
      <c r="CB28" s="1825"/>
      <c r="CC28" s="1825"/>
      <c r="CD28" s="1825"/>
      <c r="CE28" s="1825"/>
      <c r="CF28" s="1825"/>
      <c r="CG28" s="1825"/>
      <c r="CH28" s="1825"/>
      <c r="CI28" s="1825"/>
      <c r="CJ28" s="1825"/>
      <c r="CK28" s="1825"/>
      <c r="CL28" s="1825"/>
      <c r="CM28" s="1825"/>
      <c r="CN28" s="1825"/>
      <c r="CO28" s="1825"/>
      <c r="CP28" s="1825"/>
      <c r="CQ28" s="1825"/>
      <c r="CR28" s="1825"/>
      <c r="CS28" s="1825"/>
      <c r="CT28" s="1825"/>
      <c r="CU28" s="1422"/>
      <c r="CV28" s="1784"/>
      <c r="CW28" s="1784"/>
      <c r="CX28" s="1784"/>
      <c r="CY28" s="1784"/>
      <c r="CZ28" s="1784"/>
      <c r="DA28" s="1784"/>
      <c r="DB28" s="1784"/>
      <c r="DC28" s="1784"/>
      <c r="DD28" s="1784"/>
      <c r="DE28" s="1784"/>
      <c r="DF28" s="1784"/>
      <c r="DG28" s="1784"/>
      <c r="DH28" s="1784"/>
      <c r="DI28" s="1784"/>
      <c r="DJ28" s="1784"/>
      <c r="DK28" s="1784"/>
      <c r="DL28" s="1784"/>
      <c r="DM28" s="1784"/>
      <c r="DN28" s="1784"/>
      <c r="DO28" s="1784"/>
      <c r="DP28" s="1784"/>
      <c r="DQ28" s="1784"/>
      <c r="DR28" s="1784"/>
      <c r="DS28" s="1784"/>
      <c r="DT28" s="1784"/>
      <c r="DU28" s="1784"/>
      <c r="DV28" s="1784"/>
      <c r="DW28" s="1784"/>
      <c r="DX28" s="1784"/>
      <c r="DY28" s="1784"/>
      <c r="DZ28" s="1784"/>
      <c r="EA28" s="1784"/>
      <c r="EB28" s="1784"/>
      <c r="EC28" s="1784"/>
      <c r="ED28" s="1784"/>
      <c r="EE28" s="1784"/>
      <c r="EF28" s="1784"/>
      <c r="EG28" s="1784"/>
      <c r="EH28" s="1784"/>
      <c r="EI28" s="1784"/>
      <c r="EJ28" s="1784"/>
      <c r="EK28" s="1784"/>
      <c r="EL28" s="1784"/>
      <c r="EM28" s="1784"/>
      <c r="EN28" s="1784"/>
      <c r="EO28" s="1784"/>
      <c r="EP28" s="1784"/>
      <c r="EQ28" s="1784"/>
      <c r="ER28" s="1784"/>
      <c r="ES28" s="1784"/>
      <c r="ET28" s="1784"/>
      <c r="EU28" s="1784"/>
      <c r="EV28" s="1784"/>
      <c r="EW28" s="1784"/>
      <c r="EX28" s="1784"/>
      <c r="EY28" s="1784"/>
      <c r="EZ28" s="1784"/>
      <c r="FA28" s="1784"/>
      <c r="FB28" s="1784"/>
    </row>
    <row r="29" spans="9:158" ht="9" customHeight="1">
      <c r="I29" s="1784"/>
      <c r="J29" s="1689"/>
      <c r="K29" s="3406"/>
      <c r="L29" s="3407"/>
      <c r="M29" s="3407"/>
      <c r="N29" s="3407"/>
      <c r="O29" s="3407"/>
      <c r="P29" s="3407"/>
      <c r="Q29" s="3407"/>
      <c r="R29" s="3407"/>
      <c r="S29" s="3407"/>
      <c r="T29" s="3407"/>
      <c r="U29" s="3407"/>
      <c r="V29" s="3407"/>
      <c r="W29" s="3407"/>
      <c r="X29" s="3407"/>
      <c r="Y29" s="3407"/>
      <c r="Z29" s="3407"/>
      <c r="AA29" s="3408"/>
      <c r="AB29" s="1784"/>
      <c r="AC29" s="3387" t="s">
        <v>2717</v>
      </c>
      <c r="AD29" s="3388"/>
      <c r="AE29" s="3388"/>
      <c r="AF29" s="3388"/>
      <c r="AG29" s="3388"/>
      <c r="AH29" s="3388"/>
      <c r="AI29" s="3388"/>
      <c r="AJ29" s="3388"/>
      <c r="AK29" s="3388"/>
      <c r="AL29" s="3388"/>
      <c r="AM29" s="3389"/>
      <c r="AN29" s="2832" t="s">
        <v>1520</v>
      </c>
      <c r="AO29" s="2793"/>
      <c r="AP29" s="1787"/>
      <c r="AQ29" s="1784"/>
      <c r="AR29" s="3359">
        <v>43869</v>
      </c>
      <c r="AS29" s="3360"/>
      <c r="AT29" s="3360"/>
      <c r="AU29" s="3360"/>
      <c r="AV29" s="3360"/>
      <c r="AW29" s="3360"/>
      <c r="AX29" s="3360"/>
      <c r="AY29" s="3360"/>
      <c r="AZ29" s="3360"/>
      <c r="BA29" s="3360"/>
      <c r="BB29" s="3361"/>
      <c r="BC29" s="3365">
        <v>117</v>
      </c>
      <c r="BD29" s="3366"/>
      <c r="BE29" s="3366"/>
      <c r="BF29" s="3366"/>
      <c r="BG29" s="3366"/>
      <c r="BH29" s="3366"/>
      <c r="BI29" s="3366"/>
      <c r="BJ29" s="3367"/>
      <c r="BK29" s="2832" t="s">
        <v>1520</v>
      </c>
      <c r="BL29" s="2793"/>
      <c r="BM29" s="1787"/>
      <c r="BN29" s="1784"/>
      <c r="BO29" s="3380" t="s">
        <v>2736</v>
      </c>
      <c r="BP29" s="3380"/>
      <c r="BQ29" s="3380"/>
      <c r="BR29" s="3380"/>
      <c r="BS29" s="3380"/>
      <c r="BT29" s="3380"/>
      <c r="BU29" s="3380"/>
      <c r="BV29" s="3380"/>
      <c r="BW29" s="3380"/>
      <c r="BX29" s="3380"/>
      <c r="BY29" s="1784"/>
      <c r="BZ29" s="3372" t="s">
        <v>2720</v>
      </c>
      <c r="CA29" s="3373"/>
      <c r="CB29" s="3373"/>
      <c r="CC29" s="3373"/>
      <c r="CD29" s="3373"/>
      <c r="CE29" s="3373"/>
      <c r="CF29" s="3373"/>
      <c r="CG29" s="3373"/>
      <c r="CH29" s="3373"/>
      <c r="CI29" s="3374"/>
      <c r="CJ29" s="1825"/>
      <c r="CK29" s="3381" t="s">
        <v>2720</v>
      </c>
      <c r="CL29" s="3382"/>
      <c r="CM29" s="3382"/>
      <c r="CN29" s="3382"/>
      <c r="CO29" s="3382"/>
      <c r="CP29" s="3382"/>
      <c r="CQ29" s="3382"/>
      <c r="CR29" s="3382"/>
      <c r="CS29" s="3382"/>
      <c r="CT29" s="3383"/>
      <c r="CU29" s="1422"/>
      <c r="CV29" s="1784"/>
      <c r="CW29" s="1784"/>
      <c r="CX29" s="1784"/>
      <c r="CY29" s="1784"/>
      <c r="CZ29" s="1784"/>
      <c r="DA29" s="1784"/>
      <c r="DB29" s="1784"/>
      <c r="DC29" s="1784"/>
      <c r="DD29" s="1784"/>
      <c r="DE29" s="1784"/>
      <c r="DF29" s="1784"/>
      <c r="DG29" s="1784"/>
      <c r="DH29" s="1784"/>
      <c r="DI29" s="1784"/>
      <c r="DJ29" s="1784"/>
      <c r="DK29" s="1784"/>
      <c r="DL29" s="1784"/>
      <c r="DM29" s="1784"/>
      <c r="DN29" s="1784"/>
      <c r="DO29" s="1784"/>
      <c r="DP29" s="1784"/>
      <c r="DQ29" s="1784"/>
      <c r="DR29" s="1784"/>
      <c r="DS29" s="1784"/>
      <c r="DT29" s="1784"/>
      <c r="DU29" s="1784"/>
      <c r="DV29" s="1784"/>
      <c r="DW29" s="1784"/>
      <c r="DX29" s="1784"/>
      <c r="DY29" s="1784"/>
      <c r="DZ29" s="1784"/>
      <c r="EA29" s="1784"/>
      <c r="EB29" s="1784"/>
      <c r="EC29" s="1784"/>
      <c r="ED29" s="1784"/>
      <c r="EE29" s="1784"/>
      <c r="EF29" s="1784"/>
      <c r="EG29" s="1784"/>
      <c r="EH29" s="1784"/>
      <c r="EI29" s="1784"/>
      <c r="EJ29" s="1784"/>
      <c r="EK29" s="1784"/>
      <c r="EL29" s="1784"/>
      <c r="EM29" s="1784"/>
      <c r="EN29" s="1784"/>
      <c r="EO29" s="1784"/>
      <c r="EP29" s="1784"/>
      <c r="EQ29" s="1784"/>
      <c r="ER29" s="1784"/>
      <c r="ES29" s="1784"/>
      <c r="ET29" s="1784"/>
      <c r="EU29" s="1784"/>
      <c r="EV29" s="1784"/>
      <c r="EW29" s="1784"/>
      <c r="EX29" s="1784"/>
      <c r="EY29" s="1784"/>
      <c r="EZ29" s="1784"/>
      <c r="FA29" s="1784"/>
      <c r="FB29" s="1784"/>
    </row>
    <row r="30" spans="9:158" ht="9" customHeight="1">
      <c r="I30" s="1784"/>
      <c r="J30" s="1689"/>
      <c r="K30" s="3406"/>
      <c r="L30" s="3407"/>
      <c r="M30" s="3407"/>
      <c r="N30" s="3407"/>
      <c r="O30" s="3407"/>
      <c r="P30" s="3407"/>
      <c r="Q30" s="3407"/>
      <c r="R30" s="3407"/>
      <c r="S30" s="3407"/>
      <c r="T30" s="3407"/>
      <c r="U30" s="3407"/>
      <c r="V30" s="3407"/>
      <c r="W30" s="3407"/>
      <c r="X30" s="3407"/>
      <c r="Y30" s="3407"/>
      <c r="Z30" s="3407"/>
      <c r="AA30" s="3408"/>
      <c r="AB30" s="1784"/>
      <c r="AC30" s="3390"/>
      <c r="AD30" s="3391"/>
      <c r="AE30" s="3391"/>
      <c r="AF30" s="3391"/>
      <c r="AG30" s="3391"/>
      <c r="AH30" s="3391"/>
      <c r="AI30" s="3391"/>
      <c r="AJ30" s="3391"/>
      <c r="AK30" s="3391"/>
      <c r="AL30" s="3391"/>
      <c r="AM30" s="3392"/>
      <c r="AN30" s="2794"/>
      <c r="AO30" s="2796"/>
      <c r="AP30" s="1776"/>
      <c r="AQ30" s="1784"/>
      <c r="AR30" s="3362"/>
      <c r="AS30" s="3363"/>
      <c r="AT30" s="3363"/>
      <c r="AU30" s="3363"/>
      <c r="AV30" s="3363"/>
      <c r="AW30" s="3363"/>
      <c r="AX30" s="3363"/>
      <c r="AY30" s="3363"/>
      <c r="AZ30" s="3363"/>
      <c r="BA30" s="3363"/>
      <c r="BB30" s="3364"/>
      <c r="BC30" s="3368"/>
      <c r="BD30" s="3369"/>
      <c r="BE30" s="3369"/>
      <c r="BF30" s="3369"/>
      <c r="BG30" s="3369"/>
      <c r="BH30" s="3369"/>
      <c r="BI30" s="3369"/>
      <c r="BJ30" s="3370"/>
      <c r="BK30" s="2794"/>
      <c r="BL30" s="2796"/>
      <c r="BM30" s="1776"/>
      <c r="BN30" s="1784"/>
      <c r="BO30" s="3380"/>
      <c r="BP30" s="3380"/>
      <c r="BQ30" s="3380"/>
      <c r="BR30" s="3380"/>
      <c r="BS30" s="3380"/>
      <c r="BT30" s="3380"/>
      <c r="BU30" s="3380"/>
      <c r="BV30" s="3380"/>
      <c r="BW30" s="3380"/>
      <c r="BX30" s="3380"/>
      <c r="BY30" s="1784"/>
      <c r="BZ30" s="3375"/>
      <c r="CA30" s="3376"/>
      <c r="CB30" s="3376"/>
      <c r="CC30" s="3376"/>
      <c r="CD30" s="3376"/>
      <c r="CE30" s="3376"/>
      <c r="CF30" s="3376"/>
      <c r="CG30" s="3376"/>
      <c r="CH30" s="3376"/>
      <c r="CI30" s="3377"/>
      <c r="CJ30" s="1825"/>
      <c r="CK30" s="3384"/>
      <c r="CL30" s="3385"/>
      <c r="CM30" s="3385"/>
      <c r="CN30" s="3385"/>
      <c r="CO30" s="3385"/>
      <c r="CP30" s="3385"/>
      <c r="CQ30" s="3385"/>
      <c r="CR30" s="3385"/>
      <c r="CS30" s="3385"/>
      <c r="CT30" s="3386"/>
      <c r="CU30" s="1422"/>
      <c r="CV30" s="1784"/>
      <c r="CW30" s="1784"/>
      <c r="CX30" s="1784"/>
      <c r="CY30" s="1784"/>
      <c r="CZ30" s="1784"/>
      <c r="DA30" s="1784"/>
      <c r="DB30" s="1784"/>
      <c r="DC30" s="1784"/>
      <c r="DD30" s="1784"/>
      <c r="DE30" s="1784"/>
      <c r="DF30" s="1784"/>
      <c r="DG30" s="1784"/>
      <c r="DH30" s="1784"/>
      <c r="DI30" s="1784"/>
      <c r="DJ30" s="1784"/>
      <c r="DK30" s="1784"/>
      <c r="DL30" s="1784"/>
      <c r="DM30" s="1784"/>
      <c r="DN30" s="1784"/>
      <c r="DO30" s="1784"/>
      <c r="DP30" s="1784"/>
      <c r="DQ30" s="1784"/>
      <c r="DR30" s="1784"/>
      <c r="DS30" s="1784"/>
      <c r="DT30" s="1784"/>
      <c r="DU30" s="1784"/>
      <c r="DV30" s="1784"/>
      <c r="DW30" s="1784"/>
      <c r="DX30" s="1784"/>
      <c r="DY30" s="1784"/>
      <c r="DZ30" s="1784"/>
      <c r="EA30" s="1784"/>
      <c r="EB30" s="1784"/>
      <c r="EC30" s="1784"/>
      <c r="ED30" s="1784"/>
      <c r="EE30" s="1784"/>
      <c r="EF30" s="1784"/>
      <c r="EG30" s="1784"/>
      <c r="EH30" s="1784"/>
      <c r="EI30" s="1784"/>
      <c r="EJ30" s="1784"/>
      <c r="EK30" s="1784"/>
      <c r="EL30" s="1784"/>
      <c r="EM30" s="1784"/>
      <c r="EN30" s="1784"/>
      <c r="EO30" s="1784"/>
      <c r="EP30" s="1784"/>
      <c r="EQ30" s="1784"/>
      <c r="ER30" s="1784"/>
      <c r="ES30" s="1784"/>
      <c r="ET30" s="1784"/>
      <c r="EU30" s="1784"/>
      <c r="EV30" s="1784"/>
      <c r="EW30" s="1784"/>
      <c r="EX30" s="1784"/>
      <c r="EY30" s="1784"/>
      <c r="EZ30" s="1784"/>
      <c r="FA30" s="1784"/>
      <c r="FB30" s="1784"/>
    </row>
    <row r="31" spans="9:158" ht="9" customHeight="1">
      <c r="I31" s="1784"/>
      <c r="J31" s="1689"/>
      <c r="K31" s="3406"/>
      <c r="L31" s="3407"/>
      <c r="M31" s="3407"/>
      <c r="N31" s="3407"/>
      <c r="O31" s="3407"/>
      <c r="P31" s="3407"/>
      <c r="Q31" s="3407"/>
      <c r="R31" s="3407"/>
      <c r="S31" s="3407"/>
      <c r="T31" s="3407"/>
      <c r="U31" s="3407"/>
      <c r="V31" s="3407"/>
      <c r="W31" s="3407"/>
      <c r="X31" s="3407"/>
      <c r="Y31" s="3407"/>
      <c r="Z31" s="3407"/>
      <c r="AA31" s="3408"/>
      <c r="AB31" s="1784"/>
      <c r="AC31" s="3387" t="s">
        <v>2718</v>
      </c>
      <c r="AD31" s="3388"/>
      <c r="AE31" s="3388"/>
      <c r="AF31" s="3388"/>
      <c r="AG31" s="3388"/>
      <c r="AH31" s="3388"/>
      <c r="AI31" s="3388"/>
      <c r="AJ31" s="3388"/>
      <c r="AK31" s="3388"/>
      <c r="AL31" s="3388"/>
      <c r="AM31" s="3389"/>
      <c r="AN31" s="2832" t="s">
        <v>1520</v>
      </c>
      <c r="AO31" s="2793"/>
      <c r="AP31" s="1777"/>
      <c r="AQ31" s="1784"/>
      <c r="AR31" s="3359">
        <v>43870</v>
      </c>
      <c r="AS31" s="3360"/>
      <c r="AT31" s="3360"/>
      <c r="AU31" s="3360"/>
      <c r="AV31" s="3360"/>
      <c r="AW31" s="3360"/>
      <c r="AX31" s="3360"/>
      <c r="AY31" s="3360"/>
      <c r="AZ31" s="3360"/>
      <c r="BA31" s="3360"/>
      <c r="BB31" s="3361"/>
      <c r="BC31" s="3365">
        <v>890</v>
      </c>
      <c r="BD31" s="3366"/>
      <c r="BE31" s="3366"/>
      <c r="BF31" s="3366"/>
      <c r="BG31" s="3366"/>
      <c r="BH31" s="3366"/>
      <c r="BI31" s="3366"/>
      <c r="BJ31" s="3367"/>
      <c r="BK31" s="2832" t="s">
        <v>1520</v>
      </c>
      <c r="BL31" s="2793"/>
      <c r="BM31" s="1777"/>
      <c r="BN31" s="1784"/>
      <c r="BO31" s="1784"/>
      <c r="BP31" s="1784"/>
      <c r="BQ31" s="1784"/>
      <c r="BR31" s="1784"/>
      <c r="BS31" s="1784"/>
      <c r="BT31" s="1784"/>
      <c r="BU31" s="1784"/>
      <c r="BV31" s="1784"/>
      <c r="BW31" s="1784"/>
      <c r="BX31" s="1784"/>
      <c r="BY31" s="1784"/>
      <c r="BZ31" s="1784"/>
      <c r="CA31" s="1784"/>
      <c r="CB31" s="1784"/>
      <c r="CC31" s="1784"/>
      <c r="CD31" s="1784"/>
      <c r="CE31" s="1784"/>
      <c r="CF31" s="1784"/>
      <c r="CG31" s="1784"/>
      <c r="CH31" s="1784"/>
      <c r="CI31" s="1784"/>
      <c r="CJ31" s="1784"/>
      <c r="CK31" s="1784"/>
      <c r="CL31" s="1784"/>
      <c r="CM31" s="1784"/>
      <c r="CN31" s="1784"/>
      <c r="CO31" s="1784"/>
      <c r="CP31" s="1784"/>
      <c r="CQ31" s="1784"/>
      <c r="CR31" s="1784"/>
      <c r="CS31" s="1784"/>
      <c r="CT31" s="1784"/>
      <c r="CU31" s="1422"/>
      <c r="CV31" s="1784"/>
      <c r="CW31" s="1784"/>
      <c r="CX31" s="1784"/>
      <c r="CY31" s="1784"/>
      <c r="CZ31" s="1784"/>
      <c r="DA31" s="1784"/>
      <c r="DB31" s="1784"/>
      <c r="DC31" s="1784"/>
      <c r="DD31" s="1784"/>
      <c r="DE31" s="1784"/>
      <c r="DF31" s="1784"/>
      <c r="DG31" s="1784"/>
      <c r="DH31" s="1784"/>
      <c r="DI31" s="1784"/>
      <c r="DJ31" s="1784"/>
      <c r="DK31" s="1784"/>
      <c r="DL31" s="1784"/>
      <c r="DM31" s="1784"/>
      <c r="DN31" s="1784"/>
      <c r="DO31" s="1784"/>
      <c r="DP31" s="1784"/>
      <c r="DQ31" s="1784"/>
      <c r="DR31" s="1784"/>
      <c r="DS31" s="1784"/>
      <c r="DT31" s="1784"/>
      <c r="DU31" s="1784"/>
      <c r="DV31" s="1784"/>
      <c r="DW31" s="1784"/>
      <c r="DX31" s="1784"/>
      <c r="DY31" s="1784"/>
      <c r="DZ31" s="1784"/>
      <c r="EA31" s="1784"/>
      <c r="EB31" s="1784"/>
      <c r="EC31" s="1784"/>
      <c r="ED31" s="1784"/>
      <c r="EE31" s="1784"/>
      <c r="EF31" s="1784"/>
      <c r="EG31" s="1784"/>
      <c r="EH31" s="1784"/>
      <c r="EI31" s="1784"/>
      <c r="EJ31" s="1784"/>
      <c r="EK31" s="1784"/>
      <c r="EL31" s="1784"/>
      <c r="EM31" s="1784"/>
      <c r="EN31" s="1784"/>
      <c r="EO31" s="1784"/>
      <c r="EP31" s="1784"/>
      <c r="EQ31" s="1784"/>
      <c r="ER31" s="1784"/>
      <c r="ES31" s="1784"/>
      <c r="ET31" s="1784"/>
      <c r="EU31" s="1784"/>
      <c r="EV31" s="1784"/>
      <c r="EW31" s="1784"/>
      <c r="EX31" s="1784"/>
      <c r="EY31" s="1784"/>
      <c r="EZ31" s="1784"/>
      <c r="FA31" s="1784"/>
      <c r="FB31" s="1784"/>
    </row>
    <row r="32" spans="9:158" ht="9" customHeight="1">
      <c r="I32" s="1784"/>
      <c r="J32" s="1689"/>
      <c r="K32" s="3406"/>
      <c r="L32" s="3407"/>
      <c r="M32" s="3407"/>
      <c r="N32" s="3407"/>
      <c r="O32" s="3407"/>
      <c r="P32" s="3407"/>
      <c r="Q32" s="3407"/>
      <c r="R32" s="3407"/>
      <c r="S32" s="3407"/>
      <c r="T32" s="3407"/>
      <c r="U32" s="3407"/>
      <c r="V32" s="3407"/>
      <c r="W32" s="3407"/>
      <c r="X32" s="3407"/>
      <c r="Y32" s="3407"/>
      <c r="Z32" s="3407"/>
      <c r="AA32" s="3408"/>
      <c r="AB32" s="1784"/>
      <c r="AC32" s="3390"/>
      <c r="AD32" s="3391"/>
      <c r="AE32" s="3391"/>
      <c r="AF32" s="3391"/>
      <c r="AG32" s="3391"/>
      <c r="AH32" s="3391"/>
      <c r="AI32" s="3391"/>
      <c r="AJ32" s="3391"/>
      <c r="AK32" s="3391"/>
      <c r="AL32" s="3391"/>
      <c r="AM32" s="3392"/>
      <c r="AN32" s="2794"/>
      <c r="AO32" s="2796"/>
      <c r="AP32" s="1707"/>
      <c r="AQ32" s="1784"/>
      <c r="AR32" s="3362"/>
      <c r="AS32" s="3363"/>
      <c r="AT32" s="3363"/>
      <c r="AU32" s="3363"/>
      <c r="AV32" s="3363"/>
      <c r="AW32" s="3363"/>
      <c r="AX32" s="3363"/>
      <c r="AY32" s="3363"/>
      <c r="AZ32" s="3363"/>
      <c r="BA32" s="3363"/>
      <c r="BB32" s="3364"/>
      <c r="BC32" s="3368"/>
      <c r="BD32" s="3369"/>
      <c r="BE32" s="3369"/>
      <c r="BF32" s="3369"/>
      <c r="BG32" s="3369"/>
      <c r="BH32" s="3369"/>
      <c r="BI32" s="3369"/>
      <c r="BJ32" s="3370"/>
      <c r="BK32" s="2794"/>
      <c r="BL32" s="2796"/>
      <c r="BM32" s="1707"/>
      <c r="BN32" s="1784"/>
      <c r="BO32" s="1784"/>
      <c r="BP32" s="1784"/>
      <c r="BQ32" s="1784"/>
      <c r="BR32" s="1784"/>
      <c r="BS32" s="1784"/>
      <c r="BT32" s="1784"/>
      <c r="BU32" s="1784"/>
      <c r="BV32" s="1784"/>
      <c r="BW32" s="1784"/>
      <c r="BX32" s="1784"/>
      <c r="BY32" s="1784"/>
      <c r="BZ32" s="1784"/>
      <c r="CA32" s="1784"/>
      <c r="CB32" s="1784"/>
      <c r="CC32" s="1784"/>
      <c r="CD32" s="1784"/>
      <c r="CE32" s="1784"/>
      <c r="CF32" s="1784"/>
      <c r="CG32" s="1784"/>
      <c r="CH32" s="1784"/>
      <c r="CI32" s="1784"/>
      <c r="CJ32" s="1784"/>
      <c r="CK32" s="1784"/>
      <c r="CL32" s="1784"/>
      <c r="CM32" s="1784"/>
      <c r="CN32" s="1784"/>
      <c r="CO32" s="1784"/>
      <c r="CP32" s="1784"/>
      <c r="CQ32" s="1784"/>
      <c r="CR32" s="1784"/>
      <c r="CS32" s="1784"/>
      <c r="CT32" s="1784"/>
      <c r="CU32" s="1422"/>
      <c r="CV32" s="1784"/>
      <c r="CW32" s="1784"/>
      <c r="CX32" s="1784"/>
      <c r="CY32" s="1784"/>
      <c r="CZ32" s="1784"/>
      <c r="DA32" s="1784"/>
      <c r="DB32" s="1784"/>
      <c r="DC32" s="1784"/>
      <c r="DD32" s="1784"/>
      <c r="DE32" s="1784"/>
      <c r="DF32" s="1784"/>
      <c r="DG32" s="1784"/>
      <c r="DH32" s="1784"/>
      <c r="DI32" s="1784"/>
      <c r="DJ32" s="1784"/>
      <c r="DK32" s="1784"/>
      <c r="DL32" s="1784"/>
      <c r="DM32" s="1784"/>
      <c r="DN32" s="1784"/>
      <c r="DO32" s="1784"/>
      <c r="DP32" s="1784"/>
      <c r="DQ32" s="1784"/>
      <c r="DR32" s="1784"/>
      <c r="DS32" s="1784"/>
      <c r="DT32" s="1784"/>
      <c r="DU32" s="1784"/>
      <c r="DV32" s="1784"/>
      <c r="DW32" s="1784"/>
      <c r="DX32" s="1784"/>
      <c r="DY32" s="1784"/>
      <c r="DZ32" s="1784"/>
      <c r="EA32" s="1784"/>
      <c r="EB32" s="1784"/>
      <c r="EC32" s="1784"/>
      <c r="ED32" s="1784"/>
      <c r="EE32" s="1784"/>
      <c r="EF32" s="1784"/>
      <c r="EG32" s="1784"/>
      <c r="EH32" s="1784"/>
      <c r="EI32" s="1784"/>
      <c r="EJ32" s="1784"/>
      <c r="EK32" s="1784"/>
      <c r="EL32" s="1784"/>
      <c r="EM32" s="1784"/>
      <c r="EN32" s="1784"/>
      <c r="EO32" s="1784"/>
      <c r="EP32" s="1784"/>
      <c r="EQ32" s="1784"/>
      <c r="ER32" s="1784"/>
      <c r="ES32" s="1784"/>
      <c r="ET32" s="1784"/>
      <c r="EU32" s="1784"/>
      <c r="EV32" s="1784"/>
      <c r="EW32" s="1784"/>
      <c r="EX32" s="1784"/>
      <c r="EY32" s="1784"/>
      <c r="EZ32" s="1784"/>
      <c r="FA32" s="1784"/>
      <c r="FB32" s="1784"/>
    </row>
    <row r="33" spans="9:158" ht="9" customHeight="1">
      <c r="I33" s="1784"/>
      <c r="J33" s="1689"/>
      <c r="K33" s="3406"/>
      <c r="L33" s="3407"/>
      <c r="M33" s="3407"/>
      <c r="N33" s="3407"/>
      <c r="O33" s="3407"/>
      <c r="P33" s="3407"/>
      <c r="Q33" s="3407"/>
      <c r="R33" s="3407"/>
      <c r="S33" s="3407"/>
      <c r="T33" s="3407"/>
      <c r="U33" s="3407"/>
      <c r="V33" s="3407"/>
      <c r="W33" s="3407"/>
      <c r="X33" s="3407"/>
      <c r="Y33" s="3407"/>
      <c r="Z33" s="3407"/>
      <c r="AA33" s="3408"/>
      <c r="AB33" s="1784"/>
      <c r="AC33" s="3387" t="s">
        <v>2719</v>
      </c>
      <c r="AD33" s="3388"/>
      <c r="AE33" s="3388"/>
      <c r="AF33" s="3388"/>
      <c r="AG33" s="3388"/>
      <c r="AH33" s="3388"/>
      <c r="AI33" s="3388"/>
      <c r="AJ33" s="3388"/>
      <c r="AK33" s="3388"/>
      <c r="AL33" s="3388"/>
      <c r="AM33" s="3389"/>
      <c r="AN33" s="2832" t="s">
        <v>1520</v>
      </c>
      <c r="AO33" s="2793"/>
      <c r="AP33" s="1707"/>
      <c r="AQ33" s="1784"/>
      <c r="AR33" s="3359">
        <v>43871</v>
      </c>
      <c r="AS33" s="3360"/>
      <c r="AT33" s="3360"/>
      <c r="AU33" s="3360"/>
      <c r="AV33" s="3360"/>
      <c r="AW33" s="3360"/>
      <c r="AX33" s="3360"/>
      <c r="AY33" s="3360"/>
      <c r="AZ33" s="3360"/>
      <c r="BA33" s="3360"/>
      <c r="BB33" s="3361"/>
      <c r="BC33" s="3365">
        <v>13362</v>
      </c>
      <c r="BD33" s="3366"/>
      <c r="BE33" s="3366"/>
      <c r="BF33" s="3366"/>
      <c r="BG33" s="3366"/>
      <c r="BH33" s="3366"/>
      <c r="BI33" s="3366"/>
      <c r="BJ33" s="3367"/>
      <c r="BK33" s="2832" t="s">
        <v>1520</v>
      </c>
      <c r="BL33" s="2793"/>
      <c r="BM33" s="1707"/>
      <c r="BN33" s="1784"/>
      <c r="BO33" s="1784"/>
      <c r="BP33" s="1784"/>
      <c r="BQ33" s="1784"/>
      <c r="BR33" s="1784"/>
      <c r="BS33" s="1784"/>
      <c r="BT33" s="1784"/>
      <c r="BU33" s="1784"/>
      <c r="BV33" s="1784"/>
      <c r="BW33" s="1784"/>
      <c r="BX33" s="1784"/>
      <c r="BY33" s="1784"/>
      <c r="BZ33" s="1784"/>
      <c r="CA33" s="1784"/>
      <c r="CB33" s="1784"/>
      <c r="CC33" s="1784"/>
      <c r="CD33" s="1784"/>
      <c r="CE33" s="1784"/>
      <c r="CF33" s="1784"/>
      <c r="CG33" s="1784"/>
      <c r="CH33" s="1784"/>
      <c r="CI33" s="1784"/>
      <c r="CJ33" s="1784"/>
      <c r="CK33" s="1784"/>
      <c r="CL33" s="1784"/>
      <c r="CM33" s="1784"/>
      <c r="CN33" s="1784"/>
      <c r="CO33" s="1784"/>
      <c r="CP33" s="1784"/>
      <c r="CQ33" s="1784"/>
      <c r="CR33" s="1784"/>
      <c r="CS33" s="1784"/>
      <c r="CT33" s="1784"/>
      <c r="CU33" s="1422"/>
      <c r="CV33" s="1784"/>
      <c r="CW33" s="1784"/>
      <c r="CX33" s="1784"/>
      <c r="CY33" s="1784"/>
      <c r="CZ33" s="1784"/>
      <c r="DA33" s="1784"/>
      <c r="DB33" s="1784"/>
      <c r="DC33" s="1784"/>
      <c r="DD33" s="1784"/>
      <c r="DE33" s="1784"/>
      <c r="DF33" s="1784"/>
      <c r="DG33" s="1784"/>
      <c r="DH33" s="1784"/>
      <c r="DI33" s="1784"/>
      <c r="DJ33" s="1784"/>
      <c r="DK33" s="1784"/>
      <c r="DL33" s="1784"/>
      <c r="DM33" s="1784"/>
      <c r="DN33" s="1784"/>
      <c r="DO33" s="1784"/>
      <c r="DP33" s="1784"/>
      <c r="DQ33" s="1784"/>
      <c r="DR33" s="1784"/>
      <c r="DS33" s="1784"/>
      <c r="DT33" s="1784"/>
      <c r="DU33" s="1784"/>
      <c r="DV33" s="1784"/>
      <c r="DW33" s="1784"/>
      <c r="DX33" s="1784"/>
      <c r="DY33" s="1784"/>
      <c r="DZ33" s="1784"/>
      <c r="EA33" s="1784"/>
      <c r="EB33" s="1784"/>
      <c r="EC33" s="1784"/>
      <c r="ED33" s="1784"/>
      <c r="EE33" s="1784"/>
      <c r="EF33" s="1784"/>
      <c r="EG33" s="1784"/>
      <c r="EH33" s="1784"/>
      <c r="EI33" s="1784"/>
      <c r="EJ33" s="1784"/>
      <c r="EK33" s="1784"/>
      <c r="EL33" s="1784"/>
      <c r="EM33" s="1784"/>
      <c r="EN33" s="1784"/>
      <c r="EO33" s="1784"/>
      <c r="EP33" s="1784"/>
      <c r="EQ33" s="1784"/>
      <c r="ER33" s="1784"/>
      <c r="ES33" s="1784"/>
      <c r="ET33" s="1784"/>
      <c r="EU33" s="1784"/>
      <c r="EV33" s="1784"/>
      <c r="EW33" s="1784"/>
      <c r="EX33" s="1784"/>
      <c r="EY33" s="1784"/>
      <c r="EZ33" s="1784"/>
      <c r="FA33" s="1784"/>
      <c r="FB33" s="1784"/>
    </row>
    <row r="34" spans="9:158" ht="9" customHeight="1">
      <c r="I34" s="1784"/>
      <c r="J34" s="1689"/>
      <c r="K34" s="3406"/>
      <c r="L34" s="3407"/>
      <c r="M34" s="3407"/>
      <c r="N34" s="3407"/>
      <c r="O34" s="3407"/>
      <c r="P34" s="3407"/>
      <c r="Q34" s="3407"/>
      <c r="R34" s="3407"/>
      <c r="S34" s="3407"/>
      <c r="T34" s="3407"/>
      <c r="U34" s="3407"/>
      <c r="V34" s="3407"/>
      <c r="W34" s="3407"/>
      <c r="X34" s="3407"/>
      <c r="Y34" s="3407"/>
      <c r="Z34" s="3407"/>
      <c r="AA34" s="3408"/>
      <c r="AB34" s="1784"/>
      <c r="AC34" s="3390"/>
      <c r="AD34" s="3391"/>
      <c r="AE34" s="3391"/>
      <c r="AF34" s="3391"/>
      <c r="AG34" s="3391"/>
      <c r="AH34" s="3391"/>
      <c r="AI34" s="3391"/>
      <c r="AJ34" s="3391"/>
      <c r="AK34" s="3391"/>
      <c r="AL34" s="3391"/>
      <c r="AM34" s="3392"/>
      <c r="AN34" s="2794"/>
      <c r="AO34" s="2796"/>
      <c r="AP34" s="1707"/>
      <c r="AQ34" s="1784"/>
      <c r="AR34" s="3362"/>
      <c r="AS34" s="3363"/>
      <c r="AT34" s="3363"/>
      <c r="AU34" s="3363"/>
      <c r="AV34" s="3363"/>
      <c r="AW34" s="3363"/>
      <c r="AX34" s="3363"/>
      <c r="AY34" s="3363"/>
      <c r="AZ34" s="3363"/>
      <c r="BA34" s="3363"/>
      <c r="BB34" s="3364"/>
      <c r="BC34" s="3368"/>
      <c r="BD34" s="3369"/>
      <c r="BE34" s="3369"/>
      <c r="BF34" s="3369"/>
      <c r="BG34" s="3369"/>
      <c r="BH34" s="3369"/>
      <c r="BI34" s="3369"/>
      <c r="BJ34" s="3370"/>
      <c r="BK34" s="2794"/>
      <c r="BL34" s="2796"/>
      <c r="BM34" s="1707"/>
      <c r="BN34" s="1784"/>
      <c r="BO34" s="1784"/>
      <c r="BP34" s="1784"/>
      <c r="BQ34" s="1784"/>
      <c r="BR34" s="1784"/>
      <c r="BS34" s="1784"/>
      <c r="BT34" s="1784"/>
      <c r="BU34" s="1784"/>
      <c r="BV34" s="1784"/>
      <c r="BW34" s="1784"/>
      <c r="BX34" s="1784"/>
      <c r="BY34" s="1784"/>
      <c r="BZ34" s="1784"/>
      <c r="CA34" s="1784"/>
      <c r="CB34" s="1784"/>
      <c r="CC34" s="1784"/>
      <c r="CD34" s="1784"/>
      <c r="CE34" s="1784"/>
      <c r="CF34" s="1784"/>
      <c r="CG34" s="1784"/>
      <c r="CH34" s="1784"/>
      <c r="CI34" s="1784"/>
      <c r="CJ34" s="1784"/>
      <c r="CK34" s="1784"/>
      <c r="CL34" s="1784"/>
      <c r="CM34" s="1784"/>
      <c r="CN34" s="1784"/>
      <c r="CO34" s="1784"/>
      <c r="CP34" s="1784"/>
      <c r="CQ34" s="1784"/>
      <c r="CR34" s="1784"/>
      <c r="CS34" s="1784"/>
      <c r="CT34" s="1784"/>
      <c r="CU34" s="1422"/>
      <c r="CV34" s="1784"/>
      <c r="CW34" s="1784"/>
      <c r="CX34" s="1784"/>
      <c r="CY34" s="1784"/>
      <c r="CZ34" s="1784"/>
      <c r="DA34" s="1784"/>
      <c r="DB34" s="1784"/>
      <c r="DC34" s="1784"/>
      <c r="DD34" s="1784"/>
      <c r="DE34" s="1784"/>
      <c r="DF34" s="1784"/>
      <c r="DG34" s="1784"/>
      <c r="DH34" s="1784"/>
      <c r="DI34" s="1784"/>
      <c r="DJ34" s="1784"/>
      <c r="DK34" s="1784"/>
      <c r="DL34" s="1784"/>
      <c r="DM34" s="1784"/>
      <c r="DN34" s="1784"/>
      <c r="DO34" s="1784"/>
      <c r="DP34" s="1784"/>
      <c r="DQ34" s="1784"/>
      <c r="DR34" s="1784"/>
      <c r="DS34" s="1784"/>
      <c r="DT34" s="1784"/>
      <c r="DU34" s="1784"/>
      <c r="DV34" s="1784"/>
      <c r="DW34" s="1784"/>
      <c r="DX34" s="1784"/>
      <c r="DY34" s="1784"/>
      <c r="DZ34" s="1784"/>
      <c r="EA34" s="1784"/>
      <c r="EB34" s="1784"/>
      <c r="EC34" s="1784"/>
      <c r="ED34" s="1784"/>
      <c r="EE34" s="1784"/>
      <c r="EF34" s="1784"/>
      <c r="EG34" s="1784"/>
      <c r="EH34" s="1784"/>
      <c r="EI34" s="1784"/>
      <c r="EJ34" s="1784"/>
      <c r="EK34" s="1784"/>
      <c r="EL34" s="1784"/>
      <c r="EM34" s="1784"/>
      <c r="EN34" s="1784"/>
      <c r="EO34" s="1784"/>
      <c r="EP34" s="1784"/>
      <c r="EQ34" s="1784"/>
      <c r="ER34" s="1784"/>
      <c r="ES34" s="1784"/>
      <c r="ET34" s="1784"/>
      <c r="EU34" s="1784"/>
      <c r="EV34" s="1784"/>
      <c r="EW34" s="1784"/>
      <c r="EX34" s="1784"/>
      <c r="EY34" s="1784"/>
      <c r="EZ34" s="1784"/>
      <c r="FA34" s="1784"/>
      <c r="FB34" s="1784"/>
    </row>
    <row r="35" spans="9:158" ht="9" customHeight="1">
      <c r="I35" s="1784"/>
      <c r="J35" s="1689"/>
      <c r="K35" s="3406"/>
      <c r="L35" s="3407"/>
      <c r="M35" s="3407"/>
      <c r="N35" s="3407"/>
      <c r="O35" s="3407"/>
      <c r="P35" s="3407"/>
      <c r="Q35" s="3407"/>
      <c r="R35" s="3407"/>
      <c r="S35" s="3407"/>
      <c r="T35" s="3407"/>
      <c r="U35" s="3407"/>
      <c r="V35" s="3407"/>
      <c r="W35" s="3407"/>
      <c r="X35" s="3407"/>
      <c r="Y35" s="3407"/>
      <c r="Z35" s="3407"/>
      <c r="AA35" s="3408"/>
      <c r="AB35" s="1784"/>
      <c r="AC35" s="1791"/>
      <c r="AD35" s="1792"/>
      <c r="AE35" s="1792"/>
      <c r="AF35" s="1792"/>
      <c r="AG35" s="1792"/>
      <c r="AH35" s="1792"/>
      <c r="AI35" s="1792"/>
      <c r="AJ35" s="1792"/>
      <c r="AK35" s="1792"/>
      <c r="AL35" s="1792"/>
      <c r="AM35" s="1793"/>
      <c r="AN35" s="2832" t="s">
        <v>1520</v>
      </c>
      <c r="AO35" s="2793"/>
      <c r="AP35" s="1707"/>
      <c r="AQ35" s="1784"/>
      <c r="AR35" s="3359">
        <v>43875</v>
      </c>
      <c r="AS35" s="3360"/>
      <c r="AT35" s="3360"/>
      <c r="AU35" s="3360"/>
      <c r="AV35" s="3360"/>
      <c r="AW35" s="3360"/>
      <c r="AX35" s="3360"/>
      <c r="AY35" s="3360"/>
      <c r="AZ35" s="3360"/>
      <c r="BA35" s="3360"/>
      <c r="BB35" s="3361"/>
      <c r="BC35" s="3365">
        <v>12416</v>
      </c>
      <c r="BD35" s="3366"/>
      <c r="BE35" s="3366"/>
      <c r="BF35" s="3366"/>
      <c r="BG35" s="3366"/>
      <c r="BH35" s="3366"/>
      <c r="BI35" s="3366"/>
      <c r="BJ35" s="3367"/>
      <c r="BK35" s="2832" t="s">
        <v>1520</v>
      </c>
      <c r="BL35" s="2793"/>
      <c r="BM35" s="1707"/>
      <c r="BN35" s="1784"/>
      <c r="BO35" s="1784"/>
      <c r="BP35" s="1784"/>
      <c r="BQ35" s="1784"/>
      <c r="BR35" s="1784"/>
      <c r="BS35" s="1784"/>
      <c r="BT35" s="1784"/>
      <c r="BU35" s="1784"/>
      <c r="BV35" s="1784"/>
      <c r="BW35" s="1784"/>
      <c r="BX35" s="1784"/>
      <c r="BY35" s="1784"/>
      <c r="BZ35" s="1784"/>
      <c r="CA35" s="1784"/>
      <c r="CB35" s="1784"/>
      <c r="CC35" s="1784"/>
      <c r="CD35" s="1784"/>
      <c r="CE35" s="1784"/>
      <c r="CF35" s="1784"/>
      <c r="CG35" s="1784"/>
      <c r="CH35" s="1784"/>
      <c r="CI35" s="1784"/>
      <c r="CJ35" s="1784"/>
      <c r="CK35" s="1784"/>
      <c r="CL35" s="1784"/>
      <c r="CM35" s="1784"/>
      <c r="CN35" s="1784"/>
      <c r="CO35" s="1784"/>
      <c r="CP35" s="1784"/>
      <c r="CQ35" s="1784"/>
      <c r="CR35" s="1784"/>
      <c r="CS35" s="1784"/>
      <c r="CT35" s="1784"/>
      <c r="CU35" s="1422"/>
      <c r="CV35" s="1784"/>
      <c r="CW35" s="1784"/>
      <c r="CX35" s="1784"/>
      <c r="CY35" s="1784"/>
      <c r="CZ35" s="1784"/>
      <c r="DA35" s="1784"/>
      <c r="DB35" s="1784"/>
      <c r="DC35" s="1784"/>
      <c r="DD35" s="1784"/>
      <c r="DE35" s="1784"/>
      <c r="DF35" s="1784"/>
      <c r="DG35" s="1784"/>
      <c r="DH35" s="1784"/>
      <c r="DI35" s="1784"/>
      <c r="DJ35" s="1784"/>
      <c r="DK35" s="1784"/>
      <c r="DL35" s="1784"/>
      <c r="DM35" s="1784"/>
      <c r="DN35" s="1784"/>
      <c r="DO35" s="1784"/>
      <c r="DP35" s="1784"/>
      <c r="DQ35" s="1784"/>
      <c r="DR35" s="1784"/>
      <c r="DS35" s="1784"/>
      <c r="DT35" s="1784"/>
      <c r="DU35" s="1784"/>
      <c r="DV35" s="1784"/>
      <c r="DW35" s="1784"/>
      <c r="DX35" s="1784"/>
      <c r="DY35" s="1784"/>
      <c r="DZ35" s="1784"/>
      <c r="EA35" s="1784"/>
      <c r="EB35" s="1784"/>
      <c r="EC35" s="1784"/>
      <c r="ED35" s="1784"/>
      <c r="EE35" s="1784"/>
      <c r="EF35" s="1784"/>
      <c r="EG35" s="1784"/>
      <c r="EH35" s="1784"/>
      <c r="EI35" s="1784"/>
      <c r="EJ35" s="1784"/>
      <c r="EK35" s="1784"/>
      <c r="EL35" s="1784"/>
      <c r="EM35" s="1784"/>
      <c r="EN35" s="1784"/>
      <c r="EO35" s="1784"/>
      <c r="EP35" s="1784"/>
      <c r="EQ35" s="1784"/>
      <c r="ER35" s="1784"/>
      <c r="ES35" s="1784"/>
      <c r="ET35" s="1784"/>
      <c r="EU35" s="1784"/>
      <c r="EV35" s="1784"/>
      <c r="EW35" s="1784"/>
      <c r="EX35" s="1784"/>
      <c r="EY35" s="1784"/>
      <c r="EZ35" s="1784"/>
      <c r="FA35" s="1784"/>
      <c r="FB35" s="1784"/>
    </row>
    <row r="36" spans="9:158" ht="9" customHeight="1">
      <c r="I36" s="1784"/>
      <c r="J36" s="1689"/>
      <c r="K36" s="3406"/>
      <c r="L36" s="3407"/>
      <c r="M36" s="3407"/>
      <c r="N36" s="3407"/>
      <c r="O36" s="3407"/>
      <c r="P36" s="3407"/>
      <c r="Q36" s="3407"/>
      <c r="R36" s="3407"/>
      <c r="S36" s="3407"/>
      <c r="T36" s="3407"/>
      <c r="U36" s="3407"/>
      <c r="V36" s="3407"/>
      <c r="W36" s="3407"/>
      <c r="X36" s="3407"/>
      <c r="Y36" s="3407"/>
      <c r="Z36" s="3407"/>
      <c r="AA36" s="3408"/>
      <c r="AB36" s="1784"/>
      <c r="AC36" s="1794"/>
      <c r="AD36" s="1795"/>
      <c r="AE36" s="1795"/>
      <c r="AF36" s="1795"/>
      <c r="AG36" s="1795"/>
      <c r="AH36" s="1795"/>
      <c r="AI36" s="1795"/>
      <c r="AJ36" s="1795"/>
      <c r="AK36" s="1795"/>
      <c r="AL36" s="1795"/>
      <c r="AM36" s="1796"/>
      <c r="AN36" s="2794"/>
      <c r="AO36" s="2796"/>
      <c r="AP36" s="1707"/>
      <c r="AQ36" s="1784"/>
      <c r="AR36" s="3362"/>
      <c r="AS36" s="3363"/>
      <c r="AT36" s="3363"/>
      <c r="AU36" s="3363"/>
      <c r="AV36" s="3363"/>
      <c r="AW36" s="3363"/>
      <c r="AX36" s="3363"/>
      <c r="AY36" s="3363"/>
      <c r="AZ36" s="3363"/>
      <c r="BA36" s="3363"/>
      <c r="BB36" s="3364"/>
      <c r="BC36" s="3368"/>
      <c r="BD36" s="3369"/>
      <c r="BE36" s="3369"/>
      <c r="BF36" s="3369"/>
      <c r="BG36" s="3369"/>
      <c r="BH36" s="3369"/>
      <c r="BI36" s="3369"/>
      <c r="BJ36" s="3370"/>
      <c r="BK36" s="2794"/>
      <c r="BL36" s="2796"/>
      <c r="BM36" s="1707"/>
      <c r="BN36" s="1784"/>
      <c r="BO36" s="1784"/>
      <c r="BP36" s="1784"/>
      <c r="BQ36" s="1784"/>
      <c r="BR36" s="1784"/>
      <c r="BS36" s="1784"/>
      <c r="BT36" s="1784"/>
      <c r="BU36" s="1784"/>
      <c r="BV36" s="1784"/>
      <c r="BW36" s="1784"/>
      <c r="BX36" s="1784"/>
      <c r="BY36" s="1784"/>
      <c r="BZ36" s="1784"/>
      <c r="CA36" s="1784"/>
      <c r="CB36" s="1784"/>
      <c r="CC36" s="1784"/>
      <c r="CD36" s="1784"/>
      <c r="CE36" s="1784"/>
      <c r="CF36" s="1784"/>
      <c r="CG36" s="1784"/>
      <c r="CH36" s="1784"/>
      <c r="CI36" s="1784"/>
      <c r="CJ36" s="1784"/>
      <c r="CK36" s="1784"/>
      <c r="CL36" s="1784"/>
      <c r="CM36" s="1784"/>
      <c r="CN36" s="1784"/>
      <c r="CO36" s="1784"/>
      <c r="CP36" s="1784"/>
      <c r="CQ36" s="1784"/>
      <c r="CR36" s="1784"/>
      <c r="CS36" s="1784"/>
      <c r="CT36" s="1784"/>
      <c r="CU36" s="1422"/>
      <c r="CV36" s="1784"/>
      <c r="CW36" s="1784"/>
      <c r="CX36" s="1784"/>
      <c r="CY36" s="1784"/>
      <c r="CZ36" s="1784"/>
      <c r="DA36" s="1784"/>
      <c r="DB36" s="1784"/>
      <c r="DC36" s="1784"/>
      <c r="DD36" s="1784"/>
      <c r="DE36" s="1784"/>
      <c r="DF36" s="1784"/>
      <c r="DG36" s="1784"/>
      <c r="DH36" s="1784"/>
      <c r="DI36" s="1784"/>
      <c r="DJ36" s="1784"/>
      <c r="DK36" s="1784"/>
      <c r="DL36" s="1784"/>
      <c r="DM36" s="1784"/>
      <c r="DN36" s="1784"/>
      <c r="DO36" s="1784"/>
      <c r="DP36" s="1784"/>
      <c r="DQ36" s="1784"/>
      <c r="DR36" s="1784"/>
      <c r="DS36" s="1784"/>
      <c r="DT36" s="1784"/>
      <c r="DU36" s="1784"/>
      <c r="DV36" s="1784"/>
      <c r="DW36" s="1784"/>
      <c r="DX36" s="1784"/>
      <c r="DY36" s="1784"/>
      <c r="DZ36" s="1784"/>
      <c r="EA36" s="1784"/>
      <c r="EB36" s="1784"/>
      <c r="EC36" s="1784"/>
      <c r="ED36" s="1784"/>
      <c r="EE36" s="1784"/>
      <c r="EF36" s="1784"/>
      <c r="EG36" s="1784"/>
      <c r="EH36" s="1784"/>
      <c r="EI36" s="1784"/>
      <c r="EJ36" s="1784"/>
      <c r="EK36" s="1784"/>
      <c r="EL36" s="1784"/>
      <c r="EM36" s="1784"/>
      <c r="EN36" s="1784"/>
      <c r="EO36" s="1784"/>
      <c r="EP36" s="1784"/>
      <c r="EQ36" s="1784"/>
      <c r="ER36" s="1784"/>
      <c r="ES36" s="1784"/>
      <c r="ET36" s="1784"/>
      <c r="EU36" s="1784"/>
      <c r="EV36" s="1784"/>
      <c r="EW36" s="1784"/>
      <c r="EX36" s="1784"/>
      <c r="EY36" s="1784"/>
      <c r="EZ36" s="1784"/>
      <c r="FA36" s="1784"/>
      <c r="FB36" s="1784"/>
    </row>
    <row r="37" spans="9:158" ht="9" customHeight="1">
      <c r="I37" s="1784"/>
      <c r="J37" s="1689"/>
      <c r="K37" s="3406"/>
      <c r="L37" s="3407"/>
      <c r="M37" s="3407"/>
      <c r="N37" s="3407"/>
      <c r="O37" s="3407"/>
      <c r="P37" s="3407"/>
      <c r="Q37" s="3407"/>
      <c r="R37" s="3407"/>
      <c r="S37" s="3407"/>
      <c r="T37" s="3407"/>
      <c r="U37" s="3407"/>
      <c r="V37" s="3407"/>
      <c r="W37" s="3407"/>
      <c r="X37" s="3407"/>
      <c r="Y37" s="3407"/>
      <c r="Z37" s="3407"/>
      <c r="AA37" s="3408"/>
      <c r="AB37" s="1784"/>
      <c r="AC37" s="1791"/>
      <c r="AD37" s="1792"/>
      <c r="AE37" s="1792"/>
      <c r="AF37" s="1792"/>
      <c r="AG37" s="1792"/>
      <c r="AH37" s="1792"/>
      <c r="AI37" s="1792"/>
      <c r="AJ37" s="1792"/>
      <c r="AK37" s="1792"/>
      <c r="AL37" s="1792"/>
      <c r="AM37" s="1793"/>
      <c r="AN37" s="2832" t="s">
        <v>1520</v>
      </c>
      <c r="AO37" s="2793"/>
      <c r="AP37" s="1707"/>
      <c r="AQ37" s="1784"/>
      <c r="AR37" s="3359">
        <v>43876</v>
      </c>
      <c r="AS37" s="3360"/>
      <c r="AT37" s="3360"/>
      <c r="AU37" s="3360"/>
      <c r="AV37" s="3360"/>
      <c r="AW37" s="3360"/>
      <c r="AX37" s="3360"/>
      <c r="AY37" s="3360"/>
      <c r="AZ37" s="3360"/>
      <c r="BA37" s="3360"/>
      <c r="BB37" s="3361"/>
      <c r="BC37" s="3365">
        <v>8592</v>
      </c>
      <c r="BD37" s="3366"/>
      <c r="BE37" s="3366"/>
      <c r="BF37" s="3366"/>
      <c r="BG37" s="3366"/>
      <c r="BH37" s="3366"/>
      <c r="BI37" s="3366"/>
      <c r="BJ37" s="3367"/>
      <c r="BK37" s="2832" t="s">
        <v>1520</v>
      </c>
      <c r="BL37" s="2793"/>
      <c r="BM37" s="1707"/>
      <c r="BN37" s="1784"/>
      <c r="BO37" s="1784"/>
      <c r="BP37" s="1784"/>
      <c r="BQ37" s="1784"/>
      <c r="BR37" s="1784"/>
      <c r="BS37" s="1784"/>
      <c r="BT37" s="1784"/>
      <c r="BU37" s="1784"/>
      <c r="BV37" s="1784"/>
      <c r="BW37" s="1784"/>
      <c r="BX37" s="1784"/>
      <c r="BY37" s="1784"/>
      <c r="BZ37" s="1784"/>
      <c r="CA37" s="1784"/>
      <c r="CB37" s="1784"/>
      <c r="CC37" s="1784"/>
      <c r="CD37" s="1784"/>
      <c r="CE37" s="1784"/>
      <c r="CF37" s="1784"/>
      <c r="CG37" s="1784"/>
      <c r="CH37" s="1784"/>
      <c r="CI37" s="1784"/>
      <c r="CJ37" s="1784"/>
      <c r="CK37" s="1784"/>
      <c r="CL37" s="1784"/>
      <c r="CM37" s="1784"/>
      <c r="CN37" s="1784"/>
      <c r="CO37" s="1784"/>
      <c r="CP37" s="1784"/>
      <c r="CQ37" s="1784"/>
      <c r="CR37" s="1784"/>
      <c r="CS37" s="1784"/>
      <c r="CT37" s="1784"/>
      <c r="CU37" s="1422"/>
      <c r="CV37" s="1784"/>
      <c r="CW37" s="1784"/>
      <c r="CX37" s="1784"/>
      <c r="CY37" s="1784"/>
      <c r="CZ37" s="1784"/>
      <c r="DA37" s="1784"/>
      <c r="DB37" s="1784"/>
      <c r="DC37" s="1784"/>
      <c r="DD37" s="1784"/>
      <c r="DE37" s="1784"/>
      <c r="DF37" s="1784"/>
      <c r="DG37" s="1784"/>
      <c r="DH37" s="1784"/>
      <c r="DI37" s="1784"/>
      <c r="DJ37" s="1784"/>
      <c r="DK37" s="1784"/>
      <c r="DL37" s="1784"/>
      <c r="DM37" s="1784"/>
      <c r="DN37" s="1784"/>
      <c r="DO37" s="1784"/>
      <c r="DP37" s="1784"/>
      <c r="DQ37" s="1784"/>
      <c r="DR37" s="1784"/>
      <c r="DS37" s="1784"/>
      <c r="DT37" s="1784"/>
      <c r="DU37" s="1784"/>
      <c r="DV37" s="1784"/>
      <c r="DW37" s="1784"/>
      <c r="DX37" s="1784"/>
      <c r="DY37" s="1784"/>
      <c r="DZ37" s="1784"/>
      <c r="EA37" s="1784"/>
      <c r="EB37" s="1784"/>
      <c r="EC37" s="1784"/>
      <c r="ED37" s="1784"/>
      <c r="EE37" s="1784"/>
      <c r="EF37" s="1784"/>
      <c r="EG37" s="1784"/>
      <c r="EH37" s="1784"/>
      <c r="EI37" s="1784"/>
      <c r="EJ37" s="1784"/>
      <c r="EK37" s="1784"/>
      <c r="EL37" s="1784"/>
      <c r="EM37" s="1784"/>
      <c r="EN37" s="1784"/>
      <c r="EO37" s="1784"/>
      <c r="EP37" s="1784"/>
      <c r="EQ37" s="1784"/>
      <c r="ER37" s="1784"/>
      <c r="ES37" s="1784"/>
      <c r="ET37" s="1784"/>
      <c r="EU37" s="1784"/>
      <c r="EV37" s="1784"/>
      <c r="EW37" s="1784"/>
      <c r="EX37" s="1784"/>
      <c r="EY37" s="1784"/>
      <c r="EZ37" s="1784"/>
      <c r="FA37" s="1784"/>
      <c r="FB37" s="1784"/>
    </row>
    <row r="38" spans="9:158" ht="9" customHeight="1">
      <c r="I38" s="1784"/>
      <c r="J38" s="1689"/>
      <c r="K38" s="3406"/>
      <c r="L38" s="3407"/>
      <c r="M38" s="3407"/>
      <c r="N38" s="3407"/>
      <c r="O38" s="3407"/>
      <c r="P38" s="3407"/>
      <c r="Q38" s="3407"/>
      <c r="R38" s="3407"/>
      <c r="S38" s="3407"/>
      <c r="T38" s="3407"/>
      <c r="U38" s="3407"/>
      <c r="V38" s="3407"/>
      <c r="W38" s="3407"/>
      <c r="X38" s="3407"/>
      <c r="Y38" s="3407"/>
      <c r="Z38" s="3407"/>
      <c r="AA38" s="3408"/>
      <c r="AB38" s="1784"/>
      <c r="AC38" s="1794"/>
      <c r="AD38" s="1795"/>
      <c r="AE38" s="1795"/>
      <c r="AF38" s="1795"/>
      <c r="AG38" s="1795"/>
      <c r="AH38" s="1795"/>
      <c r="AI38" s="1795"/>
      <c r="AJ38" s="1795"/>
      <c r="AK38" s="1795"/>
      <c r="AL38" s="1795"/>
      <c r="AM38" s="1796"/>
      <c r="AN38" s="2794"/>
      <c r="AO38" s="2796"/>
      <c r="AP38" s="1707"/>
      <c r="AQ38" s="1784"/>
      <c r="AR38" s="3362"/>
      <c r="AS38" s="3363"/>
      <c r="AT38" s="3363"/>
      <c r="AU38" s="3363"/>
      <c r="AV38" s="3363"/>
      <c r="AW38" s="3363"/>
      <c r="AX38" s="3363"/>
      <c r="AY38" s="3363"/>
      <c r="AZ38" s="3363"/>
      <c r="BA38" s="3363"/>
      <c r="BB38" s="3364"/>
      <c r="BC38" s="3368"/>
      <c r="BD38" s="3369"/>
      <c r="BE38" s="3369"/>
      <c r="BF38" s="3369"/>
      <c r="BG38" s="3369"/>
      <c r="BH38" s="3369"/>
      <c r="BI38" s="3369"/>
      <c r="BJ38" s="3370"/>
      <c r="BK38" s="2794"/>
      <c r="BL38" s="2796"/>
      <c r="BM38" s="1707"/>
      <c r="BN38" s="1784"/>
      <c r="BO38" s="1784"/>
      <c r="BP38" s="1784"/>
      <c r="BQ38" s="1784"/>
      <c r="BR38" s="1784"/>
      <c r="BS38" s="1784"/>
      <c r="BT38" s="1784"/>
      <c r="BU38" s="1784"/>
      <c r="BV38" s="1784"/>
      <c r="BW38" s="1784"/>
      <c r="BX38" s="1784"/>
      <c r="BY38" s="1784"/>
      <c r="BZ38" s="1784"/>
      <c r="CA38" s="1784"/>
      <c r="CB38" s="1784"/>
      <c r="CC38" s="1784"/>
      <c r="CD38" s="1784"/>
      <c r="CE38" s="1784"/>
      <c r="CF38" s="1784"/>
      <c r="CG38" s="1784"/>
      <c r="CH38" s="1784"/>
      <c r="CI38" s="1784"/>
      <c r="CJ38" s="1784"/>
      <c r="CK38" s="1784"/>
      <c r="CL38" s="1784"/>
      <c r="CM38" s="1784"/>
      <c r="CN38" s="1784"/>
      <c r="CO38" s="1784"/>
      <c r="CP38" s="1784"/>
      <c r="CQ38" s="1784"/>
      <c r="CR38" s="1784"/>
      <c r="CS38" s="1784"/>
      <c r="CT38" s="1784"/>
      <c r="CU38" s="1422"/>
      <c r="CV38" s="1784"/>
      <c r="CW38" s="1784"/>
      <c r="CX38" s="1784"/>
      <c r="CY38" s="1784"/>
      <c r="CZ38" s="1784"/>
      <c r="DA38" s="1784"/>
      <c r="DB38" s="1784"/>
      <c r="DC38" s="1784"/>
      <c r="DD38" s="1784"/>
      <c r="DE38" s="1784"/>
      <c r="DF38" s="1784"/>
      <c r="DG38" s="1784"/>
      <c r="DH38" s="1784"/>
      <c r="DI38" s="1784"/>
      <c r="DJ38" s="1784"/>
      <c r="DK38" s="1784"/>
      <c r="DL38" s="1784"/>
      <c r="DM38" s="1784"/>
      <c r="DN38" s="1784"/>
      <c r="DO38" s="1784"/>
      <c r="DP38" s="1784"/>
      <c r="DQ38" s="1784"/>
      <c r="DR38" s="1784"/>
      <c r="DS38" s="1784"/>
      <c r="DT38" s="1784"/>
      <c r="DU38" s="1784"/>
      <c r="DV38" s="1784"/>
      <c r="DW38" s="1784"/>
      <c r="DX38" s="1784"/>
      <c r="DY38" s="1784"/>
      <c r="DZ38" s="1784"/>
      <c r="EA38" s="1784"/>
      <c r="EB38" s="1784"/>
      <c r="EC38" s="1784"/>
      <c r="ED38" s="1784"/>
      <c r="EE38" s="1784"/>
      <c r="EF38" s="1784"/>
      <c r="EG38" s="1784"/>
      <c r="EH38" s="1784"/>
      <c r="EI38" s="1784"/>
      <c r="EJ38" s="1784"/>
      <c r="EK38" s="1784"/>
      <c r="EL38" s="1784"/>
      <c r="EM38" s="1784"/>
      <c r="EN38" s="1784"/>
      <c r="EO38" s="1784"/>
      <c r="EP38" s="1784"/>
      <c r="EQ38" s="1784"/>
      <c r="ER38" s="1784"/>
      <c r="ES38" s="1784"/>
      <c r="ET38" s="1784"/>
      <c r="EU38" s="1784"/>
      <c r="EV38" s="1784"/>
      <c r="EW38" s="1784"/>
      <c r="EX38" s="1784"/>
      <c r="EY38" s="1784"/>
      <c r="EZ38" s="1784"/>
      <c r="FA38" s="1784"/>
      <c r="FB38" s="1784"/>
    </row>
    <row r="39" spans="9:158" ht="9" customHeight="1">
      <c r="I39" s="1784"/>
      <c r="J39" s="1689"/>
      <c r="K39" s="3406"/>
      <c r="L39" s="3407"/>
      <c r="M39" s="3407"/>
      <c r="N39" s="3407"/>
      <c r="O39" s="3407"/>
      <c r="P39" s="3407"/>
      <c r="Q39" s="3407"/>
      <c r="R39" s="3407"/>
      <c r="S39" s="3407"/>
      <c r="T39" s="3407"/>
      <c r="U39" s="3407"/>
      <c r="V39" s="3407"/>
      <c r="W39" s="3407"/>
      <c r="X39" s="3407"/>
      <c r="Y39" s="3407"/>
      <c r="Z39" s="3407"/>
      <c r="AA39" s="3408"/>
      <c r="AB39" s="1784"/>
      <c r="AC39" s="1791"/>
      <c r="AD39" s="1792"/>
      <c r="AE39" s="1792"/>
      <c r="AF39" s="1792"/>
      <c r="AG39" s="1792"/>
      <c r="AH39" s="1792"/>
      <c r="AI39" s="1792"/>
      <c r="AJ39" s="1792"/>
      <c r="AK39" s="1792"/>
      <c r="AL39" s="1792"/>
      <c r="AM39" s="1793"/>
      <c r="AN39" s="2832" t="s">
        <v>1520</v>
      </c>
      <c r="AO39" s="2793"/>
      <c r="AP39" s="1707"/>
      <c r="AQ39" s="1784"/>
      <c r="AR39" s="3359">
        <v>43877</v>
      </c>
      <c r="AS39" s="3360"/>
      <c r="AT39" s="3360"/>
      <c r="AU39" s="3360"/>
      <c r="AV39" s="3360"/>
      <c r="AW39" s="3360"/>
      <c r="AX39" s="3360"/>
      <c r="AY39" s="3360"/>
      <c r="AZ39" s="3360"/>
      <c r="BA39" s="3360"/>
      <c r="BB39" s="3361"/>
      <c r="BC39" s="3365">
        <v>23382</v>
      </c>
      <c r="BD39" s="3366"/>
      <c r="BE39" s="3366"/>
      <c r="BF39" s="3366"/>
      <c r="BG39" s="3366"/>
      <c r="BH39" s="3366"/>
      <c r="BI39" s="3366"/>
      <c r="BJ39" s="3367"/>
      <c r="BK39" s="2832" t="s">
        <v>1520</v>
      </c>
      <c r="BL39" s="2793"/>
      <c r="BM39" s="1707"/>
      <c r="BN39" s="1784"/>
      <c r="BO39" s="1784"/>
      <c r="BP39" s="1784"/>
      <c r="BQ39" s="1784"/>
      <c r="BR39" s="1784"/>
      <c r="BS39" s="1784"/>
      <c r="BT39" s="1784"/>
      <c r="BU39" s="1784"/>
      <c r="BV39" s="1784"/>
      <c r="BW39" s="1784"/>
      <c r="BX39" s="1784"/>
      <c r="BY39" s="1784"/>
      <c r="BZ39" s="1784"/>
      <c r="CA39" s="1784"/>
      <c r="CB39" s="1784"/>
      <c r="CC39" s="1784"/>
      <c r="CD39" s="1784"/>
      <c r="CE39" s="1784"/>
      <c r="CF39" s="1784"/>
      <c r="CG39" s="1784"/>
      <c r="CH39" s="1784"/>
      <c r="CI39" s="1784"/>
      <c r="CJ39" s="1784"/>
      <c r="CK39" s="1784"/>
      <c r="CL39" s="1784"/>
      <c r="CM39" s="1784"/>
      <c r="CN39" s="1784"/>
      <c r="CO39" s="1784"/>
      <c r="CP39" s="1784"/>
      <c r="CQ39" s="1784"/>
      <c r="CR39" s="1784"/>
      <c r="CS39" s="1784"/>
      <c r="CT39" s="1784"/>
      <c r="CU39" s="1422"/>
      <c r="CV39" s="1784"/>
      <c r="CW39" s="1784"/>
      <c r="CX39" s="1784"/>
      <c r="CY39" s="1784"/>
      <c r="CZ39" s="1784"/>
      <c r="DA39" s="1784"/>
      <c r="DB39" s="1784"/>
      <c r="DC39" s="1784"/>
      <c r="DD39" s="1784"/>
      <c r="DE39" s="1784"/>
      <c r="DF39" s="1784"/>
      <c r="DG39" s="1784"/>
      <c r="DH39" s="1784"/>
      <c r="DI39" s="1784"/>
      <c r="DJ39" s="1784"/>
      <c r="DK39" s="1784"/>
      <c r="DL39" s="1784"/>
      <c r="DM39" s="1784"/>
      <c r="DN39" s="1784"/>
      <c r="DO39" s="1784"/>
      <c r="DP39" s="1784"/>
      <c r="DQ39" s="1784"/>
      <c r="DR39" s="1784"/>
      <c r="DS39" s="1784"/>
      <c r="DT39" s="1784"/>
      <c r="DU39" s="1784"/>
      <c r="DV39" s="1784"/>
      <c r="DW39" s="1784"/>
      <c r="DX39" s="1784"/>
      <c r="DY39" s="1784"/>
      <c r="DZ39" s="1784"/>
      <c r="EA39" s="1784"/>
      <c r="EB39" s="1784"/>
      <c r="EC39" s="1784"/>
      <c r="ED39" s="1784"/>
      <c r="EE39" s="1784"/>
      <c r="EF39" s="1784"/>
      <c r="EG39" s="1784"/>
      <c r="EH39" s="1784"/>
      <c r="EI39" s="1784"/>
      <c r="EJ39" s="1784"/>
      <c r="EK39" s="1784"/>
      <c r="EL39" s="1784"/>
      <c r="EM39" s="1784"/>
      <c r="EN39" s="1784"/>
      <c r="EO39" s="1784"/>
      <c r="EP39" s="1784"/>
      <c r="EQ39" s="1784"/>
      <c r="ER39" s="1784"/>
      <c r="ES39" s="1784"/>
      <c r="ET39" s="1784"/>
      <c r="EU39" s="1784"/>
      <c r="EV39" s="1784"/>
      <c r="EW39" s="1784"/>
      <c r="EX39" s="1784"/>
      <c r="EY39" s="1784"/>
      <c r="EZ39" s="1784"/>
      <c r="FA39" s="1784"/>
      <c r="FB39" s="1784"/>
    </row>
    <row r="40" spans="9:158" ht="9" customHeight="1">
      <c r="I40" s="1784"/>
      <c r="J40" s="1689"/>
      <c r="K40" s="3406"/>
      <c r="L40" s="3407"/>
      <c r="M40" s="3407"/>
      <c r="N40" s="3407"/>
      <c r="O40" s="3407"/>
      <c r="P40" s="3407"/>
      <c r="Q40" s="3407"/>
      <c r="R40" s="3407"/>
      <c r="S40" s="3407"/>
      <c r="T40" s="3407"/>
      <c r="U40" s="3407"/>
      <c r="V40" s="3407"/>
      <c r="W40" s="3407"/>
      <c r="X40" s="3407"/>
      <c r="Y40" s="3407"/>
      <c r="Z40" s="3407"/>
      <c r="AA40" s="3408"/>
      <c r="AB40" s="1784"/>
      <c r="AC40" s="1794"/>
      <c r="AD40" s="1795"/>
      <c r="AE40" s="1795"/>
      <c r="AF40" s="1795"/>
      <c r="AG40" s="1795"/>
      <c r="AH40" s="1795"/>
      <c r="AI40" s="1795"/>
      <c r="AJ40" s="1795"/>
      <c r="AK40" s="1795"/>
      <c r="AL40" s="1795"/>
      <c r="AM40" s="1796"/>
      <c r="AN40" s="2794"/>
      <c r="AO40" s="2796"/>
      <c r="AP40" s="1707"/>
      <c r="AQ40" s="1784"/>
      <c r="AR40" s="3362"/>
      <c r="AS40" s="3363"/>
      <c r="AT40" s="3363"/>
      <c r="AU40" s="3363"/>
      <c r="AV40" s="3363"/>
      <c r="AW40" s="3363"/>
      <c r="AX40" s="3363"/>
      <c r="AY40" s="3363"/>
      <c r="AZ40" s="3363"/>
      <c r="BA40" s="3363"/>
      <c r="BB40" s="3364"/>
      <c r="BC40" s="3368"/>
      <c r="BD40" s="3369"/>
      <c r="BE40" s="3369"/>
      <c r="BF40" s="3369"/>
      <c r="BG40" s="3369"/>
      <c r="BH40" s="3369"/>
      <c r="BI40" s="3369"/>
      <c r="BJ40" s="3370"/>
      <c r="BK40" s="2794"/>
      <c r="BL40" s="2796"/>
      <c r="BM40" s="1707"/>
      <c r="BN40" s="1784"/>
      <c r="BO40" s="1784"/>
      <c r="BP40" s="1784"/>
      <c r="BQ40" s="1784"/>
      <c r="BR40" s="1784"/>
      <c r="BS40" s="1784"/>
      <c r="BT40" s="1784"/>
      <c r="BU40" s="1784"/>
      <c r="BV40" s="1784"/>
      <c r="BW40" s="1784"/>
      <c r="BX40" s="1784"/>
      <c r="BY40" s="1784"/>
      <c r="BZ40" s="1784"/>
      <c r="CA40" s="1784"/>
      <c r="CB40" s="1784"/>
      <c r="CC40" s="1784"/>
      <c r="CD40" s="1784"/>
      <c r="CE40" s="1784"/>
      <c r="CF40" s="1784"/>
      <c r="CG40" s="1784"/>
      <c r="CH40" s="1784"/>
      <c r="CI40" s="1784"/>
      <c r="CJ40" s="1784"/>
      <c r="CK40" s="1784"/>
      <c r="CL40" s="1784"/>
      <c r="CM40" s="1784"/>
      <c r="CN40" s="1784"/>
      <c r="CO40" s="1784"/>
      <c r="CP40" s="1784"/>
      <c r="CQ40" s="1784"/>
      <c r="CR40" s="1784"/>
      <c r="CS40" s="1784"/>
      <c r="CT40" s="1784"/>
      <c r="CU40" s="1422"/>
      <c r="CV40" s="1784"/>
      <c r="CW40" s="1784"/>
      <c r="CX40" s="1784"/>
      <c r="CY40" s="1784"/>
      <c r="CZ40" s="1784"/>
      <c r="DA40" s="1784"/>
      <c r="DB40" s="1784"/>
      <c r="DC40" s="1784"/>
      <c r="DD40" s="1784"/>
      <c r="DE40" s="1784"/>
      <c r="DF40" s="1784"/>
      <c r="DG40" s="1784"/>
      <c r="DH40" s="1784"/>
      <c r="DI40" s="1784"/>
      <c r="DJ40" s="1784"/>
      <c r="DK40" s="1784"/>
      <c r="DL40" s="1784"/>
      <c r="DM40" s="1784"/>
      <c r="DN40" s="1784"/>
      <c r="DO40" s="1784"/>
      <c r="DP40" s="1784"/>
      <c r="DQ40" s="1784"/>
      <c r="DR40" s="1784"/>
      <c r="DS40" s="1784"/>
      <c r="DT40" s="1784"/>
      <c r="DU40" s="1784"/>
      <c r="DV40" s="1784"/>
      <c r="DW40" s="1784"/>
      <c r="DX40" s="1784"/>
      <c r="DY40" s="1784"/>
      <c r="DZ40" s="1784"/>
      <c r="EA40" s="1784"/>
      <c r="EB40" s="1784"/>
      <c r="EC40" s="1784"/>
      <c r="ED40" s="1784"/>
      <c r="EE40" s="1784"/>
      <c r="EF40" s="1784"/>
      <c r="EG40" s="1784"/>
      <c r="EH40" s="1784"/>
      <c r="EI40" s="1784"/>
      <c r="EJ40" s="1784"/>
      <c r="EK40" s="1784"/>
      <c r="EL40" s="1784"/>
      <c r="EM40" s="1784"/>
      <c r="EN40" s="1784"/>
      <c r="EO40" s="1784"/>
      <c r="EP40" s="1784"/>
      <c r="EQ40" s="1784"/>
      <c r="ER40" s="1784"/>
      <c r="ES40" s="1784"/>
      <c r="ET40" s="1784"/>
      <c r="EU40" s="1784"/>
      <c r="EV40" s="1784"/>
      <c r="EW40" s="1784"/>
      <c r="EX40" s="1784"/>
      <c r="EY40" s="1784"/>
      <c r="EZ40" s="1784"/>
      <c r="FA40" s="1784"/>
      <c r="FB40" s="1784"/>
    </row>
    <row r="41" spans="9:158" ht="9" customHeight="1" thickBot="1">
      <c r="I41" s="1784"/>
      <c r="J41" s="1689"/>
      <c r="K41" s="3409"/>
      <c r="L41" s="3410"/>
      <c r="M41" s="3410"/>
      <c r="N41" s="3410"/>
      <c r="O41" s="3410"/>
      <c r="P41" s="3410"/>
      <c r="Q41" s="3410"/>
      <c r="R41" s="3410"/>
      <c r="S41" s="3410"/>
      <c r="T41" s="3410"/>
      <c r="U41" s="3410"/>
      <c r="V41" s="3410"/>
      <c r="W41" s="3410"/>
      <c r="X41" s="3410"/>
      <c r="Y41" s="3410"/>
      <c r="Z41" s="3410"/>
      <c r="AA41" s="3411"/>
      <c r="AB41" s="1784"/>
      <c r="AC41" s="1791"/>
      <c r="AD41" s="1792"/>
      <c r="AE41" s="1792"/>
      <c r="AF41" s="1792"/>
      <c r="AG41" s="1792"/>
      <c r="AH41" s="1792"/>
      <c r="AI41" s="1792"/>
      <c r="AJ41" s="1792"/>
      <c r="AK41" s="1792"/>
      <c r="AL41" s="1792"/>
      <c r="AM41" s="1793"/>
      <c r="AN41" s="2832" t="s">
        <v>1520</v>
      </c>
      <c r="AO41" s="2793"/>
      <c r="AP41" s="1707"/>
      <c r="AQ41" s="1784"/>
      <c r="AR41" s="3359">
        <v>43880</v>
      </c>
      <c r="AS41" s="3360"/>
      <c r="AT41" s="3360"/>
      <c r="AU41" s="3360"/>
      <c r="AV41" s="3360"/>
      <c r="AW41" s="3360"/>
      <c r="AX41" s="3360"/>
      <c r="AY41" s="3360"/>
      <c r="AZ41" s="3360"/>
      <c r="BA41" s="3360"/>
      <c r="BB41" s="3361"/>
      <c r="BC41" s="3365">
        <v>10123</v>
      </c>
      <c r="BD41" s="3366"/>
      <c r="BE41" s="3366"/>
      <c r="BF41" s="3366"/>
      <c r="BG41" s="3366"/>
      <c r="BH41" s="3366"/>
      <c r="BI41" s="3366"/>
      <c r="BJ41" s="3367"/>
      <c r="BK41" s="2832" t="s">
        <v>1520</v>
      </c>
      <c r="BL41" s="2793"/>
      <c r="BM41" s="1707"/>
      <c r="BN41" s="1784"/>
      <c r="BO41" s="1784"/>
      <c r="BP41" s="1784"/>
      <c r="BQ41" s="1784"/>
      <c r="BR41" s="1784"/>
      <c r="BS41" s="1784"/>
      <c r="BT41" s="1784"/>
      <c r="BU41" s="1784"/>
      <c r="BV41" s="1784"/>
      <c r="BW41" s="1784"/>
      <c r="BX41" s="1784"/>
      <c r="BY41" s="1784"/>
      <c r="BZ41" s="1784"/>
      <c r="CA41" s="1784"/>
      <c r="CB41" s="1784"/>
      <c r="CC41" s="1784"/>
      <c r="CD41" s="1784"/>
      <c r="CE41" s="1784"/>
      <c r="CF41" s="1784"/>
      <c r="CG41" s="1784"/>
      <c r="CH41" s="1784"/>
      <c r="CI41" s="1784"/>
      <c r="CJ41" s="1784"/>
      <c r="CK41" s="1784"/>
      <c r="CL41" s="1784"/>
      <c r="CM41" s="1784"/>
      <c r="CN41" s="1784"/>
      <c r="CO41" s="1784"/>
      <c r="CP41" s="1784"/>
      <c r="CQ41" s="1784"/>
      <c r="CR41" s="1784"/>
      <c r="CS41" s="1784"/>
      <c r="CT41" s="1784"/>
      <c r="CU41" s="1422"/>
      <c r="CV41" s="1784"/>
      <c r="CW41" s="1784"/>
      <c r="CX41" s="1784"/>
      <c r="CY41" s="1784"/>
      <c r="CZ41" s="1784"/>
      <c r="DA41" s="1784"/>
      <c r="DB41" s="1784"/>
      <c r="DC41" s="1784"/>
      <c r="DD41" s="1784"/>
      <c r="DE41" s="1784"/>
      <c r="DF41" s="1784"/>
      <c r="DG41" s="1784"/>
      <c r="DH41" s="1784"/>
      <c r="DI41" s="1784"/>
      <c r="DJ41" s="1784"/>
      <c r="DK41" s="1784"/>
      <c r="DL41" s="1784"/>
      <c r="DM41" s="1784"/>
      <c r="DN41" s="1784"/>
      <c r="DO41" s="1784"/>
      <c r="DP41" s="1784"/>
      <c r="DQ41" s="1784"/>
      <c r="DR41" s="1784"/>
      <c r="DS41" s="1784"/>
      <c r="DT41" s="1784"/>
      <c r="DU41" s="1784"/>
      <c r="DV41" s="1784"/>
      <c r="DW41" s="1784"/>
      <c r="DX41" s="1784"/>
      <c r="DY41" s="1784"/>
      <c r="DZ41" s="1784"/>
      <c r="EA41" s="1784"/>
      <c r="EB41" s="1784"/>
      <c r="EC41" s="1784"/>
      <c r="ED41" s="1784"/>
      <c r="EE41" s="1784"/>
      <c r="EF41" s="1784"/>
      <c r="EG41" s="1784"/>
      <c r="EH41" s="1784"/>
      <c r="EI41" s="1784"/>
      <c r="EJ41" s="1784"/>
      <c r="EK41" s="1784"/>
      <c r="EL41" s="1784"/>
      <c r="EM41" s="1784"/>
      <c r="EN41" s="1784"/>
      <c r="EO41" s="1784"/>
      <c r="EP41" s="1784"/>
      <c r="EQ41" s="1784"/>
      <c r="ER41" s="1784"/>
      <c r="ES41" s="1784"/>
      <c r="ET41" s="1784"/>
      <c r="EU41" s="1784"/>
      <c r="EV41" s="1784"/>
      <c r="EW41" s="1784"/>
      <c r="EX41" s="1784"/>
      <c r="EY41" s="1784"/>
      <c r="EZ41" s="1784"/>
      <c r="FA41" s="1784"/>
      <c r="FB41" s="1784"/>
    </row>
    <row r="42" spans="9:158" ht="9" customHeight="1">
      <c r="I42" s="1784"/>
      <c r="J42" s="1689"/>
      <c r="K42" s="1784"/>
      <c r="L42" s="1784"/>
      <c r="M42" s="1784"/>
      <c r="N42" s="1784"/>
      <c r="O42" s="1784"/>
      <c r="P42" s="1784"/>
      <c r="Q42" s="1784"/>
      <c r="R42" s="1784"/>
      <c r="S42" s="1784"/>
      <c r="T42" s="1784"/>
      <c r="U42" s="1784"/>
      <c r="V42" s="1784"/>
      <c r="W42" s="1784"/>
      <c r="X42" s="1784"/>
      <c r="Y42" s="1784"/>
      <c r="Z42" s="1784"/>
      <c r="AA42" s="1784"/>
      <c r="AB42" s="1784"/>
      <c r="AC42" s="1794"/>
      <c r="AD42" s="1795"/>
      <c r="AE42" s="1795"/>
      <c r="AF42" s="1795"/>
      <c r="AG42" s="1795"/>
      <c r="AH42" s="1795"/>
      <c r="AI42" s="1795"/>
      <c r="AJ42" s="1795"/>
      <c r="AK42" s="1795"/>
      <c r="AL42" s="1795"/>
      <c r="AM42" s="1796"/>
      <c r="AN42" s="2794"/>
      <c r="AO42" s="2796"/>
      <c r="AP42" s="1707"/>
      <c r="AQ42" s="1784"/>
      <c r="AR42" s="3362"/>
      <c r="AS42" s="3363"/>
      <c r="AT42" s="3363"/>
      <c r="AU42" s="3363"/>
      <c r="AV42" s="3363"/>
      <c r="AW42" s="3363"/>
      <c r="AX42" s="3363"/>
      <c r="AY42" s="3363"/>
      <c r="AZ42" s="3363"/>
      <c r="BA42" s="3363"/>
      <c r="BB42" s="3364"/>
      <c r="BC42" s="3368"/>
      <c r="BD42" s="3369"/>
      <c r="BE42" s="3369"/>
      <c r="BF42" s="3369"/>
      <c r="BG42" s="3369"/>
      <c r="BH42" s="3369"/>
      <c r="BI42" s="3369"/>
      <c r="BJ42" s="3370"/>
      <c r="BK42" s="2794"/>
      <c r="BL42" s="2796"/>
      <c r="BM42" s="1707"/>
      <c r="BN42" s="1784"/>
      <c r="BO42" s="1784"/>
      <c r="BP42" s="1784"/>
      <c r="BQ42" s="1784"/>
      <c r="BR42" s="1784"/>
      <c r="BS42" s="1784"/>
      <c r="BT42" s="1784"/>
      <c r="BU42" s="1784"/>
      <c r="BV42" s="1784"/>
      <c r="BW42" s="1784"/>
      <c r="BX42" s="1784"/>
      <c r="BY42" s="1784"/>
      <c r="BZ42" s="1784"/>
      <c r="CA42" s="1784"/>
      <c r="CB42" s="1784"/>
      <c r="CC42" s="1784"/>
      <c r="CD42" s="1784"/>
      <c r="CE42" s="1784"/>
      <c r="CF42" s="1784"/>
      <c r="CG42" s="1784"/>
      <c r="CH42" s="1784"/>
      <c r="CI42" s="1784"/>
      <c r="CJ42" s="1784"/>
      <c r="CK42" s="1784"/>
      <c r="CL42" s="1784"/>
      <c r="CM42" s="1784"/>
      <c r="CN42" s="1784"/>
      <c r="CO42" s="1784"/>
      <c r="CP42" s="1784"/>
      <c r="CQ42" s="1784"/>
      <c r="CR42" s="1784"/>
      <c r="CS42" s="1784"/>
      <c r="CT42" s="1784"/>
      <c r="CU42" s="1422"/>
      <c r="CV42" s="1784"/>
      <c r="CW42" s="1784"/>
      <c r="CX42" s="1784"/>
      <c r="CY42" s="1784"/>
      <c r="CZ42" s="1784"/>
      <c r="DA42" s="1784"/>
      <c r="DB42" s="1784"/>
      <c r="DC42" s="1784"/>
      <c r="DD42" s="1784"/>
      <c r="DE42" s="1784"/>
      <c r="DF42" s="1784"/>
      <c r="DG42" s="1784"/>
      <c r="DH42" s="1784"/>
      <c r="DI42" s="1784"/>
      <c r="DJ42" s="1784"/>
      <c r="DK42" s="1784"/>
      <c r="DL42" s="1784"/>
      <c r="DM42" s="1784"/>
      <c r="DN42" s="1784"/>
      <c r="DO42" s="1784"/>
      <c r="DP42" s="1784"/>
      <c r="DQ42" s="1784"/>
      <c r="DR42" s="1784"/>
      <c r="DS42" s="1784"/>
      <c r="DT42" s="1784"/>
      <c r="DU42" s="1784"/>
      <c r="DV42" s="1784"/>
      <c r="DW42" s="1784"/>
      <c r="DX42" s="1784"/>
      <c r="DY42" s="1784"/>
      <c r="DZ42" s="1784"/>
      <c r="EA42" s="1784"/>
      <c r="EB42" s="1784"/>
      <c r="EC42" s="1784"/>
      <c r="ED42" s="1784"/>
      <c r="EE42" s="1784"/>
      <c r="EF42" s="1784"/>
      <c r="EG42" s="1784"/>
      <c r="EH42" s="1784"/>
      <c r="EI42" s="1784"/>
      <c r="EJ42" s="1784"/>
      <c r="EK42" s="1784"/>
      <c r="EL42" s="1784"/>
      <c r="EM42" s="1784"/>
      <c r="EN42" s="1784"/>
      <c r="EO42" s="1784"/>
      <c r="EP42" s="1784"/>
      <c r="EQ42" s="1784"/>
      <c r="ER42" s="1784"/>
      <c r="ES42" s="1784"/>
      <c r="ET42" s="1784"/>
      <c r="EU42" s="1784"/>
      <c r="EV42" s="1784"/>
      <c r="EW42" s="1784"/>
      <c r="EX42" s="1784"/>
      <c r="EY42" s="1784"/>
      <c r="EZ42" s="1784"/>
      <c r="FA42" s="1784"/>
      <c r="FB42" s="1784"/>
    </row>
    <row r="43" spans="9:158" ht="9" customHeight="1">
      <c r="I43" s="1784"/>
      <c r="J43" s="1689"/>
      <c r="K43" s="3325" t="s">
        <v>2730</v>
      </c>
      <c r="L43" s="3325"/>
      <c r="M43" s="3325"/>
      <c r="N43" s="3325"/>
      <c r="O43" s="3325"/>
      <c r="P43" s="3325"/>
      <c r="Q43" s="3325"/>
      <c r="R43" s="3325"/>
      <c r="S43" s="3325"/>
      <c r="T43" s="3325"/>
      <c r="U43" s="3325"/>
      <c r="V43" s="1784"/>
      <c r="W43" s="1784"/>
      <c r="X43" s="1784"/>
      <c r="Y43" s="1784"/>
      <c r="Z43" s="1784"/>
      <c r="AA43" s="1784"/>
      <c r="AB43" s="1784"/>
      <c r="AC43" s="1791"/>
      <c r="AD43" s="1792"/>
      <c r="AE43" s="1792"/>
      <c r="AF43" s="1792"/>
      <c r="AG43" s="1792"/>
      <c r="AH43" s="1792"/>
      <c r="AI43" s="1792"/>
      <c r="AJ43" s="1792"/>
      <c r="AK43" s="1792"/>
      <c r="AL43" s="1792"/>
      <c r="AM43" s="1793"/>
      <c r="AN43" s="2832" t="s">
        <v>1520</v>
      </c>
      <c r="AO43" s="2793"/>
      <c r="AP43" s="1707"/>
      <c r="AQ43" s="1784"/>
      <c r="AR43" s="3359">
        <v>43880</v>
      </c>
      <c r="AS43" s="3360"/>
      <c r="AT43" s="3360"/>
      <c r="AU43" s="3360"/>
      <c r="AV43" s="3360"/>
      <c r="AW43" s="3360"/>
      <c r="AX43" s="3360"/>
      <c r="AY43" s="3360"/>
      <c r="AZ43" s="3360"/>
      <c r="BA43" s="3360"/>
      <c r="BB43" s="3361"/>
      <c r="BC43" s="3365">
        <v>10123</v>
      </c>
      <c r="BD43" s="3366"/>
      <c r="BE43" s="3366"/>
      <c r="BF43" s="3366"/>
      <c r="BG43" s="3366"/>
      <c r="BH43" s="3366"/>
      <c r="BI43" s="3366"/>
      <c r="BJ43" s="3367"/>
      <c r="BK43" s="2832" t="s">
        <v>1520</v>
      </c>
      <c r="BL43" s="2793"/>
      <c r="BM43" s="1707"/>
      <c r="BN43" s="1784"/>
      <c r="BO43" s="1784"/>
      <c r="BP43" s="1784"/>
      <c r="BQ43" s="1784"/>
      <c r="BR43" s="1784"/>
      <c r="BS43" s="1784"/>
      <c r="BT43" s="1784"/>
      <c r="BU43" s="1784"/>
      <c r="BV43" s="1784"/>
      <c r="BW43" s="1784"/>
      <c r="BX43" s="1784"/>
      <c r="BY43" s="1784"/>
      <c r="BZ43" s="1784"/>
      <c r="CA43" s="1784"/>
      <c r="CB43" s="1784"/>
      <c r="CC43" s="1784"/>
      <c r="CD43" s="1784"/>
      <c r="CE43" s="1784"/>
      <c r="CF43" s="1784"/>
      <c r="CG43" s="1784"/>
      <c r="CH43" s="1784"/>
      <c r="CI43" s="1784"/>
      <c r="CJ43" s="1784"/>
      <c r="CK43" s="1784"/>
      <c r="CL43" s="1784"/>
      <c r="CM43" s="1784"/>
      <c r="CN43" s="1784"/>
      <c r="CO43" s="1784"/>
      <c r="CP43" s="1784"/>
      <c r="CQ43" s="1784"/>
      <c r="CR43" s="1784"/>
      <c r="CS43" s="1784"/>
      <c r="CT43" s="1784"/>
      <c r="CU43" s="1422"/>
      <c r="CV43" s="1784"/>
      <c r="CW43" s="1784"/>
      <c r="CX43" s="1784"/>
      <c r="CY43" s="1784"/>
      <c r="CZ43" s="1784"/>
      <c r="DA43" s="1784"/>
      <c r="DB43" s="1784"/>
      <c r="DC43" s="1784"/>
      <c r="DD43" s="1784"/>
      <c r="DE43" s="1784"/>
      <c r="DF43" s="1784"/>
      <c r="DG43" s="1784"/>
      <c r="DH43" s="1784"/>
      <c r="DI43" s="1784"/>
      <c r="DJ43" s="1784"/>
      <c r="DK43" s="1784"/>
      <c r="DL43" s="1784"/>
      <c r="DM43" s="1784"/>
      <c r="DN43" s="1784"/>
      <c r="DO43" s="1784"/>
      <c r="DP43" s="1784"/>
      <c r="DQ43" s="1784"/>
      <c r="DR43" s="1784"/>
      <c r="DS43" s="1784"/>
      <c r="DT43" s="1784"/>
      <c r="DU43" s="1784"/>
      <c r="DV43" s="1784"/>
      <c r="DW43" s="1784"/>
      <c r="DX43" s="1784"/>
      <c r="DY43" s="1784"/>
      <c r="DZ43" s="1784"/>
      <c r="EA43" s="1784"/>
      <c r="EB43" s="1784"/>
      <c r="EC43" s="1784"/>
      <c r="ED43" s="1784"/>
      <c r="EE43" s="1784"/>
      <c r="EF43" s="1784"/>
      <c r="EG43" s="1784"/>
      <c r="EH43" s="1784"/>
      <c r="EI43" s="1784"/>
      <c r="EJ43" s="1784"/>
      <c r="EK43" s="1784"/>
      <c r="EL43" s="1784"/>
      <c r="EM43" s="1784"/>
      <c r="EN43" s="1784"/>
      <c r="EO43" s="1784"/>
      <c r="EP43" s="1784"/>
      <c r="EQ43" s="1784"/>
      <c r="ER43" s="1784"/>
      <c r="ES43" s="1784"/>
      <c r="ET43" s="1784"/>
      <c r="EU43" s="1784"/>
      <c r="EV43" s="1784"/>
      <c r="EW43" s="1784"/>
      <c r="EX43" s="1784"/>
      <c r="EY43" s="1784"/>
      <c r="EZ43" s="1784"/>
      <c r="FA43" s="1784"/>
      <c r="FB43" s="1784"/>
    </row>
    <row r="44" spans="9:158" ht="9" customHeight="1">
      <c r="I44" s="1784"/>
      <c r="J44" s="1689"/>
      <c r="K44" s="3325"/>
      <c r="L44" s="3325"/>
      <c r="M44" s="3325"/>
      <c r="N44" s="3325"/>
      <c r="O44" s="3325"/>
      <c r="P44" s="3325"/>
      <c r="Q44" s="3325"/>
      <c r="R44" s="3325"/>
      <c r="S44" s="3325"/>
      <c r="T44" s="3325"/>
      <c r="U44" s="3325"/>
      <c r="V44" s="1784"/>
      <c r="W44" s="1784"/>
      <c r="X44" s="1784"/>
      <c r="Y44" s="1784"/>
      <c r="Z44" s="1784"/>
      <c r="AA44" s="1784"/>
      <c r="AB44" s="1784"/>
      <c r="AC44" s="1794"/>
      <c r="AD44" s="1795"/>
      <c r="AE44" s="1795"/>
      <c r="AF44" s="1795"/>
      <c r="AG44" s="1795"/>
      <c r="AH44" s="1795"/>
      <c r="AI44" s="1795"/>
      <c r="AJ44" s="1795"/>
      <c r="AK44" s="1795"/>
      <c r="AL44" s="1795"/>
      <c r="AM44" s="1796"/>
      <c r="AN44" s="2794"/>
      <c r="AO44" s="2796"/>
      <c r="AP44" s="1788"/>
      <c r="AQ44" s="1784"/>
      <c r="AR44" s="3362"/>
      <c r="AS44" s="3363"/>
      <c r="AT44" s="3363"/>
      <c r="AU44" s="3363"/>
      <c r="AV44" s="3363"/>
      <c r="AW44" s="3363"/>
      <c r="AX44" s="3363"/>
      <c r="AY44" s="3363"/>
      <c r="AZ44" s="3363"/>
      <c r="BA44" s="3363"/>
      <c r="BB44" s="3364"/>
      <c r="BC44" s="3368"/>
      <c r="BD44" s="3369"/>
      <c r="BE44" s="3369"/>
      <c r="BF44" s="3369"/>
      <c r="BG44" s="3369"/>
      <c r="BH44" s="3369"/>
      <c r="BI44" s="3369"/>
      <c r="BJ44" s="3370"/>
      <c r="BK44" s="2794"/>
      <c r="BL44" s="2796"/>
      <c r="BM44" s="1788"/>
      <c r="BN44" s="1784"/>
      <c r="BO44" s="1784"/>
      <c r="BP44" s="1784"/>
      <c r="BQ44" s="1784"/>
      <c r="BR44" s="1784"/>
      <c r="BS44" s="1784"/>
      <c r="BT44" s="1784"/>
      <c r="BU44" s="1784"/>
      <c r="BV44" s="1784"/>
      <c r="BW44" s="1784"/>
      <c r="BX44" s="1784"/>
      <c r="BY44" s="1784"/>
      <c r="BZ44" s="1784"/>
      <c r="CA44" s="1784"/>
      <c r="CB44" s="1784"/>
      <c r="CC44" s="1784"/>
      <c r="CD44" s="1784"/>
      <c r="CE44" s="1784"/>
      <c r="CF44" s="1784"/>
      <c r="CG44" s="1784"/>
      <c r="CH44" s="1784"/>
      <c r="CI44" s="1784"/>
      <c r="CJ44" s="1784"/>
      <c r="CK44" s="1784"/>
      <c r="CL44" s="1784"/>
      <c r="CM44" s="1784"/>
      <c r="CN44" s="1784"/>
      <c r="CO44" s="1784"/>
      <c r="CP44" s="1784"/>
      <c r="CQ44" s="1784"/>
      <c r="CR44" s="1784"/>
      <c r="CS44" s="1784"/>
      <c r="CT44" s="1784"/>
      <c r="CU44" s="1422"/>
      <c r="CV44" s="1784"/>
      <c r="CW44" s="1784"/>
      <c r="CX44" s="1784"/>
      <c r="CY44" s="1784"/>
      <c r="CZ44" s="1784"/>
      <c r="DA44" s="1784"/>
      <c r="DB44" s="1784"/>
      <c r="DC44" s="1784"/>
      <c r="DD44" s="1784"/>
      <c r="DE44" s="1784"/>
      <c r="DF44" s="1784"/>
      <c r="DG44" s="1784"/>
      <c r="DH44" s="1784"/>
      <c r="DI44" s="1784"/>
      <c r="DJ44" s="1784"/>
      <c r="DK44" s="1784"/>
      <c r="DL44" s="1784"/>
      <c r="DM44" s="1784"/>
      <c r="DN44" s="1784"/>
      <c r="DO44" s="1784"/>
      <c r="DP44" s="1784"/>
      <c r="DQ44" s="1784"/>
      <c r="DR44" s="1784"/>
      <c r="DS44" s="1784"/>
      <c r="DT44" s="1784"/>
      <c r="DU44" s="1784"/>
      <c r="DV44" s="1784"/>
      <c r="DW44" s="1784"/>
      <c r="DX44" s="1784"/>
      <c r="DY44" s="1784"/>
      <c r="DZ44" s="1784"/>
      <c r="EA44" s="1784"/>
      <c r="EB44" s="1784"/>
      <c r="EC44" s="1784"/>
      <c r="ED44" s="1784"/>
      <c r="EE44" s="1784"/>
      <c r="EF44" s="1784"/>
      <c r="EG44" s="1784"/>
      <c r="EH44" s="1784"/>
      <c r="EI44" s="1784"/>
      <c r="EJ44" s="1784"/>
      <c r="EK44" s="1784"/>
      <c r="EL44" s="1784"/>
      <c r="EM44" s="1784"/>
      <c r="EN44" s="1784"/>
      <c r="EO44" s="1784"/>
      <c r="EP44" s="1784"/>
      <c r="EQ44" s="1784"/>
      <c r="ER44" s="1784"/>
      <c r="ES44" s="1784"/>
      <c r="ET44" s="1784"/>
      <c r="EU44" s="1784"/>
      <c r="EV44" s="1784"/>
      <c r="EW44" s="1784"/>
      <c r="EX44" s="1784"/>
      <c r="EY44" s="1784"/>
      <c r="EZ44" s="1784"/>
      <c r="FA44" s="1784"/>
      <c r="FB44" s="1784"/>
    </row>
    <row r="45" spans="9:158" ht="9" customHeight="1">
      <c r="I45" s="1784"/>
      <c r="J45" s="1689"/>
      <c r="K45" s="3425" t="s">
        <v>2731</v>
      </c>
      <c r="L45" s="3327"/>
      <c r="M45" s="3327"/>
      <c r="N45" s="3327"/>
      <c r="O45" s="3327"/>
      <c r="P45" s="3327"/>
      <c r="Q45" s="3327"/>
      <c r="R45" s="3327"/>
      <c r="S45" s="3327"/>
      <c r="T45" s="3327"/>
      <c r="U45" s="3327"/>
      <c r="V45" s="3327"/>
      <c r="W45" s="3327"/>
      <c r="X45" s="3327"/>
      <c r="Y45" s="3327"/>
      <c r="Z45" s="3327"/>
      <c r="AA45" s="3328"/>
      <c r="AB45" s="1784"/>
      <c r="AC45" s="1791"/>
      <c r="AD45" s="1792"/>
      <c r="AE45" s="1792"/>
      <c r="AF45" s="1792"/>
      <c r="AG45" s="1792"/>
      <c r="AH45" s="1792"/>
      <c r="AI45" s="1792"/>
      <c r="AJ45" s="1792"/>
      <c r="AK45" s="1792"/>
      <c r="AL45" s="1792"/>
      <c r="AM45" s="1793"/>
      <c r="AN45" s="3399"/>
      <c r="AO45" s="3400"/>
      <c r="AP45" s="1707"/>
      <c r="AQ45" s="1784"/>
      <c r="AR45" s="3341" t="s">
        <v>2723</v>
      </c>
      <c r="AS45" s="3342"/>
      <c r="AT45" s="3342"/>
      <c r="AU45" s="3342"/>
      <c r="AV45" s="3342"/>
      <c r="AW45" s="3342"/>
      <c r="AX45" s="3342"/>
      <c r="AY45" s="3342"/>
      <c r="AZ45" s="3342"/>
      <c r="BA45" s="3342"/>
      <c r="BB45" s="3343"/>
      <c r="BC45" s="3393">
        <f>BC31+BC33+BC35+BC37+BC39+BC41+BC43+BC43</f>
        <v>89011</v>
      </c>
      <c r="BD45" s="3394"/>
      <c r="BE45" s="3394"/>
      <c r="BF45" s="3394"/>
      <c r="BG45" s="3394"/>
      <c r="BH45" s="3394"/>
      <c r="BI45" s="3394"/>
      <c r="BJ45" s="3395"/>
      <c r="BK45" s="3399"/>
      <c r="BL45" s="3400"/>
      <c r="BM45" s="1707"/>
      <c r="BN45" s="1784"/>
      <c r="BO45" s="1784"/>
      <c r="BP45" s="1784"/>
      <c r="BQ45" s="1784"/>
      <c r="BR45" s="1784"/>
      <c r="BS45" s="1784"/>
      <c r="BT45" s="1784"/>
      <c r="BU45" s="1784"/>
      <c r="BV45" s="1784"/>
      <c r="BW45" s="1784"/>
      <c r="BX45" s="1784"/>
      <c r="BY45" s="1784"/>
      <c r="BZ45" s="1784"/>
      <c r="CA45" s="1784"/>
      <c r="CB45" s="1784"/>
      <c r="CC45" s="1784"/>
      <c r="CD45" s="1784"/>
      <c r="CE45" s="1784"/>
      <c r="CF45" s="1784"/>
      <c r="CG45" s="1784"/>
      <c r="CH45" s="1784"/>
      <c r="CI45" s="1784"/>
      <c r="CJ45" s="1784"/>
      <c r="CK45" s="1784"/>
      <c r="CL45" s="1784"/>
      <c r="CM45" s="1784"/>
      <c r="CN45" s="1784"/>
      <c r="CO45" s="1784"/>
      <c r="CP45" s="1784"/>
      <c r="CQ45" s="1784"/>
      <c r="CR45" s="1784"/>
      <c r="CS45" s="1784"/>
      <c r="CT45" s="1784"/>
      <c r="CU45" s="1422"/>
      <c r="CV45" s="1784"/>
      <c r="CW45" s="1784"/>
      <c r="CX45" s="1784"/>
      <c r="CY45" s="1784"/>
      <c r="CZ45" s="1784"/>
      <c r="DA45" s="1784"/>
      <c r="DB45" s="1784"/>
      <c r="DC45" s="1784"/>
      <c r="DD45" s="1784"/>
      <c r="DE45" s="1784"/>
      <c r="DF45" s="1784"/>
      <c r="DG45" s="1784"/>
      <c r="DH45" s="1784"/>
      <c r="DI45" s="1784"/>
      <c r="DJ45" s="1784"/>
      <c r="DK45" s="1784"/>
      <c r="DL45" s="1784"/>
      <c r="DM45" s="1784"/>
      <c r="DN45" s="1784"/>
      <c r="DO45" s="1784"/>
      <c r="DP45" s="1784"/>
      <c r="DQ45" s="1784"/>
      <c r="DR45" s="1784"/>
      <c r="DS45" s="1784"/>
      <c r="DT45" s="1784"/>
      <c r="DU45" s="1784"/>
      <c r="DV45" s="1784"/>
      <c r="DW45" s="1784"/>
      <c r="DX45" s="1784"/>
      <c r="DY45" s="1784"/>
      <c r="DZ45" s="1784"/>
      <c r="EA45" s="1784"/>
      <c r="EB45" s="1784"/>
      <c r="EC45" s="1784"/>
      <c r="ED45" s="1784"/>
      <c r="EE45" s="1784"/>
      <c r="EF45" s="1784"/>
      <c r="EG45" s="1784"/>
      <c r="EH45" s="1784"/>
      <c r="EI45" s="1784"/>
      <c r="EJ45" s="1784"/>
      <c r="EK45" s="1784"/>
      <c r="EL45" s="1784"/>
      <c r="EM45" s="1784"/>
      <c r="EN45" s="1784"/>
      <c r="EO45" s="1784"/>
      <c r="EP45" s="1784"/>
      <c r="EQ45" s="1784"/>
      <c r="ER45" s="1784"/>
      <c r="ES45" s="1784"/>
      <c r="ET45" s="1784"/>
      <c r="EU45" s="1784"/>
      <c r="EV45" s="1784"/>
      <c r="EW45" s="1784"/>
      <c r="EX45" s="1784"/>
      <c r="EY45" s="1784"/>
      <c r="EZ45" s="1784"/>
      <c r="FA45" s="1784"/>
      <c r="FB45" s="1784"/>
    </row>
    <row r="46" spans="9:158" ht="9" customHeight="1">
      <c r="I46" s="1784"/>
      <c r="J46" s="1689"/>
      <c r="K46" s="3329"/>
      <c r="L46" s="3330"/>
      <c r="M46" s="3330"/>
      <c r="N46" s="3330"/>
      <c r="O46" s="3330"/>
      <c r="P46" s="3330"/>
      <c r="Q46" s="3330"/>
      <c r="R46" s="3330"/>
      <c r="S46" s="3330"/>
      <c r="T46" s="3330"/>
      <c r="U46" s="3330"/>
      <c r="V46" s="3330"/>
      <c r="W46" s="3330"/>
      <c r="X46" s="3330"/>
      <c r="Y46" s="3330"/>
      <c r="Z46" s="3330"/>
      <c r="AA46" s="3331"/>
      <c r="AB46" s="1784"/>
      <c r="AC46" s="1794"/>
      <c r="AD46" s="1795"/>
      <c r="AE46" s="1795"/>
      <c r="AF46" s="1795"/>
      <c r="AG46" s="1795"/>
      <c r="AH46" s="1795"/>
      <c r="AI46" s="1795"/>
      <c r="AJ46" s="1795"/>
      <c r="AK46" s="1795"/>
      <c r="AL46" s="1795"/>
      <c r="AM46" s="1796"/>
      <c r="AN46" s="3401"/>
      <c r="AO46" s="3402"/>
      <c r="AP46" s="1788"/>
      <c r="AQ46" s="1784"/>
      <c r="AR46" s="3344"/>
      <c r="AS46" s="3345"/>
      <c r="AT46" s="3345"/>
      <c r="AU46" s="3345"/>
      <c r="AV46" s="3345"/>
      <c r="AW46" s="3345"/>
      <c r="AX46" s="3345"/>
      <c r="AY46" s="3345"/>
      <c r="AZ46" s="3345"/>
      <c r="BA46" s="3345"/>
      <c r="BB46" s="3346"/>
      <c r="BC46" s="3396"/>
      <c r="BD46" s="3397"/>
      <c r="BE46" s="3397"/>
      <c r="BF46" s="3397"/>
      <c r="BG46" s="3397"/>
      <c r="BH46" s="3397"/>
      <c r="BI46" s="3397"/>
      <c r="BJ46" s="3398"/>
      <c r="BK46" s="3401"/>
      <c r="BL46" s="3402"/>
      <c r="BM46" s="1788"/>
      <c r="BN46" s="1784"/>
      <c r="BO46" s="1784"/>
      <c r="BP46" s="1784"/>
      <c r="BQ46" s="1784"/>
      <c r="BR46" s="1784"/>
      <c r="BS46" s="1784"/>
      <c r="BT46" s="1784"/>
      <c r="BU46" s="1784"/>
      <c r="BV46" s="1784"/>
      <c r="BW46" s="1784"/>
      <c r="BX46" s="1784"/>
      <c r="BY46" s="1784"/>
      <c r="BZ46" s="1784"/>
      <c r="CA46" s="1784"/>
      <c r="CB46" s="1784"/>
      <c r="CC46" s="1784"/>
      <c r="CD46" s="1784"/>
      <c r="CE46" s="1784"/>
      <c r="CF46" s="1784"/>
      <c r="CG46" s="1784"/>
      <c r="CH46" s="1784"/>
      <c r="CI46" s="1784"/>
      <c r="CJ46" s="1784"/>
      <c r="CK46" s="1784"/>
      <c r="CL46" s="1784"/>
      <c r="CM46" s="1784"/>
      <c r="CN46" s="1784"/>
      <c r="CO46" s="1784"/>
      <c r="CP46" s="1784"/>
      <c r="CQ46" s="1784"/>
      <c r="CR46" s="1784"/>
      <c r="CS46" s="1784"/>
      <c r="CT46" s="1784"/>
      <c r="CU46" s="1422"/>
      <c r="CV46" s="1784"/>
      <c r="CW46" s="1784"/>
      <c r="CX46" s="1784"/>
      <c r="CY46" s="1784"/>
      <c r="CZ46" s="1784"/>
      <c r="DA46" s="1784"/>
      <c r="DB46" s="1784"/>
      <c r="DC46" s="1784"/>
      <c r="DD46" s="1784"/>
      <c r="DE46" s="1784"/>
      <c r="DF46" s="1784"/>
      <c r="DG46" s="1784"/>
      <c r="DH46" s="1784"/>
      <c r="DI46" s="1784"/>
      <c r="DJ46" s="1784"/>
      <c r="DK46" s="1784"/>
      <c r="DL46" s="1784"/>
      <c r="DM46" s="1784"/>
      <c r="DN46" s="1784"/>
      <c r="DO46" s="1784"/>
      <c r="DP46" s="1784"/>
      <c r="DQ46" s="1784"/>
      <c r="DR46" s="1784"/>
      <c r="DS46" s="1784"/>
      <c r="DT46" s="1784"/>
      <c r="DU46" s="1784"/>
      <c r="DV46" s="1784"/>
      <c r="DW46" s="1784"/>
      <c r="DX46" s="1784"/>
      <c r="DY46" s="1784"/>
      <c r="DZ46" s="1784"/>
      <c r="EA46" s="1784"/>
      <c r="EB46" s="1784"/>
      <c r="EC46" s="1784"/>
      <c r="ED46" s="1784"/>
      <c r="EE46" s="1784"/>
      <c r="EF46" s="1784"/>
      <c r="EG46" s="1784"/>
      <c r="EH46" s="1784"/>
      <c r="EI46" s="1784"/>
      <c r="EJ46" s="1784"/>
      <c r="EK46" s="1784"/>
      <c r="EL46" s="1784"/>
      <c r="EM46" s="1784"/>
      <c r="EN46" s="1784"/>
      <c r="EO46" s="1784"/>
      <c r="EP46" s="1784"/>
      <c r="EQ46" s="1784"/>
      <c r="ER46" s="1784"/>
      <c r="ES46" s="1784"/>
      <c r="ET46" s="1784"/>
      <c r="EU46" s="1784"/>
      <c r="EV46" s="1784"/>
      <c r="EW46" s="1784"/>
      <c r="EX46" s="1784"/>
      <c r="EY46" s="1784"/>
      <c r="EZ46" s="1784"/>
      <c r="FA46" s="1784"/>
      <c r="FB46" s="1784"/>
    </row>
    <row r="47" spans="9:158" ht="9" customHeight="1">
      <c r="I47" s="1784"/>
      <c r="J47" s="1689"/>
      <c r="K47" s="1784"/>
      <c r="L47" s="1784"/>
      <c r="M47" s="1784"/>
      <c r="N47" s="1784"/>
      <c r="O47" s="1784"/>
      <c r="P47" s="1784"/>
      <c r="Q47" s="1784"/>
      <c r="R47" s="1784"/>
      <c r="S47" s="1784"/>
      <c r="T47" s="1784"/>
      <c r="U47" s="1784"/>
      <c r="V47" s="1784"/>
      <c r="W47" s="1784"/>
      <c r="X47" s="1784"/>
      <c r="Y47" s="1784"/>
      <c r="Z47" s="1784"/>
      <c r="AA47" s="1784"/>
      <c r="AB47" s="1784"/>
      <c r="AC47" s="1784"/>
      <c r="AD47" s="1784"/>
      <c r="AE47" s="1784"/>
      <c r="AF47" s="1784"/>
      <c r="AG47" s="1784"/>
      <c r="AH47" s="1784"/>
      <c r="AI47" s="1784"/>
      <c r="AJ47" s="1784"/>
      <c r="AK47" s="1784"/>
      <c r="AL47" s="1784"/>
      <c r="AM47" s="1784"/>
      <c r="AN47" s="1784"/>
      <c r="AO47" s="1784"/>
      <c r="AP47" s="1784"/>
      <c r="AQ47" s="1784"/>
      <c r="AR47" s="1784"/>
      <c r="AS47" s="1784"/>
      <c r="AT47" s="1784"/>
      <c r="AU47" s="1784"/>
      <c r="AV47" s="1784"/>
      <c r="AW47" s="1784"/>
      <c r="AX47" s="1784"/>
      <c r="AY47" s="1784"/>
      <c r="AZ47" s="1784"/>
      <c r="BA47" s="1784"/>
      <c r="BB47" s="1784"/>
      <c r="BC47" s="1784"/>
      <c r="BD47" s="1784"/>
      <c r="BE47" s="1784"/>
      <c r="BF47" s="1784"/>
      <c r="BG47" s="1784"/>
      <c r="BH47" s="1784"/>
      <c r="BI47" s="1784"/>
      <c r="BJ47" s="1784"/>
      <c r="BK47" s="1784"/>
      <c r="BL47" s="1784"/>
      <c r="BM47" s="1784"/>
      <c r="BN47" s="1784"/>
      <c r="BO47" s="1784"/>
      <c r="BP47" s="1784"/>
      <c r="BQ47" s="1784"/>
      <c r="BR47" s="1784"/>
      <c r="BS47" s="1784"/>
      <c r="BT47" s="1784"/>
      <c r="BU47" s="1784"/>
      <c r="BV47" s="1784"/>
      <c r="BW47" s="1784"/>
      <c r="BX47" s="1784"/>
      <c r="BY47" s="1784"/>
      <c r="BZ47" s="1784"/>
      <c r="CA47" s="1784"/>
      <c r="CB47" s="1784"/>
      <c r="CC47" s="1784"/>
      <c r="CD47" s="1784"/>
      <c r="CE47" s="1784"/>
      <c r="CF47" s="1784"/>
      <c r="CG47" s="1784"/>
      <c r="CH47" s="1784"/>
      <c r="CI47" s="1784"/>
      <c r="CJ47" s="1784"/>
      <c r="CK47" s="1784"/>
      <c r="CL47" s="1784"/>
      <c r="CM47" s="1784"/>
      <c r="CN47" s="1784"/>
      <c r="CO47" s="1784"/>
      <c r="CP47" s="1784"/>
      <c r="CQ47" s="1784"/>
      <c r="CR47" s="1784"/>
      <c r="CS47" s="1784"/>
      <c r="CT47" s="1784"/>
      <c r="CU47" s="1422"/>
      <c r="CV47" s="1784"/>
      <c r="CW47" s="1784"/>
      <c r="CX47" s="1784"/>
      <c r="CY47" s="1784"/>
      <c r="CZ47" s="1784"/>
      <c r="DA47" s="1784"/>
      <c r="DB47" s="1784"/>
      <c r="DC47" s="1784"/>
      <c r="DD47" s="1784"/>
      <c r="DE47" s="1784"/>
      <c r="DF47" s="1784"/>
      <c r="DG47" s="1784"/>
      <c r="DH47" s="1784"/>
      <c r="DI47" s="1784"/>
      <c r="DJ47" s="1784"/>
      <c r="DK47" s="1784"/>
      <c r="DL47" s="1784"/>
      <c r="DM47" s="1784"/>
      <c r="DN47" s="1784"/>
      <c r="DO47" s="1784"/>
      <c r="DP47" s="1784"/>
      <c r="DQ47" s="1784"/>
      <c r="DR47" s="1784"/>
      <c r="DS47" s="1784"/>
      <c r="DT47" s="1784"/>
      <c r="DU47" s="1784"/>
      <c r="DV47" s="1784"/>
      <c r="DW47" s="1784"/>
      <c r="DX47" s="1784"/>
      <c r="DY47" s="1784"/>
      <c r="DZ47" s="1784"/>
      <c r="EA47" s="1784"/>
      <c r="EB47" s="1784"/>
      <c r="EC47" s="1784"/>
      <c r="ED47" s="1784"/>
      <c r="EE47" s="1784"/>
      <c r="EF47" s="1784"/>
      <c r="EG47" s="1784"/>
      <c r="EH47" s="1784"/>
      <c r="EI47" s="1784"/>
      <c r="EJ47" s="1784"/>
      <c r="EK47" s="1784"/>
      <c r="EL47" s="1784"/>
      <c r="EM47" s="1784"/>
      <c r="EN47" s="1784"/>
      <c r="EO47" s="1784"/>
      <c r="EP47" s="1784"/>
      <c r="EQ47" s="1784"/>
      <c r="ER47" s="1784"/>
      <c r="ES47" s="1784"/>
      <c r="ET47" s="1784"/>
      <c r="EU47" s="1784"/>
      <c r="EV47" s="1784"/>
      <c r="EW47" s="1784"/>
      <c r="EX47" s="1784"/>
      <c r="EY47" s="1784"/>
      <c r="EZ47" s="1784"/>
      <c r="FA47" s="1784"/>
      <c r="FB47" s="1784"/>
    </row>
    <row r="48" spans="9:158" ht="9" customHeight="1">
      <c r="I48" s="1784"/>
      <c r="J48" s="1689"/>
      <c r="K48" s="3325" t="s">
        <v>2740</v>
      </c>
      <c r="L48" s="3325"/>
      <c r="M48" s="3325"/>
      <c r="N48" s="3325"/>
      <c r="O48" s="3325"/>
      <c r="P48" s="3325"/>
      <c r="Q48" s="3325"/>
      <c r="R48" s="3325"/>
      <c r="S48" s="3325"/>
      <c r="T48" s="3325"/>
      <c r="U48" s="1784"/>
      <c r="V48" s="1784"/>
      <c r="W48" s="1784"/>
      <c r="X48" s="1784"/>
      <c r="Y48" s="1784"/>
      <c r="Z48" s="1784"/>
      <c r="AA48" s="1784"/>
      <c r="AB48" s="1784"/>
      <c r="AC48" s="1784"/>
      <c r="AD48" s="1784"/>
      <c r="AE48" s="1784"/>
      <c r="AF48" s="1784"/>
      <c r="AG48" s="1784"/>
      <c r="AH48" s="1784"/>
      <c r="AI48" s="1784"/>
      <c r="AJ48" s="1784"/>
      <c r="AK48" s="1784"/>
      <c r="AL48" s="1784"/>
      <c r="AM48" s="1784"/>
      <c r="AN48" s="1784"/>
      <c r="AO48" s="1784"/>
      <c r="AP48" s="1784"/>
      <c r="AQ48" s="1784"/>
      <c r="AR48" s="1784"/>
      <c r="AS48" s="1784"/>
      <c r="AT48" s="1784"/>
      <c r="AU48" s="1784"/>
      <c r="AV48" s="1784"/>
      <c r="AW48" s="1784"/>
      <c r="AX48" s="1784"/>
      <c r="AY48" s="1784"/>
      <c r="AZ48" s="1784"/>
      <c r="BA48" s="1784"/>
      <c r="BB48" s="1784"/>
      <c r="BC48" s="1784"/>
      <c r="BD48" s="1784"/>
      <c r="BE48" s="1784"/>
      <c r="BF48" s="1784"/>
      <c r="BG48" s="1784"/>
      <c r="BH48" s="1784"/>
      <c r="BI48" s="1784"/>
      <c r="BJ48" s="1784"/>
      <c r="BK48" s="1784"/>
      <c r="BL48" s="1784"/>
      <c r="BM48" s="1784"/>
      <c r="BN48" s="1784"/>
      <c r="BO48" s="1784"/>
      <c r="BP48" s="1784"/>
      <c r="BQ48" s="1784"/>
      <c r="BR48" s="1784"/>
      <c r="BS48" s="1784"/>
      <c r="BT48" s="1784"/>
      <c r="BU48" s="1784"/>
      <c r="BV48" s="1784"/>
      <c r="BW48" s="1784"/>
      <c r="BX48" s="1784"/>
      <c r="BY48" s="1784"/>
      <c r="BZ48" s="1784"/>
      <c r="CA48" s="1784"/>
      <c r="CB48" s="1784"/>
      <c r="CC48" s="1784"/>
      <c r="CD48" s="1784"/>
      <c r="CE48" s="1784"/>
      <c r="CF48" s="1784"/>
      <c r="CG48" s="1784"/>
      <c r="CH48" s="1784"/>
      <c r="CI48" s="1784"/>
      <c r="CJ48" s="1784"/>
      <c r="CK48" s="1784"/>
      <c r="CL48" s="1784"/>
      <c r="CM48" s="1784"/>
      <c r="CN48" s="1784"/>
      <c r="CO48" s="1784"/>
      <c r="CP48" s="1784"/>
      <c r="CQ48" s="1784"/>
      <c r="CR48" s="1784"/>
      <c r="CS48" s="1784"/>
      <c r="CT48" s="1784"/>
      <c r="CU48" s="1422"/>
      <c r="CV48" s="1784"/>
      <c r="CW48" s="1784"/>
      <c r="CX48" s="1784"/>
      <c r="CY48" s="1784"/>
      <c r="CZ48" s="1784"/>
      <c r="DA48" s="1784"/>
      <c r="DB48" s="1784"/>
      <c r="DC48" s="1784"/>
      <c r="DD48" s="1784"/>
      <c r="DE48" s="1784"/>
      <c r="DF48" s="1784"/>
      <c r="DG48" s="1784"/>
      <c r="DH48" s="1784"/>
      <c r="DI48" s="1784"/>
      <c r="DJ48" s="1784"/>
      <c r="DK48" s="1784"/>
      <c r="DL48" s="1784"/>
      <c r="DM48" s="1784"/>
      <c r="DN48" s="1784"/>
      <c r="DO48" s="1784"/>
      <c r="DP48" s="1784"/>
      <c r="DQ48" s="1784"/>
      <c r="DR48" s="1784"/>
      <c r="DS48" s="1784"/>
      <c r="DT48" s="1784"/>
      <c r="DU48" s="1784"/>
      <c r="DV48" s="1784"/>
      <c r="DW48" s="1784"/>
      <c r="DX48" s="1784"/>
      <c r="DY48" s="1784"/>
      <c r="DZ48" s="1784"/>
      <c r="EA48" s="1784"/>
      <c r="EB48" s="1784"/>
      <c r="EC48" s="1784"/>
      <c r="ED48" s="1784"/>
      <c r="EE48" s="1784"/>
      <c r="EF48" s="1784"/>
      <c r="EG48" s="1784"/>
      <c r="EH48" s="1784"/>
      <c r="EI48" s="1784"/>
      <c r="EJ48" s="1784"/>
      <c r="EK48" s="1784"/>
      <c r="EL48" s="1784"/>
      <c r="EM48" s="1784"/>
      <c r="EN48" s="1784"/>
      <c r="EO48" s="1784"/>
      <c r="EP48" s="1784"/>
      <c r="EQ48" s="1784"/>
      <c r="ER48" s="1784"/>
      <c r="ES48" s="1784"/>
      <c r="ET48" s="1784"/>
      <c r="EU48" s="1784"/>
      <c r="EV48" s="1784"/>
      <c r="EW48" s="1784"/>
      <c r="EX48" s="1784"/>
      <c r="EY48" s="1784"/>
      <c r="EZ48" s="1784"/>
      <c r="FA48" s="1784"/>
      <c r="FB48" s="1784"/>
    </row>
    <row r="49" spans="9:158" ht="9" customHeight="1">
      <c r="I49" s="1784"/>
      <c r="J49" s="1689"/>
      <c r="K49" s="3325"/>
      <c r="L49" s="3325"/>
      <c r="M49" s="3325"/>
      <c r="N49" s="3325"/>
      <c r="O49" s="3325"/>
      <c r="P49" s="3325"/>
      <c r="Q49" s="3325"/>
      <c r="R49" s="3325"/>
      <c r="S49" s="3325"/>
      <c r="T49" s="3325"/>
      <c r="U49" s="1784"/>
      <c r="V49" s="1784"/>
      <c r="W49" s="1784"/>
      <c r="X49" s="1784"/>
      <c r="Y49" s="1784"/>
      <c r="Z49" s="1784"/>
      <c r="AA49" s="1784"/>
      <c r="AB49" s="1784"/>
      <c r="AC49" s="1784"/>
      <c r="AD49" s="1784"/>
      <c r="AE49" s="1784"/>
      <c r="AF49" s="1784"/>
      <c r="AG49" s="1784"/>
      <c r="AH49" s="1784"/>
      <c r="AI49" s="1784"/>
      <c r="AJ49" s="1784"/>
      <c r="AK49" s="1784"/>
      <c r="AL49" s="1784"/>
      <c r="AM49" s="1784"/>
      <c r="AN49" s="1784"/>
      <c r="AO49" s="1784"/>
      <c r="AP49" s="1784"/>
      <c r="AQ49" s="1784"/>
      <c r="AR49" s="1784"/>
      <c r="AS49" s="1784"/>
      <c r="AT49" s="1784"/>
      <c r="AU49" s="1784"/>
      <c r="AV49" s="1784"/>
      <c r="AW49" s="1784"/>
      <c r="AX49" s="1784"/>
      <c r="AY49" s="1784"/>
      <c r="AZ49" s="1784"/>
      <c r="BA49" s="1784"/>
      <c r="BB49" s="1784"/>
      <c r="BC49" s="1784"/>
      <c r="BD49" s="1784"/>
      <c r="BE49" s="1784"/>
      <c r="BF49" s="1784"/>
      <c r="BG49" s="1784"/>
      <c r="BH49" s="1784"/>
      <c r="BI49" s="1784"/>
      <c r="BJ49" s="1784"/>
      <c r="BK49" s="1784"/>
      <c r="BL49" s="1784"/>
      <c r="BM49" s="1784"/>
      <c r="BN49" s="1784"/>
      <c r="BO49" s="1784"/>
      <c r="BP49" s="1784"/>
      <c r="BQ49" s="1784"/>
      <c r="BR49" s="1784"/>
      <c r="BS49" s="1784"/>
      <c r="BT49" s="1784"/>
      <c r="BU49" s="1784"/>
      <c r="BV49" s="1784"/>
      <c r="BW49" s="1784"/>
      <c r="BX49" s="1784"/>
      <c r="BY49" s="1784"/>
      <c r="BZ49" s="1784"/>
      <c r="CA49" s="1784"/>
      <c r="CB49" s="1784"/>
      <c r="CC49" s="1784"/>
      <c r="CD49" s="1784"/>
      <c r="CE49" s="1784"/>
      <c r="CF49" s="1784"/>
      <c r="CG49" s="1784"/>
      <c r="CH49" s="1784"/>
      <c r="CI49" s="1784"/>
      <c r="CJ49" s="1784"/>
      <c r="CK49" s="1784"/>
      <c r="CL49" s="1784"/>
      <c r="CM49" s="1784"/>
      <c r="CN49" s="1784"/>
      <c r="CO49" s="1784"/>
      <c r="CP49" s="1784"/>
      <c r="CQ49" s="1784"/>
      <c r="CR49" s="1784"/>
      <c r="CS49" s="1784"/>
      <c r="CT49" s="1784"/>
      <c r="CU49" s="1422"/>
      <c r="CV49" s="1784"/>
      <c r="CW49" s="1784"/>
      <c r="CX49" s="1784"/>
      <c r="CY49" s="1784"/>
      <c r="CZ49" s="1784"/>
      <c r="DA49" s="1784"/>
      <c r="DB49" s="1784"/>
      <c r="DC49" s="1784"/>
      <c r="DD49" s="1784"/>
      <c r="DE49" s="1784"/>
      <c r="DF49" s="1784"/>
      <c r="DG49" s="1784"/>
      <c r="DH49" s="1784"/>
      <c r="DI49" s="1784"/>
      <c r="DJ49" s="1784"/>
      <c r="DK49" s="1784"/>
      <c r="DL49" s="1784"/>
      <c r="DM49" s="1784"/>
      <c r="DN49" s="1784"/>
      <c r="DO49" s="1784"/>
      <c r="DP49" s="1784"/>
      <c r="DQ49" s="1784"/>
      <c r="DR49" s="1784"/>
      <c r="DS49" s="1784"/>
      <c r="DT49" s="1784"/>
      <c r="DU49" s="1784"/>
      <c r="DV49" s="1784"/>
      <c r="DW49" s="1784"/>
      <c r="DX49" s="1784"/>
      <c r="DY49" s="1784"/>
      <c r="DZ49" s="1784"/>
      <c r="EA49" s="1784"/>
      <c r="EB49" s="1784"/>
      <c r="EC49" s="1784"/>
      <c r="ED49" s="1784"/>
      <c r="EE49" s="1784"/>
      <c r="EF49" s="1784"/>
      <c r="EG49" s="1784"/>
      <c r="EH49" s="1784"/>
      <c r="EI49" s="1784"/>
      <c r="EJ49" s="1784"/>
      <c r="EK49" s="1784"/>
      <c r="EL49" s="1784"/>
      <c r="EM49" s="1784"/>
      <c r="EN49" s="1784"/>
      <c r="EO49" s="1784"/>
      <c r="EP49" s="1784"/>
      <c r="EQ49" s="1784"/>
      <c r="ER49" s="1784"/>
      <c r="ES49" s="1784"/>
      <c r="ET49" s="1784"/>
      <c r="EU49" s="1784"/>
      <c r="EV49" s="1784"/>
      <c r="EW49" s="1784"/>
      <c r="EX49" s="1784"/>
      <c r="EY49" s="1784"/>
      <c r="EZ49" s="1784"/>
      <c r="FA49" s="1784"/>
      <c r="FB49" s="1784"/>
    </row>
    <row r="50" spans="9:158" ht="9" customHeight="1">
      <c r="I50" s="1784"/>
      <c r="J50" s="1689"/>
      <c r="K50" s="1797"/>
      <c r="L50" s="1798"/>
      <c r="M50" s="1798"/>
      <c r="N50" s="1798"/>
      <c r="O50" s="1798"/>
      <c r="P50" s="1798"/>
      <c r="Q50" s="1798"/>
      <c r="R50" s="1798"/>
      <c r="S50" s="1798"/>
      <c r="T50" s="1798"/>
      <c r="U50" s="1798"/>
      <c r="V50" s="1798"/>
      <c r="W50" s="1798"/>
      <c r="X50" s="1798"/>
      <c r="Y50" s="1798"/>
      <c r="Z50" s="1798"/>
      <c r="AA50" s="1798"/>
      <c r="AB50" s="1798"/>
      <c r="AC50" s="1798"/>
      <c r="AD50" s="1798"/>
      <c r="AE50" s="1798"/>
      <c r="AF50" s="1798"/>
      <c r="AG50" s="1798"/>
      <c r="AH50" s="1798"/>
      <c r="AI50" s="1798"/>
      <c r="AJ50" s="1798"/>
      <c r="AK50" s="1798"/>
      <c r="AL50" s="1798"/>
      <c r="AM50" s="1798"/>
      <c r="AN50" s="1798"/>
      <c r="AO50" s="1798"/>
      <c r="AP50" s="1798"/>
      <c r="AQ50" s="1798"/>
      <c r="AR50" s="1798"/>
      <c r="AS50" s="1798"/>
      <c r="AT50" s="1798"/>
      <c r="AU50" s="1798"/>
      <c r="AV50" s="1798"/>
      <c r="AW50" s="1798"/>
      <c r="AX50" s="1798"/>
      <c r="AY50" s="1798"/>
      <c r="AZ50" s="1798"/>
      <c r="BA50" s="1798"/>
      <c r="BB50" s="1798"/>
      <c r="BC50" s="1798"/>
      <c r="BD50" s="1798"/>
      <c r="BE50" s="1798"/>
      <c r="BF50" s="1798"/>
      <c r="BG50" s="1798"/>
      <c r="BH50" s="1798"/>
      <c r="BI50" s="1798"/>
      <c r="BJ50" s="1798"/>
      <c r="BK50" s="1798"/>
      <c r="BL50" s="1798"/>
      <c r="BM50" s="1798"/>
      <c r="BN50" s="1798"/>
      <c r="BO50" s="1798"/>
      <c r="BP50" s="1798"/>
      <c r="BQ50" s="1798"/>
      <c r="BR50" s="1798"/>
      <c r="BS50" s="1798"/>
      <c r="BT50" s="1798"/>
      <c r="BU50" s="1798"/>
      <c r="BV50" s="1798"/>
      <c r="BW50" s="1798"/>
      <c r="BX50" s="1798"/>
      <c r="BY50" s="1798"/>
      <c r="BZ50" s="1798"/>
      <c r="CA50" s="1798"/>
      <c r="CB50" s="1798"/>
      <c r="CC50" s="1798"/>
      <c r="CD50" s="1798"/>
      <c r="CE50" s="1798"/>
      <c r="CF50" s="1798"/>
      <c r="CG50" s="1798"/>
      <c r="CH50" s="1798"/>
      <c r="CI50" s="1798"/>
      <c r="CJ50" s="1798"/>
      <c r="CK50" s="1798"/>
      <c r="CL50" s="1798"/>
      <c r="CM50" s="1798"/>
      <c r="CN50" s="1798"/>
      <c r="CO50" s="1798"/>
      <c r="CP50" s="1798"/>
      <c r="CQ50" s="1798"/>
      <c r="CR50" s="1798"/>
      <c r="CS50" s="1798"/>
      <c r="CT50" s="1799"/>
      <c r="CU50" s="1422"/>
      <c r="CV50" s="1784"/>
      <c r="CW50" s="1784"/>
      <c r="CX50" s="1784"/>
      <c r="CY50" s="1784"/>
      <c r="CZ50" s="1784"/>
      <c r="DA50" s="1784"/>
      <c r="DB50" s="1784"/>
      <c r="DC50" s="1784"/>
      <c r="DD50" s="1784"/>
      <c r="DE50" s="1784"/>
      <c r="DF50" s="1784"/>
      <c r="DG50" s="1784"/>
      <c r="DH50" s="1784"/>
      <c r="DI50" s="1784"/>
      <c r="DJ50" s="1784"/>
      <c r="DK50" s="1784"/>
      <c r="DL50" s="1784"/>
      <c r="DM50" s="1784"/>
      <c r="DN50" s="1784"/>
      <c r="DO50" s="1784"/>
      <c r="DP50" s="1784"/>
      <c r="DQ50" s="1784"/>
      <c r="DR50" s="1784"/>
      <c r="DS50" s="1784"/>
      <c r="DT50" s="1784"/>
      <c r="DU50" s="1784"/>
      <c r="DV50" s="1784"/>
      <c r="DW50" s="1784"/>
      <c r="DX50" s="1784"/>
      <c r="DY50" s="1784"/>
      <c r="DZ50" s="1784"/>
      <c r="EA50" s="1784"/>
      <c r="EB50" s="1784"/>
      <c r="EC50" s="1784"/>
      <c r="ED50" s="1784"/>
      <c r="EE50" s="1784"/>
      <c r="EF50" s="1784"/>
      <c r="EG50" s="1784"/>
      <c r="EH50" s="1784"/>
      <c r="EI50" s="1784"/>
      <c r="EJ50" s="1784"/>
      <c r="EK50" s="1784"/>
      <c r="EL50" s="1784"/>
      <c r="EM50" s="1784"/>
      <c r="EN50" s="1784"/>
      <c r="EO50" s="1784"/>
      <c r="EP50" s="1784"/>
      <c r="EQ50" s="1784"/>
      <c r="ER50" s="1784"/>
      <c r="ES50" s="1784"/>
      <c r="ET50" s="1784"/>
      <c r="EU50" s="1784"/>
      <c r="EV50" s="1784"/>
      <c r="EW50" s="1784"/>
      <c r="EX50" s="1784"/>
      <c r="EY50" s="1784"/>
      <c r="EZ50" s="1784"/>
      <c r="FA50" s="1784"/>
      <c r="FB50" s="1784"/>
    </row>
    <row r="51" spans="9:158" ht="9" customHeight="1">
      <c r="I51" s="1784"/>
      <c r="J51" s="1689"/>
      <c r="K51" s="1800"/>
      <c r="L51" s="1801"/>
      <c r="M51" s="1801"/>
      <c r="N51" s="1801"/>
      <c r="O51" s="1801"/>
      <c r="P51" s="1801"/>
      <c r="Q51" s="1801"/>
      <c r="R51" s="1801"/>
      <c r="S51" s="1801"/>
      <c r="T51" s="1801"/>
      <c r="U51" s="1801"/>
      <c r="V51" s="1801"/>
      <c r="W51" s="1801"/>
      <c r="X51" s="1801"/>
      <c r="Y51" s="1801"/>
      <c r="Z51" s="1801"/>
      <c r="AA51" s="1801"/>
      <c r="AB51" s="1801"/>
      <c r="AC51" s="1801"/>
      <c r="AD51" s="1801"/>
      <c r="AE51" s="1801"/>
      <c r="AF51" s="1801"/>
      <c r="AG51" s="1801"/>
      <c r="AH51" s="1801"/>
      <c r="AI51" s="1801"/>
      <c r="AJ51" s="1801"/>
      <c r="AK51" s="1801"/>
      <c r="AL51" s="1801"/>
      <c r="AM51" s="1801"/>
      <c r="AN51" s="1801"/>
      <c r="AO51" s="1801"/>
      <c r="AP51" s="1801"/>
      <c r="AQ51" s="1801"/>
      <c r="AR51" s="1801"/>
      <c r="AS51" s="1801"/>
      <c r="AT51" s="1801"/>
      <c r="AU51" s="1801"/>
      <c r="AV51" s="1801"/>
      <c r="AW51" s="1801"/>
      <c r="AX51" s="1801"/>
      <c r="AY51" s="1801"/>
      <c r="AZ51" s="1801"/>
      <c r="BA51" s="1801"/>
      <c r="BB51" s="1801"/>
      <c r="BC51" s="1801"/>
      <c r="BD51" s="1801"/>
      <c r="BE51" s="1801"/>
      <c r="BF51" s="1801"/>
      <c r="BG51" s="1801"/>
      <c r="BH51" s="1801"/>
      <c r="BI51" s="1801"/>
      <c r="BJ51" s="1801"/>
      <c r="BK51" s="1801"/>
      <c r="BL51" s="1801"/>
      <c r="BM51" s="1801"/>
      <c r="BN51" s="1801"/>
      <c r="BO51" s="1801"/>
      <c r="BP51" s="1801"/>
      <c r="BQ51" s="1801"/>
      <c r="BR51" s="1801"/>
      <c r="BS51" s="1801"/>
      <c r="BT51" s="1801"/>
      <c r="BU51" s="1801"/>
      <c r="BV51" s="1801"/>
      <c r="BW51" s="1801"/>
      <c r="BX51" s="1801"/>
      <c r="BY51" s="1801"/>
      <c r="BZ51" s="1801"/>
      <c r="CA51" s="1801"/>
      <c r="CB51" s="1801"/>
      <c r="CC51" s="1801"/>
      <c r="CD51" s="1801"/>
      <c r="CE51" s="1801"/>
      <c r="CF51" s="1801"/>
      <c r="CG51" s="1801"/>
      <c r="CH51" s="1801"/>
      <c r="CI51" s="1801"/>
      <c r="CJ51" s="1801"/>
      <c r="CK51" s="1801"/>
      <c r="CL51" s="1801"/>
      <c r="CM51" s="1801"/>
      <c r="CN51" s="1801"/>
      <c r="CO51" s="1801"/>
      <c r="CP51" s="1801"/>
      <c r="CQ51" s="1801"/>
      <c r="CR51" s="1801"/>
      <c r="CS51" s="1801"/>
      <c r="CT51" s="1802"/>
      <c r="CU51" s="1422"/>
      <c r="CV51" s="1784"/>
      <c r="CW51" s="1784"/>
      <c r="CX51" s="1784"/>
      <c r="CY51" s="1784"/>
      <c r="CZ51" s="1784"/>
      <c r="DA51" s="1784"/>
      <c r="DB51" s="1784"/>
      <c r="DC51" s="1784"/>
      <c r="DD51" s="1784"/>
      <c r="DE51" s="1784"/>
      <c r="DF51" s="1784"/>
      <c r="DG51" s="1784"/>
      <c r="DH51" s="1784"/>
      <c r="DI51" s="1784"/>
      <c r="DJ51" s="1784"/>
      <c r="DK51" s="1784"/>
      <c r="DL51" s="1784"/>
      <c r="DM51" s="1784"/>
      <c r="DN51" s="1784"/>
      <c r="DO51" s="1784"/>
      <c r="DP51" s="1784"/>
      <c r="DQ51" s="1784"/>
      <c r="DR51" s="1784"/>
      <c r="DS51" s="1784"/>
      <c r="DT51" s="1784"/>
      <c r="DU51" s="1784"/>
      <c r="DV51" s="1784"/>
      <c r="DW51" s="1784"/>
      <c r="DX51" s="1784"/>
      <c r="DY51" s="1784"/>
      <c r="DZ51" s="1784"/>
      <c r="EA51" s="1784"/>
      <c r="EB51" s="1784"/>
      <c r="EC51" s="1784"/>
      <c r="ED51" s="1784"/>
      <c r="EE51" s="1784"/>
      <c r="EF51" s="1784"/>
      <c r="EG51" s="1784"/>
      <c r="EH51" s="1784"/>
      <c r="EI51" s="1784"/>
      <c r="EJ51" s="1784"/>
      <c r="EK51" s="1784"/>
      <c r="EL51" s="1784"/>
      <c r="EM51" s="1784"/>
      <c r="EN51" s="1784"/>
      <c r="EO51" s="1784"/>
      <c r="EP51" s="1784"/>
      <c r="EQ51" s="1784"/>
      <c r="ER51" s="1784"/>
      <c r="ES51" s="1784"/>
      <c r="ET51" s="1784"/>
      <c r="EU51" s="1784"/>
      <c r="EV51" s="1784"/>
      <c r="EW51" s="1784"/>
      <c r="EX51" s="1784"/>
      <c r="EY51" s="1784"/>
      <c r="EZ51" s="1784"/>
      <c r="FA51" s="1784"/>
      <c r="FB51" s="1784"/>
    </row>
    <row r="52" spans="9:158" ht="9" customHeight="1">
      <c r="I52" s="1784"/>
      <c r="J52" s="1689"/>
      <c r="K52" s="1800"/>
      <c r="L52" s="1801"/>
      <c r="M52" s="1801"/>
      <c r="N52" s="1801"/>
      <c r="O52" s="1801"/>
      <c r="P52" s="1801"/>
      <c r="Q52" s="1801"/>
      <c r="R52" s="1801"/>
      <c r="S52" s="1801"/>
      <c r="T52" s="1801"/>
      <c r="U52" s="1801"/>
      <c r="V52" s="1801"/>
      <c r="W52" s="1801"/>
      <c r="X52" s="1801"/>
      <c r="Y52" s="1801"/>
      <c r="Z52" s="1801"/>
      <c r="AA52" s="1801"/>
      <c r="AB52" s="1801"/>
      <c r="AC52" s="1801"/>
      <c r="AD52" s="1801"/>
      <c r="AE52" s="1801"/>
      <c r="AF52" s="1801"/>
      <c r="AG52" s="1801"/>
      <c r="AH52" s="1801"/>
      <c r="AI52" s="1801"/>
      <c r="AJ52" s="1801"/>
      <c r="AK52" s="1801"/>
      <c r="AL52" s="1801"/>
      <c r="AM52" s="1801"/>
      <c r="AN52" s="1801"/>
      <c r="AO52" s="1801"/>
      <c r="AP52" s="1801"/>
      <c r="AQ52" s="1801"/>
      <c r="AR52" s="1801"/>
      <c r="AS52" s="1801"/>
      <c r="AT52" s="1801"/>
      <c r="AU52" s="1801"/>
      <c r="AV52" s="1801"/>
      <c r="AW52" s="1801"/>
      <c r="AX52" s="1801"/>
      <c r="AY52" s="1801"/>
      <c r="AZ52" s="1801"/>
      <c r="BA52" s="1801"/>
      <c r="BB52" s="1801"/>
      <c r="BC52" s="1801"/>
      <c r="BD52" s="1801"/>
      <c r="BE52" s="1801"/>
      <c r="BF52" s="1801"/>
      <c r="BG52" s="1801"/>
      <c r="BH52" s="1801"/>
      <c r="BI52" s="1801"/>
      <c r="BJ52" s="1801"/>
      <c r="BK52" s="1801"/>
      <c r="BL52" s="1801"/>
      <c r="BM52" s="1801"/>
      <c r="BN52" s="1801"/>
      <c r="BO52" s="1801"/>
      <c r="BP52" s="1801"/>
      <c r="BQ52" s="1801"/>
      <c r="BR52" s="1801"/>
      <c r="BS52" s="1801"/>
      <c r="BT52" s="1801"/>
      <c r="BU52" s="1801"/>
      <c r="BV52" s="1801"/>
      <c r="BW52" s="1801"/>
      <c r="BX52" s="1801"/>
      <c r="BY52" s="1801"/>
      <c r="BZ52" s="1801"/>
      <c r="CA52" s="1801"/>
      <c r="CB52" s="1801"/>
      <c r="CC52" s="1801"/>
      <c r="CD52" s="1801"/>
      <c r="CE52" s="1801"/>
      <c r="CF52" s="1801"/>
      <c r="CG52" s="1801"/>
      <c r="CH52" s="1801"/>
      <c r="CI52" s="1801"/>
      <c r="CJ52" s="1801"/>
      <c r="CK52" s="1801"/>
      <c r="CL52" s="1801"/>
      <c r="CM52" s="1801"/>
      <c r="CN52" s="1801"/>
      <c r="CO52" s="1801"/>
      <c r="CP52" s="1801"/>
      <c r="CQ52" s="1801"/>
      <c r="CR52" s="1801"/>
      <c r="CS52" s="1801"/>
      <c r="CT52" s="1802"/>
      <c r="CU52" s="1422"/>
      <c r="CV52" s="1784"/>
      <c r="CW52" s="1784"/>
      <c r="CX52" s="1784"/>
      <c r="CY52" s="1784"/>
      <c r="CZ52" s="1784"/>
      <c r="DA52" s="1784"/>
      <c r="DB52" s="1784"/>
      <c r="DC52" s="1784"/>
      <c r="DD52" s="1784"/>
      <c r="DE52" s="1784"/>
      <c r="DF52" s="1784"/>
      <c r="DG52" s="1784"/>
      <c r="DH52" s="1784"/>
      <c r="DI52" s="1784"/>
      <c r="DJ52" s="1784"/>
      <c r="DK52" s="1784"/>
      <c r="DL52" s="1784"/>
      <c r="DM52" s="1784"/>
      <c r="DN52" s="1784"/>
      <c r="DO52" s="1784"/>
      <c r="DP52" s="1784"/>
      <c r="DQ52" s="1784"/>
      <c r="DR52" s="1784"/>
      <c r="DS52" s="1784"/>
      <c r="DT52" s="1784"/>
      <c r="DU52" s="1784"/>
      <c r="DV52" s="1784"/>
      <c r="DW52" s="1784"/>
      <c r="DX52" s="1784"/>
      <c r="DY52" s="1784"/>
      <c r="DZ52" s="1784"/>
      <c r="EA52" s="1784"/>
      <c r="EB52" s="1784"/>
      <c r="EC52" s="1784"/>
      <c r="ED52" s="1784"/>
      <c r="EE52" s="1784"/>
      <c r="EF52" s="1784"/>
      <c r="EG52" s="1784"/>
      <c r="EH52" s="1784"/>
      <c r="EI52" s="1784"/>
      <c r="EJ52" s="1784"/>
      <c r="EK52" s="1784"/>
      <c r="EL52" s="1784"/>
      <c r="EM52" s="1784"/>
      <c r="EN52" s="1784"/>
      <c r="EO52" s="1784"/>
      <c r="EP52" s="1784"/>
      <c r="EQ52" s="1784"/>
      <c r="ER52" s="1784"/>
      <c r="ES52" s="1784"/>
      <c r="ET52" s="1784"/>
      <c r="EU52" s="1784"/>
      <c r="EV52" s="1784"/>
      <c r="EW52" s="1784"/>
      <c r="EX52" s="1784"/>
      <c r="EY52" s="1784"/>
      <c r="EZ52" s="1784"/>
      <c r="FA52" s="1784"/>
      <c r="FB52" s="1784"/>
    </row>
    <row r="53" spans="9:158" ht="9" customHeight="1">
      <c r="I53" s="1784"/>
      <c r="J53" s="1689"/>
      <c r="K53" s="1800"/>
      <c r="L53" s="1801"/>
      <c r="M53" s="1801"/>
      <c r="N53" s="1801"/>
      <c r="O53" s="1801"/>
      <c r="P53" s="1801"/>
      <c r="Q53" s="1801"/>
      <c r="R53" s="1801"/>
      <c r="S53" s="1801"/>
      <c r="T53" s="1801"/>
      <c r="U53" s="1801"/>
      <c r="V53" s="1801"/>
      <c r="W53" s="1801"/>
      <c r="X53" s="1801"/>
      <c r="Y53" s="1801"/>
      <c r="Z53" s="1801"/>
      <c r="AA53" s="1801"/>
      <c r="AB53" s="1801"/>
      <c r="AC53" s="1801"/>
      <c r="AD53" s="1801"/>
      <c r="AE53" s="1801"/>
      <c r="AF53" s="1801"/>
      <c r="AG53" s="1801"/>
      <c r="AH53" s="1801"/>
      <c r="AI53" s="1801"/>
      <c r="AJ53" s="1801"/>
      <c r="AK53" s="1801"/>
      <c r="AL53" s="1801"/>
      <c r="AM53" s="1801"/>
      <c r="AN53" s="1801"/>
      <c r="AO53" s="1801"/>
      <c r="AP53" s="1801"/>
      <c r="AQ53" s="1801"/>
      <c r="AR53" s="1801"/>
      <c r="AS53" s="1801"/>
      <c r="AT53" s="1801"/>
      <c r="AU53" s="1801"/>
      <c r="AV53" s="1801"/>
      <c r="AW53" s="1801"/>
      <c r="AX53" s="1801"/>
      <c r="AY53" s="1801"/>
      <c r="AZ53" s="1801"/>
      <c r="BA53" s="1801"/>
      <c r="BB53" s="1801"/>
      <c r="BC53" s="1801"/>
      <c r="BD53" s="1801"/>
      <c r="BE53" s="1801"/>
      <c r="BF53" s="1801"/>
      <c r="BG53" s="1801"/>
      <c r="BH53" s="1801"/>
      <c r="BI53" s="1801"/>
      <c r="BJ53" s="1801"/>
      <c r="BK53" s="1801"/>
      <c r="BL53" s="1801"/>
      <c r="BM53" s="1801"/>
      <c r="BN53" s="1801"/>
      <c r="BO53" s="1801"/>
      <c r="BP53" s="1801"/>
      <c r="BQ53" s="1801"/>
      <c r="BR53" s="1801"/>
      <c r="BS53" s="1801"/>
      <c r="BT53" s="1801"/>
      <c r="BU53" s="1801"/>
      <c r="BV53" s="1801"/>
      <c r="BW53" s="1801"/>
      <c r="BX53" s="1801"/>
      <c r="BY53" s="1801"/>
      <c r="BZ53" s="1801"/>
      <c r="CA53" s="1801"/>
      <c r="CB53" s="1801"/>
      <c r="CC53" s="1801"/>
      <c r="CD53" s="1801"/>
      <c r="CE53" s="1801"/>
      <c r="CF53" s="1801"/>
      <c r="CG53" s="1801"/>
      <c r="CH53" s="1801"/>
      <c r="CI53" s="1801"/>
      <c r="CJ53" s="1801"/>
      <c r="CK53" s="1801"/>
      <c r="CL53" s="1801"/>
      <c r="CM53" s="1801"/>
      <c r="CN53" s="1801"/>
      <c r="CO53" s="1801"/>
      <c r="CP53" s="1801"/>
      <c r="CQ53" s="1801"/>
      <c r="CR53" s="1801"/>
      <c r="CS53" s="1801"/>
      <c r="CT53" s="1802"/>
      <c r="CU53" s="1422"/>
      <c r="CV53" s="1784"/>
      <c r="CW53" s="1784"/>
      <c r="CX53" s="1784"/>
      <c r="CY53" s="1784"/>
      <c r="CZ53" s="1784"/>
      <c r="DA53" s="1784"/>
      <c r="DB53" s="1784"/>
      <c r="DC53" s="1784"/>
      <c r="DD53" s="1784"/>
      <c r="DE53" s="1784"/>
      <c r="DF53" s="1784"/>
      <c r="DG53" s="1784"/>
      <c r="DH53" s="1784"/>
      <c r="DI53" s="1784"/>
      <c r="DJ53" s="1784"/>
      <c r="DK53" s="1784"/>
      <c r="DL53" s="1784"/>
      <c r="DM53" s="1784"/>
      <c r="DN53" s="1784"/>
      <c r="DO53" s="1784"/>
      <c r="DP53" s="1784"/>
      <c r="DQ53" s="1784"/>
      <c r="DR53" s="1784"/>
      <c r="DS53" s="1784"/>
      <c r="DT53" s="1784"/>
      <c r="DU53" s="1784"/>
      <c r="DV53" s="1784"/>
      <c r="DW53" s="1784"/>
      <c r="DX53" s="1784"/>
      <c r="DY53" s="1784"/>
      <c r="DZ53" s="1784"/>
      <c r="EA53" s="1784"/>
      <c r="EB53" s="1784"/>
      <c r="EC53" s="1784"/>
      <c r="ED53" s="1784"/>
      <c r="EE53" s="1784"/>
      <c r="EF53" s="1784"/>
      <c r="EG53" s="1784"/>
      <c r="EH53" s="1784"/>
      <c r="EI53" s="1784"/>
      <c r="EJ53" s="1784"/>
      <c r="EK53" s="1784"/>
      <c r="EL53" s="1784"/>
      <c r="EM53" s="1784"/>
      <c r="EN53" s="1784"/>
      <c r="EO53" s="1784"/>
      <c r="EP53" s="1784"/>
      <c r="EQ53" s="1784"/>
      <c r="ER53" s="1784"/>
      <c r="ES53" s="1784"/>
      <c r="ET53" s="1784"/>
      <c r="EU53" s="1784"/>
      <c r="EV53" s="1784"/>
      <c r="EW53" s="1784"/>
      <c r="EX53" s="1784"/>
      <c r="EY53" s="1784"/>
      <c r="EZ53" s="1784"/>
      <c r="FA53" s="1784"/>
      <c r="FB53" s="1784"/>
    </row>
    <row r="54" spans="9:158" ht="9" customHeight="1">
      <c r="I54" s="1784"/>
      <c r="J54" s="1689"/>
      <c r="K54" s="1800"/>
      <c r="L54" s="1801"/>
      <c r="M54" s="1801"/>
      <c r="N54" s="1801"/>
      <c r="O54" s="1801"/>
      <c r="P54" s="1801"/>
      <c r="Q54" s="1801"/>
      <c r="R54" s="1801"/>
      <c r="S54" s="1801"/>
      <c r="T54" s="1801"/>
      <c r="U54" s="1801"/>
      <c r="V54" s="1801"/>
      <c r="W54" s="1801"/>
      <c r="X54" s="1801"/>
      <c r="Y54" s="1801"/>
      <c r="Z54" s="1801"/>
      <c r="AA54" s="1801"/>
      <c r="AB54" s="1801"/>
      <c r="AC54" s="1801"/>
      <c r="AD54" s="1801"/>
      <c r="AE54" s="1801"/>
      <c r="AF54" s="1801"/>
      <c r="AG54" s="1801"/>
      <c r="AH54" s="1801"/>
      <c r="AI54" s="1801"/>
      <c r="AJ54" s="1801"/>
      <c r="AK54" s="1801"/>
      <c r="AL54" s="1801"/>
      <c r="AM54" s="1801"/>
      <c r="AN54" s="1801"/>
      <c r="AO54" s="1801"/>
      <c r="AP54" s="1801"/>
      <c r="AQ54" s="1801"/>
      <c r="AR54" s="1801"/>
      <c r="AS54" s="1801"/>
      <c r="AT54" s="1801"/>
      <c r="AU54" s="1801"/>
      <c r="AV54" s="1801"/>
      <c r="AW54" s="1801"/>
      <c r="AX54" s="1801"/>
      <c r="AY54" s="1801"/>
      <c r="AZ54" s="1801"/>
      <c r="BA54" s="1801"/>
      <c r="BB54" s="1801"/>
      <c r="BC54" s="1801"/>
      <c r="BD54" s="1801"/>
      <c r="BE54" s="1801"/>
      <c r="BF54" s="1801"/>
      <c r="BG54" s="1801"/>
      <c r="BH54" s="1801"/>
      <c r="BI54" s="1801"/>
      <c r="BJ54" s="1801"/>
      <c r="BK54" s="1801"/>
      <c r="BL54" s="1801"/>
      <c r="BM54" s="1801"/>
      <c r="BN54" s="1801"/>
      <c r="BO54" s="1801"/>
      <c r="BP54" s="1801"/>
      <c r="BQ54" s="1801"/>
      <c r="BR54" s="1801"/>
      <c r="BS54" s="1801"/>
      <c r="BT54" s="1801"/>
      <c r="BU54" s="1801"/>
      <c r="BV54" s="1801"/>
      <c r="BW54" s="1801"/>
      <c r="BX54" s="1801"/>
      <c r="BY54" s="1801"/>
      <c r="BZ54" s="1801"/>
      <c r="CA54" s="1801"/>
      <c r="CB54" s="1801"/>
      <c r="CC54" s="1801"/>
      <c r="CD54" s="1801"/>
      <c r="CE54" s="1801"/>
      <c r="CF54" s="1801"/>
      <c r="CG54" s="1801"/>
      <c r="CH54" s="1801"/>
      <c r="CI54" s="1801"/>
      <c r="CJ54" s="1801"/>
      <c r="CK54" s="1801"/>
      <c r="CL54" s="1801"/>
      <c r="CM54" s="1801"/>
      <c r="CN54" s="1801"/>
      <c r="CO54" s="1801"/>
      <c r="CP54" s="1801"/>
      <c r="CQ54" s="1801"/>
      <c r="CR54" s="1801"/>
      <c r="CS54" s="1801"/>
      <c r="CT54" s="1802"/>
      <c r="CU54" s="1422"/>
      <c r="CV54" s="1784"/>
      <c r="CW54" s="1784"/>
      <c r="CX54" s="1784"/>
      <c r="CY54" s="1784"/>
      <c r="CZ54" s="1784"/>
      <c r="DA54" s="1784"/>
      <c r="DB54" s="1784"/>
      <c r="DC54" s="1784"/>
      <c r="DD54" s="1784"/>
      <c r="DE54" s="1784"/>
      <c r="DF54" s="1784"/>
      <c r="DG54" s="1784"/>
      <c r="DH54" s="1784"/>
      <c r="DI54" s="1784"/>
      <c r="DJ54" s="1784"/>
      <c r="DK54" s="1784"/>
      <c r="DL54" s="1784"/>
      <c r="DM54" s="1784"/>
      <c r="DN54" s="1784"/>
      <c r="DO54" s="1784"/>
      <c r="DP54" s="1784"/>
      <c r="DQ54" s="1784"/>
      <c r="DR54" s="1784"/>
      <c r="DS54" s="1784"/>
      <c r="DT54" s="1784"/>
      <c r="DU54" s="1784"/>
      <c r="DV54" s="1784"/>
      <c r="DW54" s="1784"/>
      <c r="DX54" s="1784"/>
      <c r="DY54" s="1784"/>
      <c r="DZ54" s="1784"/>
      <c r="EA54" s="1784"/>
      <c r="EB54" s="1784"/>
      <c r="EC54" s="1784"/>
      <c r="ED54" s="1784"/>
      <c r="EE54" s="1784"/>
      <c r="EF54" s="1784"/>
      <c r="EG54" s="1784"/>
      <c r="EH54" s="1784"/>
      <c r="EI54" s="1784"/>
      <c r="EJ54" s="1784"/>
      <c r="EK54" s="1784"/>
      <c r="EL54" s="1784"/>
      <c r="EM54" s="1784"/>
      <c r="EN54" s="1784"/>
      <c r="EO54" s="1784"/>
      <c r="EP54" s="1784"/>
      <c r="EQ54" s="1784"/>
      <c r="ER54" s="1784"/>
      <c r="ES54" s="1784"/>
      <c r="ET54" s="1784"/>
      <c r="EU54" s="1784"/>
      <c r="EV54" s="1784"/>
      <c r="EW54" s="1784"/>
      <c r="EX54" s="1784"/>
      <c r="EY54" s="1784"/>
      <c r="EZ54" s="1784"/>
      <c r="FA54" s="1784"/>
      <c r="FB54" s="1784"/>
    </row>
    <row r="55" spans="9:158" ht="9" customHeight="1">
      <c r="I55" s="1784"/>
      <c r="J55" s="1689"/>
      <c r="K55" s="1800"/>
      <c r="L55" s="1801"/>
      <c r="M55" s="1801"/>
      <c r="N55" s="1801"/>
      <c r="O55" s="1801"/>
      <c r="P55" s="1801"/>
      <c r="Q55" s="1801"/>
      <c r="R55" s="1801"/>
      <c r="S55" s="1801"/>
      <c r="T55" s="1801"/>
      <c r="U55" s="1801"/>
      <c r="V55" s="1801"/>
      <c r="W55" s="1801"/>
      <c r="X55" s="1801"/>
      <c r="Y55" s="1801"/>
      <c r="Z55" s="1801"/>
      <c r="AA55" s="1801"/>
      <c r="AB55" s="1801"/>
      <c r="AC55" s="1801"/>
      <c r="AD55" s="1801"/>
      <c r="AE55" s="1801"/>
      <c r="AF55" s="1801"/>
      <c r="AG55" s="1801"/>
      <c r="AH55" s="1801"/>
      <c r="AI55" s="1801"/>
      <c r="AJ55" s="1801"/>
      <c r="AK55" s="1801"/>
      <c r="AL55" s="1801"/>
      <c r="AM55" s="1801"/>
      <c r="AN55" s="1801"/>
      <c r="AO55" s="1801"/>
      <c r="AP55" s="1801"/>
      <c r="AQ55" s="1801"/>
      <c r="AR55" s="1801"/>
      <c r="AS55" s="1801"/>
      <c r="AT55" s="1801"/>
      <c r="AU55" s="1801"/>
      <c r="AV55" s="1801"/>
      <c r="AW55" s="1801"/>
      <c r="AX55" s="1801"/>
      <c r="AY55" s="1801"/>
      <c r="AZ55" s="1801"/>
      <c r="BA55" s="1801"/>
      <c r="BB55" s="1801"/>
      <c r="BC55" s="1801"/>
      <c r="BD55" s="1801"/>
      <c r="BE55" s="1801"/>
      <c r="BF55" s="1801"/>
      <c r="BG55" s="1801"/>
      <c r="BH55" s="1801"/>
      <c r="BI55" s="1801"/>
      <c r="BJ55" s="1801"/>
      <c r="BK55" s="1801"/>
      <c r="BL55" s="1801"/>
      <c r="BM55" s="1801"/>
      <c r="BN55" s="1801"/>
      <c r="BO55" s="1801"/>
      <c r="BP55" s="1801"/>
      <c r="BQ55" s="1801"/>
      <c r="BR55" s="1801"/>
      <c r="BS55" s="1801"/>
      <c r="BT55" s="1801"/>
      <c r="BU55" s="1801"/>
      <c r="BV55" s="1801"/>
      <c r="BW55" s="1801"/>
      <c r="BX55" s="1801"/>
      <c r="BY55" s="1801"/>
      <c r="BZ55" s="1801"/>
      <c r="CA55" s="1801"/>
      <c r="CB55" s="1801"/>
      <c r="CC55" s="1801"/>
      <c r="CD55" s="1801"/>
      <c r="CE55" s="1801"/>
      <c r="CF55" s="1801"/>
      <c r="CG55" s="1801"/>
      <c r="CH55" s="1801"/>
      <c r="CI55" s="1801"/>
      <c r="CJ55" s="1801"/>
      <c r="CK55" s="1801"/>
      <c r="CL55" s="1801"/>
      <c r="CM55" s="1801"/>
      <c r="CN55" s="1801"/>
      <c r="CO55" s="1801"/>
      <c r="CP55" s="1801"/>
      <c r="CQ55" s="1801"/>
      <c r="CR55" s="1801"/>
      <c r="CS55" s="1801"/>
      <c r="CT55" s="1802"/>
      <c r="CU55" s="1422"/>
      <c r="CV55" s="1784"/>
      <c r="CW55" s="1784"/>
      <c r="CX55" s="1784"/>
      <c r="CY55" s="1784"/>
      <c r="CZ55" s="1784"/>
      <c r="DA55" s="1784"/>
      <c r="DB55" s="1784"/>
      <c r="DC55" s="1784"/>
      <c r="DD55" s="1784"/>
      <c r="DE55" s="1784"/>
      <c r="DF55" s="1784"/>
      <c r="DG55" s="1784"/>
      <c r="DH55" s="1784"/>
      <c r="DI55" s="1784"/>
      <c r="DJ55" s="1784"/>
      <c r="DK55" s="1784"/>
      <c r="DL55" s="1784"/>
      <c r="DM55" s="1784"/>
      <c r="DN55" s="1784"/>
      <c r="DO55" s="1784"/>
      <c r="DP55" s="1784"/>
      <c r="DQ55" s="1784"/>
      <c r="DR55" s="1784"/>
      <c r="DS55" s="1784"/>
      <c r="DT55" s="1784"/>
      <c r="DU55" s="1784"/>
      <c r="DV55" s="1784"/>
      <c r="DW55" s="1784"/>
      <c r="DX55" s="1784"/>
      <c r="DY55" s="1784"/>
      <c r="DZ55" s="1784"/>
      <c r="EA55" s="1784"/>
      <c r="EB55" s="1784"/>
      <c r="EC55" s="1784"/>
      <c r="ED55" s="1784"/>
      <c r="EE55" s="1784"/>
      <c r="EF55" s="1784"/>
      <c r="EG55" s="1784"/>
      <c r="EH55" s="1784"/>
      <c r="EI55" s="1784"/>
      <c r="EJ55" s="1784"/>
      <c r="EK55" s="1784"/>
      <c r="EL55" s="1784"/>
      <c r="EM55" s="1784"/>
      <c r="EN55" s="1784"/>
      <c r="EO55" s="1784"/>
      <c r="EP55" s="1784"/>
      <c r="EQ55" s="1784"/>
      <c r="ER55" s="1784"/>
      <c r="ES55" s="1784"/>
      <c r="ET55" s="1784"/>
      <c r="EU55" s="1784"/>
      <c r="EV55" s="1784"/>
      <c r="EW55" s="1784"/>
      <c r="EX55" s="1784"/>
      <c r="EY55" s="1784"/>
      <c r="EZ55" s="1784"/>
      <c r="FA55" s="1784"/>
      <c r="FB55" s="1784"/>
    </row>
    <row r="56" spans="9:158" ht="9" customHeight="1">
      <c r="I56" s="1784"/>
      <c r="J56" s="1689"/>
      <c r="K56" s="1803"/>
      <c r="L56" s="1804"/>
      <c r="M56" s="1804"/>
      <c r="N56" s="1804"/>
      <c r="O56" s="1804"/>
      <c r="P56" s="1804"/>
      <c r="Q56" s="1804"/>
      <c r="R56" s="1804"/>
      <c r="S56" s="1804"/>
      <c r="T56" s="1804"/>
      <c r="U56" s="1804"/>
      <c r="V56" s="1804"/>
      <c r="W56" s="1804"/>
      <c r="X56" s="1804"/>
      <c r="Y56" s="1804"/>
      <c r="Z56" s="1804"/>
      <c r="AA56" s="1804"/>
      <c r="AB56" s="1804"/>
      <c r="AC56" s="1804"/>
      <c r="AD56" s="1804"/>
      <c r="AE56" s="1804"/>
      <c r="AF56" s="1804"/>
      <c r="AG56" s="1804"/>
      <c r="AH56" s="1804"/>
      <c r="AI56" s="1804"/>
      <c r="AJ56" s="1804"/>
      <c r="AK56" s="1804"/>
      <c r="AL56" s="1804"/>
      <c r="AM56" s="1804"/>
      <c r="AN56" s="1804"/>
      <c r="AO56" s="1804"/>
      <c r="AP56" s="1804"/>
      <c r="AQ56" s="1804"/>
      <c r="AR56" s="1804"/>
      <c r="AS56" s="1804"/>
      <c r="AT56" s="1804"/>
      <c r="AU56" s="1804"/>
      <c r="AV56" s="1804"/>
      <c r="AW56" s="1804"/>
      <c r="AX56" s="1804"/>
      <c r="AY56" s="1804"/>
      <c r="AZ56" s="1804"/>
      <c r="BA56" s="1804"/>
      <c r="BB56" s="1804"/>
      <c r="BC56" s="1804"/>
      <c r="BD56" s="1804"/>
      <c r="BE56" s="1804"/>
      <c r="BF56" s="1804"/>
      <c r="BG56" s="1804"/>
      <c r="BH56" s="1804"/>
      <c r="BI56" s="1804"/>
      <c r="BJ56" s="1804"/>
      <c r="BK56" s="1804"/>
      <c r="BL56" s="1804"/>
      <c r="BM56" s="1804"/>
      <c r="BN56" s="1804"/>
      <c r="BO56" s="1804"/>
      <c r="BP56" s="1804"/>
      <c r="BQ56" s="1804"/>
      <c r="BR56" s="1804"/>
      <c r="BS56" s="1804"/>
      <c r="BT56" s="1804"/>
      <c r="BU56" s="1804"/>
      <c r="BV56" s="1804"/>
      <c r="BW56" s="1804"/>
      <c r="BX56" s="1804"/>
      <c r="BY56" s="1804"/>
      <c r="BZ56" s="1804"/>
      <c r="CA56" s="1804"/>
      <c r="CB56" s="1804"/>
      <c r="CC56" s="1804"/>
      <c r="CD56" s="1804"/>
      <c r="CE56" s="1804"/>
      <c r="CF56" s="1804"/>
      <c r="CG56" s="1804"/>
      <c r="CH56" s="1804"/>
      <c r="CI56" s="1804"/>
      <c r="CJ56" s="1804"/>
      <c r="CK56" s="1804"/>
      <c r="CL56" s="1804"/>
      <c r="CM56" s="1804"/>
      <c r="CN56" s="1804"/>
      <c r="CO56" s="1804"/>
      <c r="CP56" s="1804"/>
      <c r="CQ56" s="1804"/>
      <c r="CR56" s="1804"/>
      <c r="CS56" s="1804"/>
      <c r="CT56" s="1805"/>
      <c r="CU56" s="1422"/>
      <c r="CV56" s="1784"/>
      <c r="CW56" s="1784"/>
      <c r="CX56" s="1784"/>
      <c r="CY56" s="1784"/>
      <c r="CZ56" s="1784"/>
      <c r="DA56" s="1784"/>
      <c r="DB56" s="1784"/>
      <c r="DC56" s="1784"/>
      <c r="DD56" s="1784"/>
      <c r="DE56" s="1784"/>
      <c r="DF56" s="1784"/>
      <c r="DG56" s="1784"/>
      <c r="DH56" s="1784"/>
      <c r="DI56" s="1784"/>
      <c r="DJ56" s="1784"/>
      <c r="DK56" s="1784"/>
      <c r="DL56" s="1784"/>
      <c r="DM56" s="1784"/>
      <c r="DN56" s="1784"/>
      <c r="DO56" s="1784"/>
      <c r="DP56" s="1784"/>
      <c r="DQ56" s="1784"/>
      <c r="DR56" s="1784"/>
      <c r="DS56" s="1784"/>
      <c r="DT56" s="1784"/>
      <c r="DU56" s="1784"/>
      <c r="DV56" s="1784"/>
      <c r="DW56" s="1784"/>
      <c r="DX56" s="1784"/>
      <c r="DY56" s="1784"/>
      <c r="DZ56" s="1784"/>
      <c r="EA56" s="1784"/>
      <c r="EB56" s="1784"/>
      <c r="EC56" s="1784"/>
      <c r="ED56" s="1784"/>
      <c r="EE56" s="1784"/>
      <c r="EF56" s="1784"/>
      <c r="EG56" s="1784"/>
      <c r="EH56" s="1784"/>
      <c r="EI56" s="1784"/>
      <c r="EJ56" s="1784"/>
      <c r="EK56" s="1784"/>
      <c r="EL56" s="1784"/>
      <c r="EM56" s="1784"/>
      <c r="EN56" s="1784"/>
      <c r="EO56" s="1784"/>
      <c r="EP56" s="1784"/>
      <c r="EQ56" s="1784"/>
      <c r="ER56" s="1784"/>
      <c r="ES56" s="1784"/>
      <c r="ET56" s="1784"/>
      <c r="EU56" s="1784"/>
      <c r="EV56" s="1784"/>
      <c r="EW56" s="1784"/>
      <c r="EX56" s="1784"/>
      <c r="EY56" s="1784"/>
      <c r="EZ56" s="1784"/>
      <c r="FA56" s="1784"/>
      <c r="FB56" s="1784"/>
    </row>
    <row r="57" spans="9:158" ht="9" customHeight="1">
      <c r="I57" s="1784"/>
      <c r="J57" s="525"/>
      <c r="K57" s="521"/>
      <c r="L57" s="521"/>
      <c r="M57" s="521"/>
      <c r="N57" s="521"/>
      <c r="O57" s="521"/>
      <c r="P57" s="521"/>
      <c r="Q57" s="521"/>
      <c r="R57" s="521"/>
      <c r="S57" s="521"/>
      <c r="T57" s="521"/>
      <c r="U57" s="521"/>
      <c r="V57" s="521"/>
      <c r="W57" s="521"/>
      <c r="X57" s="521"/>
      <c r="Y57" s="521"/>
      <c r="Z57" s="521"/>
      <c r="AA57" s="521"/>
      <c r="AB57" s="521"/>
      <c r="AC57" s="521"/>
      <c r="AD57" s="521"/>
      <c r="AE57" s="521"/>
      <c r="AF57" s="521"/>
      <c r="AG57" s="521"/>
      <c r="AH57" s="521"/>
      <c r="AI57" s="521"/>
      <c r="AJ57" s="521"/>
      <c r="AK57" s="521"/>
      <c r="AL57" s="521"/>
      <c r="AM57" s="521"/>
      <c r="AN57" s="521"/>
      <c r="AO57" s="521"/>
      <c r="AP57" s="521"/>
      <c r="AQ57" s="521"/>
      <c r="AR57" s="521"/>
      <c r="AS57" s="521"/>
      <c r="AT57" s="521"/>
      <c r="AU57" s="521"/>
      <c r="AV57" s="521"/>
      <c r="AW57" s="521"/>
      <c r="AX57" s="521"/>
      <c r="AY57" s="521"/>
      <c r="AZ57" s="521"/>
      <c r="BA57" s="521"/>
      <c r="BB57" s="521"/>
      <c r="BC57" s="521"/>
      <c r="BD57" s="521"/>
      <c r="BE57" s="521"/>
      <c r="BF57" s="521"/>
      <c r="BG57" s="521"/>
      <c r="BH57" s="521"/>
      <c r="BI57" s="521"/>
      <c r="BJ57" s="521"/>
      <c r="BK57" s="521"/>
      <c r="BL57" s="521"/>
      <c r="BM57" s="521"/>
      <c r="BN57" s="521"/>
      <c r="BO57" s="521"/>
      <c r="BP57" s="521"/>
      <c r="BQ57" s="521"/>
      <c r="BR57" s="521"/>
      <c r="BS57" s="521"/>
      <c r="BT57" s="521"/>
      <c r="BU57" s="521"/>
      <c r="BV57" s="521"/>
      <c r="BW57" s="521"/>
      <c r="BX57" s="521"/>
      <c r="BY57" s="521"/>
      <c r="BZ57" s="521"/>
      <c r="CA57" s="521"/>
      <c r="CB57" s="521"/>
      <c r="CC57" s="521"/>
      <c r="CD57" s="521"/>
      <c r="CE57" s="521"/>
      <c r="CF57" s="521"/>
      <c r="CG57" s="521"/>
      <c r="CH57" s="521"/>
      <c r="CI57" s="521"/>
      <c r="CJ57" s="521"/>
      <c r="CK57" s="521"/>
      <c r="CL57" s="521"/>
      <c r="CM57" s="521"/>
      <c r="CN57" s="521"/>
      <c r="CO57" s="521"/>
      <c r="CP57" s="521"/>
      <c r="CQ57" s="521"/>
      <c r="CR57" s="521"/>
      <c r="CS57" s="521"/>
      <c r="CT57" s="521"/>
      <c r="CU57" s="1390"/>
      <c r="CV57" s="1784"/>
      <c r="CW57" s="1784"/>
      <c r="CX57" s="1784"/>
      <c r="CY57" s="1784"/>
      <c r="CZ57" s="1784"/>
      <c r="DA57" s="1784"/>
      <c r="DB57" s="1784"/>
      <c r="DC57" s="1784"/>
      <c r="DD57" s="1784"/>
      <c r="DE57" s="1784"/>
      <c r="DF57" s="1784"/>
      <c r="DG57" s="1784"/>
      <c r="DH57" s="1784"/>
      <c r="DI57" s="1784"/>
      <c r="DJ57" s="1784"/>
      <c r="DK57" s="1784"/>
      <c r="DL57" s="1784"/>
      <c r="DM57" s="1784"/>
      <c r="DN57" s="1784"/>
      <c r="DO57" s="1784"/>
      <c r="DP57" s="1784"/>
      <c r="DQ57" s="1784"/>
      <c r="DR57" s="1784"/>
      <c r="DS57" s="1784"/>
      <c r="DT57" s="1784"/>
      <c r="DU57" s="1784"/>
      <c r="DV57" s="1784"/>
      <c r="DW57" s="1784"/>
      <c r="DX57" s="1784"/>
      <c r="DY57" s="1784"/>
      <c r="DZ57" s="1784"/>
      <c r="EA57" s="1784"/>
      <c r="EB57" s="1784"/>
      <c r="EC57" s="1784"/>
      <c r="ED57" s="1784"/>
      <c r="EE57" s="1784"/>
      <c r="EF57" s="1784"/>
      <c r="EG57" s="1784"/>
      <c r="EH57" s="1784"/>
      <c r="EI57" s="1784"/>
      <c r="EJ57" s="1784"/>
      <c r="EK57" s="1784"/>
      <c r="EL57" s="1784"/>
      <c r="EM57" s="1784"/>
      <c r="EN57" s="1784"/>
      <c r="EO57" s="1784"/>
      <c r="EP57" s="1784"/>
      <c r="EQ57" s="1784"/>
      <c r="ER57" s="1784"/>
      <c r="ES57" s="1784"/>
      <c r="ET57" s="1784"/>
      <c r="EU57" s="1784"/>
      <c r="EV57" s="1784"/>
      <c r="EW57" s="1784"/>
      <c r="EX57" s="1784"/>
      <c r="EY57" s="1784"/>
      <c r="EZ57" s="1784"/>
      <c r="FA57" s="1784"/>
      <c r="FB57" s="1784"/>
    </row>
    <row r="58" spans="9:158" ht="9" customHeight="1">
      <c r="I58" s="1784"/>
      <c r="J58" s="1784"/>
      <c r="K58" s="1784"/>
      <c r="L58" s="1784"/>
      <c r="M58" s="1784"/>
      <c r="N58" s="1784"/>
      <c r="O58" s="1784"/>
      <c r="P58" s="1784"/>
      <c r="Q58" s="1784"/>
      <c r="R58" s="1784"/>
      <c r="S58" s="1784"/>
      <c r="T58" s="1784"/>
      <c r="U58" s="1784"/>
      <c r="V58" s="1784"/>
      <c r="W58" s="1784"/>
      <c r="X58" s="1784"/>
      <c r="Y58" s="1784"/>
      <c r="Z58" s="1784"/>
      <c r="AA58" s="1784"/>
      <c r="AB58" s="1784"/>
      <c r="AC58" s="1784"/>
      <c r="AD58" s="1784"/>
      <c r="AE58" s="1784"/>
      <c r="AF58" s="1784"/>
      <c r="AG58" s="1784"/>
      <c r="AH58" s="1784"/>
      <c r="AI58" s="1784"/>
      <c r="AJ58" s="1784"/>
      <c r="AK58" s="1784"/>
      <c r="AL58" s="1784"/>
      <c r="AM58" s="1784"/>
      <c r="AN58" s="1784"/>
      <c r="AO58" s="1784"/>
      <c r="AP58" s="1784"/>
      <c r="AQ58" s="1784"/>
      <c r="AR58" s="1784"/>
      <c r="AS58" s="1784"/>
      <c r="AT58" s="1784"/>
      <c r="AU58" s="1784"/>
      <c r="AV58" s="1784"/>
      <c r="AW58" s="1784"/>
      <c r="AX58" s="1784"/>
      <c r="AY58" s="1784"/>
      <c r="AZ58" s="1784"/>
      <c r="BA58" s="1784"/>
      <c r="BB58" s="1784"/>
      <c r="BC58" s="1784"/>
      <c r="BD58" s="1784"/>
      <c r="BE58" s="1784"/>
      <c r="BF58" s="1784"/>
      <c r="BG58" s="1784"/>
      <c r="BH58" s="1784"/>
      <c r="BI58" s="1784"/>
      <c r="BJ58" s="1784"/>
      <c r="BK58" s="1784"/>
      <c r="BL58" s="1784"/>
      <c r="BM58" s="1784"/>
      <c r="BN58" s="1784"/>
      <c r="BO58" s="1784"/>
      <c r="BP58" s="1784"/>
      <c r="BQ58" s="1784"/>
      <c r="BR58" s="1784"/>
      <c r="BS58" s="1784"/>
      <c r="BT58" s="1784"/>
      <c r="BU58" s="1784"/>
      <c r="BV58" s="1784"/>
      <c r="BW58" s="1784"/>
      <c r="BX58" s="1784"/>
      <c r="BY58" s="1784"/>
      <c r="BZ58" s="1784"/>
      <c r="CA58" s="1784"/>
      <c r="CB58" s="1784"/>
      <c r="CC58" s="1784"/>
      <c r="CD58" s="1784"/>
      <c r="CE58" s="1784"/>
      <c r="CF58" s="1784"/>
      <c r="CG58" s="1784"/>
      <c r="CH58" s="1784"/>
      <c r="CI58" s="1784"/>
      <c r="CJ58" s="1784"/>
      <c r="CK58" s="1784"/>
      <c r="CL58" s="1784"/>
      <c r="CM58" s="1784"/>
      <c r="CN58" s="1784"/>
      <c r="CO58" s="1784"/>
      <c r="CP58" s="1784"/>
      <c r="CQ58" s="1784"/>
      <c r="CR58" s="1784"/>
      <c r="CS58" s="1784"/>
      <c r="CT58" s="1784"/>
      <c r="CU58" s="1784"/>
      <c r="CV58" s="1784"/>
      <c r="CW58" s="1784"/>
      <c r="CX58" s="1784"/>
      <c r="CY58" s="1784"/>
      <c r="CZ58" s="1784"/>
      <c r="DA58" s="1784"/>
      <c r="DB58" s="1784"/>
      <c r="DC58" s="1784"/>
      <c r="DD58" s="1784"/>
      <c r="DE58" s="1784"/>
      <c r="DF58" s="1784"/>
      <c r="DG58" s="1784"/>
      <c r="DH58" s="1784"/>
      <c r="DI58" s="1784"/>
      <c r="DJ58" s="1784"/>
      <c r="DK58" s="1784"/>
      <c r="DL58" s="1784"/>
      <c r="DM58" s="1784"/>
      <c r="DN58" s="1784"/>
      <c r="DO58" s="1784"/>
      <c r="DP58" s="1784"/>
      <c r="DQ58" s="1784"/>
      <c r="DR58" s="1784"/>
      <c r="DS58" s="1784"/>
      <c r="DT58" s="1784"/>
      <c r="DU58" s="1784"/>
      <c r="DV58" s="1784"/>
      <c r="DW58" s="1784"/>
      <c r="DX58" s="1784"/>
      <c r="DY58" s="1784"/>
      <c r="DZ58" s="1784"/>
      <c r="EA58" s="1784"/>
      <c r="EB58" s="1784"/>
      <c r="EC58" s="1784"/>
      <c r="ED58" s="1784"/>
      <c r="EE58" s="1784"/>
      <c r="EF58" s="1784"/>
      <c r="EG58" s="1784"/>
      <c r="EH58" s="1784"/>
      <c r="EI58" s="1784"/>
      <c r="EJ58" s="1784"/>
      <c r="EK58" s="1784"/>
      <c r="EL58" s="1784"/>
      <c r="EM58" s="1784"/>
      <c r="EN58" s="1784"/>
      <c r="EO58" s="1784"/>
      <c r="EP58" s="1784"/>
      <c r="EQ58" s="1784"/>
      <c r="ER58" s="1784"/>
      <c r="ES58" s="1784"/>
      <c r="ET58" s="1784"/>
      <c r="EU58" s="1784"/>
      <c r="EV58" s="1784"/>
      <c r="EW58" s="1784"/>
      <c r="EX58" s="1784"/>
      <c r="EY58" s="1784"/>
      <c r="EZ58" s="1784"/>
      <c r="FA58" s="1784"/>
      <c r="FB58" s="1784"/>
    </row>
    <row r="59" spans="9:158" ht="9.9499999999999993" customHeight="1">
      <c r="I59" s="1784"/>
      <c r="J59" s="1784"/>
      <c r="K59" s="1826" t="s">
        <v>2823</v>
      </c>
      <c r="L59" s="1784"/>
      <c r="M59" s="1784"/>
      <c r="N59" s="1784"/>
      <c r="O59" s="1784"/>
      <c r="P59" s="1784"/>
      <c r="Q59" s="1784"/>
      <c r="R59" s="1784"/>
      <c r="S59" s="1784"/>
      <c r="T59" s="1784"/>
      <c r="U59" s="1784"/>
      <c r="V59" s="1784"/>
      <c r="W59" s="1784"/>
      <c r="X59" s="1784"/>
      <c r="Y59" s="1784"/>
      <c r="Z59" s="1784"/>
      <c r="AA59" s="1784"/>
      <c r="AB59" s="1784"/>
      <c r="AC59" s="1784"/>
      <c r="AD59" s="1784"/>
      <c r="AE59" s="1784"/>
      <c r="AF59" s="1784"/>
      <c r="AG59" s="1784"/>
      <c r="AH59" s="1784"/>
      <c r="AI59" s="1784"/>
      <c r="AJ59" s="1784"/>
      <c r="AK59" s="1784"/>
      <c r="AL59" s="1784"/>
      <c r="AM59" s="1784"/>
      <c r="AN59" s="1784"/>
      <c r="AO59" s="1784"/>
      <c r="AP59" s="1784"/>
      <c r="AQ59" s="1784"/>
      <c r="AR59" s="1784"/>
      <c r="AS59" s="1784"/>
      <c r="AT59" s="1784"/>
      <c r="AU59" s="1784"/>
      <c r="AV59" s="1784"/>
      <c r="AW59" s="1784"/>
      <c r="AX59" s="1784"/>
      <c r="AY59" s="1784"/>
      <c r="AZ59" s="1784"/>
      <c r="BA59" s="1784"/>
      <c r="BB59" s="1784"/>
      <c r="BC59" s="1784"/>
      <c r="BD59" s="1784"/>
      <c r="BE59" s="1784"/>
      <c r="BF59" s="1784"/>
      <c r="BG59" s="1784"/>
      <c r="BH59" s="1784"/>
      <c r="BI59" s="1784"/>
      <c r="BJ59" s="1784"/>
      <c r="BK59" s="1784"/>
      <c r="BL59" s="1784"/>
      <c r="BM59" s="1784"/>
      <c r="BN59" s="1784"/>
      <c r="BO59" s="1784"/>
      <c r="BP59" s="1784"/>
      <c r="BQ59" s="1784"/>
      <c r="BR59" s="1784"/>
      <c r="BS59" s="1784"/>
      <c r="BT59" s="1784"/>
      <c r="BU59" s="1784"/>
      <c r="BV59" s="1784"/>
      <c r="BW59" s="1784"/>
      <c r="BX59" s="1784"/>
      <c r="BY59" s="1784"/>
      <c r="BZ59" s="1784"/>
      <c r="CA59" s="1784"/>
      <c r="CB59" s="1784"/>
      <c r="CC59" s="1784"/>
      <c r="CD59" s="1784"/>
      <c r="CE59" s="1784"/>
      <c r="CF59" s="1784"/>
      <c r="CG59" s="1784"/>
      <c r="CH59" s="1784"/>
      <c r="CI59" s="1784"/>
      <c r="CJ59" s="1784"/>
      <c r="CK59" s="1784"/>
      <c r="CL59" s="1784"/>
      <c r="CM59" s="1784"/>
      <c r="CN59" s="1784"/>
      <c r="CO59" s="1784"/>
      <c r="CP59" s="1784"/>
      <c r="CQ59" s="1784"/>
      <c r="CR59" s="1784"/>
      <c r="CS59" s="1784"/>
      <c r="CT59" s="1784"/>
      <c r="CU59" s="1784"/>
      <c r="CV59" s="1784"/>
      <c r="CW59" s="1784"/>
      <c r="CX59" s="1784"/>
      <c r="CY59" s="1784"/>
      <c r="CZ59" s="1784"/>
      <c r="DA59" s="1784"/>
      <c r="DB59" s="1784"/>
      <c r="DC59" s="1784"/>
      <c r="DD59" s="1784"/>
      <c r="DE59" s="1784"/>
      <c r="DF59" s="1784"/>
      <c r="DG59" s="1784"/>
      <c r="DH59" s="1784"/>
      <c r="DI59" s="1784"/>
      <c r="DJ59" s="1784"/>
      <c r="DK59" s="1784"/>
      <c r="DL59" s="1784"/>
      <c r="DM59" s="1784"/>
      <c r="DN59" s="1784"/>
      <c r="DO59" s="1784"/>
      <c r="DP59" s="1784"/>
      <c r="DQ59" s="1784"/>
      <c r="DR59" s="1784"/>
      <c r="DS59" s="1784"/>
      <c r="DT59" s="1784"/>
      <c r="DU59" s="1784"/>
      <c r="DV59" s="1784"/>
      <c r="DW59" s="1784"/>
      <c r="DX59" s="1784"/>
      <c r="DY59" s="1784"/>
      <c r="DZ59" s="1784"/>
      <c r="EA59" s="1784"/>
      <c r="EB59" s="1784"/>
      <c r="EC59" s="1784"/>
      <c r="ED59" s="1784"/>
      <c r="EE59" s="1784"/>
      <c r="EF59" s="1784"/>
      <c r="EG59" s="1784"/>
      <c r="EH59" s="1784"/>
      <c r="EI59" s="1784"/>
      <c r="EJ59" s="1784"/>
      <c r="EK59" s="1784"/>
      <c r="EL59" s="1784"/>
      <c r="EM59" s="1784"/>
      <c r="EN59" s="1784"/>
      <c r="EO59" s="1784"/>
      <c r="EP59" s="1784"/>
      <c r="EQ59" s="1784"/>
      <c r="ER59" s="1784"/>
      <c r="ES59" s="1784"/>
      <c r="ET59" s="1784"/>
      <c r="EU59" s="1784"/>
      <c r="EV59" s="1784"/>
      <c r="EW59" s="1784"/>
      <c r="EX59" s="1784"/>
      <c r="EY59" s="1784"/>
      <c r="EZ59" s="1784"/>
      <c r="FA59" s="1784"/>
      <c r="FB59" s="1784"/>
    </row>
    <row r="60" spans="9:158" ht="9.9499999999999993" customHeight="1">
      <c r="I60" s="1784"/>
      <c r="J60" s="1784"/>
      <c r="K60" s="1826" t="s">
        <v>2825</v>
      </c>
      <c r="L60" s="1784"/>
      <c r="M60" s="1784"/>
      <c r="N60" s="1784"/>
      <c r="O60" s="1784"/>
      <c r="P60" s="1784"/>
      <c r="Q60" s="1784"/>
      <c r="R60" s="1784"/>
      <c r="S60" s="1784"/>
      <c r="T60" s="1784"/>
      <c r="U60" s="1784"/>
      <c r="V60" s="1784"/>
      <c r="W60" s="1784"/>
      <c r="X60" s="1784"/>
      <c r="Y60" s="1784"/>
      <c r="Z60" s="1784"/>
      <c r="AA60" s="1784"/>
      <c r="AB60" s="1784"/>
      <c r="AC60" s="1784"/>
      <c r="AD60" s="1784"/>
      <c r="AE60" s="1784"/>
      <c r="AF60" s="1784"/>
      <c r="AG60" s="1784"/>
      <c r="AH60" s="1784"/>
      <c r="AI60" s="1784"/>
      <c r="AJ60" s="1784"/>
      <c r="AK60" s="1784"/>
      <c r="AL60" s="1784"/>
      <c r="AM60" s="1784"/>
      <c r="AN60" s="1784"/>
      <c r="AO60" s="1784"/>
      <c r="AP60" s="1784"/>
      <c r="AQ60" s="1784"/>
      <c r="AR60" s="1784"/>
      <c r="AS60" s="1784"/>
      <c r="AT60" s="1784"/>
      <c r="AU60" s="1784"/>
      <c r="AV60" s="1784"/>
      <c r="AW60" s="1784"/>
      <c r="AX60" s="1784"/>
      <c r="AY60" s="1784"/>
      <c r="AZ60" s="1784"/>
      <c r="BA60" s="1784"/>
      <c r="BB60" s="1784"/>
      <c r="BC60" s="1784"/>
      <c r="BD60" s="1784"/>
      <c r="BE60" s="1784"/>
      <c r="BF60" s="1784"/>
      <c r="BG60" s="1784"/>
      <c r="BH60" s="1784"/>
      <c r="BI60" s="1784"/>
      <c r="BJ60" s="1784"/>
      <c r="BK60" s="1784"/>
      <c r="BL60" s="1784"/>
      <c r="BM60" s="1784"/>
      <c r="BN60" s="1784"/>
      <c r="BO60" s="1784"/>
      <c r="BP60" s="1784"/>
      <c r="BQ60" s="1784"/>
      <c r="BR60" s="1784"/>
      <c r="BS60" s="1784"/>
      <c r="BT60" s="1784"/>
      <c r="BU60" s="1784"/>
      <c r="BV60" s="1784"/>
      <c r="BW60" s="1784"/>
      <c r="BX60" s="1784"/>
      <c r="BY60" s="1784"/>
      <c r="BZ60" s="1784"/>
      <c r="CA60" s="1784"/>
      <c r="CB60" s="1784"/>
      <c r="CC60" s="1784"/>
      <c r="CD60" s="1784"/>
      <c r="CE60" s="1784"/>
      <c r="CF60" s="1784"/>
      <c r="CG60" s="1784"/>
      <c r="CH60" s="1784"/>
      <c r="CI60" s="1784"/>
      <c r="CJ60" s="1784"/>
      <c r="CK60" s="1784"/>
      <c r="CL60" s="1784"/>
      <c r="CM60" s="1784"/>
      <c r="CN60" s="1784"/>
      <c r="CO60" s="1784"/>
      <c r="CP60" s="1784"/>
      <c r="CQ60" s="1784"/>
      <c r="CR60" s="1784"/>
      <c r="CS60" s="1784"/>
      <c r="CT60" s="1784"/>
      <c r="CU60" s="1784"/>
      <c r="CV60" s="1784"/>
      <c r="CW60" s="1784"/>
      <c r="CX60" s="1784"/>
      <c r="CY60" s="1784"/>
      <c r="CZ60" s="1784"/>
      <c r="DA60" s="1784"/>
      <c r="DB60" s="1784"/>
      <c r="DC60" s="1784"/>
      <c r="DD60" s="1784"/>
      <c r="DE60" s="1784"/>
      <c r="DF60" s="1784"/>
      <c r="DG60" s="1784"/>
      <c r="DH60" s="1784"/>
      <c r="DI60" s="1784"/>
      <c r="DJ60" s="1784"/>
      <c r="DK60" s="1784"/>
      <c r="DL60" s="1784"/>
      <c r="DM60" s="1784"/>
      <c r="DN60" s="1784"/>
      <c r="DO60" s="1784"/>
      <c r="DP60" s="1784"/>
      <c r="DQ60" s="1784"/>
      <c r="DR60" s="1784"/>
      <c r="DS60" s="1784"/>
      <c r="DT60" s="1784"/>
      <c r="DU60" s="1784"/>
      <c r="DV60" s="1784"/>
      <c r="DW60" s="1784"/>
      <c r="DX60" s="1784"/>
      <c r="DY60" s="1784"/>
      <c r="DZ60" s="1784"/>
      <c r="EA60" s="1784"/>
      <c r="EB60" s="1784"/>
      <c r="EC60" s="1784"/>
      <c r="ED60" s="1784"/>
      <c r="EE60" s="1784"/>
      <c r="EF60" s="1784"/>
      <c r="EG60" s="1784"/>
      <c r="EH60" s="1784"/>
      <c r="EI60" s="1784"/>
      <c r="EJ60" s="1784"/>
      <c r="EK60" s="1784"/>
      <c r="EL60" s="1784"/>
      <c r="EM60" s="1784"/>
      <c r="EN60" s="1784"/>
      <c r="EO60" s="1784"/>
      <c r="EP60" s="1784"/>
      <c r="EQ60" s="1784"/>
      <c r="ER60" s="1784"/>
      <c r="ES60" s="1784"/>
      <c r="ET60" s="1784"/>
      <c r="EU60" s="1784"/>
      <c r="EV60" s="1784"/>
      <c r="EW60" s="1784"/>
      <c r="EX60" s="1784"/>
      <c r="EY60" s="1784"/>
      <c r="EZ60" s="1784"/>
      <c r="FA60" s="1784"/>
      <c r="FB60" s="1784"/>
    </row>
    <row r="61" spans="9:158" ht="9.9499999999999993" customHeight="1">
      <c r="I61" s="1784"/>
      <c r="J61" s="1784"/>
      <c r="K61" s="1784"/>
      <c r="L61" s="1784"/>
      <c r="M61" s="1784"/>
      <c r="N61" s="1784"/>
      <c r="O61" s="1784"/>
      <c r="P61" s="1784"/>
      <c r="Q61" s="1784"/>
      <c r="R61" s="1784"/>
      <c r="S61" s="1784"/>
      <c r="T61" s="1784"/>
      <c r="U61" s="1784"/>
      <c r="V61" s="1784"/>
      <c r="W61" s="1784"/>
      <c r="X61" s="1784"/>
      <c r="Y61" s="1784"/>
      <c r="Z61" s="1784"/>
      <c r="AA61" s="1784"/>
      <c r="AB61" s="1784"/>
      <c r="AC61" s="1784"/>
      <c r="AD61" s="1784"/>
      <c r="AE61" s="1784"/>
      <c r="AF61" s="1784"/>
      <c r="AG61" s="1784"/>
      <c r="AH61" s="1784"/>
      <c r="AI61" s="1784"/>
      <c r="AJ61" s="1784"/>
      <c r="AK61" s="1784"/>
      <c r="AL61" s="1784"/>
      <c r="AM61" s="1784"/>
      <c r="AN61" s="1784"/>
      <c r="AO61" s="1784"/>
      <c r="AP61" s="1784"/>
      <c r="AQ61" s="1784"/>
      <c r="AR61" s="1784"/>
      <c r="AS61" s="1784"/>
      <c r="AT61" s="1784"/>
      <c r="AU61" s="1784"/>
      <c r="AV61" s="1784"/>
      <c r="AW61" s="1784"/>
      <c r="AX61" s="1784"/>
      <c r="AY61" s="1784"/>
      <c r="AZ61" s="1784"/>
      <c r="BA61" s="1784"/>
      <c r="BB61" s="1784"/>
      <c r="BC61" s="1784"/>
      <c r="BD61" s="1784"/>
      <c r="BE61" s="1784"/>
      <c r="BF61" s="1784"/>
      <c r="BG61" s="1784"/>
      <c r="BH61" s="1784"/>
      <c r="BI61" s="1784"/>
      <c r="BJ61" s="1784"/>
      <c r="BK61" s="1784"/>
      <c r="BL61" s="1784"/>
      <c r="BM61" s="1784"/>
      <c r="BN61" s="1784"/>
      <c r="BO61" s="1784"/>
      <c r="BP61" s="1784"/>
      <c r="BQ61" s="1784"/>
      <c r="BR61" s="1784"/>
      <c r="BS61" s="1784"/>
      <c r="BT61" s="1784"/>
      <c r="BU61" s="1784"/>
      <c r="BV61" s="1784"/>
      <c r="BW61" s="1784"/>
      <c r="BX61" s="1784"/>
      <c r="BY61" s="1784"/>
      <c r="BZ61" s="1784"/>
      <c r="CA61" s="1784"/>
      <c r="CB61" s="1784"/>
      <c r="CC61" s="1784"/>
      <c r="CD61" s="1784"/>
      <c r="CE61" s="1784"/>
      <c r="CF61" s="1784"/>
      <c r="CG61" s="1784"/>
      <c r="CH61" s="1784"/>
      <c r="CI61" s="1784"/>
      <c r="CJ61" s="1784"/>
      <c r="CK61" s="1784"/>
      <c r="CL61" s="1784"/>
      <c r="CM61" s="1784"/>
      <c r="CN61" s="1784"/>
      <c r="CO61" s="1784"/>
      <c r="CP61" s="1784"/>
      <c r="CQ61" s="1784"/>
      <c r="CR61" s="1784"/>
      <c r="CS61" s="1784"/>
      <c r="CT61" s="1784"/>
      <c r="CU61" s="1784"/>
      <c r="CV61" s="1784"/>
      <c r="CW61" s="1784"/>
      <c r="CX61" s="1784"/>
      <c r="CY61" s="1784"/>
      <c r="CZ61" s="1784"/>
      <c r="DA61" s="1784"/>
      <c r="DB61" s="1784"/>
      <c r="DC61" s="1784"/>
      <c r="DD61" s="1784"/>
      <c r="DE61" s="1784"/>
      <c r="DF61" s="1784"/>
      <c r="DG61" s="1784"/>
      <c r="DH61" s="1784"/>
      <c r="DI61" s="1784"/>
      <c r="DJ61" s="1784"/>
      <c r="DK61" s="1784"/>
      <c r="DL61" s="1784"/>
      <c r="DM61" s="1784"/>
      <c r="DN61" s="1784"/>
      <c r="DO61" s="1784"/>
      <c r="DP61" s="1784"/>
      <c r="DQ61" s="1784"/>
      <c r="DR61" s="1784"/>
      <c r="DS61" s="1784"/>
      <c r="DT61" s="1784"/>
      <c r="DU61" s="1784"/>
      <c r="DV61" s="1784"/>
      <c r="DW61" s="1784"/>
      <c r="DX61" s="1784"/>
      <c r="DY61" s="1784"/>
      <c r="DZ61" s="1784"/>
      <c r="EA61" s="1784"/>
      <c r="EB61" s="1784"/>
      <c r="EC61" s="1784"/>
      <c r="ED61" s="1784"/>
      <c r="EE61" s="1784"/>
      <c r="EF61" s="1784"/>
      <c r="EG61" s="1784"/>
      <c r="EH61" s="1784"/>
      <c r="EI61" s="1784"/>
      <c r="EJ61" s="1784"/>
      <c r="EK61" s="1784"/>
      <c r="EL61" s="1784"/>
      <c r="EM61" s="1784"/>
      <c r="EN61" s="1784"/>
      <c r="EO61" s="1784"/>
      <c r="EP61" s="1784"/>
      <c r="EQ61" s="1784"/>
      <c r="ER61" s="1784"/>
      <c r="ES61" s="1784"/>
      <c r="ET61" s="1784"/>
      <c r="EU61" s="1784"/>
      <c r="EV61" s="1784"/>
      <c r="EW61" s="1784"/>
      <c r="EX61" s="1784"/>
      <c r="EY61" s="1784"/>
      <c r="EZ61" s="1784"/>
      <c r="FA61" s="1784"/>
      <c r="FB61" s="1784"/>
    </row>
    <row r="62" spans="9:158" ht="9" customHeight="1">
      <c r="I62" s="1784"/>
      <c r="J62" s="1784"/>
      <c r="K62" s="1784"/>
      <c r="L62" s="1784"/>
      <c r="M62" s="1784"/>
      <c r="N62" s="1784"/>
      <c r="O62" s="1784"/>
      <c r="P62" s="1784"/>
      <c r="Q62" s="1784"/>
      <c r="R62" s="1784"/>
      <c r="S62" s="1784"/>
      <c r="T62" s="1784"/>
      <c r="U62" s="1784"/>
      <c r="V62" s="1784"/>
      <c r="W62" s="1784"/>
      <c r="X62" s="1784"/>
      <c r="Y62" s="1784"/>
      <c r="Z62" s="1784"/>
      <c r="AA62" s="1784"/>
      <c r="AB62" s="1784"/>
      <c r="AC62" s="1784"/>
      <c r="AD62" s="1784"/>
      <c r="AE62" s="1784"/>
      <c r="AF62" s="1784"/>
      <c r="AG62" s="1784"/>
      <c r="AH62" s="1784"/>
      <c r="AI62" s="1784"/>
      <c r="AJ62" s="1784"/>
      <c r="AK62" s="1784"/>
      <c r="AL62" s="1784"/>
      <c r="AM62" s="1784"/>
      <c r="AN62" s="1784"/>
      <c r="AO62" s="1784"/>
      <c r="AP62" s="1784"/>
      <c r="AQ62" s="1784"/>
      <c r="AR62" s="1784"/>
      <c r="AS62" s="1784"/>
      <c r="AT62" s="1784"/>
      <c r="AU62" s="1784"/>
      <c r="AV62" s="1784"/>
      <c r="AW62" s="1784"/>
      <c r="AX62" s="1784"/>
      <c r="AY62" s="1784"/>
      <c r="AZ62" s="1784"/>
      <c r="BA62" s="1784"/>
      <c r="BB62" s="1784"/>
      <c r="BC62" s="1784"/>
      <c r="BD62" s="1784"/>
      <c r="BE62" s="1784"/>
      <c r="BF62" s="1784"/>
      <c r="BG62" s="1784"/>
      <c r="BH62" s="1784"/>
      <c r="BI62" s="1784"/>
      <c r="BJ62" s="1784"/>
      <c r="BK62" s="1784"/>
      <c r="BL62" s="1784"/>
      <c r="BM62" s="1784"/>
      <c r="BN62" s="1784"/>
      <c r="BO62" s="1784"/>
      <c r="BP62" s="1784"/>
      <c r="BQ62" s="1784"/>
      <c r="BR62" s="1784"/>
      <c r="BS62" s="1784"/>
      <c r="BT62" s="1784"/>
      <c r="BU62" s="1784"/>
      <c r="BV62" s="1784"/>
      <c r="BW62" s="1784"/>
      <c r="BX62" s="1784"/>
      <c r="BY62" s="1784"/>
      <c r="BZ62" s="1784"/>
      <c r="CA62" s="1784"/>
      <c r="CB62" s="1784"/>
      <c r="CC62" s="1784"/>
      <c r="CD62" s="1784"/>
      <c r="CE62" s="1784"/>
      <c r="CF62" s="1784"/>
      <c r="CG62" s="1784"/>
      <c r="CH62" s="1784"/>
      <c r="CI62" s="1784"/>
      <c r="CJ62" s="1784"/>
      <c r="CK62" s="1784"/>
      <c r="CL62" s="1784"/>
      <c r="CM62" s="1784"/>
      <c r="CN62" s="1784"/>
      <c r="CO62" s="1784"/>
      <c r="CP62" s="1784"/>
      <c r="CQ62" s="1784"/>
      <c r="CR62" s="1784"/>
      <c r="CS62" s="1784"/>
      <c r="CT62" s="1784"/>
      <c r="CU62" s="1784"/>
      <c r="CV62" s="1784"/>
      <c r="CW62" s="1784"/>
      <c r="CX62" s="1784"/>
      <c r="CY62" s="1784"/>
      <c r="CZ62" s="1784"/>
      <c r="DA62" s="1784"/>
      <c r="DB62" s="1784"/>
      <c r="DC62" s="1784"/>
      <c r="DD62" s="1784"/>
      <c r="DE62" s="1784"/>
      <c r="DF62" s="1784"/>
      <c r="DG62" s="1784"/>
      <c r="DH62" s="1784"/>
      <c r="DI62" s="1784"/>
      <c r="DJ62" s="1784"/>
      <c r="DK62" s="1784"/>
      <c r="DL62" s="1784"/>
      <c r="DM62" s="1784"/>
      <c r="DN62" s="1784"/>
      <c r="DO62" s="1784"/>
      <c r="DP62" s="1784"/>
      <c r="DQ62" s="1784"/>
      <c r="DR62" s="1784"/>
      <c r="DS62" s="1784"/>
      <c r="DT62" s="1784"/>
      <c r="DU62" s="1784"/>
      <c r="DV62" s="1784"/>
      <c r="DW62" s="1784"/>
      <c r="DX62" s="1784"/>
      <c r="DY62" s="1784"/>
      <c r="DZ62" s="1784"/>
      <c r="EA62" s="1784"/>
      <c r="EB62" s="1784"/>
      <c r="EC62" s="1784"/>
      <c r="ED62" s="1784"/>
      <c r="EE62" s="1784"/>
      <c r="EF62" s="1784"/>
      <c r="EG62" s="1784"/>
      <c r="EH62" s="1784"/>
      <c r="EI62" s="1784"/>
      <c r="EJ62" s="1784"/>
      <c r="EK62" s="1784"/>
      <c r="EL62" s="1784"/>
      <c r="EM62" s="1784"/>
      <c r="EN62" s="1784"/>
      <c r="EO62" s="1784"/>
      <c r="EP62" s="1784"/>
      <c r="EQ62" s="1784"/>
      <c r="ER62" s="1784"/>
      <c r="ES62" s="1784"/>
      <c r="ET62" s="1784"/>
      <c r="EU62" s="1784"/>
      <c r="EV62" s="1784"/>
      <c r="EW62" s="1784"/>
      <c r="EX62" s="1784"/>
      <c r="EY62" s="1784"/>
      <c r="EZ62" s="1784"/>
      <c r="FA62" s="1784"/>
      <c r="FB62" s="1784"/>
    </row>
    <row r="63" spans="9:158" ht="5.0999999999999996" customHeight="1">
      <c r="I63" s="1784"/>
      <c r="J63" s="1784"/>
      <c r="K63" s="1784"/>
      <c r="L63" s="1784"/>
      <c r="M63" s="3350" t="s">
        <v>2749</v>
      </c>
      <c r="N63" s="3351"/>
      <c r="O63" s="3351"/>
      <c r="P63" s="3351"/>
      <c r="Q63" s="3351"/>
      <c r="R63" s="3351"/>
      <c r="S63" s="3351"/>
      <c r="T63" s="3351"/>
      <c r="U63" s="3351"/>
      <c r="V63" s="3351"/>
      <c r="W63" s="3351"/>
      <c r="X63" s="3351"/>
      <c r="Y63" s="3351"/>
      <c r="Z63" s="3351"/>
      <c r="AA63" s="3352"/>
      <c r="AB63" s="1784"/>
      <c r="AC63" s="1784"/>
      <c r="AD63" s="1784"/>
      <c r="AE63" s="1784"/>
      <c r="AF63" s="1784"/>
      <c r="AG63" s="1784"/>
      <c r="AH63" s="1784"/>
      <c r="AI63" s="1784"/>
      <c r="AJ63" s="1784"/>
      <c r="AK63" s="1784"/>
      <c r="AL63" s="1784"/>
      <c r="AM63" s="1784"/>
      <c r="AN63" s="1784"/>
      <c r="AO63" s="1784"/>
      <c r="AP63" s="1784"/>
      <c r="AQ63" s="1784"/>
      <c r="AR63" s="1784"/>
      <c r="AS63" s="1784"/>
      <c r="AT63" s="1784"/>
      <c r="AU63" s="1784"/>
      <c r="AV63" s="1784"/>
      <c r="AW63" s="1784"/>
      <c r="AX63" s="1784"/>
      <c r="AY63" s="1784"/>
      <c r="AZ63" s="1784"/>
      <c r="BA63" s="1784"/>
      <c r="BB63" s="1784"/>
      <c r="BC63" s="1784"/>
      <c r="BD63" s="1784"/>
      <c r="BE63" s="1784"/>
      <c r="BF63" s="1784"/>
      <c r="BG63" s="1784"/>
      <c r="BH63" s="1784"/>
      <c r="BI63" s="1784"/>
      <c r="BJ63" s="1784"/>
      <c r="BK63" s="1784"/>
      <c r="BL63" s="1784"/>
      <c r="BM63" s="1784"/>
      <c r="BN63" s="1784"/>
      <c r="BO63" s="1784"/>
      <c r="BP63" s="1784"/>
      <c r="BQ63" s="1784"/>
      <c r="BR63" s="1784"/>
      <c r="BS63" s="1784"/>
      <c r="BT63" s="1784"/>
      <c r="BU63" s="1784"/>
      <c r="BV63" s="1784"/>
      <c r="BW63" s="1784"/>
      <c r="BX63" s="1784"/>
      <c r="BY63" s="1784"/>
      <c r="BZ63" s="1784"/>
      <c r="CA63" s="1784"/>
      <c r="CB63" s="1784"/>
      <c r="CC63" s="1784"/>
      <c r="CD63" s="1784"/>
      <c r="CE63" s="1784"/>
      <c r="CF63" s="1784"/>
      <c r="CG63" s="1784"/>
      <c r="CH63" s="1784"/>
      <c r="CI63" s="1784"/>
      <c r="CJ63" s="1784"/>
      <c r="CK63" s="1784"/>
      <c r="CL63" s="1784"/>
      <c r="CM63" s="1784"/>
      <c r="CN63" s="1784"/>
      <c r="CO63" s="1784"/>
      <c r="CP63" s="1784"/>
      <c r="CQ63" s="1784"/>
      <c r="CR63" s="1784"/>
      <c r="CS63" s="1784"/>
      <c r="CT63" s="1784"/>
      <c r="CU63" s="1784"/>
      <c r="CV63" s="1784"/>
      <c r="CW63" s="1784"/>
      <c r="CX63" s="1784"/>
      <c r="CY63" s="1784"/>
      <c r="CZ63" s="1784"/>
      <c r="DA63" s="1784"/>
      <c r="DB63" s="1784"/>
      <c r="DC63" s="1784"/>
      <c r="DD63" s="1784"/>
      <c r="DE63" s="1784"/>
      <c r="DF63" s="1784"/>
      <c r="DG63" s="1784"/>
      <c r="DH63" s="1784"/>
      <c r="DI63" s="1784"/>
      <c r="DJ63" s="1784"/>
      <c r="DK63" s="1784"/>
      <c r="DL63" s="1784"/>
      <c r="DM63" s="1784"/>
      <c r="DN63" s="1784"/>
      <c r="DO63" s="1784"/>
      <c r="DP63" s="1784"/>
      <c r="DQ63" s="1784"/>
      <c r="DR63" s="1784"/>
      <c r="DS63" s="1784"/>
      <c r="DT63" s="1784"/>
      <c r="DU63" s="1784"/>
      <c r="DV63" s="1784"/>
      <c r="DW63" s="1784"/>
      <c r="DX63" s="1784"/>
      <c r="DY63" s="1784"/>
      <c r="DZ63" s="1784"/>
      <c r="EA63" s="1784"/>
      <c r="EB63" s="1784"/>
      <c r="EC63" s="1784"/>
      <c r="ED63" s="1784"/>
      <c r="EE63" s="1784"/>
      <c r="EF63" s="1784"/>
      <c r="EG63" s="1784"/>
      <c r="EH63" s="1784"/>
      <c r="EI63" s="1784"/>
      <c r="EJ63" s="1784"/>
      <c r="EK63" s="1784"/>
      <c r="EL63" s="1784"/>
      <c r="EM63" s="1784"/>
      <c r="EN63" s="1784"/>
      <c r="EO63" s="1784"/>
      <c r="EP63" s="1784"/>
      <c r="EQ63" s="1784"/>
      <c r="ER63" s="1784"/>
      <c r="ES63" s="1784"/>
      <c r="ET63" s="1784"/>
      <c r="EU63" s="1784"/>
      <c r="EV63" s="1784"/>
      <c r="EW63" s="1784"/>
      <c r="EX63" s="1784"/>
      <c r="EY63" s="1784"/>
      <c r="EZ63" s="1784"/>
      <c r="FA63" s="1784"/>
      <c r="FB63" s="1784"/>
    </row>
    <row r="64" spans="9:158" ht="18.95" customHeight="1">
      <c r="I64" s="1784"/>
      <c r="J64" s="1784"/>
      <c r="K64" s="1784"/>
      <c r="L64" s="1784"/>
      <c r="M64" s="3353"/>
      <c r="N64" s="3354"/>
      <c r="O64" s="3354"/>
      <c r="P64" s="3354"/>
      <c r="Q64" s="3354"/>
      <c r="R64" s="3354"/>
      <c r="S64" s="3354"/>
      <c r="T64" s="3354"/>
      <c r="U64" s="3354"/>
      <c r="V64" s="3354"/>
      <c r="W64" s="3354"/>
      <c r="X64" s="3354"/>
      <c r="Y64" s="3354"/>
      <c r="Z64" s="3354"/>
      <c r="AA64" s="3355"/>
      <c r="AB64" s="3356" t="s">
        <v>2816</v>
      </c>
      <c r="AC64" s="3357"/>
      <c r="AD64" s="3357"/>
      <c r="AE64" s="3357"/>
      <c r="AF64" s="3357"/>
      <c r="AG64" s="3357"/>
      <c r="AH64" s="3357"/>
      <c r="AI64" s="3357"/>
      <c r="AJ64" s="3357"/>
      <c r="AK64" s="3357"/>
      <c r="AL64" s="3357"/>
      <c r="AM64" s="3358"/>
      <c r="AN64" s="1784"/>
      <c r="AO64" s="1784"/>
      <c r="AP64" s="1784"/>
      <c r="AQ64" s="1784"/>
      <c r="AR64" s="1784"/>
      <c r="AS64" s="1784"/>
      <c r="AT64" s="1784"/>
      <c r="AU64" s="1784"/>
      <c r="AV64" s="1784"/>
      <c r="AW64" s="1784"/>
      <c r="AX64" s="1784"/>
      <c r="AY64" s="1784"/>
      <c r="AZ64" s="1784"/>
      <c r="BA64" s="1784"/>
      <c r="BB64" s="1784"/>
      <c r="BC64" s="1784"/>
      <c r="BD64" s="1784"/>
      <c r="BE64" s="1784"/>
      <c r="BF64" s="1784"/>
      <c r="BG64" s="1784"/>
      <c r="BH64" s="1784"/>
      <c r="BI64" s="1784"/>
      <c r="BJ64" s="1784"/>
      <c r="BK64" s="1784"/>
      <c r="BL64" s="1784"/>
      <c r="BM64" s="1784"/>
      <c r="BN64" s="1784"/>
      <c r="BO64" s="1784"/>
      <c r="BP64" s="1784"/>
      <c r="BQ64" s="1784"/>
      <c r="BR64" s="1784"/>
      <c r="BS64" s="1784"/>
      <c r="BT64" s="1784"/>
      <c r="BU64" s="1784"/>
      <c r="BV64" s="1784"/>
      <c r="BW64" s="1784"/>
      <c r="BX64" s="1784"/>
      <c r="BY64" s="1784"/>
      <c r="BZ64" s="1784"/>
      <c r="CA64" s="1784"/>
      <c r="CB64" s="1784"/>
      <c r="CC64" s="1784"/>
      <c r="CD64" s="1784"/>
      <c r="CE64" s="1784"/>
      <c r="CF64" s="1784"/>
      <c r="CG64" s="1784"/>
      <c r="CH64" s="1784"/>
      <c r="CI64" s="1784"/>
      <c r="CJ64" s="1784"/>
      <c r="CK64" s="1784"/>
      <c r="CL64" s="1784"/>
      <c r="CM64" s="1784"/>
      <c r="CN64" s="1784"/>
      <c r="CO64" s="1784"/>
      <c r="CP64" s="1784"/>
      <c r="CQ64" s="1784"/>
      <c r="CR64" s="1784"/>
      <c r="CS64" s="1784"/>
      <c r="CT64" s="1784"/>
      <c r="CU64" s="1784"/>
      <c r="CV64" s="1784"/>
      <c r="CW64" s="1784"/>
      <c r="CX64" s="1784"/>
      <c r="CY64" s="1784"/>
      <c r="CZ64" s="1784"/>
      <c r="DA64" s="1784"/>
      <c r="DB64" s="1784"/>
      <c r="DC64" s="1784"/>
      <c r="DD64" s="1784"/>
      <c r="DE64" s="1784"/>
      <c r="DF64" s="1784"/>
      <c r="DG64" s="1784"/>
      <c r="DH64" s="1784"/>
      <c r="DI64" s="1784"/>
      <c r="DJ64" s="1784"/>
      <c r="DK64" s="1784"/>
      <c r="DL64" s="1784"/>
      <c r="DM64" s="1784"/>
      <c r="DN64" s="1784"/>
      <c r="DO64" s="1784"/>
      <c r="DP64" s="1784"/>
      <c r="DQ64" s="1784"/>
      <c r="DR64" s="1784"/>
      <c r="DS64" s="1784"/>
      <c r="DT64" s="1784"/>
      <c r="DU64" s="1784"/>
      <c r="DV64" s="1784"/>
      <c r="DW64" s="1784"/>
      <c r="DX64" s="1784"/>
      <c r="DY64" s="1784"/>
      <c r="DZ64" s="1784"/>
      <c r="EA64" s="1784"/>
      <c r="EB64" s="1784"/>
      <c r="EC64" s="1784"/>
      <c r="ED64" s="1784"/>
      <c r="EE64" s="1784"/>
      <c r="EF64" s="1784"/>
      <c r="EG64" s="1784"/>
      <c r="EH64" s="1784"/>
      <c r="EI64" s="1784"/>
      <c r="EJ64" s="1784"/>
      <c r="EK64" s="1784"/>
      <c r="EL64" s="1784"/>
      <c r="EM64" s="1784"/>
      <c r="EN64" s="1784"/>
      <c r="EO64" s="1784"/>
      <c r="EP64" s="1784"/>
      <c r="EQ64" s="1784"/>
      <c r="ER64" s="1784"/>
      <c r="ES64" s="1784"/>
      <c r="ET64" s="1784"/>
      <c r="EU64" s="1784"/>
      <c r="EV64" s="1784"/>
      <c r="EW64" s="1784"/>
      <c r="EX64" s="1784"/>
      <c r="EY64" s="1784"/>
      <c r="EZ64" s="1784"/>
      <c r="FA64" s="1784"/>
      <c r="FB64" s="1784"/>
    </row>
    <row r="65" spans="9:158" ht="9" customHeight="1">
      <c r="I65" s="1784"/>
      <c r="J65" s="916"/>
      <c r="K65" s="914"/>
      <c r="L65" s="914"/>
      <c r="M65" s="1784"/>
      <c r="N65" s="1784"/>
      <c r="O65" s="1784"/>
      <c r="P65" s="1784"/>
      <c r="Q65" s="1784"/>
      <c r="R65" s="1784"/>
      <c r="S65" s="1784"/>
      <c r="T65" s="1784"/>
      <c r="U65" s="1784"/>
      <c r="V65" s="1784"/>
      <c r="W65" s="1784"/>
      <c r="X65" s="1784"/>
      <c r="Y65" s="1784"/>
      <c r="Z65" s="1784"/>
      <c r="AA65" s="1784"/>
      <c r="AB65" s="914"/>
      <c r="AC65" s="914"/>
      <c r="AD65" s="914"/>
      <c r="AE65" s="914"/>
      <c r="AF65" s="914"/>
      <c r="AG65" s="914"/>
      <c r="AH65" s="914"/>
      <c r="AI65" s="914"/>
      <c r="AJ65" s="914"/>
      <c r="AK65" s="914"/>
      <c r="AL65" s="914"/>
      <c r="AM65" s="914"/>
      <c r="AN65" s="914"/>
      <c r="AO65" s="914"/>
      <c r="AP65" s="914"/>
      <c r="AQ65" s="914"/>
      <c r="AR65" s="914"/>
      <c r="AS65" s="914"/>
      <c r="AT65" s="914"/>
      <c r="AU65" s="914"/>
      <c r="AV65" s="914"/>
      <c r="AW65" s="914"/>
      <c r="AX65" s="914"/>
      <c r="AY65" s="914"/>
      <c r="AZ65" s="914"/>
      <c r="BA65" s="914"/>
      <c r="BB65" s="914"/>
      <c r="BC65" s="914"/>
      <c r="BD65" s="914"/>
      <c r="BE65" s="914"/>
      <c r="BF65" s="914"/>
      <c r="BG65" s="914"/>
      <c r="BH65" s="914"/>
      <c r="BI65" s="914"/>
      <c r="BJ65" s="914"/>
      <c r="BK65" s="914"/>
      <c r="BL65" s="914"/>
      <c r="BM65" s="914"/>
      <c r="BN65" s="914"/>
      <c r="BO65" s="914"/>
      <c r="BP65" s="914"/>
      <c r="BQ65" s="914"/>
      <c r="BR65" s="914"/>
      <c r="BS65" s="914"/>
      <c r="BT65" s="914"/>
      <c r="BU65" s="914"/>
      <c r="BV65" s="914"/>
      <c r="BW65" s="914"/>
      <c r="BX65" s="914"/>
      <c r="BY65" s="914"/>
      <c r="BZ65" s="914"/>
      <c r="CA65" s="914"/>
      <c r="CB65" s="914"/>
      <c r="CC65" s="914"/>
      <c r="CD65" s="914"/>
      <c r="CE65" s="914"/>
      <c r="CF65" s="914"/>
      <c r="CG65" s="914"/>
      <c r="CH65" s="914"/>
      <c r="CI65" s="914"/>
      <c r="CJ65" s="914"/>
      <c r="CK65" s="914"/>
      <c r="CL65" s="914"/>
      <c r="CM65" s="914"/>
      <c r="CN65" s="914"/>
      <c r="CO65" s="914"/>
      <c r="CP65" s="914"/>
      <c r="CQ65" s="914"/>
      <c r="CR65" s="914"/>
      <c r="CS65" s="914"/>
      <c r="CT65" s="914"/>
      <c r="CU65" s="914"/>
      <c r="CV65" s="914"/>
      <c r="CW65" s="914"/>
      <c r="CX65" s="914"/>
      <c r="CY65" s="914"/>
      <c r="CZ65" s="914"/>
      <c r="DA65" s="914"/>
      <c r="DB65" s="914"/>
      <c r="DC65" s="914"/>
      <c r="DD65" s="914"/>
      <c r="DE65" s="914"/>
      <c r="DF65" s="914"/>
      <c r="DG65" s="914"/>
      <c r="DH65" s="914"/>
      <c r="DI65" s="914"/>
      <c r="DJ65" s="914"/>
      <c r="DK65" s="914"/>
      <c r="DL65" s="914"/>
      <c r="DM65" s="914"/>
      <c r="DN65" s="914"/>
      <c r="DO65" s="914"/>
      <c r="DP65" s="914"/>
      <c r="DQ65" s="914"/>
      <c r="DR65" s="914"/>
      <c r="DS65" s="914"/>
      <c r="DT65" s="914"/>
      <c r="DU65" s="914"/>
      <c r="DV65" s="914"/>
      <c r="DW65" s="914"/>
      <c r="DX65" s="914"/>
      <c r="DY65" s="914"/>
      <c r="DZ65" s="914"/>
      <c r="EA65" s="914"/>
      <c r="EB65" s="914"/>
      <c r="EC65" s="914"/>
      <c r="ED65" s="914"/>
      <c r="EE65" s="914"/>
      <c r="EF65" s="914"/>
      <c r="EG65" s="914"/>
      <c r="EH65" s="914"/>
      <c r="EI65" s="914"/>
      <c r="EJ65" s="914"/>
      <c r="EK65" s="914"/>
      <c r="EL65" s="914"/>
      <c r="EM65" s="914"/>
      <c r="EN65" s="914"/>
      <c r="EO65" s="914"/>
      <c r="EP65" s="914"/>
      <c r="EQ65" s="914"/>
      <c r="ER65" s="914"/>
      <c r="ES65" s="914"/>
      <c r="ET65" s="914"/>
      <c r="EU65" s="914"/>
      <c r="EV65" s="914"/>
      <c r="EW65" s="914"/>
      <c r="EX65" s="914"/>
      <c r="EY65" s="914"/>
      <c r="EZ65" s="914"/>
      <c r="FA65" s="1424"/>
      <c r="FB65" s="1784"/>
    </row>
    <row r="66" spans="9:158" ht="18.95" customHeight="1">
      <c r="I66" s="1784"/>
      <c r="J66" s="1689"/>
      <c r="K66" s="1786" t="s">
        <v>2766</v>
      </c>
      <c r="L66" s="938"/>
      <c r="M66" s="938"/>
      <c r="N66" s="938"/>
      <c r="O66" s="938"/>
      <c r="P66" s="920"/>
      <c r="Q66" s="3418" t="s">
        <v>2750</v>
      </c>
      <c r="R66" s="3419"/>
      <c r="S66" s="3419"/>
      <c r="T66" s="3419"/>
      <c r="U66" s="3419"/>
      <c r="V66" s="3419"/>
      <c r="W66" s="3419"/>
      <c r="X66" s="3419"/>
      <c r="Y66" s="3420"/>
      <c r="Z66" s="3421" t="s">
        <v>1115</v>
      </c>
      <c r="AA66" s="3422"/>
      <c r="AB66" s="1784"/>
      <c r="AC66" s="3139" t="s">
        <v>1179</v>
      </c>
      <c r="AD66" s="3140"/>
      <c r="AE66" s="3140"/>
      <c r="AF66" s="3140"/>
      <c r="AG66" s="3140"/>
      <c r="AH66" s="3140"/>
      <c r="AI66" s="3140"/>
      <c r="AJ66" s="3140"/>
      <c r="AK66" s="3141"/>
      <c r="AL66" s="3423" t="s">
        <v>1180</v>
      </c>
      <c r="AM66" s="3424"/>
      <c r="AN66" s="3258" t="s">
        <v>2751</v>
      </c>
      <c r="AO66" s="3259"/>
      <c r="AP66" s="3139" t="s">
        <v>1179</v>
      </c>
      <c r="AQ66" s="3140"/>
      <c r="AR66" s="3140"/>
      <c r="AS66" s="3140"/>
      <c r="AT66" s="3140"/>
      <c r="AU66" s="3140"/>
      <c r="AV66" s="3140"/>
      <c r="AW66" s="3140"/>
      <c r="AX66" s="3141"/>
      <c r="AY66" s="3423" t="s">
        <v>1180</v>
      </c>
      <c r="AZ66" s="3424"/>
      <c r="BA66" s="1784"/>
      <c r="BB66" s="1784" t="s">
        <v>2767</v>
      </c>
      <c r="BC66" s="1784"/>
      <c r="BD66" s="1784" t="s">
        <v>2771</v>
      </c>
      <c r="BE66" s="1784"/>
      <c r="BF66" s="1784"/>
      <c r="BG66" s="1784"/>
      <c r="BH66" s="1784"/>
      <c r="BI66" s="1784"/>
      <c r="BJ66" s="1784"/>
      <c r="BK66" s="1784"/>
      <c r="BL66" s="1784"/>
      <c r="BM66" s="1784"/>
      <c r="BN66" s="1784"/>
      <c r="BO66" s="1784"/>
      <c r="BP66" s="1784"/>
      <c r="BQ66" s="1784"/>
      <c r="BR66" s="1784"/>
      <c r="BS66" s="1784"/>
      <c r="BT66" s="1784"/>
      <c r="BU66" s="1784"/>
      <c r="BV66" s="1784"/>
      <c r="BW66" s="1784"/>
      <c r="BX66" s="1784"/>
      <c r="BY66" s="1784"/>
      <c r="BZ66" s="1784"/>
      <c r="CA66" s="1784"/>
      <c r="CB66" s="1784"/>
      <c r="CC66" s="1784"/>
      <c r="CD66" s="1784"/>
      <c r="CE66" s="1784"/>
      <c r="CF66" s="1784"/>
      <c r="CG66" s="1784"/>
      <c r="CH66" s="1784"/>
      <c r="CI66" s="1784"/>
      <c r="CJ66" s="1784"/>
      <c r="CK66" s="1784"/>
      <c r="CL66" s="1784"/>
      <c r="CM66" s="1784"/>
      <c r="CN66" s="1784"/>
      <c r="CO66" s="1784"/>
      <c r="CP66" s="1784"/>
      <c r="CQ66" s="1784"/>
      <c r="CR66" s="1784"/>
      <c r="CS66" s="1784"/>
      <c r="CT66" s="1784"/>
      <c r="CU66" s="1784"/>
      <c r="CV66" s="1784"/>
      <c r="CW66" s="1784"/>
      <c r="CX66" s="1784"/>
      <c r="CY66" s="1784"/>
      <c r="CZ66" s="1784"/>
      <c r="DA66" s="1784"/>
      <c r="DB66" s="1784"/>
      <c r="DC66" s="1784"/>
      <c r="DD66" s="1784"/>
      <c r="DE66" s="1784"/>
      <c r="DF66" s="1784"/>
      <c r="DG66" s="1784"/>
      <c r="DH66" s="1784"/>
      <c r="DI66" s="1784"/>
      <c r="DJ66" s="1784"/>
      <c r="DK66" s="1784"/>
      <c r="DL66" s="1784"/>
      <c r="DM66" s="1784"/>
      <c r="DN66" s="1784"/>
      <c r="DO66" s="1784"/>
      <c r="DP66" s="1784"/>
      <c r="DQ66" s="1784"/>
      <c r="DR66" s="1784"/>
      <c r="DS66" s="1784"/>
      <c r="DT66" s="1784"/>
      <c r="DU66" s="1784"/>
      <c r="DV66" s="1784"/>
      <c r="DW66" s="1784"/>
      <c r="DX66" s="1784"/>
      <c r="DY66" s="1784"/>
      <c r="DZ66" s="1784"/>
      <c r="EA66" s="1784"/>
      <c r="EB66" s="1784"/>
      <c r="EC66" s="1784"/>
      <c r="ED66" s="1784"/>
      <c r="EE66" s="1784"/>
      <c r="EF66" s="1784"/>
      <c r="EG66" s="1784"/>
      <c r="EH66" s="3426" t="s">
        <v>1544</v>
      </c>
      <c r="EI66" s="3427"/>
      <c r="EJ66" s="3427"/>
      <c r="EK66" s="3427"/>
      <c r="EL66" s="3427"/>
      <c r="EM66" s="3428"/>
      <c r="EN66" s="3426" t="s">
        <v>2803</v>
      </c>
      <c r="EO66" s="3427"/>
      <c r="EP66" s="3427"/>
      <c r="EQ66" s="3427"/>
      <c r="ER66" s="3427"/>
      <c r="ES66" s="3428"/>
      <c r="ET66" s="3426" t="s">
        <v>2804</v>
      </c>
      <c r="EU66" s="3427"/>
      <c r="EV66" s="3427"/>
      <c r="EW66" s="3427"/>
      <c r="EX66" s="3427"/>
      <c r="EY66" s="3428"/>
      <c r="EZ66" s="1784"/>
      <c r="FA66" s="1422"/>
      <c r="FB66" s="1784"/>
    </row>
    <row r="67" spans="9:158" ht="9.9499999999999993" customHeight="1">
      <c r="I67" s="1784"/>
      <c r="J67" s="1689"/>
      <c r="K67" s="1786"/>
      <c r="L67" s="920"/>
      <c r="M67" s="920"/>
      <c r="N67" s="920"/>
      <c r="O67" s="920"/>
      <c r="P67" s="920"/>
      <c r="Q67" s="1784"/>
      <c r="R67" s="1784"/>
      <c r="S67" s="1784"/>
      <c r="T67" s="1784"/>
      <c r="U67" s="1784"/>
      <c r="V67" s="1784"/>
      <c r="W67" s="1784"/>
      <c r="X67" s="1784"/>
      <c r="Y67" s="1784"/>
      <c r="Z67" s="1784"/>
      <c r="AA67" s="1784"/>
      <c r="AB67" s="1784"/>
      <c r="AC67" s="1784"/>
      <c r="AD67" s="1784"/>
      <c r="AE67" s="1784"/>
      <c r="AF67" s="1784"/>
      <c r="AG67" s="1784"/>
      <c r="AH67" s="1784"/>
      <c r="AI67" s="1784"/>
      <c r="AJ67" s="1784"/>
      <c r="AK67" s="1784"/>
      <c r="AL67" s="1784"/>
      <c r="AM67" s="1784"/>
      <c r="AN67" s="1784"/>
      <c r="AO67" s="1784"/>
      <c r="AP67" s="1784"/>
      <c r="AQ67" s="1784"/>
      <c r="AR67" s="1784"/>
      <c r="AS67" s="1784"/>
      <c r="AT67" s="1784"/>
      <c r="AU67" s="1784"/>
      <c r="AV67" s="1784"/>
      <c r="AW67" s="1784"/>
      <c r="AX67" s="1784"/>
      <c r="AY67" s="1784"/>
      <c r="AZ67" s="1784"/>
      <c r="BA67" s="1784"/>
      <c r="BB67" s="1784"/>
      <c r="BC67" s="1784"/>
      <c r="BD67" s="1784"/>
      <c r="BE67" s="1784"/>
      <c r="BF67" s="1784"/>
      <c r="BG67" s="1784"/>
      <c r="BH67" s="1784"/>
      <c r="BI67" s="1784"/>
      <c r="BJ67" s="1784"/>
      <c r="BK67" s="1784"/>
      <c r="BL67" s="1784"/>
      <c r="BM67" s="1784"/>
      <c r="BN67" s="1784"/>
      <c r="BO67" s="1784"/>
      <c r="BP67" s="1784"/>
      <c r="BQ67" s="1784"/>
      <c r="BR67" s="1784"/>
      <c r="BS67" s="1784"/>
      <c r="BT67" s="1784"/>
      <c r="BU67" s="1784"/>
      <c r="BV67" s="1784"/>
      <c r="BW67" s="1784"/>
      <c r="BX67" s="1784"/>
      <c r="BY67" s="1784"/>
      <c r="BZ67" s="1784"/>
      <c r="CA67" s="1784"/>
      <c r="CB67" s="1784"/>
      <c r="CC67" s="1784"/>
      <c r="CD67" s="1784"/>
      <c r="CE67" s="1784"/>
      <c r="CF67" s="1784"/>
      <c r="CG67" s="1784"/>
      <c r="CH67" s="1784"/>
      <c r="CI67" s="1784"/>
      <c r="CJ67" s="1784"/>
      <c r="CK67" s="1784"/>
      <c r="CL67" s="1784"/>
      <c r="CM67" s="1784"/>
      <c r="CN67" s="1784"/>
      <c r="CO67" s="1784"/>
      <c r="CP67" s="1784"/>
      <c r="CQ67" s="1784"/>
      <c r="CR67" s="1784"/>
      <c r="CS67" s="1784"/>
      <c r="CT67" s="1784"/>
      <c r="CU67" s="1784"/>
      <c r="CV67" s="1784"/>
      <c r="CW67" s="1784"/>
      <c r="CX67" s="1784"/>
      <c r="CY67" s="1784"/>
      <c r="CZ67" s="1784"/>
      <c r="DA67" s="1784"/>
      <c r="DB67" s="1784"/>
      <c r="DC67" s="1784"/>
      <c r="DD67" s="1784"/>
      <c r="DE67" s="1784"/>
      <c r="DF67" s="1784"/>
      <c r="DG67" s="1784"/>
      <c r="DH67" s="1784"/>
      <c r="DI67" s="1784"/>
      <c r="DJ67" s="1784"/>
      <c r="DK67" s="1784"/>
      <c r="DL67" s="1784"/>
      <c r="DM67" s="1784"/>
      <c r="DN67" s="1784"/>
      <c r="DO67" s="1784"/>
      <c r="DP67" s="1784"/>
      <c r="DQ67" s="1784"/>
      <c r="DR67" s="1784"/>
      <c r="DS67" s="1784"/>
      <c r="DT67" s="1784"/>
      <c r="DU67" s="1784"/>
      <c r="DV67" s="1784"/>
      <c r="DW67" s="1784"/>
      <c r="DX67" s="1784"/>
      <c r="DY67" s="1784"/>
      <c r="DZ67" s="1784"/>
      <c r="EA67" s="1784"/>
      <c r="EB67" s="1784"/>
      <c r="EC67" s="1784"/>
      <c r="ED67" s="1784"/>
      <c r="EE67" s="1784"/>
      <c r="EF67" s="1784"/>
      <c r="EG67" s="1784"/>
      <c r="EH67" s="1784"/>
      <c r="EI67" s="1784"/>
      <c r="EJ67" s="1784"/>
      <c r="EK67" s="1784"/>
      <c r="EL67" s="1784"/>
      <c r="EM67" s="1784"/>
      <c r="EN67" s="1784"/>
      <c r="EO67" s="1784"/>
      <c r="EP67" s="1784"/>
      <c r="EQ67" s="1784"/>
      <c r="ER67" s="1784"/>
      <c r="ES67" s="1784"/>
      <c r="ET67" s="1784"/>
      <c r="EU67" s="1784"/>
      <c r="EV67" s="1784"/>
      <c r="EW67" s="1784"/>
      <c r="EX67" s="1784"/>
      <c r="EY67" s="1784"/>
      <c r="EZ67" s="1784"/>
      <c r="FA67" s="1422"/>
      <c r="FB67" s="1784"/>
    </row>
    <row r="68" spans="9:158" ht="18.95" customHeight="1">
      <c r="I68" s="1784"/>
      <c r="J68" s="1689"/>
      <c r="K68" s="1786" t="s">
        <v>2752</v>
      </c>
      <c r="L68" s="938"/>
      <c r="M68" s="938"/>
      <c r="N68" s="938"/>
      <c r="O68" s="938"/>
      <c r="P68" s="920"/>
      <c r="Q68" s="3139" t="s">
        <v>2754</v>
      </c>
      <c r="R68" s="3140"/>
      <c r="S68" s="3140"/>
      <c r="T68" s="3140"/>
      <c r="U68" s="3140"/>
      <c r="V68" s="3140"/>
      <c r="W68" s="3140"/>
      <c r="X68" s="3140"/>
      <c r="Y68" s="3141"/>
      <c r="Z68" s="3423" t="s">
        <v>2753</v>
      </c>
      <c r="AA68" s="3424"/>
      <c r="AB68" s="1784"/>
      <c r="AC68" s="1460" t="s">
        <v>3387</v>
      </c>
      <c r="AD68" s="1460"/>
      <c r="AE68" s="1460"/>
      <c r="AF68" s="1460"/>
      <c r="AG68" s="1460"/>
      <c r="AH68" s="1460"/>
      <c r="AI68" s="3139" t="s">
        <v>2794</v>
      </c>
      <c r="AJ68" s="3140"/>
      <c r="AK68" s="3140"/>
      <c r="AL68" s="3140"/>
      <c r="AM68" s="3140"/>
      <c r="AN68" s="3140"/>
      <c r="AO68" s="3140"/>
      <c r="AP68" s="3140"/>
      <c r="AQ68" s="3141"/>
      <c r="AR68" s="3423" t="s">
        <v>2753</v>
      </c>
      <c r="AS68" s="3424"/>
      <c r="AT68" s="1784"/>
      <c r="AU68" s="1460" t="s">
        <v>2756</v>
      </c>
      <c r="AV68" s="1460"/>
      <c r="AW68" s="1460"/>
      <c r="AX68" s="1460"/>
      <c r="AY68" s="1460"/>
      <c r="AZ68" s="3139" t="s">
        <v>2758</v>
      </c>
      <c r="BA68" s="3140"/>
      <c r="BB68" s="3140"/>
      <c r="BC68" s="3140"/>
      <c r="BD68" s="3140"/>
      <c r="BE68" s="3140"/>
      <c r="BF68" s="3140"/>
      <c r="BG68" s="3140"/>
      <c r="BH68" s="3141"/>
      <c r="BI68" s="3423" t="s">
        <v>2753</v>
      </c>
      <c r="BJ68" s="3424"/>
      <c r="BK68" s="1784"/>
      <c r="BL68" s="1460" t="s">
        <v>2761</v>
      </c>
      <c r="BM68" s="1460"/>
      <c r="BN68" s="1460"/>
      <c r="BO68" s="1460"/>
      <c r="BP68" s="1460"/>
      <c r="BQ68" s="3139" t="s">
        <v>2783</v>
      </c>
      <c r="BR68" s="3140"/>
      <c r="BS68" s="3140"/>
      <c r="BT68" s="3140"/>
      <c r="BU68" s="3140"/>
      <c r="BV68" s="3140"/>
      <c r="BW68" s="3140"/>
      <c r="BX68" s="3140"/>
      <c r="BY68" s="3140"/>
      <c r="BZ68" s="3140"/>
      <c r="CA68" s="3141"/>
      <c r="CB68" s="1784"/>
      <c r="CC68" s="3325" t="s">
        <v>2762</v>
      </c>
      <c r="CD68" s="3325"/>
      <c r="CE68" s="3325"/>
      <c r="CF68" s="3325"/>
      <c r="CG68" s="3325"/>
      <c r="CH68" s="3325"/>
      <c r="CI68" s="3325"/>
      <c r="CJ68" s="3325"/>
      <c r="CK68" s="3325"/>
      <c r="CL68" s="3429"/>
      <c r="CM68" s="3430" t="s">
        <v>2763</v>
      </c>
      <c r="CN68" s="3431"/>
      <c r="CO68" s="3431"/>
      <c r="CP68" s="3431"/>
      <c r="CQ68" s="3431"/>
      <c r="CR68" s="3431"/>
      <c r="CS68" s="3431"/>
      <c r="CT68" s="3431"/>
      <c r="CU68" s="3431"/>
      <c r="CV68" s="3431"/>
      <c r="CW68" s="3432"/>
      <c r="CX68" s="1784"/>
      <c r="CY68" s="3348" t="s">
        <v>2765</v>
      </c>
      <c r="CZ68" s="3348"/>
      <c r="DA68" s="3348"/>
      <c r="DB68" s="3348"/>
      <c r="DC68" s="3348"/>
      <c r="DD68" s="3348"/>
      <c r="DE68" s="3348"/>
      <c r="DF68" s="3139" t="s">
        <v>2760</v>
      </c>
      <c r="DG68" s="3140"/>
      <c r="DH68" s="3140"/>
      <c r="DI68" s="3140"/>
      <c r="DJ68" s="3140"/>
      <c r="DK68" s="3140"/>
      <c r="DL68" s="3141"/>
      <c r="DM68" s="3423" t="s">
        <v>2759</v>
      </c>
      <c r="DN68" s="3424"/>
      <c r="DO68" s="1784"/>
      <c r="DP68" s="1784"/>
      <c r="DQ68" s="1784"/>
      <c r="DR68" s="1784"/>
      <c r="DS68" s="1784"/>
      <c r="DT68" s="1784"/>
      <c r="DU68" s="1784"/>
      <c r="DV68" s="1784"/>
      <c r="DW68" s="1784"/>
      <c r="DX68" s="1784"/>
      <c r="DY68" s="1784"/>
      <c r="DZ68" s="1784"/>
      <c r="EA68" s="1784"/>
      <c r="EB68" s="1784"/>
      <c r="EC68" s="1784"/>
      <c r="ED68" s="1784"/>
      <c r="EE68" s="1784"/>
      <c r="EF68" s="1784"/>
      <c r="EG68" s="1784"/>
      <c r="EH68" s="1784"/>
      <c r="EI68" s="1784"/>
      <c r="EJ68" s="1784"/>
      <c r="EK68" s="1784"/>
      <c r="EL68" s="1784"/>
      <c r="EM68" s="1784"/>
      <c r="EN68" s="1784"/>
      <c r="EO68" s="1784"/>
      <c r="EP68" s="1784"/>
      <c r="EQ68" s="1784"/>
      <c r="ER68" s="1784"/>
      <c r="ES68" s="1784"/>
      <c r="ET68" s="1784"/>
      <c r="EU68" s="1784"/>
      <c r="EV68" s="1784"/>
      <c r="EW68" s="1784"/>
      <c r="EX68" s="1784"/>
      <c r="EY68" s="1784"/>
      <c r="EZ68" s="1784"/>
      <c r="FA68" s="1422"/>
      <c r="FB68" s="1784"/>
    </row>
    <row r="69" spans="9:158" ht="9.9499999999999993" customHeight="1">
      <c r="I69" s="1784"/>
      <c r="J69" s="1689"/>
      <c r="K69" s="920"/>
      <c r="L69" s="920"/>
      <c r="M69" s="920"/>
      <c r="N69" s="920"/>
      <c r="O69" s="920"/>
      <c r="P69" s="920"/>
      <c r="Q69" s="1784"/>
      <c r="R69" s="1784"/>
      <c r="S69" s="1784"/>
      <c r="T69" s="1784"/>
      <c r="U69" s="1784"/>
      <c r="V69" s="1784"/>
      <c r="W69" s="1784"/>
      <c r="X69" s="1784"/>
      <c r="Y69" s="1784"/>
      <c r="Z69" s="1784"/>
      <c r="AA69" s="1784"/>
      <c r="AB69" s="1784"/>
      <c r="AC69" s="1784"/>
      <c r="AD69" s="1784"/>
      <c r="AE69" s="1784"/>
      <c r="AF69" s="1784"/>
      <c r="AG69" s="1784"/>
      <c r="AH69" s="1784"/>
      <c r="AI69" s="1784"/>
      <c r="AJ69" s="1784"/>
      <c r="AK69" s="1784"/>
      <c r="AL69" s="1784"/>
      <c r="AM69" s="1784"/>
      <c r="AN69" s="1784"/>
      <c r="AO69" s="1784"/>
      <c r="AP69" s="1784"/>
      <c r="AQ69" s="1784"/>
      <c r="AR69" s="1784"/>
      <c r="AS69" s="1784"/>
      <c r="AT69" s="1784"/>
      <c r="AU69" s="1784"/>
      <c r="AV69" s="1784"/>
      <c r="AW69" s="1784"/>
      <c r="AX69" s="1784"/>
      <c r="AY69" s="1784"/>
      <c r="AZ69" s="1784"/>
      <c r="BA69" s="1784"/>
      <c r="BB69" s="1784"/>
      <c r="BC69" s="1784"/>
      <c r="BD69" s="1784"/>
      <c r="BE69" s="1784"/>
      <c r="BF69" s="1784"/>
      <c r="BG69" s="1784"/>
      <c r="BH69" s="1784"/>
      <c r="BI69" s="1784"/>
      <c r="BJ69" s="1784"/>
      <c r="BK69" s="1784"/>
      <c r="BL69" s="1784"/>
      <c r="BM69" s="1784"/>
      <c r="BN69" s="1784"/>
      <c r="BO69" s="1784"/>
      <c r="BP69" s="1784"/>
      <c r="BQ69" s="1784"/>
      <c r="BR69" s="1784"/>
      <c r="BS69" s="1784"/>
      <c r="BT69" s="1784"/>
      <c r="BU69" s="1784"/>
      <c r="BV69" s="1784"/>
      <c r="BW69" s="1784"/>
      <c r="BX69" s="1784"/>
      <c r="BY69" s="1784"/>
      <c r="BZ69" s="1784"/>
      <c r="CA69" s="1784"/>
      <c r="CB69" s="1784"/>
      <c r="CC69" s="1784"/>
      <c r="CD69" s="1784"/>
      <c r="CE69" s="1784"/>
      <c r="CF69" s="1784"/>
      <c r="CG69" s="1784"/>
      <c r="CH69" s="1784"/>
      <c r="CI69" s="1784"/>
      <c r="CJ69" s="1784"/>
      <c r="CK69" s="1784"/>
      <c r="CL69" s="1784"/>
      <c r="CM69" s="1784"/>
      <c r="CN69" s="1784"/>
      <c r="CO69" s="1784"/>
      <c r="CP69" s="1784"/>
      <c r="CQ69" s="1784"/>
      <c r="CR69" s="1784"/>
      <c r="CS69" s="1784"/>
      <c r="CT69" s="1784"/>
      <c r="CU69" s="1784"/>
      <c r="CV69" s="1784"/>
      <c r="CW69" s="1784"/>
      <c r="CX69" s="1784"/>
      <c r="CY69" s="1784"/>
      <c r="CZ69" s="1784"/>
      <c r="DA69" s="1784"/>
      <c r="DB69" s="1784"/>
      <c r="DC69" s="1784"/>
      <c r="DD69" s="1784"/>
      <c r="DE69" s="1784"/>
      <c r="DF69" s="1784"/>
      <c r="DG69" s="1784"/>
      <c r="DH69" s="1784"/>
      <c r="DI69" s="1784"/>
      <c r="DJ69" s="1784"/>
      <c r="DK69" s="1784"/>
      <c r="DL69" s="1784"/>
      <c r="DM69" s="1784"/>
      <c r="DN69" s="1784"/>
      <c r="DO69" s="1784"/>
      <c r="DP69" s="1784"/>
      <c r="DQ69" s="1784"/>
      <c r="DR69" s="1784"/>
      <c r="DS69" s="1784"/>
      <c r="DT69" s="1784"/>
      <c r="DU69" s="1784"/>
      <c r="DV69" s="1784"/>
      <c r="DW69" s="1784"/>
      <c r="DX69" s="1784"/>
      <c r="DY69" s="1784"/>
      <c r="DZ69" s="1784"/>
      <c r="EA69" s="1784"/>
      <c r="EB69" s="1784"/>
      <c r="EC69" s="1784"/>
      <c r="ED69" s="1784"/>
      <c r="EE69" s="1784"/>
      <c r="EF69" s="1784"/>
      <c r="EG69" s="1784"/>
      <c r="EH69" s="1784"/>
      <c r="EI69" s="1784"/>
      <c r="EJ69" s="1784"/>
      <c r="EK69" s="1784"/>
      <c r="EL69" s="1784"/>
      <c r="EM69" s="1784"/>
      <c r="EN69" s="1784"/>
      <c r="EO69" s="1784"/>
      <c r="EP69" s="1784"/>
      <c r="EQ69" s="1784"/>
      <c r="ER69" s="1784"/>
      <c r="ES69" s="1784"/>
      <c r="ET69" s="1784"/>
      <c r="EU69" s="1784"/>
      <c r="EV69" s="1784"/>
      <c r="EW69" s="1784"/>
      <c r="EX69" s="1784"/>
      <c r="EY69" s="1784"/>
      <c r="EZ69" s="1784"/>
      <c r="FA69" s="1422"/>
      <c r="FB69" s="1784"/>
    </row>
    <row r="70" spans="9:158" ht="18.95" customHeight="1">
      <c r="I70" s="1784"/>
      <c r="J70" s="1689"/>
      <c r="K70" s="1084" t="s">
        <v>2805</v>
      </c>
      <c r="L70" s="920"/>
      <c r="M70" s="920"/>
      <c r="N70" s="920"/>
      <c r="O70" s="920"/>
      <c r="P70" s="920"/>
      <c r="Q70" s="1821"/>
      <c r="R70" s="1817" t="s">
        <v>2770</v>
      </c>
      <c r="S70" s="1818"/>
      <c r="T70" s="1818"/>
      <c r="U70" s="1818"/>
      <c r="V70" s="1818"/>
      <c r="W70" s="1818"/>
      <c r="X70" s="1818"/>
      <c r="Y70" s="1819"/>
      <c r="Z70" s="1819"/>
      <c r="AA70" s="1819" t="s">
        <v>2767</v>
      </c>
      <c r="AB70" s="1819"/>
      <c r="AC70" s="1819" t="s">
        <v>2768</v>
      </c>
      <c r="AD70" s="1819"/>
      <c r="AE70" s="1819"/>
      <c r="AF70" s="1819"/>
      <c r="AG70" s="1819" t="s">
        <v>2767</v>
      </c>
      <c r="AH70" s="1819"/>
      <c r="AI70" s="1819" t="s">
        <v>2769</v>
      </c>
      <c r="AJ70" s="1819"/>
      <c r="AK70" s="1819"/>
      <c r="AL70" s="1819"/>
      <c r="AM70" s="1819"/>
      <c r="AN70" s="1819"/>
      <c r="AO70" s="1817"/>
      <c r="AP70" s="1818"/>
      <c r="AQ70" s="1817" t="s">
        <v>2790</v>
      </c>
      <c r="AR70" s="1818"/>
      <c r="AS70" s="1818"/>
      <c r="AT70" s="1818"/>
      <c r="AU70" s="1818"/>
      <c r="AV70" s="1818"/>
      <c r="AW70" s="1818"/>
      <c r="AX70" s="1818"/>
      <c r="AY70" s="1819"/>
      <c r="AZ70" s="1819" t="s">
        <v>2767</v>
      </c>
      <c r="BA70" s="1819"/>
      <c r="BB70" s="1819" t="s">
        <v>2792</v>
      </c>
      <c r="BC70" s="1819"/>
      <c r="BD70" s="1819"/>
      <c r="BE70" s="1819"/>
      <c r="BF70" s="1819" t="s">
        <v>2767</v>
      </c>
      <c r="BG70" s="1819"/>
      <c r="BH70" s="1819" t="s">
        <v>2791</v>
      </c>
      <c r="BI70" s="1819"/>
      <c r="BJ70" s="1819"/>
      <c r="BK70" s="1819"/>
      <c r="BL70" s="1819"/>
      <c r="BM70" s="1819"/>
      <c r="BN70" s="1820"/>
      <c r="BO70" s="1784"/>
      <c r="BP70" s="1784"/>
      <c r="BQ70" s="1784"/>
      <c r="BR70" s="1784"/>
      <c r="BS70" s="1784"/>
      <c r="BT70" s="1784"/>
      <c r="BU70" s="1784"/>
      <c r="BV70" s="1784"/>
      <c r="BW70" s="1784"/>
      <c r="BX70" s="1784"/>
      <c r="BY70" s="1784"/>
      <c r="BZ70" s="1784"/>
      <c r="CA70" s="1784"/>
      <c r="CB70" s="1784"/>
      <c r="CC70" s="1784"/>
      <c r="CD70" s="1784"/>
      <c r="CE70" s="1784"/>
      <c r="CF70" s="1784"/>
      <c r="CG70" s="1784"/>
      <c r="CH70" s="1784"/>
      <c r="CI70" s="1784"/>
      <c r="CJ70" s="1784"/>
      <c r="CK70" s="1784"/>
      <c r="CL70" s="1784"/>
      <c r="CM70" s="1784"/>
      <c r="CN70" s="1784"/>
      <c r="CO70" s="1784"/>
      <c r="CP70" s="1784"/>
      <c r="CQ70" s="1784"/>
      <c r="CR70" s="1784"/>
      <c r="CS70" s="1784"/>
      <c r="CT70" s="1784"/>
      <c r="CU70" s="1784"/>
      <c r="CV70" s="1784"/>
      <c r="CW70" s="1784"/>
      <c r="CX70" s="1784"/>
      <c r="CY70" s="1784"/>
      <c r="CZ70" s="1784"/>
      <c r="DA70" s="1784"/>
      <c r="DB70" s="1784"/>
      <c r="DC70" s="1784"/>
      <c r="DD70" s="1784"/>
      <c r="DE70" s="1784"/>
      <c r="DF70" s="1784"/>
      <c r="DG70" s="1784"/>
      <c r="DH70" s="1784"/>
      <c r="DI70" s="1784"/>
      <c r="DJ70" s="1784"/>
      <c r="DK70" s="1784"/>
      <c r="DL70" s="1784"/>
      <c r="DM70" s="1784"/>
      <c r="DN70" s="1784"/>
      <c r="DO70" s="1784"/>
      <c r="DP70" s="1784"/>
      <c r="DQ70" s="1784"/>
      <c r="DR70" s="1784"/>
      <c r="DS70" s="1784"/>
      <c r="DT70" s="1784"/>
      <c r="DU70" s="1784"/>
      <c r="DV70" s="1784"/>
      <c r="DW70" s="1784"/>
      <c r="DX70" s="1784"/>
      <c r="DY70" s="1784"/>
      <c r="DZ70" s="1784"/>
      <c r="EA70" s="1784"/>
      <c r="EB70" s="1784"/>
      <c r="EC70" s="1784"/>
      <c r="ED70" s="1784"/>
      <c r="EE70" s="1784"/>
      <c r="EF70" s="1784"/>
      <c r="EG70" s="1784"/>
      <c r="EH70" s="1784"/>
      <c r="EI70" s="1784"/>
      <c r="EJ70" s="1784"/>
      <c r="EK70" s="1784"/>
      <c r="EL70" s="1784"/>
      <c r="EM70" s="1784"/>
      <c r="EN70" s="1784"/>
      <c r="EO70" s="1784"/>
      <c r="EP70" s="1784"/>
      <c r="EQ70" s="1784"/>
      <c r="ER70" s="1784"/>
      <c r="ES70" s="1784"/>
      <c r="ET70" s="1784"/>
      <c r="EU70" s="1784"/>
      <c r="EV70" s="1784"/>
      <c r="EW70" s="1784"/>
      <c r="EX70" s="1784"/>
      <c r="EY70" s="1784"/>
      <c r="EZ70" s="1784"/>
      <c r="FA70" s="1422"/>
      <c r="FB70" s="1784"/>
    </row>
    <row r="71" spans="9:158" ht="9.9499999999999993" customHeight="1">
      <c r="I71" s="1784"/>
      <c r="J71" s="1689"/>
      <c r="K71" s="1784"/>
      <c r="L71" s="1784"/>
      <c r="M71" s="1784"/>
      <c r="N71" s="1784"/>
      <c r="O71" s="1784"/>
      <c r="P71" s="1784"/>
      <c r="Q71" s="1784"/>
      <c r="R71" s="1784"/>
      <c r="S71" s="1784"/>
      <c r="T71" s="1784"/>
      <c r="U71" s="1784"/>
      <c r="V71" s="1784"/>
      <c r="W71" s="1784"/>
      <c r="X71" s="1784"/>
      <c r="Y71" s="1784"/>
      <c r="Z71" s="1784"/>
      <c r="AA71" s="1784"/>
      <c r="AB71" s="1784"/>
      <c r="AC71" s="1784"/>
      <c r="AD71" s="1784"/>
      <c r="AE71" s="1784"/>
      <c r="AF71" s="1784"/>
      <c r="AG71" s="1784"/>
      <c r="AH71" s="1784"/>
      <c r="AI71" s="1784"/>
      <c r="AJ71" s="1784"/>
      <c r="AK71" s="1784"/>
      <c r="AL71" s="1784"/>
      <c r="AM71" s="1784"/>
      <c r="AN71" s="1784"/>
      <c r="AO71" s="1784"/>
      <c r="AP71" s="1784"/>
      <c r="AQ71" s="1784"/>
      <c r="AR71" s="1784"/>
      <c r="AS71" s="1784"/>
      <c r="AT71" s="1784"/>
      <c r="AU71" s="1784"/>
      <c r="AV71" s="1784"/>
      <c r="AW71" s="1784"/>
      <c r="AX71" s="1784"/>
      <c r="AY71" s="1784"/>
      <c r="AZ71" s="1784"/>
      <c r="BA71" s="1784"/>
      <c r="BB71" s="1784"/>
      <c r="BC71" s="1784"/>
      <c r="BD71" s="1784"/>
      <c r="BE71" s="1784"/>
      <c r="BF71" s="1784"/>
      <c r="BG71" s="1784"/>
      <c r="BH71" s="1784"/>
      <c r="BI71" s="1784"/>
      <c r="BJ71" s="1784"/>
      <c r="BK71" s="1784"/>
      <c r="BL71" s="1784"/>
      <c r="BM71" s="1784"/>
      <c r="BN71" s="1784"/>
      <c r="BO71" s="1784"/>
      <c r="BP71" s="1784"/>
      <c r="BQ71" s="1784"/>
      <c r="BR71" s="1784"/>
      <c r="BS71" s="1784"/>
      <c r="BT71" s="1784"/>
      <c r="BU71" s="1784"/>
      <c r="BV71" s="1784"/>
      <c r="BW71" s="1784"/>
      <c r="BX71" s="1784"/>
      <c r="BY71" s="1784"/>
      <c r="BZ71" s="1784"/>
      <c r="CA71" s="1784"/>
      <c r="CB71" s="1784"/>
      <c r="CC71" s="1784"/>
      <c r="CD71" s="1784"/>
      <c r="CE71" s="1784"/>
      <c r="CF71" s="1784"/>
      <c r="CG71" s="1784"/>
      <c r="CH71" s="1784"/>
      <c r="CI71" s="1784"/>
      <c r="CJ71" s="1784"/>
      <c r="CK71" s="1784"/>
      <c r="CL71" s="1784"/>
      <c r="CM71" s="1784"/>
      <c r="CN71" s="1784"/>
      <c r="CO71" s="1784"/>
      <c r="CP71" s="1784"/>
      <c r="CQ71" s="1784"/>
      <c r="CR71" s="1784"/>
      <c r="CS71" s="1784"/>
      <c r="CT71" s="1784"/>
      <c r="CU71" s="1784"/>
      <c r="CV71" s="1784"/>
      <c r="CW71" s="1784"/>
      <c r="CX71" s="1784"/>
      <c r="CY71" s="1784"/>
      <c r="CZ71" s="1784"/>
      <c r="DA71" s="1784"/>
      <c r="DB71" s="1784"/>
      <c r="DC71" s="1784"/>
      <c r="DD71" s="1784"/>
      <c r="DE71" s="1784"/>
      <c r="DF71" s="1784"/>
      <c r="DG71" s="1784"/>
      <c r="DH71" s="1784"/>
      <c r="DI71" s="1784"/>
      <c r="DJ71" s="1784"/>
      <c r="DK71" s="1784"/>
      <c r="DL71" s="1784"/>
      <c r="DM71" s="1784"/>
      <c r="DN71" s="1784"/>
      <c r="DO71" s="1784"/>
      <c r="DP71" s="1784"/>
      <c r="DQ71" s="1784"/>
      <c r="DR71" s="1784"/>
      <c r="DS71" s="1784"/>
      <c r="DT71" s="1784"/>
      <c r="DU71" s="1784"/>
      <c r="DV71" s="1784"/>
      <c r="DW71" s="1784"/>
      <c r="DX71" s="1784"/>
      <c r="DY71" s="1784"/>
      <c r="DZ71" s="1784"/>
      <c r="EA71" s="1784"/>
      <c r="EB71" s="1784"/>
      <c r="EC71" s="1784"/>
      <c r="ED71" s="1784"/>
      <c r="EE71" s="1784"/>
      <c r="EF71" s="1784"/>
      <c r="EG71" s="1784"/>
      <c r="EH71" s="1784"/>
      <c r="EI71" s="1784"/>
      <c r="EJ71" s="1784"/>
      <c r="EK71" s="1784"/>
      <c r="EL71" s="1784"/>
      <c r="EM71" s="1784"/>
      <c r="EN71" s="1784"/>
      <c r="EO71" s="1784"/>
      <c r="EP71" s="1784"/>
      <c r="EQ71" s="1784"/>
      <c r="ER71" s="1784"/>
      <c r="ES71" s="1784"/>
      <c r="ET71" s="1784"/>
      <c r="EU71" s="1784"/>
      <c r="EV71" s="1784"/>
      <c r="EW71" s="1784"/>
      <c r="EX71" s="1784"/>
      <c r="EY71" s="1784"/>
      <c r="EZ71" s="1784"/>
      <c r="FA71" s="1422"/>
      <c r="FB71" s="1784"/>
    </row>
    <row r="72" spans="9:158" ht="18.95" customHeight="1">
      <c r="I72" s="1784"/>
      <c r="J72" s="1689"/>
      <c r="K72" s="3133" t="s">
        <v>1559</v>
      </c>
      <c r="L72" s="3134"/>
      <c r="M72" s="2797" t="s">
        <v>2761</v>
      </c>
      <c r="N72" s="2798"/>
      <c r="O72" s="2798"/>
      <c r="P72" s="2798"/>
      <c r="Q72" s="2798"/>
      <c r="R72" s="2798"/>
      <c r="S72" s="2798"/>
      <c r="T72" s="2798"/>
      <c r="U72" s="2798"/>
      <c r="V72" s="2799"/>
      <c r="W72" s="2797" t="s">
        <v>2800</v>
      </c>
      <c r="X72" s="2798"/>
      <c r="Y72" s="2798"/>
      <c r="Z72" s="2798"/>
      <c r="AA72" s="2799"/>
      <c r="AB72" s="3436" t="s">
        <v>2785</v>
      </c>
      <c r="AC72" s="3134"/>
      <c r="AD72" s="3134"/>
      <c r="AE72" s="3134"/>
      <c r="AF72" s="3134"/>
      <c r="AG72" s="3134"/>
      <c r="AH72" s="3134"/>
      <c r="AI72" s="3134"/>
      <c r="AJ72" s="3135"/>
      <c r="AK72" s="3433" t="s">
        <v>2796</v>
      </c>
      <c r="AL72" s="3434"/>
      <c r="AM72" s="3434"/>
      <c r="AN72" s="3434"/>
      <c r="AO72" s="3434"/>
      <c r="AP72" s="3434"/>
      <c r="AQ72" s="3434"/>
      <c r="AR72" s="3434"/>
      <c r="AS72" s="3434"/>
      <c r="AT72" s="3434"/>
      <c r="AU72" s="3434"/>
      <c r="AV72" s="3434"/>
      <c r="AW72" s="3434"/>
      <c r="AX72" s="3434"/>
      <c r="AY72" s="3434"/>
      <c r="AZ72" s="3434"/>
      <c r="BA72" s="3434"/>
      <c r="BB72" s="3434"/>
      <c r="BC72" s="3434"/>
      <c r="BD72" s="3434"/>
      <c r="BE72" s="3434"/>
      <c r="BF72" s="3435"/>
      <c r="BG72" s="929" t="s">
        <v>2784</v>
      </c>
      <c r="BH72" s="930"/>
      <c r="BI72" s="930"/>
      <c r="BJ72" s="930"/>
      <c r="BK72" s="930"/>
      <c r="BL72" s="930"/>
      <c r="BM72" s="930"/>
      <c r="BN72" s="930"/>
      <c r="BO72" s="930"/>
      <c r="BP72" s="1814"/>
      <c r="BQ72" s="1814"/>
      <c r="BR72" s="1814"/>
      <c r="BS72" s="1814"/>
      <c r="BT72" s="1814"/>
      <c r="BU72" s="1814"/>
      <c r="BV72" s="1814"/>
      <c r="BW72" s="1814"/>
      <c r="BX72" s="1814"/>
      <c r="BY72" s="1814"/>
      <c r="BZ72" s="1814"/>
      <c r="CA72" s="1814"/>
      <c r="CB72" s="1814"/>
      <c r="CC72" s="1814"/>
      <c r="CD72" s="1814"/>
      <c r="CE72" s="1814"/>
      <c r="CF72" s="1814"/>
      <c r="CG72" s="1814"/>
      <c r="CH72" s="1814"/>
      <c r="CI72" s="1814"/>
      <c r="CJ72" s="1814"/>
      <c r="CK72" s="1814"/>
      <c r="CL72" s="1814"/>
      <c r="CM72" s="1814"/>
      <c r="CN72" s="1814"/>
      <c r="CO72" s="1814"/>
      <c r="CP72" s="1814"/>
      <c r="CQ72" s="1814"/>
      <c r="CR72" s="1814"/>
      <c r="CS72" s="1814"/>
      <c r="CT72" s="1814"/>
      <c r="CU72" s="1814"/>
      <c r="CV72" s="1814"/>
      <c r="CW72" s="1814"/>
      <c r="CX72" s="1814"/>
      <c r="CY72" s="1814"/>
      <c r="CZ72" s="1814"/>
      <c r="DA72" s="1814"/>
      <c r="DB72" s="1814"/>
      <c r="DC72" s="1814"/>
      <c r="DD72" s="1814"/>
      <c r="DE72" s="1814"/>
      <c r="DF72" s="1814"/>
      <c r="DG72" s="1814"/>
      <c r="DH72" s="1814"/>
      <c r="DI72" s="1814"/>
      <c r="DJ72" s="1814"/>
      <c r="DK72" s="1814"/>
      <c r="DL72" s="1814"/>
      <c r="DM72" s="1814"/>
      <c r="DN72" s="1814"/>
      <c r="DO72" s="1814"/>
      <c r="DP72" s="1814"/>
      <c r="DQ72" s="1814"/>
      <c r="DR72" s="1814"/>
      <c r="DS72" s="1814"/>
      <c r="DT72" s="1814"/>
      <c r="DU72" s="1814"/>
      <c r="DV72" s="1814"/>
      <c r="DW72" s="1814"/>
      <c r="DX72" s="1814"/>
      <c r="DY72" s="1814"/>
      <c r="DZ72" s="1814"/>
      <c r="EA72" s="1814"/>
      <c r="EB72" s="1814"/>
      <c r="EC72" s="1814"/>
      <c r="ED72" s="1814"/>
      <c r="EE72" s="1814"/>
      <c r="EF72" s="1814"/>
      <c r="EG72" s="1814"/>
      <c r="EH72" s="1059" t="s">
        <v>2797</v>
      </c>
      <c r="EI72" s="1815"/>
      <c r="EJ72" s="1815"/>
      <c r="EK72" s="1815"/>
      <c r="EL72" s="1815"/>
      <c r="EM72" s="1815"/>
      <c r="EN72" s="1815"/>
      <c r="EO72" s="1815"/>
      <c r="EP72" s="1815"/>
      <c r="EQ72" s="1815"/>
      <c r="ER72" s="1815"/>
      <c r="ES72" s="1815"/>
      <c r="ET72" s="1815"/>
      <c r="EU72" s="1815"/>
      <c r="EV72" s="1815"/>
      <c r="EW72" s="1815"/>
      <c r="EX72" s="1815"/>
      <c r="EY72" s="1816"/>
      <c r="EZ72" s="1787"/>
      <c r="FA72" s="1422"/>
      <c r="FB72" s="1784"/>
    </row>
    <row r="73" spans="9:158" ht="18.95" customHeight="1">
      <c r="I73" s="1784"/>
      <c r="J73" s="1689"/>
      <c r="K73" s="3136"/>
      <c r="L73" s="3137"/>
      <c r="M73" s="2800"/>
      <c r="N73" s="2801"/>
      <c r="O73" s="2801"/>
      <c r="P73" s="2801"/>
      <c r="Q73" s="2801"/>
      <c r="R73" s="2801"/>
      <c r="S73" s="2801"/>
      <c r="T73" s="2801"/>
      <c r="U73" s="2801"/>
      <c r="V73" s="2802"/>
      <c r="W73" s="2800"/>
      <c r="X73" s="2801"/>
      <c r="Y73" s="2801"/>
      <c r="Z73" s="2801"/>
      <c r="AA73" s="2802"/>
      <c r="AB73" s="3136"/>
      <c r="AC73" s="3137"/>
      <c r="AD73" s="3137"/>
      <c r="AE73" s="3137"/>
      <c r="AF73" s="3137"/>
      <c r="AG73" s="3137"/>
      <c r="AH73" s="3137"/>
      <c r="AI73" s="3137"/>
      <c r="AJ73" s="3138"/>
      <c r="AK73" s="3433" t="s">
        <v>2772</v>
      </c>
      <c r="AL73" s="3434"/>
      <c r="AM73" s="3434"/>
      <c r="AN73" s="3434"/>
      <c r="AO73" s="3434"/>
      <c r="AP73" s="3434"/>
      <c r="AQ73" s="3434"/>
      <c r="AR73" s="3434"/>
      <c r="AS73" s="3435"/>
      <c r="AT73" s="3433" t="s">
        <v>2257</v>
      </c>
      <c r="AU73" s="3435"/>
      <c r="AV73" s="3433" t="s">
        <v>2773</v>
      </c>
      <c r="AW73" s="3434"/>
      <c r="AX73" s="3434"/>
      <c r="AY73" s="3434"/>
      <c r="AZ73" s="3434"/>
      <c r="BA73" s="3434"/>
      <c r="BB73" s="3434"/>
      <c r="BC73" s="3434"/>
      <c r="BD73" s="3435"/>
      <c r="BE73" s="3433" t="s">
        <v>2801</v>
      </c>
      <c r="BF73" s="3435"/>
      <c r="BG73" s="929" t="s">
        <v>2776</v>
      </c>
      <c r="BH73" s="930"/>
      <c r="BI73" s="930"/>
      <c r="BJ73" s="930"/>
      <c r="BK73" s="930"/>
      <c r="BL73" s="930"/>
      <c r="BM73" s="930"/>
      <c r="BN73" s="930"/>
      <c r="BO73" s="931"/>
      <c r="BP73" s="929" t="s">
        <v>2774</v>
      </c>
      <c r="BQ73" s="930"/>
      <c r="BR73" s="930"/>
      <c r="BS73" s="930"/>
      <c r="BT73" s="930"/>
      <c r="BU73" s="930"/>
      <c r="BV73" s="930"/>
      <c r="BW73" s="930"/>
      <c r="BX73" s="931"/>
      <c r="BY73" s="929" t="s">
        <v>2779</v>
      </c>
      <c r="BZ73" s="930"/>
      <c r="CA73" s="930"/>
      <c r="CB73" s="930"/>
      <c r="CC73" s="930"/>
      <c r="CD73" s="930"/>
      <c r="CE73" s="930"/>
      <c r="CF73" s="930"/>
      <c r="CG73" s="931"/>
      <c r="CH73" s="929" t="s">
        <v>2793</v>
      </c>
      <c r="CI73" s="930"/>
      <c r="CJ73" s="930"/>
      <c r="CK73" s="930"/>
      <c r="CL73" s="930"/>
      <c r="CM73" s="930"/>
      <c r="CN73" s="930"/>
      <c r="CO73" s="929" t="s">
        <v>2780</v>
      </c>
      <c r="CP73" s="930"/>
      <c r="CQ73" s="930"/>
      <c r="CR73" s="930"/>
      <c r="CS73" s="930"/>
      <c r="CT73" s="930"/>
      <c r="CU73" s="930"/>
      <c r="CV73" s="930"/>
      <c r="CW73" s="931"/>
      <c r="CX73" s="1813" t="s">
        <v>2781</v>
      </c>
      <c r="CY73" s="930"/>
      <c r="CZ73" s="930"/>
      <c r="DA73" s="930"/>
      <c r="DB73" s="930"/>
      <c r="DC73" s="930"/>
      <c r="DD73" s="930"/>
      <c r="DE73" s="930"/>
      <c r="DF73" s="931"/>
      <c r="DG73" s="2803" t="s">
        <v>2788</v>
      </c>
      <c r="DH73" s="2804"/>
      <c r="DI73" s="2804"/>
      <c r="DJ73" s="2804"/>
      <c r="DK73" s="2804"/>
      <c r="DL73" s="2804"/>
      <c r="DM73" s="2804"/>
      <c r="DN73" s="2804"/>
      <c r="DO73" s="2805"/>
      <c r="DP73" s="2803" t="s">
        <v>2789</v>
      </c>
      <c r="DQ73" s="2804"/>
      <c r="DR73" s="2804"/>
      <c r="DS73" s="2804"/>
      <c r="DT73" s="2804"/>
      <c r="DU73" s="2804"/>
      <c r="DV73" s="2804"/>
      <c r="DW73" s="2804"/>
      <c r="DX73" s="2805"/>
      <c r="DY73" s="2803" t="s">
        <v>2755</v>
      </c>
      <c r="DZ73" s="2804"/>
      <c r="EA73" s="2804"/>
      <c r="EB73" s="2804"/>
      <c r="EC73" s="2804"/>
      <c r="ED73" s="2804"/>
      <c r="EE73" s="2804"/>
      <c r="EF73" s="2804"/>
      <c r="EG73" s="2805"/>
      <c r="EH73" s="3433" t="s">
        <v>2798</v>
      </c>
      <c r="EI73" s="3434"/>
      <c r="EJ73" s="3434"/>
      <c r="EK73" s="3434"/>
      <c r="EL73" s="3434"/>
      <c r="EM73" s="3434"/>
      <c r="EN73" s="3434"/>
      <c r="EO73" s="3434"/>
      <c r="EP73" s="3435"/>
      <c r="EQ73" s="3433" t="s">
        <v>2799</v>
      </c>
      <c r="ER73" s="3434"/>
      <c r="ES73" s="3434"/>
      <c r="ET73" s="3434"/>
      <c r="EU73" s="3434"/>
      <c r="EV73" s="3434"/>
      <c r="EW73" s="3434"/>
      <c r="EX73" s="3434"/>
      <c r="EY73" s="3435"/>
      <c r="EZ73" s="1776"/>
      <c r="FA73" s="1422"/>
      <c r="FB73" s="1784"/>
    </row>
    <row r="74" spans="9:158" ht="39.950000000000003" customHeight="1">
      <c r="I74" s="1784"/>
      <c r="J74" s="1689"/>
      <c r="K74" s="3443" t="s">
        <v>2777</v>
      </c>
      <c r="L74" s="3444"/>
      <c r="M74" s="3139" t="s">
        <v>2806</v>
      </c>
      <c r="N74" s="3140"/>
      <c r="O74" s="3140"/>
      <c r="P74" s="3140"/>
      <c r="Q74" s="3140"/>
      <c r="R74" s="3140"/>
      <c r="S74" s="3140"/>
      <c r="T74" s="3140"/>
      <c r="U74" s="3140"/>
      <c r="V74" s="3141"/>
      <c r="W74" s="1811"/>
      <c r="X74" s="1812"/>
      <c r="Y74" s="1812"/>
      <c r="Z74" s="1812"/>
      <c r="AA74" s="1810"/>
      <c r="AB74" s="3445" t="s">
        <v>2782</v>
      </c>
      <c r="AC74" s="3446"/>
      <c r="AD74" s="3446"/>
      <c r="AE74" s="3446"/>
      <c r="AF74" s="3446"/>
      <c r="AG74" s="3446"/>
      <c r="AH74" s="3446"/>
      <c r="AI74" s="3446"/>
      <c r="AJ74" s="3447"/>
      <c r="AK74" s="3438" t="s">
        <v>1179</v>
      </c>
      <c r="AL74" s="3439"/>
      <c r="AM74" s="3439"/>
      <c r="AN74" s="3439"/>
      <c r="AO74" s="3439"/>
      <c r="AP74" s="3439"/>
      <c r="AQ74" s="3439"/>
      <c r="AR74" s="3439"/>
      <c r="AS74" s="3440"/>
      <c r="AT74" s="3448" t="s">
        <v>2786</v>
      </c>
      <c r="AU74" s="3449"/>
      <c r="AV74" s="3438" t="s">
        <v>1179</v>
      </c>
      <c r="AW74" s="3439"/>
      <c r="AX74" s="3439"/>
      <c r="AY74" s="3439"/>
      <c r="AZ74" s="3439"/>
      <c r="BA74" s="3439"/>
      <c r="BB74" s="3439"/>
      <c r="BC74" s="3439"/>
      <c r="BD74" s="3440"/>
      <c r="BE74" s="3441" t="s">
        <v>2787</v>
      </c>
      <c r="BF74" s="3442"/>
      <c r="BG74" s="3139" t="s">
        <v>2754</v>
      </c>
      <c r="BH74" s="3140"/>
      <c r="BI74" s="3140"/>
      <c r="BJ74" s="3140"/>
      <c r="BK74" s="3140"/>
      <c r="BL74" s="3140"/>
      <c r="BM74" s="3140"/>
      <c r="BN74" s="3140"/>
      <c r="BO74" s="3141"/>
      <c r="BP74" s="3139" t="s">
        <v>2775</v>
      </c>
      <c r="BQ74" s="3140"/>
      <c r="BR74" s="3140"/>
      <c r="BS74" s="3140"/>
      <c r="BT74" s="3140"/>
      <c r="BU74" s="3140"/>
      <c r="BV74" s="3140"/>
      <c r="BW74" s="3140"/>
      <c r="BX74" s="3141"/>
      <c r="BY74" s="3139" t="s">
        <v>2778</v>
      </c>
      <c r="BZ74" s="3140"/>
      <c r="CA74" s="3140"/>
      <c r="CB74" s="3140"/>
      <c r="CC74" s="3140"/>
      <c r="CD74" s="3140"/>
      <c r="CE74" s="3140"/>
      <c r="CF74" s="3140"/>
      <c r="CG74" s="3141"/>
      <c r="CH74" s="3451" t="s">
        <v>2768</v>
      </c>
      <c r="CI74" s="3452"/>
      <c r="CJ74" s="3452"/>
      <c r="CK74" s="3452"/>
      <c r="CL74" s="3452"/>
      <c r="CM74" s="3452"/>
      <c r="CN74" s="3453"/>
      <c r="CO74" s="3139">
        <v>89011</v>
      </c>
      <c r="CP74" s="3140"/>
      <c r="CQ74" s="3140"/>
      <c r="CR74" s="3140"/>
      <c r="CS74" s="3140"/>
      <c r="CT74" s="3140"/>
      <c r="CU74" s="3140"/>
      <c r="CV74" s="3140"/>
      <c r="CW74" s="3141"/>
      <c r="CX74" s="3445">
        <v>3.4</v>
      </c>
      <c r="CY74" s="3446"/>
      <c r="CZ74" s="3446"/>
      <c r="DA74" s="3446"/>
      <c r="DB74" s="3446"/>
      <c r="DC74" s="3446"/>
      <c r="DD74" s="3446"/>
      <c r="DE74" s="3446"/>
      <c r="DF74" s="3447"/>
      <c r="DG74" s="3437">
        <v>43869</v>
      </c>
      <c r="DH74" s="3140"/>
      <c r="DI74" s="3140"/>
      <c r="DJ74" s="3140"/>
      <c r="DK74" s="3140"/>
      <c r="DL74" s="3140"/>
      <c r="DM74" s="3140"/>
      <c r="DN74" s="3140"/>
      <c r="DO74" s="3141"/>
      <c r="DP74" s="3437">
        <v>43880</v>
      </c>
      <c r="DQ74" s="3140"/>
      <c r="DR74" s="3140"/>
      <c r="DS74" s="3140"/>
      <c r="DT74" s="3140"/>
      <c r="DU74" s="3140"/>
      <c r="DV74" s="3140"/>
      <c r="DW74" s="3140"/>
      <c r="DX74" s="3141"/>
      <c r="DY74" s="3437" t="s">
        <v>2795</v>
      </c>
      <c r="DZ74" s="3140"/>
      <c r="EA74" s="3140"/>
      <c r="EB74" s="3140"/>
      <c r="EC74" s="3140"/>
      <c r="ED74" s="3140"/>
      <c r="EE74" s="3140"/>
      <c r="EF74" s="3140"/>
      <c r="EG74" s="3141"/>
      <c r="EH74" s="3437">
        <v>43869</v>
      </c>
      <c r="EI74" s="3140"/>
      <c r="EJ74" s="3140"/>
      <c r="EK74" s="3140"/>
      <c r="EL74" s="3140"/>
      <c r="EM74" s="3140"/>
      <c r="EN74" s="3140"/>
      <c r="EO74" s="3140"/>
      <c r="EP74" s="3141"/>
      <c r="EQ74" s="3437">
        <v>43880</v>
      </c>
      <c r="ER74" s="3140"/>
      <c r="ES74" s="3140"/>
      <c r="ET74" s="3140"/>
      <c r="EU74" s="3140"/>
      <c r="EV74" s="3140"/>
      <c r="EW74" s="3140"/>
      <c r="EX74" s="3140"/>
      <c r="EY74" s="3141"/>
      <c r="EZ74" s="1707"/>
      <c r="FA74" s="1422"/>
      <c r="FB74" s="1784"/>
    </row>
    <row r="75" spans="9:158" ht="39.950000000000003" customHeight="1">
      <c r="I75" s="1784"/>
      <c r="J75" s="1689"/>
      <c r="K75" s="3443" t="s">
        <v>2777</v>
      </c>
      <c r="L75" s="3444"/>
      <c r="M75" s="3139" t="s">
        <v>2807</v>
      </c>
      <c r="N75" s="3140"/>
      <c r="O75" s="3140"/>
      <c r="P75" s="3140"/>
      <c r="Q75" s="3140"/>
      <c r="R75" s="3140"/>
      <c r="S75" s="3140"/>
      <c r="T75" s="3140"/>
      <c r="U75" s="3140"/>
      <c r="V75" s="3141"/>
      <c r="W75" s="1811"/>
      <c r="X75" s="1812"/>
      <c r="Y75" s="1812"/>
      <c r="Z75" s="1812"/>
      <c r="AA75" s="1810"/>
      <c r="AB75" s="3445" t="s">
        <v>2782</v>
      </c>
      <c r="AC75" s="3446"/>
      <c r="AD75" s="3446"/>
      <c r="AE75" s="3446"/>
      <c r="AF75" s="3446"/>
      <c r="AG75" s="3446"/>
      <c r="AH75" s="3446"/>
      <c r="AI75" s="3446"/>
      <c r="AJ75" s="3447"/>
      <c r="AK75" s="3438" t="s">
        <v>1179</v>
      </c>
      <c r="AL75" s="3439"/>
      <c r="AM75" s="3439"/>
      <c r="AN75" s="3439"/>
      <c r="AO75" s="3439"/>
      <c r="AP75" s="3439"/>
      <c r="AQ75" s="3439"/>
      <c r="AR75" s="3439"/>
      <c r="AS75" s="3440"/>
      <c r="AT75" s="3448" t="s">
        <v>2786</v>
      </c>
      <c r="AU75" s="3449"/>
      <c r="AV75" s="3450" t="s">
        <v>2757</v>
      </c>
      <c r="AW75" s="3439"/>
      <c r="AX75" s="3439"/>
      <c r="AY75" s="3439"/>
      <c r="AZ75" s="3439"/>
      <c r="BA75" s="3439"/>
      <c r="BB75" s="3439"/>
      <c r="BC75" s="3439"/>
      <c r="BD75" s="3440"/>
      <c r="BE75" s="3441" t="s">
        <v>2787</v>
      </c>
      <c r="BF75" s="3442"/>
      <c r="BG75" s="3139" t="s">
        <v>2754</v>
      </c>
      <c r="BH75" s="3140"/>
      <c r="BI75" s="3140"/>
      <c r="BJ75" s="3140"/>
      <c r="BK75" s="3140"/>
      <c r="BL75" s="3140"/>
      <c r="BM75" s="3140"/>
      <c r="BN75" s="3140"/>
      <c r="BO75" s="3141"/>
      <c r="BP75" s="3139" t="s">
        <v>2810</v>
      </c>
      <c r="BQ75" s="3140"/>
      <c r="BR75" s="3140"/>
      <c r="BS75" s="3140"/>
      <c r="BT75" s="3140"/>
      <c r="BU75" s="3140"/>
      <c r="BV75" s="3140"/>
      <c r="BW75" s="3140"/>
      <c r="BX75" s="3141"/>
      <c r="BY75" s="3139" t="s">
        <v>2812</v>
      </c>
      <c r="BZ75" s="3140"/>
      <c r="CA75" s="3140"/>
      <c r="CB75" s="3140"/>
      <c r="CC75" s="3140"/>
      <c r="CD75" s="3140"/>
      <c r="CE75" s="3140"/>
      <c r="CF75" s="3140"/>
      <c r="CG75" s="3141"/>
      <c r="CH75" s="3451" t="s">
        <v>2768</v>
      </c>
      <c r="CI75" s="3452"/>
      <c r="CJ75" s="3452"/>
      <c r="CK75" s="3452"/>
      <c r="CL75" s="3452"/>
      <c r="CM75" s="3452"/>
      <c r="CN75" s="3453"/>
      <c r="CO75" s="3139">
        <v>89011</v>
      </c>
      <c r="CP75" s="3140"/>
      <c r="CQ75" s="3140"/>
      <c r="CR75" s="3140"/>
      <c r="CS75" s="3140"/>
      <c r="CT75" s="3140"/>
      <c r="CU75" s="3140"/>
      <c r="CV75" s="3140"/>
      <c r="CW75" s="3141"/>
      <c r="CX75" s="3445">
        <v>3.4</v>
      </c>
      <c r="CY75" s="3446"/>
      <c r="CZ75" s="3446"/>
      <c r="DA75" s="3446"/>
      <c r="DB75" s="3446"/>
      <c r="DC75" s="3446"/>
      <c r="DD75" s="3446"/>
      <c r="DE75" s="3446"/>
      <c r="DF75" s="3447"/>
      <c r="DG75" s="3437">
        <v>43869</v>
      </c>
      <c r="DH75" s="3140"/>
      <c r="DI75" s="3140"/>
      <c r="DJ75" s="3140"/>
      <c r="DK75" s="3140"/>
      <c r="DL75" s="3140"/>
      <c r="DM75" s="3140"/>
      <c r="DN75" s="3140"/>
      <c r="DO75" s="3141"/>
      <c r="DP75" s="3437">
        <v>43880</v>
      </c>
      <c r="DQ75" s="3140"/>
      <c r="DR75" s="3140"/>
      <c r="DS75" s="3140"/>
      <c r="DT75" s="3140"/>
      <c r="DU75" s="3140"/>
      <c r="DV75" s="3140"/>
      <c r="DW75" s="3140"/>
      <c r="DX75" s="3141"/>
      <c r="DY75" s="3437" t="s">
        <v>2795</v>
      </c>
      <c r="DZ75" s="3140"/>
      <c r="EA75" s="3140"/>
      <c r="EB75" s="3140"/>
      <c r="EC75" s="3140"/>
      <c r="ED75" s="3140"/>
      <c r="EE75" s="3140"/>
      <c r="EF75" s="3140"/>
      <c r="EG75" s="3141"/>
      <c r="EH75" s="3437">
        <v>43869</v>
      </c>
      <c r="EI75" s="3140"/>
      <c r="EJ75" s="3140"/>
      <c r="EK75" s="3140"/>
      <c r="EL75" s="3140"/>
      <c r="EM75" s="3140"/>
      <c r="EN75" s="3140"/>
      <c r="EO75" s="3140"/>
      <c r="EP75" s="3141"/>
      <c r="EQ75" s="3437">
        <v>43880</v>
      </c>
      <c r="ER75" s="3140"/>
      <c r="ES75" s="3140"/>
      <c r="ET75" s="3140"/>
      <c r="EU75" s="3140"/>
      <c r="EV75" s="3140"/>
      <c r="EW75" s="3140"/>
      <c r="EX75" s="3140"/>
      <c r="EY75" s="3141"/>
      <c r="EZ75" s="1707"/>
      <c r="FA75" s="1422"/>
      <c r="FB75" s="1784"/>
    </row>
    <row r="76" spans="9:158" ht="39.950000000000003" customHeight="1">
      <c r="I76" s="1784"/>
      <c r="J76" s="1689"/>
      <c r="K76" s="3443" t="s">
        <v>2777</v>
      </c>
      <c r="L76" s="3444"/>
      <c r="M76" s="3139" t="s">
        <v>2808</v>
      </c>
      <c r="N76" s="3140"/>
      <c r="O76" s="3140"/>
      <c r="P76" s="3140"/>
      <c r="Q76" s="3140"/>
      <c r="R76" s="3140"/>
      <c r="S76" s="3140"/>
      <c r="T76" s="3140"/>
      <c r="U76" s="3140"/>
      <c r="V76" s="3141"/>
      <c r="W76" s="1811"/>
      <c r="X76" s="1812"/>
      <c r="Y76" s="1812"/>
      <c r="Z76" s="1812"/>
      <c r="AA76" s="1810"/>
      <c r="AB76" s="3445" t="s">
        <v>2782</v>
      </c>
      <c r="AC76" s="3446"/>
      <c r="AD76" s="3446"/>
      <c r="AE76" s="3446"/>
      <c r="AF76" s="3446"/>
      <c r="AG76" s="3446"/>
      <c r="AH76" s="3446"/>
      <c r="AI76" s="3446"/>
      <c r="AJ76" s="3447"/>
      <c r="AK76" s="3438" t="s">
        <v>1179</v>
      </c>
      <c r="AL76" s="3439"/>
      <c r="AM76" s="3439"/>
      <c r="AN76" s="3439"/>
      <c r="AO76" s="3439"/>
      <c r="AP76" s="3439"/>
      <c r="AQ76" s="3439"/>
      <c r="AR76" s="3439"/>
      <c r="AS76" s="3440"/>
      <c r="AT76" s="3441" t="s">
        <v>2787</v>
      </c>
      <c r="AU76" s="3442"/>
      <c r="AV76" s="3450" t="s">
        <v>2757</v>
      </c>
      <c r="AW76" s="3439"/>
      <c r="AX76" s="3439"/>
      <c r="AY76" s="3439"/>
      <c r="AZ76" s="3439"/>
      <c r="BA76" s="3439"/>
      <c r="BB76" s="3439"/>
      <c r="BC76" s="3439"/>
      <c r="BD76" s="3440"/>
      <c r="BE76" s="3441" t="s">
        <v>2787</v>
      </c>
      <c r="BF76" s="3442"/>
      <c r="BG76" s="3139" t="s">
        <v>2754</v>
      </c>
      <c r="BH76" s="3140"/>
      <c r="BI76" s="3140"/>
      <c r="BJ76" s="3140"/>
      <c r="BK76" s="3140"/>
      <c r="BL76" s="3140"/>
      <c r="BM76" s="3140"/>
      <c r="BN76" s="3140"/>
      <c r="BO76" s="3141"/>
      <c r="BP76" s="3139" t="s">
        <v>2811</v>
      </c>
      <c r="BQ76" s="3140"/>
      <c r="BR76" s="3140"/>
      <c r="BS76" s="3140"/>
      <c r="BT76" s="3140"/>
      <c r="BU76" s="3140"/>
      <c r="BV76" s="3140"/>
      <c r="BW76" s="3140"/>
      <c r="BX76" s="3141"/>
      <c r="BY76" s="3139" t="s">
        <v>2813</v>
      </c>
      <c r="BZ76" s="3140"/>
      <c r="CA76" s="3140"/>
      <c r="CB76" s="3140"/>
      <c r="CC76" s="3140"/>
      <c r="CD76" s="3140"/>
      <c r="CE76" s="3140"/>
      <c r="CF76" s="3140"/>
      <c r="CG76" s="3141"/>
      <c r="CH76" s="3443" t="s">
        <v>2815</v>
      </c>
      <c r="CI76" s="3459"/>
      <c r="CJ76" s="3459"/>
      <c r="CK76" s="3459"/>
      <c r="CL76" s="3459"/>
      <c r="CM76" s="3459"/>
      <c r="CN76" s="3444"/>
      <c r="CO76" s="3139">
        <v>89011</v>
      </c>
      <c r="CP76" s="3140"/>
      <c r="CQ76" s="3140"/>
      <c r="CR76" s="3140"/>
      <c r="CS76" s="3140"/>
      <c r="CT76" s="3140"/>
      <c r="CU76" s="3140"/>
      <c r="CV76" s="3140"/>
      <c r="CW76" s="3141"/>
      <c r="CX76" s="3445">
        <v>3.4</v>
      </c>
      <c r="CY76" s="3446"/>
      <c r="CZ76" s="3446"/>
      <c r="DA76" s="3446"/>
      <c r="DB76" s="3446"/>
      <c r="DC76" s="3446"/>
      <c r="DD76" s="3446"/>
      <c r="DE76" s="3446"/>
      <c r="DF76" s="3447"/>
      <c r="DG76" s="3437">
        <v>43869</v>
      </c>
      <c r="DH76" s="3140"/>
      <c r="DI76" s="3140"/>
      <c r="DJ76" s="3140"/>
      <c r="DK76" s="3140"/>
      <c r="DL76" s="3140"/>
      <c r="DM76" s="3140"/>
      <c r="DN76" s="3140"/>
      <c r="DO76" s="3141"/>
      <c r="DP76" s="3437">
        <v>43880</v>
      </c>
      <c r="DQ76" s="3140"/>
      <c r="DR76" s="3140"/>
      <c r="DS76" s="3140"/>
      <c r="DT76" s="3140"/>
      <c r="DU76" s="3140"/>
      <c r="DV76" s="3140"/>
      <c r="DW76" s="3140"/>
      <c r="DX76" s="3141"/>
      <c r="DY76" s="3437" t="s">
        <v>2795</v>
      </c>
      <c r="DZ76" s="3140"/>
      <c r="EA76" s="3140"/>
      <c r="EB76" s="3140"/>
      <c r="EC76" s="3140"/>
      <c r="ED76" s="3140"/>
      <c r="EE76" s="3140"/>
      <c r="EF76" s="3140"/>
      <c r="EG76" s="3141"/>
      <c r="EH76" s="3454" t="s">
        <v>2820</v>
      </c>
      <c r="EI76" s="3140"/>
      <c r="EJ76" s="3140"/>
      <c r="EK76" s="3140"/>
      <c r="EL76" s="3140"/>
      <c r="EM76" s="3140"/>
      <c r="EN76" s="3140"/>
      <c r="EO76" s="3140"/>
      <c r="EP76" s="3141"/>
      <c r="EQ76" s="3454" t="s">
        <v>2820</v>
      </c>
      <c r="ER76" s="3140"/>
      <c r="ES76" s="3140"/>
      <c r="ET76" s="3140"/>
      <c r="EU76" s="3140"/>
      <c r="EV76" s="3140"/>
      <c r="EW76" s="3140"/>
      <c r="EX76" s="3140"/>
      <c r="EY76" s="3141"/>
      <c r="EZ76" s="1707"/>
      <c r="FA76" s="1422"/>
      <c r="FB76" s="1784"/>
    </row>
    <row r="77" spans="9:158" ht="39.950000000000003" customHeight="1">
      <c r="I77" s="1784"/>
      <c r="J77" s="1689"/>
      <c r="K77" s="3443" t="s">
        <v>2777</v>
      </c>
      <c r="L77" s="3444"/>
      <c r="M77" s="3139" t="s">
        <v>2809</v>
      </c>
      <c r="N77" s="3140"/>
      <c r="O77" s="3140"/>
      <c r="P77" s="3140"/>
      <c r="Q77" s="3140"/>
      <c r="R77" s="3140"/>
      <c r="S77" s="3140"/>
      <c r="T77" s="3140"/>
      <c r="U77" s="3140"/>
      <c r="V77" s="3141"/>
      <c r="W77" s="1811"/>
      <c r="X77" s="1812"/>
      <c r="Y77" s="1812"/>
      <c r="Z77" s="1812"/>
      <c r="AA77" s="1810"/>
      <c r="AB77" s="3445" t="s">
        <v>2782</v>
      </c>
      <c r="AC77" s="3446"/>
      <c r="AD77" s="3446"/>
      <c r="AE77" s="3446"/>
      <c r="AF77" s="3446"/>
      <c r="AG77" s="3446"/>
      <c r="AH77" s="3446"/>
      <c r="AI77" s="3446"/>
      <c r="AJ77" s="3447"/>
      <c r="AK77" s="3438" t="s">
        <v>1179</v>
      </c>
      <c r="AL77" s="3439"/>
      <c r="AM77" s="3439"/>
      <c r="AN77" s="3439"/>
      <c r="AO77" s="3439"/>
      <c r="AP77" s="3439"/>
      <c r="AQ77" s="3439"/>
      <c r="AR77" s="3439"/>
      <c r="AS77" s="3440"/>
      <c r="AT77" s="3441" t="s">
        <v>2787</v>
      </c>
      <c r="AU77" s="3442"/>
      <c r="AV77" s="3450" t="s">
        <v>2757</v>
      </c>
      <c r="AW77" s="3439"/>
      <c r="AX77" s="3439"/>
      <c r="AY77" s="3439"/>
      <c r="AZ77" s="3439"/>
      <c r="BA77" s="3439"/>
      <c r="BB77" s="3439"/>
      <c r="BC77" s="3439"/>
      <c r="BD77" s="3440"/>
      <c r="BE77" s="3441" t="s">
        <v>2787</v>
      </c>
      <c r="BF77" s="3442"/>
      <c r="BG77" s="3139" t="s">
        <v>2754</v>
      </c>
      <c r="BH77" s="3140"/>
      <c r="BI77" s="3140"/>
      <c r="BJ77" s="3140"/>
      <c r="BK77" s="3140"/>
      <c r="BL77" s="3140"/>
      <c r="BM77" s="3140"/>
      <c r="BN77" s="3140"/>
      <c r="BO77" s="3141"/>
      <c r="BP77" s="3455" t="s">
        <v>2757</v>
      </c>
      <c r="BQ77" s="3140"/>
      <c r="BR77" s="3140"/>
      <c r="BS77" s="3140"/>
      <c r="BT77" s="3140"/>
      <c r="BU77" s="3140"/>
      <c r="BV77" s="3140"/>
      <c r="BW77" s="3140"/>
      <c r="BX77" s="3141"/>
      <c r="BY77" s="3139" t="s">
        <v>2814</v>
      </c>
      <c r="BZ77" s="3140"/>
      <c r="CA77" s="3140"/>
      <c r="CB77" s="3140"/>
      <c r="CC77" s="3140"/>
      <c r="CD77" s="3140"/>
      <c r="CE77" s="3140"/>
      <c r="CF77" s="3140"/>
      <c r="CG77" s="3141"/>
      <c r="CH77" s="3456" t="s">
        <v>2819</v>
      </c>
      <c r="CI77" s="3457"/>
      <c r="CJ77" s="3457"/>
      <c r="CK77" s="3457"/>
      <c r="CL77" s="3457"/>
      <c r="CM77" s="3457"/>
      <c r="CN77" s="3458"/>
      <c r="CO77" s="3139">
        <v>89011</v>
      </c>
      <c r="CP77" s="3140"/>
      <c r="CQ77" s="3140"/>
      <c r="CR77" s="3140"/>
      <c r="CS77" s="3140"/>
      <c r="CT77" s="3140"/>
      <c r="CU77" s="3140"/>
      <c r="CV77" s="3140"/>
      <c r="CW77" s="3141"/>
      <c r="CX77" s="3445">
        <v>3.4</v>
      </c>
      <c r="CY77" s="3446"/>
      <c r="CZ77" s="3446"/>
      <c r="DA77" s="3446"/>
      <c r="DB77" s="3446"/>
      <c r="DC77" s="3446"/>
      <c r="DD77" s="3446"/>
      <c r="DE77" s="3446"/>
      <c r="DF77" s="3447"/>
      <c r="DG77" s="3437">
        <v>43869</v>
      </c>
      <c r="DH77" s="3140"/>
      <c r="DI77" s="3140"/>
      <c r="DJ77" s="3140"/>
      <c r="DK77" s="3140"/>
      <c r="DL77" s="3140"/>
      <c r="DM77" s="3140"/>
      <c r="DN77" s="3140"/>
      <c r="DO77" s="3141"/>
      <c r="DP77" s="3437">
        <v>43880</v>
      </c>
      <c r="DQ77" s="3140"/>
      <c r="DR77" s="3140"/>
      <c r="DS77" s="3140"/>
      <c r="DT77" s="3140"/>
      <c r="DU77" s="3140"/>
      <c r="DV77" s="3140"/>
      <c r="DW77" s="3140"/>
      <c r="DX77" s="3141"/>
      <c r="DY77" s="3437" t="s">
        <v>2795</v>
      </c>
      <c r="DZ77" s="3140"/>
      <c r="EA77" s="3140"/>
      <c r="EB77" s="3140"/>
      <c r="EC77" s="3140"/>
      <c r="ED77" s="3140"/>
      <c r="EE77" s="3140"/>
      <c r="EF77" s="3140"/>
      <c r="EG77" s="3141"/>
      <c r="EH77" s="3454" t="s">
        <v>2820</v>
      </c>
      <c r="EI77" s="3140"/>
      <c r="EJ77" s="3140"/>
      <c r="EK77" s="3140"/>
      <c r="EL77" s="3140"/>
      <c r="EM77" s="3140"/>
      <c r="EN77" s="3140"/>
      <c r="EO77" s="3140"/>
      <c r="EP77" s="3141"/>
      <c r="EQ77" s="3454" t="s">
        <v>2820</v>
      </c>
      <c r="ER77" s="3140"/>
      <c r="ES77" s="3140"/>
      <c r="ET77" s="3140"/>
      <c r="EU77" s="3140"/>
      <c r="EV77" s="3140"/>
      <c r="EW77" s="3140"/>
      <c r="EX77" s="3140"/>
      <c r="EY77" s="3141"/>
      <c r="EZ77" s="1788"/>
      <c r="FA77" s="1422"/>
      <c r="FB77" s="1784"/>
    </row>
    <row r="78" spans="9:158" ht="18.95" customHeight="1">
      <c r="I78" s="1784"/>
      <c r="J78" s="525"/>
      <c r="K78" s="521"/>
      <c r="L78" s="521"/>
      <c r="M78" s="521"/>
      <c r="N78" s="521"/>
      <c r="O78" s="521"/>
      <c r="P78" s="521"/>
      <c r="Q78" s="521"/>
      <c r="R78" s="521"/>
      <c r="S78" s="521"/>
      <c r="T78" s="521"/>
      <c r="U78" s="521"/>
      <c r="V78" s="521"/>
      <c r="W78" s="521"/>
      <c r="X78" s="521"/>
      <c r="Y78" s="521"/>
      <c r="Z78" s="521"/>
      <c r="AA78" s="521"/>
      <c r="AB78" s="521"/>
      <c r="AC78" s="521"/>
      <c r="AD78" s="521"/>
      <c r="AE78" s="521"/>
      <c r="AF78" s="521"/>
      <c r="AG78" s="521"/>
      <c r="AH78" s="521"/>
      <c r="AI78" s="521"/>
      <c r="AJ78" s="521"/>
      <c r="AK78" s="521"/>
      <c r="AL78" s="521"/>
      <c r="AM78" s="521"/>
      <c r="AN78" s="521"/>
      <c r="AO78" s="521"/>
      <c r="AP78" s="521"/>
      <c r="AQ78" s="521"/>
      <c r="AR78" s="521"/>
      <c r="AS78" s="521"/>
      <c r="AT78" s="521"/>
      <c r="AU78" s="521"/>
      <c r="AV78" s="521"/>
      <c r="AW78" s="521"/>
      <c r="AX78" s="521"/>
      <c r="AY78" s="521"/>
      <c r="AZ78" s="521"/>
      <c r="BA78" s="521"/>
      <c r="BB78" s="521"/>
      <c r="BC78" s="521"/>
      <c r="BD78" s="521"/>
      <c r="BE78" s="521"/>
      <c r="BF78" s="521"/>
      <c r="BG78" s="521"/>
      <c r="BH78" s="521"/>
      <c r="BI78" s="521"/>
      <c r="BJ78" s="521"/>
      <c r="BK78" s="521"/>
      <c r="BL78" s="521"/>
      <c r="BM78" s="521"/>
      <c r="BN78" s="521"/>
      <c r="BO78" s="521"/>
      <c r="BP78" s="521"/>
      <c r="BQ78" s="521"/>
      <c r="BR78" s="521"/>
      <c r="BS78" s="521"/>
      <c r="BT78" s="521"/>
      <c r="BU78" s="521"/>
      <c r="BV78" s="521"/>
      <c r="BW78" s="521"/>
      <c r="BX78" s="521"/>
      <c r="BY78" s="521"/>
      <c r="BZ78" s="521"/>
      <c r="CA78" s="521"/>
      <c r="CB78" s="521"/>
      <c r="CC78" s="521"/>
      <c r="CD78" s="521"/>
      <c r="CE78" s="521"/>
      <c r="CF78" s="521"/>
      <c r="CG78" s="521"/>
      <c r="CH78" s="521"/>
      <c r="CI78" s="521"/>
      <c r="CJ78" s="521"/>
      <c r="CK78" s="521"/>
      <c r="CL78" s="521"/>
      <c r="CM78" s="521"/>
      <c r="CN78" s="521"/>
      <c r="CO78" s="521"/>
      <c r="CP78" s="521"/>
      <c r="CQ78" s="521"/>
      <c r="CR78" s="521"/>
      <c r="CS78" s="521"/>
      <c r="CT78" s="521"/>
      <c r="CU78" s="521"/>
      <c r="CV78" s="521"/>
      <c r="CW78" s="521"/>
      <c r="CX78" s="521"/>
      <c r="CY78" s="521"/>
      <c r="CZ78" s="521"/>
      <c r="DA78" s="521"/>
      <c r="DB78" s="521"/>
      <c r="DC78" s="521"/>
      <c r="DD78" s="521"/>
      <c r="DE78" s="521"/>
      <c r="DF78" s="521"/>
      <c r="DG78" s="521"/>
      <c r="DH78" s="521"/>
      <c r="DI78" s="521"/>
      <c r="DJ78" s="521"/>
      <c r="DK78" s="521"/>
      <c r="DL78" s="521"/>
      <c r="DM78" s="521"/>
      <c r="DN78" s="521"/>
      <c r="DO78" s="521"/>
      <c r="DP78" s="521"/>
      <c r="DQ78" s="521"/>
      <c r="DR78" s="521"/>
      <c r="DS78" s="521"/>
      <c r="DT78" s="521"/>
      <c r="DU78" s="521"/>
      <c r="DV78" s="521"/>
      <c r="DW78" s="521"/>
      <c r="DX78" s="521"/>
      <c r="DY78" s="521"/>
      <c r="DZ78" s="521"/>
      <c r="EA78" s="521"/>
      <c r="EB78" s="521"/>
      <c r="EC78" s="521"/>
      <c r="ED78" s="521"/>
      <c r="EE78" s="521"/>
      <c r="EF78" s="521"/>
      <c r="EG78" s="521"/>
      <c r="EH78" s="521"/>
      <c r="EI78" s="521"/>
      <c r="EJ78" s="521"/>
      <c r="EK78" s="521"/>
      <c r="EL78" s="521"/>
      <c r="EM78" s="521"/>
      <c r="EN78" s="521"/>
      <c r="EO78" s="521"/>
      <c r="EP78" s="521"/>
      <c r="EQ78" s="521"/>
      <c r="ER78" s="521"/>
      <c r="ES78" s="521"/>
      <c r="ET78" s="521"/>
      <c r="EU78" s="521"/>
      <c r="EV78" s="521"/>
      <c r="EW78" s="521"/>
      <c r="EX78" s="521"/>
      <c r="EY78" s="521"/>
      <c r="EZ78" s="521"/>
      <c r="FA78" s="1390"/>
      <c r="FB78" s="1784"/>
    </row>
    <row r="79" spans="9:158" ht="9.9499999999999993" customHeight="1">
      <c r="I79" s="1784"/>
      <c r="J79" s="1784"/>
      <c r="K79" s="1826" t="s">
        <v>2821</v>
      </c>
      <c r="L79" s="1784"/>
      <c r="M79" s="1784"/>
      <c r="N79" s="1784"/>
      <c r="O79" s="1784"/>
      <c r="P79" s="1784"/>
      <c r="Q79" s="1784"/>
      <c r="R79" s="1784"/>
      <c r="S79" s="1784"/>
      <c r="T79" s="1784"/>
      <c r="U79" s="1784"/>
      <c r="V79" s="1784"/>
      <c r="W79" s="1784"/>
      <c r="X79" s="1784"/>
      <c r="Y79" s="1784"/>
      <c r="Z79" s="1784"/>
      <c r="AA79" s="1784"/>
      <c r="AB79" s="1784"/>
      <c r="AC79" s="1784"/>
      <c r="AD79" s="1784"/>
      <c r="AE79" s="1784"/>
      <c r="AF79" s="1784"/>
      <c r="AG79" s="1784"/>
      <c r="AH79" s="1784"/>
      <c r="AI79" s="1784"/>
      <c r="AJ79" s="1784"/>
      <c r="AK79" s="1784"/>
      <c r="AL79" s="1784"/>
      <c r="AM79" s="1784"/>
      <c r="AN79" s="1784"/>
      <c r="AO79" s="1784"/>
      <c r="AP79" s="1784"/>
      <c r="AQ79" s="1784"/>
      <c r="AR79" s="1784"/>
      <c r="AS79" s="1784"/>
      <c r="AT79" s="1784"/>
      <c r="AU79" s="1784"/>
      <c r="AV79" s="1784"/>
      <c r="AW79" s="1784"/>
      <c r="AX79" s="1784"/>
      <c r="AY79" s="1784"/>
      <c r="AZ79" s="1784"/>
      <c r="BA79" s="1784"/>
      <c r="BB79" s="1784"/>
      <c r="BC79" s="1784"/>
      <c r="BD79" s="1784"/>
      <c r="BE79" s="1784"/>
      <c r="BF79" s="1784"/>
      <c r="BG79" s="1784"/>
      <c r="BH79" s="1784"/>
      <c r="BI79" s="1784"/>
      <c r="BJ79" s="1784"/>
      <c r="BK79" s="1784"/>
      <c r="BL79" s="1784"/>
      <c r="BM79" s="1784"/>
      <c r="BN79" s="1784"/>
      <c r="BO79" s="1784"/>
      <c r="BP79" s="1784"/>
      <c r="BQ79" s="1784"/>
      <c r="BR79" s="1784"/>
      <c r="BS79" s="1784"/>
      <c r="BT79" s="1784"/>
      <c r="BU79" s="1784"/>
      <c r="BV79" s="1784"/>
      <c r="BW79" s="1784"/>
      <c r="BX79" s="1784"/>
      <c r="BY79" s="1784"/>
      <c r="BZ79" s="1784"/>
      <c r="CA79" s="1784"/>
      <c r="CB79" s="1784"/>
      <c r="CC79" s="1784"/>
      <c r="CD79" s="1784"/>
      <c r="CE79" s="1784"/>
      <c r="CF79" s="1784"/>
      <c r="CG79" s="1784"/>
      <c r="CH79" s="1784"/>
      <c r="CI79" s="1784"/>
      <c r="CJ79" s="1784"/>
      <c r="CK79" s="1784"/>
      <c r="CL79" s="1784"/>
      <c r="CM79" s="1784"/>
      <c r="CN79" s="1784"/>
      <c r="CO79" s="1784"/>
      <c r="CP79" s="1784"/>
      <c r="CQ79" s="1784"/>
      <c r="CR79" s="1784"/>
      <c r="CS79" s="1784"/>
      <c r="CT79" s="1784"/>
      <c r="CU79" s="1784"/>
      <c r="CV79" s="1784"/>
      <c r="CW79" s="1784"/>
      <c r="CX79" s="1784"/>
      <c r="CY79" s="1784"/>
      <c r="CZ79" s="1784"/>
      <c r="DA79" s="1784"/>
      <c r="DB79" s="1784"/>
      <c r="DC79" s="1784"/>
      <c r="DD79" s="1784"/>
      <c r="DE79" s="1784"/>
      <c r="DF79" s="1784"/>
      <c r="DG79" s="1784"/>
      <c r="DH79" s="1784"/>
      <c r="DI79" s="1784"/>
      <c r="DJ79" s="1784"/>
      <c r="DK79" s="1784"/>
      <c r="DL79" s="1784"/>
      <c r="DM79" s="1784"/>
      <c r="DN79" s="1784"/>
      <c r="DO79" s="1784"/>
      <c r="DP79" s="1784"/>
      <c r="DQ79" s="1784"/>
      <c r="DR79" s="1784"/>
      <c r="DS79" s="1784"/>
      <c r="DT79" s="1784"/>
      <c r="DU79" s="1784"/>
      <c r="DV79" s="1784"/>
      <c r="DW79" s="1784"/>
      <c r="DX79" s="1784"/>
      <c r="DY79" s="1784"/>
      <c r="DZ79" s="1784"/>
      <c r="EA79" s="1784"/>
      <c r="EB79" s="1784"/>
      <c r="EC79" s="1784"/>
      <c r="ED79" s="1784"/>
      <c r="EE79" s="1784"/>
      <c r="EF79" s="1784"/>
      <c r="EG79" s="1784"/>
      <c r="EH79" s="1784"/>
      <c r="EI79" s="1784"/>
      <c r="EJ79" s="1784"/>
      <c r="EK79" s="1784"/>
      <c r="EL79" s="1784"/>
      <c r="EM79" s="1784"/>
      <c r="EN79" s="1784"/>
      <c r="EO79" s="1784"/>
      <c r="EP79" s="1784"/>
      <c r="EQ79" s="1784"/>
      <c r="ER79" s="1784"/>
      <c r="ES79" s="1784"/>
      <c r="ET79" s="1784"/>
      <c r="EU79" s="1784"/>
      <c r="EV79" s="1784"/>
      <c r="EW79" s="1784"/>
      <c r="EX79" s="1784"/>
      <c r="EY79" s="1784"/>
      <c r="EZ79" s="1784"/>
      <c r="FA79" s="1784"/>
      <c r="FB79" s="1784"/>
    </row>
    <row r="80" spans="9:158" ht="9.9499999999999993" customHeight="1">
      <c r="I80" s="1784"/>
      <c r="J80" s="1784"/>
      <c r="K80" s="1826" t="s">
        <v>2822</v>
      </c>
      <c r="L80" s="1784"/>
      <c r="M80" s="1784"/>
      <c r="N80" s="1784"/>
      <c r="O80" s="1784"/>
      <c r="P80" s="1784"/>
      <c r="Q80" s="1784"/>
      <c r="R80" s="1784"/>
      <c r="S80" s="1784"/>
      <c r="T80" s="1784"/>
      <c r="U80" s="1784"/>
      <c r="V80" s="1784"/>
      <c r="W80" s="1784"/>
      <c r="X80" s="1784"/>
      <c r="Y80" s="1784"/>
      <c r="Z80" s="1784"/>
      <c r="AA80" s="1784"/>
      <c r="AB80" s="1784"/>
      <c r="AC80" s="1784"/>
      <c r="AD80" s="1784"/>
      <c r="AE80" s="1784"/>
      <c r="AF80" s="1784"/>
      <c r="AG80" s="1784"/>
      <c r="AH80" s="1784"/>
      <c r="AI80" s="1784"/>
      <c r="AJ80" s="1784"/>
      <c r="AK80" s="1784"/>
      <c r="AL80" s="1784"/>
      <c r="AM80" s="1784"/>
      <c r="AN80" s="1784"/>
      <c r="AO80" s="1784"/>
      <c r="AP80" s="1784"/>
      <c r="AQ80" s="1784"/>
      <c r="AR80" s="1784"/>
      <c r="AS80" s="1784"/>
      <c r="AT80" s="1784"/>
      <c r="AU80" s="1784"/>
      <c r="AV80" s="1784"/>
      <c r="AW80" s="1784"/>
      <c r="AX80" s="1784"/>
      <c r="AY80" s="1784"/>
      <c r="AZ80" s="1784"/>
      <c r="BA80" s="1784"/>
      <c r="BB80" s="1784"/>
      <c r="BC80" s="1784"/>
      <c r="BD80" s="1784"/>
      <c r="BE80" s="1784"/>
      <c r="BF80" s="1784"/>
      <c r="BG80" s="1784"/>
      <c r="BH80" s="1784"/>
      <c r="BI80" s="1784"/>
      <c r="BJ80" s="1784"/>
      <c r="BK80" s="1784"/>
      <c r="BL80" s="1784"/>
      <c r="BM80" s="1784"/>
      <c r="BN80" s="1784"/>
      <c r="BO80" s="1784"/>
      <c r="BP80" s="1784"/>
      <c r="BQ80" s="1784"/>
      <c r="BR80" s="1784"/>
      <c r="BS80" s="1784"/>
      <c r="BT80" s="1784"/>
      <c r="BU80" s="1784"/>
      <c r="BV80" s="1784"/>
      <c r="BW80" s="1784"/>
      <c r="BX80" s="1784"/>
      <c r="BY80" s="1784"/>
      <c r="BZ80" s="1784"/>
      <c r="CA80" s="1784"/>
      <c r="CB80" s="1784"/>
      <c r="CC80" s="1784"/>
      <c r="CD80" s="1784"/>
      <c r="CE80" s="1784"/>
      <c r="CF80" s="1784"/>
      <c r="CG80" s="1784"/>
      <c r="CH80" s="1784"/>
      <c r="CI80" s="1784"/>
      <c r="CJ80" s="1784"/>
      <c r="CK80" s="1784"/>
      <c r="CL80" s="1784"/>
      <c r="CM80" s="1784"/>
      <c r="CN80" s="1784"/>
      <c r="CO80" s="1784"/>
      <c r="CP80" s="1784"/>
      <c r="CQ80" s="1784"/>
      <c r="CR80" s="1784"/>
      <c r="CS80" s="1784"/>
      <c r="CT80" s="1784"/>
      <c r="CU80" s="1784"/>
      <c r="CV80" s="1784"/>
      <c r="CW80" s="1784"/>
      <c r="CX80" s="1784"/>
      <c r="CY80" s="1784"/>
      <c r="CZ80" s="1784"/>
      <c r="DA80" s="1784"/>
      <c r="DB80" s="1784"/>
      <c r="DC80" s="1784"/>
      <c r="DD80" s="1784"/>
      <c r="DE80" s="1784"/>
      <c r="DF80" s="1784"/>
      <c r="DG80" s="1784"/>
      <c r="DH80" s="1784"/>
      <c r="DI80" s="1784"/>
      <c r="DJ80" s="1784"/>
      <c r="DK80" s="1784"/>
      <c r="DL80" s="1784"/>
      <c r="DM80" s="1784"/>
      <c r="DN80" s="1784"/>
      <c r="DO80" s="1784"/>
      <c r="DP80" s="1784"/>
      <c r="DQ80" s="1784"/>
      <c r="DR80" s="1784"/>
      <c r="DS80" s="1784"/>
      <c r="DT80" s="1784"/>
      <c r="DU80" s="1784"/>
      <c r="DV80" s="1784"/>
      <c r="DW80" s="1784"/>
      <c r="DX80" s="1784"/>
      <c r="DY80" s="1784"/>
      <c r="DZ80" s="1784"/>
      <c r="EA80" s="1784"/>
      <c r="EB80" s="1784"/>
      <c r="EC80" s="1784"/>
      <c r="ED80" s="1784"/>
      <c r="EE80" s="1784"/>
      <c r="EF80" s="1784"/>
      <c r="EG80" s="1784"/>
      <c r="EH80" s="1784"/>
      <c r="EI80" s="1784"/>
      <c r="EJ80" s="1784"/>
      <c r="EK80" s="1784"/>
      <c r="EL80" s="1784"/>
      <c r="EM80" s="1784"/>
      <c r="EN80" s="1784"/>
      <c r="EO80" s="1784"/>
      <c r="EP80" s="1784"/>
      <c r="EQ80" s="1784"/>
      <c r="ER80" s="1784"/>
      <c r="ES80" s="1784"/>
      <c r="ET80" s="1784"/>
      <c r="EU80" s="1784"/>
      <c r="EV80" s="1784"/>
      <c r="EW80" s="1784"/>
      <c r="EX80" s="1784"/>
      <c r="EY80" s="1784"/>
      <c r="EZ80" s="1784"/>
      <c r="FA80" s="1784"/>
      <c r="FB80" s="1784"/>
    </row>
    <row r="81" spans="4:158" ht="9.9499999999999993" customHeight="1">
      <c r="I81" s="1784"/>
      <c r="J81" s="1784"/>
      <c r="K81" s="1826" t="s">
        <v>2922</v>
      </c>
      <c r="L81" s="1784"/>
      <c r="M81" s="1784"/>
      <c r="N81" s="1784"/>
      <c r="O81" s="1784"/>
      <c r="P81" s="1784"/>
      <c r="Q81" s="1784"/>
      <c r="R81" s="1784"/>
      <c r="S81" s="1784"/>
      <c r="T81" s="1784"/>
      <c r="U81" s="1784"/>
      <c r="V81" s="1784"/>
      <c r="W81" s="1784"/>
      <c r="X81" s="1784"/>
      <c r="Y81" s="1784"/>
      <c r="Z81" s="1784"/>
      <c r="AA81" s="1784"/>
      <c r="AB81" s="1784"/>
      <c r="AC81" s="1784"/>
      <c r="AD81" s="1784"/>
      <c r="AE81" s="1784"/>
      <c r="AF81" s="1784"/>
      <c r="AG81" s="1784"/>
      <c r="AH81" s="1784"/>
      <c r="AI81" s="1784"/>
      <c r="AJ81" s="1784"/>
      <c r="AK81" s="1784"/>
      <c r="AL81" s="1784"/>
      <c r="AM81" s="1784"/>
      <c r="AN81" s="1784"/>
      <c r="AO81" s="1784"/>
      <c r="AP81" s="1784"/>
      <c r="AQ81" s="1784"/>
      <c r="AR81" s="1784"/>
      <c r="AS81" s="1784"/>
      <c r="AT81" s="1784"/>
      <c r="AU81" s="1784"/>
      <c r="AV81" s="1784"/>
      <c r="AW81" s="1784"/>
      <c r="AX81" s="1784"/>
      <c r="AY81" s="1784"/>
      <c r="AZ81" s="1784"/>
      <c r="BA81" s="1784"/>
      <c r="BB81" s="1784"/>
      <c r="BC81" s="1784"/>
      <c r="BD81" s="1784"/>
      <c r="BE81" s="1784"/>
      <c r="BF81" s="1784"/>
      <c r="BG81" s="1784"/>
      <c r="BH81" s="1784"/>
      <c r="BI81" s="1784"/>
      <c r="BJ81" s="1784"/>
      <c r="BK81" s="1784"/>
      <c r="BL81" s="1784"/>
      <c r="BM81" s="1784"/>
      <c r="BN81" s="1784"/>
      <c r="BO81" s="1784"/>
      <c r="BP81" s="1784"/>
      <c r="BQ81" s="1784"/>
      <c r="BR81" s="1784"/>
      <c r="BS81" s="1784"/>
      <c r="BT81" s="1784"/>
      <c r="BU81" s="1784"/>
      <c r="BV81" s="1784"/>
      <c r="BW81" s="1784"/>
      <c r="BX81" s="1784"/>
      <c r="BY81" s="1784"/>
      <c r="BZ81" s="1784"/>
      <c r="CA81" s="1784"/>
      <c r="CB81" s="1784"/>
      <c r="CC81" s="1784"/>
      <c r="CD81" s="1784"/>
      <c r="CE81" s="1784"/>
      <c r="CF81" s="1784"/>
      <c r="CG81" s="1784"/>
      <c r="CH81" s="1784"/>
      <c r="CI81" s="1784"/>
      <c r="CJ81" s="1784"/>
      <c r="CK81" s="1784"/>
      <c r="CL81" s="1784"/>
      <c r="CM81" s="1784"/>
      <c r="CN81" s="1784"/>
      <c r="CO81" s="1784"/>
      <c r="CP81" s="1784"/>
      <c r="CQ81" s="1784"/>
      <c r="CR81" s="1784"/>
      <c r="CS81" s="1784"/>
      <c r="CT81" s="1784"/>
      <c r="CU81" s="1784"/>
      <c r="CV81" s="1784"/>
      <c r="CW81" s="1784"/>
      <c r="CX81" s="1784"/>
      <c r="CY81" s="1784"/>
      <c r="CZ81" s="1784"/>
      <c r="DA81" s="1784"/>
      <c r="DB81" s="1784"/>
      <c r="DC81" s="1784"/>
      <c r="DD81" s="1784"/>
      <c r="DE81" s="1784"/>
      <c r="DF81" s="1784"/>
      <c r="DG81" s="1784"/>
      <c r="DH81" s="1784"/>
      <c r="DI81" s="1784"/>
      <c r="DJ81" s="1784"/>
      <c r="DK81" s="1784"/>
      <c r="DL81" s="1784"/>
      <c r="DM81" s="1784"/>
      <c r="DN81" s="1784"/>
      <c r="DO81" s="1784"/>
      <c r="DP81" s="1784"/>
      <c r="DQ81" s="1784"/>
      <c r="DR81" s="1784"/>
      <c r="DS81" s="1784"/>
      <c r="DT81" s="1784"/>
      <c r="DU81" s="1784"/>
      <c r="DV81" s="1784"/>
      <c r="DW81" s="1784"/>
      <c r="DX81" s="1784"/>
      <c r="DY81" s="1784"/>
      <c r="DZ81" s="1784"/>
      <c r="EA81" s="1784"/>
      <c r="EB81" s="1784"/>
      <c r="EC81" s="1784"/>
      <c r="ED81" s="1784"/>
      <c r="EE81" s="1784"/>
      <c r="EF81" s="1784"/>
      <c r="EG81" s="1784"/>
      <c r="EH81" s="1784"/>
      <c r="EI81" s="1784"/>
      <c r="EJ81" s="1784"/>
      <c r="EK81" s="1784"/>
      <c r="EL81" s="1784"/>
      <c r="EM81" s="1784"/>
      <c r="EN81" s="1784"/>
      <c r="EO81" s="1784"/>
      <c r="EP81" s="1784"/>
      <c r="EQ81" s="1784"/>
      <c r="ER81" s="1784"/>
      <c r="ES81" s="1784"/>
      <c r="ET81" s="1784"/>
      <c r="EU81" s="1784"/>
      <c r="EV81" s="1784"/>
      <c r="EW81" s="1784"/>
      <c r="EX81" s="1784"/>
      <c r="EY81" s="1784"/>
      <c r="EZ81" s="1784"/>
      <c r="FA81" s="1784"/>
      <c r="FB81" s="1784"/>
    </row>
    <row r="82" spans="4:158" ht="20.100000000000001" customHeight="1">
      <c r="I82" s="2424"/>
      <c r="J82" s="2424"/>
      <c r="K82" s="1826"/>
      <c r="L82" s="2424"/>
      <c r="M82" s="2424"/>
      <c r="N82" s="2424"/>
      <c r="O82" s="2424"/>
      <c r="P82" s="2424"/>
      <c r="Q82" s="2424"/>
      <c r="R82" s="2424"/>
      <c r="S82" s="2424"/>
      <c r="T82" s="2424"/>
      <c r="U82" s="2424"/>
      <c r="V82" s="2424"/>
      <c r="W82" s="2424"/>
      <c r="X82" s="2424"/>
      <c r="Y82" s="2424"/>
      <c r="Z82" s="2424"/>
      <c r="AA82" s="2424"/>
      <c r="AB82" s="2424"/>
      <c r="AC82" s="2424"/>
      <c r="AD82" s="2424"/>
      <c r="AE82" s="2424"/>
      <c r="AF82" s="2424"/>
      <c r="AG82" s="2424"/>
      <c r="AH82" s="2424"/>
      <c r="AI82" s="2424"/>
      <c r="AJ82" s="2424"/>
      <c r="AK82" s="2424"/>
      <c r="AL82" s="2424"/>
      <c r="AM82" s="2424"/>
      <c r="AN82" s="2424"/>
      <c r="AO82" s="2424"/>
      <c r="AP82" s="2424"/>
      <c r="AQ82" s="2424"/>
      <c r="AR82" s="2424"/>
      <c r="AS82" s="2424"/>
      <c r="AT82" s="2424"/>
      <c r="AU82" s="2424"/>
      <c r="AV82" s="2424"/>
      <c r="AW82" s="2424"/>
      <c r="AX82" s="2424"/>
      <c r="AY82" s="2424"/>
      <c r="AZ82" s="2424"/>
      <c r="BA82" s="2424"/>
      <c r="BB82" s="2424"/>
      <c r="BC82" s="2424"/>
      <c r="BD82" s="2424"/>
      <c r="BE82" s="2424"/>
      <c r="BF82" s="2424"/>
      <c r="BG82" s="2424"/>
      <c r="BH82" s="2424"/>
      <c r="BI82" s="2424"/>
      <c r="BJ82" s="2424"/>
      <c r="BK82" s="2424"/>
      <c r="BL82" s="2424"/>
      <c r="BM82" s="2424"/>
      <c r="BN82" s="2424"/>
      <c r="BO82" s="2424"/>
      <c r="BP82" s="2424"/>
      <c r="BQ82" s="2424"/>
      <c r="BR82" s="2424"/>
      <c r="BS82" s="2424"/>
      <c r="BT82" s="2424"/>
      <c r="BU82" s="2424"/>
      <c r="BV82" s="2424"/>
      <c r="BW82" s="2424"/>
      <c r="BX82" s="2424"/>
      <c r="BY82" s="2424"/>
      <c r="BZ82" s="2424"/>
      <c r="CA82" s="2424"/>
      <c r="CB82" s="2424"/>
      <c r="CC82" s="2424"/>
      <c r="CD82" s="2424"/>
      <c r="CE82" s="2424"/>
      <c r="CF82" s="2424"/>
      <c r="CG82" s="2424"/>
      <c r="CH82" s="2424"/>
      <c r="CI82" s="2424"/>
      <c r="CJ82" s="2424"/>
      <c r="CK82" s="2424"/>
      <c r="CL82" s="2424"/>
      <c r="CM82" s="2424"/>
      <c r="CN82" s="2424"/>
      <c r="CO82" s="2424"/>
      <c r="CP82" s="2424"/>
      <c r="CQ82" s="2424"/>
      <c r="CR82" s="2424"/>
      <c r="CS82" s="2424"/>
      <c r="CT82" s="2424"/>
      <c r="CU82" s="2424"/>
      <c r="CV82" s="2424"/>
      <c r="CW82" s="2424"/>
      <c r="CX82" s="2424"/>
      <c r="CY82" s="2424"/>
      <c r="CZ82" s="2424"/>
      <c r="DA82" s="2424"/>
      <c r="DB82" s="2424"/>
      <c r="DC82" s="2424"/>
      <c r="DD82" s="2424"/>
      <c r="DE82" s="2424"/>
      <c r="DF82" s="2424"/>
      <c r="DG82" s="2424"/>
      <c r="DH82" s="2424"/>
      <c r="DI82" s="2424"/>
      <c r="DJ82" s="2424"/>
      <c r="DK82" s="2424"/>
      <c r="DL82" s="2424"/>
      <c r="DM82" s="2424"/>
      <c r="DN82" s="2424"/>
      <c r="DO82" s="2424"/>
      <c r="DP82" s="2424"/>
      <c r="DQ82" s="2424"/>
      <c r="DR82" s="2424"/>
      <c r="DS82" s="2424"/>
      <c r="DT82" s="2424"/>
      <c r="DU82" s="2424"/>
      <c r="DV82" s="2424"/>
      <c r="DW82" s="2424"/>
      <c r="DX82" s="2424"/>
      <c r="DY82" s="2424"/>
      <c r="DZ82" s="2424"/>
      <c r="EA82" s="2424"/>
      <c r="EB82" s="2424"/>
      <c r="EC82" s="2424"/>
      <c r="ED82" s="2424"/>
      <c r="EE82" s="2424"/>
      <c r="EF82" s="2424"/>
      <c r="EG82" s="2424"/>
      <c r="EH82" s="2424"/>
      <c r="EI82" s="2424"/>
      <c r="EJ82" s="2424"/>
      <c r="EK82" s="2424"/>
      <c r="EL82" s="2424"/>
      <c r="EM82" s="2424"/>
      <c r="EN82" s="2424"/>
      <c r="EO82" s="2424"/>
      <c r="EP82" s="2424"/>
      <c r="EQ82" s="2424"/>
      <c r="ER82" s="2424"/>
      <c r="ES82" s="2424"/>
      <c r="ET82" s="2424"/>
      <c r="EU82" s="2424"/>
      <c r="EV82" s="2424"/>
      <c r="EW82" s="2424"/>
      <c r="EX82" s="2424"/>
      <c r="EY82" s="2424"/>
      <c r="EZ82" s="2424"/>
      <c r="FA82" s="2424"/>
      <c r="FB82" s="2424"/>
    </row>
    <row r="83" spans="4:158" ht="20.100000000000001" customHeight="1">
      <c r="I83" s="2424"/>
      <c r="J83" s="2424"/>
      <c r="K83" s="1826"/>
      <c r="L83" s="2424"/>
      <c r="M83" s="2424"/>
      <c r="N83" s="2424"/>
      <c r="O83" s="2424"/>
      <c r="P83" s="2424"/>
      <c r="Q83" s="2424"/>
      <c r="R83" s="2424"/>
      <c r="S83" s="2424"/>
      <c r="T83" s="2424"/>
      <c r="U83" s="2424"/>
      <c r="V83" s="2424"/>
      <c r="W83" s="2424"/>
      <c r="X83" s="2424"/>
      <c r="Y83" s="2424"/>
      <c r="Z83" s="2424"/>
      <c r="AA83" s="2424"/>
      <c r="AB83" s="2424"/>
      <c r="AC83" s="2424"/>
      <c r="AD83" s="2424"/>
      <c r="AE83" s="2424"/>
      <c r="AF83" s="2424"/>
      <c r="AG83" s="2424"/>
      <c r="AH83" s="2424"/>
      <c r="AI83" s="2424"/>
      <c r="AJ83" s="2424"/>
      <c r="AK83" s="2424"/>
      <c r="AL83" s="2424"/>
      <c r="AM83" s="2424"/>
      <c r="AN83" s="2424"/>
      <c r="AO83" s="2424"/>
      <c r="AP83" s="2424"/>
      <c r="AQ83" s="2424"/>
      <c r="AR83" s="2424"/>
      <c r="AS83" s="2424"/>
      <c r="AT83" s="2424"/>
      <c r="AU83" s="2424"/>
      <c r="AV83" s="2424"/>
      <c r="AW83" s="2424"/>
      <c r="AX83" s="2424"/>
      <c r="AY83" s="2424"/>
      <c r="AZ83" s="2424"/>
      <c r="BA83" s="2424"/>
      <c r="BB83" s="2424"/>
      <c r="BC83" s="2424"/>
      <c r="BD83" s="2424"/>
      <c r="BE83" s="2424"/>
      <c r="BF83" s="2424"/>
      <c r="BG83" s="2424"/>
      <c r="BH83" s="2424"/>
      <c r="BI83" s="2424"/>
      <c r="BJ83" s="2424"/>
      <c r="BK83" s="2424"/>
      <c r="BL83" s="2424"/>
      <c r="BM83" s="2424"/>
      <c r="BN83" s="2424"/>
      <c r="BO83" s="2424"/>
      <c r="BP83" s="2424"/>
      <c r="BQ83" s="2424"/>
      <c r="BR83" s="2424"/>
      <c r="BS83" s="2424"/>
      <c r="BT83" s="2424"/>
      <c r="BU83" s="2424"/>
      <c r="BV83" s="2424"/>
      <c r="BW83" s="2424"/>
      <c r="BX83" s="2424"/>
      <c r="BY83" s="2424"/>
      <c r="BZ83" s="2424"/>
      <c r="CA83" s="2424"/>
      <c r="CB83" s="2424"/>
      <c r="CC83" s="2424"/>
      <c r="CD83" s="2424"/>
      <c r="CE83" s="2424"/>
      <c r="CF83" s="2424"/>
      <c r="CG83" s="2424"/>
      <c r="CH83" s="2424"/>
      <c r="CI83" s="2424"/>
      <c r="CJ83" s="2424"/>
      <c r="CK83" s="2424"/>
      <c r="CL83" s="2424"/>
      <c r="CM83" s="2424"/>
      <c r="CN83" s="2424"/>
      <c r="CO83" s="2424"/>
      <c r="CP83" s="2424"/>
      <c r="CQ83" s="2424"/>
      <c r="CR83" s="2424"/>
      <c r="CS83" s="2424"/>
      <c r="CT83" s="2424"/>
      <c r="CU83" s="2424"/>
      <c r="CV83" s="2424"/>
      <c r="CW83" s="2424"/>
      <c r="CX83" s="2424"/>
      <c r="CY83" s="2424"/>
      <c r="CZ83" s="2424"/>
      <c r="DA83" s="2424"/>
      <c r="DB83" s="2424"/>
      <c r="DC83" s="2424"/>
      <c r="DD83" s="2424"/>
      <c r="DE83" s="2424"/>
      <c r="DF83" s="2424"/>
      <c r="DG83" s="2424"/>
      <c r="DH83" s="2424"/>
      <c r="DI83" s="2424"/>
      <c r="DJ83" s="2424"/>
      <c r="DK83" s="2424"/>
      <c r="DL83" s="2424"/>
      <c r="DM83" s="2424"/>
      <c r="DN83" s="2424"/>
      <c r="DO83" s="2424"/>
      <c r="DP83" s="2424"/>
      <c r="DQ83" s="2424"/>
      <c r="DR83" s="2424"/>
      <c r="DS83" s="2424"/>
      <c r="DT83" s="2424"/>
      <c r="DU83" s="2424"/>
      <c r="DV83" s="2424"/>
      <c r="DW83" s="2424"/>
      <c r="DX83" s="2424"/>
      <c r="DY83" s="2424"/>
      <c r="DZ83" s="2424"/>
      <c r="EA83" s="2424"/>
      <c r="EB83" s="2424"/>
      <c r="EC83" s="2424"/>
      <c r="ED83" s="2424"/>
      <c r="EE83" s="2424"/>
      <c r="EF83" s="2424"/>
      <c r="EG83" s="2424"/>
      <c r="EH83" s="2424"/>
      <c r="EI83" s="2424"/>
      <c r="EJ83" s="2424"/>
      <c r="EK83" s="2424"/>
      <c r="EL83" s="2424"/>
      <c r="EM83" s="2424"/>
      <c r="EN83" s="2424"/>
      <c r="EO83" s="2424"/>
      <c r="EP83" s="2424"/>
      <c r="EQ83" s="2424"/>
      <c r="ER83" s="2424"/>
      <c r="ES83" s="2424"/>
      <c r="ET83" s="2424"/>
      <c r="EU83" s="2424"/>
      <c r="EV83" s="2424"/>
      <c r="EW83" s="2424"/>
      <c r="EX83" s="2424"/>
      <c r="EY83" s="2424"/>
      <c r="EZ83" s="2424"/>
      <c r="FA83" s="2424"/>
      <c r="FB83" s="2424"/>
    </row>
    <row r="84" spans="4:158" ht="20.100000000000001" customHeight="1">
      <c r="I84" s="2424"/>
      <c r="J84" s="2424"/>
      <c r="K84" s="1826"/>
      <c r="L84" s="2424"/>
      <c r="M84" s="2424"/>
      <c r="N84" s="2424"/>
      <c r="O84" s="2424"/>
      <c r="P84" s="2424"/>
      <c r="Q84" s="2424"/>
      <c r="R84" s="2424"/>
      <c r="S84" s="2424"/>
      <c r="T84" s="2424"/>
      <c r="U84" s="2424"/>
      <c r="V84" s="2424"/>
      <c r="W84" s="2424"/>
      <c r="X84" s="2424"/>
      <c r="Y84" s="2424"/>
      <c r="Z84" s="2424"/>
      <c r="AA84" s="2424"/>
      <c r="AB84" s="2424"/>
      <c r="AC84" s="2424"/>
      <c r="AD84" s="2424"/>
      <c r="AE84" s="2424"/>
      <c r="AF84" s="2424"/>
      <c r="AG84" s="2424"/>
      <c r="AH84" s="2424"/>
      <c r="AI84" s="2424"/>
      <c r="AJ84" s="2424"/>
      <c r="AK84" s="2424"/>
      <c r="AL84" s="2424"/>
      <c r="AM84" s="2424"/>
      <c r="AN84" s="2424"/>
      <c r="AO84" s="2424"/>
      <c r="AP84" s="2424"/>
      <c r="AQ84" s="2424"/>
      <c r="AR84" s="2424"/>
      <c r="AS84" s="2424"/>
      <c r="AT84" s="2424"/>
      <c r="AU84" s="2424"/>
      <c r="AV84" s="2424"/>
      <c r="AW84" s="2424"/>
      <c r="AX84" s="2424"/>
      <c r="AY84" s="2424"/>
      <c r="AZ84" s="2424"/>
      <c r="BA84" s="2424"/>
      <c r="BB84" s="2424"/>
      <c r="BC84" s="2424"/>
      <c r="BD84" s="2424"/>
      <c r="BE84" s="2424"/>
      <c r="BF84" s="2424"/>
      <c r="BG84" s="2424"/>
      <c r="BH84" s="2424"/>
      <c r="BI84" s="2424"/>
      <c r="BJ84" s="2424"/>
      <c r="BK84" s="2424"/>
      <c r="BL84" s="2424"/>
      <c r="BM84" s="2424"/>
      <c r="BN84" s="2424"/>
      <c r="BO84" s="2424"/>
      <c r="BP84" s="2424"/>
      <c r="BQ84" s="2424"/>
      <c r="BR84" s="2424"/>
      <c r="BS84" s="2424"/>
      <c r="BT84" s="2424"/>
      <c r="BU84" s="2424"/>
      <c r="BV84" s="2424"/>
      <c r="BW84" s="2424"/>
      <c r="BX84" s="2424"/>
      <c r="BY84" s="2424"/>
      <c r="BZ84" s="2424"/>
      <c r="CA84" s="2424"/>
      <c r="CB84" s="2424"/>
      <c r="CC84" s="2424"/>
      <c r="CD84" s="2424"/>
      <c r="CE84" s="2424"/>
      <c r="CF84" s="2424"/>
      <c r="CG84" s="2424"/>
      <c r="CH84" s="2424"/>
      <c r="CI84" s="2424"/>
      <c r="CJ84" s="2424"/>
      <c r="CK84" s="2424"/>
      <c r="CL84" s="2424"/>
      <c r="CM84" s="2424"/>
      <c r="CN84" s="2424"/>
      <c r="CO84" s="2424"/>
      <c r="CP84" s="2424"/>
      <c r="CQ84" s="2424"/>
      <c r="CR84" s="2424"/>
      <c r="CS84" s="2424"/>
      <c r="CT84" s="2424"/>
      <c r="CU84" s="2424"/>
      <c r="CV84" s="2424"/>
      <c r="CW84" s="2424"/>
      <c r="CX84" s="2424"/>
      <c r="CY84" s="2424"/>
      <c r="CZ84" s="2424"/>
      <c r="DA84" s="2424"/>
      <c r="DB84" s="2424"/>
      <c r="DC84" s="2424"/>
      <c r="DD84" s="2424"/>
      <c r="DE84" s="2424"/>
      <c r="DF84" s="2424"/>
      <c r="DG84" s="2424"/>
      <c r="DH84" s="2424"/>
      <c r="DI84" s="2424"/>
      <c r="DJ84" s="2424"/>
      <c r="DK84" s="2424"/>
      <c r="DL84" s="2424"/>
      <c r="DM84" s="2424"/>
      <c r="DN84" s="2424"/>
      <c r="DO84" s="2424"/>
      <c r="DP84" s="2424"/>
      <c r="DQ84" s="2424"/>
      <c r="DR84" s="2424"/>
      <c r="DS84" s="2424"/>
      <c r="DT84" s="2424"/>
      <c r="DU84" s="2424"/>
      <c r="DV84" s="2424"/>
      <c r="DW84" s="2424"/>
      <c r="DX84" s="2424"/>
      <c r="DY84" s="2424"/>
      <c r="DZ84" s="2424"/>
      <c r="EA84" s="2424"/>
      <c r="EB84" s="2424"/>
      <c r="EC84" s="2424"/>
      <c r="ED84" s="2424"/>
      <c r="EE84" s="2424"/>
      <c r="EF84" s="2424"/>
      <c r="EG84" s="2424"/>
      <c r="EH84" s="2424"/>
      <c r="EI84" s="2424"/>
      <c r="EJ84" s="2424"/>
      <c r="EK84" s="2424"/>
      <c r="EL84" s="2424"/>
      <c r="EM84" s="2424"/>
      <c r="EN84" s="2424"/>
      <c r="EO84" s="2424"/>
      <c r="EP84" s="2424"/>
      <c r="EQ84" s="2424"/>
      <c r="ER84" s="2424"/>
      <c r="ES84" s="2424"/>
      <c r="ET84" s="2424"/>
      <c r="EU84" s="2424"/>
      <c r="EV84" s="2424"/>
      <c r="EW84" s="2424"/>
      <c r="EX84" s="2424"/>
      <c r="EY84" s="2424"/>
      <c r="EZ84" s="2424"/>
      <c r="FA84" s="2424"/>
      <c r="FB84" s="2424"/>
    </row>
    <row r="85" spans="4:158" ht="20.100000000000001" customHeight="1">
      <c r="H85" s="1827" t="s">
        <v>3888</v>
      </c>
      <c r="I85" s="2424"/>
      <c r="J85" s="2424"/>
      <c r="K85" s="1826"/>
      <c r="L85" s="2424"/>
      <c r="M85" s="2424"/>
      <c r="N85" s="2424"/>
      <c r="O85" s="2424"/>
      <c r="P85" s="2424"/>
      <c r="Q85" s="2424"/>
      <c r="R85" s="2424"/>
      <c r="S85" s="2424"/>
      <c r="T85" s="2424"/>
      <c r="U85" s="2424"/>
      <c r="V85" s="2424"/>
      <c r="W85" s="2424"/>
      <c r="X85" s="2424"/>
      <c r="Y85" s="2424"/>
      <c r="Z85" s="2424"/>
      <c r="AA85" s="2424"/>
      <c r="AB85" s="2424"/>
      <c r="AC85" s="2424"/>
      <c r="AD85" s="2424"/>
      <c r="AE85" s="2424"/>
      <c r="AF85" s="2424"/>
      <c r="AG85" s="2424"/>
      <c r="AH85" s="2424"/>
      <c r="AI85" s="2424"/>
      <c r="AJ85" s="2424"/>
      <c r="AK85" s="2424"/>
      <c r="AL85" s="2424"/>
      <c r="AM85" s="2424"/>
      <c r="AN85" s="2424"/>
      <c r="AO85" s="2424"/>
      <c r="AP85" s="2424"/>
      <c r="AQ85" s="2424"/>
      <c r="AR85" s="2424"/>
      <c r="AS85" s="2424"/>
      <c r="AT85" s="2424"/>
      <c r="AU85" s="2424"/>
      <c r="AV85" s="2424"/>
      <c r="AW85" s="2424"/>
      <c r="AX85" s="2424"/>
      <c r="AY85" s="2424"/>
      <c r="AZ85" s="2424"/>
      <c r="BA85" s="2424"/>
      <c r="BB85" s="2424"/>
      <c r="BC85" s="2424"/>
      <c r="BD85" s="2424"/>
      <c r="BE85" s="2424"/>
      <c r="BF85" s="2424"/>
      <c r="BG85" s="2424"/>
      <c r="BH85" s="2424"/>
      <c r="BI85" s="2424"/>
      <c r="BJ85" s="2424"/>
      <c r="BK85" s="2424"/>
      <c r="BL85" s="2424"/>
      <c r="BM85" s="2424"/>
      <c r="BN85" s="2424"/>
      <c r="BO85" s="2424"/>
      <c r="BP85" s="2424"/>
      <c r="BQ85" s="2424"/>
      <c r="BR85" s="2424"/>
      <c r="BS85" s="2424"/>
      <c r="BT85" s="2424"/>
      <c r="BU85" s="2424"/>
      <c r="BV85" s="2424"/>
      <c r="BW85" s="2424"/>
      <c r="BX85" s="2424"/>
      <c r="BY85" s="2424"/>
      <c r="BZ85" s="2424"/>
      <c r="CA85" s="2424"/>
      <c r="CB85" s="2424"/>
      <c r="CC85" s="2424"/>
      <c r="CD85" s="2424"/>
      <c r="CE85" s="2424"/>
      <c r="CF85" s="2424"/>
      <c r="CG85" s="2424"/>
      <c r="CH85" s="2424"/>
      <c r="CI85" s="2424"/>
      <c r="CJ85" s="2424"/>
      <c r="CK85" s="2424"/>
      <c r="CL85" s="2424"/>
      <c r="CM85" s="2424"/>
      <c r="CN85" s="2424"/>
      <c r="CO85" s="2424"/>
      <c r="CP85" s="2424"/>
      <c r="CQ85" s="2424"/>
      <c r="CR85" s="2424"/>
      <c r="CS85" s="2424"/>
      <c r="CT85" s="2424"/>
      <c r="CU85" s="2424"/>
      <c r="CV85" s="2424"/>
      <c r="CW85" s="2424"/>
      <c r="CX85" s="2424"/>
      <c r="CY85" s="2424"/>
      <c r="CZ85" s="2424"/>
      <c r="DA85" s="2424"/>
      <c r="DB85" s="2424"/>
      <c r="DC85" s="2424"/>
      <c r="DD85" s="2424"/>
      <c r="DE85" s="2424"/>
      <c r="DF85" s="2424"/>
      <c r="DG85" s="2424"/>
      <c r="DH85" s="2424"/>
      <c r="DI85" s="2424"/>
      <c r="DJ85" s="2424"/>
      <c r="DK85" s="2424"/>
      <c r="DL85" s="2424"/>
      <c r="DM85" s="2424"/>
      <c r="DN85" s="2424"/>
      <c r="DO85" s="2424"/>
      <c r="DP85" s="2424"/>
      <c r="DQ85" s="2424"/>
      <c r="DR85" s="2424"/>
      <c r="DS85" s="2424"/>
      <c r="DT85" s="2424"/>
      <c r="DU85" s="2424"/>
      <c r="DV85" s="2424"/>
      <c r="DW85" s="2424"/>
      <c r="DX85" s="2424"/>
      <c r="DY85" s="2424"/>
      <c r="DZ85" s="2424"/>
      <c r="EA85" s="2424"/>
      <c r="EB85" s="2424"/>
      <c r="EC85" s="2424"/>
      <c r="ED85" s="2424"/>
      <c r="EE85" s="2424"/>
      <c r="EF85" s="2424"/>
      <c r="EG85" s="2424"/>
      <c r="EH85" s="2424"/>
      <c r="EI85" s="2424"/>
      <c r="EJ85" s="2424"/>
      <c r="EK85" s="2424"/>
      <c r="EL85" s="2424"/>
      <c r="EM85" s="2424"/>
      <c r="EN85" s="2424"/>
      <c r="EO85" s="2424"/>
      <c r="EP85" s="2424"/>
      <c r="EQ85" s="2424"/>
      <c r="ER85" s="2424"/>
      <c r="ES85" s="2424"/>
      <c r="ET85" s="2424"/>
      <c r="EU85" s="2424"/>
      <c r="EV85" s="2424"/>
      <c r="EW85" s="2424"/>
      <c r="EX85" s="2424"/>
      <c r="EY85" s="2424"/>
      <c r="EZ85" s="2424"/>
      <c r="FA85" s="2424"/>
      <c r="FB85" s="2424"/>
    </row>
    <row r="86" spans="4:158" ht="20.100000000000001" customHeight="1">
      <c r="I86" s="2424"/>
      <c r="J86" s="2424"/>
      <c r="K86" s="1826"/>
      <c r="L86" s="2424"/>
      <c r="M86" s="2424"/>
      <c r="N86" s="2424"/>
      <c r="O86" s="2424"/>
      <c r="P86" s="2424"/>
      <c r="Q86" s="2424"/>
      <c r="R86" s="2424"/>
      <c r="S86" s="2424"/>
      <c r="T86" s="2424"/>
      <c r="U86" s="2424"/>
      <c r="V86" s="2424"/>
      <c r="W86" s="2424"/>
      <c r="X86" s="2424"/>
      <c r="Y86" s="2424"/>
      <c r="Z86" s="2424"/>
      <c r="AA86" s="2424"/>
      <c r="AB86" s="2424"/>
      <c r="AC86" s="2424"/>
      <c r="AD86" s="2424"/>
      <c r="AE86" s="2424"/>
      <c r="AF86" s="2424"/>
      <c r="AG86" s="2424"/>
      <c r="AH86" s="2424"/>
      <c r="AI86" s="2424"/>
      <c r="AJ86" s="2424"/>
      <c r="AK86" s="2424"/>
      <c r="AL86" s="2424"/>
      <c r="AM86" s="2424"/>
      <c r="AN86" s="2424"/>
      <c r="AO86" s="2424"/>
      <c r="AP86" s="2424"/>
      <c r="AQ86" s="2424"/>
      <c r="AR86" s="2424"/>
      <c r="AS86" s="2424"/>
      <c r="AT86" s="2424"/>
      <c r="AU86" s="2424"/>
      <c r="AV86" s="2424"/>
      <c r="AW86" s="2424"/>
      <c r="AX86" s="2424"/>
      <c r="AY86" s="2424"/>
      <c r="AZ86" s="2424"/>
      <c r="BA86" s="2424"/>
      <c r="BB86" s="2424"/>
      <c r="BC86" s="2424"/>
      <c r="BD86" s="2424"/>
      <c r="BE86" s="2424"/>
      <c r="BF86" s="2424"/>
      <c r="BG86" s="2424"/>
      <c r="BH86" s="2424"/>
      <c r="BI86" s="2424"/>
      <c r="BJ86" s="2424"/>
      <c r="BK86" s="2424"/>
      <c r="BL86" s="2424"/>
      <c r="BM86" s="2424"/>
      <c r="BN86" s="2424"/>
      <c r="BO86" s="2424"/>
      <c r="BP86" s="2424"/>
      <c r="BQ86" s="2424"/>
      <c r="BR86" s="2424"/>
      <c r="BS86" s="2424"/>
      <c r="BT86" s="2424"/>
      <c r="BU86" s="2424"/>
      <c r="BV86" s="2424"/>
      <c r="BW86" s="2424"/>
      <c r="BX86" s="2424"/>
      <c r="BY86" s="2424"/>
      <c r="BZ86" s="2424"/>
      <c r="CA86" s="2424"/>
      <c r="CB86" s="2424"/>
      <c r="CC86" s="2424"/>
      <c r="CD86" s="2424"/>
      <c r="CE86" s="2424"/>
      <c r="CF86" s="2424"/>
      <c r="CG86" s="2424"/>
      <c r="CH86" s="2424"/>
      <c r="CI86" s="2424"/>
      <c r="CJ86" s="2424"/>
      <c r="CK86" s="2424"/>
      <c r="CL86" s="2424"/>
      <c r="CM86" s="2424"/>
      <c r="CN86" s="2424"/>
      <c r="CO86" s="2424"/>
      <c r="CP86" s="2424"/>
      <c r="CQ86" s="2424"/>
      <c r="CR86" s="2424"/>
      <c r="CS86" s="2424"/>
      <c r="CT86" s="2424"/>
      <c r="CU86" s="2424"/>
      <c r="CV86" s="2424"/>
      <c r="CW86" s="2424"/>
      <c r="CX86" s="2424"/>
      <c r="CY86" s="2424"/>
      <c r="CZ86" s="2424"/>
      <c r="DA86" s="2424"/>
      <c r="DB86" s="2424"/>
      <c r="DC86" s="2424"/>
      <c r="DD86" s="2424"/>
      <c r="DE86" s="2424"/>
      <c r="DF86" s="2424"/>
      <c r="DG86" s="2424"/>
      <c r="DH86" s="2424"/>
      <c r="DI86" s="2424"/>
      <c r="DJ86" s="2424"/>
      <c r="DK86" s="2424"/>
      <c r="DL86" s="2424"/>
      <c r="DM86" s="2424"/>
      <c r="DN86" s="2424"/>
      <c r="DO86" s="2424"/>
      <c r="DP86" s="2424"/>
      <c r="DQ86" s="2424"/>
      <c r="DR86" s="2424"/>
      <c r="DS86" s="2424"/>
      <c r="DT86" s="2424"/>
      <c r="DU86" s="2424"/>
      <c r="DV86" s="2424"/>
      <c r="DW86" s="2424"/>
      <c r="DX86" s="2424"/>
      <c r="DY86" s="2424"/>
      <c r="DZ86" s="2424"/>
      <c r="EA86" s="2424"/>
      <c r="EB86" s="2424"/>
      <c r="EC86" s="2424"/>
      <c r="ED86" s="2424"/>
      <c r="EE86" s="2424"/>
      <c r="EF86" s="2424"/>
      <c r="EG86" s="2424"/>
      <c r="EH86" s="2424"/>
      <c r="EI86" s="2424"/>
      <c r="EJ86" s="2424"/>
      <c r="EK86" s="2424"/>
      <c r="EL86" s="2424"/>
      <c r="EM86" s="2424"/>
      <c r="EN86" s="2424"/>
      <c r="EO86" s="2424"/>
      <c r="EP86" s="2424"/>
      <c r="EQ86" s="2424"/>
      <c r="ER86" s="2424"/>
      <c r="ES86" s="2424"/>
      <c r="ET86" s="2424"/>
      <c r="EU86" s="2424"/>
      <c r="EV86" s="2424"/>
      <c r="EW86" s="2424"/>
      <c r="EX86" s="2424"/>
      <c r="EY86" s="2424"/>
      <c r="EZ86" s="2424"/>
      <c r="FA86" s="2424"/>
      <c r="FB86" s="2424"/>
    </row>
    <row r="87" spans="4:158" ht="18.95" customHeight="1">
      <c r="G87" s="1784"/>
      <c r="H87" s="1784"/>
      <c r="I87" s="1784"/>
      <c r="J87" s="1784"/>
      <c r="K87" s="1784"/>
      <c r="L87" s="1784"/>
      <c r="M87" s="1784"/>
      <c r="N87" s="1784"/>
      <c r="O87" s="1784"/>
      <c r="P87" s="1784"/>
      <c r="Q87" s="1784"/>
      <c r="R87" s="1784"/>
      <c r="S87" s="1784"/>
      <c r="T87" s="1784"/>
      <c r="U87" s="1784"/>
      <c r="V87" s="1784"/>
      <c r="W87" s="1784"/>
      <c r="X87" s="1784"/>
      <c r="Y87" s="1784"/>
      <c r="Z87" s="1784"/>
      <c r="AA87" s="1784"/>
      <c r="AB87" s="1784"/>
      <c r="AC87" s="1784"/>
      <c r="AD87" s="1784"/>
      <c r="AE87" s="1784"/>
      <c r="AF87" s="1784"/>
      <c r="AG87" s="1784"/>
      <c r="AH87" s="1784"/>
      <c r="AI87" s="1784"/>
      <c r="AJ87" s="1784"/>
      <c r="AK87" s="1784"/>
      <c r="AL87" s="1784"/>
      <c r="AM87" s="1784"/>
      <c r="AN87" s="1784"/>
      <c r="AO87" s="1784"/>
      <c r="AP87" s="1784"/>
      <c r="AQ87" s="1784"/>
      <c r="AR87" s="1784"/>
      <c r="AS87" s="1784"/>
      <c r="AT87" s="1784"/>
      <c r="AU87" s="1784"/>
      <c r="AV87" s="1784"/>
      <c r="AW87" s="1784"/>
      <c r="AX87" s="1784"/>
      <c r="AY87" s="1784"/>
      <c r="AZ87" s="1784"/>
      <c r="BA87" s="1784"/>
      <c r="BB87" s="1784"/>
      <c r="BC87" s="1784"/>
      <c r="BD87" s="1784"/>
      <c r="BE87" s="1784"/>
      <c r="BF87" s="1784"/>
      <c r="BG87" s="1784"/>
      <c r="BH87" s="1784"/>
      <c r="BI87" s="1784"/>
      <c r="BJ87" s="1784"/>
      <c r="BK87" s="1784"/>
      <c r="BL87" s="1784"/>
      <c r="BM87" s="1784"/>
      <c r="BN87" s="1784"/>
      <c r="BO87" s="1784"/>
      <c r="BP87" s="1784"/>
      <c r="BQ87" s="1784"/>
      <c r="BR87" s="1784"/>
      <c r="BS87" s="1784"/>
      <c r="BT87" s="1784"/>
      <c r="BU87" s="1784"/>
      <c r="BV87" s="1784"/>
      <c r="BW87" s="1784"/>
      <c r="BX87" s="1784"/>
      <c r="BY87" s="1784"/>
      <c r="BZ87" s="1784"/>
      <c r="CA87" s="1784"/>
      <c r="CB87" s="1784"/>
      <c r="CC87" s="1784"/>
      <c r="CD87" s="1784"/>
      <c r="CE87" s="1784"/>
      <c r="CF87" s="1784"/>
      <c r="CG87" s="1784"/>
      <c r="CH87" s="1784"/>
      <c r="CI87" s="1784"/>
      <c r="CJ87" s="1784"/>
      <c r="CK87" s="1784"/>
      <c r="CL87" s="1784"/>
      <c r="CM87" s="1784"/>
      <c r="CN87" s="1784"/>
      <c r="CO87" s="1784"/>
      <c r="CP87" s="1784"/>
      <c r="CQ87" s="1784"/>
      <c r="CR87" s="1784"/>
      <c r="CS87" s="1784"/>
      <c r="CT87" s="1784"/>
      <c r="CU87" s="1784"/>
      <c r="CV87" s="1784"/>
      <c r="CW87" s="1784"/>
      <c r="CX87" s="1784"/>
      <c r="CY87" s="1784"/>
      <c r="CZ87" s="1784"/>
      <c r="DA87" s="1784"/>
      <c r="DB87" s="1784"/>
      <c r="DC87" s="1784"/>
      <c r="DD87" s="1784"/>
      <c r="DE87" s="1784"/>
      <c r="DF87" s="1784"/>
      <c r="DG87" s="1784"/>
      <c r="DH87" s="1784"/>
      <c r="DI87" s="1784"/>
      <c r="DJ87" s="1784"/>
      <c r="DK87" s="1784"/>
      <c r="DL87" s="1784"/>
      <c r="DM87" s="1784"/>
      <c r="DN87" s="1784"/>
      <c r="DO87" s="1784"/>
      <c r="DP87" s="1784"/>
      <c r="DQ87" s="1784"/>
      <c r="DR87" s="1784"/>
      <c r="DS87" s="1784"/>
      <c r="DT87" s="1784"/>
      <c r="DU87" s="1784"/>
      <c r="DV87" s="1784"/>
      <c r="DW87" s="1784"/>
      <c r="DX87" s="1784"/>
      <c r="DY87" s="1784"/>
      <c r="DZ87" s="1784"/>
      <c r="EA87" s="1784"/>
      <c r="EB87" s="1784"/>
      <c r="EC87" s="1784"/>
      <c r="ED87" s="1784"/>
      <c r="EE87" s="1784"/>
      <c r="EF87" s="1784"/>
      <c r="EG87" s="1784"/>
      <c r="EH87" s="1784"/>
      <c r="EI87" s="1784"/>
      <c r="EJ87" s="1784"/>
      <c r="EK87" s="1784"/>
      <c r="EL87" s="1784"/>
      <c r="EM87" s="1784"/>
      <c r="EN87" s="1784"/>
      <c r="EO87" s="1784"/>
      <c r="EP87" s="1784"/>
      <c r="EQ87" s="1784"/>
      <c r="ER87" s="1784"/>
      <c r="ES87" s="1784"/>
      <c r="ET87" s="1784"/>
      <c r="EU87" s="1784"/>
      <c r="EV87" s="1784"/>
      <c r="EW87" s="1784"/>
      <c r="EX87" s="1784"/>
      <c r="EY87" s="1784"/>
      <c r="EZ87" s="1784"/>
    </row>
    <row r="88" spans="4:158" ht="12">
      <c r="DM88" s="536"/>
    </row>
    <row r="89" spans="4:158" ht="9.9499999999999993" customHeight="1">
      <c r="F89" s="1830"/>
      <c r="G89" s="3576" t="s">
        <v>2933</v>
      </c>
      <c r="H89" s="3577"/>
      <c r="I89" s="3577"/>
      <c r="J89" s="3577"/>
      <c r="K89" s="3577"/>
      <c r="L89" s="3577"/>
      <c r="M89" s="3577"/>
      <c r="N89" s="3577"/>
      <c r="O89" s="3577"/>
      <c r="P89" s="3577"/>
      <c r="Q89" s="3577"/>
      <c r="R89" s="3577"/>
      <c r="S89" s="3577"/>
      <c r="T89" s="3577"/>
      <c r="U89" s="3578"/>
      <c r="V89" s="1830"/>
      <c r="W89" s="1830"/>
      <c r="X89" s="1830"/>
      <c r="Y89" s="1830"/>
      <c r="Z89" s="1830"/>
      <c r="AA89" s="1830"/>
      <c r="AB89" s="1830"/>
      <c r="AC89" s="1830"/>
      <c r="AD89" s="1830"/>
      <c r="AE89" s="1830"/>
      <c r="AF89" s="1830"/>
      <c r="AG89" s="1830"/>
      <c r="AH89" s="1830"/>
      <c r="AI89" s="1830"/>
      <c r="AP89" s="533"/>
    </row>
    <row r="90" spans="4:158" ht="9.9499999999999993" customHeight="1">
      <c r="F90" s="1830"/>
      <c r="G90" s="3353"/>
      <c r="H90" s="3354"/>
      <c r="I90" s="3354"/>
      <c r="J90" s="3354"/>
      <c r="K90" s="3354"/>
      <c r="L90" s="3354"/>
      <c r="M90" s="3354"/>
      <c r="N90" s="3354"/>
      <c r="O90" s="3354"/>
      <c r="P90" s="3354"/>
      <c r="Q90" s="3354"/>
      <c r="R90" s="3354"/>
      <c r="S90" s="3354"/>
      <c r="T90" s="3354"/>
      <c r="U90" s="3355"/>
      <c r="V90" s="1830"/>
      <c r="W90" s="1830"/>
      <c r="X90" s="1830"/>
      <c r="Y90" s="1830"/>
      <c r="Z90" s="1830"/>
      <c r="AA90" s="1830"/>
      <c r="AB90" s="1830"/>
      <c r="AC90" s="1830"/>
      <c r="AD90" s="1830"/>
      <c r="AE90" s="1830"/>
      <c r="AF90" s="1830"/>
      <c r="AG90" s="1830"/>
      <c r="AH90" s="1830"/>
      <c r="AI90" s="1830"/>
    </row>
    <row r="91" spans="4:158" ht="9.9499999999999993" customHeight="1">
      <c r="D91" s="1687"/>
      <c r="E91" s="1317"/>
      <c r="F91" s="1317"/>
      <c r="G91" s="1830"/>
      <c r="H91" s="1830"/>
      <c r="I91" s="1830"/>
      <c r="J91" s="1830"/>
      <c r="K91" s="1830"/>
      <c r="L91" s="1830"/>
      <c r="M91" s="1830"/>
      <c r="N91" s="1830"/>
      <c r="O91" s="1830"/>
      <c r="P91" s="1830"/>
      <c r="Q91" s="1830"/>
      <c r="R91" s="1830"/>
      <c r="S91" s="1830"/>
      <c r="T91" s="1830"/>
      <c r="U91" s="1830"/>
      <c r="V91" s="1317"/>
      <c r="W91" s="1317"/>
      <c r="X91" s="1317"/>
      <c r="Y91" s="1317"/>
      <c r="Z91" s="1317"/>
      <c r="AA91" s="1317"/>
      <c r="AB91" s="1317"/>
      <c r="AC91" s="1317"/>
      <c r="AD91" s="1317"/>
      <c r="AE91" s="1317"/>
      <c r="AF91" s="1317"/>
      <c r="AG91" s="1317"/>
      <c r="AH91" s="1317"/>
      <c r="AI91" s="1317"/>
      <c r="AJ91" s="1317"/>
      <c r="AK91" s="1317"/>
      <c r="AL91" s="1317"/>
      <c r="AM91" s="1317"/>
      <c r="AN91" s="1317"/>
      <c r="AO91" s="1317"/>
      <c r="AP91" s="1317"/>
      <c r="AQ91" s="1317"/>
      <c r="AR91" s="1317"/>
      <c r="AS91" s="1317"/>
      <c r="AT91" s="1317"/>
      <c r="AU91" s="1317"/>
      <c r="AV91" s="1317"/>
      <c r="AW91" s="1317"/>
      <c r="AX91" s="1317"/>
      <c r="AY91" s="1317"/>
      <c r="AZ91" s="1317"/>
      <c r="BA91" s="1317"/>
      <c r="BB91" s="1317"/>
      <c r="BC91" s="1317"/>
      <c r="BD91" s="1317"/>
      <c r="BE91" s="1317"/>
      <c r="BF91" s="1317"/>
      <c r="BG91" s="1317"/>
      <c r="BH91" s="1317"/>
      <c r="BI91" s="1317"/>
      <c r="BJ91" s="1317"/>
      <c r="BK91" s="1317"/>
      <c r="BL91" s="1317"/>
      <c r="BM91" s="1317"/>
      <c r="BN91" s="1317"/>
      <c r="BO91" s="1317"/>
      <c r="BP91" s="1317"/>
      <c r="BQ91" s="1317"/>
      <c r="BR91" s="1317"/>
      <c r="BS91" s="1317"/>
      <c r="BT91" s="1317"/>
      <c r="BU91" s="1317"/>
      <c r="BV91" s="1317"/>
      <c r="BW91" s="1317"/>
      <c r="BX91" s="1317"/>
      <c r="BY91" s="1317"/>
      <c r="BZ91" s="1317"/>
      <c r="CA91" s="1317"/>
      <c r="CB91" s="1317"/>
      <c r="CC91" s="1317"/>
      <c r="CD91" s="1317"/>
      <c r="CE91" s="1317"/>
      <c r="CF91" s="1317"/>
      <c r="CG91" s="1317"/>
      <c r="CH91" s="1317"/>
      <c r="CI91" s="1317"/>
      <c r="CJ91" s="1317"/>
      <c r="CK91" s="1317"/>
      <c r="CL91" s="1317"/>
      <c r="CM91" s="1317"/>
      <c r="CN91" s="1317"/>
      <c r="CO91" s="1317"/>
      <c r="CP91" s="1317"/>
      <c r="CQ91" s="1317"/>
      <c r="CR91" s="1317"/>
      <c r="CS91" s="1317"/>
      <c r="CT91" s="1317"/>
      <c r="CU91" s="1317"/>
      <c r="CV91" s="1317"/>
      <c r="CW91" s="1317"/>
      <c r="CX91" s="1317"/>
      <c r="CY91" s="1317"/>
      <c r="CZ91" s="1317"/>
      <c r="DA91" s="1317"/>
      <c r="DB91" s="1317"/>
      <c r="DC91" s="1317"/>
      <c r="DD91" s="1317"/>
      <c r="DE91" s="1317"/>
      <c r="DF91" s="1317"/>
      <c r="DG91" s="1317"/>
      <c r="DH91" s="1317"/>
      <c r="DI91" s="1317"/>
      <c r="DJ91" s="1317"/>
      <c r="DK91" s="1317"/>
      <c r="DL91" s="1317"/>
      <c r="DM91" s="1317"/>
      <c r="DN91" s="1317"/>
      <c r="DO91" s="1317"/>
      <c r="DP91" s="1317"/>
      <c r="DQ91" s="1317"/>
      <c r="DR91" s="1317"/>
      <c r="DS91" s="1317"/>
      <c r="DT91" s="1317"/>
      <c r="DU91" s="1317"/>
      <c r="DV91" s="1317"/>
      <c r="DW91" s="1317"/>
      <c r="DX91" s="1317"/>
      <c r="DY91" s="1317"/>
      <c r="DZ91" s="1317"/>
      <c r="EA91" s="1317"/>
      <c r="EB91" s="1317"/>
      <c r="EC91" s="1317"/>
      <c r="ED91" s="1317"/>
      <c r="EE91" s="1317"/>
      <c r="EF91" s="1317"/>
      <c r="EG91" s="1317"/>
      <c r="EH91" s="1317"/>
      <c r="EI91" s="1317"/>
      <c r="EJ91" s="1317"/>
      <c r="EK91" s="1317"/>
      <c r="EL91" s="1317"/>
      <c r="EM91" s="1317"/>
      <c r="EN91" s="1317"/>
      <c r="EO91" s="1317"/>
      <c r="EP91" s="1317"/>
      <c r="EQ91" s="1317"/>
      <c r="ER91" s="1688"/>
    </row>
    <row r="92" spans="4:158" ht="9.9499999999999993" customHeight="1">
      <c r="D92" s="1689"/>
      <c r="E92" s="3290" t="s">
        <v>2934</v>
      </c>
      <c r="F92" s="3291"/>
      <c r="G92" s="3291"/>
      <c r="H92" s="3291"/>
      <c r="I92" s="3291"/>
      <c r="J92" s="3291"/>
      <c r="K92" s="3291"/>
      <c r="L92" s="3291"/>
      <c r="M92" s="3291"/>
      <c r="N92" s="3291"/>
      <c r="O92" s="3291"/>
      <c r="P92" s="3291"/>
      <c r="Q92" s="3292"/>
      <c r="R92" s="2909" t="s">
        <v>2935</v>
      </c>
      <c r="S92" s="3287"/>
      <c r="T92" s="3287"/>
      <c r="U92" s="3287"/>
      <c r="V92" s="3287"/>
      <c r="W92" s="3287"/>
      <c r="X92" s="3287"/>
      <c r="Y92" s="3287"/>
      <c r="Z92" s="3287"/>
      <c r="AA92" s="3287"/>
      <c r="AB92" s="3287"/>
      <c r="AC92" s="3287"/>
      <c r="AD92" s="3287"/>
      <c r="AO92" s="536"/>
      <c r="AP92" s="1689"/>
      <c r="CP92" s="1830"/>
      <c r="CQ92" s="1830"/>
      <c r="CR92" s="1830"/>
      <c r="CS92" s="1830"/>
      <c r="CT92" s="1830"/>
      <c r="CU92" s="1830"/>
      <c r="CV92" s="1830"/>
      <c r="CW92" s="1830"/>
      <c r="CX92" s="1830"/>
      <c r="CY92" s="1830"/>
      <c r="CZ92" s="1830"/>
      <c r="DA92" s="1830"/>
      <c r="DB92" s="1830"/>
      <c r="DC92" s="1830"/>
      <c r="DD92" s="1830"/>
      <c r="DE92" s="1830"/>
      <c r="DF92" s="1830"/>
      <c r="DG92" s="1830"/>
      <c r="DH92" s="1830"/>
      <c r="DI92" s="1830"/>
      <c r="DJ92" s="1830"/>
      <c r="DK92" s="1830"/>
      <c r="DL92" s="1830"/>
      <c r="DM92" s="1830"/>
      <c r="DN92" s="1830"/>
      <c r="DO92" s="536"/>
      <c r="DP92" s="536"/>
      <c r="DQ92" s="536"/>
      <c r="DR92" s="536"/>
      <c r="DS92" s="536"/>
      <c r="DT92" s="536"/>
      <c r="DU92" s="536"/>
      <c r="DV92" s="536"/>
      <c r="DW92" s="536"/>
      <c r="DX92" s="536"/>
      <c r="DY92" s="536"/>
      <c r="DZ92" s="536"/>
      <c r="EA92" s="536"/>
      <c r="EB92" s="536"/>
      <c r="EC92" s="536"/>
      <c r="ED92" s="536"/>
      <c r="EE92" s="536"/>
      <c r="EF92" s="536"/>
      <c r="EG92" s="536"/>
      <c r="EH92" s="536"/>
      <c r="EI92" s="536"/>
      <c r="EJ92" s="536"/>
      <c r="EK92" s="521"/>
      <c r="EL92" s="521"/>
      <c r="EM92" s="521"/>
      <c r="EN92" s="521"/>
      <c r="EO92" s="521"/>
      <c r="EP92" s="521"/>
      <c r="EQ92" s="536"/>
      <c r="ER92" s="1422"/>
    </row>
    <row r="93" spans="4:158" ht="9.9499999999999993" customHeight="1">
      <c r="D93" s="1689"/>
      <c r="E93" s="3293"/>
      <c r="F93" s="3294"/>
      <c r="G93" s="3294"/>
      <c r="H93" s="3294"/>
      <c r="I93" s="3294"/>
      <c r="J93" s="3294"/>
      <c r="K93" s="3294"/>
      <c r="L93" s="3294"/>
      <c r="M93" s="3294"/>
      <c r="N93" s="3294"/>
      <c r="O93" s="3294"/>
      <c r="P93" s="3294"/>
      <c r="Q93" s="3295"/>
      <c r="R93" s="3288"/>
      <c r="S93" s="3289"/>
      <c r="T93" s="3289"/>
      <c r="U93" s="3289"/>
      <c r="V93" s="3289"/>
      <c r="W93" s="3289"/>
      <c r="X93" s="3289"/>
      <c r="Y93" s="3289"/>
      <c r="Z93" s="3289"/>
      <c r="AA93" s="3289"/>
      <c r="AB93" s="3289"/>
      <c r="AC93" s="3289"/>
      <c r="AD93" s="3289"/>
      <c r="AO93" s="536"/>
      <c r="AP93" s="1689"/>
      <c r="AQ93" s="3274" t="s">
        <v>3382</v>
      </c>
      <c r="AR93" s="3274"/>
      <c r="AS93" s="3274"/>
      <c r="AT93" s="3274"/>
      <c r="AU93" s="3274"/>
      <c r="AV93" s="3274"/>
      <c r="AW93" s="3316"/>
      <c r="AX93" s="3268" t="s">
        <v>2828</v>
      </c>
      <c r="AY93" s="3269"/>
      <c r="AZ93" s="3269"/>
      <c r="BA93" s="3269"/>
      <c r="BB93" s="3269"/>
      <c r="BC93" s="3269"/>
      <c r="BD93" s="3269"/>
      <c r="BE93" s="3269"/>
      <c r="BF93" s="3270"/>
      <c r="BG93" s="2832" t="s">
        <v>1115</v>
      </c>
      <c r="BH93" s="2793"/>
      <c r="BI93" s="3275" t="s">
        <v>2831</v>
      </c>
      <c r="BJ93" s="3275"/>
      <c r="BK93" s="3275"/>
      <c r="BL93" s="3275"/>
      <c r="BM93" s="3275"/>
      <c r="BN93" s="3275"/>
      <c r="BO93" s="3275"/>
      <c r="BP93" s="2832" t="s">
        <v>1179</v>
      </c>
      <c r="BQ93" s="2792"/>
      <c r="BR93" s="2792"/>
      <c r="BS93" s="2792"/>
      <c r="BT93" s="2792"/>
      <c r="BU93" s="2792"/>
      <c r="BV93" s="2792"/>
      <c r="BW93" s="2793"/>
      <c r="BX93" s="3315" t="s">
        <v>1520</v>
      </c>
      <c r="BY93" s="2832" t="s">
        <v>1179</v>
      </c>
      <c r="BZ93" s="2792"/>
      <c r="CA93" s="2792"/>
      <c r="CB93" s="2792"/>
      <c r="CC93" s="2792"/>
      <c r="CD93" s="2792"/>
      <c r="CE93" s="2792"/>
      <c r="CF93" s="2793"/>
      <c r="CH93" s="3285" t="s">
        <v>2921</v>
      </c>
      <c r="CI93" s="3285"/>
      <c r="CJ93" s="3285"/>
      <c r="CK93" s="3285"/>
      <c r="CL93" s="3285"/>
      <c r="CM93" s="3285"/>
      <c r="CN93" s="3285"/>
      <c r="CO93" s="3285"/>
      <c r="CP93" s="536"/>
      <c r="CQ93" s="536"/>
      <c r="CR93" s="536"/>
      <c r="CS93" s="536"/>
      <c r="CT93" s="1830"/>
      <c r="CU93" s="1830"/>
      <c r="CV93" s="1830"/>
      <c r="CW93" s="1830"/>
      <c r="CX93" s="1830"/>
      <c r="CY93" s="1830"/>
      <c r="CZ93" s="1830"/>
      <c r="DA93" s="1830"/>
      <c r="DB93" s="1830"/>
      <c r="DC93" s="1830"/>
      <c r="DD93" s="1830"/>
      <c r="DE93" s="1830"/>
      <c r="DF93" s="1830"/>
      <c r="DG93" s="1830"/>
      <c r="DH93" s="1830"/>
      <c r="DI93" s="1830"/>
      <c r="DJ93" s="1830"/>
      <c r="DK93" s="1830"/>
      <c r="DL93" s="1830"/>
      <c r="DM93" s="1830"/>
      <c r="DN93" s="1830"/>
      <c r="DS93" s="3311" t="s">
        <v>2832</v>
      </c>
      <c r="DT93" s="3312"/>
      <c r="DU93" s="3312"/>
      <c r="DV93" s="3312"/>
      <c r="DW93" s="3312"/>
      <c r="DX93" s="3313"/>
      <c r="DY93" s="3311" t="s">
        <v>2833</v>
      </c>
      <c r="DZ93" s="3312"/>
      <c r="EA93" s="3312"/>
      <c r="EB93" s="3312"/>
      <c r="EC93" s="3312"/>
      <c r="ED93" s="3313"/>
      <c r="EE93" s="3311" t="s">
        <v>2834</v>
      </c>
      <c r="EF93" s="3312"/>
      <c r="EG93" s="3312"/>
      <c r="EH93" s="3312"/>
      <c r="EI93" s="3312"/>
      <c r="EJ93" s="3313"/>
      <c r="EK93" s="3311" t="s">
        <v>2119</v>
      </c>
      <c r="EL93" s="3312"/>
      <c r="EM93" s="3312"/>
      <c r="EN93" s="3312"/>
      <c r="EO93" s="3312"/>
      <c r="EP93" s="3313"/>
      <c r="EQ93" s="536"/>
      <c r="ER93" s="1422"/>
    </row>
    <row r="94" spans="4:158" ht="9.9499999999999993" customHeight="1">
      <c r="D94" s="1689"/>
      <c r="E94" s="1740"/>
      <c r="F94" s="1846"/>
      <c r="G94" s="1846"/>
      <c r="H94" s="1846"/>
      <c r="I94" s="1846"/>
      <c r="J94" s="1846"/>
      <c r="K94" s="1846"/>
      <c r="L94" s="1846"/>
      <c r="M94" s="1846"/>
      <c r="N94" s="1846"/>
      <c r="O94" s="1846"/>
      <c r="P94" s="1846"/>
      <c r="Q94" s="1846"/>
      <c r="R94" s="1738"/>
      <c r="S94" s="1738"/>
      <c r="T94" s="1738"/>
      <c r="U94" s="1738"/>
      <c r="V94" s="1738"/>
      <c r="W94" s="1738"/>
      <c r="X94" s="1738"/>
      <c r="Y94" s="1738"/>
      <c r="Z94" s="1738"/>
      <c r="AA94" s="1738"/>
      <c r="AB94" s="1738"/>
      <c r="AC94" s="1738"/>
      <c r="AD94" s="1738"/>
      <c r="AE94" s="1738"/>
      <c r="AF94" s="1738"/>
      <c r="AG94" s="1738"/>
      <c r="AH94" s="1738"/>
      <c r="AI94" s="1738"/>
      <c r="AJ94" s="1738"/>
      <c r="AK94" s="1738"/>
      <c r="AL94" s="1738"/>
      <c r="AM94" s="1738"/>
      <c r="AN94" s="1739"/>
      <c r="AO94" s="536"/>
      <c r="AP94" s="1689"/>
      <c r="AQ94" s="3274"/>
      <c r="AR94" s="3274"/>
      <c r="AS94" s="3274"/>
      <c r="AT94" s="3274"/>
      <c r="AU94" s="3274"/>
      <c r="AV94" s="3274"/>
      <c r="AW94" s="3316"/>
      <c r="AX94" s="3271"/>
      <c r="AY94" s="3272"/>
      <c r="AZ94" s="3272"/>
      <c r="BA94" s="3272"/>
      <c r="BB94" s="3272"/>
      <c r="BC94" s="3272"/>
      <c r="BD94" s="3272"/>
      <c r="BE94" s="3272"/>
      <c r="BF94" s="3273"/>
      <c r="BG94" s="2794"/>
      <c r="BH94" s="2796"/>
      <c r="BI94" s="3275"/>
      <c r="BJ94" s="3275"/>
      <c r="BK94" s="3275"/>
      <c r="BL94" s="3275"/>
      <c r="BM94" s="3275"/>
      <c r="BN94" s="3275"/>
      <c r="BO94" s="3275"/>
      <c r="BP94" s="2794"/>
      <c r="BQ94" s="2795"/>
      <c r="BR94" s="2795"/>
      <c r="BS94" s="2795"/>
      <c r="BT94" s="2795"/>
      <c r="BU94" s="2795"/>
      <c r="BV94" s="2795"/>
      <c r="BW94" s="2796"/>
      <c r="BX94" s="3315"/>
      <c r="BY94" s="2794"/>
      <c r="BZ94" s="2795"/>
      <c r="CA94" s="2795"/>
      <c r="CB94" s="2795"/>
      <c r="CC94" s="2795"/>
      <c r="CD94" s="2795"/>
      <c r="CE94" s="2795"/>
      <c r="CF94" s="2796"/>
      <c r="CG94" s="1830"/>
      <c r="CH94" s="3285"/>
      <c r="CI94" s="3285"/>
      <c r="CJ94" s="3285"/>
      <c r="CK94" s="3285"/>
      <c r="CL94" s="3285"/>
      <c r="CM94" s="3285"/>
      <c r="CN94" s="3285"/>
      <c r="CO94" s="3285"/>
      <c r="CQ94" s="1722" t="s">
        <v>2708</v>
      </c>
      <c r="CU94" s="536"/>
      <c r="CV94" s="536"/>
      <c r="CX94" s="536"/>
      <c r="CY94" s="536"/>
      <c r="CZ94" s="536"/>
      <c r="DA94" s="536"/>
      <c r="DB94" s="536"/>
      <c r="DC94" s="536"/>
      <c r="DD94" s="536"/>
      <c r="DE94" s="536"/>
      <c r="DF94" s="536"/>
      <c r="DG94" s="536"/>
      <c r="DH94" s="536"/>
      <c r="DS94" s="3265"/>
      <c r="DT94" s="3266"/>
      <c r="DU94" s="3266"/>
      <c r="DV94" s="3266"/>
      <c r="DW94" s="3266"/>
      <c r="DX94" s="3267"/>
      <c r="DY94" s="3265"/>
      <c r="DZ94" s="3266"/>
      <c r="EA94" s="3266"/>
      <c r="EB94" s="3266"/>
      <c r="EC94" s="3266"/>
      <c r="ED94" s="3267"/>
      <c r="EE94" s="3265"/>
      <c r="EF94" s="3266"/>
      <c r="EG94" s="3266"/>
      <c r="EH94" s="3266"/>
      <c r="EI94" s="3266"/>
      <c r="EJ94" s="3267"/>
      <c r="EK94" s="3265"/>
      <c r="EL94" s="3266"/>
      <c r="EM94" s="3266"/>
      <c r="EN94" s="3266"/>
      <c r="EO94" s="3266"/>
      <c r="EP94" s="3267"/>
      <c r="EQ94" s="536"/>
      <c r="ER94" s="1422"/>
    </row>
    <row r="95" spans="4:158" ht="9.9499999999999993" customHeight="1">
      <c r="D95" s="1689"/>
      <c r="E95" s="1740"/>
      <c r="F95" s="3275" t="s">
        <v>2681</v>
      </c>
      <c r="G95" s="3275"/>
      <c r="H95" s="3275"/>
      <c r="I95" s="3275"/>
      <c r="J95" s="3275"/>
      <c r="K95" s="3275"/>
      <c r="L95" s="3275"/>
      <c r="M95" s="1846"/>
      <c r="N95" s="2832" t="s">
        <v>2682</v>
      </c>
      <c r="O95" s="2792"/>
      <c r="P95" s="2792"/>
      <c r="Q95" s="2792"/>
      <c r="R95" s="2792"/>
      <c r="S95" s="2793"/>
      <c r="T95" s="2832" t="s">
        <v>1115</v>
      </c>
      <c r="U95" s="2793"/>
      <c r="V95" s="1846"/>
      <c r="W95" s="2832" t="s">
        <v>1179</v>
      </c>
      <c r="X95" s="2792"/>
      <c r="Y95" s="2792"/>
      <c r="Z95" s="2792"/>
      <c r="AA95" s="2792"/>
      <c r="AB95" s="2792"/>
      <c r="AC95" s="2792"/>
      <c r="AD95" s="2793"/>
      <c r="AE95" s="3314" t="s">
        <v>1520</v>
      </c>
      <c r="AF95" s="2832" t="s">
        <v>1179</v>
      </c>
      <c r="AG95" s="2792"/>
      <c r="AH95" s="2792"/>
      <c r="AI95" s="2792"/>
      <c r="AJ95" s="2792"/>
      <c r="AK95" s="2792"/>
      <c r="AL95" s="2792"/>
      <c r="AM95" s="2793"/>
      <c r="AN95" s="1850"/>
      <c r="AO95" s="536"/>
      <c r="AP95" s="1689"/>
      <c r="AQ95" s="536"/>
      <c r="AR95" s="536"/>
      <c r="AS95" s="536"/>
      <c r="AT95" s="536"/>
      <c r="AU95" s="536"/>
      <c r="AV95" s="536"/>
      <c r="AW95" s="536"/>
      <c r="AX95" s="536"/>
      <c r="AY95" s="536"/>
      <c r="AZ95" s="536"/>
      <c r="BA95" s="536"/>
      <c r="BB95" s="536"/>
      <c r="BC95" s="536"/>
      <c r="BD95" s="536"/>
      <c r="BE95" s="536"/>
      <c r="BF95" s="536"/>
      <c r="BG95" s="536"/>
      <c r="BH95" s="536"/>
      <c r="BI95" s="536"/>
      <c r="BJ95" s="536"/>
      <c r="BK95" s="536"/>
      <c r="BL95" s="536"/>
      <c r="BM95" s="536"/>
      <c r="BN95" s="536"/>
      <c r="BO95" s="536"/>
      <c r="BP95" s="536"/>
      <c r="BQ95" s="536"/>
      <c r="BR95" s="536"/>
      <c r="BS95" s="536"/>
      <c r="BT95" s="536"/>
      <c r="BU95" s="536"/>
      <c r="BV95" s="536"/>
      <c r="BW95" s="536"/>
      <c r="BX95" s="536"/>
      <c r="BY95" s="536"/>
      <c r="BZ95" s="536"/>
      <c r="CA95" s="536"/>
      <c r="CB95" s="536"/>
      <c r="CC95" s="536"/>
      <c r="CD95" s="536"/>
      <c r="CE95" s="536"/>
      <c r="CF95" s="536"/>
      <c r="CG95" s="536"/>
      <c r="CH95" s="536"/>
      <c r="CI95" s="536"/>
      <c r="CJ95" s="536"/>
      <c r="CK95" s="536"/>
      <c r="CL95" s="536"/>
      <c r="CM95" s="536"/>
      <c r="CN95" s="536"/>
      <c r="CO95" s="536"/>
      <c r="CP95" s="536"/>
      <c r="CQ95" s="536"/>
      <c r="CR95" s="536"/>
      <c r="CS95" s="536"/>
      <c r="CT95" s="536"/>
      <c r="CU95" s="536"/>
      <c r="CV95" s="536"/>
      <c r="CW95" s="536"/>
      <c r="CX95" s="536"/>
      <c r="CY95" s="536"/>
      <c r="CZ95" s="536"/>
      <c r="DA95" s="536"/>
      <c r="DB95" s="536"/>
      <c r="DC95" s="536"/>
      <c r="DD95" s="536"/>
      <c r="DE95" s="536"/>
      <c r="DF95" s="536"/>
      <c r="DG95" s="536"/>
      <c r="DH95" s="536"/>
      <c r="DI95" s="536"/>
      <c r="DJ95" s="536"/>
      <c r="DK95" s="536"/>
      <c r="DL95" s="536"/>
      <c r="DM95" s="536"/>
      <c r="DN95" s="536"/>
      <c r="DO95" s="536"/>
      <c r="DP95" s="536"/>
      <c r="DQ95" s="536"/>
      <c r="DR95" s="536"/>
      <c r="DS95" s="536"/>
      <c r="DT95" s="536"/>
      <c r="DU95" s="536"/>
      <c r="DV95" s="536"/>
      <c r="DW95" s="536"/>
      <c r="DX95" s="536"/>
      <c r="DY95" s="536"/>
      <c r="DZ95" s="536"/>
      <c r="EA95" s="536"/>
      <c r="EB95" s="536"/>
      <c r="EC95" s="536"/>
      <c r="ED95" s="536"/>
      <c r="EE95" s="536"/>
      <c r="EF95" s="536"/>
      <c r="EG95" s="536"/>
      <c r="EH95" s="536"/>
      <c r="EI95" s="536"/>
      <c r="EJ95" s="536"/>
      <c r="EK95" s="536"/>
      <c r="EL95" s="536"/>
      <c r="EM95" s="536"/>
      <c r="EN95" s="536"/>
      <c r="EO95" s="536"/>
      <c r="EP95" s="536"/>
      <c r="EQ95" s="536"/>
      <c r="ER95" s="1422"/>
    </row>
    <row r="96" spans="4:158" ht="9.9499999999999993" customHeight="1">
      <c r="D96" s="1689"/>
      <c r="E96" s="1740"/>
      <c r="F96" s="3275"/>
      <c r="G96" s="3275"/>
      <c r="H96" s="3275"/>
      <c r="I96" s="3275"/>
      <c r="J96" s="3275"/>
      <c r="K96" s="3275"/>
      <c r="L96" s="3275"/>
      <c r="M96" s="1846"/>
      <c r="N96" s="2794"/>
      <c r="O96" s="2795"/>
      <c r="P96" s="2795"/>
      <c r="Q96" s="2795"/>
      <c r="R96" s="2795"/>
      <c r="S96" s="2796"/>
      <c r="T96" s="2794"/>
      <c r="U96" s="2796"/>
      <c r="V96" s="1846"/>
      <c r="W96" s="2794"/>
      <c r="X96" s="2795"/>
      <c r="Y96" s="2795"/>
      <c r="Z96" s="2795"/>
      <c r="AA96" s="2795"/>
      <c r="AB96" s="2795"/>
      <c r="AC96" s="2795"/>
      <c r="AD96" s="2796"/>
      <c r="AE96" s="3314"/>
      <c r="AF96" s="2794"/>
      <c r="AG96" s="2795"/>
      <c r="AH96" s="2795"/>
      <c r="AI96" s="2795"/>
      <c r="AJ96" s="2795"/>
      <c r="AK96" s="2795"/>
      <c r="AL96" s="2795"/>
      <c r="AM96" s="2796"/>
      <c r="AN96" s="1850"/>
      <c r="AO96" s="536"/>
      <c r="AP96" s="1689"/>
      <c r="AQ96" s="1317"/>
      <c r="AR96" s="1317"/>
      <c r="AS96" s="1317"/>
      <c r="AT96" s="1317"/>
      <c r="AU96" s="1317"/>
      <c r="AV96" s="1317"/>
      <c r="AW96" s="1317"/>
      <c r="AX96" s="1754" t="s">
        <v>2683</v>
      </c>
      <c r="AY96" s="1755"/>
      <c r="AZ96" s="1755"/>
      <c r="BA96" s="1755"/>
      <c r="BB96" s="1755"/>
      <c r="BC96" s="1755"/>
      <c r="BD96" s="1755"/>
      <c r="BE96" s="1755"/>
      <c r="BF96" s="1755"/>
      <c r="BG96" s="1755"/>
      <c r="BH96" s="1755"/>
      <c r="BI96" s="1755"/>
      <c r="BJ96" s="1755"/>
      <c r="BK96" s="1755"/>
      <c r="BL96" s="1755"/>
      <c r="BM96" s="1755"/>
      <c r="BN96" s="1755"/>
      <c r="BO96" s="1755"/>
      <c r="BP96" s="1755"/>
      <c r="BQ96" s="1755"/>
      <c r="BR96" s="1755"/>
      <c r="BS96" s="1755"/>
      <c r="BT96" s="1755"/>
      <c r="BU96" s="1755"/>
      <c r="BV96" s="1755"/>
      <c r="BW96" s="1755"/>
      <c r="BX96" s="1755"/>
      <c r="BY96" s="1755"/>
      <c r="BZ96" s="1755"/>
      <c r="CA96" s="1755"/>
      <c r="CB96" s="1755"/>
      <c r="CC96" s="1754" t="s">
        <v>2684</v>
      </c>
      <c r="CD96" s="1755"/>
      <c r="CE96" s="1755"/>
      <c r="CF96" s="1755"/>
      <c r="CG96" s="1755"/>
      <c r="CH96" s="1755"/>
      <c r="CI96" s="1755"/>
      <c r="CJ96" s="1755"/>
      <c r="CK96" s="1755"/>
      <c r="CL96" s="1755"/>
      <c r="CM96" s="1755"/>
      <c r="CN96" s="1755"/>
      <c r="CO96" s="1755"/>
      <c r="CP96" s="1755"/>
      <c r="CQ96" s="1755"/>
      <c r="CR96" s="1755"/>
      <c r="CS96" s="1755"/>
      <c r="CT96" s="1755"/>
      <c r="CU96" s="1755"/>
      <c r="CV96" s="1755"/>
      <c r="CW96" s="1755"/>
      <c r="CX96" s="1755"/>
      <c r="CY96" s="1755"/>
      <c r="CZ96" s="1755"/>
      <c r="DA96" s="1755"/>
      <c r="DB96" s="1755"/>
      <c r="DC96" s="1755"/>
      <c r="DD96" s="1755"/>
      <c r="DE96" s="1756"/>
      <c r="DF96" s="1754" t="s">
        <v>2685</v>
      </c>
      <c r="DG96" s="1755"/>
      <c r="DH96" s="1755"/>
      <c r="DI96" s="1755"/>
      <c r="DJ96" s="1755"/>
      <c r="DK96" s="1755"/>
      <c r="DL96" s="1755"/>
      <c r="DM96" s="1755"/>
      <c r="DN96" s="1755"/>
      <c r="DO96" s="1755"/>
      <c r="DP96" s="1755"/>
      <c r="DQ96" s="1755"/>
      <c r="DR96" s="1755"/>
      <c r="DS96" s="1755"/>
      <c r="DT96" s="1755"/>
      <c r="DU96" s="1755"/>
      <c r="DV96" s="1755"/>
      <c r="DW96" s="1755"/>
      <c r="DX96" s="1755"/>
      <c r="DY96" s="1755"/>
      <c r="DZ96" s="1755"/>
      <c r="EA96" s="1755"/>
      <c r="EB96" s="1755"/>
      <c r="EC96" s="1755"/>
      <c r="ED96" s="1755"/>
      <c r="EE96" s="1755"/>
      <c r="EF96" s="1755"/>
      <c r="EG96" s="1755"/>
      <c r="EH96" s="1755"/>
      <c r="EI96" s="1755"/>
      <c r="EJ96" s="1756"/>
      <c r="EK96" s="1755" t="s">
        <v>2686</v>
      </c>
      <c r="EL96" s="1755"/>
      <c r="EM96" s="1755"/>
      <c r="EN96" s="1755"/>
      <c r="EO96" s="1755"/>
      <c r="EP96" s="1756"/>
      <c r="EQ96" s="1778"/>
      <c r="ER96" s="1422"/>
    </row>
    <row r="97" spans="4:148" ht="9.9499999999999993" customHeight="1">
      <c r="D97" s="1689"/>
      <c r="E97" s="1740"/>
      <c r="F97" s="1846"/>
      <c r="G97" s="1846"/>
      <c r="H97" s="1846"/>
      <c r="I97" s="1846"/>
      <c r="J97" s="1846"/>
      <c r="K97" s="1846"/>
      <c r="L97" s="1846"/>
      <c r="M97" s="1846"/>
      <c r="N97" s="1846"/>
      <c r="O97" s="1846"/>
      <c r="P97" s="1846"/>
      <c r="Q97" s="1846"/>
      <c r="R97" s="1846"/>
      <c r="S97" s="1846"/>
      <c r="T97" s="1846"/>
      <c r="U97" s="1846"/>
      <c r="V97" s="1846"/>
      <c r="W97" s="1846"/>
      <c r="X97" s="1846"/>
      <c r="Y97" s="1846"/>
      <c r="Z97" s="1846"/>
      <c r="AA97" s="1846"/>
      <c r="AB97" s="1846"/>
      <c r="AC97" s="1846"/>
      <c r="AD97" s="1846"/>
      <c r="AE97" s="1846"/>
      <c r="AF97" s="1846"/>
      <c r="AG97" s="1846"/>
      <c r="AH97" s="1846"/>
      <c r="AI97" s="1846"/>
      <c r="AJ97" s="1846"/>
      <c r="AK97" s="1846"/>
      <c r="AL97" s="1846"/>
      <c r="AM97" s="1846"/>
      <c r="AN97" s="1850"/>
      <c r="AO97" s="536"/>
      <c r="AP97" s="1689"/>
      <c r="AQ97" s="536"/>
      <c r="AR97" s="536"/>
      <c r="AS97" s="536"/>
      <c r="AT97" s="536"/>
      <c r="AU97" s="536"/>
      <c r="AV97" s="536"/>
      <c r="AW97" s="1722"/>
      <c r="AX97" s="1757" t="s">
        <v>2697</v>
      </c>
      <c r="AY97" s="1758" t="s">
        <v>2666</v>
      </c>
      <c r="AZ97" s="1758" t="s">
        <v>2700</v>
      </c>
      <c r="BA97" s="1758" t="s">
        <v>1766</v>
      </c>
      <c r="BB97" s="1759" t="s">
        <v>1766</v>
      </c>
      <c r="BC97" s="1758" t="s">
        <v>1796</v>
      </c>
      <c r="BD97" s="1758" t="s">
        <v>2666</v>
      </c>
      <c r="BE97" s="1758" t="s">
        <v>2696</v>
      </c>
      <c r="BF97" s="1758" t="s">
        <v>2698</v>
      </c>
      <c r="BG97" s="1758" t="s">
        <v>2699</v>
      </c>
      <c r="BH97" s="1758" t="s">
        <v>2701</v>
      </c>
      <c r="BI97" s="1759" t="s">
        <v>1766</v>
      </c>
      <c r="BJ97" s="1758" t="s">
        <v>2702</v>
      </c>
      <c r="BK97" s="1758" t="s">
        <v>2698</v>
      </c>
      <c r="BL97" s="1758" t="s">
        <v>2696</v>
      </c>
      <c r="BM97" s="1758" t="s">
        <v>2698</v>
      </c>
      <c r="BN97" s="1758" t="s">
        <v>2699</v>
      </c>
      <c r="BO97" s="1758" t="s">
        <v>2701</v>
      </c>
      <c r="BP97" s="1759" t="s">
        <v>1766</v>
      </c>
      <c r="BQ97" s="1758" t="s">
        <v>2702</v>
      </c>
      <c r="BR97" s="1758" t="s">
        <v>2698</v>
      </c>
      <c r="BS97" s="1758" t="s">
        <v>2696</v>
      </c>
      <c r="BT97" s="1758" t="s">
        <v>2698</v>
      </c>
      <c r="BU97" s="1758" t="s">
        <v>2699</v>
      </c>
      <c r="BV97" s="1758" t="s">
        <v>2701</v>
      </c>
      <c r="BW97" s="1759" t="s">
        <v>1766</v>
      </c>
      <c r="BX97" s="1758" t="s">
        <v>2702</v>
      </c>
      <c r="BY97" s="1758" t="s">
        <v>2698</v>
      </c>
      <c r="BZ97" s="1758" t="s">
        <v>2696</v>
      </c>
      <c r="CA97" s="1758" t="s">
        <v>2698</v>
      </c>
      <c r="CB97" s="1758" t="s">
        <v>2699</v>
      </c>
      <c r="CC97" s="1757" t="s">
        <v>2701</v>
      </c>
      <c r="CD97" s="1759" t="s">
        <v>1766</v>
      </c>
      <c r="CE97" s="1758" t="s">
        <v>2702</v>
      </c>
      <c r="CF97" s="1758" t="s">
        <v>2698</v>
      </c>
      <c r="CG97" s="1758" t="s">
        <v>2696</v>
      </c>
      <c r="CH97" s="1758" t="s">
        <v>2698</v>
      </c>
      <c r="CI97" s="1758" t="s">
        <v>2699</v>
      </c>
      <c r="CJ97" s="1758" t="s">
        <v>2701</v>
      </c>
      <c r="CK97" s="1759" t="s">
        <v>1766</v>
      </c>
      <c r="CL97" s="1758" t="s">
        <v>2702</v>
      </c>
      <c r="CM97" s="1758" t="s">
        <v>2698</v>
      </c>
      <c r="CN97" s="1758" t="s">
        <v>2696</v>
      </c>
      <c r="CO97" s="1758" t="s">
        <v>2698</v>
      </c>
      <c r="CP97" s="1758" t="s">
        <v>2699</v>
      </c>
      <c r="CQ97" s="1758" t="s">
        <v>2701</v>
      </c>
      <c r="CR97" s="1759" t="s">
        <v>1766</v>
      </c>
      <c r="CS97" s="1758" t="s">
        <v>2702</v>
      </c>
      <c r="CT97" s="1758" t="s">
        <v>2698</v>
      </c>
      <c r="CU97" s="1758" t="s">
        <v>2696</v>
      </c>
      <c r="CV97" s="1758" t="s">
        <v>2698</v>
      </c>
      <c r="CW97" s="1758" t="s">
        <v>2699</v>
      </c>
      <c r="CX97" s="1758" t="s">
        <v>2701</v>
      </c>
      <c r="CY97" s="1759" t="s">
        <v>1766</v>
      </c>
      <c r="CZ97" s="1758" t="s">
        <v>2702</v>
      </c>
      <c r="DA97" s="1758" t="s">
        <v>2698</v>
      </c>
      <c r="DB97" s="1758" t="s">
        <v>2696</v>
      </c>
      <c r="DC97" s="1758" t="s">
        <v>2698</v>
      </c>
      <c r="DD97" s="1758" t="s">
        <v>2699</v>
      </c>
      <c r="DE97" s="1760" t="s">
        <v>2701</v>
      </c>
      <c r="DF97" s="1761" t="s">
        <v>2701</v>
      </c>
      <c r="DG97" s="1758" t="s">
        <v>2702</v>
      </c>
      <c r="DH97" s="1758" t="s">
        <v>2698</v>
      </c>
      <c r="DI97" s="1758" t="s">
        <v>2696</v>
      </c>
      <c r="DJ97" s="1758" t="s">
        <v>2698</v>
      </c>
      <c r="DK97" s="1758" t="s">
        <v>2699</v>
      </c>
      <c r="DL97" s="1758" t="s">
        <v>2701</v>
      </c>
      <c r="DM97" s="1759" t="s">
        <v>2701</v>
      </c>
      <c r="DN97" s="1758" t="s">
        <v>2702</v>
      </c>
      <c r="DO97" s="1758" t="s">
        <v>2698</v>
      </c>
      <c r="DP97" s="1758" t="s">
        <v>2696</v>
      </c>
      <c r="DQ97" s="1758" t="s">
        <v>2698</v>
      </c>
      <c r="DR97" s="1758" t="s">
        <v>2699</v>
      </c>
      <c r="DS97" s="1758" t="s">
        <v>2701</v>
      </c>
      <c r="DT97" s="1759" t="s">
        <v>2701</v>
      </c>
      <c r="DU97" s="1758" t="s">
        <v>2702</v>
      </c>
      <c r="DV97" s="1758" t="s">
        <v>2698</v>
      </c>
      <c r="DW97" s="1758" t="s">
        <v>2696</v>
      </c>
      <c r="DX97" s="1758" t="s">
        <v>2698</v>
      </c>
      <c r="DY97" s="1758" t="s">
        <v>2699</v>
      </c>
      <c r="DZ97" s="1758" t="s">
        <v>2701</v>
      </c>
      <c r="EA97" s="1759" t="s">
        <v>2701</v>
      </c>
      <c r="EB97" s="1758" t="s">
        <v>2702</v>
      </c>
      <c r="EC97" s="1758" t="s">
        <v>2698</v>
      </c>
      <c r="ED97" s="1758" t="s">
        <v>2696</v>
      </c>
      <c r="EE97" s="1758" t="s">
        <v>2698</v>
      </c>
      <c r="EF97" s="1758" t="s">
        <v>2699</v>
      </c>
      <c r="EG97" s="1758" t="s">
        <v>2701</v>
      </c>
      <c r="EH97" s="1759" t="s">
        <v>2701</v>
      </c>
      <c r="EI97" s="1758" t="s">
        <v>2702</v>
      </c>
      <c r="EJ97" s="1760" t="s">
        <v>2698</v>
      </c>
      <c r="EK97" s="1758" t="s">
        <v>2696</v>
      </c>
      <c r="EL97" s="1758" t="s">
        <v>2698</v>
      </c>
      <c r="EM97" s="1758" t="s">
        <v>2699</v>
      </c>
      <c r="EN97" s="1758" t="s">
        <v>2701</v>
      </c>
      <c r="EO97" s="1759" t="s">
        <v>2701</v>
      </c>
      <c r="EP97" s="1760" t="s">
        <v>2702</v>
      </c>
      <c r="EQ97" s="1779"/>
      <c r="ER97" s="1422"/>
    </row>
    <row r="98" spans="4:148" ht="9.9499999999999993" customHeight="1" thickBot="1">
      <c r="D98" s="1689"/>
      <c r="E98" s="1740"/>
      <c r="F98" s="3275" t="s">
        <v>2068</v>
      </c>
      <c r="G98" s="3275"/>
      <c r="H98" s="3275"/>
      <c r="I98" s="3275"/>
      <c r="J98" s="3275"/>
      <c r="K98" s="3275"/>
      <c r="L98" s="3275"/>
      <c r="M98" s="1846"/>
      <c r="N98" s="3276" t="s">
        <v>2707</v>
      </c>
      <c r="O98" s="3277"/>
      <c r="P98" s="3277"/>
      <c r="Q98" s="3277"/>
      <c r="R98" s="3277"/>
      <c r="S98" s="3278"/>
      <c r="T98" s="2832" t="s">
        <v>1115</v>
      </c>
      <c r="U98" s="2793"/>
      <c r="V98" s="1846"/>
      <c r="W98" s="3275" t="s">
        <v>3386</v>
      </c>
      <c r="X98" s="3275"/>
      <c r="Y98" s="3275"/>
      <c r="Z98" s="3275"/>
      <c r="AA98" s="3275"/>
      <c r="AB98" s="3275"/>
      <c r="AC98" s="3275"/>
      <c r="AD98" s="3275"/>
      <c r="AE98" s="1846"/>
      <c r="AF98" s="3282" t="s">
        <v>2707</v>
      </c>
      <c r="AG98" s="3277"/>
      <c r="AH98" s="3277"/>
      <c r="AI98" s="3277"/>
      <c r="AJ98" s="3277"/>
      <c r="AK98" s="3278"/>
      <c r="AL98" s="2832" t="s">
        <v>1115</v>
      </c>
      <c r="AM98" s="2793"/>
      <c r="AN98" s="1850"/>
      <c r="AO98" s="536"/>
      <c r="AP98" s="1689"/>
      <c r="AQ98" s="1690"/>
      <c r="AR98" s="1690"/>
      <c r="AS98" s="1690"/>
      <c r="AT98" s="1690"/>
      <c r="AU98" s="1690"/>
      <c r="AV98" s="1690"/>
      <c r="AW98" s="1723"/>
      <c r="AX98" s="1695">
        <v>1</v>
      </c>
      <c r="AY98" s="1693">
        <f>AX98+1</f>
        <v>2</v>
      </c>
      <c r="AZ98" s="1693">
        <f t="shared" ref="AZ98:DK98" si="0">AY98+1</f>
        <v>3</v>
      </c>
      <c r="BA98" s="1693">
        <f t="shared" si="0"/>
        <v>4</v>
      </c>
      <c r="BB98" s="1694">
        <f t="shared" si="0"/>
        <v>5</v>
      </c>
      <c r="BC98" s="1693">
        <f t="shared" si="0"/>
        <v>6</v>
      </c>
      <c r="BD98" s="1693">
        <f t="shared" si="0"/>
        <v>7</v>
      </c>
      <c r="BE98" s="1693">
        <f t="shared" si="0"/>
        <v>8</v>
      </c>
      <c r="BF98" s="1693">
        <f t="shared" si="0"/>
        <v>9</v>
      </c>
      <c r="BG98" s="1693">
        <f t="shared" si="0"/>
        <v>10</v>
      </c>
      <c r="BH98" s="1693">
        <f t="shared" si="0"/>
        <v>11</v>
      </c>
      <c r="BI98" s="1694">
        <f t="shared" si="0"/>
        <v>12</v>
      </c>
      <c r="BJ98" s="1693">
        <f t="shared" si="0"/>
        <v>13</v>
      </c>
      <c r="BK98" s="1693">
        <f t="shared" si="0"/>
        <v>14</v>
      </c>
      <c r="BL98" s="1693">
        <f t="shared" si="0"/>
        <v>15</v>
      </c>
      <c r="BM98" s="1693">
        <f t="shared" si="0"/>
        <v>16</v>
      </c>
      <c r="BN98" s="1693">
        <f t="shared" si="0"/>
        <v>17</v>
      </c>
      <c r="BO98" s="1693">
        <f t="shared" si="0"/>
        <v>18</v>
      </c>
      <c r="BP98" s="1694">
        <f t="shared" si="0"/>
        <v>19</v>
      </c>
      <c r="BQ98" s="1693">
        <f t="shared" si="0"/>
        <v>20</v>
      </c>
      <c r="BR98" s="1693">
        <f t="shared" si="0"/>
        <v>21</v>
      </c>
      <c r="BS98" s="1693">
        <f t="shared" si="0"/>
        <v>22</v>
      </c>
      <c r="BT98" s="1693">
        <f t="shared" si="0"/>
        <v>23</v>
      </c>
      <c r="BU98" s="1693">
        <f t="shared" si="0"/>
        <v>24</v>
      </c>
      <c r="BV98" s="1693">
        <f t="shared" si="0"/>
        <v>25</v>
      </c>
      <c r="BW98" s="1694">
        <f t="shared" si="0"/>
        <v>26</v>
      </c>
      <c r="BX98" s="1693">
        <f t="shared" si="0"/>
        <v>27</v>
      </c>
      <c r="BY98" s="1693">
        <f t="shared" si="0"/>
        <v>28</v>
      </c>
      <c r="BZ98" s="1693">
        <f t="shared" si="0"/>
        <v>29</v>
      </c>
      <c r="CA98" s="1693">
        <f t="shared" si="0"/>
        <v>30</v>
      </c>
      <c r="CB98" s="1693">
        <f t="shared" si="0"/>
        <v>31</v>
      </c>
      <c r="CC98" s="1695">
        <v>1</v>
      </c>
      <c r="CD98" s="1694">
        <f t="shared" si="0"/>
        <v>2</v>
      </c>
      <c r="CE98" s="1693">
        <f t="shared" si="0"/>
        <v>3</v>
      </c>
      <c r="CF98" s="1693">
        <f t="shared" si="0"/>
        <v>4</v>
      </c>
      <c r="CG98" s="1693">
        <f t="shared" si="0"/>
        <v>5</v>
      </c>
      <c r="CH98" s="1693">
        <f t="shared" si="0"/>
        <v>6</v>
      </c>
      <c r="CI98" s="1693">
        <f t="shared" si="0"/>
        <v>7</v>
      </c>
      <c r="CJ98" s="1693">
        <f t="shared" si="0"/>
        <v>8</v>
      </c>
      <c r="CK98" s="1694">
        <f t="shared" si="0"/>
        <v>9</v>
      </c>
      <c r="CL98" s="1693">
        <f t="shared" si="0"/>
        <v>10</v>
      </c>
      <c r="CM98" s="1693">
        <f t="shared" si="0"/>
        <v>11</v>
      </c>
      <c r="CN98" s="1693">
        <f t="shared" si="0"/>
        <v>12</v>
      </c>
      <c r="CO98" s="1693">
        <f t="shared" si="0"/>
        <v>13</v>
      </c>
      <c r="CP98" s="1693">
        <f t="shared" si="0"/>
        <v>14</v>
      </c>
      <c r="CQ98" s="1693">
        <f t="shared" si="0"/>
        <v>15</v>
      </c>
      <c r="CR98" s="1694">
        <f t="shared" si="0"/>
        <v>16</v>
      </c>
      <c r="CS98" s="1693">
        <f t="shared" si="0"/>
        <v>17</v>
      </c>
      <c r="CT98" s="1693">
        <f t="shared" si="0"/>
        <v>18</v>
      </c>
      <c r="CU98" s="1693">
        <f t="shared" si="0"/>
        <v>19</v>
      </c>
      <c r="CV98" s="1693">
        <f t="shared" si="0"/>
        <v>20</v>
      </c>
      <c r="CW98" s="1693">
        <f t="shared" si="0"/>
        <v>21</v>
      </c>
      <c r="CX98" s="1693">
        <f t="shared" si="0"/>
        <v>22</v>
      </c>
      <c r="CY98" s="1694">
        <f t="shared" si="0"/>
        <v>23</v>
      </c>
      <c r="CZ98" s="1693">
        <f t="shared" si="0"/>
        <v>24</v>
      </c>
      <c r="DA98" s="1693">
        <f t="shared" si="0"/>
        <v>25</v>
      </c>
      <c r="DB98" s="1693">
        <f t="shared" si="0"/>
        <v>26</v>
      </c>
      <c r="DC98" s="1693">
        <f t="shared" si="0"/>
        <v>27</v>
      </c>
      <c r="DD98" s="1693">
        <f t="shared" si="0"/>
        <v>28</v>
      </c>
      <c r="DE98" s="1696">
        <f t="shared" si="0"/>
        <v>29</v>
      </c>
      <c r="DF98" s="1697">
        <v>1</v>
      </c>
      <c r="DG98" s="1693">
        <f t="shared" si="0"/>
        <v>2</v>
      </c>
      <c r="DH98" s="1693">
        <f t="shared" si="0"/>
        <v>3</v>
      </c>
      <c r="DI98" s="1693">
        <f t="shared" si="0"/>
        <v>4</v>
      </c>
      <c r="DJ98" s="1693">
        <f t="shared" si="0"/>
        <v>5</v>
      </c>
      <c r="DK98" s="1693">
        <f t="shared" si="0"/>
        <v>6</v>
      </c>
      <c r="DL98" s="1693">
        <f t="shared" ref="DL98:EP98" si="1">DK98+1</f>
        <v>7</v>
      </c>
      <c r="DM98" s="1694">
        <f t="shared" si="1"/>
        <v>8</v>
      </c>
      <c r="DN98" s="1693">
        <f t="shared" si="1"/>
        <v>9</v>
      </c>
      <c r="DO98" s="1693">
        <f t="shared" si="1"/>
        <v>10</v>
      </c>
      <c r="DP98" s="1693">
        <f t="shared" si="1"/>
        <v>11</v>
      </c>
      <c r="DQ98" s="1693">
        <f t="shared" si="1"/>
        <v>12</v>
      </c>
      <c r="DR98" s="1693">
        <f t="shared" si="1"/>
        <v>13</v>
      </c>
      <c r="DS98" s="1693">
        <f t="shared" si="1"/>
        <v>14</v>
      </c>
      <c r="DT98" s="1694">
        <f t="shared" si="1"/>
        <v>15</v>
      </c>
      <c r="DU98" s="1693">
        <f t="shared" si="1"/>
        <v>16</v>
      </c>
      <c r="DV98" s="1693">
        <f t="shared" si="1"/>
        <v>17</v>
      </c>
      <c r="DW98" s="1693">
        <f t="shared" si="1"/>
        <v>18</v>
      </c>
      <c r="DX98" s="1693">
        <f t="shared" si="1"/>
        <v>19</v>
      </c>
      <c r="DY98" s="1693">
        <f t="shared" si="1"/>
        <v>20</v>
      </c>
      <c r="DZ98" s="1693">
        <f t="shared" si="1"/>
        <v>21</v>
      </c>
      <c r="EA98" s="1694">
        <f t="shared" si="1"/>
        <v>22</v>
      </c>
      <c r="EB98" s="1693">
        <f t="shared" si="1"/>
        <v>23</v>
      </c>
      <c r="EC98" s="1693">
        <f t="shared" si="1"/>
        <v>24</v>
      </c>
      <c r="ED98" s="1693">
        <f t="shared" si="1"/>
        <v>25</v>
      </c>
      <c r="EE98" s="1693">
        <f t="shared" si="1"/>
        <v>26</v>
      </c>
      <c r="EF98" s="1693">
        <f t="shared" si="1"/>
        <v>27</v>
      </c>
      <c r="EG98" s="1693">
        <f t="shared" si="1"/>
        <v>28</v>
      </c>
      <c r="EH98" s="1694">
        <f t="shared" si="1"/>
        <v>29</v>
      </c>
      <c r="EI98" s="1693">
        <f t="shared" si="1"/>
        <v>30</v>
      </c>
      <c r="EJ98" s="1696">
        <f t="shared" si="1"/>
        <v>31</v>
      </c>
      <c r="EK98" s="1693">
        <v>1</v>
      </c>
      <c r="EL98" s="1693">
        <f t="shared" si="1"/>
        <v>2</v>
      </c>
      <c r="EM98" s="1693">
        <f t="shared" si="1"/>
        <v>3</v>
      </c>
      <c r="EN98" s="1693">
        <f t="shared" si="1"/>
        <v>4</v>
      </c>
      <c r="EO98" s="1694">
        <f t="shared" si="1"/>
        <v>5</v>
      </c>
      <c r="EP98" s="1696">
        <f t="shared" si="1"/>
        <v>6</v>
      </c>
      <c r="EQ98" s="1780"/>
      <c r="ER98" s="1422"/>
    </row>
    <row r="99" spans="4:148" ht="9.9499999999999993" customHeight="1">
      <c r="D99" s="1689"/>
      <c r="E99" s="1740"/>
      <c r="F99" s="3275"/>
      <c r="G99" s="3275"/>
      <c r="H99" s="3275"/>
      <c r="I99" s="3275"/>
      <c r="J99" s="3275"/>
      <c r="K99" s="3275"/>
      <c r="L99" s="3275"/>
      <c r="M99" s="1846"/>
      <c r="N99" s="3279"/>
      <c r="O99" s="3280"/>
      <c r="P99" s="3280"/>
      <c r="Q99" s="3280"/>
      <c r="R99" s="3280"/>
      <c r="S99" s="3281"/>
      <c r="T99" s="2794"/>
      <c r="U99" s="2796"/>
      <c r="V99" s="1846"/>
      <c r="W99" s="3275"/>
      <c r="X99" s="3275"/>
      <c r="Y99" s="3275"/>
      <c r="Z99" s="3275"/>
      <c r="AA99" s="3275"/>
      <c r="AB99" s="3275"/>
      <c r="AC99" s="3275"/>
      <c r="AD99" s="3275"/>
      <c r="AE99" s="1846"/>
      <c r="AF99" s="3279"/>
      <c r="AG99" s="3280"/>
      <c r="AH99" s="3280"/>
      <c r="AI99" s="3280"/>
      <c r="AJ99" s="3280"/>
      <c r="AK99" s="3281"/>
      <c r="AL99" s="2794"/>
      <c r="AM99" s="2796"/>
      <c r="AN99" s="1850"/>
      <c r="AO99" s="536"/>
      <c r="AP99" s="1689"/>
      <c r="AQ99" s="1762"/>
      <c r="AR99" s="1762"/>
      <c r="AS99" s="1762"/>
      <c r="AT99" s="1762"/>
      <c r="AU99" s="1762"/>
      <c r="AV99" s="1762"/>
      <c r="AW99" s="1762"/>
      <c r="AX99" s="1772"/>
      <c r="AY99" s="1763"/>
      <c r="AZ99" s="1763"/>
      <c r="BA99" s="1763"/>
      <c r="BB99" s="1763"/>
      <c r="BC99" s="1763"/>
      <c r="BD99" s="1763"/>
      <c r="BE99" s="1763"/>
      <c r="BF99" s="1763"/>
      <c r="BG99" s="1763"/>
      <c r="BH99" s="1763"/>
      <c r="BI99" s="1763"/>
      <c r="BJ99" s="1763"/>
      <c r="BK99" s="1763"/>
      <c r="BL99" s="1763"/>
      <c r="BM99" s="1763"/>
      <c r="BN99" s="1763"/>
      <c r="BO99" s="1763"/>
      <c r="BP99" s="1763"/>
      <c r="BQ99" s="1763"/>
      <c r="BR99" s="1763"/>
      <c r="BS99" s="1763"/>
      <c r="BT99" s="1763"/>
      <c r="BU99" s="1763"/>
      <c r="BV99" s="1763"/>
      <c r="BW99" s="1763"/>
      <c r="BX99" s="1763"/>
      <c r="BY99" s="1763"/>
      <c r="BZ99" s="1763"/>
      <c r="CA99" s="1763"/>
      <c r="CB99" s="1763"/>
      <c r="CC99" s="1764"/>
      <c r="CD99" s="1763"/>
      <c r="CE99" s="1763"/>
      <c r="CF99" s="1763"/>
      <c r="CG99" s="1763"/>
      <c r="CH99" s="1763"/>
      <c r="CI99" s="1763"/>
      <c r="CJ99" s="1763"/>
      <c r="CK99" s="1763"/>
      <c r="CL99" s="1763"/>
      <c r="CM99" s="1763"/>
      <c r="CN99" s="1763"/>
      <c r="CO99" s="1763"/>
      <c r="CP99" s="1763"/>
      <c r="CQ99" s="1763"/>
      <c r="CR99" s="1763"/>
      <c r="CS99" s="1763"/>
      <c r="CT99" s="1763"/>
      <c r="CU99" s="1763"/>
      <c r="CV99" s="1763"/>
      <c r="CW99" s="1763"/>
      <c r="CX99" s="1763"/>
      <c r="CY99" s="1763"/>
      <c r="CZ99" s="1763"/>
      <c r="DA99" s="1763"/>
      <c r="DB99" s="1763"/>
      <c r="DC99" s="1763"/>
      <c r="DD99" s="1763"/>
      <c r="DE99" s="1765"/>
      <c r="DF99" s="1764"/>
      <c r="DG99" s="1763"/>
      <c r="DH99" s="1763"/>
      <c r="DI99" s="1763"/>
      <c r="DJ99" s="1763"/>
      <c r="DK99" s="1763"/>
      <c r="DL99" s="1763"/>
      <c r="DM99" s="1763"/>
      <c r="DN99" s="1763"/>
      <c r="DO99" s="1763"/>
      <c r="DP99" s="1763"/>
      <c r="DQ99" s="1763"/>
      <c r="DR99" s="1763"/>
      <c r="DS99" s="1763"/>
      <c r="DT99" s="1763"/>
      <c r="DU99" s="1763"/>
      <c r="DV99" s="1763"/>
      <c r="DW99" s="1763"/>
      <c r="DX99" s="1763"/>
      <c r="DY99" s="1763"/>
      <c r="DZ99" s="1763"/>
      <c r="EA99" s="1763"/>
      <c r="EB99" s="1763"/>
      <c r="EC99" s="1763"/>
      <c r="ED99" s="1763"/>
      <c r="EE99" s="1763"/>
      <c r="EF99" s="1763"/>
      <c r="EG99" s="1763"/>
      <c r="EH99" s="1763"/>
      <c r="EI99" s="1763"/>
      <c r="EJ99" s="1765"/>
      <c r="EK99" s="1763"/>
      <c r="EL99" s="1763"/>
      <c r="EM99" s="1763"/>
      <c r="EN99" s="1763"/>
      <c r="EO99" s="1763"/>
      <c r="EP99" s="1766"/>
      <c r="EQ99" s="1775"/>
      <c r="ER99" s="1422"/>
    </row>
    <row r="100" spans="4:148" ht="9.9499999999999993" customHeight="1">
      <c r="D100" s="1689"/>
      <c r="E100" s="1740"/>
      <c r="F100" s="1846"/>
      <c r="G100" s="1846"/>
      <c r="H100" s="1846"/>
      <c r="I100" s="1846"/>
      <c r="J100" s="1846"/>
      <c r="K100" s="1846"/>
      <c r="L100" s="1846"/>
      <c r="M100" s="1846"/>
      <c r="N100" s="1846"/>
      <c r="O100" s="1846"/>
      <c r="P100" s="1846"/>
      <c r="Q100" s="1846"/>
      <c r="R100" s="1846"/>
      <c r="S100" s="1846"/>
      <c r="T100" s="1846"/>
      <c r="U100" s="1846"/>
      <c r="V100" s="1846"/>
      <c r="W100" s="1846"/>
      <c r="X100" s="1846"/>
      <c r="Y100" s="1846"/>
      <c r="Z100" s="1846"/>
      <c r="AA100" s="1846"/>
      <c r="AB100" s="1846"/>
      <c r="AC100" s="1846"/>
      <c r="AD100" s="1846"/>
      <c r="AE100" s="1846"/>
      <c r="AF100" s="1846"/>
      <c r="AG100" s="1846"/>
      <c r="AH100" s="1846"/>
      <c r="AI100" s="1846"/>
      <c r="AJ100" s="1846"/>
      <c r="AK100" s="1846"/>
      <c r="AL100" s="1846"/>
      <c r="AM100" s="1846"/>
      <c r="AN100" s="1850"/>
      <c r="AO100" s="536"/>
      <c r="AP100" s="1689"/>
      <c r="AQ100" s="3332" t="s">
        <v>2687</v>
      </c>
      <c r="AR100" s="3333"/>
      <c r="AS100" s="3333"/>
      <c r="AT100" s="3333"/>
      <c r="AU100" s="3333"/>
      <c r="AV100" s="3334"/>
      <c r="AW100" s="536"/>
      <c r="AX100" s="1773"/>
      <c r="AY100" s="1729"/>
      <c r="AZ100" s="1729"/>
      <c r="BA100" s="1729"/>
      <c r="BB100" s="1729"/>
      <c r="BC100" s="1729"/>
      <c r="BD100" s="1729"/>
      <c r="BE100" s="1729"/>
      <c r="BF100" s="1729"/>
      <c r="BG100" s="1729"/>
      <c r="BH100" s="1729"/>
      <c r="BI100" s="1729"/>
      <c r="BJ100" s="1729"/>
      <c r="BK100" s="1729"/>
      <c r="BL100" s="1729"/>
      <c r="BM100" s="1729"/>
      <c r="BN100" s="1729"/>
      <c r="BO100" s="1729"/>
      <c r="BP100" s="1729"/>
      <c r="BQ100" s="1729"/>
      <c r="BR100" s="1729"/>
      <c r="BS100" s="1729"/>
      <c r="BT100" s="1729"/>
      <c r="BU100" s="1729"/>
      <c r="BV100" s="1729"/>
      <c r="BW100" s="1729"/>
      <c r="BX100" s="1729"/>
      <c r="BY100" s="1729"/>
      <c r="BZ100" s="1729"/>
      <c r="CA100" s="1729"/>
      <c r="CB100" s="1729"/>
      <c r="CC100" s="1730"/>
      <c r="CD100" s="1729"/>
      <c r="CE100" s="1729"/>
      <c r="CF100" s="1729"/>
      <c r="CG100" s="1729"/>
      <c r="CH100" s="1729"/>
      <c r="CI100" s="1729"/>
      <c r="CJ100" s="1729"/>
      <c r="CK100" s="1729"/>
      <c r="CL100" s="1729"/>
      <c r="CM100" s="1729"/>
      <c r="CN100" s="1729"/>
      <c r="CO100" s="1729"/>
      <c r="CP100" s="1729"/>
      <c r="CQ100" s="1729"/>
      <c r="CR100" s="1729"/>
      <c r="CS100" s="1729"/>
      <c r="CT100" s="1729"/>
      <c r="CU100" s="1729"/>
      <c r="CV100" s="1729"/>
      <c r="CW100" s="1729"/>
      <c r="CX100" s="1729"/>
      <c r="CY100" s="1729"/>
      <c r="CZ100" s="1729"/>
      <c r="DA100" s="1729"/>
      <c r="DB100" s="1729"/>
      <c r="DC100" s="1729"/>
      <c r="DD100" s="1729"/>
      <c r="DE100" s="1731"/>
      <c r="DF100" s="1730"/>
      <c r="DG100" s="1729"/>
      <c r="DH100" s="1729"/>
      <c r="DI100" s="1729"/>
      <c r="DJ100" s="1729"/>
      <c r="DK100" s="1729"/>
      <c r="DL100" s="1729"/>
      <c r="DM100" s="1729"/>
      <c r="DN100" s="1729"/>
      <c r="DO100" s="1729"/>
      <c r="DP100" s="1729"/>
      <c r="DQ100" s="1729"/>
      <c r="DR100" s="1729"/>
      <c r="DS100" s="1729"/>
      <c r="DT100" s="1729"/>
      <c r="DU100" s="1729"/>
      <c r="DV100" s="1729"/>
      <c r="DW100" s="1729"/>
      <c r="DX100" s="1729"/>
      <c r="DY100" s="1729"/>
      <c r="DZ100" s="1729"/>
      <c r="EA100" s="1729"/>
      <c r="EB100" s="1729"/>
      <c r="EC100" s="1729"/>
      <c r="ED100" s="1729"/>
      <c r="EE100" s="1729"/>
      <c r="EF100" s="1729"/>
      <c r="EG100" s="1729"/>
      <c r="EH100" s="1729"/>
      <c r="EI100" s="1729"/>
      <c r="EJ100" s="1731"/>
      <c r="EK100" s="1729"/>
      <c r="EL100" s="1729"/>
      <c r="EM100" s="1729"/>
      <c r="EN100" s="1729"/>
      <c r="EO100" s="1729"/>
      <c r="EP100" s="1767"/>
      <c r="EQ100" s="1776"/>
      <c r="ER100" s="1422"/>
    </row>
    <row r="101" spans="4:148" ht="9.9499999999999993" customHeight="1">
      <c r="D101" s="1689"/>
      <c r="E101" s="1740"/>
      <c r="F101" s="3275" t="s">
        <v>699</v>
      </c>
      <c r="G101" s="3275"/>
      <c r="H101" s="3275"/>
      <c r="I101" s="3275"/>
      <c r="J101" s="3275"/>
      <c r="K101" s="3275"/>
      <c r="L101" s="3275"/>
      <c r="M101" s="1846"/>
      <c r="N101" s="3276" t="s">
        <v>2707</v>
      </c>
      <c r="O101" s="3277"/>
      <c r="P101" s="3277"/>
      <c r="Q101" s="3277"/>
      <c r="R101" s="3277"/>
      <c r="S101" s="3277"/>
      <c r="T101" s="3277"/>
      <c r="U101" s="3278"/>
      <c r="V101" s="1846"/>
      <c r="W101" s="1846"/>
      <c r="X101" s="1846"/>
      <c r="Y101" s="1846"/>
      <c r="Z101" s="1846"/>
      <c r="AA101" s="3262" t="s">
        <v>2710</v>
      </c>
      <c r="AB101" s="3263"/>
      <c r="AC101" s="3263"/>
      <c r="AD101" s="3263"/>
      <c r="AE101" s="3263"/>
      <c r="AF101" s="3263"/>
      <c r="AG101" s="3264"/>
      <c r="AH101" s="3262" t="s">
        <v>1544</v>
      </c>
      <c r="AI101" s="3263"/>
      <c r="AJ101" s="3263"/>
      <c r="AK101" s="3263"/>
      <c r="AL101" s="3263"/>
      <c r="AM101" s="3264"/>
      <c r="AN101" s="1850"/>
      <c r="AO101" s="536"/>
      <c r="AP101" s="1689"/>
      <c r="AQ101" s="3335"/>
      <c r="AR101" s="3336"/>
      <c r="AS101" s="3336"/>
      <c r="AT101" s="3336"/>
      <c r="AU101" s="3336"/>
      <c r="AV101" s="3337"/>
      <c r="AW101" s="536"/>
      <c r="AX101" s="1773"/>
      <c r="AY101" s="1729"/>
      <c r="AZ101" s="1729"/>
      <c r="BA101" s="1729"/>
      <c r="BB101" s="1729"/>
      <c r="BC101" s="1729"/>
      <c r="BD101" s="1729"/>
      <c r="BE101" s="1729"/>
      <c r="BF101" s="1729"/>
      <c r="BG101" s="1729"/>
      <c r="BH101" s="1729"/>
      <c r="BI101" s="1729"/>
      <c r="BJ101" s="1729"/>
      <c r="BK101" s="1729"/>
      <c r="BL101" s="1729"/>
      <c r="BM101" s="1729"/>
      <c r="BN101" s="1729"/>
      <c r="BO101" s="1729"/>
      <c r="BP101" s="1729"/>
      <c r="BQ101" s="1729"/>
      <c r="BR101" s="1729"/>
      <c r="BS101" s="1729"/>
      <c r="BT101" s="1729"/>
      <c r="BU101" s="1729"/>
      <c r="BV101" s="1729"/>
      <c r="BW101" s="1729"/>
      <c r="BX101" s="1729"/>
      <c r="BY101" s="1729"/>
      <c r="BZ101" s="1729"/>
      <c r="CA101" s="1729"/>
      <c r="CB101" s="1729"/>
      <c r="CC101" s="1730"/>
      <c r="CD101" s="1729"/>
      <c r="CE101" s="1729"/>
      <c r="CF101" s="1729"/>
      <c r="CG101" s="1729"/>
      <c r="CH101" s="1729"/>
      <c r="CI101" s="1729"/>
      <c r="CJ101" s="1729"/>
      <c r="CK101" s="1729"/>
      <c r="CL101" s="1729"/>
      <c r="CM101" s="1729"/>
      <c r="CN101" s="1729"/>
      <c r="CO101" s="1729"/>
      <c r="CP101" s="1729"/>
      <c r="CQ101" s="1729"/>
      <c r="CR101" s="1729"/>
      <c r="CS101" s="1729"/>
      <c r="CT101" s="1729"/>
      <c r="CU101" s="1729"/>
      <c r="CV101" s="1729"/>
      <c r="CW101" s="1729"/>
      <c r="CX101" s="1729"/>
      <c r="CY101" s="1729"/>
      <c r="CZ101" s="1729"/>
      <c r="DA101" s="1729"/>
      <c r="DB101" s="1729"/>
      <c r="DC101" s="1729"/>
      <c r="DD101" s="1729"/>
      <c r="DE101" s="1731"/>
      <c r="DF101" s="1730"/>
      <c r="DG101" s="1729"/>
      <c r="DH101" s="1729"/>
      <c r="DI101" s="1729"/>
      <c r="DJ101" s="1729"/>
      <c r="DK101" s="1729"/>
      <c r="DL101" s="1729"/>
      <c r="DM101" s="1729"/>
      <c r="DN101" s="1729"/>
      <c r="DO101" s="1729"/>
      <c r="DP101" s="1729"/>
      <c r="DQ101" s="1729"/>
      <c r="DR101" s="1729"/>
      <c r="DS101" s="1729"/>
      <c r="DT101" s="1729"/>
      <c r="DU101" s="1729"/>
      <c r="DV101" s="1729"/>
      <c r="DW101" s="1729"/>
      <c r="DX101" s="1729"/>
      <c r="DY101" s="1729"/>
      <c r="DZ101" s="1729"/>
      <c r="EA101" s="1729"/>
      <c r="EB101" s="1729"/>
      <c r="EC101" s="1729"/>
      <c r="ED101" s="1729"/>
      <c r="EE101" s="1729"/>
      <c r="EF101" s="1729"/>
      <c r="EG101" s="1729"/>
      <c r="EH101" s="1729"/>
      <c r="EI101" s="1729"/>
      <c r="EJ101" s="1731"/>
      <c r="EK101" s="1729"/>
      <c r="EL101" s="1729"/>
      <c r="EM101" s="1729"/>
      <c r="EN101" s="1729"/>
      <c r="EO101" s="1729"/>
      <c r="EP101" s="1767"/>
      <c r="EQ101" s="1777"/>
      <c r="ER101" s="1422"/>
    </row>
    <row r="102" spans="4:148" ht="9.9499999999999993" customHeight="1">
      <c r="D102" s="1689"/>
      <c r="E102" s="1740"/>
      <c r="F102" s="3275"/>
      <c r="G102" s="3275"/>
      <c r="H102" s="3275"/>
      <c r="I102" s="3275"/>
      <c r="J102" s="3275"/>
      <c r="K102" s="3275"/>
      <c r="L102" s="3275"/>
      <c r="M102" s="1846"/>
      <c r="N102" s="3279"/>
      <c r="O102" s="3280"/>
      <c r="P102" s="3280"/>
      <c r="Q102" s="3280"/>
      <c r="R102" s="3280"/>
      <c r="S102" s="3280"/>
      <c r="T102" s="3280"/>
      <c r="U102" s="3281"/>
      <c r="V102" s="1846"/>
      <c r="W102" s="1846"/>
      <c r="X102" s="1846"/>
      <c r="Y102" s="1846"/>
      <c r="Z102" s="1846"/>
      <c r="AA102" s="3265"/>
      <c r="AB102" s="3266"/>
      <c r="AC102" s="3266"/>
      <c r="AD102" s="3266"/>
      <c r="AE102" s="3266"/>
      <c r="AF102" s="3266"/>
      <c r="AG102" s="3267"/>
      <c r="AH102" s="3265"/>
      <c r="AI102" s="3266"/>
      <c r="AJ102" s="3266"/>
      <c r="AK102" s="3266"/>
      <c r="AL102" s="3266"/>
      <c r="AM102" s="3267"/>
      <c r="AN102" s="1850"/>
      <c r="AO102" s="536"/>
      <c r="AP102" s="1689"/>
      <c r="AQ102" s="3335"/>
      <c r="AR102" s="3336"/>
      <c r="AS102" s="3336"/>
      <c r="AT102" s="3336"/>
      <c r="AU102" s="3336"/>
      <c r="AV102" s="3337"/>
      <c r="AW102" s="536"/>
      <c r="AX102" s="1773"/>
      <c r="AY102" s="1729"/>
      <c r="AZ102" s="1729"/>
      <c r="BA102" s="1729"/>
      <c r="BB102" s="1729"/>
      <c r="BC102" s="1729"/>
      <c r="BD102" s="1729"/>
      <c r="BE102" s="1729"/>
      <c r="BF102" s="1729"/>
      <c r="BG102" s="1729"/>
      <c r="BH102" s="1729"/>
      <c r="BI102" s="1729"/>
      <c r="BJ102" s="1729"/>
      <c r="BK102" s="1729"/>
      <c r="BL102" s="1729"/>
      <c r="BM102" s="1729"/>
      <c r="BN102" s="1729"/>
      <c r="BO102" s="1729"/>
      <c r="BP102" s="1729"/>
      <c r="BQ102" s="1729"/>
      <c r="BR102" s="1729"/>
      <c r="BS102" s="1729"/>
      <c r="BT102" s="1729"/>
      <c r="BU102" s="1729"/>
      <c r="BV102" s="1729"/>
      <c r="BW102" s="1729"/>
      <c r="BX102" s="1729"/>
      <c r="BY102" s="1729"/>
      <c r="BZ102" s="1729"/>
      <c r="CA102" s="1729"/>
      <c r="CB102" s="1729"/>
      <c r="CC102" s="1730"/>
      <c r="CD102" s="1729"/>
      <c r="CE102" s="1729"/>
      <c r="CF102" s="1729"/>
      <c r="CG102" s="1729"/>
      <c r="CH102" s="1729"/>
      <c r="CI102" s="1729"/>
      <c r="CJ102" s="1729"/>
      <c r="CK102" s="1729"/>
      <c r="CL102" s="1729"/>
      <c r="CM102" s="1729"/>
      <c r="CN102" s="1729"/>
      <c r="CO102" s="1729"/>
      <c r="CP102" s="1729"/>
      <c r="CQ102" s="1729"/>
      <c r="CR102" s="1729"/>
      <c r="CS102" s="1729"/>
      <c r="CT102" s="1729"/>
      <c r="CU102" s="1729"/>
      <c r="CV102" s="1729"/>
      <c r="CW102" s="1729"/>
      <c r="CX102" s="1729"/>
      <c r="CY102" s="1729"/>
      <c r="CZ102" s="1729"/>
      <c r="DA102" s="1729"/>
      <c r="DB102" s="1729"/>
      <c r="DC102" s="1729"/>
      <c r="DD102" s="1729"/>
      <c r="DE102" s="1731"/>
      <c r="DF102" s="1730"/>
      <c r="DG102" s="1729"/>
      <c r="DH102" s="1729"/>
      <c r="DI102" s="1729"/>
      <c r="DJ102" s="1729"/>
      <c r="DK102" s="1729"/>
      <c r="DL102" s="1729"/>
      <c r="DM102" s="1729"/>
      <c r="DN102" s="1729"/>
      <c r="DO102" s="1729"/>
      <c r="DP102" s="1729"/>
      <c r="DQ102" s="1729"/>
      <c r="DR102" s="1729"/>
      <c r="DS102" s="1729"/>
      <c r="DT102" s="1729"/>
      <c r="DU102" s="1729"/>
      <c r="DV102" s="1729"/>
      <c r="DW102" s="1729"/>
      <c r="DX102" s="1729"/>
      <c r="DY102" s="1729"/>
      <c r="DZ102" s="1729"/>
      <c r="EA102" s="1729"/>
      <c r="EB102" s="1729"/>
      <c r="EC102" s="1729"/>
      <c r="ED102" s="1729"/>
      <c r="EE102" s="1729"/>
      <c r="EF102" s="1729"/>
      <c r="EG102" s="1729"/>
      <c r="EH102" s="1729"/>
      <c r="EI102" s="1729"/>
      <c r="EJ102" s="1731"/>
      <c r="EK102" s="1729"/>
      <c r="EL102" s="1729"/>
      <c r="EM102" s="1729"/>
      <c r="EN102" s="1729"/>
      <c r="EO102" s="1729"/>
      <c r="EP102" s="1767"/>
      <c r="EQ102" s="1707"/>
      <c r="ER102" s="1422"/>
    </row>
    <row r="103" spans="4:148" ht="9.9499999999999993" customHeight="1">
      <c r="D103" s="1689"/>
      <c r="E103" s="1740"/>
      <c r="F103" s="1846"/>
      <c r="G103" s="1846"/>
      <c r="H103" s="1846"/>
      <c r="I103" s="1846"/>
      <c r="J103" s="1846"/>
      <c r="K103" s="1846"/>
      <c r="L103" s="1846"/>
      <c r="M103" s="1846"/>
      <c r="N103" s="1846"/>
      <c r="O103" s="1846"/>
      <c r="P103" s="1846"/>
      <c r="Q103" s="1846"/>
      <c r="R103" s="1846"/>
      <c r="S103" s="1846"/>
      <c r="T103" s="1846"/>
      <c r="U103" s="1846"/>
      <c r="V103" s="1846"/>
      <c r="W103" s="1846"/>
      <c r="X103" s="1846"/>
      <c r="Y103" s="1846"/>
      <c r="Z103" s="1846"/>
      <c r="AA103" s="1846"/>
      <c r="AB103" s="1846"/>
      <c r="AC103" s="1846"/>
      <c r="AD103" s="1846"/>
      <c r="AE103" s="1846"/>
      <c r="AF103" s="1846"/>
      <c r="AG103" s="1846"/>
      <c r="AH103" s="1846"/>
      <c r="AI103" s="1846"/>
      <c r="AJ103" s="1846"/>
      <c r="AK103" s="1846"/>
      <c r="AL103" s="1846"/>
      <c r="AM103" s="1846"/>
      <c r="AN103" s="1850"/>
      <c r="AO103" s="536"/>
      <c r="AP103" s="1689"/>
      <c r="AQ103" s="3338"/>
      <c r="AR103" s="3339"/>
      <c r="AS103" s="3339"/>
      <c r="AT103" s="3339"/>
      <c r="AU103" s="3339"/>
      <c r="AV103" s="3340"/>
      <c r="AW103" s="536"/>
      <c r="AX103" s="1773"/>
      <c r="AY103" s="1729"/>
      <c r="AZ103" s="1729"/>
      <c r="BA103" s="1729"/>
      <c r="BB103" s="1729"/>
      <c r="BC103" s="1729"/>
      <c r="BD103" s="1729"/>
      <c r="BE103" s="1729"/>
      <c r="BF103" s="1729"/>
      <c r="BG103" s="1729"/>
      <c r="BH103" s="1729"/>
      <c r="BI103" s="1729"/>
      <c r="BJ103" s="1729"/>
      <c r="BK103" s="1729"/>
      <c r="BL103" s="1729"/>
      <c r="BM103" s="1729"/>
      <c r="BN103" s="1729"/>
      <c r="BO103" s="1729"/>
      <c r="BP103" s="1729"/>
      <c r="BQ103" s="1729"/>
      <c r="BR103" s="1729"/>
      <c r="BS103" s="1729"/>
      <c r="BT103" s="1729"/>
      <c r="BU103" s="1729"/>
      <c r="BV103" s="1729"/>
      <c r="BW103" s="1729"/>
      <c r="BX103" s="1729"/>
      <c r="BY103" s="1729"/>
      <c r="BZ103" s="1729"/>
      <c r="CA103" s="1729"/>
      <c r="CB103" s="1729"/>
      <c r="CC103" s="1730"/>
      <c r="CD103" s="1729"/>
      <c r="CE103" s="1729"/>
      <c r="CF103" s="1729"/>
      <c r="CG103" s="1729"/>
      <c r="CH103" s="1729"/>
      <c r="CI103" s="1729"/>
      <c r="CJ103" s="1729"/>
      <c r="CK103" s="1729"/>
      <c r="CL103" s="1729"/>
      <c r="CM103" s="1729"/>
      <c r="CN103" s="1729"/>
      <c r="CO103" s="1729"/>
      <c r="CP103" s="1729"/>
      <c r="CQ103" s="1729"/>
      <c r="CR103" s="1729"/>
      <c r="CS103" s="1729"/>
      <c r="CT103" s="1729"/>
      <c r="CU103" s="1729"/>
      <c r="CV103" s="1729"/>
      <c r="CW103" s="1729"/>
      <c r="CX103" s="1729"/>
      <c r="CY103" s="1729"/>
      <c r="CZ103" s="1729"/>
      <c r="DA103" s="1729"/>
      <c r="DB103" s="1729"/>
      <c r="DC103" s="1729"/>
      <c r="DD103" s="1729"/>
      <c r="DE103" s="1731"/>
      <c r="DF103" s="1730"/>
      <c r="DG103" s="1729"/>
      <c r="DH103" s="1729"/>
      <c r="DI103" s="1729"/>
      <c r="DJ103" s="1729"/>
      <c r="DK103" s="1729"/>
      <c r="DL103" s="1729"/>
      <c r="DM103" s="1729"/>
      <c r="DN103" s="1729"/>
      <c r="DO103" s="1729"/>
      <c r="DP103" s="1729"/>
      <c r="DQ103" s="1729"/>
      <c r="DR103" s="1729"/>
      <c r="DS103" s="1729"/>
      <c r="DT103" s="1729"/>
      <c r="DU103" s="1729"/>
      <c r="DV103" s="1729"/>
      <c r="DW103" s="1729"/>
      <c r="DX103" s="1729"/>
      <c r="DY103" s="1729"/>
      <c r="DZ103" s="1729"/>
      <c r="EA103" s="1729"/>
      <c r="EB103" s="1729"/>
      <c r="EC103" s="1729"/>
      <c r="ED103" s="1729"/>
      <c r="EE103" s="1729"/>
      <c r="EF103" s="1729"/>
      <c r="EG103" s="1729"/>
      <c r="EH103" s="1729"/>
      <c r="EI103" s="1729"/>
      <c r="EJ103" s="1731"/>
      <c r="EK103" s="1729"/>
      <c r="EL103" s="1729"/>
      <c r="EM103" s="1729"/>
      <c r="EN103" s="1729"/>
      <c r="EO103" s="1729"/>
      <c r="EP103" s="1767"/>
      <c r="EQ103" s="1707"/>
      <c r="ER103" s="1422"/>
    </row>
    <row r="104" spans="4:148" ht="9.9499999999999993" customHeight="1">
      <c r="D104" s="1689"/>
      <c r="E104" s="1740"/>
      <c r="F104" s="1830"/>
      <c r="G104" s="1830"/>
      <c r="H104" s="1830"/>
      <c r="I104" s="1830"/>
      <c r="J104" s="1830"/>
      <c r="K104" s="1846"/>
      <c r="L104" s="1846"/>
      <c r="M104" s="1846"/>
      <c r="N104" s="3285" t="s">
        <v>2910</v>
      </c>
      <c r="O104" s="3285"/>
      <c r="P104" s="3285"/>
      <c r="Q104" s="3285"/>
      <c r="R104" s="3285"/>
      <c r="S104" s="3285"/>
      <c r="T104" s="3285"/>
      <c r="U104" s="3285"/>
      <c r="V104" s="3285"/>
      <c r="W104" s="3285" t="s">
        <v>2905</v>
      </c>
      <c r="X104" s="3285"/>
      <c r="Y104" s="3285"/>
      <c r="Z104" s="3285"/>
      <c r="AA104" s="3285"/>
      <c r="AB104" s="3285"/>
      <c r="AC104" s="3285"/>
      <c r="AD104" s="3285"/>
      <c r="AE104" s="1830"/>
      <c r="AF104" s="3285" t="s">
        <v>2709</v>
      </c>
      <c r="AG104" s="3285"/>
      <c r="AH104" s="3285"/>
      <c r="AI104" s="3285"/>
      <c r="AJ104" s="3285"/>
      <c r="AK104" s="3285"/>
      <c r="AL104" s="3285"/>
      <c r="AM104" s="3285"/>
      <c r="AN104" s="1850"/>
      <c r="AO104" s="536"/>
      <c r="AP104" s="1689"/>
      <c r="AQ104" s="1686"/>
      <c r="AR104" s="1686"/>
      <c r="AS104" s="1686"/>
      <c r="AT104" s="1686"/>
      <c r="AU104" s="1686"/>
      <c r="AV104" s="1686"/>
      <c r="AW104" s="536"/>
      <c r="AX104" s="1773"/>
      <c r="AY104" s="1729"/>
      <c r="AZ104" s="1729"/>
      <c r="BA104" s="1729"/>
      <c r="BB104" s="1729"/>
      <c r="BC104" s="1729"/>
      <c r="BD104" s="1729"/>
      <c r="BE104" s="1729"/>
      <c r="BF104" s="1729"/>
      <c r="BG104" s="1729"/>
      <c r="BH104" s="1729"/>
      <c r="BI104" s="1729"/>
      <c r="BJ104" s="1729"/>
      <c r="BK104" s="1729"/>
      <c r="BL104" s="1729"/>
      <c r="BM104" s="1729"/>
      <c r="BN104" s="1729"/>
      <c r="BO104" s="1729"/>
      <c r="BP104" s="1729"/>
      <c r="BQ104" s="1729"/>
      <c r="BR104" s="1729"/>
      <c r="BS104" s="1729"/>
      <c r="BT104" s="1729"/>
      <c r="BU104" s="1729"/>
      <c r="BV104" s="1729"/>
      <c r="BW104" s="1729"/>
      <c r="BX104" s="1729"/>
      <c r="BY104" s="1729"/>
      <c r="BZ104" s="1729"/>
      <c r="CA104" s="1729"/>
      <c r="CB104" s="1729"/>
      <c r="CC104" s="1730"/>
      <c r="CD104" s="1729"/>
      <c r="CE104" s="1729"/>
      <c r="CF104" s="1729"/>
      <c r="CG104" s="1729"/>
      <c r="CH104" s="1729"/>
      <c r="CI104" s="1729"/>
      <c r="CJ104" s="1729"/>
      <c r="CK104" s="1729"/>
      <c r="CL104" s="1729"/>
      <c r="CM104" s="1729"/>
      <c r="CN104" s="1729"/>
      <c r="CO104" s="1729"/>
      <c r="CP104" s="1729"/>
      <c r="CQ104" s="1729"/>
      <c r="CR104" s="1729"/>
      <c r="CS104" s="1729"/>
      <c r="CT104" s="1729"/>
      <c r="CU104" s="1729"/>
      <c r="CV104" s="1729"/>
      <c r="CW104" s="1729"/>
      <c r="CX104" s="1729"/>
      <c r="CY104" s="1729"/>
      <c r="CZ104" s="1729"/>
      <c r="DA104" s="1729"/>
      <c r="DB104" s="1729"/>
      <c r="DC104" s="1729"/>
      <c r="DD104" s="1729"/>
      <c r="DE104" s="1731"/>
      <c r="DF104" s="1730"/>
      <c r="DG104" s="1729"/>
      <c r="DH104" s="1729"/>
      <c r="DI104" s="1729"/>
      <c r="DJ104" s="1729"/>
      <c r="DK104" s="1729"/>
      <c r="DL104" s="1729"/>
      <c r="DM104" s="1729"/>
      <c r="DN104" s="1729"/>
      <c r="DO104" s="1729"/>
      <c r="DP104" s="1729"/>
      <c r="DQ104" s="1729"/>
      <c r="DR104" s="1729"/>
      <c r="DS104" s="1729"/>
      <c r="DT104" s="1729"/>
      <c r="DU104" s="1729"/>
      <c r="DV104" s="1729"/>
      <c r="DW104" s="1729"/>
      <c r="DX104" s="1729"/>
      <c r="DY104" s="1729"/>
      <c r="DZ104" s="1729"/>
      <c r="EA104" s="1729"/>
      <c r="EB104" s="1729"/>
      <c r="EC104" s="1729"/>
      <c r="ED104" s="1729"/>
      <c r="EE104" s="1729"/>
      <c r="EF104" s="1729"/>
      <c r="EG104" s="1729"/>
      <c r="EH104" s="1729"/>
      <c r="EI104" s="1729"/>
      <c r="EJ104" s="1731"/>
      <c r="EK104" s="1729"/>
      <c r="EL104" s="1729"/>
      <c r="EM104" s="1729"/>
      <c r="EN104" s="1729"/>
      <c r="EO104" s="1729"/>
      <c r="EP104" s="1767"/>
      <c r="EQ104" s="1707"/>
      <c r="ER104" s="1422"/>
    </row>
    <row r="105" spans="4:148" ht="9.9499999999999993" customHeight="1">
      <c r="D105" s="1689"/>
      <c r="E105" s="1740"/>
      <c r="F105" s="1830"/>
      <c r="G105" s="1830"/>
      <c r="H105" s="1830"/>
      <c r="I105" s="1830"/>
      <c r="J105" s="1830"/>
      <c r="K105" s="1846"/>
      <c r="L105" s="1846"/>
      <c r="M105" s="1846"/>
      <c r="N105" s="3285"/>
      <c r="O105" s="3285"/>
      <c r="P105" s="3285"/>
      <c r="Q105" s="3285"/>
      <c r="R105" s="3285"/>
      <c r="S105" s="3285"/>
      <c r="T105" s="3285"/>
      <c r="U105" s="3285"/>
      <c r="V105" s="3285"/>
      <c r="W105" s="3285"/>
      <c r="X105" s="3285"/>
      <c r="Y105" s="3285"/>
      <c r="Z105" s="3285"/>
      <c r="AA105" s="3285"/>
      <c r="AB105" s="3285"/>
      <c r="AC105" s="3285"/>
      <c r="AD105" s="3285"/>
      <c r="AE105" s="1830"/>
      <c r="AF105" s="3285"/>
      <c r="AG105" s="3285"/>
      <c r="AH105" s="3285"/>
      <c r="AI105" s="3285"/>
      <c r="AJ105" s="3285"/>
      <c r="AK105" s="3285"/>
      <c r="AL105" s="3285"/>
      <c r="AM105" s="3285"/>
      <c r="AN105" s="1850"/>
      <c r="AO105" s="536"/>
      <c r="AP105" s="1689"/>
      <c r="AQ105" s="3332" t="s">
        <v>2688</v>
      </c>
      <c r="AR105" s="3333"/>
      <c r="AS105" s="3333"/>
      <c r="AT105" s="3333"/>
      <c r="AU105" s="3333"/>
      <c r="AV105" s="3334"/>
      <c r="AW105" s="536"/>
      <c r="AX105" s="1773"/>
      <c r="AY105" s="1729"/>
      <c r="AZ105" s="1729"/>
      <c r="BA105" s="1729"/>
      <c r="BB105" s="1729"/>
      <c r="BC105" s="1729"/>
      <c r="BD105" s="1729"/>
      <c r="BE105" s="1729"/>
      <c r="BF105" s="1729"/>
      <c r="BG105" s="1729"/>
      <c r="BH105" s="1729"/>
      <c r="BI105" s="1729"/>
      <c r="BJ105" s="1729"/>
      <c r="BK105" s="1729"/>
      <c r="BL105" s="1729"/>
      <c r="BM105" s="1729"/>
      <c r="BN105" s="1729"/>
      <c r="BO105" s="1729"/>
      <c r="BP105" s="1729"/>
      <c r="BQ105" s="1729"/>
      <c r="BR105" s="1729"/>
      <c r="BS105" s="1729"/>
      <c r="BT105" s="1729"/>
      <c r="BU105" s="1729"/>
      <c r="BV105" s="1729"/>
      <c r="BW105" s="1729"/>
      <c r="BX105" s="1729"/>
      <c r="BY105" s="1729"/>
      <c r="BZ105" s="1729"/>
      <c r="CA105" s="1729"/>
      <c r="CB105" s="1729"/>
      <c r="CC105" s="1730"/>
      <c r="CD105" s="1729"/>
      <c r="CE105" s="1729"/>
      <c r="CF105" s="1729"/>
      <c r="CG105" s="1729"/>
      <c r="CH105" s="1729"/>
      <c r="CI105" s="1729"/>
      <c r="CJ105" s="1729"/>
      <c r="CK105" s="1729"/>
      <c r="CL105" s="1729"/>
      <c r="CM105" s="1729"/>
      <c r="CN105" s="1729"/>
      <c r="CO105" s="1729"/>
      <c r="CP105" s="1729"/>
      <c r="CQ105" s="1729"/>
      <c r="CR105" s="1729"/>
      <c r="CS105" s="1729"/>
      <c r="CT105" s="1729"/>
      <c r="CU105" s="1729"/>
      <c r="CV105" s="1729"/>
      <c r="CW105" s="1729"/>
      <c r="CX105" s="1729"/>
      <c r="CY105" s="1729"/>
      <c r="CZ105" s="1729"/>
      <c r="DA105" s="1729"/>
      <c r="DB105" s="1729"/>
      <c r="DC105" s="1729"/>
      <c r="DD105" s="1729"/>
      <c r="DE105" s="1731"/>
      <c r="DF105" s="1730"/>
      <c r="DG105" s="1729"/>
      <c r="DH105" s="1729"/>
      <c r="DI105" s="1729"/>
      <c r="DJ105" s="1729"/>
      <c r="DK105" s="1729"/>
      <c r="DL105" s="1729"/>
      <c r="DM105" s="1729"/>
      <c r="DN105" s="1729"/>
      <c r="DO105" s="1729"/>
      <c r="DP105" s="1729"/>
      <c r="DQ105" s="1729"/>
      <c r="DR105" s="1729"/>
      <c r="DS105" s="1729"/>
      <c r="DT105" s="1729"/>
      <c r="DU105" s="1729"/>
      <c r="DV105" s="1729"/>
      <c r="DW105" s="1729"/>
      <c r="DX105" s="1729"/>
      <c r="DY105" s="1729"/>
      <c r="DZ105" s="1729"/>
      <c r="EA105" s="1729"/>
      <c r="EB105" s="1729"/>
      <c r="EC105" s="1729"/>
      <c r="ED105" s="1729"/>
      <c r="EE105" s="1729"/>
      <c r="EF105" s="1729"/>
      <c r="EG105" s="1729"/>
      <c r="EH105" s="1729"/>
      <c r="EI105" s="1729"/>
      <c r="EJ105" s="1731"/>
      <c r="EK105" s="1729"/>
      <c r="EL105" s="1729"/>
      <c r="EM105" s="1729"/>
      <c r="EN105" s="1729"/>
      <c r="EO105" s="1729"/>
      <c r="EP105" s="1767"/>
      <c r="EQ105" s="1707"/>
      <c r="ER105" s="1422"/>
    </row>
    <row r="106" spans="4:148" ht="9.9499999999999993" customHeight="1" thickBot="1">
      <c r="D106" s="1689"/>
      <c r="E106" s="1740"/>
      <c r="F106" s="1846"/>
      <c r="G106" s="1846"/>
      <c r="H106" s="1846"/>
      <c r="I106" s="1846"/>
      <c r="J106" s="1846"/>
      <c r="K106" s="1846"/>
      <c r="L106" s="1846"/>
      <c r="M106" s="1846"/>
      <c r="N106" s="1846"/>
      <c r="O106" s="1846"/>
      <c r="P106" s="1846"/>
      <c r="Q106" s="1846"/>
      <c r="R106" s="1846"/>
      <c r="S106" s="1846"/>
      <c r="T106" s="1846"/>
      <c r="U106" s="1846"/>
      <c r="V106" s="1846"/>
      <c r="W106" s="1846"/>
      <c r="X106" s="1846"/>
      <c r="Y106" s="1846"/>
      <c r="Z106" s="1846"/>
      <c r="AA106" s="1846"/>
      <c r="AB106" s="1846"/>
      <c r="AC106" s="1846"/>
      <c r="AD106" s="1846"/>
      <c r="AE106" s="1846"/>
      <c r="AF106" s="1846"/>
      <c r="AG106" s="1846"/>
      <c r="AH106" s="1846"/>
      <c r="AI106" s="1846"/>
      <c r="AJ106" s="1846"/>
      <c r="AK106" s="1846"/>
      <c r="AL106" s="1846"/>
      <c r="AM106" s="1846"/>
      <c r="AN106" s="1850"/>
      <c r="AO106" s="536"/>
      <c r="AP106" s="1689"/>
      <c r="AQ106" s="3335"/>
      <c r="AR106" s="3336"/>
      <c r="AS106" s="3336"/>
      <c r="AT106" s="3336"/>
      <c r="AU106" s="3336"/>
      <c r="AV106" s="3337"/>
      <c r="AW106" s="536"/>
      <c r="AX106" s="1773"/>
      <c r="AY106" s="1729"/>
      <c r="AZ106" s="1729"/>
      <c r="BA106" s="1729"/>
      <c r="BB106" s="1729"/>
      <c r="BC106" s="1729"/>
      <c r="BD106" s="1729"/>
      <c r="BE106" s="1729"/>
      <c r="BF106" s="1729"/>
      <c r="BG106" s="1729"/>
      <c r="BH106" s="1729"/>
      <c r="BI106" s="1729"/>
      <c r="BJ106" s="1729"/>
      <c r="BK106" s="1729"/>
      <c r="BL106" s="1729"/>
      <c r="BM106" s="1729"/>
      <c r="BN106" s="1729"/>
      <c r="BO106" s="1729"/>
      <c r="BP106" s="1729"/>
      <c r="BQ106" s="1729"/>
      <c r="BR106" s="1729"/>
      <c r="BS106" s="1729"/>
      <c r="BT106" s="1729"/>
      <c r="BU106" s="1729"/>
      <c r="BV106" s="1729"/>
      <c r="BW106" s="1729"/>
      <c r="BX106" s="1729"/>
      <c r="BY106" s="1729"/>
      <c r="BZ106" s="1729"/>
      <c r="CA106" s="1729"/>
      <c r="CB106" s="1729"/>
      <c r="CC106" s="1730"/>
      <c r="CD106" s="1729"/>
      <c r="CE106" s="1729"/>
      <c r="CF106" s="1729"/>
      <c r="CG106" s="1729"/>
      <c r="CH106" s="1729"/>
      <c r="CI106" s="1729"/>
      <c r="CJ106" s="1729"/>
      <c r="CK106" s="1729"/>
      <c r="CL106" s="1729"/>
      <c r="CM106" s="1729"/>
      <c r="CN106" s="1729"/>
      <c r="CO106" s="1729"/>
      <c r="CP106" s="1729"/>
      <c r="CQ106" s="1729"/>
      <c r="CR106" s="1729"/>
      <c r="CS106" s="1729"/>
      <c r="CT106" s="1729"/>
      <c r="CU106" s="1729"/>
      <c r="CV106" s="1729"/>
      <c r="CW106" s="1729"/>
      <c r="CX106" s="1729"/>
      <c r="CY106" s="1729"/>
      <c r="CZ106" s="1729"/>
      <c r="DA106" s="1729"/>
      <c r="DB106" s="1729"/>
      <c r="DC106" s="1729"/>
      <c r="DD106" s="1729"/>
      <c r="DE106" s="1731"/>
      <c r="DF106" s="1730"/>
      <c r="DG106" s="1729"/>
      <c r="DH106" s="1729"/>
      <c r="DI106" s="1729"/>
      <c r="DJ106" s="1729"/>
      <c r="DK106" s="1729"/>
      <c r="DL106" s="1729"/>
      <c r="DM106" s="1729"/>
      <c r="DN106" s="1729"/>
      <c r="DO106" s="1729"/>
      <c r="DP106" s="1729"/>
      <c r="DQ106" s="1729"/>
      <c r="DR106" s="1729"/>
      <c r="DS106" s="1729"/>
      <c r="DT106" s="1729"/>
      <c r="DU106" s="1729"/>
      <c r="DV106" s="1729"/>
      <c r="DW106" s="1729"/>
      <c r="DX106" s="1729"/>
      <c r="DY106" s="1729"/>
      <c r="DZ106" s="1729"/>
      <c r="EA106" s="1729"/>
      <c r="EB106" s="1729"/>
      <c r="EC106" s="1729"/>
      <c r="ED106" s="1729"/>
      <c r="EE106" s="1729"/>
      <c r="EF106" s="1729"/>
      <c r="EG106" s="1729"/>
      <c r="EH106" s="1729"/>
      <c r="EI106" s="1729"/>
      <c r="EJ106" s="1731"/>
      <c r="EK106" s="1729"/>
      <c r="EL106" s="1729"/>
      <c r="EM106" s="1729"/>
      <c r="EN106" s="1729"/>
      <c r="EO106" s="1729"/>
      <c r="EP106" s="1767"/>
      <c r="EQ106" s="1707"/>
      <c r="ER106" s="1422"/>
    </row>
    <row r="107" spans="4:148" ht="9.9499999999999993" customHeight="1">
      <c r="D107" s="1689"/>
      <c r="E107" s="1740"/>
      <c r="F107" s="1854" t="s">
        <v>2837</v>
      </c>
      <c r="G107" s="1855"/>
      <c r="H107" s="1855"/>
      <c r="I107" s="1855"/>
      <c r="J107" s="1855"/>
      <c r="K107" s="1703"/>
      <c r="L107" s="1858" t="s">
        <v>2840</v>
      </c>
      <c r="M107" s="1858"/>
      <c r="N107" s="1858"/>
      <c r="O107" s="1858"/>
      <c r="P107" s="1858"/>
      <c r="Q107" s="1858"/>
      <c r="R107" s="1858"/>
      <c r="S107" s="1858"/>
      <c r="T107" s="1858"/>
      <c r="U107" s="1858"/>
      <c r="V107" s="1858"/>
      <c r="W107" s="1858"/>
      <c r="X107" s="1858"/>
      <c r="Y107" s="1858"/>
      <c r="Z107" s="1858"/>
      <c r="AA107" s="1858"/>
      <c r="AB107" s="1858"/>
      <c r="AC107" s="1858"/>
      <c r="AD107" s="1858"/>
      <c r="AE107" s="1858"/>
      <c r="AF107" s="1858"/>
      <c r="AG107" s="1858"/>
      <c r="AH107" s="1858"/>
      <c r="AI107" s="1858"/>
      <c r="AJ107" s="1859"/>
      <c r="AK107" s="1859"/>
      <c r="AL107" s="1859"/>
      <c r="AM107" s="1860"/>
      <c r="AN107" s="1850"/>
      <c r="AO107" s="536"/>
      <c r="AP107" s="1689"/>
      <c r="AQ107" s="3335"/>
      <c r="AR107" s="3336"/>
      <c r="AS107" s="3336"/>
      <c r="AT107" s="3336"/>
      <c r="AU107" s="3336"/>
      <c r="AV107" s="3337"/>
      <c r="AW107" s="536"/>
      <c r="AX107" s="1773"/>
      <c r="AY107" s="1729"/>
      <c r="AZ107" s="1729"/>
      <c r="BA107" s="1729"/>
      <c r="BB107" s="1729"/>
      <c r="BC107" s="1729"/>
      <c r="BD107" s="1729"/>
      <c r="BE107" s="1729"/>
      <c r="BF107" s="1729"/>
      <c r="BG107" s="1729"/>
      <c r="BH107" s="1729"/>
      <c r="BI107" s="1729"/>
      <c r="BJ107" s="1729"/>
      <c r="BK107" s="1729"/>
      <c r="BL107" s="1729"/>
      <c r="BM107" s="1729"/>
      <c r="BN107" s="1729"/>
      <c r="BO107" s="1729"/>
      <c r="BP107" s="1729"/>
      <c r="BQ107" s="1729"/>
      <c r="BR107" s="1729"/>
      <c r="BS107" s="1729"/>
      <c r="BT107" s="1729"/>
      <c r="BU107" s="1729"/>
      <c r="BV107" s="1729"/>
      <c r="BW107" s="1729"/>
      <c r="BX107" s="1729"/>
      <c r="BY107" s="1729"/>
      <c r="BZ107" s="1729"/>
      <c r="CA107" s="1729"/>
      <c r="CB107" s="1729"/>
      <c r="CC107" s="1730"/>
      <c r="CD107" s="1729"/>
      <c r="CE107" s="1729"/>
      <c r="CF107" s="1729"/>
      <c r="CG107" s="1729"/>
      <c r="CH107" s="1729"/>
      <c r="CI107" s="1729"/>
      <c r="CJ107" s="1729"/>
      <c r="CK107" s="1729"/>
      <c r="CL107" s="1729"/>
      <c r="CM107" s="1729"/>
      <c r="CN107" s="1729"/>
      <c r="CO107" s="1729"/>
      <c r="CP107" s="1729"/>
      <c r="CQ107" s="1729"/>
      <c r="CR107" s="1729"/>
      <c r="CS107" s="1729"/>
      <c r="CT107" s="1729"/>
      <c r="CU107" s="1729"/>
      <c r="CV107" s="1729"/>
      <c r="CW107" s="1729"/>
      <c r="CX107" s="1729"/>
      <c r="CY107" s="1729"/>
      <c r="CZ107" s="1729"/>
      <c r="DA107" s="1729"/>
      <c r="DB107" s="1729"/>
      <c r="DC107" s="1729"/>
      <c r="DD107" s="1729"/>
      <c r="DE107" s="1731"/>
      <c r="DF107" s="1730"/>
      <c r="DG107" s="1729"/>
      <c r="DH107" s="1729"/>
      <c r="DI107" s="1729"/>
      <c r="DJ107" s="1729"/>
      <c r="DK107" s="1729"/>
      <c r="DL107" s="1729"/>
      <c r="DM107" s="1729"/>
      <c r="DN107" s="1729"/>
      <c r="DO107" s="1729"/>
      <c r="DP107" s="1729"/>
      <c r="DQ107" s="1729"/>
      <c r="DR107" s="1729"/>
      <c r="DS107" s="1729"/>
      <c r="DT107" s="1729"/>
      <c r="DU107" s="1729"/>
      <c r="DV107" s="1729"/>
      <c r="DW107" s="1729"/>
      <c r="DX107" s="1729"/>
      <c r="DY107" s="1729"/>
      <c r="DZ107" s="1729"/>
      <c r="EA107" s="1729"/>
      <c r="EB107" s="1729"/>
      <c r="EC107" s="1729"/>
      <c r="ED107" s="1729"/>
      <c r="EE107" s="1729"/>
      <c r="EF107" s="1729"/>
      <c r="EG107" s="1729"/>
      <c r="EH107" s="1729"/>
      <c r="EI107" s="1729"/>
      <c r="EJ107" s="1731"/>
      <c r="EK107" s="1729"/>
      <c r="EL107" s="1729"/>
      <c r="EM107" s="1729"/>
      <c r="EN107" s="1729"/>
      <c r="EO107" s="1729"/>
      <c r="EP107" s="1767"/>
      <c r="EQ107" s="1707"/>
      <c r="ER107" s="1422"/>
    </row>
    <row r="108" spans="4:148" ht="9.9499999999999993" customHeight="1">
      <c r="D108" s="1689"/>
      <c r="E108" s="1740"/>
      <c r="F108" s="1704"/>
      <c r="G108" s="1691"/>
      <c r="H108" s="1691"/>
      <c r="I108" s="1691"/>
      <c r="J108" s="1691"/>
      <c r="K108" s="1691"/>
      <c r="L108" s="1902" t="s">
        <v>2908</v>
      </c>
      <c r="M108" s="1903"/>
      <c r="N108" s="1856"/>
      <c r="O108" s="1856"/>
      <c r="P108" s="1856"/>
      <c r="Q108" s="1856"/>
      <c r="R108" s="1856"/>
      <c r="S108" s="1856"/>
      <c r="T108" s="1856"/>
      <c r="U108" s="1856"/>
      <c r="V108" s="1856"/>
      <c r="W108" s="1856"/>
      <c r="X108" s="1856"/>
      <c r="Y108" s="1856"/>
      <c r="Z108" s="1856"/>
      <c r="AA108" s="1856"/>
      <c r="AB108" s="1856"/>
      <c r="AC108" s="1856"/>
      <c r="AD108" s="1856"/>
      <c r="AE108" s="1856"/>
      <c r="AF108" s="1856"/>
      <c r="AG108" s="1856"/>
      <c r="AH108" s="1856"/>
      <c r="AI108" s="1856"/>
      <c r="AJ108" s="1851"/>
      <c r="AK108" s="1851"/>
      <c r="AL108" s="1691"/>
      <c r="AM108" s="1853"/>
      <c r="AN108" s="1850"/>
      <c r="AO108" s="536"/>
      <c r="AP108" s="1689"/>
      <c r="AQ108" s="3338"/>
      <c r="AR108" s="3339"/>
      <c r="AS108" s="3339"/>
      <c r="AT108" s="3339"/>
      <c r="AU108" s="3339"/>
      <c r="AV108" s="3340"/>
      <c r="AW108" s="536"/>
      <c r="AX108" s="1773"/>
      <c r="AY108" s="1729"/>
      <c r="AZ108" s="1729"/>
      <c r="BA108" s="1729"/>
      <c r="BB108" s="1729"/>
      <c r="BC108" s="1729"/>
      <c r="BD108" s="1729"/>
      <c r="BE108" s="1729"/>
      <c r="BF108" s="1729"/>
      <c r="BG108" s="1729"/>
      <c r="BH108" s="1729"/>
      <c r="BI108" s="1729"/>
      <c r="BJ108" s="1729"/>
      <c r="BK108" s="1729"/>
      <c r="BL108" s="1729"/>
      <c r="BM108" s="1729"/>
      <c r="BN108" s="1729"/>
      <c r="BO108" s="1729"/>
      <c r="BP108" s="1729"/>
      <c r="BQ108" s="1729"/>
      <c r="BR108" s="1729"/>
      <c r="BS108" s="1729"/>
      <c r="BT108" s="1729"/>
      <c r="BU108" s="1729"/>
      <c r="BV108" s="1729"/>
      <c r="BW108" s="1729"/>
      <c r="BX108" s="1729"/>
      <c r="BY108" s="1729"/>
      <c r="BZ108" s="1729"/>
      <c r="CA108" s="1729"/>
      <c r="CB108" s="1729"/>
      <c r="CC108" s="1730"/>
      <c r="CD108" s="1729"/>
      <c r="CE108" s="1729"/>
      <c r="CF108" s="1729"/>
      <c r="CG108" s="1729"/>
      <c r="CH108" s="1729"/>
      <c r="CI108" s="1729"/>
      <c r="CJ108" s="1729"/>
      <c r="CK108" s="1729"/>
      <c r="CL108" s="1729"/>
      <c r="CM108" s="1729"/>
      <c r="CN108" s="1729"/>
      <c r="CO108" s="1729"/>
      <c r="CP108" s="1729"/>
      <c r="CQ108" s="1729"/>
      <c r="CR108" s="1729"/>
      <c r="CS108" s="1729"/>
      <c r="CT108" s="1729"/>
      <c r="CU108" s="1729"/>
      <c r="CV108" s="1729"/>
      <c r="CW108" s="1729"/>
      <c r="CX108" s="1729"/>
      <c r="CY108" s="1729"/>
      <c r="CZ108" s="1729"/>
      <c r="DA108" s="1729"/>
      <c r="DB108" s="1729"/>
      <c r="DC108" s="1729"/>
      <c r="DD108" s="1729"/>
      <c r="DE108" s="1731"/>
      <c r="DF108" s="1730"/>
      <c r="DG108" s="1729"/>
      <c r="DH108" s="1729"/>
      <c r="DI108" s="1729"/>
      <c r="DJ108" s="1729"/>
      <c r="DK108" s="1729"/>
      <c r="DL108" s="1729"/>
      <c r="DM108" s="1729"/>
      <c r="DN108" s="1729"/>
      <c r="DO108" s="1729"/>
      <c r="DP108" s="1729"/>
      <c r="DQ108" s="1729"/>
      <c r="DR108" s="1729"/>
      <c r="DS108" s="1729"/>
      <c r="DT108" s="1729"/>
      <c r="DU108" s="1729"/>
      <c r="DV108" s="1729"/>
      <c r="DW108" s="1729"/>
      <c r="DX108" s="1729"/>
      <c r="DY108" s="1729"/>
      <c r="DZ108" s="1729"/>
      <c r="EA108" s="1729"/>
      <c r="EB108" s="1729"/>
      <c r="EC108" s="1729"/>
      <c r="ED108" s="1729"/>
      <c r="EE108" s="1729"/>
      <c r="EF108" s="1729"/>
      <c r="EG108" s="1729"/>
      <c r="EH108" s="1729"/>
      <c r="EI108" s="1729"/>
      <c r="EJ108" s="1731"/>
      <c r="EK108" s="1729"/>
      <c r="EL108" s="1729"/>
      <c r="EM108" s="1729"/>
      <c r="EN108" s="1729"/>
      <c r="EO108" s="1729"/>
      <c r="EP108" s="1767"/>
      <c r="EQ108" s="1707"/>
      <c r="ER108" s="1422"/>
    </row>
    <row r="109" spans="4:148" ht="9.9499999999999993" customHeight="1">
      <c r="D109" s="1689"/>
      <c r="E109" s="1740"/>
      <c r="F109" s="1704"/>
      <c r="G109" s="1691"/>
      <c r="H109" s="1691"/>
      <c r="I109" s="1691"/>
      <c r="J109" s="1691"/>
      <c r="K109" s="1691"/>
      <c r="L109" s="1856" t="s">
        <v>2839</v>
      </c>
      <c r="M109" s="1856"/>
      <c r="N109" s="1856"/>
      <c r="O109" s="1856"/>
      <c r="P109" s="1856"/>
      <c r="Q109" s="1856"/>
      <c r="R109" s="1856"/>
      <c r="S109" s="1856"/>
      <c r="T109" s="1856"/>
      <c r="U109" s="1856"/>
      <c r="V109" s="1856"/>
      <c r="W109" s="1856"/>
      <c r="X109" s="1856"/>
      <c r="Y109" s="1856"/>
      <c r="Z109" s="1856"/>
      <c r="AA109" s="1856"/>
      <c r="AB109" s="1856"/>
      <c r="AC109" s="1856"/>
      <c r="AD109" s="1856"/>
      <c r="AE109" s="1856"/>
      <c r="AF109" s="1856"/>
      <c r="AG109" s="1856"/>
      <c r="AH109" s="1856"/>
      <c r="AI109" s="1856"/>
      <c r="AJ109" s="1851"/>
      <c r="AK109" s="1851"/>
      <c r="AL109" s="1851"/>
      <c r="AM109" s="1882"/>
      <c r="AN109" s="1850"/>
      <c r="AO109" s="536"/>
      <c r="AP109" s="1689"/>
      <c r="AQ109" s="1686"/>
      <c r="AR109" s="1686"/>
      <c r="AS109" s="1686"/>
      <c r="AT109" s="1686"/>
      <c r="AU109" s="1686"/>
      <c r="AV109" s="1686"/>
      <c r="AW109" s="536"/>
      <c r="AX109" s="1773"/>
      <c r="AY109" s="1729"/>
      <c r="AZ109" s="1729"/>
      <c r="BA109" s="1729"/>
      <c r="BB109" s="1729"/>
      <c r="BC109" s="1729"/>
      <c r="BD109" s="1729"/>
      <c r="BE109" s="1729"/>
      <c r="BF109" s="1729"/>
      <c r="BG109" s="1729"/>
      <c r="BH109" s="1729"/>
      <c r="BI109" s="1729"/>
      <c r="BJ109" s="1729"/>
      <c r="BK109" s="1729"/>
      <c r="BL109" s="1729"/>
      <c r="BM109" s="1729"/>
      <c r="BN109" s="1729"/>
      <c r="BO109" s="1729"/>
      <c r="BP109" s="1729"/>
      <c r="BQ109" s="1729"/>
      <c r="BR109" s="1729"/>
      <c r="BS109" s="1729"/>
      <c r="BT109" s="1729"/>
      <c r="BU109" s="1729"/>
      <c r="BV109" s="1729"/>
      <c r="BW109" s="1729"/>
      <c r="BX109" s="1729"/>
      <c r="BY109" s="1729"/>
      <c r="BZ109" s="1729"/>
      <c r="CA109" s="1729"/>
      <c r="CB109" s="1729"/>
      <c r="CC109" s="1730"/>
      <c r="CD109" s="1729"/>
      <c r="CE109" s="1729"/>
      <c r="CF109" s="1729"/>
      <c r="CG109" s="1729"/>
      <c r="CH109" s="1729"/>
      <c r="CI109" s="1729"/>
      <c r="CJ109" s="1729"/>
      <c r="CK109" s="1729"/>
      <c r="CL109" s="1729"/>
      <c r="CM109" s="1729"/>
      <c r="CN109" s="1729"/>
      <c r="CO109" s="1729"/>
      <c r="CP109" s="1729"/>
      <c r="CQ109" s="1729"/>
      <c r="CR109" s="1729"/>
      <c r="CS109" s="1729"/>
      <c r="CT109" s="1729"/>
      <c r="CU109" s="1729"/>
      <c r="CV109" s="1729"/>
      <c r="CW109" s="1729"/>
      <c r="CX109" s="1729"/>
      <c r="CY109" s="1729"/>
      <c r="CZ109" s="1729"/>
      <c r="DA109" s="1729"/>
      <c r="DB109" s="1729"/>
      <c r="DC109" s="1729"/>
      <c r="DD109" s="1729"/>
      <c r="DE109" s="1731"/>
      <c r="DF109" s="1730"/>
      <c r="DG109" s="1729"/>
      <c r="DH109" s="1729"/>
      <c r="DI109" s="1729"/>
      <c r="DJ109" s="1729"/>
      <c r="DK109" s="1729"/>
      <c r="DL109" s="1729"/>
      <c r="DM109" s="1729"/>
      <c r="DN109" s="1729"/>
      <c r="DO109" s="1729"/>
      <c r="DP109" s="1729"/>
      <c r="DQ109" s="1729"/>
      <c r="DR109" s="1729"/>
      <c r="DS109" s="1729"/>
      <c r="DT109" s="1729"/>
      <c r="DU109" s="1729"/>
      <c r="DV109" s="1729"/>
      <c r="DW109" s="1729"/>
      <c r="DX109" s="1729"/>
      <c r="DY109" s="1729"/>
      <c r="DZ109" s="1729"/>
      <c r="EA109" s="1729"/>
      <c r="EB109" s="1729"/>
      <c r="EC109" s="1729"/>
      <c r="ED109" s="1729"/>
      <c r="EE109" s="1729"/>
      <c r="EF109" s="1729"/>
      <c r="EG109" s="1729"/>
      <c r="EH109" s="1729"/>
      <c r="EI109" s="1729"/>
      <c r="EJ109" s="1731"/>
      <c r="EK109" s="1729"/>
      <c r="EL109" s="1729"/>
      <c r="EM109" s="1729"/>
      <c r="EN109" s="1729"/>
      <c r="EO109" s="1729"/>
      <c r="EP109" s="1767"/>
      <c r="EQ109" s="1707"/>
      <c r="ER109" s="1422"/>
    </row>
    <row r="110" spans="4:148" ht="9.9499999999999993" customHeight="1">
      <c r="D110" s="1689"/>
      <c r="E110" s="1740"/>
      <c r="F110" s="1704"/>
      <c r="G110" s="1691"/>
      <c r="H110" s="1691"/>
      <c r="I110" s="1691"/>
      <c r="J110" s="1691"/>
      <c r="K110" s="1691"/>
      <c r="L110" s="1856" t="s">
        <v>2842</v>
      </c>
      <c r="M110" s="1856"/>
      <c r="N110" s="1856"/>
      <c r="O110" s="1856"/>
      <c r="P110" s="1856"/>
      <c r="Q110" s="1856"/>
      <c r="R110" s="1856"/>
      <c r="S110" s="1856"/>
      <c r="T110" s="1856"/>
      <c r="U110" s="1856"/>
      <c r="V110" s="1856"/>
      <c r="W110" s="1856"/>
      <c r="X110" s="1856"/>
      <c r="Y110" s="1856"/>
      <c r="Z110" s="1856"/>
      <c r="AA110" s="1856"/>
      <c r="AB110" s="1856"/>
      <c r="AC110" s="1856"/>
      <c r="AD110" s="1856"/>
      <c r="AE110" s="1856"/>
      <c r="AF110" s="1856"/>
      <c r="AG110" s="1856"/>
      <c r="AH110" s="1856"/>
      <c r="AI110" s="1856"/>
      <c r="AJ110" s="1856"/>
      <c r="AK110" s="1856"/>
      <c r="AL110" s="1851"/>
      <c r="AM110" s="1882"/>
      <c r="AN110" s="1850"/>
      <c r="AO110" s="536"/>
      <c r="AP110" s="1689"/>
      <c r="AQ110" s="3332" t="s">
        <v>2689</v>
      </c>
      <c r="AR110" s="3333"/>
      <c r="AS110" s="3333"/>
      <c r="AT110" s="3333"/>
      <c r="AU110" s="3333"/>
      <c r="AV110" s="3334"/>
      <c r="AW110" s="536"/>
      <c r="AX110" s="1773"/>
      <c r="AY110" s="1729"/>
      <c r="AZ110" s="1729"/>
      <c r="BA110" s="1729"/>
      <c r="BB110" s="1729"/>
      <c r="BC110" s="1729"/>
      <c r="BD110" s="1729"/>
      <c r="BE110" s="1729"/>
      <c r="BF110" s="1729"/>
      <c r="BG110" s="1729"/>
      <c r="BH110" s="1729"/>
      <c r="BI110" s="1729"/>
      <c r="BJ110" s="1729"/>
      <c r="BK110" s="1729"/>
      <c r="BL110" s="1729"/>
      <c r="BM110" s="1729"/>
      <c r="BN110" s="1729"/>
      <c r="BO110" s="1729"/>
      <c r="BP110" s="1729"/>
      <c r="BQ110" s="1729"/>
      <c r="BR110" s="1729"/>
      <c r="BS110" s="1729"/>
      <c r="BT110" s="1729"/>
      <c r="BU110" s="1729"/>
      <c r="BV110" s="1729"/>
      <c r="BW110" s="1729"/>
      <c r="BX110" s="1729"/>
      <c r="BY110" s="1729"/>
      <c r="BZ110" s="1729"/>
      <c r="CA110" s="1729"/>
      <c r="CB110" s="1729"/>
      <c r="CC110" s="1730"/>
      <c r="CD110" s="1729"/>
      <c r="CE110" s="1729"/>
      <c r="CF110" s="1729"/>
      <c r="CG110" s="1729"/>
      <c r="CH110" s="1729"/>
      <c r="CI110" s="1729"/>
      <c r="CJ110" s="1729"/>
      <c r="CK110" s="1729"/>
      <c r="CL110" s="1729"/>
      <c r="CM110" s="1729"/>
      <c r="CN110" s="1729"/>
      <c r="CO110" s="1729"/>
      <c r="CP110" s="1729"/>
      <c r="CQ110" s="1729"/>
      <c r="CR110" s="1729"/>
      <c r="CS110" s="1729"/>
      <c r="CT110" s="1729"/>
      <c r="CU110" s="1729"/>
      <c r="CV110" s="1729"/>
      <c r="CW110" s="1729"/>
      <c r="CX110" s="1729"/>
      <c r="CY110" s="1729"/>
      <c r="CZ110" s="1729"/>
      <c r="DA110" s="1729"/>
      <c r="DB110" s="1729"/>
      <c r="DC110" s="1729"/>
      <c r="DD110" s="1729"/>
      <c r="DE110" s="1731"/>
      <c r="DF110" s="1730"/>
      <c r="DG110" s="1729"/>
      <c r="DH110" s="1729"/>
      <c r="DI110" s="1729"/>
      <c r="DJ110" s="1729"/>
      <c r="DK110" s="1729"/>
      <c r="DL110" s="1729"/>
      <c r="DM110" s="1729"/>
      <c r="DN110" s="1729"/>
      <c r="DO110" s="1729"/>
      <c r="DP110" s="1729"/>
      <c r="DQ110" s="1729"/>
      <c r="DR110" s="1729"/>
      <c r="DS110" s="1729"/>
      <c r="DT110" s="1729"/>
      <c r="DU110" s="1729"/>
      <c r="DV110" s="1729"/>
      <c r="DW110" s="1729"/>
      <c r="DX110" s="1729"/>
      <c r="DY110" s="1729"/>
      <c r="DZ110" s="1729"/>
      <c r="EA110" s="1729"/>
      <c r="EB110" s="1729"/>
      <c r="EC110" s="1729"/>
      <c r="ED110" s="1729"/>
      <c r="EE110" s="1729"/>
      <c r="EF110" s="1729"/>
      <c r="EG110" s="1729"/>
      <c r="EH110" s="1729"/>
      <c r="EI110" s="1729"/>
      <c r="EJ110" s="1731"/>
      <c r="EK110" s="1729"/>
      <c r="EL110" s="1729"/>
      <c r="EM110" s="1729"/>
      <c r="EN110" s="1729"/>
      <c r="EO110" s="1729"/>
      <c r="EP110" s="1767"/>
      <c r="EQ110" s="1707"/>
      <c r="ER110" s="1422"/>
    </row>
    <row r="111" spans="4:148" ht="9.9499999999999993" customHeight="1" thickBot="1">
      <c r="D111" s="1689"/>
      <c r="E111" s="1740"/>
      <c r="F111" s="1705"/>
      <c r="G111" s="1706"/>
      <c r="H111" s="1706"/>
      <c r="I111" s="1706"/>
      <c r="J111" s="1706"/>
      <c r="K111" s="1706"/>
      <c r="L111" s="1857"/>
      <c r="M111" s="1857"/>
      <c r="N111" s="1857"/>
      <c r="O111" s="1857"/>
      <c r="P111" s="1857"/>
      <c r="Q111" s="1857"/>
      <c r="R111" s="1857"/>
      <c r="S111" s="1857"/>
      <c r="T111" s="1857"/>
      <c r="U111" s="1857"/>
      <c r="V111" s="1857"/>
      <c r="W111" s="1857"/>
      <c r="X111" s="1857"/>
      <c r="Y111" s="1857"/>
      <c r="Z111" s="1857"/>
      <c r="AA111" s="1857"/>
      <c r="AB111" s="1857"/>
      <c r="AC111" s="1857"/>
      <c r="AD111" s="1857"/>
      <c r="AE111" s="1857"/>
      <c r="AF111" s="1857"/>
      <c r="AG111" s="1857"/>
      <c r="AH111" s="1857"/>
      <c r="AI111" s="1857"/>
      <c r="AJ111" s="1857"/>
      <c r="AK111" s="1857"/>
      <c r="AL111" s="1852"/>
      <c r="AM111" s="1883"/>
      <c r="AN111" s="1850"/>
      <c r="AO111" s="536"/>
      <c r="AP111" s="1689"/>
      <c r="AQ111" s="3335"/>
      <c r="AR111" s="3336"/>
      <c r="AS111" s="3336"/>
      <c r="AT111" s="3336"/>
      <c r="AU111" s="3336"/>
      <c r="AV111" s="3337"/>
      <c r="AW111" s="536"/>
      <c r="AX111" s="1773"/>
      <c r="AY111" s="1729"/>
      <c r="AZ111" s="1729"/>
      <c r="BA111" s="1729"/>
      <c r="BB111" s="1729"/>
      <c r="BC111" s="1729"/>
      <c r="BD111" s="1729"/>
      <c r="BE111" s="1729"/>
      <c r="BF111" s="1729"/>
      <c r="BG111" s="1729"/>
      <c r="BH111" s="1729"/>
      <c r="BI111" s="1729"/>
      <c r="BJ111" s="1729"/>
      <c r="BK111" s="1729"/>
      <c r="BL111" s="1729"/>
      <c r="BM111" s="1729"/>
      <c r="BN111" s="1729"/>
      <c r="BO111" s="1729"/>
      <c r="BP111" s="1729"/>
      <c r="BQ111" s="1729"/>
      <c r="BR111" s="1729"/>
      <c r="BS111" s="1729"/>
      <c r="BT111" s="1729"/>
      <c r="BU111" s="1729"/>
      <c r="BV111" s="1729"/>
      <c r="BW111" s="1729"/>
      <c r="BX111" s="1729"/>
      <c r="BY111" s="1729"/>
      <c r="BZ111" s="1729"/>
      <c r="CA111" s="1729"/>
      <c r="CB111" s="1729"/>
      <c r="CC111" s="1730"/>
      <c r="CD111" s="1729"/>
      <c r="CE111" s="1729"/>
      <c r="CF111" s="1729"/>
      <c r="CG111" s="1729"/>
      <c r="CH111" s="1729"/>
      <c r="CI111" s="1729"/>
      <c r="CJ111" s="1729"/>
      <c r="CK111" s="1729"/>
      <c r="CL111" s="1729"/>
      <c r="CM111" s="1729"/>
      <c r="CN111" s="1729"/>
      <c r="CO111" s="1729"/>
      <c r="CP111" s="1729"/>
      <c r="CQ111" s="1729"/>
      <c r="CR111" s="1729"/>
      <c r="CS111" s="1729"/>
      <c r="CT111" s="1729"/>
      <c r="CU111" s="1729"/>
      <c r="CV111" s="1729"/>
      <c r="CW111" s="1729"/>
      <c r="CX111" s="1729"/>
      <c r="CY111" s="1729"/>
      <c r="CZ111" s="1729"/>
      <c r="DA111" s="1729"/>
      <c r="DB111" s="1729"/>
      <c r="DC111" s="1729"/>
      <c r="DD111" s="1729"/>
      <c r="DE111" s="1731"/>
      <c r="DF111" s="1730"/>
      <c r="DG111" s="1729"/>
      <c r="DH111" s="1729"/>
      <c r="DI111" s="1729"/>
      <c r="DJ111" s="1729"/>
      <c r="DK111" s="1729"/>
      <c r="DL111" s="1729"/>
      <c r="DM111" s="1729"/>
      <c r="DN111" s="1729"/>
      <c r="DO111" s="1729"/>
      <c r="DP111" s="1729"/>
      <c r="DQ111" s="1729"/>
      <c r="DR111" s="1729"/>
      <c r="DS111" s="1729"/>
      <c r="DT111" s="1729"/>
      <c r="DU111" s="1729"/>
      <c r="DV111" s="1729"/>
      <c r="DW111" s="1729"/>
      <c r="DX111" s="1729"/>
      <c r="DY111" s="1729"/>
      <c r="DZ111" s="1729"/>
      <c r="EA111" s="1729"/>
      <c r="EB111" s="1729"/>
      <c r="EC111" s="1729"/>
      <c r="ED111" s="1729"/>
      <c r="EE111" s="1729"/>
      <c r="EF111" s="1729"/>
      <c r="EG111" s="1729"/>
      <c r="EH111" s="1729"/>
      <c r="EI111" s="1729"/>
      <c r="EJ111" s="1731"/>
      <c r="EK111" s="1729"/>
      <c r="EL111" s="1729"/>
      <c r="EM111" s="1729"/>
      <c r="EN111" s="1729"/>
      <c r="EO111" s="1729"/>
      <c r="EP111" s="1767"/>
      <c r="EQ111" s="1707"/>
      <c r="ER111" s="1422"/>
    </row>
    <row r="112" spans="4:148" ht="9.9499999999999993" customHeight="1">
      <c r="D112" s="1689"/>
      <c r="E112" s="1740"/>
      <c r="F112" s="1906" t="s">
        <v>2909</v>
      </c>
      <c r="G112" s="1905"/>
      <c r="H112" s="1905"/>
      <c r="I112" s="1905"/>
      <c r="J112" s="1905"/>
      <c r="K112" s="1907"/>
      <c r="L112" s="1898" t="s">
        <v>2840</v>
      </c>
      <c r="M112" s="1918"/>
      <c r="N112" s="1919"/>
      <c r="O112" s="1919"/>
      <c r="P112" s="1919"/>
      <c r="Q112" s="1919"/>
      <c r="R112" s="1919"/>
      <c r="S112" s="1919"/>
      <c r="T112" s="1919"/>
      <c r="U112" s="1919"/>
      <c r="V112" s="1919"/>
      <c r="W112" s="1919"/>
      <c r="X112" s="1919"/>
      <c r="Y112" s="1919"/>
      <c r="Z112" s="1919"/>
      <c r="AA112" s="1919"/>
      <c r="AB112" s="1919"/>
      <c r="AC112" s="1919"/>
      <c r="AD112" s="1919"/>
      <c r="AE112" s="1919"/>
      <c r="AF112" s="1919"/>
      <c r="AG112" s="1919"/>
      <c r="AH112" s="1833"/>
      <c r="AI112" s="1833"/>
      <c r="AJ112" s="1833"/>
      <c r="AK112" s="1833"/>
      <c r="AL112" s="1830"/>
      <c r="AM112" s="1422"/>
      <c r="AN112" s="1850"/>
      <c r="AO112" s="536"/>
      <c r="AP112" s="1689"/>
      <c r="AQ112" s="3335"/>
      <c r="AR112" s="3336"/>
      <c r="AS112" s="3336"/>
      <c r="AT112" s="3336"/>
      <c r="AU112" s="3336"/>
      <c r="AV112" s="3337"/>
      <c r="AW112" s="536"/>
      <c r="AX112" s="1773"/>
      <c r="AY112" s="1729"/>
      <c r="AZ112" s="1729"/>
      <c r="BA112" s="1729"/>
      <c r="BB112" s="1729"/>
      <c r="BC112" s="1729"/>
      <c r="BD112" s="1729"/>
      <c r="BE112" s="1729"/>
      <c r="BF112" s="1729"/>
      <c r="BG112" s="1729"/>
      <c r="BH112" s="1729"/>
      <c r="BI112" s="1729"/>
      <c r="BJ112" s="1729"/>
      <c r="BK112" s="1729"/>
      <c r="BL112" s="1729"/>
      <c r="BM112" s="1729"/>
      <c r="BN112" s="1729"/>
      <c r="BO112" s="1729"/>
      <c r="BP112" s="1729"/>
      <c r="BQ112" s="1729"/>
      <c r="BR112" s="1729"/>
      <c r="BS112" s="1729"/>
      <c r="BT112" s="1729"/>
      <c r="BU112" s="1729"/>
      <c r="BV112" s="1729"/>
      <c r="BW112" s="1729"/>
      <c r="BX112" s="1729"/>
      <c r="BY112" s="1729"/>
      <c r="BZ112" s="1729"/>
      <c r="CA112" s="1729"/>
      <c r="CB112" s="1729"/>
      <c r="CC112" s="1730"/>
      <c r="CD112" s="1729"/>
      <c r="CE112" s="1729"/>
      <c r="CF112" s="1729"/>
      <c r="CG112" s="1729"/>
      <c r="CH112" s="1729"/>
      <c r="CI112" s="1729"/>
      <c r="CJ112" s="1729"/>
      <c r="CK112" s="1729"/>
      <c r="CL112" s="1729"/>
      <c r="CM112" s="1729"/>
      <c r="CN112" s="1729"/>
      <c r="CO112" s="1729"/>
      <c r="CP112" s="1729"/>
      <c r="CQ112" s="1729"/>
      <c r="CR112" s="1729"/>
      <c r="CS112" s="1729"/>
      <c r="CT112" s="1729"/>
      <c r="CU112" s="1729"/>
      <c r="CV112" s="1729"/>
      <c r="CW112" s="1729"/>
      <c r="CX112" s="1729"/>
      <c r="CY112" s="1729"/>
      <c r="CZ112" s="1729"/>
      <c r="DA112" s="1729"/>
      <c r="DB112" s="1729"/>
      <c r="DC112" s="1729"/>
      <c r="DD112" s="1729"/>
      <c r="DE112" s="1731"/>
      <c r="DF112" s="1730"/>
      <c r="DG112" s="1729"/>
      <c r="DH112" s="1729"/>
      <c r="DI112" s="1729"/>
      <c r="DJ112" s="1729"/>
      <c r="DK112" s="1729"/>
      <c r="DL112" s="1729"/>
      <c r="DM112" s="1729"/>
      <c r="DN112" s="1729"/>
      <c r="DO112" s="1729"/>
      <c r="DP112" s="1729"/>
      <c r="DQ112" s="1729"/>
      <c r="DR112" s="1729"/>
      <c r="DS112" s="1729"/>
      <c r="DT112" s="1729"/>
      <c r="DU112" s="1729"/>
      <c r="DV112" s="1729"/>
      <c r="DW112" s="1729"/>
      <c r="DX112" s="1729"/>
      <c r="DY112" s="1729"/>
      <c r="DZ112" s="1729"/>
      <c r="EA112" s="1729"/>
      <c r="EB112" s="1729"/>
      <c r="EC112" s="1729"/>
      <c r="ED112" s="1729"/>
      <c r="EE112" s="1729"/>
      <c r="EF112" s="1729"/>
      <c r="EG112" s="1729"/>
      <c r="EH112" s="1729"/>
      <c r="EI112" s="1729"/>
      <c r="EJ112" s="1731"/>
      <c r="EK112" s="1729"/>
      <c r="EL112" s="1729"/>
      <c r="EM112" s="1729"/>
      <c r="EN112" s="1729"/>
      <c r="EO112" s="1729"/>
      <c r="EP112" s="1767"/>
      <c r="EQ112" s="1707"/>
      <c r="ER112" s="1422"/>
    </row>
    <row r="113" spans="4:148" ht="9.9499999999999993" customHeight="1">
      <c r="D113" s="1689"/>
      <c r="E113" s="1740"/>
      <c r="F113" s="1724"/>
      <c r="G113" s="1725"/>
      <c r="H113" s="1725"/>
      <c r="I113" s="1725"/>
      <c r="J113" s="1725"/>
      <c r="K113" s="1725"/>
      <c r="L113" s="1904" t="s">
        <v>2913</v>
      </c>
      <c r="M113" s="1900"/>
      <c r="N113" s="1833"/>
      <c r="O113" s="1833"/>
      <c r="P113" s="1833"/>
      <c r="Q113" s="1833"/>
      <c r="R113" s="1833"/>
      <c r="S113" s="1833"/>
      <c r="T113" s="1833"/>
      <c r="U113" s="1833"/>
      <c r="V113" s="1833"/>
      <c r="W113" s="1833"/>
      <c r="X113" s="1833"/>
      <c r="Y113" s="1833"/>
      <c r="Z113" s="1833"/>
      <c r="AA113" s="1833"/>
      <c r="AB113" s="1833"/>
      <c r="AC113" s="1833"/>
      <c r="AD113" s="1833"/>
      <c r="AE113" s="1833"/>
      <c r="AF113" s="1833"/>
      <c r="AG113" s="1833"/>
      <c r="AH113" s="1833"/>
      <c r="AI113" s="1833"/>
      <c r="AJ113" s="1833"/>
      <c r="AK113" s="1833"/>
      <c r="AL113" s="1830"/>
      <c r="AM113" s="1422"/>
      <c r="AN113" s="1850"/>
      <c r="AO113" s="536"/>
      <c r="AP113" s="1689"/>
      <c r="AQ113" s="3338"/>
      <c r="AR113" s="3339"/>
      <c r="AS113" s="3339"/>
      <c r="AT113" s="3339"/>
      <c r="AU113" s="3339"/>
      <c r="AV113" s="3340"/>
      <c r="AW113" s="536"/>
      <c r="AX113" s="1773"/>
      <c r="AY113" s="1729"/>
      <c r="AZ113" s="1729"/>
      <c r="BA113" s="1729"/>
      <c r="BB113" s="1729"/>
      <c r="BC113" s="1729"/>
      <c r="BD113" s="1729"/>
      <c r="BE113" s="1729"/>
      <c r="BF113" s="1729"/>
      <c r="BG113" s="1729"/>
      <c r="BH113" s="1729"/>
      <c r="BI113" s="1729"/>
      <c r="BJ113" s="1729"/>
      <c r="BK113" s="1729"/>
      <c r="BL113" s="1729"/>
      <c r="BM113" s="1729"/>
      <c r="BN113" s="1729"/>
      <c r="BO113" s="1729"/>
      <c r="BP113" s="1729"/>
      <c r="BQ113" s="1729"/>
      <c r="BR113" s="1729"/>
      <c r="BS113" s="1729"/>
      <c r="BT113" s="1729"/>
      <c r="BU113" s="1729"/>
      <c r="BV113" s="1729"/>
      <c r="BW113" s="1729"/>
      <c r="BX113" s="1729"/>
      <c r="BY113" s="1729"/>
      <c r="BZ113" s="1729"/>
      <c r="CA113" s="1729"/>
      <c r="CB113" s="1729"/>
      <c r="CC113" s="1730"/>
      <c r="CD113" s="1729"/>
      <c r="CE113" s="1729"/>
      <c r="CF113" s="1729"/>
      <c r="CG113" s="1729"/>
      <c r="CH113" s="1729"/>
      <c r="CI113" s="1729"/>
      <c r="CJ113" s="1729"/>
      <c r="CK113" s="1729"/>
      <c r="CL113" s="1729"/>
      <c r="CM113" s="1729"/>
      <c r="CN113" s="1729"/>
      <c r="CO113" s="1729"/>
      <c r="CP113" s="1729"/>
      <c r="CQ113" s="1729"/>
      <c r="CR113" s="1729"/>
      <c r="CS113" s="1729"/>
      <c r="CT113" s="1729"/>
      <c r="CU113" s="1729"/>
      <c r="CV113" s="1729"/>
      <c r="CW113" s="1729"/>
      <c r="CX113" s="1729"/>
      <c r="CY113" s="1729"/>
      <c r="CZ113" s="1729"/>
      <c r="DA113" s="1729"/>
      <c r="DB113" s="1729"/>
      <c r="DC113" s="1729"/>
      <c r="DD113" s="1729"/>
      <c r="DE113" s="1731"/>
      <c r="DF113" s="1730"/>
      <c r="DG113" s="1729"/>
      <c r="DH113" s="1729"/>
      <c r="DI113" s="1729"/>
      <c r="DJ113" s="1729"/>
      <c r="DK113" s="1729"/>
      <c r="DL113" s="1729"/>
      <c r="DM113" s="1729"/>
      <c r="DN113" s="1729"/>
      <c r="DO113" s="1729"/>
      <c r="DP113" s="1729"/>
      <c r="DQ113" s="1729"/>
      <c r="DR113" s="1729"/>
      <c r="DS113" s="1729"/>
      <c r="DT113" s="1729"/>
      <c r="DU113" s="1729"/>
      <c r="DV113" s="1729"/>
      <c r="DW113" s="1729"/>
      <c r="DX113" s="1729"/>
      <c r="DY113" s="1729"/>
      <c r="DZ113" s="1729"/>
      <c r="EA113" s="1729"/>
      <c r="EB113" s="1729"/>
      <c r="EC113" s="1729"/>
      <c r="ED113" s="1729"/>
      <c r="EE113" s="1729"/>
      <c r="EF113" s="1729"/>
      <c r="EG113" s="1729"/>
      <c r="EH113" s="1729"/>
      <c r="EI113" s="1729"/>
      <c r="EJ113" s="1731"/>
      <c r="EK113" s="1729"/>
      <c r="EL113" s="1729"/>
      <c r="EM113" s="1729"/>
      <c r="EN113" s="1729"/>
      <c r="EO113" s="1729"/>
      <c r="EP113" s="1767"/>
      <c r="EQ113" s="1707"/>
      <c r="ER113" s="1422"/>
    </row>
    <row r="114" spans="4:148" ht="9.9499999999999993" customHeight="1">
      <c r="D114" s="1689"/>
      <c r="E114" s="1740"/>
      <c r="F114" s="1724"/>
      <c r="G114" s="1725"/>
      <c r="H114" s="1725"/>
      <c r="I114" s="1725"/>
      <c r="J114" s="1725"/>
      <c r="K114" s="1725"/>
      <c r="L114" s="1890" t="s">
        <v>2839</v>
      </c>
      <c r="M114" s="1865"/>
      <c r="N114" s="1833"/>
      <c r="O114" s="1833"/>
      <c r="P114" s="1833"/>
      <c r="Q114" s="1833"/>
      <c r="R114" s="1833"/>
      <c r="S114" s="1833"/>
      <c r="T114" s="1833"/>
      <c r="U114" s="1833"/>
      <c r="V114" s="1833"/>
      <c r="W114" s="1833"/>
      <c r="X114" s="1833"/>
      <c r="Y114" s="1833"/>
      <c r="Z114" s="1833"/>
      <c r="AA114" s="1833"/>
      <c r="AB114" s="1833"/>
      <c r="AC114" s="1833"/>
      <c r="AD114" s="1833"/>
      <c r="AE114" s="1833"/>
      <c r="AF114" s="1833"/>
      <c r="AG114" s="1833"/>
      <c r="AH114" s="1833"/>
      <c r="AI114" s="1833"/>
      <c r="AJ114" s="1833"/>
      <c r="AK114" s="1833"/>
      <c r="AL114" s="1830"/>
      <c r="AM114" s="1422"/>
      <c r="AN114" s="1850"/>
      <c r="AO114" s="536"/>
      <c r="AP114" s="1689"/>
      <c r="AQ114" s="1686"/>
      <c r="AR114" s="1686"/>
      <c r="AS114" s="1686"/>
      <c r="AT114" s="1686"/>
      <c r="AU114" s="1686"/>
      <c r="AV114" s="1686"/>
      <c r="AW114" s="536"/>
      <c r="AX114" s="1773"/>
      <c r="AY114" s="1729"/>
      <c r="AZ114" s="1729"/>
      <c r="BA114" s="1729"/>
      <c r="BB114" s="1729"/>
      <c r="BC114" s="1729"/>
      <c r="BD114" s="1729"/>
      <c r="BE114" s="1729"/>
      <c r="BF114" s="1729"/>
      <c r="BG114" s="1729"/>
      <c r="BH114" s="1729"/>
      <c r="BI114" s="1729"/>
      <c r="BJ114" s="1729"/>
      <c r="BK114" s="1729"/>
      <c r="BL114" s="1729"/>
      <c r="BM114" s="1729"/>
      <c r="BN114" s="1729"/>
      <c r="BO114" s="1729"/>
      <c r="BP114" s="1729"/>
      <c r="BQ114" s="1729"/>
      <c r="BR114" s="1729"/>
      <c r="BS114" s="1729"/>
      <c r="BT114" s="1729"/>
      <c r="BU114" s="1729"/>
      <c r="BV114" s="1729"/>
      <c r="BW114" s="1729"/>
      <c r="BX114" s="1729"/>
      <c r="BY114" s="1729"/>
      <c r="BZ114" s="1729"/>
      <c r="CA114" s="1729"/>
      <c r="CB114" s="1729"/>
      <c r="CC114" s="1730"/>
      <c r="CD114" s="1729"/>
      <c r="CE114" s="1729"/>
      <c r="CF114" s="1729"/>
      <c r="CG114" s="1729"/>
      <c r="CH114" s="1729"/>
      <c r="CI114" s="1729"/>
      <c r="CJ114" s="1729"/>
      <c r="CK114" s="1729"/>
      <c r="CL114" s="1729"/>
      <c r="CM114" s="1729"/>
      <c r="CN114" s="1729"/>
      <c r="CO114" s="1729"/>
      <c r="CP114" s="1729"/>
      <c r="CQ114" s="1729"/>
      <c r="CR114" s="1729"/>
      <c r="CS114" s="1729"/>
      <c r="CT114" s="1729"/>
      <c r="CU114" s="1729"/>
      <c r="CV114" s="1729"/>
      <c r="CW114" s="1729"/>
      <c r="CX114" s="1729"/>
      <c r="CY114" s="1729"/>
      <c r="CZ114" s="1729"/>
      <c r="DA114" s="1729"/>
      <c r="DB114" s="1729"/>
      <c r="DC114" s="1729"/>
      <c r="DD114" s="1729"/>
      <c r="DE114" s="1731"/>
      <c r="DF114" s="1730"/>
      <c r="DG114" s="1729"/>
      <c r="DH114" s="1729"/>
      <c r="DI114" s="1729"/>
      <c r="DJ114" s="1729"/>
      <c r="DK114" s="1729"/>
      <c r="DL114" s="1729"/>
      <c r="DM114" s="1729"/>
      <c r="DN114" s="1729"/>
      <c r="DO114" s="1729"/>
      <c r="DP114" s="1729"/>
      <c r="DQ114" s="1729"/>
      <c r="DR114" s="1729"/>
      <c r="DS114" s="1729"/>
      <c r="DT114" s="1729"/>
      <c r="DU114" s="1729"/>
      <c r="DV114" s="1729"/>
      <c r="DW114" s="1729"/>
      <c r="DX114" s="1729"/>
      <c r="DY114" s="1729"/>
      <c r="DZ114" s="1729"/>
      <c r="EA114" s="1729"/>
      <c r="EB114" s="1729"/>
      <c r="EC114" s="1729"/>
      <c r="ED114" s="1729"/>
      <c r="EE114" s="1729"/>
      <c r="EF114" s="1729"/>
      <c r="EG114" s="1729"/>
      <c r="EH114" s="1729"/>
      <c r="EI114" s="1729"/>
      <c r="EJ114" s="1731"/>
      <c r="EK114" s="1729"/>
      <c r="EL114" s="1729"/>
      <c r="EM114" s="1729"/>
      <c r="EN114" s="1729"/>
      <c r="EO114" s="1729"/>
      <c r="EP114" s="1767"/>
      <c r="EQ114" s="1707"/>
      <c r="ER114" s="1422"/>
    </row>
    <row r="115" spans="4:148" ht="9.9499999999999993" customHeight="1">
      <c r="D115" s="1689"/>
      <c r="E115" s="1740"/>
      <c r="F115" s="1724"/>
      <c r="G115" s="1725"/>
      <c r="H115" s="1725"/>
      <c r="I115" s="1725"/>
      <c r="J115" s="1725"/>
      <c r="K115" s="1725"/>
      <c r="L115" s="1890" t="s">
        <v>2842</v>
      </c>
      <c r="M115" s="1865"/>
      <c r="N115" s="1833"/>
      <c r="O115" s="1833"/>
      <c r="P115" s="1833"/>
      <c r="Q115" s="1833"/>
      <c r="R115" s="1833"/>
      <c r="S115" s="1833"/>
      <c r="T115" s="1833"/>
      <c r="U115" s="1833"/>
      <c r="V115" s="1833"/>
      <c r="W115" s="1833"/>
      <c r="X115" s="1833"/>
      <c r="Y115" s="1833"/>
      <c r="Z115" s="1833"/>
      <c r="AA115" s="1833"/>
      <c r="AB115" s="1833"/>
      <c r="AC115" s="1833"/>
      <c r="AD115" s="1833"/>
      <c r="AE115" s="1833"/>
      <c r="AF115" s="1833"/>
      <c r="AG115" s="1833"/>
      <c r="AH115" s="1833"/>
      <c r="AI115" s="1833"/>
      <c r="AJ115" s="1908"/>
      <c r="AK115" s="1908"/>
      <c r="AL115" s="1830"/>
      <c r="AM115" s="1422"/>
      <c r="AN115" s="1850"/>
      <c r="AO115" s="536"/>
      <c r="AP115" s="1689"/>
      <c r="AQ115" s="3332" t="s">
        <v>2690</v>
      </c>
      <c r="AR115" s="3333"/>
      <c r="AS115" s="3333"/>
      <c r="AT115" s="3333"/>
      <c r="AU115" s="3333"/>
      <c r="AV115" s="3334"/>
      <c r="AW115" s="536"/>
      <c r="AX115" s="1773"/>
      <c r="AY115" s="1729"/>
      <c r="AZ115" s="1729"/>
      <c r="BA115" s="1729"/>
      <c r="BB115" s="1729"/>
      <c r="BC115" s="1729"/>
      <c r="BD115" s="1729"/>
      <c r="BE115" s="1729"/>
      <c r="BF115" s="1729"/>
      <c r="BG115" s="1729"/>
      <c r="BH115" s="1729"/>
      <c r="BI115" s="1729"/>
      <c r="BJ115" s="1729"/>
      <c r="BK115" s="1729"/>
      <c r="BL115" s="1729"/>
      <c r="BM115" s="1729"/>
      <c r="BN115" s="1729"/>
      <c r="BO115" s="1729"/>
      <c r="BP115" s="1729"/>
      <c r="BQ115" s="1729"/>
      <c r="BR115" s="1729"/>
      <c r="BS115" s="1729"/>
      <c r="BT115" s="1729"/>
      <c r="BU115" s="1729"/>
      <c r="BV115" s="1729"/>
      <c r="BW115" s="1729"/>
      <c r="BX115" s="1729"/>
      <c r="BY115" s="1729"/>
      <c r="BZ115" s="1729"/>
      <c r="CA115" s="1729"/>
      <c r="CB115" s="1729"/>
      <c r="CC115" s="1730"/>
      <c r="CD115" s="1729"/>
      <c r="CE115" s="1729"/>
      <c r="CF115" s="1729"/>
      <c r="CG115" s="1729"/>
      <c r="CH115" s="1729"/>
      <c r="CI115" s="1729"/>
      <c r="CJ115" s="1729"/>
      <c r="CK115" s="1729"/>
      <c r="CL115" s="1729"/>
      <c r="CM115" s="1729"/>
      <c r="CN115" s="1729"/>
      <c r="CO115" s="1729"/>
      <c r="CP115" s="1729"/>
      <c r="CQ115" s="1729"/>
      <c r="CR115" s="1729"/>
      <c r="CS115" s="1729"/>
      <c r="CT115" s="1729"/>
      <c r="CU115" s="1729"/>
      <c r="CV115" s="1729"/>
      <c r="CW115" s="1729"/>
      <c r="CX115" s="1729"/>
      <c r="CY115" s="1729"/>
      <c r="CZ115" s="1729"/>
      <c r="DA115" s="1729"/>
      <c r="DB115" s="1729"/>
      <c r="DC115" s="1729"/>
      <c r="DD115" s="1729"/>
      <c r="DE115" s="1731"/>
      <c r="DF115" s="1730"/>
      <c r="DG115" s="1729"/>
      <c r="DH115" s="1729"/>
      <c r="DI115" s="1729"/>
      <c r="DJ115" s="1729"/>
      <c r="DK115" s="1729"/>
      <c r="DL115" s="1729"/>
      <c r="DM115" s="1729"/>
      <c r="DN115" s="1729"/>
      <c r="DO115" s="1729"/>
      <c r="DP115" s="1729"/>
      <c r="DQ115" s="1729"/>
      <c r="DR115" s="1729"/>
      <c r="DS115" s="1729"/>
      <c r="DT115" s="1729"/>
      <c r="DU115" s="1729"/>
      <c r="DV115" s="1729"/>
      <c r="DW115" s="1729"/>
      <c r="DX115" s="1729"/>
      <c r="DY115" s="1729"/>
      <c r="DZ115" s="1729"/>
      <c r="EA115" s="1729"/>
      <c r="EB115" s="1729"/>
      <c r="EC115" s="1729"/>
      <c r="ED115" s="1729"/>
      <c r="EE115" s="1729"/>
      <c r="EF115" s="1729"/>
      <c r="EG115" s="1729"/>
      <c r="EH115" s="1729"/>
      <c r="EI115" s="1729"/>
      <c r="EJ115" s="1731"/>
      <c r="EK115" s="1729"/>
      <c r="EL115" s="1729"/>
      <c r="EM115" s="1729"/>
      <c r="EN115" s="1729"/>
      <c r="EO115" s="1729"/>
      <c r="EP115" s="1767"/>
      <c r="EQ115" s="1707"/>
      <c r="ER115" s="1422"/>
    </row>
    <row r="116" spans="4:148" ht="9.9499999999999993" customHeight="1">
      <c r="D116" s="1689"/>
      <c r="E116" s="1740"/>
      <c r="F116" s="1726"/>
      <c r="G116" s="1727"/>
      <c r="H116" s="1727"/>
      <c r="I116" s="1727"/>
      <c r="J116" s="1727"/>
      <c r="K116" s="1727"/>
      <c r="L116" s="1727"/>
      <c r="M116" s="1834"/>
      <c r="N116" s="1834"/>
      <c r="O116" s="1834"/>
      <c r="P116" s="1834"/>
      <c r="Q116" s="1834"/>
      <c r="R116" s="1834"/>
      <c r="S116" s="1834"/>
      <c r="T116" s="1834"/>
      <c r="U116" s="1834"/>
      <c r="V116" s="1834"/>
      <c r="W116" s="1834"/>
      <c r="X116" s="1834"/>
      <c r="Y116" s="1834"/>
      <c r="Z116" s="1834"/>
      <c r="AA116" s="1834"/>
      <c r="AB116" s="1834"/>
      <c r="AC116" s="1834"/>
      <c r="AD116" s="1834"/>
      <c r="AE116" s="1834"/>
      <c r="AF116" s="1834"/>
      <c r="AG116" s="1834"/>
      <c r="AH116" s="1834"/>
      <c r="AI116" s="1834"/>
      <c r="AJ116" s="1909"/>
      <c r="AK116" s="1909"/>
      <c r="AL116" s="521"/>
      <c r="AM116" s="1390"/>
      <c r="AN116" s="1850"/>
      <c r="AO116" s="536"/>
      <c r="AP116" s="1689"/>
      <c r="AQ116" s="3335"/>
      <c r="AR116" s="3336"/>
      <c r="AS116" s="3336"/>
      <c r="AT116" s="3336"/>
      <c r="AU116" s="3336"/>
      <c r="AV116" s="3337"/>
      <c r="AW116" s="536"/>
      <c r="AX116" s="1773"/>
      <c r="AY116" s="1729"/>
      <c r="AZ116" s="1729"/>
      <c r="BA116" s="1729"/>
      <c r="BB116" s="1729"/>
      <c r="BC116" s="1729"/>
      <c r="BD116" s="1729"/>
      <c r="BE116" s="1729"/>
      <c r="BF116" s="1729"/>
      <c r="BG116" s="1729"/>
      <c r="BH116" s="1729"/>
      <c r="BI116" s="1729"/>
      <c r="BJ116" s="1729"/>
      <c r="BK116" s="1729"/>
      <c r="BL116" s="1729"/>
      <c r="BM116" s="1729"/>
      <c r="BN116" s="1729"/>
      <c r="BO116" s="1729"/>
      <c r="BP116" s="1729"/>
      <c r="BQ116" s="1729"/>
      <c r="BR116" s="1729"/>
      <c r="BS116" s="1729"/>
      <c r="BT116" s="1729"/>
      <c r="BU116" s="1729"/>
      <c r="BV116" s="1729"/>
      <c r="BW116" s="1729"/>
      <c r="BX116" s="1729"/>
      <c r="BY116" s="1729"/>
      <c r="BZ116" s="1729"/>
      <c r="CA116" s="1729"/>
      <c r="CB116" s="1729"/>
      <c r="CC116" s="1730"/>
      <c r="CD116" s="1729"/>
      <c r="CE116" s="1729"/>
      <c r="CF116" s="1729"/>
      <c r="CG116" s="1729"/>
      <c r="CH116" s="1729"/>
      <c r="CI116" s="1729"/>
      <c r="CJ116" s="1729"/>
      <c r="CK116" s="1729"/>
      <c r="CL116" s="1729"/>
      <c r="CM116" s="1729"/>
      <c r="CN116" s="1729"/>
      <c r="CO116" s="1729"/>
      <c r="CP116" s="1729"/>
      <c r="CQ116" s="1729"/>
      <c r="CR116" s="1729"/>
      <c r="CS116" s="1729"/>
      <c r="CT116" s="1729"/>
      <c r="CU116" s="1729"/>
      <c r="CV116" s="1729"/>
      <c r="CW116" s="1729"/>
      <c r="CX116" s="1729"/>
      <c r="CY116" s="1729"/>
      <c r="CZ116" s="1729"/>
      <c r="DA116" s="1729"/>
      <c r="DB116" s="1729"/>
      <c r="DC116" s="1729"/>
      <c r="DD116" s="1729"/>
      <c r="DE116" s="1731"/>
      <c r="DF116" s="1730"/>
      <c r="DG116" s="1729"/>
      <c r="DH116" s="1729"/>
      <c r="DI116" s="1729"/>
      <c r="DJ116" s="1729"/>
      <c r="DK116" s="1729"/>
      <c r="DL116" s="1729"/>
      <c r="DM116" s="1729"/>
      <c r="DN116" s="1729"/>
      <c r="DO116" s="1729"/>
      <c r="DP116" s="1729"/>
      <c r="DQ116" s="1729"/>
      <c r="DR116" s="1729"/>
      <c r="DS116" s="1729"/>
      <c r="DT116" s="1729"/>
      <c r="DU116" s="1729"/>
      <c r="DV116" s="1729"/>
      <c r="DW116" s="1729"/>
      <c r="DX116" s="1729"/>
      <c r="DY116" s="1729"/>
      <c r="DZ116" s="1729"/>
      <c r="EA116" s="1729"/>
      <c r="EB116" s="1729"/>
      <c r="EC116" s="1729"/>
      <c r="ED116" s="1729"/>
      <c r="EE116" s="1729"/>
      <c r="EF116" s="1729"/>
      <c r="EG116" s="1729"/>
      <c r="EH116" s="1729"/>
      <c r="EI116" s="1729"/>
      <c r="EJ116" s="1731"/>
      <c r="EK116" s="1729"/>
      <c r="EL116" s="1729"/>
      <c r="EM116" s="1729"/>
      <c r="EN116" s="1729"/>
      <c r="EO116" s="1729"/>
      <c r="EP116" s="1767"/>
      <c r="EQ116" s="1707"/>
      <c r="ER116" s="1422"/>
    </row>
    <row r="117" spans="4:148" ht="9.9499999999999993" customHeight="1">
      <c r="D117" s="1689"/>
      <c r="E117" s="1740"/>
      <c r="F117" s="1742"/>
      <c r="G117" s="1743"/>
      <c r="H117" s="1743"/>
      <c r="I117" s="1743"/>
      <c r="J117" s="1743"/>
      <c r="K117" s="1743"/>
      <c r="L117" s="1901" t="s">
        <v>2840</v>
      </c>
      <c r="M117" s="1899"/>
      <c r="N117" s="1833"/>
      <c r="O117" s="1833"/>
      <c r="P117" s="1833"/>
      <c r="Q117" s="1833"/>
      <c r="R117" s="1833"/>
      <c r="S117" s="1833"/>
      <c r="T117" s="1833"/>
      <c r="U117" s="1833"/>
      <c r="V117" s="1833"/>
      <c r="W117" s="1833"/>
      <c r="X117" s="1833"/>
      <c r="Y117" s="1833"/>
      <c r="Z117" s="1833"/>
      <c r="AA117" s="1833"/>
      <c r="AB117" s="1833"/>
      <c r="AC117" s="1833"/>
      <c r="AD117" s="1833"/>
      <c r="AE117" s="1833"/>
      <c r="AF117" s="1833"/>
      <c r="AG117" s="1833"/>
      <c r="AH117" s="1833"/>
      <c r="AI117" s="1833"/>
      <c r="AJ117" s="1833"/>
      <c r="AK117" s="1833"/>
      <c r="AL117" s="1830"/>
      <c r="AM117" s="1422"/>
      <c r="AN117" s="1850"/>
      <c r="AO117" s="536"/>
      <c r="AP117" s="1689"/>
      <c r="AQ117" s="3335"/>
      <c r="AR117" s="3336"/>
      <c r="AS117" s="3336"/>
      <c r="AT117" s="3336"/>
      <c r="AU117" s="3336"/>
      <c r="AV117" s="3337"/>
      <c r="AW117" s="536"/>
      <c r="AX117" s="1773"/>
      <c r="AY117" s="1729"/>
      <c r="AZ117" s="1729"/>
      <c r="BA117" s="1729"/>
      <c r="BB117" s="1729"/>
      <c r="BC117" s="1729"/>
      <c r="BD117" s="1729"/>
      <c r="BE117" s="1729"/>
      <c r="BF117" s="1729"/>
      <c r="BG117" s="1729"/>
      <c r="BH117" s="1729"/>
      <c r="BI117" s="1729"/>
      <c r="BJ117" s="1729"/>
      <c r="BK117" s="1729"/>
      <c r="BL117" s="1729"/>
      <c r="BM117" s="1729"/>
      <c r="BN117" s="1729"/>
      <c r="BO117" s="1729"/>
      <c r="BP117" s="1729"/>
      <c r="BQ117" s="1729"/>
      <c r="BR117" s="1729"/>
      <c r="BS117" s="1729"/>
      <c r="BT117" s="1729"/>
      <c r="BU117" s="1729"/>
      <c r="BV117" s="1729"/>
      <c r="BW117" s="1729"/>
      <c r="BX117" s="1729"/>
      <c r="BY117" s="1729"/>
      <c r="BZ117" s="1729"/>
      <c r="CA117" s="1729"/>
      <c r="CB117" s="1729"/>
      <c r="CC117" s="1730"/>
      <c r="CD117" s="1729"/>
      <c r="CE117" s="1729"/>
      <c r="CF117" s="1729"/>
      <c r="CG117" s="1729"/>
      <c r="CH117" s="1729"/>
      <c r="CI117" s="1729"/>
      <c r="CJ117" s="1729"/>
      <c r="CK117" s="1729"/>
      <c r="CL117" s="1729"/>
      <c r="CM117" s="1729"/>
      <c r="CN117" s="1729"/>
      <c r="CO117" s="1729"/>
      <c r="CP117" s="1729"/>
      <c r="CQ117" s="1729"/>
      <c r="CR117" s="1729"/>
      <c r="CS117" s="1729"/>
      <c r="CT117" s="1729"/>
      <c r="CU117" s="1729"/>
      <c r="CV117" s="1729"/>
      <c r="CW117" s="1729"/>
      <c r="CX117" s="1729"/>
      <c r="CY117" s="1729"/>
      <c r="CZ117" s="1729"/>
      <c r="DA117" s="1729"/>
      <c r="DB117" s="1729"/>
      <c r="DC117" s="1729"/>
      <c r="DD117" s="1729"/>
      <c r="DE117" s="1731"/>
      <c r="DF117" s="1730"/>
      <c r="DG117" s="1729"/>
      <c r="DH117" s="1729"/>
      <c r="DI117" s="1729"/>
      <c r="DJ117" s="1729"/>
      <c r="DK117" s="1729"/>
      <c r="DL117" s="1729"/>
      <c r="DM117" s="1729"/>
      <c r="DN117" s="1729"/>
      <c r="DO117" s="1729"/>
      <c r="DP117" s="1729"/>
      <c r="DQ117" s="1729"/>
      <c r="DR117" s="1729"/>
      <c r="DS117" s="1729"/>
      <c r="DT117" s="1729"/>
      <c r="DU117" s="1729"/>
      <c r="DV117" s="1729"/>
      <c r="DW117" s="1729"/>
      <c r="DX117" s="1729"/>
      <c r="DY117" s="1729"/>
      <c r="DZ117" s="1729"/>
      <c r="EA117" s="1729"/>
      <c r="EB117" s="1729"/>
      <c r="EC117" s="1729"/>
      <c r="ED117" s="1729"/>
      <c r="EE117" s="1729"/>
      <c r="EF117" s="1729"/>
      <c r="EG117" s="1729"/>
      <c r="EH117" s="1729"/>
      <c r="EI117" s="1729"/>
      <c r="EJ117" s="1731"/>
      <c r="EK117" s="1729"/>
      <c r="EL117" s="1729"/>
      <c r="EM117" s="1729"/>
      <c r="EN117" s="1729"/>
      <c r="EO117" s="1729"/>
      <c r="EP117" s="1767"/>
      <c r="EQ117" s="1707"/>
      <c r="ER117" s="1422"/>
    </row>
    <row r="118" spans="4:148" ht="9.9499999999999993" customHeight="1">
      <c r="D118" s="1689"/>
      <c r="E118" s="1740"/>
      <c r="F118" s="1724"/>
      <c r="G118" s="1725"/>
      <c r="H118" s="1725"/>
      <c r="I118" s="1725"/>
      <c r="J118" s="1725"/>
      <c r="K118" s="1725"/>
      <c r="L118" s="1904" t="s">
        <v>2914</v>
      </c>
      <c r="M118" s="1900"/>
      <c r="N118" s="1833"/>
      <c r="O118" s="1833"/>
      <c r="P118" s="1833"/>
      <c r="Q118" s="1833"/>
      <c r="R118" s="1833"/>
      <c r="S118" s="1833"/>
      <c r="T118" s="1833"/>
      <c r="U118" s="1833"/>
      <c r="V118" s="1833"/>
      <c r="W118" s="1833"/>
      <c r="X118" s="1833"/>
      <c r="Y118" s="1833"/>
      <c r="Z118" s="1833"/>
      <c r="AA118" s="1833"/>
      <c r="AB118" s="1833"/>
      <c r="AC118" s="1833"/>
      <c r="AD118" s="1833"/>
      <c r="AE118" s="1833"/>
      <c r="AF118" s="1833"/>
      <c r="AG118" s="1833"/>
      <c r="AH118" s="1833"/>
      <c r="AI118" s="1833"/>
      <c r="AJ118" s="1833"/>
      <c r="AK118" s="1833"/>
      <c r="AL118" s="1830"/>
      <c r="AM118" s="1422"/>
      <c r="AN118" s="1850"/>
      <c r="AO118" s="536"/>
      <c r="AP118" s="1689"/>
      <c r="AQ118" s="3338"/>
      <c r="AR118" s="3339"/>
      <c r="AS118" s="3339"/>
      <c r="AT118" s="3339"/>
      <c r="AU118" s="3339"/>
      <c r="AV118" s="3340"/>
      <c r="AW118" s="536"/>
      <c r="AX118" s="1773"/>
      <c r="AY118" s="1729"/>
      <c r="AZ118" s="1729"/>
      <c r="BA118" s="1729"/>
      <c r="BB118" s="1729"/>
      <c r="BC118" s="1729"/>
      <c r="BD118" s="1729"/>
      <c r="BE118" s="1729"/>
      <c r="BF118" s="1729"/>
      <c r="BG118" s="1729"/>
      <c r="BH118" s="1729"/>
      <c r="BI118" s="1729"/>
      <c r="BJ118" s="1729"/>
      <c r="BK118" s="1729"/>
      <c r="BL118" s="1729"/>
      <c r="BM118" s="1729"/>
      <c r="BN118" s="1729"/>
      <c r="BO118" s="1729"/>
      <c r="BP118" s="1729"/>
      <c r="BQ118" s="1729"/>
      <c r="BR118" s="1729"/>
      <c r="BS118" s="1729"/>
      <c r="BT118" s="1729"/>
      <c r="BU118" s="1729"/>
      <c r="BV118" s="1729"/>
      <c r="BW118" s="1729"/>
      <c r="BX118" s="1729"/>
      <c r="BY118" s="1729"/>
      <c r="BZ118" s="1729"/>
      <c r="CA118" s="1729"/>
      <c r="CB118" s="1729"/>
      <c r="CC118" s="1730"/>
      <c r="CD118" s="1729"/>
      <c r="CE118" s="1729"/>
      <c r="CF118" s="1729"/>
      <c r="CG118" s="1729"/>
      <c r="CH118" s="1729"/>
      <c r="CI118" s="1729"/>
      <c r="CJ118" s="1729"/>
      <c r="CK118" s="1729"/>
      <c r="CL118" s="1729"/>
      <c r="CM118" s="1729"/>
      <c r="CN118" s="1729"/>
      <c r="CO118" s="1729"/>
      <c r="CP118" s="1729"/>
      <c r="CQ118" s="1729"/>
      <c r="CR118" s="1729"/>
      <c r="CS118" s="1729"/>
      <c r="CT118" s="1729"/>
      <c r="CU118" s="1729"/>
      <c r="CV118" s="1729"/>
      <c r="CW118" s="1729"/>
      <c r="CX118" s="1729"/>
      <c r="CY118" s="1729"/>
      <c r="CZ118" s="1729"/>
      <c r="DA118" s="1729"/>
      <c r="DB118" s="1729"/>
      <c r="DC118" s="1729"/>
      <c r="DD118" s="1729"/>
      <c r="DE118" s="1731"/>
      <c r="DF118" s="1730"/>
      <c r="DG118" s="1729"/>
      <c r="DH118" s="1729"/>
      <c r="DI118" s="1729"/>
      <c r="DJ118" s="1729"/>
      <c r="DK118" s="1729"/>
      <c r="DL118" s="1729"/>
      <c r="DM118" s="1729"/>
      <c r="DN118" s="1729"/>
      <c r="DO118" s="1729"/>
      <c r="DP118" s="1729"/>
      <c r="DQ118" s="1729"/>
      <c r="DR118" s="1729"/>
      <c r="DS118" s="1729"/>
      <c r="DT118" s="1729"/>
      <c r="DU118" s="1729"/>
      <c r="DV118" s="1729"/>
      <c r="DW118" s="1729"/>
      <c r="DX118" s="1729"/>
      <c r="DY118" s="1729"/>
      <c r="DZ118" s="1729"/>
      <c r="EA118" s="1729"/>
      <c r="EB118" s="1729"/>
      <c r="EC118" s="1729"/>
      <c r="ED118" s="1729"/>
      <c r="EE118" s="1729"/>
      <c r="EF118" s="1729"/>
      <c r="EG118" s="1729"/>
      <c r="EH118" s="1729"/>
      <c r="EI118" s="1729"/>
      <c r="EJ118" s="1731"/>
      <c r="EK118" s="1729"/>
      <c r="EL118" s="1729"/>
      <c r="EM118" s="1729"/>
      <c r="EN118" s="1729"/>
      <c r="EO118" s="1729"/>
      <c r="EP118" s="1767"/>
      <c r="EQ118" s="1707"/>
      <c r="ER118" s="1422"/>
    </row>
    <row r="119" spans="4:148" ht="9.9499999999999993" customHeight="1">
      <c r="D119" s="1689"/>
      <c r="E119" s="1740"/>
      <c r="F119" s="1724"/>
      <c r="G119" s="1725"/>
      <c r="H119" s="1725"/>
      <c r="I119" s="1725"/>
      <c r="J119" s="1725"/>
      <c r="K119" s="1725"/>
      <c r="L119" s="1890" t="s">
        <v>2839</v>
      </c>
      <c r="M119" s="1865"/>
      <c r="N119" s="1833"/>
      <c r="O119" s="1833"/>
      <c r="P119" s="1833"/>
      <c r="Q119" s="1833"/>
      <c r="R119" s="1833"/>
      <c r="S119" s="1833"/>
      <c r="T119" s="1833"/>
      <c r="U119" s="1833"/>
      <c r="V119" s="1833"/>
      <c r="W119" s="1833"/>
      <c r="X119" s="1833"/>
      <c r="Y119" s="1833"/>
      <c r="Z119" s="1833"/>
      <c r="AA119" s="1833"/>
      <c r="AB119" s="1833"/>
      <c r="AC119" s="1833"/>
      <c r="AD119" s="1833"/>
      <c r="AE119" s="1833"/>
      <c r="AF119" s="1833"/>
      <c r="AG119" s="1833"/>
      <c r="AH119" s="1833"/>
      <c r="AI119" s="1833"/>
      <c r="AJ119" s="1833"/>
      <c r="AK119" s="1833"/>
      <c r="AL119" s="1830"/>
      <c r="AM119" s="1422"/>
      <c r="AN119" s="1850"/>
      <c r="AO119" s="536"/>
      <c r="AP119" s="1689"/>
      <c r="AQ119" s="1686"/>
      <c r="AR119" s="1686"/>
      <c r="AS119" s="1686"/>
      <c r="AT119" s="1686"/>
      <c r="AU119" s="1686"/>
      <c r="AV119" s="1686"/>
      <c r="AW119" s="536"/>
      <c r="AX119" s="1773"/>
      <c r="AY119" s="1729"/>
      <c r="AZ119" s="1729"/>
      <c r="BA119" s="1729"/>
      <c r="BB119" s="1729"/>
      <c r="BC119" s="1729"/>
      <c r="BD119" s="1729"/>
      <c r="BE119" s="1729"/>
      <c r="BF119" s="1729"/>
      <c r="BG119" s="1729"/>
      <c r="BH119" s="1729"/>
      <c r="BI119" s="1729"/>
      <c r="BJ119" s="1729"/>
      <c r="BK119" s="1729"/>
      <c r="BL119" s="1729"/>
      <c r="BM119" s="1729"/>
      <c r="BN119" s="1729"/>
      <c r="BO119" s="1729"/>
      <c r="BP119" s="1729"/>
      <c r="BQ119" s="1729"/>
      <c r="BR119" s="1729"/>
      <c r="BS119" s="1729"/>
      <c r="BT119" s="1729"/>
      <c r="BU119" s="1729"/>
      <c r="BV119" s="1729"/>
      <c r="BW119" s="1729"/>
      <c r="BX119" s="1729"/>
      <c r="BY119" s="1729"/>
      <c r="BZ119" s="1729"/>
      <c r="CA119" s="1729"/>
      <c r="CB119" s="1729"/>
      <c r="CC119" s="1730"/>
      <c r="CD119" s="1729"/>
      <c r="CE119" s="1729"/>
      <c r="CF119" s="1729"/>
      <c r="CG119" s="1729"/>
      <c r="CH119" s="1729"/>
      <c r="CI119" s="1729"/>
      <c r="CJ119" s="1729"/>
      <c r="CK119" s="1729"/>
      <c r="CL119" s="1729"/>
      <c r="CM119" s="1729"/>
      <c r="CN119" s="1729"/>
      <c r="CO119" s="1729"/>
      <c r="CP119" s="1729"/>
      <c r="CQ119" s="1729"/>
      <c r="CR119" s="1729"/>
      <c r="CS119" s="1729"/>
      <c r="CT119" s="1729"/>
      <c r="CU119" s="1729"/>
      <c r="CV119" s="1729"/>
      <c r="CW119" s="1729"/>
      <c r="CX119" s="1729"/>
      <c r="CY119" s="1729"/>
      <c r="CZ119" s="1729"/>
      <c r="DA119" s="1729"/>
      <c r="DB119" s="1729"/>
      <c r="DC119" s="1729"/>
      <c r="DD119" s="1729"/>
      <c r="DE119" s="1731"/>
      <c r="DF119" s="1730"/>
      <c r="DG119" s="1729"/>
      <c r="DH119" s="1729"/>
      <c r="DI119" s="1729"/>
      <c r="DJ119" s="1729"/>
      <c r="DK119" s="1729"/>
      <c r="DL119" s="1729"/>
      <c r="DM119" s="1729"/>
      <c r="DN119" s="1729"/>
      <c r="DO119" s="1729"/>
      <c r="DP119" s="1729"/>
      <c r="DQ119" s="1729"/>
      <c r="DR119" s="1729"/>
      <c r="DS119" s="1729"/>
      <c r="DT119" s="1729"/>
      <c r="DU119" s="1729"/>
      <c r="DV119" s="1729"/>
      <c r="DW119" s="1729"/>
      <c r="DX119" s="1729"/>
      <c r="DY119" s="1729"/>
      <c r="DZ119" s="1729"/>
      <c r="EA119" s="1729"/>
      <c r="EB119" s="1729"/>
      <c r="EC119" s="1729"/>
      <c r="ED119" s="1729"/>
      <c r="EE119" s="1729"/>
      <c r="EF119" s="1729"/>
      <c r="EG119" s="1729"/>
      <c r="EH119" s="1729"/>
      <c r="EI119" s="1729"/>
      <c r="EJ119" s="1731"/>
      <c r="EK119" s="1729"/>
      <c r="EL119" s="1729"/>
      <c r="EM119" s="1729"/>
      <c r="EN119" s="1729"/>
      <c r="EO119" s="1729"/>
      <c r="EP119" s="1767"/>
      <c r="EQ119" s="1707"/>
      <c r="ER119" s="1422"/>
    </row>
    <row r="120" spans="4:148" ht="9.9499999999999993" customHeight="1">
      <c r="D120" s="1689"/>
      <c r="E120" s="1740"/>
      <c r="F120" s="1724"/>
      <c r="G120" s="1725"/>
      <c r="H120" s="1725"/>
      <c r="I120" s="1725"/>
      <c r="J120" s="1725"/>
      <c r="K120" s="1725"/>
      <c r="L120" s="1890" t="s">
        <v>2842</v>
      </c>
      <c r="M120" s="1865"/>
      <c r="N120" s="1833"/>
      <c r="O120" s="1833"/>
      <c r="P120" s="1833"/>
      <c r="Q120" s="1833"/>
      <c r="R120" s="1833"/>
      <c r="S120" s="1833"/>
      <c r="T120" s="1833"/>
      <c r="U120" s="1833"/>
      <c r="V120" s="1833"/>
      <c r="W120" s="1833"/>
      <c r="X120" s="1833"/>
      <c r="Y120" s="1833"/>
      <c r="Z120" s="1833"/>
      <c r="AA120" s="1833"/>
      <c r="AB120" s="1833"/>
      <c r="AC120" s="1833"/>
      <c r="AD120" s="1833"/>
      <c r="AE120" s="1833"/>
      <c r="AF120" s="1833"/>
      <c r="AG120" s="1833"/>
      <c r="AH120" s="1833"/>
      <c r="AI120" s="1833"/>
      <c r="AJ120" s="1908"/>
      <c r="AK120" s="1908"/>
      <c r="AL120" s="1830"/>
      <c r="AM120" s="1422"/>
      <c r="AN120" s="1850"/>
      <c r="AO120" s="536"/>
      <c r="AP120" s="1689"/>
      <c r="AQ120" s="3332" t="s">
        <v>2691</v>
      </c>
      <c r="AR120" s="3333"/>
      <c r="AS120" s="3333"/>
      <c r="AT120" s="3333"/>
      <c r="AU120" s="3333"/>
      <c r="AV120" s="3334"/>
      <c r="AW120" s="536"/>
      <c r="AX120" s="1773"/>
      <c r="AY120" s="1729"/>
      <c r="AZ120" s="1729"/>
      <c r="BA120" s="1729"/>
      <c r="BB120" s="1729"/>
      <c r="BC120" s="1729"/>
      <c r="BD120" s="1729"/>
      <c r="BE120" s="1729"/>
      <c r="BF120" s="1729"/>
      <c r="BG120" s="1729"/>
      <c r="BH120" s="1729"/>
      <c r="BI120" s="1729"/>
      <c r="BJ120" s="1729"/>
      <c r="BK120" s="1729"/>
      <c r="BL120" s="1729"/>
      <c r="BM120" s="1729"/>
      <c r="BN120" s="1729"/>
      <c r="BO120" s="1729"/>
      <c r="BP120" s="1729"/>
      <c r="BQ120" s="1729"/>
      <c r="BR120" s="1729"/>
      <c r="BS120" s="1729"/>
      <c r="BT120" s="1729"/>
      <c r="BU120" s="1729"/>
      <c r="BV120" s="1729"/>
      <c r="BW120" s="1729"/>
      <c r="BX120" s="1729"/>
      <c r="BY120" s="1729"/>
      <c r="BZ120" s="1729"/>
      <c r="CA120" s="1729"/>
      <c r="CB120" s="1729"/>
      <c r="CC120" s="1730"/>
      <c r="CD120" s="1729"/>
      <c r="CE120" s="1729"/>
      <c r="CF120" s="1729"/>
      <c r="CG120" s="1729"/>
      <c r="CH120" s="1729"/>
      <c r="CI120" s="1729"/>
      <c r="CJ120" s="1729"/>
      <c r="CK120" s="1729"/>
      <c r="CL120" s="1729"/>
      <c r="CM120" s="1729"/>
      <c r="CN120" s="1729"/>
      <c r="CO120" s="1729"/>
      <c r="CP120" s="1729"/>
      <c r="CQ120" s="1729"/>
      <c r="CR120" s="1729"/>
      <c r="CS120" s="1729"/>
      <c r="CT120" s="1729"/>
      <c r="CU120" s="1729"/>
      <c r="CV120" s="1729"/>
      <c r="CW120" s="1729"/>
      <c r="CX120" s="1729"/>
      <c r="CY120" s="1729"/>
      <c r="CZ120" s="1729"/>
      <c r="DA120" s="1729"/>
      <c r="DB120" s="1729"/>
      <c r="DC120" s="1729"/>
      <c r="DD120" s="1729"/>
      <c r="DE120" s="1731"/>
      <c r="DF120" s="1730"/>
      <c r="DG120" s="1729"/>
      <c r="DH120" s="1729"/>
      <c r="DI120" s="1729"/>
      <c r="DJ120" s="1729"/>
      <c r="DK120" s="1729"/>
      <c r="DL120" s="1729"/>
      <c r="DM120" s="1729"/>
      <c r="DN120" s="1729"/>
      <c r="DO120" s="1729"/>
      <c r="DP120" s="1729"/>
      <c r="DQ120" s="1729"/>
      <c r="DR120" s="1729"/>
      <c r="DS120" s="1729"/>
      <c r="DT120" s="1729"/>
      <c r="DU120" s="1729"/>
      <c r="DV120" s="1729"/>
      <c r="DW120" s="1729"/>
      <c r="DX120" s="1729"/>
      <c r="DY120" s="1729"/>
      <c r="DZ120" s="1729"/>
      <c r="EA120" s="1729"/>
      <c r="EB120" s="1729"/>
      <c r="EC120" s="1729"/>
      <c r="ED120" s="1729"/>
      <c r="EE120" s="1729"/>
      <c r="EF120" s="1729"/>
      <c r="EG120" s="1729"/>
      <c r="EH120" s="1729"/>
      <c r="EI120" s="1729"/>
      <c r="EJ120" s="1731"/>
      <c r="EK120" s="1729"/>
      <c r="EL120" s="1729"/>
      <c r="EM120" s="1729"/>
      <c r="EN120" s="1729"/>
      <c r="EO120" s="1729"/>
      <c r="EP120" s="1767"/>
      <c r="EQ120" s="1707"/>
      <c r="ER120" s="1422"/>
    </row>
    <row r="121" spans="4:148" ht="9.9499999999999993" customHeight="1">
      <c r="D121" s="1689"/>
      <c r="E121" s="1740"/>
      <c r="F121" s="1726"/>
      <c r="G121" s="1727"/>
      <c r="H121" s="1727"/>
      <c r="I121" s="1727"/>
      <c r="J121" s="1727"/>
      <c r="K121" s="1727"/>
      <c r="L121" s="1727"/>
      <c r="M121" s="1834"/>
      <c r="N121" s="1834"/>
      <c r="O121" s="1834"/>
      <c r="P121" s="1834"/>
      <c r="Q121" s="1834"/>
      <c r="R121" s="1834"/>
      <c r="S121" s="1834"/>
      <c r="T121" s="1834"/>
      <c r="U121" s="1834"/>
      <c r="V121" s="1834"/>
      <c r="W121" s="1834"/>
      <c r="X121" s="1834"/>
      <c r="Y121" s="1834"/>
      <c r="Z121" s="1834"/>
      <c r="AA121" s="1834"/>
      <c r="AB121" s="1834"/>
      <c r="AC121" s="1834"/>
      <c r="AD121" s="1834"/>
      <c r="AE121" s="1834"/>
      <c r="AF121" s="1834"/>
      <c r="AG121" s="1834"/>
      <c r="AH121" s="1834"/>
      <c r="AI121" s="1834"/>
      <c r="AJ121" s="1909"/>
      <c r="AK121" s="1909"/>
      <c r="AL121" s="521"/>
      <c r="AM121" s="1390"/>
      <c r="AN121" s="1850"/>
      <c r="AO121" s="536"/>
      <c r="AP121" s="1689"/>
      <c r="AQ121" s="3335"/>
      <c r="AR121" s="3336"/>
      <c r="AS121" s="3336"/>
      <c r="AT121" s="3336"/>
      <c r="AU121" s="3336"/>
      <c r="AV121" s="3337"/>
      <c r="AW121" s="536"/>
      <c r="AX121" s="1773"/>
      <c r="AY121" s="1729"/>
      <c r="AZ121" s="1729"/>
      <c r="BA121" s="1729"/>
      <c r="BB121" s="1729"/>
      <c r="BC121" s="1729"/>
      <c r="BD121" s="1729"/>
      <c r="BE121" s="1729"/>
      <c r="BF121" s="1729"/>
      <c r="BG121" s="1729"/>
      <c r="BH121" s="1729"/>
      <c r="BI121" s="1729"/>
      <c r="BJ121" s="1729"/>
      <c r="BK121" s="1729"/>
      <c r="BL121" s="1729"/>
      <c r="BM121" s="1729"/>
      <c r="BN121" s="1729"/>
      <c r="BO121" s="1729"/>
      <c r="BP121" s="1729"/>
      <c r="BQ121" s="1729"/>
      <c r="BR121" s="1729"/>
      <c r="BS121" s="1729"/>
      <c r="BT121" s="1729"/>
      <c r="BU121" s="1729"/>
      <c r="BV121" s="1729"/>
      <c r="BW121" s="1729"/>
      <c r="BX121" s="1729"/>
      <c r="BY121" s="1729"/>
      <c r="BZ121" s="1729"/>
      <c r="CA121" s="1729"/>
      <c r="CB121" s="1729"/>
      <c r="CC121" s="1730"/>
      <c r="CD121" s="1729"/>
      <c r="CE121" s="1729"/>
      <c r="CF121" s="1729"/>
      <c r="CG121" s="1729"/>
      <c r="CH121" s="1729"/>
      <c r="CI121" s="1729"/>
      <c r="CJ121" s="1729"/>
      <c r="CK121" s="1729"/>
      <c r="CL121" s="1729"/>
      <c r="CM121" s="1729"/>
      <c r="CN121" s="1729"/>
      <c r="CO121" s="1729"/>
      <c r="CP121" s="1729"/>
      <c r="CQ121" s="1729"/>
      <c r="CR121" s="1729"/>
      <c r="CS121" s="1729"/>
      <c r="CT121" s="1729"/>
      <c r="CU121" s="1729"/>
      <c r="CV121" s="1729"/>
      <c r="CW121" s="1729"/>
      <c r="CX121" s="1729"/>
      <c r="CY121" s="1729"/>
      <c r="CZ121" s="1729"/>
      <c r="DA121" s="1729"/>
      <c r="DB121" s="1729"/>
      <c r="DC121" s="1729"/>
      <c r="DD121" s="1729"/>
      <c r="DE121" s="1731"/>
      <c r="DF121" s="1730"/>
      <c r="DG121" s="1729"/>
      <c r="DH121" s="1729"/>
      <c r="DI121" s="1729"/>
      <c r="DJ121" s="1729"/>
      <c r="DK121" s="1729"/>
      <c r="DL121" s="1729"/>
      <c r="DM121" s="1729"/>
      <c r="DN121" s="1729"/>
      <c r="DO121" s="1729"/>
      <c r="DP121" s="1729"/>
      <c r="DQ121" s="1729"/>
      <c r="DR121" s="1729"/>
      <c r="DS121" s="1729"/>
      <c r="DT121" s="1729"/>
      <c r="DU121" s="1729"/>
      <c r="DV121" s="1729"/>
      <c r="DW121" s="1729"/>
      <c r="DX121" s="1729"/>
      <c r="DY121" s="1729"/>
      <c r="DZ121" s="1729"/>
      <c r="EA121" s="1729"/>
      <c r="EB121" s="1729"/>
      <c r="EC121" s="1729"/>
      <c r="ED121" s="1729"/>
      <c r="EE121" s="1729"/>
      <c r="EF121" s="1729"/>
      <c r="EG121" s="1729"/>
      <c r="EH121" s="1729"/>
      <c r="EI121" s="1729"/>
      <c r="EJ121" s="1731"/>
      <c r="EK121" s="1729"/>
      <c r="EL121" s="1729"/>
      <c r="EM121" s="1729"/>
      <c r="EN121" s="1729"/>
      <c r="EO121" s="1729"/>
      <c r="EP121" s="1767"/>
      <c r="EQ121" s="1707"/>
      <c r="ER121" s="1422"/>
    </row>
    <row r="122" spans="4:148" ht="9.9499999999999993" customHeight="1">
      <c r="D122" s="1689"/>
      <c r="E122" s="1740"/>
      <c r="F122" s="1744"/>
      <c r="G122" s="1745"/>
      <c r="H122" s="1745"/>
      <c r="I122" s="1745"/>
      <c r="J122" s="1745"/>
      <c r="K122" s="1745"/>
      <c r="L122" s="1912" t="s">
        <v>2912</v>
      </c>
      <c r="M122" s="1841"/>
      <c r="N122" s="1842"/>
      <c r="O122" s="1842"/>
      <c r="P122" s="1842"/>
      <c r="Q122" s="1842"/>
      <c r="R122" s="1842"/>
      <c r="S122" s="1842"/>
      <c r="T122" s="1842"/>
      <c r="U122" s="1842"/>
      <c r="V122" s="1842"/>
      <c r="W122" s="1842"/>
      <c r="X122" s="1842"/>
      <c r="Y122" s="1842"/>
      <c r="Z122" s="1842"/>
      <c r="AA122" s="1842"/>
      <c r="AB122" s="1842"/>
      <c r="AC122" s="1842"/>
      <c r="AD122" s="1842"/>
      <c r="AE122" s="1842"/>
      <c r="AF122" s="1842"/>
      <c r="AG122" s="1842"/>
      <c r="AH122" s="1842"/>
      <c r="AI122" s="1842"/>
      <c r="AJ122" s="1842"/>
      <c r="AK122" s="1842"/>
      <c r="AL122" s="1745"/>
      <c r="AM122" s="1746"/>
      <c r="AN122" s="1850"/>
      <c r="AO122" s="536"/>
      <c r="AP122" s="1689"/>
      <c r="AQ122" s="3335"/>
      <c r="AR122" s="3336"/>
      <c r="AS122" s="3336"/>
      <c r="AT122" s="3336"/>
      <c r="AU122" s="3336"/>
      <c r="AV122" s="3337"/>
      <c r="AW122" s="536"/>
      <c r="AX122" s="1773"/>
      <c r="AY122" s="1729"/>
      <c r="AZ122" s="1729"/>
      <c r="BA122" s="1729"/>
      <c r="BB122" s="1729"/>
      <c r="BC122" s="1729"/>
      <c r="BD122" s="1729"/>
      <c r="BE122" s="1729"/>
      <c r="BF122" s="1729"/>
      <c r="BG122" s="1729"/>
      <c r="BH122" s="1729"/>
      <c r="BI122" s="1729"/>
      <c r="BJ122" s="1729"/>
      <c r="BK122" s="1729"/>
      <c r="BL122" s="1729"/>
      <c r="BM122" s="1729"/>
      <c r="BN122" s="1729"/>
      <c r="BO122" s="1729"/>
      <c r="BP122" s="1729"/>
      <c r="BQ122" s="1729"/>
      <c r="BR122" s="1729"/>
      <c r="BS122" s="1729"/>
      <c r="BT122" s="1729"/>
      <c r="BU122" s="1729"/>
      <c r="BV122" s="1729"/>
      <c r="BW122" s="1729"/>
      <c r="BX122" s="1729"/>
      <c r="BY122" s="1729"/>
      <c r="BZ122" s="1729"/>
      <c r="CA122" s="1729"/>
      <c r="CB122" s="1729"/>
      <c r="CC122" s="1730"/>
      <c r="CD122" s="1729"/>
      <c r="CE122" s="1729"/>
      <c r="CF122" s="1729"/>
      <c r="CG122" s="1729"/>
      <c r="CH122" s="1729"/>
      <c r="CI122" s="1729"/>
      <c r="CJ122" s="1729"/>
      <c r="CK122" s="1729"/>
      <c r="CL122" s="1729"/>
      <c r="CM122" s="1729"/>
      <c r="CN122" s="1729"/>
      <c r="CO122" s="1729"/>
      <c r="CP122" s="1729"/>
      <c r="CQ122" s="1729"/>
      <c r="CR122" s="1729"/>
      <c r="CS122" s="1729"/>
      <c r="CT122" s="1729"/>
      <c r="CU122" s="1729"/>
      <c r="CV122" s="1729"/>
      <c r="CW122" s="1729"/>
      <c r="CX122" s="1729"/>
      <c r="CY122" s="1729"/>
      <c r="CZ122" s="1729"/>
      <c r="DA122" s="1729"/>
      <c r="DB122" s="1729"/>
      <c r="DC122" s="1729"/>
      <c r="DD122" s="1729"/>
      <c r="DE122" s="1731"/>
      <c r="DF122" s="1730"/>
      <c r="DG122" s="1729"/>
      <c r="DH122" s="1729"/>
      <c r="DI122" s="1729"/>
      <c r="DJ122" s="1729"/>
      <c r="DK122" s="1729"/>
      <c r="DL122" s="1729"/>
      <c r="DM122" s="1729"/>
      <c r="DN122" s="1729"/>
      <c r="DO122" s="1729"/>
      <c r="DP122" s="1729"/>
      <c r="DQ122" s="1729"/>
      <c r="DR122" s="1729"/>
      <c r="DS122" s="1729"/>
      <c r="DT122" s="1729"/>
      <c r="DU122" s="1729"/>
      <c r="DV122" s="1729"/>
      <c r="DW122" s="1729"/>
      <c r="DX122" s="1729"/>
      <c r="DY122" s="1729"/>
      <c r="DZ122" s="1729"/>
      <c r="EA122" s="1729"/>
      <c r="EB122" s="1729"/>
      <c r="EC122" s="1729"/>
      <c r="ED122" s="1729"/>
      <c r="EE122" s="1729"/>
      <c r="EF122" s="1729"/>
      <c r="EG122" s="1729"/>
      <c r="EH122" s="1729"/>
      <c r="EI122" s="1729"/>
      <c r="EJ122" s="1731"/>
      <c r="EK122" s="1729"/>
      <c r="EL122" s="1729"/>
      <c r="EM122" s="1729"/>
      <c r="EN122" s="1729"/>
      <c r="EO122" s="1729"/>
      <c r="EP122" s="1767"/>
      <c r="EQ122" s="1707"/>
      <c r="ER122" s="1422"/>
    </row>
    <row r="123" spans="4:148" ht="9.9499999999999993" customHeight="1">
      <c r="D123" s="1689"/>
      <c r="E123" s="1740"/>
      <c r="F123" s="1732"/>
      <c r="G123" s="1733"/>
      <c r="H123" s="1733"/>
      <c r="I123" s="1733"/>
      <c r="J123" s="1733"/>
      <c r="K123" s="1733"/>
      <c r="L123" s="1913" t="s">
        <v>2907</v>
      </c>
      <c r="M123" s="1843"/>
      <c r="N123" s="1844"/>
      <c r="O123" s="1844"/>
      <c r="P123" s="1844"/>
      <c r="Q123" s="1844"/>
      <c r="R123" s="1844"/>
      <c r="S123" s="1844"/>
      <c r="T123" s="1844"/>
      <c r="U123" s="1844"/>
      <c r="V123" s="1844"/>
      <c r="W123" s="1844"/>
      <c r="X123" s="1844"/>
      <c r="Y123" s="1844"/>
      <c r="Z123" s="1844"/>
      <c r="AA123" s="1844"/>
      <c r="AB123" s="1844"/>
      <c r="AC123" s="1844"/>
      <c r="AD123" s="1844"/>
      <c r="AE123" s="1844"/>
      <c r="AF123" s="1844"/>
      <c r="AG123" s="1844"/>
      <c r="AH123" s="1844"/>
      <c r="AI123" s="1844"/>
      <c r="AJ123" s="1844"/>
      <c r="AK123" s="1844"/>
      <c r="AL123" s="1733"/>
      <c r="AM123" s="1884"/>
      <c r="AN123" s="1850"/>
      <c r="AO123" s="536"/>
      <c r="AP123" s="1689"/>
      <c r="AQ123" s="3338"/>
      <c r="AR123" s="3339"/>
      <c r="AS123" s="3339"/>
      <c r="AT123" s="3339"/>
      <c r="AU123" s="3339"/>
      <c r="AV123" s="3340"/>
      <c r="AW123" s="536"/>
      <c r="AX123" s="1773"/>
      <c r="AY123" s="1729"/>
      <c r="AZ123" s="1729"/>
      <c r="BA123" s="1729"/>
      <c r="BB123" s="1729"/>
      <c r="BC123" s="1729"/>
      <c r="BD123" s="1729"/>
      <c r="BE123" s="1729"/>
      <c r="BF123" s="1729"/>
      <c r="BG123" s="1729"/>
      <c r="BH123" s="1729"/>
      <c r="BI123" s="1729"/>
      <c r="BJ123" s="1729"/>
      <c r="BK123" s="1729"/>
      <c r="BL123" s="1729"/>
      <c r="BM123" s="1729"/>
      <c r="BN123" s="1729"/>
      <c r="BO123" s="1729"/>
      <c r="BP123" s="1729"/>
      <c r="BQ123" s="1729"/>
      <c r="BR123" s="1729"/>
      <c r="BS123" s="1729"/>
      <c r="BT123" s="1729"/>
      <c r="BU123" s="1729"/>
      <c r="BV123" s="1729"/>
      <c r="BW123" s="1729"/>
      <c r="BX123" s="1729"/>
      <c r="BY123" s="1729"/>
      <c r="BZ123" s="1729"/>
      <c r="CA123" s="1729"/>
      <c r="CB123" s="1729"/>
      <c r="CC123" s="1730"/>
      <c r="CD123" s="1729"/>
      <c r="CE123" s="1729"/>
      <c r="CF123" s="1729"/>
      <c r="CG123" s="1729"/>
      <c r="CH123" s="1729"/>
      <c r="CI123" s="1729"/>
      <c r="CJ123" s="1729"/>
      <c r="CK123" s="1729"/>
      <c r="CL123" s="1729"/>
      <c r="CM123" s="1729"/>
      <c r="CN123" s="1729"/>
      <c r="CO123" s="1729"/>
      <c r="CP123" s="1729"/>
      <c r="CQ123" s="1729"/>
      <c r="CR123" s="1729"/>
      <c r="CS123" s="1729"/>
      <c r="CT123" s="1729"/>
      <c r="CU123" s="1729"/>
      <c r="CV123" s="1729"/>
      <c r="CW123" s="1729"/>
      <c r="CX123" s="1729"/>
      <c r="CY123" s="1729"/>
      <c r="CZ123" s="1729"/>
      <c r="DA123" s="1729"/>
      <c r="DB123" s="1729"/>
      <c r="DC123" s="1729"/>
      <c r="DD123" s="1729"/>
      <c r="DE123" s="1731"/>
      <c r="DF123" s="1730"/>
      <c r="DG123" s="1729"/>
      <c r="DH123" s="1729"/>
      <c r="DI123" s="1729"/>
      <c r="DJ123" s="1729"/>
      <c r="DK123" s="1729"/>
      <c r="DL123" s="1729"/>
      <c r="DM123" s="1729"/>
      <c r="DN123" s="1729"/>
      <c r="DO123" s="1729"/>
      <c r="DP123" s="1729"/>
      <c r="DQ123" s="1729"/>
      <c r="DR123" s="1729"/>
      <c r="DS123" s="1729"/>
      <c r="DT123" s="1729"/>
      <c r="DU123" s="1729"/>
      <c r="DV123" s="1729"/>
      <c r="DW123" s="1729"/>
      <c r="DX123" s="1729"/>
      <c r="DY123" s="1729"/>
      <c r="DZ123" s="1729"/>
      <c r="EA123" s="1729"/>
      <c r="EB123" s="1729"/>
      <c r="EC123" s="1729"/>
      <c r="ED123" s="1729"/>
      <c r="EE123" s="1729"/>
      <c r="EF123" s="1729"/>
      <c r="EG123" s="1729"/>
      <c r="EH123" s="1729"/>
      <c r="EI123" s="1729"/>
      <c r="EJ123" s="1731"/>
      <c r="EK123" s="1729"/>
      <c r="EL123" s="1729"/>
      <c r="EM123" s="1729"/>
      <c r="EN123" s="1729"/>
      <c r="EO123" s="1729"/>
      <c r="EP123" s="1767"/>
      <c r="EQ123" s="1707"/>
      <c r="ER123" s="1422"/>
    </row>
    <row r="124" spans="4:148" ht="9.9499999999999993" customHeight="1">
      <c r="D124" s="1689"/>
      <c r="E124" s="1740"/>
      <c r="F124" s="1732"/>
      <c r="G124" s="1733"/>
      <c r="H124" s="1733"/>
      <c r="I124" s="1733"/>
      <c r="J124" s="1733"/>
      <c r="K124" s="1733"/>
      <c r="L124" s="1910" t="s">
        <v>2838</v>
      </c>
      <c r="M124" s="1844"/>
      <c r="N124" s="1844"/>
      <c r="O124" s="1844"/>
      <c r="P124" s="1844"/>
      <c r="Q124" s="1844"/>
      <c r="R124" s="1844"/>
      <c r="S124" s="1844"/>
      <c r="T124" s="1844"/>
      <c r="U124" s="1844"/>
      <c r="V124" s="1844"/>
      <c r="W124" s="1844"/>
      <c r="X124" s="1844"/>
      <c r="Y124" s="1844"/>
      <c r="Z124" s="1844"/>
      <c r="AA124" s="1844"/>
      <c r="AB124" s="1844"/>
      <c r="AC124" s="1844"/>
      <c r="AD124" s="1844"/>
      <c r="AE124" s="1844"/>
      <c r="AF124" s="1844"/>
      <c r="AG124" s="1844"/>
      <c r="AH124" s="1844"/>
      <c r="AI124" s="1844"/>
      <c r="AJ124" s="1844"/>
      <c r="AK124" s="1844"/>
      <c r="AL124" s="1733"/>
      <c r="AM124" s="1884"/>
      <c r="AN124" s="1850"/>
      <c r="AO124" s="536"/>
      <c r="AP124" s="1689"/>
      <c r="AQ124" s="1686"/>
      <c r="AR124" s="1686"/>
      <c r="AS124" s="1686"/>
      <c r="AT124" s="1686"/>
      <c r="AU124" s="1686"/>
      <c r="AV124" s="1686"/>
      <c r="AW124" s="536"/>
      <c r="AX124" s="1773"/>
      <c r="AY124" s="1729"/>
      <c r="AZ124" s="1729"/>
      <c r="BA124" s="1729"/>
      <c r="BB124" s="1729"/>
      <c r="BC124" s="1729"/>
      <c r="BD124" s="1729"/>
      <c r="BE124" s="1729"/>
      <c r="BF124" s="1729"/>
      <c r="BG124" s="1729"/>
      <c r="BH124" s="1729"/>
      <c r="BI124" s="1729"/>
      <c r="BJ124" s="1729"/>
      <c r="BK124" s="1729"/>
      <c r="BL124" s="1729"/>
      <c r="BM124" s="1729"/>
      <c r="BN124" s="1729"/>
      <c r="BO124" s="1729"/>
      <c r="BP124" s="1729"/>
      <c r="BQ124" s="1729"/>
      <c r="BR124" s="1729"/>
      <c r="BS124" s="1729"/>
      <c r="BT124" s="1729"/>
      <c r="BU124" s="1729"/>
      <c r="BV124" s="1729"/>
      <c r="BW124" s="1729"/>
      <c r="BX124" s="1729"/>
      <c r="BY124" s="1729"/>
      <c r="BZ124" s="1729"/>
      <c r="CA124" s="1729"/>
      <c r="CB124" s="1729"/>
      <c r="CC124" s="1730"/>
      <c r="CD124" s="1729"/>
      <c r="CE124" s="1729"/>
      <c r="CF124" s="1729"/>
      <c r="CG124" s="1729"/>
      <c r="CH124" s="1729"/>
      <c r="CI124" s="1729"/>
      <c r="CJ124" s="1729"/>
      <c r="CK124" s="1729"/>
      <c r="CL124" s="1729"/>
      <c r="CM124" s="1729"/>
      <c r="CN124" s="1729"/>
      <c r="CO124" s="1729"/>
      <c r="CP124" s="1729"/>
      <c r="CQ124" s="1729"/>
      <c r="CR124" s="1729"/>
      <c r="CS124" s="1729"/>
      <c r="CT124" s="1729"/>
      <c r="CU124" s="1729"/>
      <c r="CV124" s="1729"/>
      <c r="CW124" s="1729"/>
      <c r="CX124" s="1729"/>
      <c r="CY124" s="1729"/>
      <c r="CZ124" s="1729"/>
      <c r="DA124" s="1729"/>
      <c r="DB124" s="1729"/>
      <c r="DC124" s="1729"/>
      <c r="DD124" s="1729"/>
      <c r="DE124" s="1731"/>
      <c r="DF124" s="1730"/>
      <c r="DG124" s="1729"/>
      <c r="DH124" s="1729"/>
      <c r="DI124" s="1729"/>
      <c r="DJ124" s="1729"/>
      <c r="DK124" s="1729"/>
      <c r="DL124" s="1729"/>
      <c r="DM124" s="1729"/>
      <c r="DN124" s="1729"/>
      <c r="DO124" s="1729"/>
      <c r="DP124" s="1729"/>
      <c r="DQ124" s="1729"/>
      <c r="DR124" s="1729"/>
      <c r="DS124" s="1729"/>
      <c r="DT124" s="1729"/>
      <c r="DU124" s="1729"/>
      <c r="DV124" s="1729"/>
      <c r="DW124" s="1729"/>
      <c r="DX124" s="1729"/>
      <c r="DY124" s="1729"/>
      <c r="DZ124" s="1729"/>
      <c r="EA124" s="1729"/>
      <c r="EB124" s="1729"/>
      <c r="EC124" s="1729"/>
      <c r="ED124" s="1729"/>
      <c r="EE124" s="1729"/>
      <c r="EF124" s="1729"/>
      <c r="EG124" s="1729"/>
      <c r="EH124" s="1729"/>
      <c r="EI124" s="1729"/>
      <c r="EJ124" s="1731"/>
      <c r="EK124" s="1729"/>
      <c r="EL124" s="1729"/>
      <c r="EM124" s="1729"/>
      <c r="EN124" s="1729"/>
      <c r="EO124" s="1729"/>
      <c r="EP124" s="1767"/>
      <c r="EQ124" s="1707"/>
      <c r="ER124" s="1422"/>
    </row>
    <row r="125" spans="4:148" ht="9.9499999999999993" customHeight="1">
      <c r="D125" s="1689"/>
      <c r="E125" s="1740"/>
      <c r="F125" s="1732"/>
      <c r="G125" s="1733"/>
      <c r="H125" s="1733"/>
      <c r="I125" s="1733"/>
      <c r="J125" s="1733"/>
      <c r="K125" s="1733"/>
      <c r="L125" s="1911" t="s">
        <v>2841</v>
      </c>
      <c r="M125" s="1844"/>
      <c r="N125" s="1844"/>
      <c r="O125" s="1844"/>
      <c r="P125" s="1844"/>
      <c r="Q125" s="1844"/>
      <c r="R125" s="1844"/>
      <c r="S125" s="1844"/>
      <c r="T125" s="1844"/>
      <c r="U125" s="1844"/>
      <c r="V125" s="1844"/>
      <c r="W125" s="1844"/>
      <c r="X125" s="1844"/>
      <c r="Y125" s="1844"/>
      <c r="Z125" s="1844"/>
      <c r="AA125" s="1844"/>
      <c r="AB125" s="1844"/>
      <c r="AC125" s="1844"/>
      <c r="AD125" s="1844"/>
      <c r="AE125" s="1844"/>
      <c r="AF125" s="1844"/>
      <c r="AG125" s="1844"/>
      <c r="AH125" s="1844"/>
      <c r="AI125" s="1844"/>
      <c r="AJ125" s="1844"/>
      <c r="AK125" s="1844"/>
      <c r="AL125" s="1733"/>
      <c r="AM125" s="1884"/>
      <c r="AN125" s="1850"/>
      <c r="AO125" s="536"/>
      <c r="AP125" s="1689"/>
      <c r="AQ125" s="3332" t="s">
        <v>2692</v>
      </c>
      <c r="AR125" s="3333"/>
      <c r="AS125" s="3333"/>
      <c r="AT125" s="3333"/>
      <c r="AU125" s="3333"/>
      <c r="AV125" s="3334"/>
      <c r="AW125" s="536"/>
      <c r="AX125" s="1773"/>
      <c r="AY125" s="1729"/>
      <c r="AZ125" s="1729"/>
      <c r="BA125" s="1729"/>
      <c r="BB125" s="1729"/>
      <c r="BC125" s="1729"/>
      <c r="BD125" s="1729"/>
      <c r="BE125" s="1729"/>
      <c r="BF125" s="1729"/>
      <c r="BG125" s="1729"/>
      <c r="BH125" s="1729"/>
      <c r="BI125" s="1729"/>
      <c r="BJ125" s="1729"/>
      <c r="BK125" s="1729"/>
      <c r="BL125" s="1729"/>
      <c r="BM125" s="1729"/>
      <c r="BN125" s="1729"/>
      <c r="BO125" s="1729"/>
      <c r="BP125" s="1729"/>
      <c r="BQ125" s="1729"/>
      <c r="BR125" s="1729"/>
      <c r="BS125" s="1729"/>
      <c r="BT125" s="1729"/>
      <c r="BU125" s="1729"/>
      <c r="BV125" s="1729"/>
      <c r="BW125" s="1729"/>
      <c r="BX125" s="1729"/>
      <c r="BY125" s="1729"/>
      <c r="BZ125" s="1729"/>
      <c r="CA125" s="1729"/>
      <c r="CB125" s="1729"/>
      <c r="CC125" s="1730"/>
      <c r="CD125" s="1729"/>
      <c r="CE125" s="1729"/>
      <c r="CF125" s="1729"/>
      <c r="CG125" s="1729"/>
      <c r="CH125" s="1729"/>
      <c r="CI125" s="1729"/>
      <c r="CJ125" s="1729"/>
      <c r="CK125" s="1729"/>
      <c r="CL125" s="1729"/>
      <c r="CM125" s="1729"/>
      <c r="CN125" s="1729"/>
      <c r="CO125" s="1729"/>
      <c r="CP125" s="1729"/>
      <c r="CQ125" s="1729"/>
      <c r="CR125" s="1729"/>
      <c r="CS125" s="1729"/>
      <c r="CT125" s="1729"/>
      <c r="CU125" s="1729"/>
      <c r="CV125" s="1729"/>
      <c r="CW125" s="1729"/>
      <c r="CX125" s="1729"/>
      <c r="CY125" s="1729"/>
      <c r="CZ125" s="1729"/>
      <c r="DA125" s="1729"/>
      <c r="DB125" s="1729"/>
      <c r="DC125" s="1729"/>
      <c r="DD125" s="1729"/>
      <c r="DE125" s="1731"/>
      <c r="DF125" s="1730"/>
      <c r="DG125" s="1729"/>
      <c r="DH125" s="1729"/>
      <c r="DI125" s="1729"/>
      <c r="DJ125" s="1729"/>
      <c r="DK125" s="1729"/>
      <c r="DL125" s="1729"/>
      <c r="DM125" s="1729"/>
      <c r="DN125" s="1729"/>
      <c r="DO125" s="1729"/>
      <c r="DP125" s="1729"/>
      <c r="DQ125" s="1729"/>
      <c r="DR125" s="1729"/>
      <c r="DS125" s="1729"/>
      <c r="DT125" s="1729"/>
      <c r="DU125" s="1729"/>
      <c r="DV125" s="1729"/>
      <c r="DW125" s="1729"/>
      <c r="DX125" s="1729"/>
      <c r="DY125" s="1729"/>
      <c r="DZ125" s="1729"/>
      <c r="EA125" s="1729"/>
      <c r="EB125" s="1729"/>
      <c r="EC125" s="1729"/>
      <c r="ED125" s="1729"/>
      <c r="EE125" s="1729"/>
      <c r="EF125" s="1729"/>
      <c r="EG125" s="1729"/>
      <c r="EH125" s="1729"/>
      <c r="EI125" s="1729"/>
      <c r="EJ125" s="1731"/>
      <c r="EK125" s="1729"/>
      <c r="EL125" s="1729"/>
      <c r="EM125" s="1729"/>
      <c r="EN125" s="1729"/>
      <c r="EO125" s="1729"/>
      <c r="EP125" s="1767"/>
      <c r="EQ125" s="1707"/>
      <c r="ER125" s="1422"/>
    </row>
    <row r="126" spans="4:148" ht="9.9499999999999993" customHeight="1">
      <c r="D126" s="1689"/>
      <c r="E126" s="1740"/>
      <c r="F126" s="1734"/>
      <c r="G126" s="1735"/>
      <c r="H126" s="1735"/>
      <c r="I126" s="1735"/>
      <c r="J126" s="1735"/>
      <c r="K126" s="1735"/>
      <c r="L126" s="1735"/>
      <c r="M126" s="1845"/>
      <c r="N126" s="1845"/>
      <c r="O126" s="1845"/>
      <c r="P126" s="1845"/>
      <c r="Q126" s="1845"/>
      <c r="R126" s="1845"/>
      <c r="S126" s="1845"/>
      <c r="T126" s="1845"/>
      <c r="U126" s="1845"/>
      <c r="V126" s="1845"/>
      <c r="W126" s="1845"/>
      <c r="X126" s="1845"/>
      <c r="Y126" s="1845"/>
      <c r="Z126" s="1845"/>
      <c r="AA126" s="1845"/>
      <c r="AB126" s="1845"/>
      <c r="AC126" s="1845"/>
      <c r="AD126" s="1845"/>
      <c r="AE126" s="1845"/>
      <c r="AF126" s="1845"/>
      <c r="AG126" s="1845"/>
      <c r="AH126" s="1845"/>
      <c r="AI126" s="1845"/>
      <c r="AJ126" s="1845"/>
      <c r="AK126" s="1845"/>
      <c r="AL126" s="1735"/>
      <c r="AM126" s="1885"/>
      <c r="AN126" s="1850"/>
      <c r="AO126" s="536"/>
      <c r="AP126" s="1689"/>
      <c r="AQ126" s="3335"/>
      <c r="AR126" s="3336"/>
      <c r="AS126" s="3336"/>
      <c r="AT126" s="3336"/>
      <c r="AU126" s="3336"/>
      <c r="AV126" s="3337"/>
      <c r="AW126" s="536"/>
      <c r="AX126" s="1773"/>
      <c r="AY126" s="1729"/>
      <c r="AZ126" s="1729"/>
      <c r="BA126" s="1729"/>
      <c r="BB126" s="1729"/>
      <c r="BC126" s="1729"/>
      <c r="BD126" s="1729"/>
      <c r="BE126" s="1729"/>
      <c r="BF126" s="1729"/>
      <c r="BG126" s="1729"/>
      <c r="BH126" s="1729"/>
      <c r="BI126" s="1729"/>
      <c r="BJ126" s="1729"/>
      <c r="BK126" s="1729"/>
      <c r="BL126" s="1729"/>
      <c r="BM126" s="1729"/>
      <c r="BN126" s="1729"/>
      <c r="BO126" s="1729"/>
      <c r="BP126" s="1729"/>
      <c r="BQ126" s="1729"/>
      <c r="BR126" s="1729"/>
      <c r="BS126" s="1729"/>
      <c r="BT126" s="1729"/>
      <c r="BU126" s="1729"/>
      <c r="BV126" s="1729"/>
      <c r="BW126" s="1729"/>
      <c r="BX126" s="1729"/>
      <c r="BY126" s="1729"/>
      <c r="BZ126" s="1729"/>
      <c r="CA126" s="1729"/>
      <c r="CB126" s="1729"/>
      <c r="CC126" s="1730"/>
      <c r="CD126" s="1729"/>
      <c r="CE126" s="1729"/>
      <c r="CF126" s="1729"/>
      <c r="CG126" s="1729"/>
      <c r="CH126" s="1729"/>
      <c r="CI126" s="1729"/>
      <c r="CJ126" s="1729"/>
      <c r="CK126" s="1729"/>
      <c r="CL126" s="1729"/>
      <c r="CM126" s="1729"/>
      <c r="CN126" s="1729"/>
      <c r="CO126" s="1729"/>
      <c r="CP126" s="1729"/>
      <c r="CQ126" s="1729"/>
      <c r="CR126" s="1729"/>
      <c r="CS126" s="1729"/>
      <c r="CT126" s="1729"/>
      <c r="CU126" s="1729"/>
      <c r="CV126" s="1729"/>
      <c r="CW126" s="1729"/>
      <c r="CX126" s="1729"/>
      <c r="CY126" s="1729"/>
      <c r="CZ126" s="1729"/>
      <c r="DA126" s="1729"/>
      <c r="DB126" s="1729"/>
      <c r="DC126" s="1729"/>
      <c r="DD126" s="1729"/>
      <c r="DE126" s="1731"/>
      <c r="DF126" s="1730"/>
      <c r="DG126" s="1729"/>
      <c r="DH126" s="1729"/>
      <c r="DI126" s="1729"/>
      <c r="DJ126" s="1729"/>
      <c r="DK126" s="1729"/>
      <c r="DL126" s="1729"/>
      <c r="DM126" s="1729"/>
      <c r="DN126" s="1729"/>
      <c r="DO126" s="1729"/>
      <c r="DP126" s="1729"/>
      <c r="DQ126" s="1729"/>
      <c r="DR126" s="1729"/>
      <c r="DS126" s="1729"/>
      <c r="DT126" s="1729"/>
      <c r="DU126" s="1729"/>
      <c r="DV126" s="1729"/>
      <c r="DW126" s="1729"/>
      <c r="DX126" s="1729"/>
      <c r="DY126" s="1729"/>
      <c r="DZ126" s="1729"/>
      <c r="EA126" s="1729"/>
      <c r="EB126" s="1729"/>
      <c r="EC126" s="1729"/>
      <c r="ED126" s="1729"/>
      <c r="EE126" s="1729"/>
      <c r="EF126" s="1729"/>
      <c r="EG126" s="1729"/>
      <c r="EH126" s="1729"/>
      <c r="EI126" s="1729"/>
      <c r="EJ126" s="1731"/>
      <c r="EK126" s="1729"/>
      <c r="EL126" s="1729"/>
      <c r="EM126" s="1729"/>
      <c r="EN126" s="1729"/>
      <c r="EO126" s="1729"/>
      <c r="EP126" s="1767"/>
      <c r="EQ126" s="1707"/>
      <c r="ER126" s="1422"/>
    </row>
    <row r="127" spans="4:148" ht="9.9499999999999993" customHeight="1">
      <c r="D127" s="1689"/>
      <c r="E127" s="1740"/>
      <c r="F127" s="1747"/>
      <c r="G127" s="1748"/>
      <c r="H127" s="1748"/>
      <c r="I127" s="1748"/>
      <c r="J127" s="1748"/>
      <c r="K127" s="1748"/>
      <c r="L127" s="1914" t="s">
        <v>2912</v>
      </c>
      <c r="M127" s="1836"/>
      <c r="N127" s="1837"/>
      <c r="O127" s="1837"/>
      <c r="P127" s="1837"/>
      <c r="Q127" s="1837"/>
      <c r="R127" s="1837"/>
      <c r="S127" s="1837"/>
      <c r="T127" s="1837"/>
      <c r="U127" s="1837"/>
      <c r="V127" s="1837"/>
      <c r="W127" s="1837"/>
      <c r="X127" s="1837"/>
      <c r="Y127" s="1837"/>
      <c r="Z127" s="1837"/>
      <c r="AA127" s="1837"/>
      <c r="AB127" s="1837"/>
      <c r="AC127" s="1837"/>
      <c r="AD127" s="1837"/>
      <c r="AE127" s="1837"/>
      <c r="AF127" s="1837"/>
      <c r="AG127" s="1837"/>
      <c r="AH127" s="1837"/>
      <c r="AI127" s="1837"/>
      <c r="AJ127" s="1837"/>
      <c r="AK127" s="1837"/>
      <c r="AL127" s="1748"/>
      <c r="AM127" s="1749"/>
      <c r="AN127" s="1850"/>
      <c r="AO127" s="536"/>
      <c r="AP127" s="1689"/>
      <c r="AQ127" s="3335"/>
      <c r="AR127" s="3336"/>
      <c r="AS127" s="3336"/>
      <c r="AT127" s="3336"/>
      <c r="AU127" s="3336"/>
      <c r="AV127" s="3337"/>
      <c r="AW127" s="536"/>
      <c r="AX127" s="1773"/>
      <c r="AY127" s="1729"/>
      <c r="AZ127" s="1729"/>
      <c r="BA127" s="1729"/>
      <c r="BB127" s="1729"/>
      <c r="BC127" s="1729"/>
      <c r="BD127" s="1729"/>
      <c r="BE127" s="1729"/>
      <c r="BF127" s="1729"/>
      <c r="BG127" s="1729"/>
      <c r="BH127" s="1729"/>
      <c r="BI127" s="1729"/>
      <c r="BJ127" s="1729"/>
      <c r="BK127" s="1729"/>
      <c r="BL127" s="1729"/>
      <c r="BM127" s="1729"/>
      <c r="BN127" s="1729"/>
      <c r="BO127" s="1729"/>
      <c r="BP127" s="1729"/>
      <c r="BQ127" s="1729"/>
      <c r="BR127" s="1729"/>
      <c r="BS127" s="1729"/>
      <c r="BT127" s="1729"/>
      <c r="BU127" s="1729"/>
      <c r="BV127" s="1729"/>
      <c r="BW127" s="1729"/>
      <c r="BX127" s="1729"/>
      <c r="BY127" s="1729"/>
      <c r="BZ127" s="1729"/>
      <c r="CA127" s="1729"/>
      <c r="CB127" s="1729"/>
      <c r="CC127" s="1730"/>
      <c r="CD127" s="1729"/>
      <c r="CE127" s="1729"/>
      <c r="CF127" s="1729"/>
      <c r="CG127" s="1729"/>
      <c r="CH127" s="1729"/>
      <c r="CI127" s="1729"/>
      <c r="CJ127" s="1729"/>
      <c r="CK127" s="1729"/>
      <c r="CL127" s="1729"/>
      <c r="CM127" s="1729"/>
      <c r="CN127" s="1729"/>
      <c r="CO127" s="1729"/>
      <c r="CP127" s="1729"/>
      <c r="CQ127" s="1729"/>
      <c r="CR127" s="1729"/>
      <c r="CS127" s="1729"/>
      <c r="CT127" s="1729"/>
      <c r="CU127" s="1729"/>
      <c r="CV127" s="1729"/>
      <c r="CW127" s="1729"/>
      <c r="CX127" s="1729"/>
      <c r="CY127" s="1729"/>
      <c r="CZ127" s="1729"/>
      <c r="DA127" s="1729"/>
      <c r="DB127" s="1729"/>
      <c r="DC127" s="1729"/>
      <c r="DD127" s="1729"/>
      <c r="DE127" s="1731"/>
      <c r="DF127" s="1730"/>
      <c r="DG127" s="1729"/>
      <c r="DH127" s="1729"/>
      <c r="DI127" s="1729"/>
      <c r="DJ127" s="1729"/>
      <c r="DK127" s="1729"/>
      <c r="DL127" s="1729"/>
      <c r="DM127" s="1729"/>
      <c r="DN127" s="1729"/>
      <c r="DO127" s="1729"/>
      <c r="DP127" s="1729"/>
      <c r="DQ127" s="1729"/>
      <c r="DR127" s="1729"/>
      <c r="DS127" s="1729"/>
      <c r="DT127" s="1729"/>
      <c r="DU127" s="1729"/>
      <c r="DV127" s="1729"/>
      <c r="DW127" s="1729"/>
      <c r="DX127" s="1729"/>
      <c r="DY127" s="1729"/>
      <c r="DZ127" s="1729"/>
      <c r="EA127" s="1729"/>
      <c r="EB127" s="1729"/>
      <c r="EC127" s="1729"/>
      <c r="ED127" s="1729"/>
      <c r="EE127" s="1729"/>
      <c r="EF127" s="1729"/>
      <c r="EG127" s="1729"/>
      <c r="EH127" s="1729"/>
      <c r="EI127" s="1729"/>
      <c r="EJ127" s="1731"/>
      <c r="EK127" s="1729"/>
      <c r="EL127" s="1729"/>
      <c r="EM127" s="1729"/>
      <c r="EN127" s="1729"/>
      <c r="EO127" s="1729"/>
      <c r="EP127" s="1767"/>
      <c r="EQ127" s="1707"/>
      <c r="ER127" s="1422"/>
    </row>
    <row r="128" spans="4:148" ht="9.9499999999999993" customHeight="1">
      <c r="D128" s="1689"/>
      <c r="E128" s="1740"/>
      <c r="F128" s="1698"/>
      <c r="G128" s="1699"/>
      <c r="H128" s="1699"/>
      <c r="I128" s="1699"/>
      <c r="J128" s="1699"/>
      <c r="K128" s="1699"/>
      <c r="L128" s="1915" t="s">
        <v>2907</v>
      </c>
      <c r="M128" s="1838"/>
      <c r="N128" s="1839"/>
      <c r="O128" s="1839"/>
      <c r="P128" s="1839"/>
      <c r="Q128" s="1839"/>
      <c r="R128" s="1839"/>
      <c r="S128" s="1839"/>
      <c r="T128" s="1839"/>
      <c r="U128" s="1839"/>
      <c r="V128" s="1839"/>
      <c r="W128" s="1839"/>
      <c r="X128" s="1839"/>
      <c r="Y128" s="1839"/>
      <c r="Z128" s="1839"/>
      <c r="AA128" s="1839"/>
      <c r="AB128" s="1839"/>
      <c r="AC128" s="1839"/>
      <c r="AD128" s="1839"/>
      <c r="AE128" s="1839"/>
      <c r="AF128" s="1839"/>
      <c r="AG128" s="1839"/>
      <c r="AH128" s="1839"/>
      <c r="AI128" s="1839"/>
      <c r="AJ128" s="1839"/>
      <c r="AK128" s="1839"/>
      <c r="AL128" s="1699"/>
      <c r="AM128" s="1886"/>
      <c r="AN128" s="1850"/>
      <c r="AO128" s="536"/>
      <c r="AP128" s="1689"/>
      <c r="AQ128" s="3338"/>
      <c r="AR128" s="3339"/>
      <c r="AS128" s="3339"/>
      <c r="AT128" s="3339"/>
      <c r="AU128" s="3339"/>
      <c r="AV128" s="3340"/>
      <c r="AW128" s="536"/>
      <c r="AX128" s="1773"/>
      <c r="AY128" s="1729"/>
      <c r="AZ128" s="1729"/>
      <c r="BA128" s="1729"/>
      <c r="BB128" s="1729"/>
      <c r="BC128" s="1729"/>
      <c r="BD128" s="1729"/>
      <c r="BE128" s="1729"/>
      <c r="BF128" s="1729"/>
      <c r="BG128" s="1729"/>
      <c r="BH128" s="1729"/>
      <c r="BI128" s="1729"/>
      <c r="BJ128" s="1729"/>
      <c r="BK128" s="1729"/>
      <c r="BL128" s="1729"/>
      <c r="BM128" s="1729"/>
      <c r="BN128" s="1729"/>
      <c r="BO128" s="1729"/>
      <c r="BP128" s="1729"/>
      <c r="BQ128" s="1729"/>
      <c r="BR128" s="1729"/>
      <c r="BS128" s="1729"/>
      <c r="BT128" s="1729"/>
      <c r="BU128" s="1729"/>
      <c r="BV128" s="1729"/>
      <c r="BW128" s="1729"/>
      <c r="BX128" s="1729"/>
      <c r="BY128" s="1729"/>
      <c r="BZ128" s="1729"/>
      <c r="CA128" s="1729"/>
      <c r="CB128" s="1729"/>
      <c r="CC128" s="1730"/>
      <c r="CD128" s="1729"/>
      <c r="CE128" s="1729"/>
      <c r="CF128" s="1729"/>
      <c r="CG128" s="1729"/>
      <c r="CH128" s="1729"/>
      <c r="CI128" s="1729"/>
      <c r="CJ128" s="1729"/>
      <c r="CK128" s="1729"/>
      <c r="CL128" s="1729"/>
      <c r="CM128" s="1729"/>
      <c r="CN128" s="1729"/>
      <c r="CO128" s="1729"/>
      <c r="CP128" s="1729"/>
      <c r="CQ128" s="1729"/>
      <c r="CR128" s="1729"/>
      <c r="CS128" s="1729"/>
      <c r="CT128" s="1729"/>
      <c r="CU128" s="1729"/>
      <c r="CV128" s="1729"/>
      <c r="CW128" s="1729"/>
      <c r="CX128" s="1729"/>
      <c r="CY128" s="1729"/>
      <c r="CZ128" s="1729"/>
      <c r="DA128" s="1729"/>
      <c r="DB128" s="1729"/>
      <c r="DC128" s="1729"/>
      <c r="DD128" s="1729"/>
      <c r="DE128" s="1731"/>
      <c r="DF128" s="1730"/>
      <c r="DG128" s="1729"/>
      <c r="DH128" s="1729"/>
      <c r="DI128" s="1729"/>
      <c r="DJ128" s="1729"/>
      <c r="DK128" s="1729"/>
      <c r="DL128" s="1729"/>
      <c r="DM128" s="1729"/>
      <c r="DN128" s="1729"/>
      <c r="DO128" s="1729"/>
      <c r="DP128" s="1729"/>
      <c r="DQ128" s="1729"/>
      <c r="DR128" s="1729"/>
      <c r="DS128" s="1729"/>
      <c r="DT128" s="1729"/>
      <c r="DU128" s="1729"/>
      <c r="DV128" s="1729"/>
      <c r="DW128" s="1729"/>
      <c r="DX128" s="1729"/>
      <c r="DY128" s="1729"/>
      <c r="DZ128" s="1729"/>
      <c r="EA128" s="1729"/>
      <c r="EB128" s="1729"/>
      <c r="EC128" s="1729"/>
      <c r="ED128" s="1729"/>
      <c r="EE128" s="1729"/>
      <c r="EF128" s="1729"/>
      <c r="EG128" s="1729"/>
      <c r="EH128" s="1729"/>
      <c r="EI128" s="1729"/>
      <c r="EJ128" s="1731"/>
      <c r="EK128" s="1729"/>
      <c r="EL128" s="1729"/>
      <c r="EM128" s="1729"/>
      <c r="EN128" s="1729"/>
      <c r="EO128" s="1729"/>
      <c r="EP128" s="1767"/>
      <c r="EQ128" s="1707"/>
      <c r="ER128" s="1422"/>
    </row>
    <row r="129" spans="4:148" ht="9.9499999999999993" customHeight="1">
      <c r="D129" s="1689"/>
      <c r="E129" s="1740"/>
      <c r="F129" s="1698"/>
      <c r="G129" s="1699"/>
      <c r="H129" s="1699"/>
      <c r="I129" s="1699"/>
      <c r="J129" s="1699"/>
      <c r="K129" s="1699"/>
      <c r="L129" s="1916" t="s">
        <v>2838</v>
      </c>
      <c r="M129" s="1839"/>
      <c r="N129" s="1839"/>
      <c r="O129" s="1839"/>
      <c r="P129" s="1839"/>
      <c r="Q129" s="1839"/>
      <c r="R129" s="1839"/>
      <c r="S129" s="1839"/>
      <c r="T129" s="1839"/>
      <c r="U129" s="1839"/>
      <c r="V129" s="1839"/>
      <c r="W129" s="1839"/>
      <c r="X129" s="1839"/>
      <c r="Y129" s="1839"/>
      <c r="Z129" s="1839"/>
      <c r="AA129" s="1839"/>
      <c r="AB129" s="1839"/>
      <c r="AC129" s="1839"/>
      <c r="AD129" s="1839"/>
      <c r="AE129" s="1839"/>
      <c r="AF129" s="1839"/>
      <c r="AG129" s="1839"/>
      <c r="AH129" s="1839"/>
      <c r="AI129" s="1839"/>
      <c r="AJ129" s="1839"/>
      <c r="AK129" s="1839"/>
      <c r="AL129" s="1699"/>
      <c r="AM129" s="1886"/>
      <c r="AN129" s="1850"/>
      <c r="AO129" s="536"/>
      <c r="AP129" s="1689"/>
      <c r="AQ129" s="1686"/>
      <c r="AR129" s="1686"/>
      <c r="AS129" s="1686"/>
      <c r="AT129" s="1686"/>
      <c r="AU129" s="1686"/>
      <c r="AV129" s="1686"/>
      <c r="AW129" s="536"/>
      <c r="AX129" s="1773"/>
      <c r="AY129" s="1729"/>
      <c r="AZ129" s="1729"/>
      <c r="BA129" s="1729"/>
      <c r="BB129" s="1729"/>
      <c r="BC129" s="1729"/>
      <c r="BD129" s="1729"/>
      <c r="BE129" s="1729"/>
      <c r="BF129" s="1729"/>
      <c r="BG129" s="1729"/>
      <c r="BH129" s="1729"/>
      <c r="BI129" s="1729"/>
      <c r="BJ129" s="1729"/>
      <c r="BK129" s="1729"/>
      <c r="BL129" s="1729"/>
      <c r="BM129" s="1729"/>
      <c r="BN129" s="1729"/>
      <c r="BO129" s="1729"/>
      <c r="BP129" s="1729"/>
      <c r="BQ129" s="1729"/>
      <c r="BR129" s="1729"/>
      <c r="BS129" s="1729"/>
      <c r="BT129" s="1729"/>
      <c r="BU129" s="1729"/>
      <c r="BV129" s="1729"/>
      <c r="BW129" s="1729"/>
      <c r="BX129" s="1729"/>
      <c r="BY129" s="1729"/>
      <c r="BZ129" s="1729"/>
      <c r="CA129" s="1729"/>
      <c r="CB129" s="1729"/>
      <c r="CC129" s="1730"/>
      <c r="CD129" s="1729"/>
      <c r="CE129" s="1729"/>
      <c r="CF129" s="1729"/>
      <c r="CG129" s="1729"/>
      <c r="CH129" s="1729"/>
      <c r="CI129" s="1729"/>
      <c r="CJ129" s="1729"/>
      <c r="CK129" s="1729"/>
      <c r="CL129" s="1729"/>
      <c r="CM129" s="1729"/>
      <c r="CN129" s="1729"/>
      <c r="CO129" s="1729"/>
      <c r="CP129" s="1729"/>
      <c r="CQ129" s="1729"/>
      <c r="CR129" s="1729"/>
      <c r="CS129" s="1729"/>
      <c r="CT129" s="1729"/>
      <c r="CU129" s="1729"/>
      <c r="CV129" s="1729"/>
      <c r="CW129" s="1729"/>
      <c r="CX129" s="1729"/>
      <c r="CY129" s="1729"/>
      <c r="CZ129" s="1729"/>
      <c r="DA129" s="1729"/>
      <c r="DB129" s="1729"/>
      <c r="DC129" s="1729"/>
      <c r="DD129" s="1729"/>
      <c r="DE129" s="1731"/>
      <c r="DF129" s="1730"/>
      <c r="DG129" s="1729"/>
      <c r="DH129" s="1729"/>
      <c r="DI129" s="1729"/>
      <c r="DJ129" s="1729"/>
      <c r="DK129" s="1729"/>
      <c r="DL129" s="1729"/>
      <c r="DM129" s="1729"/>
      <c r="DN129" s="1729"/>
      <c r="DO129" s="1729"/>
      <c r="DP129" s="1729"/>
      <c r="DQ129" s="1729"/>
      <c r="DR129" s="1729"/>
      <c r="DS129" s="1729"/>
      <c r="DT129" s="1729"/>
      <c r="DU129" s="1729"/>
      <c r="DV129" s="1729"/>
      <c r="DW129" s="1729"/>
      <c r="DX129" s="1729"/>
      <c r="DY129" s="1729"/>
      <c r="DZ129" s="1729"/>
      <c r="EA129" s="1729"/>
      <c r="EB129" s="1729"/>
      <c r="EC129" s="1729"/>
      <c r="ED129" s="1729"/>
      <c r="EE129" s="1729"/>
      <c r="EF129" s="1729"/>
      <c r="EG129" s="1729"/>
      <c r="EH129" s="1729"/>
      <c r="EI129" s="1729"/>
      <c r="EJ129" s="1731"/>
      <c r="EK129" s="1729"/>
      <c r="EL129" s="1729"/>
      <c r="EM129" s="1729"/>
      <c r="EN129" s="1729"/>
      <c r="EO129" s="1729"/>
      <c r="EP129" s="1767"/>
      <c r="EQ129" s="1707"/>
      <c r="ER129" s="1422"/>
    </row>
    <row r="130" spans="4:148" ht="9.9499999999999993" customHeight="1">
      <c r="D130" s="1689"/>
      <c r="E130" s="1740"/>
      <c r="F130" s="1698"/>
      <c r="G130" s="1699"/>
      <c r="H130" s="1699"/>
      <c r="I130" s="1699"/>
      <c r="J130" s="1699"/>
      <c r="K130" s="1699"/>
      <c r="L130" s="1917" t="s">
        <v>2841</v>
      </c>
      <c r="M130" s="1839"/>
      <c r="N130" s="1839"/>
      <c r="O130" s="1839"/>
      <c r="P130" s="1839"/>
      <c r="Q130" s="1839"/>
      <c r="R130" s="1839"/>
      <c r="S130" s="1839"/>
      <c r="T130" s="1839"/>
      <c r="U130" s="1839"/>
      <c r="V130" s="1839"/>
      <c r="W130" s="1839"/>
      <c r="X130" s="1839"/>
      <c r="Y130" s="1839"/>
      <c r="Z130" s="1839"/>
      <c r="AA130" s="1839"/>
      <c r="AB130" s="1839"/>
      <c r="AC130" s="1839"/>
      <c r="AD130" s="1839"/>
      <c r="AE130" s="1839"/>
      <c r="AF130" s="1839"/>
      <c r="AG130" s="1839"/>
      <c r="AH130" s="1839"/>
      <c r="AI130" s="1839"/>
      <c r="AJ130" s="1839"/>
      <c r="AK130" s="1839"/>
      <c r="AL130" s="1699"/>
      <c r="AM130" s="1886"/>
      <c r="AN130" s="1850"/>
      <c r="AO130" s="536"/>
      <c r="AP130" s="1689"/>
      <c r="AQ130" s="3332" t="s">
        <v>2693</v>
      </c>
      <c r="AR130" s="3333"/>
      <c r="AS130" s="3333"/>
      <c r="AT130" s="3333"/>
      <c r="AU130" s="3333"/>
      <c r="AV130" s="3334"/>
      <c r="AW130" s="536"/>
      <c r="AX130" s="1773"/>
      <c r="AY130" s="1729"/>
      <c r="AZ130" s="1729"/>
      <c r="BA130" s="1729"/>
      <c r="BB130" s="1729"/>
      <c r="BC130" s="1729"/>
      <c r="BD130" s="1729"/>
      <c r="BE130" s="1729"/>
      <c r="BF130" s="1729"/>
      <c r="BG130" s="1729"/>
      <c r="BH130" s="1729"/>
      <c r="BI130" s="1729"/>
      <c r="BJ130" s="1729"/>
      <c r="BK130" s="1729"/>
      <c r="BL130" s="1729"/>
      <c r="BM130" s="1729"/>
      <c r="BN130" s="1729"/>
      <c r="BO130" s="1729"/>
      <c r="BP130" s="1729"/>
      <c r="BQ130" s="1729"/>
      <c r="BR130" s="1729"/>
      <c r="BS130" s="1729"/>
      <c r="BT130" s="1729"/>
      <c r="BU130" s="1729"/>
      <c r="BV130" s="1729"/>
      <c r="BW130" s="1729"/>
      <c r="BX130" s="1729"/>
      <c r="BY130" s="1729"/>
      <c r="BZ130" s="1729"/>
      <c r="CA130" s="1729"/>
      <c r="CB130" s="1729"/>
      <c r="CC130" s="1730"/>
      <c r="CD130" s="1729"/>
      <c r="CE130" s="1729"/>
      <c r="CF130" s="1729"/>
      <c r="CG130" s="1729"/>
      <c r="CH130" s="1729"/>
      <c r="CI130" s="1729"/>
      <c r="CJ130" s="1729"/>
      <c r="CK130" s="1729"/>
      <c r="CL130" s="1729"/>
      <c r="CM130" s="1729"/>
      <c r="CN130" s="1729"/>
      <c r="CO130" s="1729"/>
      <c r="CP130" s="1729"/>
      <c r="CQ130" s="1729"/>
      <c r="CR130" s="1729"/>
      <c r="CS130" s="1729"/>
      <c r="CT130" s="1729"/>
      <c r="CU130" s="1729"/>
      <c r="CV130" s="1729"/>
      <c r="CW130" s="1729"/>
      <c r="CX130" s="1729"/>
      <c r="CY130" s="1729"/>
      <c r="CZ130" s="1729"/>
      <c r="DA130" s="1729"/>
      <c r="DB130" s="1729"/>
      <c r="DC130" s="1729"/>
      <c r="DD130" s="1729"/>
      <c r="DE130" s="1731"/>
      <c r="DF130" s="1730"/>
      <c r="DG130" s="1729"/>
      <c r="DH130" s="1729"/>
      <c r="DI130" s="1729"/>
      <c r="DJ130" s="1729"/>
      <c r="DK130" s="1729"/>
      <c r="DL130" s="1729"/>
      <c r="DM130" s="1729"/>
      <c r="DN130" s="1729"/>
      <c r="DO130" s="1729"/>
      <c r="DP130" s="1729"/>
      <c r="DQ130" s="1729"/>
      <c r="DR130" s="1729"/>
      <c r="DS130" s="1729"/>
      <c r="DT130" s="1729"/>
      <c r="DU130" s="1729"/>
      <c r="DV130" s="1729"/>
      <c r="DW130" s="1729"/>
      <c r="DX130" s="1729"/>
      <c r="DY130" s="1729"/>
      <c r="DZ130" s="1729"/>
      <c r="EA130" s="1729"/>
      <c r="EB130" s="1729"/>
      <c r="EC130" s="1729"/>
      <c r="ED130" s="1729"/>
      <c r="EE130" s="1729"/>
      <c r="EF130" s="1729"/>
      <c r="EG130" s="1729"/>
      <c r="EH130" s="1729"/>
      <c r="EI130" s="1729"/>
      <c r="EJ130" s="1731"/>
      <c r="EK130" s="1729"/>
      <c r="EL130" s="1729"/>
      <c r="EM130" s="1729"/>
      <c r="EN130" s="1729"/>
      <c r="EO130" s="1729"/>
      <c r="EP130" s="1767"/>
      <c r="EQ130" s="1707"/>
      <c r="ER130" s="1422"/>
    </row>
    <row r="131" spans="4:148" ht="9.9499999999999993" customHeight="1">
      <c r="D131" s="1689"/>
      <c r="E131" s="1740"/>
      <c r="F131" s="1700"/>
      <c r="G131" s="1701"/>
      <c r="H131" s="1701"/>
      <c r="I131" s="1701"/>
      <c r="J131" s="1701"/>
      <c r="K131" s="1701"/>
      <c r="L131" s="1701"/>
      <c r="M131" s="1840"/>
      <c r="N131" s="1840"/>
      <c r="O131" s="1840"/>
      <c r="P131" s="1840"/>
      <c r="Q131" s="1840"/>
      <c r="R131" s="1840"/>
      <c r="S131" s="1840"/>
      <c r="T131" s="1840"/>
      <c r="U131" s="1840"/>
      <c r="V131" s="1840"/>
      <c r="W131" s="1840"/>
      <c r="X131" s="1840"/>
      <c r="Y131" s="1840"/>
      <c r="Z131" s="1840"/>
      <c r="AA131" s="1840"/>
      <c r="AB131" s="1840"/>
      <c r="AC131" s="1840"/>
      <c r="AD131" s="1840"/>
      <c r="AE131" s="1840"/>
      <c r="AF131" s="1840"/>
      <c r="AG131" s="1840"/>
      <c r="AH131" s="1840"/>
      <c r="AI131" s="1840"/>
      <c r="AJ131" s="1840"/>
      <c r="AK131" s="1840"/>
      <c r="AL131" s="1701"/>
      <c r="AM131" s="1887"/>
      <c r="AN131" s="1850"/>
      <c r="AO131" s="536"/>
      <c r="AP131" s="1689"/>
      <c r="AQ131" s="3335"/>
      <c r="AR131" s="3336"/>
      <c r="AS131" s="3336"/>
      <c r="AT131" s="3336"/>
      <c r="AU131" s="3336"/>
      <c r="AV131" s="3337"/>
      <c r="AW131" s="536"/>
      <c r="AX131" s="1773"/>
      <c r="AY131" s="1729"/>
      <c r="AZ131" s="1729"/>
      <c r="BA131" s="1729"/>
      <c r="BB131" s="1729"/>
      <c r="BC131" s="1729"/>
      <c r="BD131" s="1729"/>
      <c r="BE131" s="1729"/>
      <c r="BF131" s="1729"/>
      <c r="BG131" s="1729"/>
      <c r="BH131" s="1729"/>
      <c r="BI131" s="1729"/>
      <c r="BJ131" s="1729"/>
      <c r="BK131" s="1729"/>
      <c r="BL131" s="1729"/>
      <c r="BM131" s="1729"/>
      <c r="BN131" s="1729"/>
      <c r="BO131" s="1729"/>
      <c r="BP131" s="1729"/>
      <c r="BQ131" s="1729"/>
      <c r="BR131" s="1729"/>
      <c r="BS131" s="1729"/>
      <c r="BT131" s="1729"/>
      <c r="BU131" s="1729"/>
      <c r="BV131" s="1729"/>
      <c r="BW131" s="1729"/>
      <c r="BX131" s="1729"/>
      <c r="BY131" s="1729"/>
      <c r="BZ131" s="1729"/>
      <c r="CA131" s="1729"/>
      <c r="CB131" s="1729"/>
      <c r="CC131" s="1730"/>
      <c r="CD131" s="1729"/>
      <c r="CE131" s="1729"/>
      <c r="CF131" s="1729"/>
      <c r="CG131" s="1729"/>
      <c r="CH131" s="1729"/>
      <c r="CI131" s="1729"/>
      <c r="CJ131" s="1729"/>
      <c r="CK131" s="1729"/>
      <c r="CL131" s="1729"/>
      <c r="CM131" s="1729"/>
      <c r="CN131" s="1729"/>
      <c r="CO131" s="1729"/>
      <c r="CP131" s="1729"/>
      <c r="CQ131" s="1729"/>
      <c r="CR131" s="1729"/>
      <c r="CS131" s="1729"/>
      <c r="CT131" s="1729"/>
      <c r="CU131" s="1729"/>
      <c r="CV131" s="1729"/>
      <c r="CW131" s="1729"/>
      <c r="CX131" s="1729"/>
      <c r="CY131" s="1729"/>
      <c r="CZ131" s="1729"/>
      <c r="DA131" s="1729"/>
      <c r="DB131" s="1729"/>
      <c r="DC131" s="1729"/>
      <c r="DD131" s="1729"/>
      <c r="DE131" s="1731"/>
      <c r="DF131" s="1730"/>
      <c r="DG131" s="1729"/>
      <c r="DH131" s="1729"/>
      <c r="DI131" s="1729"/>
      <c r="DJ131" s="1729"/>
      <c r="DK131" s="1729"/>
      <c r="DL131" s="1729"/>
      <c r="DM131" s="1729"/>
      <c r="DN131" s="1729"/>
      <c r="DO131" s="1729"/>
      <c r="DP131" s="1729"/>
      <c r="DQ131" s="1729"/>
      <c r="DR131" s="1729"/>
      <c r="DS131" s="1729"/>
      <c r="DT131" s="1729"/>
      <c r="DU131" s="1729"/>
      <c r="DV131" s="1729"/>
      <c r="DW131" s="1729"/>
      <c r="DX131" s="1729"/>
      <c r="DY131" s="1729"/>
      <c r="DZ131" s="1729"/>
      <c r="EA131" s="1729"/>
      <c r="EB131" s="1729"/>
      <c r="EC131" s="1729"/>
      <c r="ED131" s="1729"/>
      <c r="EE131" s="1729"/>
      <c r="EF131" s="1729"/>
      <c r="EG131" s="1729"/>
      <c r="EH131" s="1729"/>
      <c r="EI131" s="1729"/>
      <c r="EJ131" s="1731"/>
      <c r="EK131" s="1729"/>
      <c r="EL131" s="1729"/>
      <c r="EM131" s="1729"/>
      <c r="EN131" s="1729"/>
      <c r="EO131" s="1729"/>
      <c r="EP131" s="1767"/>
      <c r="EQ131" s="1707"/>
      <c r="ER131" s="1422"/>
    </row>
    <row r="132" spans="4:148" ht="9.9499999999999993" customHeight="1">
      <c r="D132" s="1689"/>
      <c r="E132" s="1740"/>
      <c r="F132" s="1742"/>
      <c r="G132" s="1743"/>
      <c r="H132" s="1743"/>
      <c r="I132" s="1743"/>
      <c r="J132" s="1743"/>
      <c r="K132" s="1743"/>
      <c r="L132" s="1901" t="s">
        <v>2840</v>
      </c>
      <c r="M132" s="1899"/>
      <c r="N132" s="1833"/>
      <c r="O132" s="1833"/>
      <c r="P132" s="1833"/>
      <c r="Q132" s="1833"/>
      <c r="R132" s="1833"/>
      <c r="S132" s="1833"/>
      <c r="T132" s="1833"/>
      <c r="U132" s="1833"/>
      <c r="V132" s="1833"/>
      <c r="W132" s="1833"/>
      <c r="X132" s="1833"/>
      <c r="Y132" s="1833"/>
      <c r="Z132" s="1833"/>
      <c r="AA132" s="1833"/>
      <c r="AB132" s="1833"/>
      <c r="AC132" s="1833"/>
      <c r="AD132" s="1833"/>
      <c r="AE132" s="1833"/>
      <c r="AF132" s="1831"/>
      <c r="AG132" s="1831"/>
      <c r="AH132" s="1831"/>
      <c r="AI132" s="1831"/>
      <c r="AJ132" s="1831"/>
      <c r="AK132" s="1831"/>
      <c r="AL132" s="1830"/>
      <c r="AM132" s="1422"/>
      <c r="AN132" s="1850"/>
      <c r="AO132" s="536"/>
      <c r="AP132" s="1689"/>
      <c r="AQ132" s="3335"/>
      <c r="AR132" s="3336"/>
      <c r="AS132" s="3336"/>
      <c r="AT132" s="3336"/>
      <c r="AU132" s="3336"/>
      <c r="AV132" s="3337"/>
      <c r="AW132" s="536"/>
      <c r="AX132" s="1773"/>
      <c r="AY132" s="1729"/>
      <c r="AZ132" s="1729"/>
      <c r="BA132" s="1729"/>
      <c r="BB132" s="1729"/>
      <c r="BC132" s="1729"/>
      <c r="BD132" s="1729"/>
      <c r="BE132" s="1729"/>
      <c r="BF132" s="1729"/>
      <c r="BG132" s="1729"/>
      <c r="BH132" s="1729"/>
      <c r="BI132" s="1729"/>
      <c r="BJ132" s="1729"/>
      <c r="BK132" s="1729"/>
      <c r="BL132" s="1729"/>
      <c r="BM132" s="1729"/>
      <c r="BN132" s="1729"/>
      <c r="BO132" s="1729"/>
      <c r="BP132" s="1729"/>
      <c r="BQ132" s="1729"/>
      <c r="BR132" s="1729"/>
      <c r="BS132" s="1729"/>
      <c r="BT132" s="1729"/>
      <c r="BU132" s="1729"/>
      <c r="BV132" s="1729"/>
      <c r="BW132" s="1729"/>
      <c r="BX132" s="1729"/>
      <c r="BY132" s="1729"/>
      <c r="BZ132" s="1729"/>
      <c r="CA132" s="1729"/>
      <c r="CB132" s="1729"/>
      <c r="CC132" s="1730"/>
      <c r="CD132" s="1729"/>
      <c r="CE132" s="1729"/>
      <c r="CF132" s="1729"/>
      <c r="CG132" s="1729"/>
      <c r="CH132" s="1729"/>
      <c r="CI132" s="1729"/>
      <c r="CJ132" s="1729"/>
      <c r="CK132" s="1729"/>
      <c r="CL132" s="1729"/>
      <c r="CM132" s="1729"/>
      <c r="CN132" s="1729"/>
      <c r="CO132" s="1729"/>
      <c r="CP132" s="1729"/>
      <c r="CQ132" s="1729"/>
      <c r="CR132" s="1729"/>
      <c r="CS132" s="1729"/>
      <c r="CT132" s="1729"/>
      <c r="CU132" s="1729"/>
      <c r="CV132" s="1729"/>
      <c r="CW132" s="1729"/>
      <c r="CX132" s="1729"/>
      <c r="CY132" s="1729"/>
      <c r="CZ132" s="1729"/>
      <c r="DA132" s="1729"/>
      <c r="DB132" s="1729"/>
      <c r="DC132" s="1729"/>
      <c r="DD132" s="1729"/>
      <c r="DE132" s="1731"/>
      <c r="DF132" s="1730"/>
      <c r="DG132" s="1729"/>
      <c r="DH132" s="1729"/>
      <c r="DI132" s="1729"/>
      <c r="DJ132" s="1729"/>
      <c r="DK132" s="1729"/>
      <c r="DL132" s="1729"/>
      <c r="DM132" s="1729"/>
      <c r="DN132" s="1729"/>
      <c r="DO132" s="1729"/>
      <c r="DP132" s="1729"/>
      <c r="DQ132" s="1729"/>
      <c r="DR132" s="1729"/>
      <c r="DS132" s="1729"/>
      <c r="DT132" s="1729"/>
      <c r="DU132" s="1729"/>
      <c r="DV132" s="1729"/>
      <c r="DW132" s="1729"/>
      <c r="DX132" s="1729"/>
      <c r="DY132" s="1729"/>
      <c r="DZ132" s="1729"/>
      <c r="EA132" s="1729"/>
      <c r="EB132" s="1729"/>
      <c r="EC132" s="1729"/>
      <c r="ED132" s="1729"/>
      <c r="EE132" s="1729"/>
      <c r="EF132" s="1729"/>
      <c r="EG132" s="1729"/>
      <c r="EH132" s="1729"/>
      <c r="EI132" s="1729"/>
      <c r="EJ132" s="1731"/>
      <c r="EK132" s="1729"/>
      <c r="EL132" s="1729"/>
      <c r="EM132" s="1729"/>
      <c r="EN132" s="1729"/>
      <c r="EO132" s="1729"/>
      <c r="EP132" s="1767"/>
      <c r="EQ132" s="1707"/>
      <c r="ER132" s="1422"/>
    </row>
    <row r="133" spans="4:148" ht="9.9499999999999993" customHeight="1">
      <c r="D133" s="1689"/>
      <c r="E133" s="1740"/>
      <c r="F133" s="1724"/>
      <c r="G133" s="1725"/>
      <c r="H133" s="1725"/>
      <c r="I133" s="1725"/>
      <c r="J133" s="1725"/>
      <c r="K133" s="1725"/>
      <c r="L133" s="1904" t="s">
        <v>2908</v>
      </c>
      <c r="M133" s="1900"/>
      <c r="N133" s="1833"/>
      <c r="O133" s="1833"/>
      <c r="P133" s="1833"/>
      <c r="Q133" s="1833"/>
      <c r="R133" s="1833"/>
      <c r="S133" s="1833"/>
      <c r="T133" s="1833"/>
      <c r="U133" s="1833"/>
      <c r="V133" s="1833"/>
      <c r="W133" s="1833"/>
      <c r="X133" s="1833"/>
      <c r="Y133" s="1833"/>
      <c r="Z133" s="1833"/>
      <c r="AA133" s="1833"/>
      <c r="AB133" s="1833"/>
      <c r="AC133" s="1833"/>
      <c r="AD133" s="1833"/>
      <c r="AE133" s="1833"/>
      <c r="AF133" s="1833"/>
      <c r="AG133" s="1833"/>
      <c r="AH133" s="1833"/>
      <c r="AI133" s="1833"/>
      <c r="AJ133" s="1833"/>
      <c r="AK133" s="1833"/>
      <c r="AL133" s="1830"/>
      <c r="AM133" s="1422"/>
      <c r="AN133" s="1850"/>
      <c r="AO133" s="536"/>
      <c r="AP133" s="1689"/>
      <c r="AQ133" s="3338"/>
      <c r="AR133" s="3339"/>
      <c r="AS133" s="3339"/>
      <c r="AT133" s="3339"/>
      <c r="AU133" s="3339"/>
      <c r="AV133" s="3340"/>
      <c r="AW133" s="536"/>
      <c r="AX133" s="1773"/>
      <c r="AY133" s="1729"/>
      <c r="AZ133" s="1729"/>
      <c r="BA133" s="1729"/>
      <c r="BB133" s="1729"/>
      <c r="BC133" s="1729"/>
      <c r="BD133" s="1729"/>
      <c r="BE133" s="1729"/>
      <c r="BF133" s="1729"/>
      <c r="BG133" s="1729"/>
      <c r="BH133" s="1729"/>
      <c r="BI133" s="1729"/>
      <c r="BJ133" s="1729"/>
      <c r="BK133" s="1729"/>
      <c r="BL133" s="1729"/>
      <c r="BM133" s="1729"/>
      <c r="BN133" s="1729"/>
      <c r="BO133" s="1729"/>
      <c r="BP133" s="1729"/>
      <c r="BQ133" s="1729"/>
      <c r="BR133" s="1729"/>
      <c r="BS133" s="1729"/>
      <c r="BT133" s="1729"/>
      <c r="BU133" s="1729"/>
      <c r="BV133" s="1729"/>
      <c r="BW133" s="1729"/>
      <c r="BX133" s="1729"/>
      <c r="BY133" s="1729"/>
      <c r="BZ133" s="1729"/>
      <c r="CA133" s="1729"/>
      <c r="CB133" s="1729"/>
      <c r="CC133" s="1730"/>
      <c r="CD133" s="1729"/>
      <c r="CE133" s="1729"/>
      <c r="CF133" s="1729"/>
      <c r="CG133" s="1729"/>
      <c r="CH133" s="1729"/>
      <c r="CI133" s="1729"/>
      <c r="CJ133" s="1729"/>
      <c r="CK133" s="1729"/>
      <c r="CL133" s="1729"/>
      <c r="CM133" s="1729"/>
      <c r="CN133" s="1729"/>
      <c r="CO133" s="1729"/>
      <c r="CP133" s="1729"/>
      <c r="CQ133" s="1729"/>
      <c r="CR133" s="1729"/>
      <c r="CS133" s="1729"/>
      <c r="CT133" s="1729"/>
      <c r="CU133" s="1729"/>
      <c r="CV133" s="1729"/>
      <c r="CW133" s="1729"/>
      <c r="CX133" s="1729"/>
      <c r="CY133" s="1729"/>
      <c r="CZ133" s="1729"/>
      <c r="DA133" s="1729"/>
      <c r="DB133" s="1729"/>
      <c r="DC133" s="1729"/>
      <c r="DD133" s="1729"/>
      <c r="DE133" s="1731"/>
      <c r="DF133" s="1730"/>
      <c r="DG133" s="1729"/>
      <c r="DH133" s="1729"/>
      <c r="DI133" s="1729"/>
      <c r="DJ133" s="1729"/>
      <c r="DK133" s="1729"/>
      <c r="DL133" s="1729"/>
      <c r="DM133" s="1729"/>
      <c r="DN133" s="1729"/>
      <c r="DO133" s="1729"/>
      <c r="DP133" s="1729"/>
      <c r="DQ133" s="1729"/>
      <c r="DR133" s="1729"/>
      <c r="DS133" s="1729"/>
      <c r="DT133" s="1729"/>
      <c r="DU133" s="1729"/>
      <c r="DV133" s="1729"/>
      <c r="DW133" s="1729"/>
      <c r="DX133" s="1729"/>
      <c r="DY133" s="1729"/>
      <c r="DZ133" s="1729"/>
      <c r="EA133" s="1729"/>
      <c r="EB133" s="1729"/>
      <c r="EC133" s="1729"/>
      <c r="ED133" s="1729"/>
      <c r="EE133" s="1729"/>
      <c r="EF133" s="1729"/>
      <c r="EG133" s="1729"/>
      <c r="EH133" s="1729"/>
      <c r="EI133" s="1729"/>
      <c r="EJ133" s="1731"/>
      <c r="EK133" s="1729"/>
      <c r="EL133" s="1729"/>
      <c r="EM133" s="1729"/>
      <c r="EN133" s="1729"/>
      <c r="EO133" s="1729"/>
      <c r="EP133" s="1767"/>
      <c r="EQ133" s="1707"/>
      <c r="ER133" s="1422"/>
    </row>
    <row r="134" spans="4:148" ht="9.9499999999999993" customHeight="1">
      <c r="D134" s="1689"/>
      <c r="E134" s="1740"/>
      <c r="F134" s="1724"/>
      <c r="G134" s="1725"/>
      <c r="H134" s="1725"/>
      <c r="I134" s="1725"/>
      <c r="J134" s="1725"/>
      <c r="K134" s="1725"/>
      <c r="L134" s="1890" t="s">
        <v>2839</v>
      </c>
      <c r="M134" s="1865"/>
      <c r="N134" s="1833"/>
      <c r="O134" s="1833"/>
      <c r="P134" s="1833"/>
      <c r="Q134" s="1833"/>
      <c r="R134" s="1833"/>
      <c r="S134" s="1833"/>
      <c r="T134" s="1833"/>
      <c r="U134" s="1833"/>
      <c r="V134" s="1833"/>
      <c r="W134" s="1833"/>
      <c r="X134" s="1833"/>
      <c r="Y134" s="1833"/>
      <c r="Z134" s="1833"/>
      <c r="AA134" s="1833"/>
      <c r="AB134" s="1833"/>
      <c r="AC134" s="1833"/>
      <c r="AD134" s="1833"/>
      <c r="AE134" s="1833"/>
      <c r="AF134" s="1833"/>
      <c r="AG134" s="1833"/>
      <c r="AH134" s="1833"/>
      <c r="AI134" s="1833"/>
      <c r="AJ134" s="1833"/>
      <c r="AK134" s="1833"/>
      <c r="AL134" s="1830"/>
      <c r="AM134" s="1422"/>
      <c r="AN134" s="1850"/>
      <c r="AO134" s="536"/>
      <c r="AP134" s="1689"/>
      <c r="AQ134" s="1686"/>
      <c r="AR134" s="1686"/>
      <c r="AS134" s="1686"/>
      <c r="AT134" s="1686"/>
      <c r="AU134" s="1686"/>
      <c r="AV134" s="1686"/>
      <c r="AW134" s="536"/>
      <c r="AX134" s="1773"/>
      <c r="AY134" s="1729"/>
      <c r="AZ134" s="1729"/>
      <c r="BA134" s="1729"/>
      <c r="BB134" s="1729"/>
      <c r="BC134" s="1729"/>
      <c r="BD134" s="1729"/>
      <c r="BE134" s="1729"/>
      <c r="BF134" s="1729"/>
      <c r="BG134" s="1729"/>
      <c r="BH134" s="1729"/>
      <c r="BI134" s="1729"/>
      <c r="BJ134" s="1729"/>
      <c r="BK134" s="1729"/>
      <c r="BL134" s="1729"/>
      <c r="BM134" s="1729"/>
      <c r="BN134" s="1729"/>
      <c r="BO134" s="1729"/>
      <c r="BP134" s="1729"/>
      <c r="BQ134" s="1729"/>
      <c r="BR134" s="1729"/>
      <c r="BS134" s="1729"/>
      <c r="BT134" s="1729"/>
      <c r="BU134" s="1729"/>
      <c r="BV134" s="1729"/>
      <c r="BW134" s="1729"/>
      <c r="BX134" s="1729"/>
      <c r="BY134" s="1729"/>
      <c r="BZ134" s="1729"/>
      <c r="CA134" s="1729"/>
      <c r="CB134" s="1729"/>
      <c r="CC134" s="1730"/>
      <c r="CD134" s="1729"/>
      <c r="CE134" s="1729"/>
      <c r="CF134" s="1729"/>
      <c r="CG134" s="1729"/>
      <c r="CH134" s="1729"/>
      <c r="CI134" s="1729"/>
      <c r="CJ134" s="1729"/>
      <c r="CK134" s="1729"/>
      <c r="CL134" s="1729"/>
      <c r="CM134" s="1729"/>
      <c r="CN134" s="1729"/>
      <c r="CO134" s="1729"/>
      <c r="CP134" s="1729"/>
      <c r="CQ134" s="1729"/>
      <c r="CR134" s="1729"/>
      <c r="CS134" s="1729"/>
      <c r="CT134" s="1729"/>
      <c r="CU134" s="1729"/>
      <c r="CV134" s="1729"/>
      <c r="CW134" s="1729"/>
      <c r="CX134" s="1729"/>
      <c r="CY134" s="1729"/>
      <c r="CZ134" s="1729"/>
      <c r="DA134" s="1729"/>
      <c r="DB134" s="1729"/>
      <c r="DC134" s="1729"/>
      <c r="DD134" s="1729"/>
      <c r="DE134" s="1731"/>
      <c r="DF134" s="1730"/>
      <c r="DG134" s="1729"/>
      <c r="DH134" s="1729"/>
      <c r="DI134" s="1729"/>
      <c r="DJ134" s="1729"/>
      <c r="DK134" s="1729"/>
      <c r="DL134" s="1729"/>
      <c r="DM134" s="1729"/>
      <c r="DN134" s="1729"/>
      <c r="DO134" s="1729"/>
      <c r="DP134" s="1729"/>
      <c r="DQ134" s="1729"/>
      <c r="DR134" s="1729"/>
      <c r="DS134" s="1729"/>
      <c r="DT134" s="1729"/>
      <c r="DU134" s="1729"/>
      <c r="DV134" s="1729"/>
      <c r="DW134" s="1729"/>
      <c r="DX134" s="1729"/>
      <c r="DY134" s="1729"/>
      <c r="DZ134" s="1729"/>
      <c r="EA134" s="1729"/>
      <c r="EB134" s="1729"/>
      <c r="EC134" s="1729"/>
      <c r="ED134" s="1729"/>
      <c r="EE134" s="1729"/>
      <c r="EF134" s="1729"/>
      <c r="EG134" s="1729"/>
      <c r="EH134" s="1729"/>
      <c r="EI134" s="1729"/>
      <c r="EJ134" s="1731"/>
      <c r="EK134" s="1729"/>
      <c r="EL134" s="1729"/>
      <c r="EM134" s="1729"/>
      <c r="EN134" s="1729"/>
      <c r="EO134" s="1729"/>
      <c r="EP134" s="1767"/>
      <c r="EQ134" s="1707"/>
      <c r="ER134" s="1422"/>
    </row>
    <row r="135" spans="4:148" ht="9.9499999999999993" customHeight="1">
      <c r="D135" s="1689"/>
      <c r="E135" s="1740"/>
      <c r="F135" s="1724"/>
      <c r="G135" s="1725"/>
      <c r="H135" s="1725"/>
      <c r="I135" s="1725"/>
      <c r="J135" s="1725"/>
      <c r="K135" s="1725"/>
      <c r="L135" s="1890" t="s">
        <v>2842</v>
      </c>
      <c r="M135" s="1865"/>
      <c r="N135" s="1833"/>
      <c r="O135" s="1833"/>
      <c r="P135" s="1833"/>
      <c r="Q135" s="1833"/>
      <c r="R135" s="1833"/>
      <c r="S135" s="1833"/>
      <c r="T135" s="1833"/>
      <c r="U135" s="1833"/>
      <c r="V135" s="1833"/>
      <c r="W135" s="1833"/>
      <c r="X135" s="1833"/>
      <c r="Y135" s="1833"/>
      <c r="Z135" s="1833"/>
      <c r="AA135" s="1833"/>
      <c r="AB135" s="1833"/>
      <c r="AC135" s="1833"/>
      <c r="AD135" s="1833"/>
      <c r="AE135" s="1833"/>
      <c r="AF135" s="1833"/>
      <c r="AG135" s="1833"/>
      <c r="AH135" s="1833"/>
      <c r="AI135" s="1833"/>
      <c r="AJ135" s="1833"/>
      <c r="AK135" s="1833"/>
      <c r="AL135" s="1830"/>
      <c r="AM135" s="1422"/>
      <c r="AN135" s="1850"/>
      <c r="AO135" s="536"/>
      <c r="AP135" s="1689"/>
      <c r="AQ135" s="3332" t="s">
        <v>2694</v>
      </c>
      <c r="AR135" s="3333"/>
      <c r="AS135" s="3333"/>
      <c r="AT135" s="3333"/>
      <c r="AU135" s="3333"/>
      <c r="AV135" s="3334"/>
      <c r="AW135" s="536"/>
      <c r="AX135" s="1773"/>
      <c r="AY135" s="1729"/>
      <c r="AZ135" s="1729"/>
      <c r="BA135" s="1729"/>
      <c r="BB135" s="1729"/>
      <c r="BC135" s="1729"/>
      <c r="BD135" s="1729"/>
      <c r="BE135" s="1729"/>
      <c r="BF135" s="1729"/>
      <c r="BG135" s="1729"/>
      <c r="BH135" s="1729"/>
      <c r="BI135" s="1729"/>
      <c r="BJ135" s="1729"/>
      <c r="BK135" s="1729"/>
      <c r="BL135" s="1729"/>
      <c r="BM135" s="1729"/>
      <c r="BN135" s="1729"/>
      <c r="BO135" s="1729"/>
      <c r="BP135" s="1729"/>
      <c r="BQ135" s="1729"/>
      <c r="BR135" s="1729"/>
      <c r="BS135" s="1729"/>
      <c r="BT135" s="1729"/>
      <c r="BU135" s="1729"/>
      <c r="BV135" s="1729"/>
      <c r="BW135" s="1729"/>
      <c r="BX135" s="1729"/>
      <c r="BY135" s="1729"/>
      <c r="BZ135" s="1729"/>
      <c r="CA135" s="1729"/>
      <c r="CB135" s="1729"/>
      <c r="CC135" s="1730"/>
      <c r="CD135" s="1729"/>
      <c r="CE135" s="1729"/>
      <c r="CF135" s="1729"/>
      <c r="CG135" s="1729"/>
      <c r="CH135" s="1729"/>
      <c r="CI135" s="1729"/>
      <c r="CJ135" s="1729"/>
      <c r="CK135" s="1729"/>
      <c r="CL135" s="1729"/>
      <c r="CM135" s="1729"/>
      <c r="CN135" s="1729"/>
      <c r="CO135" s="1729"/>
      <c r="CP135" s="1729"/>
      <c r="CQ135" s="1729"/>
      <c r="CR135" s="1729"/>
      <c r="CS135" s="1729"/>
      <c r="CT135" s="1729"/>
      <c r="CU135" s="1729"/>
      <c r="CV135" s="1729"/>
      <c r="CW135" s="1729"/>
      <c r="CX135" s="1729"/>
      <c r="CY135" s="1729"/>
      <c r="CZ135" s="1729"/>
      <c r="DA135" s="1729"/>
      <c r="DB135" s="1729"/>
      <c r="DC135" s="1729"/>
      <c r="DD135" s="1729"/>
      <c r="DE135" s="1731"/>
      <c r="DF135" s="1730"/>
      <c r="DG135" s="1729"/>
      <c r="DH135" s="1729"/>
      <c r="DI135" s="1729"/>
      <c r="DJ135" s="1729"/>
      <c r="DK135" s="1729"/>
      <c r="DL135" s="1729"/>
      <c r="DM135" s="1729"/>
      <c r="DN135" s="1729"/>
      <c r="DO135" s="1729"/>
      <c r="DP135" s="1729"/>
      <c r="DQ135" s="1729"/>
      <c r="DR135" s="1729"/>
      <c r="DS135" s="1729"/>
      <c r="DT135" s="1729"/>
      <c r="DU135" s="1729"/>
      <c r="DV135" s="1729"/>
      <c r="DW135" s="1729"/>
      <c r="DX135" s="1729"/>
      <c r="DY135" s="1729"/>
      <c r="DZ135" s="1729"/>
      <c r="EA135" s="1729"/>
      <c r="EB135" s="1729"/>
      <c r="EC135" s="1729"/>
      <c r="ED135" s="1729"/>
      <c r="EE135" s="1729"/>
      <c r="EF135" s="1729"/>
      <c r="EG135" s="1729"/>
      <c r="EH135" s="1729"/>
      <c r="EI135" s="1729"/>
      <c r="EJ135" s="1731"/>
      <c r="EK135" s="1729"/>
      <c r="EL135" s="1729"/>
      <c r="EM135" s="1729"/>
      <c r="EN135" s="1729"/>
      <c r="EO135" s="1729"/>
      <c r="EP135" s="1767"/>
      <c r="EQ135" s="1707"/>
      <c r="ER135" s="1422"/>
    </row>
    <row r="136" spans="4:148" ht="9.9499999999999993" customHeight="1">
      <c r="D136" s="1689"/>
      <c r="E136" s="1740"/>
      <c r="F136" s="1726"/>
      <c r="G136" s="1727"/>
      <c r="H136" s="1727"/>
      <c r="I136" s="1727"/>
      <c r="J136" s="1727"/>
      <c r="K136" s="1727"/>
      <c r="L136" s="1727"/>
      <c r="M136" s="1834"/>
      <c r="N136" s="1834"/>
      <c r="O136" s="1834"/>
      <c r="P136" s="1834"/>
      <c r="Q136" s="1834"/>
      <c r="R136" s="1834"/>
      <c r="S136" s="1834"/>
      <c r="T136" s="1834"/>
      <c r="U136" s="1834"/>
      <c r="V136" s="1834"/>
      <c r="W136" s="1834"/>
      <c r="X136" s="1834"/>
      <c r="Y136" s="1834"/>
      <c r="Z136" s="1834"/>
      <c r="AA136" s="1834"/>
      <c r="AB136" s="1834"/>
      <c r="AC136" s="1834"/>
      <c r="AD136" s="1834"/>
      <c r="AE136" s="1834"/>
      <c r="AF136" s="1834"/>
      <c r="AG136" s="1834"/>
      <c r="AH136" s="1834"/>
      <c r="AI136" s="1834"/>
      <c r="AJ136" s="1834"/>
      <c r="AK136" s="1834"/>
      <c r="AL136" s="521"/>
      <c r="AM136" s="1390"/>
      <c r="AN136" s="1850"/>
      <c r="AO136" s="536"/>
      <c r="AP136" s="1689"/>
      <c r="AQ136" s="3335"/>
      <c r="AR136" s="3336"/>
      <c r="AS136" s="3336"/>
      <c r="AT136" s="3336"/>
      <c r="AU136" s="3336"/>
      <c r="AV136" s="3337"/>
      <c r="AW136" s="536"/>
      <c r="AX136" s="1773"/>
      <c r="AY136" s="1729"/>
      <c r="AZ136" s="1729"/>
      <c r="BA136" s="1729"/>
      <c r="BB136" s="1729"/>
      <c r="BC136" s="1729"/>
      <c r="BD136" s="1729"/>
      <c r="BE136" s="1729"/>
      <c r="BF136" s="1729"/>
      <c r="BG136" s="1729"/>
      <c r="BH136" s="1729"/>
      <c r="BI136" s="1729"/>
      <c r="BJ136" s="1729"/>
      <c r="BK136" s="1729"/>
      <c r="BL136" s="1729"/>
      <c r="BM136" s="1729"/>
      <c r="BN136" s="1729"/>
      <c r="BO136" s="1729"/>
      <c r="BP136" s="1729"/>
      <c r="BQ136" s="1729"/>
      <c r="BR136" s="1729"/>
      <c r="BS136" s="1729"/>
      <c r="BT136" s="1729"/>
      <c r="BU136" s="1729"/>
      <c r="BV136" s="1729"/>
      <c r="BW136" s="1729"/>
      <c r="BX136" s="1729"/>
      <c r="BY136" s="1729"/>
      <c r="BZ136" s="1729"/>
      <c r="CA136" s="1729"/>
      <c r="CB136" s="1729"/>
      <c r="CC136" s="1730"/>
      <c r="CD136" s="1729"/>
      <c r="CE136" s="1729"/>
      <c r="CF136" s="1729"/>
      <c r="CG136" s="1729"/>
      <c r="CH136" s="1729"/>
      <c r="CI136" s="1729"/>
      <c r="CJ136" s="1729"/>
      <c r="CK136" s="1729"/>
      <c r="CL136" s="1729"/>
      <c r="CM136" s="1729"/>
      <c r="CN136" s="1729"/>
      <c r="CO136" s="1729"/>
      <c r="CP136" s="1729"/>
      <c r="CQ136" s="1729"/>
      <c r="CR136" s="1729"/>
      <c r="CS136" s="1729"/>
      <c r="CT136" s="1729"/>
      <c r="CU136" s="1729"/>
      <c r="CV136" s="1729"/>
      <c r="CW136" s="1729"/>
      <c r="CX136" s="1729"/>
      <c r="CY136" s="1729"/>
      <c r="CZ136" s="1729"/>
      <c r="DA136" s="1729"/>
      <c r="DB136" s="1729"/>
      <c r="DC136" s="1729"/>
      <c r="DD136" s="1729"/>
      <c r="DE136" s="1731"/>
      <c r="DF136" s="1730"/>
      <c r="DG136" s="1729"/>
      <c r="DH136" s="1729"/>
      <c r="DI136" s="1729"/>
      <c r="DJ136" s="1729"/>
      <c r="DK136" s="1729"/>
      <c r="DL136" s="1729"/>
      <c r="DM136" s="1729"/>
      <c r="DN136" s="1729"/>
      <c r="DO136" s="1729"/>
      <c r="DP136" s="1729"/>
      <c r="DQ136" s="1729"/>
      <c r="DR136" s="1729"/>
      <c r="DS136" s="1729"/>
      <c r="DT136" s="1729"/>
      <c r="DU136" s="1729"/>
      <c r="DV136" s="1729"/>
      <c r="DW136" s="1729"/>
      <c r="DX136" s="1729"/>
      <c r="DY136" s="1729"/>
      <c r="DZ136" s="1729"/>
      <c r="EA136" s="1729"/>
      <c r="EB136" s="1729"/>
      <c r="EC136" s="1729"/>
      <c r="ED136" s="1729"/>
      <c r="EE136" s="1729"/>
      <c r="EF136" s="1729"/>
      <c r="EG136" s="1729"/>
      <c r="EH136" s="1729"/>
      <c r="EI136" s="1729"/>
      <c r="EJ136" s="1731"/>
      <c r="EK136" s="1729"/>
      <c r="EL136" s="1729"/>
      <c r="EM136" s="1729"/>
      <c r="EN136" s="1729"/>
      <c r="EO136" s="1729"/>
      <c r="EP136" s="1767"/>
      <c r="EQ136" s="1707"/>
      <c r="ER136" s="1422"/>
    </row>
    <row r="137" spans="4:148" ht="9.9499999999999993" customHeight="1">
      <c r="D137" s="1689"/>
      <c r="E137" s="1740"/>
      <c r="F137" s="1742"/>
      <c r="G137" s="1743"/>
      <c r="H137" s="1743"/>
      <c r="I137" s="1743"/>
      <c r="J137" s="1743"/>
      <c r="K137" s="1743"/>
      <c r="L137" s="1901" t="s">
        <v>2840</v>
      </c>
      <c r="M137" s="1899"/>
      <c r="N137" s="1833"/>
      <c r="O137" s="1833"/>
      <c r="P137" s="1833"/>
      <c r="Q137" s="1833"/>
      <c r="R137" s="1833"/>
      <c r="S137" s="1833"/>
      <c r="T137" s="1833"/>
      <c r="U137" s="1833"/>
      <c r="V137" s="1833"/>
      <c r="W137" s="1833"/>
      <c r="X137" s="1833"/>
      <c r="Y137" s="1833"/>
      <c r="Z137" s="1833"/>
      <c r="AA137" s="1833"/>
      <c r="AB137" s="1833"/>
      <c r="AC137" s="1833"/>
      <c r="AD137" s="1833"/>
      <c r="AE137" s="1833"/>
      <c r="AF137" s="1831"/>
      <c r="AG137" s="1831"/>
      <c r="AH137" s="1831"/>
      <c r="AI137" s="1831"/>
      <c r="AJ137" s="1831"/>
      <c r="AK137" s="1831"/>
      <c r="AL137" s="1830"/>
      <c r="AM137" s="1422"/>
      <c r="AN137" s="1850"/>
      <c r="AO137" s="536"/>
      <c r="AP137" s="1689"/>
      <c r="AQ137" s="3335"/>
      <c r="AR137" s="3336"/>
      <c r="AS137" s="3336"/>
      <c r="AT137" s="3336"/>
      <c r="AU137" s="3336"/>
      <c r="AV137" s="3337"/>
      <c r="AW137" s="536"/>
      <c r="AX137" s="1773"/>
      <c r="AY137" s="1729"/>
      <c r="AZ137" s="1729"/>
      <c r="BA137" s="1729"/>
      <c r="BB137" s="1729"/>
      <c r="BC137" s="1729"/>
      <c r="BD137" s="1729"/>
      <c r="BE137" s="1729"/>
      <c r="BF137" s="1729"/>
      <c r="BG137" s="1729"/>
      <c r="BH137" s="1729"/>
      <c r="BI137" s="1729"/>
      <c r="BJ137" s="1729"/>
      <c r="BK137" s="1729"/>
      <c r="BL137" s="1729"/>
      <c r="BM137" s="1729"/>
      <c r="BN137" s="1729"/>
      <c r="BO137" s="1729"/>
      <c r="BP137" s="1729"/>
      <c r="BQ137" s="1729"/>
      <c r="BR137" s="1729"/>
      <c r="BS137" s="1729"/>
      <c r="BT137" s="1729"/>
      <c r="BU137" s="1729"/>
      <c r="BV137" s="1729"/>
      <c r="BW137" s="1729"/>
      <c r="BX137" s="1729"/>
      <c r="BY137" s="1729"/>
      <c r="BZ137" s="1729"/>
      <c r="CA137" s="1729"/>
      <c r="CB137" s="1729"/>
      <c r="CC137" s="1730"/>
      <c r="CD137" s="1729"/>
      <c r="CE137" s="1729"/>
      <c r="CF137" s="1729"/>
      <c r="CG137" s="1729"/>
      <c r="CH137" s="1729"/>
      <c r="CI137" s="1729"/>
      <c r="CJ137" s="1729"/>
      <c r="CK137" s="1729"/>
      <c r="CL137" s="1729"/>
      <c r="CM137" s="1729"/>
      <c r="CN137" s="1729"/>
      <c r="CO137" s="1729"/>
      <c r="CP137" s="1729"/>
      <c r="CQ137" s="1729"/>
      <c r="CR137" s="1729"/>
      <c r="CS137" s="1729"/>
      <c r="CT137" s="1729"/>
      <c r="CU137" s="1729"/>
      <c r="CV137" s="1729"/>
      <c r="CW137" s="1729"/>
      <c r="CX137" s="1729"/>
      <c r="CY137" s="1729"/>
      <c r="CZ137" s="1729"/>
      <c r="DA137" s="1729"/>
      <c r="DB137" s="1729"/>
      <c r="DC137" s="1729"/>
      <c r="DD137" s="1729"/>
      <c r="DE137" s="1731"/>
      <c r="DF137" s="1730"/>
      <c r="DG137" s="1729"/>
      <c r="DH137" s="1729"/>
      <c r="DI137" s="1729"/>
      <c r="DJ137" s="1729"/>
      <c r="DK137" s="1729"/>
      <c r="DL137" s="1729"/>
      <c r="DM137" s="1729"/>
      <c r="DN137" s="1729"/>
      <c r="DO137" s="1729"/>
      <c r="DP137" s="1729"/>
      <c r="DQ137" s="1729"/>
      <c r="DR137" s="1729"/>
      <c r="DS137" s="1729"/>
      <c r="DT137" s="1729"/>
      <c r="DU137" s="1729"/>
      <c r="DV137" s="1729"/>
      <c r="DW137" s="1729"/>
      <c r="DX137" s="1729"/>
      <c r="DY137" s="1729"/>
      <c r="DZ137" s="1729"/>
      <c r="EA137" s="1729"/>
      <c r="EB137" s="1729"/>
      <c r="EC137" s="1729"/>
      <c r="ED137" s="1729"/>
      <c r="EE137" s="1729"/>
      <c r="EF137" s="1729"/>
      <c r="EG137" s="1729"/>
      <c r="EH137" s="1729"/>
      <c r="EI137" s="1729"/>
      <c r="EJ137" s="1731"/>
      <c r="EK137" s="1729"/>
      <c r="EL137" s="1729"/>
      <c r="EM137" s="1729"/>
      <c r="EN137" s="1729"/>
      <c r="EO137" s="1729"/>
      <c r="EP137" s="1767"/>
      <c r="EQ137" s="1707"/>
      <c r="ER137" s="1422"/>
    </row>
    <row r="138" spans="4:148" ht="9.9499999999999993" customHeight="1">
      <c r="D138" s="1689"/>
      <c r="E138" s="1740"/>
      <c r="F138" s="1724"/>
      <c r="G138" s="1725"/>
      <c r="H138" s="1725"/>
      <c r="I138" s="1725"/>
      <c r="J138" s="1725"/>
      <c r="K138" s="1725"/>
      <c r="L138" s="1904" t="s">
        <v>2908</v>
      </c>
      <c r="M138" s="1900"/>
      <c r="N138" s="1833"/>
      <c r="O138" s="1833"/>
      <c r="P138" s="1833"/>
      <c r="Q138" s="1833"/>
      <c r="R138" s="1833"/>
      <c r="S138" s="1833"/>
      <c r="T138" s="1833"/>
      <c r="U138" s="1833"/>
      <c r="V138" s="1833"/>
      <c r="W138" s="1833"/>
      <c r="X138" s="1833"/>
      <c r="Y138" s="1833"/>
      <c r="Z138" s="1833"/>
      <c r="AA138" s="1833"/>
      <c r="AB138" s="1833"/>
      <c r="AC138" s="1833"/>
      <c r="AD138" s="1833"/>
      <c r="AE138" s="1833"/>
      <c r="AF138" s="1833"/>
      <c r="AG138" s="1833"/>
      <c r="AH138" s="1833"/>
      <c r="AI138" s="1833"/>
      <c r="AJ138" s="1833"/>
      <c r="AK138" s="1833"/>
      <c r="AL138" s="1830"/>
      <c r="AM138" s="1422"/>
      <c r="AN138" s="1850"/>
      <c r="AO138" s="536"/>
      <c r="AP138" s="1689"/>
      <c r="AQ138" s="3338"/>
      <c r="AR138" s="3339"/>
      <c r="AS138" s="3339"/>
      <c r="AT138" s="3339"/>
      <c r="AU138" s="3339"/>
      <c r="AV138" s="3340"/>
      <c r="AW138" s="536"/>
      <c r="AX138" s="1773"/>
      <c r="AY138" s="1729"/>
      <c r="AZ138" s="1729"/>
      <c r="BA138" s="1729"/>
      <c r="BB138" s="1729"/>
      <c r="BC138" s="1729"/>
      <c r="BD138" s="1729"/>
      <c r="BE138" s="1729"/>
      <c r="BF138" s="1729"/>
      <c r="BG138" s="1729"/>
      <c r="BH138" s="1729"/>
      <c r="BI138" s="1729"/>
      <c r="BJ138" s="1729"/>
      <c r="BK138" s="1729"/>
      <c r="BL138" s="1729"/>
      <c r="BM138" s="1729"/>
      <c r="BN138" s="1729"/>
      <c r="BO138" s="1729"/>
      <c r="BP138" s="1729"/>
      <c r="BQ138" s="1729"/>
      <c r="BR138" s="1729"/>
      <c r="BS138" s="1729"/>
      <c r="BT138" s="1729"/>
      <c r="BU138" s="1729"/>
      <c r="BV138" s="1729"/>
      <c r="BW138" s="1729"/>
      <c r="BX138" s="1729"/>
      <c r="BY138" s="1729"/>
      <c r="BZ138" s="1729"/>
      <c r="CA138" s="1729"/>
      <c r="CB138" s="1729"/>
      <c r="CC138" s="1730"/>
      <c r="CD138" s="1729"/>
      <c r="CE138" s="1729"/>
      <c r="CF138" s="1729"/>
      <c r="CG138" s="1729"/>
      <c r="CH138" s="1729"/>
      <c r="CI138" s="1729"/>
      <c r="CJ138" s="1729"/>
      <c r="CK138" s="1729"/>
      <c r="CL138" s="1729"/>
      <c r="CM138" s="1729"/>
      <c r="CN138" s="1729"/>
      <c r="CO138" s="1729"/>
      <c r="CP138" s="1729"/>
      <c r="CQ138" s="1729"/>
      <c r="CR138" s="1729"/>
      <c r="CS138" s="1729"/>
      <c r="CT138" s="1729"/>
      <c r="CU138" s="1729"/>
      <c r="CV138" s="1729"/>
      <c r="CW138" s="1729"/>
      <c r="CX138" s="1729"/>
      <c r="CY138" s="1729"/>
      <c r="CZ138" s="1729"/>
      <c r="DA138" s="1729"/>
      <c r="DB138" s="1729"/>
      <c r="DC138" s="1729"/>
      <c r="DD138" s="1729"/>
      <c r="DE138" s="1731"/>
      <c r="DF138" s="1730"/>
      <c r="DG138" s="1729"/>
      <c r="DH138" s="1729"/>
      <c r="DI138" s="1729"/>
      <c r="DJ138" s="1729"/>
      <c r="DK138" s="1729"/>
      <c r="DL138" s="1729"/>
      <c r="DM138" s="1729"/>
      <c r="DN138" s="1729"/>
      <c r="DO138" s="1729"/>
      <c r="DP138" s="1729"/>
      <c r="DQ138" s="1729"/>
      <c r="DR138" s="1729"/>
      <c r="DS138" s="1729"/>
      <c r="DT138" s="1729"/>
      <c r="DU138" s="1729"/>
      <c r="DV138" s="1729"/>
      <c r="DW138" s="1729"/>
      <c r="DX138" s="1729"/>
      <c r="DY138" s="1729"/>
      <c r="DZ138" s="1729"/>
      <c r="EA138" s="1729"/>
      <c r="EB138" s="1729"/>
      <c r="EC138" s="1729"/>
      <c r="ED138" s="1729"/>
      <c r="EE138" s="1729"/>
      <c r="EF138" s="1729"/>
      <c r="EG138" s="1729"/>
      <c r="EH138" s="1729"/>
      <c r="EI138" s="1729"/>
      <c r="EJ138" s="1731"/>
      <c r="EK138" s="1729"/>
      <c r="EL138" s="1729"/>
      <c r="EM138" s="1729"/>
      <c r="EN138" s="1729"/>
      <c r="EO138" s="1729"/>
      <c r="EP138" s="1767"/>
      <c r="EQ138" s="1707"/>
      <c r="ER138" s="1422"/>
    </row>
    <row r="139" spans="4:148" ht="9.9499999999999993" customHeight="1">
      <c r="D139" s="1689"/>
      <c r="E139" s="1740"/>
      <c r="F139" s="1724"/>
      <c r="G139" s="1725"/>
      <c r="H139" s="1725"/>
      <c r="I139" s="1725"/>
      <c r="J139" s="1725"/>
      <c r="K139" s="1725"/>
      <c r="L139" s="1890" t="s">
        <v>2839</v>
      </c>
      <c r="M139" s="1865"/>
      <c r="N139" s="1833"/>
      <c r="O139" s="1833"/>
      <c r="P139" s="1833"/>
      <c r="Q139" s="1833"/>
      <c r="R139" s="1833"/>
      <c r="S139" s="1833"/>
      <c r="T139" s="1833"/>
      <c r="U139" s="1833"/>
      <c r="V139" s="1833"/>
      <c r="W139" s="1833"/>
      <c r="X139" s="1833"/>
      <c r="Y139" s="1833"/>
      <c r="Z139" s="1833"/>
      <c r="AA139" s="1833"/>
      <c r="AB139" s="1833"/>
      <c r="AC139" s="1833"/>
      <c r="AD139" s="1833"/>
      <c r="AE139" s="1833"/>
      <c r="AF139" s="1833"/>
      <c r="AG139" s="1833"/>
      <c r="AH139" s="1833"/>
      <c r="AI139" s="1833"/>
      <c r="AJ139" s="1833"/>
      <c r="AK139" s="1833"/>
      <c r="AL139" s="1830"/>
      <c r="AM139" s="1422"/>
      <c r="AN139" s="1850"/>
      <c r="AO139" s="536"/>
      <c r="AP139" s="1689"/>
      <c r="AQ139" s="1686"/>
      <c r="AR139" s="1686"/>
      <c r="AS139" s="1686"/>
      <c r="AT139" s="1686"/>
      <c r="AU139" s="1686"/>
      <c r="AV139" s="1686"/>
      <c r="AW139" s="536"/>
      <c r="AX139" s="1773"/>
      <c r="AY139" s="1729"/>
      <c r="AZ139" s="1729"/>
      <c r="BA139" s="1729"/>
      <c r="BB139" s="1729"/>
      <c r="BC139" s="1729"/>
      <c r="BD139" s="1729"/>
      <c r="BE139" s="1729"/>
      <c r="BF139" s="1729"/>
      <c r="BG139" s="1729"/>
      <c r="BH139" s="1729"/>
      <c r="BI139" s="1729"/>
      <c r="BJ139" s="1729"/>
      <c r="BK139" s="1729"/>
      <c r="BL139" s="1729"/>
      <c r="BM139" s="1729"/>
      <c r="BN139" s="1729"/>
      <c r="BO139" s="1729"/>
      <c r="BP139" s="1729"/>
      <c r="BQ139" s="1729"/>
      <c r="BR139" s="1729"/>
      <c r="BS139" s="1729"/>
      <c r="BT139" s="1729"/>
      <c r="BU139" s="1729"/>
      <c r="BV139" s="1729"/>
      <c r="BW139" s="1729"/>
      <c r="BX139" s="1729"/>
      <c r="BY139" s="1729"/>
      <c r="BZ139" s="1729"/>
      <c r="CA139" s="1729"/>
      <c r="CB139" s="1729"/>
      <c r="CC139" s="1730"/>
      <c r="CD139" s="1729"/>
      <c r="CE139" s="1729"/>
      <c r="CF139" s="1729"/>
      <c r="CG139" s="1729"/>
      <c r="CH139" s="1729"/>
      <c r="CI139" s="1729"/>
      <c r="CJ139" s="1729"/>
      <c r="CK139" s="1729"/>
      <c r="CL139" s="1729"/>
      <c r="CM139" s="1729"/>
      <c r="CN139" s="1729"/>
      <c r="CO139" s="1729"/>
      <c r="CP139" s="1729"/>
      <c r="CQ139" s="1729"/>
      <c r="CR139" s="1729"/>
      <c r="CS139" s="1729"/>
      <c r="CT139" s="1729"/>
      <c r="CU139" s="1729"/>
      <c r="CV139" s="1729"/>
      <c r="CW139" s="1729"/>
      <c r="CX139" s="1729"/>
      <c r="CY139" s="1729"/>
      <c r="CZ139" s="1729"/>
      <c r="DA139" s="1729"/>
      <c r="DB139" s="1729"/>
      <c r="DC139" s="1729"/>
      <c r="DD139" s="1729"/>
      <c r="DE139" s="1731"/>
      <c r="DF139" s="1730"/>
      <c r="DG139" s="1729"/>
      <c r="DH139" s="1729"/>
      <c r="DI139" s="1729"/>
      <c r="DJ139" s="1729"/>
      <c r="DK139" s="1729"/>
      <c r="DL139" s="1729"/>
      <c r="DM139" s="1729"/>
      <c r="DN139" s="1729"/>
      <c r="DO139" s="1729"/>
      <c r="DP139" s="1729"/>
      <c r="DQ139" s="1729"/>
      <c r="DR139" s="1729"/>
      <c r="DS139" s="1729"/>
      <c r="DT139" s="1729"/>
      <c r="DU139" s="1729"/>
      <c r="DV139" s="1729"/>
      <c r="DW139" s="1729"/>
      <c r="DX139" s="1729"/>
      <c r="DY139" s="1729"/>
      <c r="DZ139" s="1729"/>
      <c r="EA139" s="1729"/>
      <c r="EB139" s="1729"/>
      <c r="EC139" s="1729"/>
      <c r="ED139" s="1729"/>
      <c r="EE139" s="1729"/>
      <c r="EF139" s="1729"/>
      <c r="EG139" s="1729"/>
      <c r="EH139" s="1729"/>
      <c r="EI139" s="1729"/>
      <c r="EJ139" s="1731"/>
      <c r="EK139" s="1729"/>
      <c r="EL139" s="1729"/>
      <c r="EM139" s="1729"/>
      <c r="EN139" s="1729"/>
      <c r="EO139" s="1729"/>
      <c r="EP139" s="1767"/>
      <c r="EQ139" s="1707"/>
      <c r="ER139" s="1422"/>
    </row>
    <row r="140" spans="4:148" ht="9.9499999999999993" customHeight="1">
      <c r="D140" s="1689"/>
      <c r="E140" s="1740"/>
      <c r="F140" s="1724"/>
      <c r="G140" s="1725"/>
      <c r="H140" s="1725"/>
      <c r="I140" s="1725"/>
      <c r="J140" s="1725"/>
      <c r="K140" s="1725"/>
      <c r="L140" s="1890" t="s">
        <v>2842</v>
      </c>
      <c r="M140" s="1865"/>
      <c r="N140" s="1833"/>
      <c r="O140" s="1833"/>
      <c r="P140" s="1833"/>
      <c r="Q140" s="1833"/>
      <c r="R140" s="1833"/>
      <c r="S140" s="1833"/>
      <c r="T140" s="1833"/>
      <c r="U140" s="1833"/>
      <c r="V140" s="1833"/>
      <c r="W140" s="1833"/>
      <c r="X140" s="1833"/>
      <c r="Y140" s="1833"/>
      <c r="Z140" s="1833"/>
      <c r="AA140" s="1833"/>
      <c r="AB140" s="1833"/>
      <c r="AC140" s="1833"/>
      <c r="AD140" s="1833"/>
      <c r="AE140" s="1833"/>
      <c r="AF140" s="1833"/>
      <c r="AG140" s="1833"/>
      <c r="AH140" s="1833"/>
      <c r="AI140" s="1833"/>
      <c r="AJ140" s="1833"/>
      <c r="AK140" s="1833"/>
      <c r="AL140" s="1830"/>
      <c r="AM140" s="1422"/>
      <c r="AN140" s="1850"/>
      <c r="AO140" s="536"/>
      <c r="AP140" s="1689"/>
      <c r="AQ140" s="3332" t="s">
        <v>2695</v>
      </c>
      <c r="AR140" s="3333"/>
      <c r="AS140" s="3333"/>
      <c r="AT140" s="3333"/>
      <c r="AU140" s="3333"/>
      <c r="AV140" s="3334"/>
      <c r="AW140" s="536"/>
      <c r="AX140" s="1773"/>
      <c r="AY140" s="1729"/>
      <c r="AZ140" s="1729"/>
      <c r="BA140" s="1729"/>
      <c r="BB140" s="1729"/>
      <c r="BC140" s="1729"/>
      <c r="BD140" s="1729"/>
      <c r="BE140" s="1729"/>
      <c r="BF140" s="1729"/>
      <c r="BG140" s="1729"/>
      <c r="BH140" s="1729"/>
      <c r="BI140" s="1729"/>
      <c r="BJ140" s="1729"/>
      <c r="BK140" s="1729"/>
      <c r="BL140" s="1729"/>
      <c r="BM140" s="1729"/>
      <c r="BN140" s="1729"/>
      <c r="BO140" s="1729"/>
      <c r="BP140" s="1729"/>
      <c r="BQ140" s="1729"/>
      <c r="BR140" s="1729"/>
      <c r="BS140" s="1729"/>
      <c r="BT140" s="1729"/>
      <c r="BU140" s="1729"/>
      <c r="BV140" s="1729"/>
      <c r="BW140" s="1729"/>
      <c r="BX140" s="1729"/>
      <c r="BY140" s="1729"/>
      <c r="BZ140" s="1729"/>
      <c r="CA140" s="1729"/>
      <c r="CB140" s="1729"/>
      <c r="CC140" s="1730"/>
      <c r="CD140" s="1729"/>
      <c r="CE140" s="1729"/>
      <c r="CF140" s="1729"/>
      <c r="CG140" s="1729"/>
      <c r="CH140" s="1729"/>
      <c r="CI140" s="1729"/>
      <c r="CJ140" s="1729"/>
      <c r="CK140" s="1729"/>
      <c r="CL140" s="1729"/>
      <c r="CM140" s="1729"/>
      <c r="CN140" s="1729"/>
      <c r="CO140" s="1729"/>
      <c r="CP140" s="1729"/>
      <c r="CQ140" s="1729"/>
      <c r="CR140" s="1729"/>
      <c r="CS140" s="1729"/>
      <c r="CT140" s="1729"/>
      <c r="CU140" s="1729"/>
      <c r="CV140" s="1729"/>
      <c r="CW140" s="1729"/>
      <c r="CX140" s="1729"/>
      <c r="CY140" s="1729"/>
      <c r="CZ140" s="1729"/>
      <c r="DA140" s="1729"/>
      <c r="DB140" s="1729"/>
      <c r="DC140" s="1729"/>
      <c r="DD140" s="1729"/>
      <c r="DE140" s="1731"/>
      <c r="DF140" s="1730"/>
      <c r="DG140" s="1729"/>
      <c r="DH140" s="1729"/>
      <c r="DI140" s="1729"/>
      <c r="DJ140" s="1729"/>
      <c r="DK140" s="1729"/>
      <c r="DL140" s="1729"/>
      <c r="DM140" s="1729"/>
      <c r="DN140" s="1729"/>
      <c r="DO140" s="1729"/>
      <c r="DP140" s="1729"/>
      <c r="DQ140" s="1729"/>
      <c r="DR140" s="1729"/>
      <c r="DS140" s="1729"/>
      <c r="DT140" s="1729"/>
      <c r="DU140" s="1729"/>
      <c r="DV140" s="1729"/>
      <c r="DW140" s="1729"/>
      <c r="DX140" s="1729"/>
      <c r="DY140" s="1729"/>
      <c r="DZ140" s="1729"/>
      <c r="EA140" s="1729"/>
      <c r="EB140" s="1729"/>
      <c r="EC140" s="1729"/>
      <c r="ED140" s="1729"/>
      <c r="EE140" s="1729"/>
      <c r="EF140" s="1729"/>
      <c r="EG140" s="1729"/>
      <c r="EH140" s="1729"/>
      <c r="EI140" s="1729"/>
      <c r="EJ140" s="1731"/>
      <c r="EK140" s="1729"/>
      <c r="EL140" s="1729"/>
      <c r="EM140" s="1729"/>
      <c r="EN140" s="1729"/>
      <c r="EO140" s="1729"/>
      <c r="EP140" s="1767"/>
      <c r="EQ140" s="1707"/>
      <c r="ER140" s="1422"/>
    </row>
    <row r="141" spans="4:148" ht="9.9499999999999993" customHeight="1">
      <c r="D141" s="1689"/>
      <c r="E141" s="1740"/>
      <c r="F141" s="1726"/>
      <c r="G141" s="1727"/>
      <c r="H141" s="1727"/>
      <c r="I141" s="1727"/>
      <c r="J141" s="1727"/>
      <c r="K141" s="1727"/>
      <c r="L141" s="1727"/>
      <c r="M141" s="1834"/>
      <c r="N141" s="1834"/>
      <c r="O141" s="1834"/>
      <c r="P141" s="1834"/>
      <c r="Q141" s="1834"/>
      <c r="R141" s="1834"/>
      <c r="S141" s="1834"/>
      <c r="T141" s="1834"/>
      <c r="U141" s="1834"/>
      <c r="V141" s="1834"/>
      <c r="W141" s="1834"/>
      <c r="X141" s="1834"/>
      <c r="Y141" s="1834"/>
      <c r="Z141" s="1834"/>
      <c r="AA141" s="1834"/>
      <c r="AB141" s="1834"/>
      <c r="AC141" s="1834"/>
      <c r="AD141" s="1834"/>
      <c r="AE141" s="1834"/>
      <c r="AF141" s="1834"/>
      <c r="AG141" s="1834"/>
      <c r="AH141" s="1834"/>
      <c r="AI141" s="1834"/>
      <c r="AJ141" s="1834"/>
      <c r="AK141" s="1834"/>
      <c r="AL141" s="521"/>
      <c r="AM141" s="1390"/>
      <c r="AN141" s="1850"/>
      <c r="AO141" s="536"/>
      <c r="AP141" s="1689"/>
      <c r="AQ141" s="3335"/>
      <c r="AR141" s="3336"/>
      <c r="AS141" s="3336"/>
      <c r="AT141" s="3336"/>
      <c r="AU141" s="3336"/>
      <c r="AV141" s="3337"/>
      <c r="AW141" s="536"/>
      <c r="AX141" s="1773"/>
      <c r="AY141" s="1729"/>
      <c r="AZ141" s="1729"/>
      <c r="BA141" s="1729"/>
      <c r="BB141" s="1729"/>
      <c r="BC141" s="1729"/>
      <c r="BD141" s="1729"/>
      <c r="BE141" s="1729"/>
      <c r="BF141" s="1729"/>
      <c r="BG141" s="1729"/>
      <c r="BH141" s="1729"/>
      <c r="BI141" s="1729"/>
      <c r="BJ141" s="1729"/>
      <c r="BK141" s="1729"/>
      <c r="BL141" s="1729"/>
      <c r="BM141" s="1729"/>
      <c r="BN141" s="1729"/>
      <c r="BO141" s="1729"/>
      <c r="BP141" s="1729"/>
      <c r="BQ141" s="1729"/>
      <c r="BR141" s="1729"/>
      <c r="BS141" s="1729"/>
      <c r="BT141" s="1729"/>
      <c r="BU141" s="1729"/>
      <c r="BV141" s="1729"/>
      <c r="BW141" s="1729"/>
      <c r="BX141" s="1729"/>
      <c r="BY141" s="1729"/>
      <c r="BZ141" s="1729"/>
      <c r="CA141" s="1729"/>
      <c r="CB141" s="1729"/>
      <c r="CC141" s="1730"/>
      <c r="CD141" s="1729"/>
      <c r="CE141" s="1729"/>
      <c r="CF141" s="1729"/>
      <c r="CG141" s="1729"/>
      <c r="CH141" s="1729"/>
      <c r="CI141" s="1729"/>
      <c r="CJ141" s="1729"/>
      <c r="CK141" s="1729"/>
      <c r="CL141" s="1729"/>
      <c r="CM141" s="1729"/>
      <c r="CN141" s="1729"/>
      <c r="CO141" s="1729"/>
      <c r="CP141" s="1729"/>
      <c r="CQ141" s="1729"/>
      <c r="CR141" s="1729"/>
      <c r="CS141" s="1729"/>
      <c r="CT141" s="1729"/>
      <c r="CU141" s="1729"/>
      <c r="CV141" s="1729"/>
      <c r="CW141" s="1729"/>
      <c r="CX141" s="1729"/>
      <c r="CY141" s="1729"/>
      <c r="CZ141" s="1729"/>
      <c r="DA141" s="1729"/>
      <c r="DB141" s="1729"/>
      <c r="DC141" s="1729"/>
      <c r="DD141" s="1729"/>
      <c r="DE141" s="1731"/>
      <c r="DF141" s="1730"/>
      <c r="DG141" s="1729"/>
      <c r="DH141" s="1729"/>
      <c r="DI141" s="1729"/>
      <c r="DJ141" s="1729"/>
      <c r="DK141" s="1729"/>
      <c r="DL141" s="1729"/>
      <c r="DM141" s="1729"/>
      <c r="DN141" s="1729"/>
      <c r="DO141" s="1729"/>
      <c r="DP141" s="1729"/>
      <c r="DQ141" s="1729"/>
      <c r="DR141" s="1729"/>
      <c r="DS141" s="1729"/>
      <c r="DT141" s="1729"/>
      <c r="DU141" s="1729"/>
      <c r="DV141" s="1729"/>
      <c r="DW141" s="1729"/>
      <c r="DX141" s="1729"/>
      <c r="DY141" s="1729"/>
      <c r="DZ141" s="1729"/>
      <c r="EA141" s="1729"/>
      <c r="EB141" s="1729"/>
      <c r="EC141" s="1729"/>
      <c r="ED141" s="1729"/>
      <c r="EE141" s="1729"/>
      <c r="EF141" s="1729"/>
      <c r="EG141" s="1729"/>
      <c r="EH141" s="1729"/>
      <c r="EI141" s="1729"/>
      <c r="EJ141" s="1731"/>
      <c r="EK141" s="1729"/>
      <c r="EL141" s="1729"/>
      <c r="EM141" s="1729"/>
      <c r="EN141" s="1729"/>
      <c r="EO141" s="1729"/>
      <c r="EP141" s="1767"/>
      <c r="EQ141" s="1707"/>
      <c r="ER141" s="1422"/>
    </row>
    <row r="142" spans="4:148" ht="9.9499999999999993" customHeight="1">
      <c r="D142" s="1689"/>
      <c r="E142" s="1740"/>
      <c r="F142" s="1742"/>
      <c r="G142" s="1743"/>
      <c r="H142" s="1743"/>
      <c r="I142" s="1743"/>
      <c r="J142" s="1743"/>
      <c r="K142" s="1743"/>
      <c r="L142" s="1743"/>
      <c r="M142" s="1835"/>
      <c r="N142" s="1831"/>
      <c r="O142" s="1831"/>
      <c r="P142" s="1831"/>
      <c r="Q142" s="1831"/>
      <c r="R142" s="1831"/>
      <c r="S142" s="1831"/>
      <c r="T142" s="1831"/>
      <c r="U142" s="1831"/>
      <c r="V142" s="1831"/>
      <c r="W142" s="1831"/>
      <c r="X142" s="1831"/>
      <c r="Y142" s="1831"/>
      <c r="Z142" s="1831"/>
      <c r="AA142" s="1831"/>
      <c r="AB142" s="1831"/>
      <c r="AC142" s="1831"/>
      <c r="AD142" s="1831"/>
      <c r="AE142" s="1831"/>
      <c r="AF142" s="1831"/>
      <c r="AG142" s="1831"/>
      <c r="AH142" s="1831"/>
      <c r="AI142" s="1831"/>
      <c r="AJ142" s="1831"/>
      <c r="AK142" s="1831"/>
      <c r="AL142" s="1830"/>
      <c r="AM142" s="1422"/>
      <c r="AN142" s="1850"/>
      <c r="AO142" s="536"/>
      <c r="AP142" s="1689"/>
      <c r="AQ142" s="3335"/>
      <c r="AR142" s="3336"/>
      <c r="AS142" s="3336"/>
      <c r="AT142" s="3336"/>
      <c r="AU142" s="3336"/>
      <c r="AV142" s="3337"/>
      <c r="AW142" s="536"/>
      <c r="AX142" s="1773"/>
      <c r="AY142" s="1729"/>
      <c r="AZ142" s="1729"/>
      <c r="BA142" s="1729"/>
      <c r="BB142" s="1729"/>
      <c r="BC142" s="1729"/>
      <c r="BD142" s="1729"/>
      <c r="BE142" s="1729"/>
      <c r="BF142" s="1729"/>
      <c r="BG142" s="1729"/>
      <c r="BH142" s="1729"/>
      <c r="BI142" s="1729"/>
      <c r="BJ142" s="1729"/>
      <c r="BK142" s="1729"/>
      <c r="BL142" s="1729"/>
      <c r="BM142" s="1729"/>
      <c r="BN142" s="1729"/>
      <c r="BO142" s="1729"/>
      <c r="BP142" s="1729"/>
      <c r="BQ142" s="1729"/>
      <c r="BR142" s="1729"/>
      <c r="BS142" s="1729"/>
      <c r="BT142" s="1729"/>
      <c r="BU142" s="1729"/>
      <c r="BV142" s="1729"/>
      <c r="BW142" s="1729"/>
      <c r="BX142" s="1729"/>
      <c r="BY142" s="1729"/>
      <c r="BZ142" s="1729"/>
      <c r="CA142" s="1729"/>
      <c r="CB142" s="1729"/>
      <c r="CC142" s="1730"/>
      <c r="CD142" s="1729"/>
      <c r="CE142" s="1729"/>
      <c r="CF142" s="1729"/>
      <c r="CG142" s="1729"/>
      <c r="CH142" s="1729"/>
      <c r="CI142" s="1729"/>
      <c r="CJ142" s="1729"/>
      <c r="CK142" s="1729"/>
      <c r="CL142" s="1729"/>
      <c r="CM142" s="1729"/>
      <c r="CN142" s="1729"/>
      <c r="CO142" s="1729"/>
      <c r="CP142" s="1729"/>
      <c r="CQ142" s="1729"/>
      <c r="CR142" s="1729"/>
      <c r="CS142" s="1729"/>
      <c r="CT142" s="1729"/>
      <c r="CU142" s="1729"/>
      <c r="CV142" s="1729"/>
      <c r="CW142" s="1729"/>
      <c r="CX142" s="1729"/>
      <c r="CY142" s="1729"/>
      <c r="CZ142" s="1729"/>
      <c r="DA142" s="1729"/>
      <c r="DB142" s="1729"/>
      <c r="DC142" s="1729"/>
      <c r="DD142" s="1729"/>
      <c r="DE142" s="1731"/>
      <c r="DF142" s="1730"/>
      <c r="DG142" s="1729"/>
      <c r="DH142" s="1729"/>
      <c r="DI142" s="1729"/>
      <c r="DJ142" s="1729"/>
      <c r="DK142" s="1729"/>
      <c r="DL142" s="1729"/>
      <c r="DM142" s="1729"/>
      <c r="DN142" s="1729"/>
      <c r="DO142" s="1729"/>
      <c r="DP142" s="1729"/>
      <c r="DQ142" s="1729"/>
      <c r="DR142" s="1729"/>
      <c r="DS142" s="1729"/>
      <c r="DT142" s="1729"/>
      <c r="DU142" s="1729"/>
      <c r="DV142" s="1729"/>
      <c r="DW142" s="1729"/>
      <c r="DX142" s="1729"/>
      <c r="DY142" s="1729"/>
      <c r="DZ142" s="1729"/>
      <c r="EA142" s="1729"/>
      <c r="EB142" s="1729"/>
      <c r="EC142" s="1729"/>
      <c r="ED142" s="1729"/>
      <c r="EE142" s="1729"/>
      <c r="EF142" s="1729"/>
      <c r="EG142" s="1729"/>
      <c r="EH142" s="1729"/>
      <c r="EI142" s="1729"/>
      <c r="EJ142" s="1731"/>
      <c r="EK142" s="1729"/>
      <c r="EL142" s="1729"/>
      <c r="EM142" s="1729"/>
      <c r="EN142" s="1729"/>
      <c r="EO142" s="1729"/>
      <c r="EP142" s="1767"/>
      <c r="EQ142" s="1778"/>
      <c r="ER142" s="1422"/>
    </row>
    <row r="143" spans="4:148" ht="9.9499999999999993" customHeight="1">
      <c r="D143" s="1689"/>
      <c r="E143" s="1740"/>
      <c r="F143" s="1724"/>
      <c r="G143" s="1702"/>
      <c r="H143" s="1702"/>
      <c r="I143" s="1702"/>
      <c r="J143" s="1725"/>
      <c r="K143" s="1725"/>
      <c r="L143" s="1920" t="s">
        <v>2904</v>
      </c>
      <c r="M143" s="1832"/>
      <c r="N143" s="1833"/>
      <c r="O143" s="1833"/>
      <c r="P143" s="1833"/>
      <c r="Q143" s="1833"/>
      <c r="R143" s="1833"/>
      <c r="S143" s="1833"/>
      <c r="T143" s="1833"/>
      <c r="U143" s="1833"/>
      <c r="V143" s="1833"/>
      <c r="W143" s="1833"/>
      <c r="X143" s="1833"/>
      <c r="Y143" s="1833"/>
      <c r="Z143" s="1833"/>
      <c r="AA143" s="1833"/>
      <c r="AB143" s="1833"/>
      <c r="AC143" s="1833"/>
      <c r="AD143" s="1833"/>
      <c r="AE143" s="1833"/>
      <c r="AF143" s="1833"/>
      <c r="AG143" s="1833"/>
      <c r="AH143" s="1833"/>
      <c r="AI143" s="1833"/>
      <c r="AJ143" s="1833"/>
      <c r="AK143" s="1833"/>
      <c r="AL143" s="1830"/>
      <c r="AM143" s="1422"/>
      <c r="AN143" s="1850"/>
      <c r="AO143" s="536"/>
      <c r="AP143" s="1689"/>
      <c r="AQ143" s="3338"/>
      <c r="AR143" s="3339"/>
      <c r="AS143" s="3339"/>
      <c r="AT143" s="3339"/>
      <c r="AU143" s="3339"/>
      <c r="AV143" s="3340"/>
      <c r="AW143" s="536"/>
      <c r="AX143" s="1773"/>
      <c r="AY143" s="1729"/>
      <c r="AZ143" s="1729"/>
      <c r="BA143" s="1729"/>
      <c r="BB143" s="1729"/>
      <c r="BC143" s="1729"/>
      <c r="BD143" s="1729"/>
      <c r="BE143" s="1729"/>
      <c r="BF143" s="1729"/>
      <c r="BG143" s="1729"/>
      <c r="BH143" s="1729"/>
      <c r="BI143" s="1729"/>
      <c r="BJ143" s="1729"/>
      <c r="BK143" s="1729"/>
      <c r="BL143" s="1729"/>
      <c r="BM143" s="1729"/>
      <c r="BN143" s="1729"/>
      <c r="BO143" s="1729"/>
      <c r="BP143" s="1729"/>
      <c r="BQ143" s="1729"/>
      <c r="BR143" s="1729"/>
      <c r="BS143" s="1729"/>
      <c r="BT143" s="1729"/>
      <c r="BU143" s="1729"/>
      <c r="BV143" s="1729"/>
      <c r="BW143" s="1729"/>
      <c r="BX143" s="1729"/>
      <c r="BY143" s="1729"/>
      <c r="BZ143" s="1729"/>
      <c r="CA143" s="1729"/>
      <c r="CB143" s="1729"/>
      <c r="CC143" s="1730"/>
      <c r="CD143" s="1729"/>
      <c r="CE143" s="1729"/>
      <c r="CF143" s="1729"/>
      <c r="CG143" s="1729"/>
      <c r="CH143" s="1729"/>
      <c r="CI143" s="1729"/>
      <c r="CJ143" s="1729"/>
      <c r="CK143" s="1729"/>
      <c r="CL143" s="1729"/>
      <c r="CM143" s="1729"/>
      <c r="CN143" s="1729"/>
      <c r="CO143" s="1729"/>
      <c r="CP143" s="1729"/>
      <c r="CQ143" s="1729"/>
      <c r="CR143" s="1729"/>
      <c r="CS143" s="1729"/>
      <c r="CT143" s="1729"/>
      <c r="CU143" s="1729"/>
      <c r="CV143" s="1729"/>
      <c r="CW143" s="1729"/>
      <c r="CX143" s="1729"/>
      <c r="CY143" s="1729"/>
      <c r="CZ143" s="1729"/>
      <c r="DA143" s="1729"/>
      <c r="DB143" s="1729"/>
      <c r="DC143" s="1729"/>
      <c r="DD143" s="1729"/>
      <c r="DE143" s="1731"/>
      <c r="DF143" s="1730"/>
      <c r="DG143" s="1729"/>
      <c r="DH143" s="1729"/>
      <c r="DI143" s="1729"/>
      <c r="DJ143" s="1729"/>
      <c r="DK143" s="1729"/>
      <c r="DL143" s="1729"/>
      <c r="DM143" s="1729"/>
      <c r="DN143" s="1729"/>
      <c r="DO143" s="1729"/>
      <c r="DP143" s="1729"/>
      <c r="DQ143" s="1729"/>
      <c r="DR143" s="1729"/>
      <c r="DS143" s="1729"/>
      <c r="DT143" s="1729"/>
      <c r="DU143" s="1729"/>
      <c r="DV143" s="1729"/>
      <c r="DW143" s="1729"/>
      <c r="DX143" s="1729"/>
      <c r="DY143" s="1729"/>
      <c r="DZ143" s="1729"/>
      <c r="EA143" s="1729"/>
      <c r="EB143" s="1729"/>
      <c r="EC143" s="1729"/>
      <c r="ED143" s="1729"/>
      <c r="EE143" s="1729"/>
      <c r="EF143" s="1729"/>
      <c r="EG143" s="1729"/>
      <c r="EH143" s="1729"/>
      <c r="EI143" s="1729"/>
      <c r="EJ143" s="1731"/>
      <c r="EK143" s="1729"/>
      <c r="EL143" s="1729"/>
      <c r="EM143" s="1729"/>
      <c r="EN143" s="1729"/>
      <c r="EO143" s="1729"/>
      <c r="EP143" s="1767"/>
      <c r="EQ143" s="1781"/>
      <c r="ER143" s="1422"/>
    </row>
    <row r="144" spans="4:148" ht="9.9499999999999993" customHeight="1" thickBot="1">
      <c r="D144" s="1689"/>
      <c r="E144" s="1740"/>
      <c r="F144" s="1724"/>
      <c r="G144" s="1702"/>
      <c r="H144" s="1702"/>
      <c r="I144" s="1702"/>
      <c r="J144" s="1725"/>
      <c r="K144" s="1725"/>
      <c r="L144" s="1904" t="s">
        <v>2908</v>
      </c>
      <c r="M144" s="1833"/>
      <c r="N144" s="1833"/>
      <c r="O144" s="1833"/>
      <c r="P144" s="1833"/>
      <c r="Q144" s="1833"/>
      <c r="R144" s="1833"/>
      <c r="S144" s="1833"/>
      <c r="T144" s="1833"/>
      <c r="U144" s="1833"/>
      <c r="V144" s="1833"/>
      <c r="W144" s="1833"/>
      <c r="X144" s="1833"/>
      <c r="Y144" s="1833"/>
      <c r="Z144" s="1833"/>
      <c r="AA144" s="1833"/>
      <c r="AB144" s="1833"/>
      <c r="AC144" s="1833"/>
      <c r="AD144" s="1833"/>
      <c r="AE144" s="1833"/>
      <c r="AF144" s="1833"/>
      <c r="AG144" s="1833"/>
      <c r="AH144" s="1833"/>
      <c r="AI144" s="1833"/>
      <c r="AJ144" s="1833"/>
      <c r="AK144" s="1833"/>
      <c r="AL144" s="1830"/>
      <c r="AM144" s="1422"/>
      <c r="AN144" s="1850"/>
      <c r="AO144" s="536"/>
      <c r="AP144" s="1689"/>
      <c r="AQ144" s="1690"/>
      <c r="AR144" s="1690"/>
      <c r="AS144" s="1690"/>
      <c r="AT144" s="1690"/>
      <c r="AU144" s="1690"/>
      <c r="AV144" s="1690"/>
      <c r="AW144" s="1690"/>
      <c r="AX144" s="1774"/>
      <c r="AY144" s="1768"/>
      <c r="AZ144" s="1768"/>
      <c r="BA144" s="1768"/>
      <c r="BB144" s="1768"/>
      <c r="BC144" s="1768"/>
      <c r="BD144" s="1768"/>
      <c r="BE144" s="1768"/>
      <c r="BF144" s="1768"/>
      <c r="BG144" s="1768"/>
      <c r="BH144" s="1768"/>
      <c r="BI144" s="1768"/>
      <c r="BJ144" s="1768"/>
      <c r="BK144" s="1768"/>
      <c r="BL144" s="1768"/>
      <c r="BM144" s="1768"/>
      <c r="BN144" s="1768"/>
      <c r="BO144" s="1768"/>
      <c r="BP144" s="1768"/>
      <c r="BQ144" s="1768"/>
      <c r="BR144" s="1768"/>
      <c r="BS144" s="1768"/>
      <c r="BT144" s="1768"/>
      <c r="BU144" s="1768"/>
      <c r="BV144" s="1768"/>
      <c r="BW144" s="1768"/>
      <c r="BX144" s="1768"/>
      <c r="BY144" s="1768"/>
      <c r="BZ144" s="1768"/>
      <c r="CA144" s="1768"/>
      <c r="CB144" s="1768"/>
      <c r="CC144" s="1769"/>
      <c r="CD144" s="1768"/>
      <c r="CE144" s="1768"/>
      <c r="CF144" s="1768"/>
      <c r="CG144" s="1768"/>
      <c r="CH144" s="1768"/>
      <c r="CI144" s="1768"/>
      <c r="CJ144" s="1768"/>
      <c r="CK144" s="1768"/>
      <c r="CL144" s="1768"/>
      <c r="CM144" s="1768"/>
      <c r="CN144" s="1768"/>
      <c r="CO144" s="1768"/>
      <c r="CP144" s="1768"/>
      <c r="CQ144" s="1768"/>
      <c r="CR144" s="1768"/>
      <c r="CS144" s="1768"/>
      <c r="CT144" s="1768"/>
      <c r="CU144" s="1768"/>
      <c r="CV144" s="1768"/>
      <c r="CW144" s="1768"/>
      <c r="CX144" s="1768"/>
      <c r="CY144" s="1768"/>
      <c r="CZ144" s="1768"/>
      <c r="DA144" s="1768"/>
      <c r="DB144" s="1768"/>
      <c r="DC144" s="1768"/>
      <c r="DD144" s="1768"/>
      <c r="DE144" s="1770"/>
      <c r="DF144" s="1769"/>
      <c r="DG144" s="1768"/>
      <c r="DH144" s="1768"/>
      <c r="DI144" s="1768"/>
      <c r="DJ144" s="1768"/>
      <c r="DK144" s="1768"/>
      <c r="DL144" s="1768"/>
      <c r="DM144" s="1768"/>
      <c r="DN144" s="1768"/>
      <c r="DO144" s="1768"/>
      <c r="DP144" s="1768"/>
      <c r="DQ144" s="1768"/>
      <c r="DR144" s="1768"/>
      <c r="DS144" s="1768"/>
      <c r="DT144" s="1768"/>
      <c r="DU144" s="1768"/>
      <c r="DV144" s="1768"/>
      <c r="DW144" s="1768"/>
      <c r="DX144" s="1768"/>
      <c r="DY144" s="1768"/>
      <c r="DZ144" s="1768"/>
      <c r="EA144" s="1768"/>
      <c r="EB144" s="1768"/>
      <c r="EC144" s="1768"/>
      <c r="ED144" s="1768"/>
      <c r="EE144" s="1768"/>
      <c r="EF144" s="1768"/>
      <c r="EG144" s="1768"/>
      <c r="EH144" s="1768"/>
      <c r="EI144" s="1768"/>
      <c r="EJ144" s="1770"/>
      <c r="EK144" s="1768"/>
      <c r="EL144" s="1768"/>
      <c r="EM144" s="1768"/>
      <c r="EN144" s="1768"/>
      <c r="EO144" s="1768"/>
      <c r="EP144" s="1771"/>
      <c r="EQ144" s="1782"/>
      <c r="ER144" s="1422"/>
    </row>
    <row r="145" spans="4:148" ht="9.9499999999999993" customHeight="1">
      <c r="D145" s="1689"/>
      <c r="E145" s="1740"/>
      <c r="F145" s="1724"/>
      <c r="G145" s="1702"/>
      <c r="H145" s="1702"/>
      <c r="I145" s="1702"/>
      <c r="J145" s="1725"/>
      <c r="K145" s="1725"/>
      <c r="L145" s="1725"/>
      <c r="M145" s="1833"/>
      <c r="N145" s="1833"/>
      <c r="O145" s="1833"/>
      <c r="P145" s="1833"/>
      <c r="Q145" s="1833"/>
      <c r="R145" s="1833"/>
      <c r="S145" s="1833"/>
      <c r="T145" s="1833"/>
      <c r="U145" s="1833"/>
      <c r="V145" s="1833"/>
      <c r="W145" s="1833"/>
      <c r="X145" s="1833"/>
      <c r="Y145" s="1833"/>
      <c r="Z145" s="1833"/>
      <c r="AA145" s="1833"/>
      <c r="AB145" s="1833"/>
      <c r="AC145" s="1833"/>
      <c r="AD145" s="1833"/>
      <c r="AE145" s="1833"/>
      <c r="AF145" s="1833"/>
      <c r="AG145" s="1833"/>
      <c r="AH145" s="1833"/>
      <c r="AI145" s="1833"/>
      <c r="AJ145" s="1833"/>
      <c r="AK145" s="1833"/>
      <c r="AL145" s="1830"/>
      <c r="AM145" s="1422"/>
      <c r="AN145" s="1850"/>
      <c r="AO145" s="536"/>
      <c r="AP145" s="1689"/>
      <c r="AQ145" s="536"/>
      <c r="AR145" s="536"/>
      <c r="AS145" s="536"/>
      <c r="AT145" s="536"/>
      <c r="AU145" s="536"/>
      <c r="AV145" s="536"/>
      <c r="AW145" s="536"/>
      <c r="AX145" s="536"/>
      <c r="AY145" s="536"/>
      <c r="AZ145" s="536"/>
      <c r="BA145" s="536"/>
      <c r="BB145" s="536"/>
      <c r="BC145" s="536"/>
      <c r="BD145" s="536"/>
      <c r="BE145" s="536"/>
      <c r="BF145" s="536"/>
      <c r="BG145" s="536"/>
      <c r="BH145" s="536"/>
      <c r="BI145" s="536"/>
      <c r="BJ145" s="536"/>
      <c r="BK145" s="536"/>
      <c r="BL145" s="536"/>
      <c r="BM145" s="536"/>
      <c r="BN145" s="536"/>
      <c r="BO145" s="536"/>
      <c r="BP145" s="536"/>
      <c r="BQ145" s="536"/>
      <c r="BR145" s="536"/>
      <c r="BS145" s="536"/>
      <c r="BT145" s="536"/>
      <c r="BU145" s="536"/>
      <c r="BV145" s="536"/>
      <c r="BW145" s="536"/>
      <c r="BX145" s="536"/>
      <c r="BY145" s="536"/>
      <c r="BZ145" s="536"/>
      <c r="CA145" s="536"/>
      <c r="CB145" s="536"/>
      <c r="CC145" s="536"/>
      <c r="CD145" s="536"/>
      <c r="CE145" s="536"/>
      <c r="CF145" s="536"/>
      <c r="CG145" s="536"/>
      <c r="CH145" s="536"/>
      <c r="CI145" s="536"/>
      <c r="CJ145" s="536"/>
      <c r="CK145" s="536"/>
      <c r="CL145" s="536"/>
      <c r="CM145" s="536"/>
      <c r="CN145" s="536"/>
      <c r="CO145" s="536"/>
      <c r="CP145" s="536"/>
      <c r="CQ145" s="536"/>
      <c r="CR145" s="536"/>
      <c r="CS145" s="536"/>
      <c r="CT145" s="536"/>
      <c r="CU145" s="536"/>
      <c r="CV145" s="536"/>
      <c r="CW145" s="536"/>
      <c r="CX145" s="536"/>
      <c r="CY145" s="536"/>
      <c r="CZ145" s="536"/>
      <c r="DA145" s="536"/>
      <c r="DB145" s="536"/>
      <c r="DC145" s="536"/>
      <c r="DD145" s="536"/>
      <c r="DE145" s="536"/>
      <c r="DF145" s="536"/>
      <c r="DG145" s="536"/>
      <c r="DH145" s="536"/>
      <c r="DI145" s="536"/>
      <c r="DJ145" s="536"/>
      <c r="DK145" s="536"/>
      <c r="DL145" s="536"/>
      <c r="DM145" s="536"/>
      <c r="DN145" s="536"/>
      <c r="DO145" s="536"/>
      <c r="DP145" s="536"/>
      <c r="DQ145" s="536"/>
      <c r="DR145" s="536"/>
      <c r="DS145" s="536"/>
      <c r="DT145" s="536"/>
      <c r="DU145" s="536"/>
      <c r="DV145" s="536"/>
      <c r="DW145" s="536"/>
      <c r="DX145" s="536"/>
      <c r="DY145" s="536"/>
      <c r="DZ145" s="536"/>
      <c r="EA145" s="536"/>
      <c r="EB145" s="536"/>
      <c r="EC145" s="536"/>
      <c r="ED145" s="536"/>
      <c r="EE145" s="536"/>
      <c r="EF145" s="536"/>
      <c r="EG145" s="536"/>
      <c r="EH145" s="536"/>
      <c r="EI145" s="536"/>
      <c r="EJ145" s="536"/>
      <c r="EK145" s="536"/>
      <c r="EL145" s="536"/>
      <c r="EM145" s="536"/>
      <c r="EN145" s="536"/>
      <c r="EO145" s="536"/>
      <c r="EP145" s="536"/>
      <c r="EQ145" s="536"/>
      <c r="ER145" s="1422"/>
    </row>
    <row r="146" spans="4:148" ht="9.9499999999999993" customHeight="1">
      <c r="D146" s="1689"/>
      <c r="E146" s="1740"/>
      <c r="F146" s="1726"/>
      <c r="G146" s="1727"/>
      <c r="H146" s="1727"/>
      <c r="I146" s="1727"/>
      <c r="J146" s="1727"/>
      <c r="K146" s="1727"/>
      <c r="L146" s="1727"/>
      <c r="M146" s="1834"/>
      <c r="N146" s="1834"/>
      <c r="O146" s="1834"/>
      <c r="P146" s="1834"/>
      <c r="Q146" s="1834"/>
      <c r="R146" s="1834"/>
      <c r="S146" s="1834"/>
      <c r="T146" s="1834"/>
      <c r="U146" s="1834"/>
      <c r="V146" s="1834"/>
      <c r="W146" s="1834"/>
      <c r="X146" s="1834"/>
      <c r="Y146" s="1834"/>
      <c r="Z146" s="1834"/>
      <c r="AA146" s="1834"/>
      <c r="AB146" s="1834"/>
      <c r="AC146" s="1834"/>
      <c r="AD146" s="1834"/>
      <c r="AE146" s="1834"/>
      <c r="AF146" s="1834"/>
      <c r="AG146" s="1834"/>
      <c r="AH146" s="1834"/>
      <c r="AI146" s="1834"/>
      <c r="AJ146" s="1834"/>
      <c r="AK146" s="1834"/>
      <c r="AL146" s="521"/>
      <c r="AM146" s="1390"/>
      <c r="AN146" s="1850"/>
      <c r="AO146" s="536"/>
      <c r="AP146" s="1689"/>
      <c r="AQ146" s="1708"/>
      <c r="AR146" s="1709"/>
      <c r="AS146" s="1709"/>
      <c r="AT146" s="1709"/>
      <c r="AU146" s="1709"/>
      <c r="AV146" s="1709"/>
      <c r="AW146" s="1709"/>
      <c r="AX146" s="1709"/>
      <c r="AY146" s="1709"/>
      <c r="AZ146" s="1709"/>
      <c r="BA146" s="1709"/>
      <c r="BB146" s="1709"/>
      <c r="BC146" s="1709"/>
      <c r="BD146" s="1709"/>
      <c r="BE146" s="1709"/>
      <c r="BF146" s="1709"/>
      <c r="BG146" s="1709"/>
      <c r="BH146" s="1709"/>
      <c r="BI146" s="1709"/>
      <c r="BJ146" s="1709"/>
      <c r="BK146" s="1709"/>
      <c r="BL146" s="1709"/>
      <c r="BM146" s="1709"/>
      <c r="BN146" s="1709"/>
      <c r="BO146" s="1709"/>
      <c r="BP146" s="1709"/>
      <c r="BQ146" s="1709"/>
      <c r="BR146" s="1709"/>
      <c r="BS146" s="1709"/>
      <c r="BT146" s="1709"/>
      <c r="BU146" s="1709"/>
      <c r="BV146" s="1709"/>
      <c r="BW146" s="1709"/>
      <c r="BX146" s="1709"/>
      <c r="BY146" s="1709"/>
      <c r="BZ146" s="1709"/>
      <c r="CA146" s="1709"/>
      <c r="CB146" s="1709"/>
      <c r="CC146" s="1709"/>
      <c r="CD146" s="1709"/>
      <c r="CE146" s="1709"/>
      <c r="CF146" s="1709"/>
      <c r="CG146" s="1709"/>
      <c r="CH146" s="1709"/>
      <c r="CI146" s="1709"/>
      <c r="CJ146" s="1709"/>
      <c r="CK146" s="1709"/>
      <c r="CL146" s="1709"/>
      <c r="CM146" s="1709"/>
      <c r="CN146" s="1709"/>
      <c r="CO146" s="1709"/>
      <c r="CP146" s="1709"/>
      <c r="CQ146" s="1709"/>
      <c r="CR146" s="1709"/>
      <c r="CS146" s="1709"/>
      <c r="CT146" s="1709"/>
      <c r="CU146" s="1709"/>
      <c r="CV146" s="1709"/>
      <c r="CW146" s="1709"/>
      <c r="CX146" s="1709"/>
      <c r="CY146" s="1709"/>
      <c r="CZ146" s="1709"/>
      <c r="DA146" s="1709"/>
      <c r="DB146" s="1709"/>
      <c r="DC146" s="1709"/>
      <c r="DD146" s="1709"/>
      <c r="DE146" s="1709"/>
      <c r="DF146" s="1709"/>
      <c r="DG146" s="1709"/>
      <c r="DH146" s="1709"/>
      <c r="DI146" s="1709"/>
      <c r="DJ146" s="1709"/>
      <c r="DK146" s="1709"/>
      <c r="DL146" s="1709"/>
      <c r="DM146" s="1709"/>
      <c r="DN146" s="1709"/>
      <c r="DO146" s="1709"/>
      <c r="DP146" s="1709"/>
      <c r="DQ146" s="1709"/>
      <c r="DR146" s="1709"/>
      <c r="DS146" s="1709"/>
      <c r="DT146" s="1709"/>
      <c r="DU146" s="1709"/>
      <c r="DV146" s="1709"/>
      <c r="DW146" s="1709"/>
      <c r="DX146" s="1709"/>
      <c r="DY146" s="1709"/>
      <c r="DZ146" s="1709"/>
      <c r="EA146" s="1709"/>
      <c r="EB146" s="1709"/>
      <c r="EC146" s="1709"/>
      <c r="ED146" s="1709"/>
      <c r="EE146" s="1709"/>
      <c r="EF146" s="1709"/>
      <c r="EG146" s="1709"/>
      <c r="EH146" s="1709"/>
      <c r="EI146" s="1709"/>
      <c r="EJ146" s="1709"/>
      <c r="EK146" s="1709"/>
      <c r="EL146" s="1709"/>
      <c r="EM146" s="1709"/>
      <c r="EN146" s="1709"/>
      <c r="EO146" s="1709"/>
      <c r="EP146" s="1709"/>
      <c r="EQ146" s="1710"/>
      <c r="ER146" s="1422"/>
    </row>
    <row r="147" spans="4:148" ht="9.9499999999999993" customHeight="1">
      <c r="D147" s="1689"/>
      <c r="E147" s="1740"/>
      <c r="F147" s="1846"/>
      <c r="G147" s="1846"/>
      <c r="H147" s="1846"/>
      <c r="I147" s="1846"/>
      <c r="J147" s="1846"/>
      <c r="K147" s="1846"/>
      <c r="L147" s="1846"/>
      <c r="M147" s="1846"/>
      <c r="N147" s="1846"/>
      <c r="O147" s="1846"/>
      <c r="P147" s="1846"/>
      <c r="Q147" s="1846"/>
      <c r="R147" s="1846"/>
      <c r="S147" s="1846"/>
      <c r="T147" s="1846"/>
      <c r="U147" s="1846"/>
      <c r="V147" s="1846"/>
      <c r="W147" s="1846"/>
      <c r="X147" s="1846"/>
      <c r="Y147" s="1846"/>
      <c r="Z147" s="1846"/>
      <c r="AA147" s="1846"/>
      <c r="AB147" s="1846"/>
      <c r="AC147" s="1846"/>
      <c r="AD147" s="1846"/>
      <c r="AE147" s="1846"/>
      <c r="AF147" s="1846"/>
      <c r="AG147" s="1846"/>
      <c r="AH147" s="1846"/>
      <c r="AI147" s="1846"/>
      <c r="AJ147" s="1846"/>
      <c r="AK147" s="1846"/>
      <c r="AL147" s="1846"/>
      <c r="AM147" s="1846"/>
      <c r="AN147" s="1850"/>
      <c r="AO147" s="536"/>
      <c r="AP147" s="1689"/>
      <c r="AQ147" s="1711" t="s">
        <v>2706</v>
      </c>
      <c r="AR147" s="1692"/>
      <c r="AS147" s="1692"/>
      <c r="AT147" s="1692"/>
      <c r="AU147" s="1692"/>
      <c r="AV147" s="1692"/>
      <c r="AW147" s="1692"/>
      <c r="AX147" s="1712">
        <f t="shared" ref="AX147:CB147" si="2">AX148+AX149+AX150</f>
        <v>9</v>
      </c>
      <c r="AY147" s="1712">
        <f t="shared" si="2"/>
        <v>9</v>
      </c>
      <c r="AZ147" s="1712">
        <f t="shared" si="2"/>
        <v>9</v>
      </c>
      <c r="BA147" s="1712">
        <f t="shared" si="2"/>
        <v>9</v>
      </c>
      <c r="BB147" s="1712">
        <f t="shared" si="2"/>
        <v>9</v>
      </c>
      <c r="BC147" s="1712">
        <f t="shared" si="2"/>
        <v>9</v>
      </c>
      <c r="BD147" s="1712">
        <f t="shared" si="2"/>
        <v>9</v>
      </c>
      <c r="BE147" s="1712">
        <f t="shared" si="2"/>
        <v>9</v>
      </c>
      <c r="BF147" s="1712">
        <f t="shared" si="2"/>
        <v>9</v>
      </c>
      <c r="BG147" s="1712">
        <f t="shared" si="2"/>
        <v>9</v>
      </c>
      <c r="BH147" s="1712">
        <f t="shared" si="2"/>
        <v>9</v>
      </c>
      <c r="BI147" s="1712">
        <f t="shared" si="2"/>
        <v>9</v>
      </c>
      <c r="BJ147" s="1712">
        <f t="shared" si="2"/>
        <v>9</v>
      </c>
      <c r="BK147" s="1712">
        <f t="shared" si="2"/>
        <v>9</v>
      </c>
      <c r="BL147" s="1712">
        <f t="shared" si="2"/>
        <v>9</v>
      </c>
      <c r="BM147" s="1712">
        <f t="shared" si="2"/>
        <v>9</v>
      </c>
      <c r="BN147" s="1712">
        <f t="shared" si="2"/>
        <v>9</v>
      </c>
      <c r="BO147" s="1712">
        <f t="shared" si="2"/>
        <v>9</v>
      </c>
      <c r="BP147" s="1712">
        <f t="shared" si="2"/>
        <v>9</v>
      </c>
      <c r="BQ147" s="1712">
        <f t="shared" si="2"/>
        <v>9</v>
      </c>
      <c r="BR147" s="1712">
        <f t="shared" si="2"/>
        <v>9</v>
      </c>
      <c r="BS147" s="1712">
        <f t="shared" si="2"/>
        <v>9</v>
      </c>
      <c r="BT147" s="1712">
        <f t="shared" si="2"/>
        <v>9</v>
      </c>
      <c r="BU147" s="1712">
        <f t="shared" si="2"/>
        <v>9</v>
      </c>
      <c r="BV147" s="1712">
        <f t="shared" si="2"/>
        <v>9</v>
      </c>
      <c r="BW147" s="1712">
        <f t="shared" si="2"/>
        <v>9</v>
      </c>
      <c r="BX147" s="1712">
        <f t="shared" si="2"/>
        <v>9</v>
      </c>
      <c r="BY147" s="1712">
        <f t="shared" si="2"/>
        <v>9</v>
      </c>
      <c r="BZ147" s="1712">
        <f t="shared" si="2"/>
        <v>9</v>
      </c>
      <c r="CA147" s="1712">
        <f t="shared" si="2"/>
        <v>9</v>
      </c>
      <c r="CB147" s="1712">
        <f t="shared" si="2"/>
        <v>9</v>
      </c>
      <c r="CC147" s="1712">
        <f>CC148+CC149+CC150</f>
        <v>9</v>
      </c>
      <c r="CD147" s="1712">
        <f t="shared" ref="CD147:EO147" si="3">CD148+CD149+CD150</f>
        <v>9</v>
      </c>
      <c r="CE147" s="1712">
        <f t="shared" si="3"/>
        <v>9</v>
      </c>
      <c r="CF147" s="1712">
        <f t="shared" si="3"/>
        <v>9</v>
      </c>
      <c r="CG147" s="1712">
        <f t="shared" si="3"/>
        <v>9</v>
      </c>
      <c r="CH147" s="1712">
        <f t="shared" si="3"/>
        <v>9</v>
      </c>
      <c r="CI147" s="1712">
        <f t="shared" si="3"/>
        <v>9</v>
      </c>
      <c r="CJ147" s="1712">
        <f t="shared" si="3"/>
        <v>9</v>
      </c>
      <c r="CK147" s="1712">
        <f t="shared" si="3"/>
        <v>9</v>
      </c>
      <c r="CL147" s="1712">
        <f t="shared" si="3"/>
        <v>9</v>
      </c>
      <c r="CM147" s="1712">
        <f t="shared" si="3"/>
        <v>9</v>
      </c>
      <c r="CN147" s="1712">
        <f t="shared" si="3"/>
        <v>9</v>
      </c>
      <c r="CO147" s="1712">
        <f t="shared" si="3"/>
        <v>9</v>
      </c>
      <c r="CP147" s="1712">
        <f t="shared" si="3"/>
        <v>9</v>
      </c>
      <c r="CQ147" s="1712">
        <f t="shared" si="3"/>
        <v>9</v>
      </c>
      <c r="CR147" s="1712">
        <f t="shared" si="3"/>
        <v>9</v>
      </c>
      <c r="CS147" s="1712">
        <f t="shared" si="3"/>
        <v>9</v>
      </c>
      <c r="CT147" s="1712">
        <f t="shared" si="3"/>
        <v>9</v>
      </c>
      <c r="CU147" s="1712">
        <f t="shared" si="3"/>
        <v>9</v>
      </c>
      <c r="CV147" s="1712">
        <f t="shared" si="3"/>
        <v>9</v>
      </c>
      <c r="CW147" s="1712">
        <f t="shared" si="3"/>
        <v>9</v>
      </c>
      <c r="CX147" s="1712">
        <f t="shared" si="3"/>
        <v>9</v>
      </c>
      <c r="CY147" s="1712">
        <f t="shared" si="3"/>
        <v>9</v>
      </c>
      <c r="CZ147" s="1712">
        <f t="shared" si="3"/>
        <v>9</v>
      </c>
      <c r="DA147" s="1712">
        <f t="shared" si="3"/>
        <v>9</v>
      </c>
      <c r="DB147" s="1712">
        <f t="shared" si="3"/>
        <v>9</v>
      </c>
      <c r="DC147" s="1712">
        <f t="shared" si="3"/>
        <v>9</v>
      </c>
      <c r="DD147" s="1712">
        <f t="shared" si="3"/>
        <v>9</v>
      </c>
      <c r="DE147" s="1712">
        <f t="shared" si="3"/>
        <v>9</v>
      </c>
      <c r="DF147" s="1712">
        <f t="shared" si="3"/>
        <v>9</v>
      </c>
      <c r="DG147" s="1712">
        <f t="shared" si="3"/>
        <v>9</v>
      </c>
      <c r="DH147" s="1712">
        <f t="shared" si="3"/>
        <v>9</v>
      </c>
      <c r="DI147" s="1712">
        <f t="shared" si="3"/>
        <v>9</v>
      </c>
      <c r="DJ147" s="1712">
        <f t="shared" si="3"/>
        <v>9</v>
      </c>
      <c r="DK147" s="1712">
        <f t="shared" si="3"/>
        <v>9</v>
      </c>
      <c r="DL147" s="1712">
        <f t="shared" si="3"/>
        <v>9</v>
      </c>
      <c r="DM147" s="1712">
        <f t="shared" si="3"/>
        <v>9</v>
      </c>
      <c r="DN147" s="1712">
        <f t="shared" si="3"/>
        <v>9</v>
      </c>
      <c r="DO147" s="1712">
        <f t="shared" si="3"/>
        <v>9</v>
      </c>
      <c r="DP147" s="1712">
        <f t="shared" si="3"/>
        <v>9</v>
      </c>
      <c r="DQ147" s="1712">
        <f t="shared" si="3"/>
        <v>9</v>
      </c>
      <c r="DR147" s="1712">
        <f t="shared" si="3"/>
        <v>9</v>
      </c>
      <c r="DS147" s="1712">
        <f t="shared" si="3"/>
        <v>9</v>
      </c>
      <c r="DT147" s="1712">
        <f t="shared" si="3"/>
        <v>9</v>
      </c>
      <c r="DU147" s="1712">
        <f t="shared" si="3"/>
        <v>9</v>
      </c>
      <c r="DV147" s="1712">
        <f t="shared" si="3"/>
        <v>9</v>
      </c>
      <c r="DW147" s="1712">
        <f t="shared" si="3"/>
        <v>9</v>
      </c>
      <c r="DX147" s="1712">
        <f t="shared" si="3"/>
        <v>9</v>
      </c>
      <c r="DY147" s="1712">
        <f t="shared" si="3"/>
        <v>9</v>
      </c>
      <c r="DZ147" s="1712">
        <f t="shared" si="3"/>
        <v>9</v>
      </c>
      <c r="EA147" s="1712">
        <f t="shared" si="3"/>
        <v>9</v>
      </c>
      <c r="EB147" s="1712">
        <f t="shared" si="3"/>
        <v>9</v>
      </c>
      <c r="EC147" s="1712">
        <f t="shared" si="3"/>
        <v>9</v>
      </c>
      <c r="ED147" s="1712">
        <f t="shared" si="3"/>
        <v>9</v>
      </c>
      <c r="EE147" s="1712">
        <f t="shared" si="3"/>
        <v>9</v>
      </c>
      <c r="EF147" s="1712">
        <f t="shared" si="3"/>
        <v>9</v>
      </c>
      <c r="EG147" s="1712">
        <f t="shared" si="3"/>
        <v>9</v>
      </c>
      <c r="EH147" s="1712">
        <f t="shared" si="3"/>
        <v>9</v>
      </c>
      <c r="EI147" s="1712">
        <f t="shared" si="3"/>
        <v>9</v>
      </c>
      <c r="EJ147" s="1712">
        <f t="shared" si="3"/>
        <v>9</v>
      </c>
      <c r="EK147" s="1712">
        <f t="shared" si="3"/>
        <v>9</v>
      </c>
      <c r="EL147" s="1712">
        <f t="shared" si="3"/>
        <v>9</v>
      </c>
      <c r="EM147" s="1712">
        <f t="shared" si="3"/>
        <v>9</v>
      </c>
      <c r="EN147" s="1712">
        <f t="shared" si="3"/>
        <v>9</v>
      </c>
      <c r="EO147" s="1712">
        <f t="shared" si="3"/>
        <v>9</v>
      </c>
      <c r="EP147" s="1712">
        <f t="shared" ref="EP147" si="4">EP148+EP149+EP150</f>
        <v>9</v>
      </c>
      <c r="EQ147" s="1713"/>
      <c r="ER147" s="1422"/>
    </row>
    <row r="148" spans="4:148" ht="9.9499999999999993" customHeight="1">
      <c r="D148" s="1689"/>
      <c r="E148" s="1740"/>
      <c r="F148" s="1846"/>
      <c r="G148" s="1846"/>
      <c r="H148" s="1846"/>
      <c r="I148" s="1846"/>
      <c r="J148" s="1846"/>
      <c r="K148" s="1846"/>
      <c r="L148" s="1846"/>
      <c r="M148" s="1846"/>
      <c r="N148" s="1846"/>
      <c r="O148" s="1846"/>
      <c r="P148" s="1846"/>
      <c r="Q148" s="1846"/>
      <c r="R148" s="1846"/>
      <c r="S148" s="1846"/>
      <c r="T148" s="1846"/>
      <c r="U148" s="1846"/>
      <c r="V148" s="1846"/>
      <c r="W148" s="1846"/>
      <c r="X148" s="1846"/>
      <c r="Y148" s="1846"/>
      <c r="Z148" s="1846"/>
      <c r="AA148" s="1846"/>
      <c r="AB148" s="1846"/>
      <c r="AC148" s="1846"/>
      <c r="AD148" s="1846"/>
      <c r="AE148" s="1846"/>
      <c r="AF148" s="1846"/>
      <c r="AG148" s="1846"/>
      <c r="AH148" s="1846"/>
      <c r="AI148" s="1846"/>
      <c r="AJ148" s="1846"/>
      <c r="AK148" s="1846"/>
      <c r="AL148" s="1846"/>
      <c r="AM148" s="1846"/>
      <c r="AN148" s="1850"/>
      <c r="AO148" s="536"/>
      <c r="AP148" s="1689"/>
      <c r="AQ148" s="1714" t="s">
        <v>2703</v>
      </c>
      <c r="AR148" s="1692"/>
      <c r="AS148" s="1692"/>
      <c r="AT148" s="1692"/>
      <c r="AU148" s="1692"/>
      <c r="AV148" s="1692"/>
      <c r="AW148" s="1692"/>
      <c r="AX148" s="1715">
        <v>0</v>
      </c>
      <c r="AY148" s="1715">
        <v>0</v>
      </c>
      <c r="AZ148" s="1715">
        <v>0</v>
      </c>
      <c r="BA148" s="1715">
        <v>1</v>
      </c>
      <c r="BB148" s="1715">
        <v>1</v>
      </c>
      <c r="BC148" s="1715">
        <v>2</v>
      </c>
      <c r="BD148" s="1715">
        <v>2</v>
      </c>
      <c r="BE148" s="1715">
        <v>3</v>
      </c>
      <c r="BF148" s="1715">
        <v>3</v>
      </c>
      <c r="BG148" s="1715">
        <v>5</v>
      </c>
      <c r="BH148" s="1715">
        <v>6</v>
      </c>
      <c r="BI148" s="1715">
        <v>6</v>
      </c>
      <c r="BJ148" s="1715">
        <v>6</v>
      </c>
      <c r="BK148" s="1715">
        <v>6</v>
      </c>
      <c r="BL148" s="1715">
        <v>7</v>
      </c>
      <c r="BM148" s="1715">
        <v>7</v>
      </c>
      <c r="BN148" s="1715">
        <v>7</v>
      </c>
      <c r="BO148" s="1715">
        <v>7</v>
      </c>
      <c r="BP148" s="1715">
        <v>7</v>
      </c>
      <c r="BQ148" s="1715">
        <v>7</v>
      </c>
      <c r="BR148" s="1715">
        <v>7</v>
      </c>
      <c r="BS148" s="1715">
        <v>7</v>
      </c>
      <c r="BT148" s="1715">
        <v>7</v>
      </c>
      <c r="BU148" s="1715">
        <v>7</v>
      </c>
      <c r="BV148" s="1715">
        <v>7</v>
      </c>
      <c r="BW148" s="1715">
        <v>7</v>
      </c>
      <c r="BX148" s="1715">
        <v>7</v>
      </c>
      <c r="BY148" s="1715">
        <v>7</v>
      </c>
      <c r="BZ148" s="1715">
        <v>8</v>
      </c>
      <c r="CA148" s="1715">
        <v>8</v>
      </c>
      <c r="CB148" s="1715">
        <v>8</v>
      </c>
      <c r="CC148" s="1715">
        <v>9</v>
      </c>
      <c r="CD148" s="1715">
        <v>9</v>
      </c>
      <c r="CE148" s="1715">
        <v>9</v>
      </c>
      <c r="CF148" s="1715">
        <v>9</v>
      </c>
      <c r="CG148" s="1715">
        <v>9</v>
      </c>
      <c r="CH148" s="1715">
        <v>8</v>
      </c>
      <c r="CI148" s="1715">
        <v>8</v>
      </c>
      <c r="CJ148" s="1715">
        <v>8</v>
      </c>
      <c r="CK148" s="1715">
        <v>8</v>
      </c>
      <c r="CL148" s="1715">
        <v>8</v>
      </c>
      <c r="CM148" s="1715">
        <v>7</v>
      </c>
      <c r="CN148" s="1715">
        <v>7</v>
      </c>
      <c r="CO148" s="1715">
        <v>7</v>
      </c>
      <c r="CP148" s="1715">
        <v>7</v>
      </c>
      <c r="CQ148" s="1715">
        <v>7</v>
      </c>
      <c r="CR148" s="1715">
        <v>7</v>
      </c>
      <c r="CS148" s="1715">
        <v>7</v>
      </c>
      <c r="CT148" s="1715">
        <v>7</v>
      </c>
      <c r="CU148" s="1715">
        <v>7</v>
      </c>
      <c r="CV148" s="1715">
        <v>7</v>
      </c>
      <c r="CW148" s="1715">
        <v>7</v>
      </c>
      <c r="CX148" s="1715">
        <v>7</v>
      </c>
      <c r="CY148" s="1715">
        <v>7</v>
      </c>
      <c r="CZ148" s="1715">
        <v>7</v>
      </c>
      <c r="DA148" s="1715">
        <v>7</v>
      </c>
      <c r="DB148" s="1715">
        <v>7</v>
      </c>
      <c r="DC148" s="1715">
        <v>7</v>
      </c>
      <c r="DD148" s="1715">
        <v>7</v>
      </c>
      <c r="DE148" s="1715">
        <v>7</v>
      </c>
      <c r="DF148" s="1715">
        <v>7</v>
      </c>
      <c r="DG148" s="1715">
        <v>7</v>
      </c>
      <c r="DH148" s="1715">
        <v>2</v>
      </c>
      <c r="DI148" s="1715">
        <v>2</v>
      </c>
      <c r="DJ148" s="1715">
        <v>1</v>
      </c>
      <c r="DK148" s="1715">
        <v>1</v>
      </c>
      <c r="DL148" s="1715">
        <v>1</v>
      </c>
      <c r="DM148" s="1715">
        <v>1</v>
      </c>
      <c r="DN148" s="1715">
        <v>1</v>
      </c>
      <c r="DO148" s="1715">
        <v>1</v>
      </c>
      <c r="DP148" s="1715">
        <v>1</v>
      </c>
      <c r="DQ148" s="1715">
        <v>1</v>
      </c>
      <c r="DR148" s="1715">
        <v>1</v>
      </c>
      <c r="DS148" s="1715">
        <v>1</v>
      </c>
      <c r="DT148" s="1715">
        <v>1</v>
      </c>
      <c r="DU148" s="1715">
        <v>0</v>
      </c>
      <c r="DV148" s="1715">
        <v>0</v>
      </c>
      <c r="DW148" s="1715">
        <v>0</v>
      </c>
      <c r="DX148" s="1715">
        <v>0</v>
      </c>
      <c r="DY148" s="1715">
        <v>0</v>
      </c>
      <c r="DZ148" s="1715">
        <v>0</v>
      </c>
      <c r="EA148" s="1715">
        <v>0</v>
      </c>
      <c r="EB148" s="1715">
        <v>0</v>
      </c>
      <c r="EC148" s="1715">
        <v>0</v>
      </c>
      <c r="ED148" s="1715">
        <v>0</v>
      </c>
      <c r="EE148" s="1715">
        <v>0</v>
      </c>
      <c r="EF148" s="1715">
        <v>0</v>
      </c>
      <c r="EG148" s="1715">
        <v>0</v>
      </c>
      <c r="EH148" s="1715">
        <v>0</v>
      </c>
      <c r="EI148" s="1715">
        <v>0</v>
      </c>
      <c r="EJ148" s="1715">
        <v>0</v>
      </c>
      <c r="EK148" s="1715">
        <v>0</v>
      </c>
      <c r="EL148" s="1715">
        <v>0</v>
      </c>
      <c r="EM148" s="1715">
        <v>0</v>
      </c>
      <c r="EN148" s="1715">
        <v>0</v>
      </c>
      <c r="EO148" s="1715">
        <v>0</v>
      </c>
      <c r="EP148" s="1715">
        <v>0</v>
      </c>
      <c r="EQ148" s="1713"/>
      <c r="ER148" s="1422"/>
    </row>
    <row r="149" spans="4:148" ht="9.9499999999999993" customHeight="1">
      <c r="D149" s="1689"/>
      <c r="E149" s="1740"/>
      <c r="F149" s="3286" t="s">
        <v>2711</v>
      </c>
      <c r="G149" s="3286"/>
      <c r="H149" s="3286"/>
      <c r="I149" s="3286"/>
      <c r="J149" s="3286"/>
      <c r="K149" s="3286"/>
      <c r="L149" s="3286"/>
      <c r="M149" s="3286"/>
      <c r="N149" s="3286"/>
      <c r="O149" s="3286"/>
      <c r="P149" s="3286"/>
      <c r="Q149" s="3286"/>
      <c r="R149" s="3286"/>
      <c r="S149" s="3286"/>
      <c r="T149" s="3286"/>
      <c r="U149" s="3286"/>
      <c r="V149" s="3286"/>
      <c r="W149" s="3286"/>
      <c r="X149" s="3286"/>
      <c r="Y149" s="3286"/>
      <c r="Z149" s="3286"/>
      <c r="AA149" s="3286"/>
      <c r="AB149" s="3286"/>
      <c r="AC149" s="3286"/>
      <c r="AD149" s="3286"/>
      <c r="AE149" s="3286"/>
      <c r="AF149" s="3286"/>
      <c r="AG149" s="3286"/>
      <c r="AH149" s="3286"/>
      <c r="AI149" s="3286"/>
      <c r="AJ149" s="3286"/>
      <c r="AK149" s="3286"/>
      <c r="AL149" s="3286"/>
      <c r="AM149" s="3286"/>
      <c r="AN149" s="1850"/>
      <c r="AO149" s="536"/>
      <c r="AP149" s="1689"/>
      <c r="AQ149" s="1714" t="s">
        <v>2705</v>
      </c>
      <c r="AR149" s="1692"/>
      <c r="AS149" s="1692"/>
      <c r="AT149" s="1692"/>
      <c r="AU149" s="1692"/>
      <c r="AV149" s="1692"/>
      <c r="AW149" s="1692"/>
      <c r="AX149" s="1717">
        <v>0</v>
      </c>
      <c r="AY149" s="1717">
        <v>0</v>
      </c>
      <c r="AZ149" s="1717">
        <v>0</v>
      </c>
      <c r="BA149" s="1717">
        <v>0</v>
      </c>
      <c r="BB149" s="1717">
        <v>0</v>
      </c>
      <c r="BC149" s="1717">
        <v>0</v>
      </c>
      <c r="BD149" s="1717">
        <v>0</v>
      </c>
      <c r="BE149" s="1717">
        <v>0</v>
      </c>
      <c r="BF149" s="1717">
        <v>0</v>
      </c>
      <c r="BG149" s="1717">
        <v>0</v>
      </c>
      <c r="BH149" s="1717">
        <v>0</v>
      </c>
      <c r="BI149" s="1717">
        <v>0</v>
      </c>
      <c r="BJ149" s="1717">
        <v>0</v>
      </c>
      <c r="BK149" s="1717">
        <v>0</v>
      </c>
      <c r="BL149" s="1717">
        <v>0</v>
      </c>
      <c r="BM149" s="1717">
        <v>0</v>
      </c>
      <c r="BN149" s="1717">
        <v>0</v>
      </c>
      <c r="BO149" s="1717">
        <v>0</v>
      </c>
      <c r="BP149" s="1717">
        <v>0</v>
      </c>
      <c r="BQ149" s="1717">
        <v>0</v>
      </c>
      <c r="BR149" s="1717">
        <v>0</v>
      </c>
      <c r="BS149" s="1717">
        <v>0</v>
      </c>
      <c r="BT149" s="1717">
        <v>0</v>
      </c>
      <c r="BU149" s="1717">
        <v>0</v>
      </c>
      <c r="BV149" s="1717">
        <v>0</v>
      </c>
      <c r="BW149" s="1717">
        <v>0</v>
      </c>
      <c r="BX149" s="1717">
        <v>0</v>
      </c>
      <c r="BY149" s="1717">
        <v>0</v>
      </c>
      <c r="BZ149" s="1717">
        <v>0</v>
      </c>
      <c r="CA149" s="1717">
        <v>0</v>
      </c>
      <c r="CB149" s="1717">
        <v>0</v>
      </c>
      <c r="CC149" s="1717">
        <v>0</v>
      </c>
      <c r="CD149" s="1717">
        <v>0</v>
      </c>
      <c r="CE149" s="1717">
        <v>0</v>
      </c>
      <c r="CF149" s="1717">
        <v>0</v>
      </c>
      <c r="CG149" s="1717">
        <v>0</v>
      </c>
      <c r="CH149" s="1721">
        <v>1</v>
      </c>
      <c r="CI149" s="1721">
        <v>1</v>
      </c>
      <c r="CJ149" s="1721">
        <v>1</v>
      </c>
      <c r="CK149" s="1721">
        <v>1</v>
      </c>
      <c r="CL149" s="1721">
        <v>1</v>
      </c>
      <c r="CM149" s="1721">
        <v>2</v>
      </c>
      <c r="CN149" s="1721">
        <v>2</v>
      </c>
      <c r="CO149" s="1721">
        <v>2</v>
      </c>
      <c r="CP149" s="1721">
        <v>2</v>
      </c>
      <c r="CQ149" s="1721">
        <v>2</v>
      </c>
      <c r="CR149" s="1721">
        <v>2</v>
      </c>
      <c r="CS149" s="1721">
        <v>2</v>
      </c>
      <c r="CT149" s="1721">
        <v>2</v>
      </c>
      <c r="CU149" s="1721">
        <v>2</v>
      </c>
      <c r="CV149" s="1721">
        <v>2</v>
      </c>
      <c r="CW149" s="1721">
        <v>2</v>
      </c>
      <c r="CX149" s="1721">
        <v>2</v>
      </c>
      <c r="CY149" s="1721">
        <v>2</v>
      </c>
      <c r="CZ149" s="1721">
        <v>2</v>
      </c>
      <c r="DA149" s="1721">
        <v>2</v>
      </c>
      <c r="DB149" s="1721">
        <v>2</v>
      </c>
      <c r="DC149" s="1721">
        <v>2</v>
      </c>
      <c r="DD149" s="1721">
        <v>2</v>
      </c>
      <c r="DE149" s="1721">
        <v>2</v>
      </c>
      <c r="DF149" s="1717">
        <v>0</v>
      </c>
      <c r="DG149" s="1717">
        <v>0</v>
      </c>
      <c r="DH149" s="1717">
        <v>0</v>
      </c>
      <c r="DI149" s="1717">
        <v>0</v>
      </c>
      <c r="DJ149" s="1717">
        <v>0</v>
      </c>
      <c r="DK149" s="1717">
        <v>0</v>
      </c>
      <c r="DL149" s="1717">
        <v>0</v>
      </c>
      <c r="DM149" s="1717">
        <v>0</v>
      </c>
      <c r="DN149" s="1717">
        <v>0</v>
      </c>
      <c r="DO149" s="1717">
        <v>0</v>
      </c>
      <c r="DP149" s="1717">
        <v>0</v>
      </c>
      <c r="DQ149" s="1717">
        <v>0</v>
      </c>
      <c r="DR149" s="1717">
        <v>0</v>
      </c>
      <c r="DS149" s="1717">
        <v>0</v>
      </c>
      <c r="DT149" s="1717">
        <v>0</v>
      </c>
      <c r="DU149" s="1717">
        <v>0</v>
      </c>
      <c r="DV149" s="1717">
        <v>0</v>
      </c>
      <c r="DW149" s="1717">
        <v>0</v>
      </c>
      <c r="DX149" s="1717">
        <v>0</v>
      </c>
      <c r="DY149" s="1717">
        <v>0</v>
      </c>
      <c r="DZ149" s="1717">
        <v>0</v>
      </c>
      <c r="EA149" s="1717">
        <v>0</v>
      </c>
      <c r="EB149" s="1717">
        <v>0</v>
      </c>
      <c r="EC149" s="1717">
        <v>0</v>
      </c>
      <c r="ED149" s="1717">
        <v>0</v>
      </c>
      <c r="EE149" s="1717">
        <v>0</v>
      </c>
      <c r="EF149" s="1717">
        <v>0</v>
      </c>
      <c r="EG149" s="1717">
        <v>0</v>
      </c>
      <c r="EH149" s="1717">
        <v>0</v>
      </c>
      <c r="EI149" s="1717">
        <v>0</v>
      </c>
      <c r="EJ149" s="1717">
        <v>0</v>
      </c>
      <c r="EK149" s="1717">
        <v>0</v>
      </c>
      <c r="EL149" s="1717">
        <v>0</v>
      </c>
      <c r="EM149" s="1717">
        <v>0</v>
      </c>
      <c r="EN149" s="1717">
        <v>0</v>
      </c>
      <c r="EO149" s="1717">
        <v>0</v>
      </c>
      <c r="EP149" s="1717">
        <v>0</v>
      </c>
      <c r="EQ149" s="1713"/>
      <c r="ER149" s="1422"/>
    </row>
    <row r="150" spans="4:148" ht="9.9499999999999993" customHeight="1">
      <c r="D150" s="1689"/>
      <c r="E150" s="1740"/>
      <c r="F150" s="3286"/>
      <c r="G150" s="3286"/>
      <c r="H150" s="3286"/>
      <c r="I150" s="3286"/>
      <c r="J150" s="3286"/>
      <c r="K150" s="3286"/>
      <c r="L150" s="3286"/>
      <c r="M150" s="3286"/>
      <c r="N150" s="3286"/>
      <c r="O150" s="3286"/>
      <c r="P150" s="3286"/>
      <c r="Q150" s="3286"/>
      <c r="R150" s="3286"/>
      <c r="S150" s="3286"/>
      <c r="T150" s="3286"/>
      <c r="U150" s="3286"/>
      <c r="V150" s="3286"/>
      <c r="W150" s="3286"/>
      <c r="X150" s="3286"/>
      <c r="Y150" s="3286"/>
      <c r="Z150" s="3286"/>
      <c r="AA150" s="3286"/>
      <c r="AB150" s="3286"/>
      <c r="AC150" s="3286"/>
      <c r="AD150" s="3286"/>
      <c r="AE150" s="3286"/>
      <c r="AF150" s="3286"/>
      <c r="AG150" s="3286"/>
      <c r="AH150" s="3286"/>
      <c r="AI150" s="3286"/>
      <c r="AJ150" s="3286"/>
      <c r="AK150" s="3286"/>
      <c r="AL150" s="3286"/>
      <c r="AM150" s="3286"/>
      <c r="AN150" s="1850"/>
      <c r="AO150" s="536"/>
      <c r="AP150" s="1689"/>
      <c r="AQ150" s="1714" t="s">
        <v>2704</v>
      </c>
      <c r="AR150" s="1692"/>
      <c r="AS150" s="1692"/>
      <c r="AT150" s="1692"/>
      <c r="AU150" s="1692"/>
      <c r="AV150" s="1692"/>
      <c r="AW150" s="1692"/>
      <c r="AX150" s="1716">
        <v>9</v>
      </c>
      <c r="AY150" s="1716">
        <v>9</v>
      </c>
      <c r="AZ150" s="1716">
        <v>9</v>
      </c>
      <c r="BA150" s="1716">
        <v>8</v>
      </c>
      <c r="BB150" s="1716">
        <v>8</v>
      </c>
      <c r="BC150" s="1716">
        <v>7</v>
      </c>
      <c r="BD150" s="1716">
        <v>7</v>
      </c>
      <c r="BE150" s="1716">
        <v>6</v>
      </c>
      <c r="BF150" s="1716">
        <v>6</v>
      </c>
      <c r="BG150" s="1716">
        <v>4</v>
      </c>
      <c r="BH150" s="1716">
        <v>3</v>
      </c>
      <c r="BI150" s="1716">
        <v>3</v>
      </c>
      <c r="BJ150" s="1716">
        <v>3</v>
      </c>
      <c r="BK150" s="1716">
        <v>3</v>
      </c>
      <c r="BL150" s="1716">
        <v>2</v>
      </c>
      <c r="BM150" s="1716">
        <v>2</v>
      </c>
      <c r="BN150" s="1716">
        <v>2</v>
      </c>
      <c r="BO150" s="1716">
        <v>2</v>
      </c>
      <c r="BP150" s="1716">
        <v>2</v>
      </c>
      <c r="BQ150" s="1716">
        <v>2</v>
      </c>
      <c r="BR150" s="1716">
        <v>2</v>
      </c>
      <c r="BS150" s="1716">
        <v>2</v>
      </c>
      <c r="BT150" s="1716">
        <v>2</v>
      </c>
      <c r="BU150" s="1716">
        <v>2</v>
      </c>
      <c r="BV150" s="1716">
        <v>2</v>
      </c>
      <c r="BW150" s="1716">
        <v>2</v>
      </c>
      <c r="BX150" s="1716">
        <v>2</v>
      </c>
      <c r="BY150" s="1716">
        <v>2</v>
      </c>
      <c r="BZ150" s="1716">
        <v>1</v>
      </c>
      <c r="CA150" s="1716">
        <v>1</v>
      </c>
      <c r="CB150" s="1716">
        <v>1</v>
      </c>
      <c r="CC150" s="1716">
        <v>0</v>
      </c>
      <c r="CD150" s="1716">
        <v>0</v>
      </c>
      <c r="CE150" s="1716">
        <v>0</v>
      </c>
      <c r="CF150" s="1716">
        <v>0</v>
      </c>
      <c r="CG150" s="1716">
        <v>0</v>
      </c>
      <c r="CH150" s="1716">
        <v>0</v>
      </c>
      <c r="CI150" s="1716">
        <v>0</v>
      </c>
      <c r="CJ150" s="1716">
        <v>0</v>
      </c>
      <c r="CK150" s="1716">
        <v>0</v>
      </c>
      <c r="CL150" s="1716">
        <v>0</v>
      </c>
      <c r="CM150" s="1716">
        <v>0</v>
      </c>
      <c r="CN150" s="1716">
        <v>0</v>
      </c>
      <c r="CO150" s="1716">
        <v>0</v>
      </c>
      <c r="CP150" s="1716">
        <v>0</v>
      </c>
      <c r="CQ150" s="1716">
        <v>0</v>
      </c>
      <c r="CR150" s="1716">
        <v>0</v>
      </c>
      <c r="CS150" s="1716">
        <v>0</v>
      </c>
      <c r="CT150" s="1716">
        <v>0</v>
      </c>
      <c r="CU150" s="1716">
        <v>0</v>
      </c>
      <c r="CV150" s="1716">
        <v>0</v>
      </c>
      <c r="CW150" s="1716">
        <v>0</v>
      </c>
      <c r="CX150" s="1716">
        <v>0</v>
      </c>
      <c r="CY150" s="1716">
        <v>0</v>
      </c>
      <c r="CZ150" s="1716">
        <v>0</v>
      </c>
      <c r="DA150" s="1716">
        <v>0</v>
      </c>
      <c r="DB150" s="1716">
        <v>0</v>
      </c>
      <c r="DC150" s="1716">
        <v>0</v>
      </c>
      <c r="DD150" s="1716">
        <v>0</v>
      </c>
      <c r="DE150" s="1716">
        <v>0</v>
      </c>
      <c r="DF150" s="1716">
        <v>2</v>
      </c>
      <c r="DG150" s="1716">
        <v>2</v>
      </c>
      <c r="DH150" s="1716">
        <v>7</v>
      </c>
      <c r="DI150" s="1716">
        <v>7</v>
      </c>
      <c r="DJ150" s="1716">
        <v>8</v>
      </c>
      <c r="DK150" s="1716">
        <v>8</v>
      </c>
      <c r="DL150" s="1716">
        <v>8</v>
      </c>
      <c r="DM150" s="1716">
        <v>8</v>
      </c>
      <c r="DN150" s="1716">
        <v>8</v>
      </c>
      <c r="DO150" s="1716">
        <v>8</v>
      </c>
      <c r="DP150" s="1716">
        <v>8</v>
      </c>
      <c r="DQ150" s="1716">
        <v>8</v>
      </c>
      <c r="DR150" s="1716">
        <v>8</v>
      </c>
      <c r="DS150" s="1716">
        <v>8</v>
      </c>
      <c r="DT150" s="1716">
        <v>8</v>
      </c>
      <c r="DU150" s="1716">
        <v>9</v>
      </c>
      <c r="DV150" s="1716">
        <v>9</v>
      </c>
      <c r="DW150" s="1716">
        <v>9</v>
      </c>
      <c r="DX150" s="1716">
        <v>9</v>
      </c>
      <c r="DY150" s="1716">
        <v>9</v>
      </c>
      <c r="DZ150" s="1716">
        <v>9</v>
      </c>
      <c r="EA150" s="1716">
        <v>9</v>
      </c>
      <c r="EB150" s="1716">
        <v>9</v>
      </c>
      <c r="EC150" s="1716">
        <v>9</v>
      </c>
      <c r="ED150" s="1716">
        <v>9</v>
      </c>
      <c r="EE150" s="1716">
        <v>9</v>
      </c>
      <c r="EF150" s="1716">
        <v>9</v>
      </c>
      <c r="EG150" s="1716">
        <v>9</v>
      </c>
      <c r="EH150" s="1716">
        <v>9</v>
      </c>
      <c r="EI150" s="1716">
        <v>9</v>
      </c>
      <c r="EJ150" s="1716">
        <v>9</v>
      </c>
      <c r="EK150" s="1716">
        <v>9</v>
      </c>
      <c r="EL150" s="1716">
        <v>9</v>
      </c>
      <c r="EM150" s="1716">
        <v>9</v>
      </c>
      <c r="EN150" s="1716">
        <v>9</v>
      </c>
      <c r="EO150" s="1716">
        <v>9</v>
      </c>
      <c r="EP150" s="1716">
        <v>9</v>
      </c>
      <c r="EQ150" s="1713"/>
      <c r="ER150" s="1422"/>
    </row>
    <row r="151" spans="4:148" ht="9.9499999999999993" customHeight="1">
      <c r="D151" s="1689"/>
      <c r="E151" s="1751"/>
      <c r="F151" s="1752"/>
      <c r="G151" s="1752"/>
      <c r="H151" s="1752"/>
      <c r="I151" s="1752"/>
      <c r="J151" s="1752"/>
      <c r="K151" s="1752"/>
      <c r="L151" s="1752"/>
      <c r="M151" s="1752"/>
      <c r="N151" s="1752"/>
      <c r="O151" s="1752"/>
      <c r="P151" s="1752"/>
      <c r="Q151" s="1752"/>
      <c r="R151" s="1752"/>
      <c r="S151" s="1752"/>
      <c r="T151" s="1752"/>
      <c r="U151" s="1752"/>
      <c r="V151" s="1752"/>
      <c r="W151" s="1752"/>
      <c r="X151" s="1752"/>
      <c r="Y151" s="1752"/>
      <c r="Z151" s="1752"/>
      <c r="AA151" s="1752"/>
      <c r="AB151" s="1752"/>
      <c r="AC151" s="1752"/>
      <c r="AD151" s="1752"/>
      <c r="AE151" s="1752"/>
      <c r="AF151" s="1752"/>
      <c r="AG151" s="1752"/>
      <c r="AH151" s="1752"/>
      <c r="AI151" s="1752"/>
      <c r="AJ151" s="1752"/>
      <c r="AK151" s="1752"/>
      <c r="AL151" s="1752"/>
      <c r="AM151" s="1752"/>
      <c r="AN151" s="1753"/>
      <c r="AO151" s="536"/>
      <c r="AP151" s="1689"/>
      <c r="AQ151" s="1718"/>
      <c r="AR151" s="1719"/>
      <c r="AS151" s="1719"/>
      <c r="AT151" s="1719"/>
      <c r="AU151" s="1719"/>
      <c r="AV151" s="1719"/>
      <c r="AW151" s="1719"/>
      <c r="AX151" s="1719"/>
      <c r="AY151" s="1719"/>
      <c r="AZ151" s="1719"/>
      <c r="BA151" s="1719"/>
      <c r="BB151" s="1719"/>
      <c r="BC151" s="1719"/>
      <c r="BD151" s="1719"/>
      <c r="BE151" s="1719"/>
      <c r="BF151" s="1719"/>
      <c r="BG151" s="1719"/>
      <c r="BH151" s="1719"/>
      <c r="BI151" s="1719"/>
      <c r="BJ151" s="1719"/>
      <c r="BK151" s="1719"/>
      <c r="BL151" s="1719"/>
      <c r="BM151" s="1719"/>
      <c r="BN151" s="1719"/>
      <c r="BO151" s="1719"/>
      <c r="BP151" s="1719"/>
      <c r="BQ151" s="1719"/>
      <c r="BR151" s="1719"/>
      <c r="BS151" s="1719"/>
      <c r="BT151" s="1719"/>
      <c r="BU151" s="1719"/>
      <c r="BV151" s="1719"/>
      <c r="BW151" s="1719"/>
      <c r="BX151" s="1719"/>
      <c r="BY151" s="1719"/>
      <c r="BZ151" s="1719"/>
      <c r="CA151" s="1719"/>
      <c r="CB151" s="1719"/>
      <c r="CC151" s="1719"/>
      <c r="CD151" s="1719"/>
      <c r="CE151" s="1719"/>
      <c r="CF151" s="1719"/>
      <c r="CG151" s="1719"/>
      <c r="CH151" s="1719"/>
      <c r="CI151" s="1719"/>
      <c r="CJ151" s="1719"/>
      <c r="CK151" s="1719"/>
      <c r="CL151" s="1719"/>
      <c r="CM151" s="1719"/>
      <c r="CN151" s="1719"/>
      <c r="CO151" s="1719"/>
      <c r="CP151" s="1719"/>
      <c r="CQ151" s="1719"/>
      <c r="CR151" s="1719"/>
      <c r="CS151" s="1719"/>
      <c r="CT151" s="1719"/>
      <c r="CU151" s="1719"/>
      <c r="CV151" s="1719"/>
      <c r="CW151" s="1719"/>
      <c r="CX151" s="1719"/>
      <c r="CY151" s="1719"/>
      <c r="CZ151" s="1719"/>
      <c r="DA151" s="1719"/>
      <c r="DB151" s="1719"/>
      <c r="DC151" s="1719"/>
      <c r="DD151" s="1719"/>
      <c r="DE151" s="1719"/>
      <c r="DF151" s="1719"/>
      <c r="DG151" s="1719"/>
      <c r="DH151" s="1719"/>
      <c r="DI151" s="1719"/>
      <c r="DJ151" s="1719"/>
      <c r="DK151" s="1719"/>
      <c r="DL151" s="1719"/>
      <c r="DM151" s="1719"/>
      <c r="DN151" s="1719"/>
      <c r="DO151" s="1719"/>
      <c r="DP151" s="1719"/>
      <c r="DQ151" s="1719"/>
      <c r="DR151" s="1719"/>
      <c r="DS151" s="1719"/>
      <c r="DT151" s="1719"/>
      <c r="DU151" s="1719"/>
      <c r="DV151" s="1719"/>
      <c r="DW151" s="1719"/>
      <c r="DX151" s="1719"/>
      <c r="DY151" s="1719"/>
      <c r="DZ151" s="1719"/>
      <c r="EA151" s="1719"/>
      <c r="EB151" s="1719"/>
      <c r="EC151" s="1719"/>
      <c r="ED151" s="1719"/>
      <c r="EE151" s="1719"/>
      <c r="EF151" s="1719"/>
      <c r="EG151" s="1719"/>
      <c r="EH151" s="1719"/>
      <c r="EI151" s="1719"/>
      <c r="EJ151" s="1719"/>
      <c r="EK151" s="1719"/>
      <c r="EL151" s="1719"/>
      <c r="EM151" s="1719"/>
      <c r="EN151" s="1719"/>
      <c r="EO151" s="1719"/>
      <c r="EP151" s="1719"/>
      <c r="EQ151" s="1720"/>
      <c r="ER151" s="1422"/>
    </row>
    <row r="152" spans="4:148" ht="9.9499999999999993" customHeight="1">
      <c r="D152" s="525"/>
      <c r="E152" s="521"/>
      <c r="F152" s="521"/>
      <c r="G152" s="521"/>
      <c r="H152" s="521"/>
      <c r="I152" s="521"/>
      <c r="J152" s="521"/>
      <c r="K152" s="521"/>
      <c r="L152" s="521"/>
      <c r="M152" s="521"/>
      <c r="N152" s="521"/>
      <c r="O152" s="521"/>
      <c r="P152" s="521"/>
      <c r="Q152" s="521"/>
      <c r="R152" s="521"/>
      <c r="S152" s="521"/>
      <c r="T152" s="521"/>
      <c r="U152" s="521"/>
      <c r="V152" s="521"/>
      <c r="W152" s="521"/>
      <c r="X152" s="521"/>
      <c r="Y152" s="521"/>
      <c r="Z152" s="521"/>
      <c r="AA152" s="521"/>
      <c r="AB152" s="521"/>
      <c r="AC152" s="521"/>
      <c r="AD152" s="521"/>
      <c r="AE152" s="521"/>
      <c r="AF152" s="521"/>
      <c r="AG152" s="521"/>
      <c r="AH152" s="521"/>
      <c r="AI152" s="521"/>
      <c r="AJ152" s="521"/>
      <c r="AK152" s="521"/>
      <c r="AL152" s="521"/>
      <c r="AM152" s="521"/>
      <c r="AN152" s="521"/>
      <c r="AO152" s="521"/>
      <c r="AP152" s="521"/>
      <c r="AQ152" s="521"/>
      <c r="AR152" s="521"/>
      <c r="AS152" s="521"/>
      <c r="AT152" s="521"/>
      <c r="AU152" s="521"/>
      <c r="AV152" s="521"/>
      <c r="AW152" s="521"/>
      <c r="AX152" s="521"/>
      <c r="AY152" s="521"/>
      <c r="AZ152" s="521"/>
      <c r="BA152" s="521"/>
      <c r="BB152" s="521"/>
      <c r="BC152" s="521"/>
      <c r="BD152" s="521"/>
      <c r="BE152" s="521"/>
      <c r="BF152" s="521"/>
      <c r="BG152" s="521"/>
      <c r="BH152" s="521"/>
      <c r="BI152" s="521"/>
      <c r="BJ152" s="521"/>
      <c r="BK152" s="521"/>
      <c r="BL152" s="521"/>
      <c r="BM152" s="521"/>
      <c r="BN152" s="521"/>
      <c r="BO152" s="521"/>
      <c r="BP152" s="521"/>
      <c r="BQ152" s="521"/>
      <c r="BR152" s="521"/>
      <c r="BS152" s="521"/>
      <c r="BT152" s="521"/>
      <c r="BU152" s="521"/>
      <c r="BV152" s="521"/>
      <c r="BW152" s="521"/>
      <c r="BX152" s="521"/>
      <c r="BY152" s="521"/>
      <c r="BZ152" s="521"/>
      <c r="CA152" s="521"/>
      <c r="CB152" s="521"/>
      <c r="CC152" s="521"/>
      <c r="CD152" s="521"/>
      <c r="CE152" s="521"/>
      <c r="CF152" s="521"/>
      <c r="CG152" s="521"/>
      <c r="CH152" s="521"/>
      <c r="CI152" s="521"/>
      <c r="CJ152" s="521"/>
      <c r="CK152" s="521"/>
      <c r="CL152" s="521"/>
      <c r="CM152" s="521"/>
      <c r="CN152" s="521"/>
      <c r="CO152" s="521"/>
      <c r="CP152" s="521"/>
      <c r="CQ152" s="521"/>
      <c r="CR152" s="521"/>
      <c r="CS152" s="521"/>
      <c r="CT152" s="521"/>
      <c r="CU152" s="521"/>
      <c r="CV152" s="521"/>
      <c r="CW152" s="521"/>
      <c r="CX152" s="521"/>
      <c r="CY152" s="521"/>
      <c r="CZ152" s="521"/>
      <c r="DA152" s="521"/>
      <c r="DB152" s="521"/>
      <c r="DC152" s="521"/>
      <c r="DD152" s="521"/>
      <c r="DE152" s="521"/>
      <c r="DF152" s="521"/>
      <c r="DG152" s="521"/>
      <c r="DH152" s="521"/>
      <c r="DI152" s="521"/>
      <c r="DJ152" s="521"/>
      <c r="DK152" s="521"/>
      <c r="DL152" s="521"/>
      <c r="DM152" s="521"/>
      <c r="DN152" s="521"/>
      <c r="DO152" s="521"/>
      <c r="DP152" s="521"/>
      <c r="DQ152" s="521"/>
      <c r="DR152" s="521"/>
      <c r="DS152" s="521"/>
      <c r="DT152" s="521"/>
      <c r="DU152" s="521"/>
      <c r="DV152" s="521"/>
      <c r="DW152" s="521"/>
      <c r="DX152" s="521"/>
      <c r="DY152" s="521"/>
      <c r="DZ152" s="521"/>
      <c r="EA152" s="521"/>
      <c r="EB152" s="521"/>
      <c r="EC152" s="521"/>
      <c r="ED152" s="521"/>
      <c r="EE152" s="521"/>
      <c r="EF152" s="521"/>
      <c r="EG152" s="521"/>
      <c r="EH152" s="521"/>
      <c r="EI152" s="521"/>
      <c r="EJ152" s="521"/>
      <c r="EK152" s="521"/>
      <c r="EL152" s="521"/>
      <c r="EM152" s="521"/>
      <c r="EN152" s="521"/>
      <c r="EO152" s="521"/>
      <c r="EP152" s="521"/>
      <c r="EQ152" s="521"/>
      <c r="ER152" s="1390"/>
    </row>
    <row r="153" spans="4:148" ht="9.9499999999999993" customHeight="1">
      <c r="D153" s="536"/>
      <c r="E153" s="536"/>
      <c r="F153" s="536"/>
      <c r="G153" s="536"/>
      <c r="H153" s="536"/>
      <c r="I153" s="536"/>
      <c r="J153" s="536"/>
      <c r="K153" s="536"/>
      <c r="L153" s="536"/>
      <c r="M153" s="536"/>
      <c r="N153" s="536"/>
      <c r="O153" s="536"/>
      <c r="P153" s="536"/>
      <c r="Q153" s="536"/>
      <c r="R153" s="536"/>
      <c r="S153" s="536"/>
      <c r="T153" s="536"/>
      <c r="U153" s="536"/>
      <c r="V153" s="536"/>
      <c r="W153" s="536"/>
      <c r="X153" s="536"/>
      <c r="Y153" s="536"/>
      <c r="Z153" s="536"/>
      <c r="AA153" s="536"/>
      <c r="AB153" s="536"/>
      <c r="AC153" s="536"/>
      <c r="AD153" s="536"/>
      <c r="AE153" s="536"/>
      <c r="AF153" s="536"/>
      <c r="AG153" s="536"/>
      <c r="AH153" s="536"/>
      <c r="AI153" s="536"/>
      <c r="AJ153" s="536"/>
      <c r="AK153" s="536"/>
      <c r="AL153" s="536"/>
      <c r="AM153" s="536"/>
      <c r="AN153" s="536"/>
      <c r="AO153" s="536"/>
      <c r="AP153" s="536"/>
      <c r="AQ153" s="536"/>
      <c r="AR153" s="536"/>
      <c r="AS153" s="536"/>
      <c r="AT153" s="536"/>
      <c r="AU153" s="536"/>
      <c r="AV153" s="536"/>
      <c r="AW153" s="536"/>
      <c r="AX153" s="536"/>
      <c r="AY153" s="536"/>
      <c r="AZ153" s="536"/>
      <c r="BA153" s="536"/>
      <c r="BB153" s="536"/>
      <c r="BC153" s="536"/>
      <c r="BD153" s="536"/>
      <c r="BE153" s="536"/>
      <c r="BF153" s="536"/>
      <c r="BG153" s="536"/>
      <c r="BH153" s="536"/>
      <c r="BI153" s="536"/>
      <c r="BJ153" s="536"/>
      <c r="BK153" s="536"/>
      <c r="BL153" s="536"/>
      <c r="BM153" s="536"/>
      <c r="BN153" s="536"/>
      <c r="BO153" s="536"/>
      <c r="BP153" s="536"/>
      <c r="BQ153" s="536"/>
      <c r="BR153" s="536"/>
      <c r="BS153" s="536"/>
      <c r="BT153" s="536"/>
      <c r="BU153" s="536"/>
      <c r="BV153" s="536"/>
      <c r="BW153" s="536"/>
      <c r="BX153" s="536"/>
      <c r="BY153" s="536"/>
      <c r="BZ153" s="536"/>
      <c r="CA153" s="536"/>
      <c r="CB153" s="536"/>
      <c r="CC153" s="536"/>
      <c r="CD153" s="536"/>
      <c r="CE153" s="536"/>
      <c r="CF153" s="536"/>
      <c r="CG153" s="536"/>
      <c r="CH153" s="536"/>
      <c r="CI153" s="536"/>
      <c r="CJ153" s="536"/>
      <c r="CK153" s="536"/>
      <c r="CL153" s="536"/>
      <c r="CM153" s="536"/>
      <c r="CN153" s="536"/>
      <c r="CO153" s="536"/>
      <c r="CP153" s="536"/>
      <c r="CQ153" s="536"/>
      <c r="CR153" s="536"/>
      <c r="CS153" s="536"/>
      <c r="CT153" s="536"/>
      <c r="CU153" s="536"/>
      <c r="CV153" s="536"/>
      <c r="CW153" s="536"/>
      <c r="CX153" s="536"/>
      <c r="CY153" s="536"/>
      <c r="CZ153" s="536"/>
      <c r="DA153" s="536"/>
      <c r="DB153" s="536"/>
      <c r="DC153" s="536"/>
      <c r="DD153" s="536"/>
      <c r="DE153" s="536"/>
      <c r="DF153" s="536"/>
      <c r="DG153" s="536"/>
      <c r="DH153" s="536"/>
      <c r="DI153" s="536"/>
      <c r="DJ153" s="536"/>
      <c r="DK153" s="536"/>
      <c r="DL153" s="536"/>
      <c r="DM153" s="536"/>
      <c r="DN153" s="536"/>
      <c r="DO153" s="536"/>
      <c r="DP153" s="536"/>
      <c r="DQ153" s="536"/>
      <c r="DR153" s="536"/>
      <c r="DS153" s="536"/>
      <c r="DT153" s="536"/>
      <c r="DU153" s="536"/>
      <c r="DV153" s="536"/>
      <c r="DW153" s="536"/>
      <c r="DX153" s="536"/>
      <c r="DY153" s="536"/>
      <c r="DZ153" s="536"/>
      <c r="EA153" s="536"/>
      <c r="EB153" s="536"/>
      <c r="EC153" s="536"/>
      <c r="ED153" s="536"/>
      <c r="EE153" s="536"/>
      <c r="EF153" s="536"/>
      <c r="EG153" s="536"/>
      <c r="EH153" s="536"/>
      <c r="EI153" s="536"/>
      <c r="EJ153" s="536"/>
      <c r="EK153" s="536"/>
      <c r="EL153" s="536"/>
      <c r="EM153" s="536"/>
      <c r="EN153" s="536"/>
      <c r="EO153" s="536"/>
      <c r="EP153" s="536"/>
      <c r="EQ153" s="536"/>
      <c r="ER153" s="536"/>
    </row>
    <row r="154" spans="4:148" ht="9.9499999999999993" customHeight="1">
      <c r="AQ154" s="536"/>
      <c r="AR154" s="536"/>
      <c r="AS154" s="536"/>
      <c r="AT154" s="536"/>
      <c r="AU154" s="536"/>
      <c r="AV154" s="536"/>
      <c r="AW154" s="536"/>
      <c r="AX154" s="536"/>
      <c r="AY154" s="536"/>
      <c r="AZ154" s="536"/>
      <c r="BA154" s="536"/>
      <c r="BB154" s="536"/>
      <c r="BC154" s="536"/>
      <c r="BD154" s="536"/>
      <c r="BE154" s="536"/>
      <c r="BF154" s="536"/>
      <c r="BG154" s="536"/>
      <c r="BH154" s="536"/>
      <c r="BI154" s="536"/>
      <c r="BJ154" s="536"/>
      <c r="BK154" s="536"/>
      <c r="BL154" s="536"/>
      <c r="BM154" s="536"/>
      <c r="BN154" s="536"/>
      <c r="BO154" s="536"/>
      <c r="BP154" s="536"/>
      <c r="BQ154" s="536"/>
      <c r="BR154" s="536"/>
      <c r="BS154" s="536"/>
      <c r="BT154" s="536"/>
      <c r="BU154" s="536"/>
      <c r="BV154" s="536"/>
      <c r="BW154" s="536"/>
      <c r="BX154" s="536"/>
      <c r="BY154" s="536"/>
      <c r="BZ154" s="536"/>
      <c r="CA154" s="536"/>
      <c r="CB154" s="536"/>
      <c r="CC154" s="536"/>
      <c r="CD154" s="536"/>
      <c r="CE154" s="536"/>
      <c r="CF154" s="536"/>
      <c r="CG154" s="536"/>
      <c r="CH154" s="536"/>
      <c r="CI154" s="536"/>
      <c r="CJ154" s="536"/>
      <c r="CK154" s="536"/>
      <c r="CL154" s="536"/>
      <c r="CM154" s="536"/>
      <c r="CN154" s="536"/>
      <c r="CO154" s="536"/>
      <c r="CP154" s="536"/>
      <c r="CQ154" s="536"/>
      <c r="CR154" s="536"/>
      <c r="CS154" s="536"/>
      <c r="CT154" s="536"/>
      <c r="CU154" s="536"/>
      <c r="CV154" s="536"/>
      <c r="CW154" s="536"/>
      <c r="CX154" s="536"/>
      <c r="CY154" s="536"/>
      <c r="CZ154" s="536"/>
      <c r="DA154" s="536"/>
      <c r="DB154" s="536"/>
      <c r="DC154" s="536"/>
      <c r="DD154" s="536"/>
      <c r="DE154" s="536"/>
      <c r="DF154" s="536"/>
      <c r="DG154" s="536"/>
      <c r="DH154" s="536"/>
      <c r="DI154" s="536"/>
      <c r="DJ154" s="536"/>
      <c r="DK154" s="536"/>
      <c r="DL154" s="536"/>
      <c r="DM154" s="536"/>
      <c r="DN154" s="536"/>
      <c r="DO154" s="536"/>
      <c r="DP154" s="536"/>
      <c r="DQ154" s="536"/>
      <c r="DR154" s="536"/>
      <c r="DS154" s="536"/>
      <c r="DT154" s="536"/>
      <c r="DU154" s="536"/>
      <c r="DV154" s="536"/>
      <c r="DW154" s="536"/>
      <c r="DX154" s="536"/>
      <c r="DY154" s="536"/>
      <c r="DZ154" s="536"/>
      <c r="EA154" s="536"/>
      <c r="EB154" s="536"/>
      <c r="EC154" s="536"/>
      <c r="ED154" s="536"/>
      <c r="EE154" s="536"/>
      <c r="EF154" s="536"/>
      <c r="EG154" s="536"/>
      <c r="EH154" s="536"/>
      <c r="EI154" s="536"/>
      <c r="EJ154" s="536"/>
      <c r="EK154" s="536"/>
      <c r="EL154" s="536"/>
      <c r="EM154" s="536"/>
      <c r="EN154" s="536"/>
      <c r="EO154" s="536"/>
      <c r="EP154" s="536"/>
      <c r="EQ154" s="536"/>
    </row>
    <row r="158" spans="4:148" ht="9.9499999999999993" customHeight="1">
      <c r="E158" s="2907" t="s">
        <v>2934</v>
      </c>
      <c r="F158" s="3317"/>
      <c r="G158" s="3317"/>
      <c r="H158" s="3317"/>
      <c r="I158" s="3317"/>
      <c r="J158" s="3317"/>
      <c r="K158" s="3317"/>
      <c r="L158" s="3317"/>
      <c r="M158" s="3317"/>
      <c r="N158" s="3317"/>
      <c r="O158" s="3317"/>
      <c r="P158" s="3317"/>
      <c r="Q158" s="2908"/>
      <c r="R158" s="3238" t="s">
        <v>2935</v>
      </c>
      <c r="S158" s="3239"/>
      <c r="T158" s="3239"/>
      <c r="U158" s="3239"/>
      <c r="V158" s="3239"/>
      <c r="W158" s="3239"/>
      <c r="X158" s="3239"/>
      <c r="Y158" s="3239"/>
      <c r="Z158" s="3239"/>
      <c r="AA158" s="3239"/>
      <c r="AB158" s="3239"/>
      <c r="AC158" s="3239"/>
      <c r="AD158" s="3240"/>
      <c r="AT158" s="916"/>
      <c r="AU158" s="914"/>
      <c r="AV158" s="914"/>
      <c r="AW158" s="914"/>
      <c r="AX158" s="914"/>
      <c r="AY158" s="914"/>
      <c r="AZ158" s="914"/>
      <c r="BA158" s="914"/>
      <c r="BB158" s="914"/>
      <c r="BC158" s="914"/>
      <c r="BD158" s="914"/>
      <c r="BE158" s="914"/>
      <c r="BF158" s="914"/>
      <c r="BG158" s="914"/>
      <c r="BH158" s="914"/>
      <c r="BI158" s="914"/>
      <c r="BJ158" s="914"/>
      <c r="BK158" s="914"/>
      <c r="BL158" s="914"/>
      <c r="BM158" s="914"/>
      <c r="BN158" s="914"/>
      <c r="BO158" s="914"/>
      <c r="BP158" s="914"/>
      <c r="BQ158" s="914"/>
      <c r="BR158" s="914"/>
      <c r="BS158" s="914"/>
      <c r="BT158" s="914"/>
      <c r="BU158" s="914"/>
      <c r="BV158" s="914"/>
      <c r="BW158" s="914"/>
      <c r="BX158" s="914"/>
      <c r="BY158" s="914"/>
      <c r="BZ158" s="914"/>
      <c r="CA158" s="914"/>
      <c r="CB158" s="914"/>
      <c r="CC158" s="914"/>
      <c r="CD158" s="914"/>
      <c r="CE158" s="914"/>
      <c r="CF158" s="914"/>
      <c r="CG158" s="914"/>
      <c r="CH158" s="914"/>
      <c r="CI158" s="914"/>
      <c r="CJ158" s="914"/>
      <c r="CK158" s="914"/>
      <c r="CL158" s="914"/>
      <c r="CM158" s="914"/>
      <c r="CN158" s="914"/>
      <c r="CO158" s="914"/>
      <c r="CP158" s="914"/>
      <c r="CQ158" s="914"/>
      <c r="CR158" s="914"/>
      <c r="CS158" s="914"/>
      <c r="CT158" s="914"/>
      <c r="CU158" s="914"/>
      <c r="CV158" s="914"/>
      <c r="CW158" s="914"/>
      <c r="CX158" s="914"/>
      <c r="CY158" s="914"/>
      <c r="CZ158" s="914"/>
      <c r="DA158" s="914"/>
      <c r="DB158" s="914"/>
      <c r="DC158" s="914"/>
      <c r="DD158" s="914"/>
      <c r="DE158" s="914"/>
      <c r="DF158" s="914"/>
      <c r="DG158" s="914"/>
      <c r="DH158" s="914"/>
      <c r="DI158" s="914"/>
      <c r="DJ158" s="914"/>
      <c r="DK158" s="914"/>
      <c r="DL158" s="914"/>
      <c r="DM158" s="914"/>
      <c r="DN158" s="914"/>
      <c r="DO158" s="914"/>
      <c r="DP158" s="914"/>
      <c r="DQ158" s="914"/>
      <c r="DR158" s="914"/>
      <c r="DS158" s="914"/>
      <c r="DT158" s="914"/>
      <c r="DU158" s="1424"/>
    </row>
    <row r="159" spans="4:148" ht="9.9499999999999993" customHeight="1">
      <c r="E159" s="3198"/>
      <c r="F159" s="3318"/>
      <c r="G159" s="3318"/>
      <c r="H159" s="3318"/>
      <c r="I159" s="3318"/>
      <c r="J159" s="3318"/>
      <c r="K159" s="3318"/>
      <c r="L159" s="3318"/>
      <c r="M159" s="3318"/>
      <c r="N159" s="3318"/>
      <c r="O159" s="3318"/>
      <c r="P159" s="3318"/>
      <c r="Q159" s="3199"/>
      <c r="R159" s="3241"/>
      <c r="S159" s="3242"/>
      <c r="T159" s="3242"/>
      <c r="U159" s="3242"/>
      <c r="V159" s="3242"/>
      <c r="W159" s="3242"/>
      <c r="X159" s="3242"/>
      <c r="Y159" s="3242"/>
      <c r="Z159" s="3242"/>
      <c r="AA159" s="3242"/>
      <c r="AB159" s="3242"/>
      <c r="AC159" s="3242"/>
      <c r="AD159" s="3243"/>
      <c r="AT159" s="1689"/>
      <c r="DI159" s="3262" t="s">
        <v>2745</v>
      </c>
      <c r="DJ159" s="3263"/>
      <c r="DK159" s="3263"/>
      <c r="DL159" s="3263"/>
      <c r="DM159" s="3263"/>
      <c r="DN159" s="3264"/>
      <c r="DO159" s="3262" t="s">
        <v>2743</v>
      </c>
      <c r="DP159" s="3263"/>
      <c r="DQ159" s="3263"/>
      <c r="DR159" s="3263"/>
      <c r="DS159" s="3263"/>
      <c r="DT159" s="3264"/>
      <c r="DU159" s="1422"/>
    </row>
    <row r="160" spans="4:148" ht="9.9499999999999993" customHeight="1">
      <c r="E160" s="1740"/>
      <c r="F160" s="1808"/>
      <c r="G160" s="1808"/>
      <c r="H160" s="1808"/>
      <c r="I160" s="1808"/>
      <c r="J160" s="1808"/>
      <c r="K160" s="1808"/>
      <c r="L160" s="1808"/>
      <c r="M160" s="1808"/>
      <c r="N160" s="1808"/>
      <c r="O160" s="1808"/>
      <c r="P160" s="1808"/>
      <c r="Q160" s="1808"/>
      <c r="R160" s="1808"/>
      <c r="S160" s="1808"/>
      <c r="T160" s="1808"/>
      <c r="U160" s="1808"/>
      <c r="V160" s="1808"/>
      <c r="W160" s="1808"/>
      <c r="X160" s="1808"/>
      <c r="Y160" s="1808"/>
      <c r="Z160" s="1808"/>
      <c r="AA160" s="1808"/>
      <c r="AB160" s="1808"/>
      <c r="AC160" s="1808"/>
      <c r="AD160" s="1808"/>
      <c r="AE160" s="1738"/>
      <c r="AF160" s="1738"/>
      <c r="AG160" s="1738"/>
      <c r="AH160" s="1738"/>
      <c r="AI160" s="1738"/>
      <c r="AJ160" s="1738"/>
      <c r="AK160" s="1738"/>
      <c r="AL160" s="1738"/>
      <c r="AM160" s="1738"/>
      <c r="AN160" s="1739"/>
      <c r="AT160" s="1689"/>
      <c r="AU160" s="1830"/>
      <c r="AV160" s="1830"/>
      <c r="AW160" s="1830"/>
      <c r="AX160" s="1830"/>
      <c r="AY160" s="1830"/>
      <c r="AZ160" s="1830"/>
      <c r="BA160" s="1512"/>
      <c r="BB160" s="1512"/>
      <c r="BC160" s="1512"/>
      <c r="BD160" s="1512"/>
      <c r="BE160" s="1512"/>
      <c r="BF160" s="1512"/>
      <c r="BG160" s="1512"/>
      <c r="BH160" s="1512"/>
      <c r="BI160" s="1512"/>
      <c r="BJ160" s="1512"/>
      <c r="BK160" s="1512"/>
      <c r="BL160" s="1830"/>
      <c r="BM160" s="1830"/>
      <c r="BN160" s="1830"/>
      <c r="BO160" s="1830"/>
      <c r="BP160" s="1830"/>
      <c r="BQ160" s="1830"/>
      <c r="BR160" s="1830"/>
      <c r="BS160" s="1830"/>
      <c r="BT160" s="1830"/>
      <c r="BU160" s="1830"/>
      <c r="BV160" s="1830"/>
      <c r="BW160" s="1830"/>
      <c r="BX160" s="1830"/>
      <c r="BY160" s="1830"/>
      <c r="BZ160" s="1830"/>
      <c r="CA160" s="1830"/>
      <c r="CB160" s="1830"/>
      <c r="CC160" s="1830"/>
      <c r="CD160" s="1830"/>
      <c r="CE160" s="1830"/>
      <c r="CF160" s="1830"/>
      <c r="CG160" s="1830"/>
      <c r="CH160" s="1830"/>
      <c r="CI160" s="1830"/>
      <c r="CJ160" s="1830"/>
      <c r="CK160" s="1830"/>
      <c r="CL160" s="1830"/>
      <c r="CM160" s="1830"/>
      <c r="CN160" s="1830"/>
      <c r="CO160" s="1830"/>
      <c r="CP160" s="1830"/>
      <c r="CQ160" s="1830"/>
      <c r="CR160" s="1830"/>
      <c r="CS160" s="1830"/>
      <c r="CT160" s="1830"/>
      <c r="CU160" s="1830"/>
      <c r="DI160" s="3265"/>
      <c r="DJ160" s="3266"/>
      <c r="DK160" s="3266"/>
      <c r="DL160" s="3266"/>
      <c r="DM160" s="3266"/>
      <c r="DN160" s="3267"/>
      <c r="DO160" s="3265"/>
      <c r="DP160" s="3266"/>
      <c r="DQ160" s="3266"/>
      <c r="DR160" s="3266"/>
      <c r="DS160" s="3266"/>
      <c r="DT160" s="3267"/>
      <c r="DU160" s="1422"/>
    </row>
    <row r="161" spans="5:125" ht="9.9499999999999993" customHeight="1">
      <c r="E161" s="1740"/>
      <c r="F161" s="3274" t="s">
        <v>3383</v>
      </c>
      <c r="G161" s="3274"/>
      <c r="H161" s="3274"/>
      <c r="I161" s="3274"/>
      <c r="J161" s="3274"/>
      <c r="K161" s="3268" t="s">
        <v>2828</v>
      </c>
      <c r="L161" s="3269"/>
      <c r="M161" s="3269"/>
      <c r="N161" s="3269"/>
      <c r="O161" s="3269"/>
      <c r="P161" s="3269"/>
      <c r="Q161" s="3269"/>
      <c r="R161" s="3269"/>
      <c r="S161" s="3270"/>
      <c r="T161" s="2832" t="s">
        <v>1115</v>
      </c>
      <c r="U161" s="2793"/>
      <c r="V161" s="1808"/>
      <c r="W161" s="1849"/>
      <c r="X161" s="3274" t="s">
        <v>2829</v>
      </c>
      <c r="Y161" s="3274"/>
      <c r="Z161" s="3274"/>
      <c r="AA161" s="3274"/>
      <c r="AB161" s="3316"/>
      <c r="AC161" s="3268" t="s">
        <v>2870</v>
      </c>
      <c r="AD161" s="3269"/>
      <c r="AE161" s="3269"/>
      <c r="AF161" s="3269"/>
      <c r="AG161" s="3269"/>
      <c r="AH161" s="3269"/>
      <c r="AI161" s="3269"/>
      <c r="AJ161" s="3269"/>
      <c r="AK161" s="3270"/>
      <c r="AL161" s="2832" t="s">
        <v>1115</v>
      </c>
      <c r="AM161" s="2793"/>
      <c r="AN161" s="1741"/>
      <c r="AT161" s="1689"/>
      <c r="AU161" s="1830"/>
      <c r="AV161" s="1830"/>
      <c r="AW161" s="1830"/>
      <c r="AX161" s="1830"/>
      <c r="AY161" s="1830"/>
      <c r="AZ161" s="1830"/>
      <c r="BA161" s="1512"/>
      <c r="BB161" s="1512"/>
      <c r="BC161" s="1512"/>
      <c r="BD161" s="1512"/>
      <c r="BE161" s="1512"/>
      <c r="BF161" s="1512"/>
      <c r="BG161" s="1512"/>
      <c r="BH161" s="1512"/>
      <c r="BI161" s="1512"/>
      <c r="BJ161" s="1512"/>
      <c r="BK161" s="1512"/>
      <c r="BL161" s="1830"/>
      <c r="BM161" s="1830"/>
      <c r="BN161" s="1830"/>
      <c r="BO161" s="1830"/>
      <c r="BP161" s="1830"/>
      <c r="BQ161" s="1830"/>
      <c r="BR161" s="1830"/>
      <c r="BS161" s="1830"/>
      <c r="BT161" s="1830"/>
      <c r="BU161" s="1830"/>
      <c r="BV161" s="1830"/>
      <c r="BW161" s="1830"/>
      <c r="BX161" s="1830"/>
      <c r="BY161" s="1830"/>
      <c r="BZ161" s="1830"/>
      <c r="CA161" s="1830"/>
      <c r="CB161" s="1830"/>
      <c r="CC161" s="1830"/>
      <c r="CD161" s="1830"/>
      <c r="CE161" s="1830"/>
      <c r="CF161" s="1830"/>
      <c r="CG161" s="1830"/>
      <c r="CH161" s="1830"/>
      <c r="CI161" s="1830"/>
      <c r="CJ161" s="1830"/>
      <c r="CK161" s="1830"/>
      <c r="CL161" s="1830"/>
      <c r="CM161" s="1830"/>
      <c r="CN161" s="1830"/>
      <c r="CO161" s="1830"/>
      <c r="CP161" s="1830"/>
      <c r="CQ161" s="1830"/>
      <c r="CR161" s="1830"/>
      <c r="CS161" s="1830"/>
      <c r="CT161" s="1830"/>
      <c r="CU161" s="1830"/>
      <c r="DU161" s="1422"/>
    </row>
    <row r="162" spans="5:125" ht="9.9499999999999993" customHeight="1">
      <c r="E162" s="1740"/>
      <c r="F162" s="3274"/>
      <c r="G162" s="3274"/>
      <c r="H162" s="3274"/>
      <c r="I162" s="3274"/>
      <c r="J162" s="3274"/>
      <c r="K162" s="3271"/>
      <c r="L162" s="3272"/>
      <c r="M162" s="3272"/>
      <c r="N162" s="3272"/>
      <c r="O162" s="3272"/>
      <c r="P162" s="3272"/>
      <c r="Q162" s="3272"/>
      <c r="R162" s="3272"/>
      <c r="S162" s="3273"/>
      <c r="T162" s="2794"/>
      <c r="U162" s="2796"/>
      <c r="V162" s="1808"/>
      <c r="W162" s="1849"/>
      <c r="X162" s="3274"/>
      <c r="Y162" s="3274"/>
      <c r="Z162" s="3274"/>
      <c r="AA162" s="3274"/>
      <c r="AB162" s="3316"/>
      <c r="AC162" s="3271"/>
      <c r="AD162" s="3272"/>
      <c r="AE162" s="3272"/>
      <c r="AF162" s="3272"/>
      <c r="AG162" s="3272"/>
      <c r="AH162" s="3272"/>
      <c r="AI162" s="3272"/>
      <c r="AJ162" s="3272"/>
      <c r="AK162" s="3273"/>
      <c r="AL162" s="2794"/>
      <c r="AM162" s="2796"/>
      <c r="AN162" s="1741"/>
      <c r="AT162" s="1689"/>
      <c r="AU162" s="3558" t="s">
        <v>2868</v>
      </c>
      <c r="AV162" s="3558"/>
      <c r="AW162" s="3558"/>
      <c r="AX162" s="3558"/>
      <c r="AY162" s="3558"/>
      <c r="AZ162" s="3558"/>
      <c r="BA162" s="3558"/>
      <c r="BB162" s="3558"/>
      <c r="BC162" s="3558"/>
      <c r="BD162" s="3558"/>
      <c r="BE162" s="3558"/>
      <c r="BF162" s="3558"/>
      <c r="BG162" s="3558"/>
      <c r="BH162" s="3558"/>
      <c r="BI162" s="3558"/>
      <c r="BJ162" s="3558"/>
      <c r="BK162" s="3558"/>
      <c r="BL162" s="3558"/>
      <c r="BM162" s="3558"/>
      <c r="BN162" s="3558"/>
      <c r="BO162" s="3558"/>
      <c r="BP162" s="3558"/>
      <c r="BQ162" s="3558"/>
      <c r="BR162" s="3558"/>
      <c r="BS162" s="3558"/>
      <c r="BT162" s="3558"/>
      <c r="BU162" s="3558"/>
      <c r="BV162" s="3558"/>
      <c r="BW162" s="3558"/>
      <c r="BX162" s="3558"/>
      <c r="BY162" s="3558"/>
      <c r="BZ162" s="3558"/>
      <c r="CA162" s="3558"/>
      <c r="CB162" s="3558"/>
      <c r="CC162" s="3558"/>
      <c r="CD162" s="3558"/>
      <c r="CE162" s="3558"/>
      <c r="CF162" s="3558"/>
      <c r="CG162" s="3558"/>
      <c r="CH162" s="3558"/>
      <c r="CI162" s="3558"/>
      <c r="CJ162" s="3558"/>
      <c r="CK162" s="3558"/>
      <c r="CL162" s="3558"/>
      <c r="CM162" s="3558"/>
      <c r="CN162" s="3558"/>
      <c r="CO162" s="3558"/>
      <c r="CP162" s="3558"/>
      <c r="CQ162" s="3558"/>
      <c r="CR162" s="3558"/>
      <c r="CS162" s="3558"/>
      <c r="CT162" s="3558"/>
      <c r="CU162" s="3558"/>
      <c r="CV162" s="3558"/>
      <c r="CW162" s="3558"/>
      <c r="CX162" s="3558"/>
      <c r="CY162" s="3558"/>
      <c r="CZ162" s="3558"/>
      <c r="DA162" s="3558"/>
      <c r="DB162" s="3558"/>
      <c r="DC162" s="3558"/>
      <c r="DD162" s="3558"/>
      <c r="DE162" s="3558"/>
      <c r="DF162" s="3558"/>
      <c r="DG162" s="3558"/>
      <c r="DH162" s="3558"/>
      <c r="DI162" s="3558"/>
      <c r="DJ162" s="3558"/>
      <c r="DK162" s="3558"/>
      <c r="DL162" s="3558"/>
      <c r="DM162" s="3558"/>
      <c r="DN162" s="3558"/>
      <c r="DO162" s="3558"/>
      <c r="DP162" s="3558"/>
      <c r="DQ162" s="3558"/>
      <c r="DR162" s="3558"/>
      <c r="DS162" s="3558"/>
      <c r="DT162" s="3558"/>
      <c r="DU162" s="1422"/>
    </row>
    <row r="163" spans="5:125" ht="9.9499999999999993" customHeight="1">
      <c r="E163" s="1740"/>
      <c r="F163" s="1848"/>
      <c r="G163" s="1848"/>
      <c r="H163" s="1848"/>
      <c r="I163" s="1848"/>
      <c r="J163" s="1848"/>
      <c r="K163" s="1808"/>
      <c r="L163" s="1808"/>
      <c r="M163" s="1808"/>
      <c r="N163" s="1808"/>
      <c r="O163" s="1808"/>
      <c r="P163" s="1808"/>
      <c r="Q163" s="1808"/>
      <c r="R163" s="1808"/>
      <c r="S163" s="1808"/>
      <c r="T163" s="1808"/>
      <c r="U163" s="1808"/>
      <c r="V163" s="1808"/>
      <c r="W163" s="1848"/>
      <c r="X163" s="1848"/>
      <c r="Y163" s="1848"/>
      <c r="Z163" s="1848"/>
      <c r="AA163" s="1848"/>
      <c r="AB163" s="1848"/>
      <c r="AC163" s="1808"/>
      <c r="AD163" s="1808"/>
      <c r="AE163" s="1808"/>
      <c r="AF163" s="1808"/>
      <c r="AG163" s="1808"/>
      <c r="AH163" s="1808"/>
      <c r="AI163" s="1808"/>
      <c r="AJ163" s="1808"/>
      <c r="AK163" s="1808"/>
      <c r="AL163" s="1808"/>
      <c r="AM163" s="1808"/>
      <c r="AN163" s="1741"/>
      <c r="AT163" s="1689"/>
      <c r="AU163" s="3558"/>
      <c r="AV163" s="3558"/>
      <c r="AW163" s="3558"/>
      <c r="AX163" s="3558"/>
      <c r="AY163" s="3558"/>
      <c r="AZ163" s="3558"/>
      <c r="BA163" s="3558"/>
      <c r="BB163" s="3558"/>
      <c r="BC163" s="3558"/>
      <c r="BD163" s="3558"/>
      <c r="BE163" s="3558"/>
      <c r="BF163" s="3558"/>
      <c r="BG163" s="3558"/>
      <c r="BH163" s="3558"/>
      <c r="BI163" s="3558"/>
      <c r="BJ163" s="3558"/>
      <c r="BK163" s="3558"/>
      <c r="BL163" s="3558"/>
      <c r="BM163" s="3558"/>
      <c r="BN163" s="3558"/>
      <c r="BO163" s="3558"/>
      <c r="BP163" s="3558"/>
      <c r="BQ163" s="3558"/>
      <c r="BR163" s="3558"/>
      <c r="BS163" s="3558"/>
      <c r="BT163" s="3558"/>
      <c r="BU163" s="3558"/>
      <c r="BV163" s="3558"/>
      <c r="BW163" s="3558"/>
      <c r="BX163" s="3558"/>
      <c r="BY163" s="3558"/>
      <c r="BZ163" s="3558"/>
      <c r="CA163" s="3558"/>
      <c r="CB163" s="3558"/>
      <c r="CC163" s="3558"/>
      <c r="CD163" s="3558"/>
      <c r="CE163" s="3558"/>
      <c r="CF163" s="3558"/>
      <c r="CG163" s="3558"/>
      <c r="CH163" s="3558"/>
      <c r="CI163" s="3558"/>
      <c r="CJ163" s="3558"/>
      <c r="CK163" s="3558"/>
      <c r="CL163" s="3558"/>
      <c r="CM163" s="3558"/>
      <c r="CN163" s="3558"/>
      <c r="CO163" s="3558"/>
      <c r="CP163" s="3558"/>
      <c r="CQ163" s="3558"/>
      <c r="CR163" s="3558"/>
      <c r="CS163" s="3558"/>
      <c r="CT163" s="3558"/>
      <c r="CU163" s="3558"/>
      <c r="CV163" s="3558"/>
      <c r="CW163" s="3558"/>
      <c r="CX163" s="3558"/>
      <c r="CY163" s="3558"/>
      <c r="CZ163" s="3558"/>
      <c r="DA163" s="3558"/>
      <c r="DB163" s="3558"/>
      <c r="DC163" s="3558"/>
      <c r="DD163" s="3558"/>
      <c r="DE163" s="3558"/>
      <c r="DF163" s="3558"/>
      <c r="DG163" s="3558"/>
      <c r="DH163" s="3558"/>
      <c r="DI163" s="3558"/>
      <c r="DJ163" s="3558"/>
      <c r="DK163" s="3558"/>
      <c r="DL163" s="3558"/>
      <c r="DM163" s="3558"/>
      <c r="DN163" s="3558"/>
      <c r="DO163" s="3558"/>
      <c r="DP163" s="3558"/>
      <c r="DQ163" s="3558"/>
      <c r="DR163" s="3558"/>
      <c r="DS163" s="3558"/>
      <c r="DT163" s="3558"/>
      <c r="DU163" s="1422"/>
    </row>
    <row r="164" spans="5:125" ht="9.9499999999999993" customHeight="1">
      <c r="E164" s="1740"/>
      <c r="F164" s="3274" t="s">
        <v>699</v>
      </c>
      <c r="G164" s="3274"/>
      <c r="H164" s="3274"/>
      <c r="I164" s="3274"/>
      <c r="J164" s="3274"/>
      <c r="K164" s="3268" t="s">
        <v>2835</v>
      </c>
      <c r="L164" s="3269"/>
      <c r="M164" s="3269"/>
      <c r="N164" s="3269"/>
      <c r="O164" s="3269"/>
      <c r="P164" s="3269"/>
      <c r="Q164" s="3269"/>
      <c r="R164" s="3269"/>
      <c r="S164" s="3270"/>
      <c r="T164" s="2832" t="s">
        <v>2830</v>
      </c>
      <c r="U164" s="2793"/>
      <c r="V164" s="1808"/>
      <c r="W164" s="1846"/>
      <c r="X164" s="1846"/>
      <c r="Y164" s="1846"/>
      <c r="Z164" s="3262" t="s">
        <v>2924</v>
      </c>
      <c r="AA164" s="3263"/>
      <c r="AB164" s="3263"/>
      <c r="AC164" s="3263"/>
      <c r="AD164" s="3263"/>
      <c r="AE164" s="3263"/>
      <c r="AF164" s="3264"/>
      <c r="AG164" s="3262" t="s">
        <v>2827</v>
      </c>
      <c r="AH164" s="3263"/>
      <c r="AI164" s="3263"/>
      <c r="AJ164" s="3263"/>
      <c r="AK164" s="3263"/>
      <c r="AL164" s="3263"/>
      <c r="AM164" s="3264"/>
      <c r="AN164" s="1850"/>
      <c r="AT164" s="1689"/>
      <c r="DU164" s="1422"/>
    </row>
    <row r="165" spans="5:125" ht="9.9499999999999993" customHeight="1">
      <c r="E165" s="1740"/>
      <c r="F165" s="3274"/>
      <c r="G165" s="3274"/>
      <c r="H165" s="3274"/>
      <c r="I165" s="3274"/>
      <c r="J165" s="3274"/>
      <c r="K165" s="3271"/>
      <c r="L165" s="3272"/>
      <c r="M165" s="3272"/>
      <c r="N165" s="3272"/>
      <c r="O165" s="3272"/>
      <c r="P165" s="3272"/>
      <c r="Q165" s="3272"/>
      <c r="R165" s="3272"/>
      <c r="S165" s="3273"/>
      <c r="T165" s="2794"/>
      <c r="U165" s="2796"/>
      <c r="V165" s="1808"/>
      <c r="W165" s="1846"/>
      <c r="X165" s="1846"/>
      <c r="Y165" s="1846"/>
      <c r="Z165" s="3265"/>
      <c r="AA165" s="3266"/>
      <c r="AB165" s="3266"/>
      <c r="AC165" s="3266"/>
      <c r="AD165" s="3266"/>
      <c r="AE165" s="3266"/>
      <c r="AF165" s="3267"/>
      <c r="AG165" s="3265"/>
      <c r="AH165" s="3266"/>
      <c r="AI165" s="3266"/>
      <c r="AJ165" s="3266"/>
      <c r="AK165" s="3266"/>
      <c r="AL165" s="3266"/>
      <c r="AM165" s="3267"/>
      <c r="AN165" s="1850"/>
      <c r="AT165" s="1689"/>
      <c r="AU165" s="3460" t="s">
        <v>2869</v>
      </c>
      <c r="AV165" s="3460"/>
      <c r="AW165" s="3460"/>
      <c r="AX165" s="3460"/>
      <c r="AY165" s="3460"/>
      <c r="AZ165" s="3460"/>
      <c r="BA165" s="3460"/>
      <c r="BB165" s="3461"/>
      <c r="BC165" s="3486" t="s">
        <v>1179</v>
      </c>
      <c r="BD165" s="3487"/>
      <c r="BE165" s="3487"/>
      <c r="BF165" s="3487"/>
      <c r="BG165" s="3487"/>
      <c r="BH165" s="3487"/>
      <c r="BI165" s="3487"/>
      <c r="BJ165" s="3487"/>
      <c r="BK165" s="3488"/>
      <c r="BL165" s="3492" t="s">
        <v>1180</v>
      </c>
      <c r="BM165" s="3493"/>
      <c r="BO165" s="3460" t="s">
        <v>3384</v>
      </c>
      <c r="BP165" s="3460"/>
      <c r="BQ165" s="3460"/>
      <c r="BR165" s="3460"/>
      <c r="BS165" s="3460"/>
      <c r="BT165" s="3461"/>
      <c r="BU165" s="3268" t="s">
        <v>2828</v>
      </c>
      <c r="BV165" s="3269"/>
      <c r="BW165" s="3269"/>
      <c r="BX165" s="3269"/>
      <c r="BY165" s="3269"/>
      <c r="BZ165" s="3269"/>
      <c r="CA165" s="3269"/>
      <c r="CB165" s="3269"/>
      <c r="CC165" s="3270"/>
      <c r="CD165" s="2832" t="s">
        <v>1115</v>
      </c>
      <c r="CE165" s="2793"/>
      <c r="CG165" s="3460" t="s">
        <v>2871</v>
      </c>
      <c r="CH165" s="3460"/>
      <c r="CI165" s="3460"/>
      <c r="CJ165" s="3460"/>
      <c r="CK165" s="3460"/>
      <c r="CL165" s="3460"/>
      <c r="CM165" s="3460"/>
      <c r="CN165" s="3461"/>
      <c r="CO165" s="3470" t="s">
        <v>1179</v>
      </c>
      <c r="CP165" s="3471"/>
      <c r="CQ165" s="3471"/>
      <c r="CR165" s="3471"/>
      <c r="CS165" s="3471"/>
      <c r="CT165" s="3471"/>
      <c r="CU165" s="3471"/>
      <c r="CV165" s="3471"/>
      <c r="CW165" s="3472"/>
      <c r="CX165" s="3492" t="s">
        <v>1180</v>
      </c>
      <c r="CY165" s="3493"/>
      <c r="DU165" s="1422"/>
    </row>
    <row r="166" spans="5:125" ht="9.9499999999999993" customHeight="1">
      <c r="E166" s="1740"/>
      <c r="F166" s="1808"/>
      <c r="G166" s="1808"/>
      <c r="H166" s="1808"/>
      <c r="I166" s="1808"/>
      <c r="J166" s="1808"/>
      <c r="K166" s="1808"/>
      <c r="L166" s="1808"/>
      <c r="M166" s="1808"/>
      <c r="N166" s="1808"/>
      <c r="O166" s="1808"/>
      <c r="P166" s="1808"/>
      <c r="Q166" s="1808"/>
      <c r="R166" s="1808"/>
      <c r="S166" s="1808"/>
      <c r="T166" s="1808"/>
      <c r="U166" s="1808"/>
      <c r="V166" s="1808"/>
      <c r="W166" s="1808"/>
      <c r="X166" s="1808"/>
      <c r="Y166" s="1808"/>
      <c r="Z166" s="1808"/>
      <c r="AA166" s="1808"/>
      <c r="AB166" s="1808"/>
      <c r="AC166" s="1808"/>
      <c r="AD166" s="1808"/>
      <c r="AE166" s="1808"/>
      <c r="AF166" s="1808"/>
      <c r="AG166" s="1808"/>
      <c r="AH166" s="1808"/>
      <c r="AI166" s="1808"/>
      <c r="AJ166" s="1808"/>
      <c r="AK166" s="1808"/>
      <c r="AL166" s="1808"/>
      <c r="AM166" s="1808"/>
      <c r="AN166" s="1741"/>
      <c r="AT166" s="1689"/>
      <c r="AU166" s="3460"/>
      <c r="AV166" s="3460"/>
      <c r="AW166" s="3460"/>
      <c r="AX166" s="3460"/>
      <c r="AY166" s="3460"/>
      <c r="AZ166" s="3460"/>
      <c r="BA166" s="3460"/>
      <c r="BB166" s="3461"/>
      <c r="BC166" s="3489"/>
      <c r="BD166" s="3490"/>
      <c r="BE166" s="3490"/>
      <c r="BF166" s="3490"/>
      <c r="BG166" s="3490"/>
      <c r="BH166" s="3490"/>
      <c r="BI166" s="3490"/>
      <c r="BJ166" s="3490"/>
      <c r="BK166" s="3491"/>
      <c r="BL166" s="3494"/>
      <c r="BM166" s="3495"/>
      <c r="BO166" s="3460"/>
      <c r="BP166" s="3460"/>
      <c r="BQ166" s="3460"/>
      <c r="BR166" s="3460"/>
      <c r="BS166" s="3460"/>
      <c r="BT166" s="3461"/>
      <c r="BU166" s="3271"/>
      <c r="BV166" s="3272"/>
      <c r="BW166" s="3272"/>
      <c r="BX166" s="3272"/>
      <c r="BY166" s="3272"/>
      <c r="BZ166" s="3272"/>
      <c r="CA166" s="3272"/>
      <c r="CB166" s="3272"/>
      <c r="CC166" s="3273"/>
      <c r="CD166" s="2794"/>
      <c r="CE166" s="2796"/>
      <c r="CG166" s="3460"/>
      <c r="CH166" s="3460"/>
      <c r="CI166" s="3460"/>
      <c r="CJ166" s="3460"/>
      <c r="CK166" s="3460"/>
      <c r="CL166" s="3460"/>
      <c r="CM166" s="3460"/>
      <c r="CN166" s="3461"/>
      <c r="CO166" s="3473"/>
      <c r="CP166" s="3474"/>
      <c r="CQ166" s="3474"/>
      <c r="CR166" s="3474"/>
      <c r="CS166" s="3474"/>
      <c r="CT166" s="3474"/>
      <c r="CU166" s="3474"/>
      <c r="CV166" s="3474"/>
      <c r="CW166" s="3475"/>
      <c r="CX166" s="3494"/>
      <c r="CY166" s="3495"/>
      <c r="DU166" s="1422"/>
    </row>
    <row r="167" spans="5:125" ht="9.9499999999999993" customHeight="1" thickBot="1">
      <c r="E167" s="1740"/>
      <c r="F167" s="1808"/>
      <c r="G167" s="1808"/>
      <c r="H167" s="1808"/>
      <c r="I167" s="1808"/>
      <c r="J167" s="1808"/>
      <c r="K167" s="1808"/>
      <c r="L167" s="1808"/>
      <c r="M167" s="1808"/>
      <c r="N167" s="1808"/>
      <c r="O167" s="1808"/>
      <c r="P167" s="1808"/>
      <c r="Q167" s="1808"/>
      <c r="R167" s="1808"/>
      <c r="S167" s="1808"/>
      <c r="T167" s="1808"/>
      <c r="U167" s="1808"/>
      <c r="V167" s="1808"/>
      <c r="W167" s="1808"/>
      <c r="X167" s="1808"/>
      <c r="Y167" s="1808"/>
      <c r="Z167" s="1808"/>
      <c r="AA167" s="1808"/>
      <c r="AB167" s="1808"/>
      <c r="AC167" s="1808"/>
      <c r="AD167" s="1808"/>
      <c r="AE167" s="1808"/>
      <c r="AF167" s="1808"/>
      <c r="AG167" s="1808"/>
      <c r="AH167" s="1808"/>
      <c r="AI167" s="1808"/>
      <c r="AJ167" s="1808"/>
      <c r="AK167" s="1808"/>
      <c r="AL167" s="1808"/>
      <c r="AM167" s="1808"/>
      <c r="AN167" s="1741"/>
      <c r="AT167" s="1689"/>
      <c r="DU167" s="1422"/>
    </row>
    <row r="168" spans="5:125" ht="9.9499999999999993" customHeight="1">
      <c r="E168" s="1740"/>
      <c r="F168" s="1854"/>
      <c r="G168" s="1855"/>
      <c r="H168" s="1855"/>
      <c r="I168" s="1855"/>
      <c r="J168" s="1855"/>
      <c r="K168" s="1703"/>
      <c r="L168" s="1858"/>
      <c r="M168" s="1861"/>
      <c r="N168" s="1858"/>
      <c r="O168" s="1858"/>
      <c r="P168" s="1858"/>
      <c r="Q168" s="1858"/>
      <c r="R168" s="1858"/>
      <c r="S168" s="1858"/>
      <c r="T168" s="1858"/>
      <c r="U168" s="1858"/>
      <c r="V168" s="1858"/>
      <c r="W168" s="1858"/>
      <c r="X168" s="1858"/>
      <c r="Y168" s="1858"/>
      <c r="Z168" s="1858"/>
      <c r="AA168" s="1858"/>
      <c r="AB168" s="1858"/>
      <c r="AC168" s="1858"/>
      <c r="AD168" s="1858"/>
      <c r="AE168" s="1858"/>
      <c r="AF168" s="1858"/>
      <c r="AG168" s="1858"/>
      <c r="AH168" s="1858"/>
      <c r="AI168" s="1858"/>
      <c r="AJ168" s="1859"/>
      <c r="AK168" s="1859"/>
      <c r="AL168" s="1859"/>
      <c r="AM168" s="1860"/>
      <c r="AN168" s="1741"/>
      <c r="AT168" s="1689"/>
      <c r="AU168" s="3460" t="s">
        <v>2875</v>
      </c>
      <c r="AV168" s="3460"/>
      <c r="AW168" s="3460"/>
      <c r="AX168" s="3460"/>
      <c r="AY168" s="3460"/>
      <c r="AZ168" s="3460"/>
      <c r="BA168" s="3460"/>
      <c r="BB168" s="3460"/>
      <c r="BC168" s="3460"/>
      <c r="BD168" s="3460"/>
      <c r="BE168" s="3460"/>
      <c r="BF168" s="3462" t="s">
        <v>2900</v>
      </c>
      <c r="BG168" s="3463"/>
      <c r="BH168" s="3463"/>
      <c r="BI168" s="3464"/>
      <c r="BJ168" s="3462" t="s">
        <v>2901</v>
      </c>
      <c r="BK168" s="3463"/>
      <c r="BL168" s="3463"/>
      <c r="BM168" s="3464"/>
      <c r="BN168" s="3462" t="s">
        <v>2872</v>
      </c>
      <c r="BO168" s="3463"/>
      <c r="BP168" s="3463"/>
      <c r="BQ168" s="3464"/>
      <c r="CG168" s="3460" t="s">
        <v>2893</v>
      </c>
      <c r="CH168" s="3460"/>
      <c r="CI168" s="3460"/>
      <c r="CJ168" s="3460"/>
      <c r="CK168" s="3460"/>
      <c r="CO168" s="3476" t="s">
        <v>2894</v>
      </c>
      <c r="CP168" s="3477"/>
      <c r="CQ168" s="3477"/>
      <c r="CR168" s="3477"/>
      <c r="CS168" s="3477"/>
      <c r="CT168" s="3477"/>
      <c r="CU168" s="3477"/>
      <c r="CV168" s="3477"/>
      <c r="CW168" s="3477"/>
      <c r="CX168" s="3477"/>
      <c r="CY168" s="3478"/>
      <c r="DU168" s="1422"/>
    </row>
    <row r="169" spans="5:125" ht="9.9499999999999993" customHeight="1" thickBot="1">
      <c r="E169" s="1740"/>
      <c r="F169" s="1704"/>
      <c r="G169" s="1691"/>
      <c r="H169" s="1691"/>
      <c r="I169" s="1691"/>
      <c r="J169" s="1691"/>
      <c r="K169" s="1691"/>
      <c r="L169" s="1856"/>
      <c r="M169" s="1864" t="s">
        <v>2844</v>
      </c>
      <c r="N169" s="1856"/>
      <c r="O169" s="1856"/>
      <c r="P169" s="1856"/>
      <c r="Q169" s="1856"/>
      <c r="R169" s="1856"/>
      <c r="S169" s="1856"/>
      <c r="T169" s="1856"/>
      <c r="U169" s="1856"/>
      <c r="V169" s="1856"/>
      <c r="W169" s="1856"/>
      <c r="X169" s="1856"/>
      <c r="Y169" s="1856"/>
      <c r="Z169" s="1856"/>
      <c r="AA169" s="1856"/>
      <c r="AB169" s="1856"/>
      <c r="AC169" s="1856"/>
      <c r="AD169" s="1856"/>
      <c r="AE169" s="1856"/>
      <c r="AF169" s="1856"/>
      <c r="AG169" s="1856"/>
      <c r="AH169" s="1856"/>
      <c r="AI169" s="1856"/>
      <c r="AJ169" s="1851"/>
      <c r="AK169" s="1851"/>
      <c r="AL169" s="1691"/>
      <c r="AM169" s="1853"/>
      <c r="AN169" s="1741"/>
      <c r="AT169" s="1689"/>
      <c r="AU169" s="3460"/>
      <c r="AV169" s="3460"/>
      <c r="AW169" s="3460"/>
      <c r="AX169" s="3460"/>
      <c r="AY169" s="3460"/>
      <c r="AZ169" s="3460"/>
      <c r="BA169" s="3460"/>
      <c r="BB169" s="3460"/>
      <c r="BC169" s="3460"/>
      <c r="BD169" s="3460"/>
      <c r="BE169" s="3460"/>
      <c r="BF169" s="3465"/>
      <c r="BG169" s="3466"/>
      <c r="BH169" s="3466"/>
      <c r="BI169" s="3467"/>
      <c r="BJ169" s="3465"/>
      <c r="BK169" s="3466"/>
      <c r="BL169" s="3466"/>
      <c r="BM169" s="3467"/>
      <c r="BN169" s="3465"/>
      <c r="BO169" s="3466"/>
      <c r="BP169" s="3466"/>
      <c r="BQ169" s="3467"/>
      <c r="CG169" s="3460"/>
      <c r="CH169" s="3460"/>
      <c r="CI169" s="3460"/>
      <c r="CJ169" s="3460"/>
      <c r="CK169" s="3460"/>
      <c r="CO169" s="3518"/>
      <c r="CP169" s="3519"/>
      <c r="CQ169" s="3519"/>
      <c r="CR169" s="3519"/>
      <c r="CS169" s="3519"/>
      <c r="CT169" s="3519"/>
      <c r="CU169" s="3519"/>
      <c r="CV169" s="3519"/>
      <c r="CW169" s="3519"/>
      <c r="CX169" s="3519"/>
      <c r="CY169" s="3520"/>
      <c r="DU169" s="1422"/>
    </row>
    <row r="170" spans="5:125" ht="9.9499999999999993" customHeight="1">
      <c r="E170" s="1740"/>
      <c r="F170" s="1704"/>
      <c r="G170" s="1691"/>
      <c r="H170" s="1691"/>
      <c r="I170" s="1691"/>
      <c r="J170" s="1691"/>
      <c r="K170" s="1691"/>
      <c r="L170" s="1856"/>
      <c r="M170" s="1862" t="s">
        <v>2845</v>
      </c>
      <c r="N170" s="1856"/>
      <c r="O170" s="1856"/>
      <c r="P170" s="1856"/>
      <c r="Q170" s="1856"/>
      <c r="R170" s="1856"/>
      <c r="S170" s="1856"/>
      <c r="T170" s="1856"/>
      <c r="U170" s="1856"/>
      <c r="V170" s="1862"/>
      <c r="W170" s="1856"/>
      <c r="X170" s="1856"/>
      <c r="Y170" s="1856"/>
      <c r="Z170" s="1856"/>
      <c r="AA170" s="1856"/>
      <c r="AB170" s="1856"/>
      <c r="AC170" s="1856"/>
      <c r="AD170" s="1856"/>
      <c r="AE170" s="1856"/>
      <c r="AF170" s="1856"/>
      <c r="AG170" s="1856"/>
      <c r="AH170" s="1856"/>
      <c r="AI170" s="1856"/>
      <c r="AJ170" s="1851"/>
      <c r="AK170" s="1851"/>
      <c r="AL170" s="1851"/>
      <c r="AM170" s="1882"/>
      <c r="AN170" s="1741"/>
      <c r="AT170" s="1689"/>
      <c r="DU170" s="1422"/>
    </row>
    <row r="171" spans="5:125" ht="9.9499999999999993" customHeight="1">
      <c r="E171" s="1740"/>
      <c r="F171" s="1704"/>
      <c r="G171" s="1691"/>
      <c r="H171" s="1691"/>
      <c r="I171" s="1691"/>
      <c r="J171" s="1691"/>
      <c r="K171" s="1691"/>
      <c r="L171" s="1856"/>
      <c r="M171" s="1862" t="s">
        <v>2839</v>
      </c>
      <c r="N171" s="1856"/>
      <c r="O171" s="1856"/>
      <c r="P171" s="1856"/>
      <c r="Q171" s="1856"/>
      <c r="R171" s="1856"/>
      <c r="S171" s="1856"/>
      <c r="T171" s="1856"/>
      <c r="U171" s="1856"/>
      <c r="V171" s="1862" t="s">
        <v>2843</v>
      </c>
      <c r="W171" s="1856"/>
      <c r="X171" s="1856"/>
      <c r="Y171" s="1856"/>
      <c r="Z171" s="1856"/>
      <c r="AA171" s="1856"/>
      <c r="AB171" s="1856"/>
      <c r="AC171" s="1856"/>
      <c r="AD171" s="1856"/>
      <c r="AE171" s="1856"/>
      <c r="AF171" s="1856"/>
      <c r="AG171" s="1856"/>
      <c r="AH171" s="1856"/>
      <c r="AI171" s="1856"/>
      <c r="AJ171" s="1851"/>
      <c r="AK171" s="1851"/>
      <c r="AL171" s="1851"/>
      <c r="AM171" s="1882"/>
      <c r="AN171" s="1741"/>
      <c r="AT171" s="1689"/>
      <c r="AU171" s="3399" t="s">
        <v>2876</v>
      </c>
      <c r="AV171" s="3400"/>
      <c r="AW171" s="2797" t="s">
        <v>2895</v>
      </c>
      <c r="AX171" s="2798"/>
      <c r="AY171" s="2799"/>
      <c r="AZ171" s="2797" t="s">
        <v>2877</v>
      </c>
      <c r="BA171" s="2798"/>
      <c r="BB171" s="2798"/>
      <c r="BC171" s="2798"/>
      <c r="BD171" s="2798"/>
      <c r="BE171" s="2798"/>
      <c r="BF171" s="2798"/>
      <c r="BG171" s="2799"/>
      <c r="BH171" s="2797" t="s">
        <v>2884</v>
      </c>
      <c r="BI171" s="2798"/>
      <c r="BJ171" s="2798"/>
      <c r="BK171" s="2798"/>
      <c r="BL171" s="2798"/>
      <c r="BM171" s="2798"/>
      <c r="BN171" s="2798"/>
      <c r="BO171" s="2798"/>
      <c r="BP171" s="2798"/>
      <c r="BQ171" s="2798"/>
      <c r="BR171" s="2798"/>
      <c r="BS171" s="2799"/>
      <c r="BT171" s="2797" t="s">
        <v>2878</v>
      </c>
      <c r="BU171" s="2798"/>
      <c r="BV171" s="2798"/>
      <c r="BW171" s="2798"/>
      <c r="BX171" s="2798"/>
      <c r="BY171" s="2798"/>
      <c r="BZ171" s="2798"/>
      <c r="CA171" s="2798"/>
      <c r="CB171" s="2798"/>
      <c r="CC171" s="2799"/>
      <c r="CD171" s="2797" t="s">
        <v>2879</v>
      </c>
      <c r="CE171" s="2798"/>
      <c r="CF171" s="2798"/>
      <c r="CG171" s="2798"/>
      <c r="CH171" s="2798"/>
      <c r="CI171" s="2798"/>
      <c r="CJ171" s="2798"/>
      <c r="CK171" s="2798"/>
      <c r="CL171" s="2798"/>
      <c r="CM171" s="2799"/>
      <c r="CN171" s="2797" t="s">
        <v>2881</v>
      </c>
      <c r="CO171" s="2798"/>
      <c r="CP171" s="2798"/>
      <c r="CQ171" s="2798"/>
      <c r="CR171" s="2799"/>
      <c r="CS171" s="3497" t="s">
        <v>2873</v>
      </c>
      <c r="CT171" s="3498"/>
      <c r="CU171" s="3498"/>
      <c r="CV171" s="3498"/>
      <c r="CW171" s="3498"/>
      <c r="CX171" s="3499"/>
      <c r="CY171" s="3497" t="s">
        <v>2882</v>
      </c>
      <c r="CZ171" s="3510"/>
      <c r="DA171" s="3510"/>
      <c r="DB171" s="3510"/>
      <c r="DC171" s="3510"/>
      <c r="DD171" s="3510"/>
      <c r="DE171" s="3510"/>
      <c r="DF171" s="3511"/>
      <c r="DG171" s="3497" t="s">
        <v>2892</v>
      </c>
      <c r="DH171" s="3510"/>
      <c r="DI171" s="3510"/>
      <c r="DJ171" s="3510"/>
      <c r="DK171" s="3510"/>
      <c r="DL171" s="3510"/>
      <c r="DM171" s="3510"/>
      <c r="DN171" s="3511"/>
      <c r="DO171" s="1787"/>
      <c r="DU171" s="1422"/>
    </row>
    <row r="172" spans="5:125" ht="9.9499999999999993" customHeight="1" thickBot="1">
      <c r="E172" s="1740"/>
      <c r="F172" s="1705"/>
      <c r="G172" s="1706"/>
      <c r="H172" s="1706"/>
      <c r="I172" s="1706"/>
      <c r="J172" s="1706"/>
      <c r="K172" s="1706"/>
      <c r="L172" s="1857"/>
      <c r="M172" s="1863"/>
      <c r="N172" s="1857"/>
      <c r="O172" s="1857"/>
      <c r="P172" s="1857"/>
      <c r="Q172" s="1857"/>
      <c r="R172" s="1857"/>
      <c r="S172" s="1857"/>
      <c r="T172" s="1857"/>
      <c r="U172" s="1857"/>
      <c r="V172" s="1857"/>
      <c r="W172" s="1857"/>
      <c r="X172" s="1857"/>
      <c r="Y172" s="1857"/>
      <c r="Z172" s="1857"/>
      <c r="AA172" s="1857"/>
      <c r="AB172" s="1857"/>
      <c r="AC172" s="1857"/>
      <c r="AD172" s="1857"/>
      <c r="AE172" s="1857"/>
      <c r="AF172" s="1857"/>
      <c r="AG172" s="1857"/>
      <c r="AH172" s="1857"/>
      <c r="AI172" s="1857"/>
      <c r="AJ172" s="1852"/>
      <c r="AK172" s="1852"/>
      <c r="AL172" s="1852"/>
      <c r="AM172" s="1883"/>
      <c r="AN172" s="1741"/>
      <c r="AT172" s="1689"/>
      <c r="AU172" s="3401"/>
      <c r="AV172" s="3402"/>
      <c r="AW172" s="2977"/>
      <c r="AX172" s="2850"/>
      <c r="AY172" s="2851"/>
      <c r="AZ172" s="2800"/>
      <c r="BA172" s="2801"/>
      <c r="BB172" s="2801"/>
      <c r="BC172" s="2801"/>
      <c r="BD172" s="2801"/>
      <c r="BE172" s="2801"/>
      <c r="BF172" s="2801"/>
      <c r="BG172" s="2802"/>
      <c r="BH172" s="2800"/>
      <c r="BI172" s="2801"/>
      <c r="BJ172" s="2801"/>
      <c r="BK172" s="2801"/>
      <c r="BL172" s="2801"/>
      <c r="BM172" s="2801"/>
      <c r="BN172" s="2801"/>
      <c r="BO172" s="2801"/>
      <c r="BP172" s="2801"/>
      <c r="BQ172" s="2801"/>
      <c r="BR172" s="2801"/>
      <c r="BS172" s="2802"/>
      <c r="BT172" s="2800"/>
      <c r="BU172" s="2801"/>
      <c r="BV172" s="2801"/>
      <c r="BW172" s="2801"/>
      <c r="BX172" s="2801"/>
      <c r="BY172" s="2801"/>
      <c r="BZ172" s="2801"/>
      <c r="CA172" s="2801"/>
      <c r="CB172" s="2801"/>
      <c r="CC172" s="2802"/>
      <c r="CD172" s="2800"/>
      <c r="CE172" s="2801"/>
      <c r="CF172" s="2801"/>
      <c r="CG172" s="2801"/>
      <c r="CH172" s="2801"/>
      <c r="CI172" s="2801"/>
      <c r="CJ172" s="2801"/>
      <c r="CK172" s="2801"/>
      <c r="CL172" s="2801"/>
      <c r="CM172" s="2802"/>
      <c r="CN172" s="2800"/>
      <c r="CO172" s="2801"/>
      <c r="CP172" s="2801"/>
      <c r="CQ172" s="2801"/>
      <c r="CR172" s="2802"/>
      <c r="CS172" s="3500"/>
      <c r="CT172" s="3501"/>
      <c r="CU172" s="3501"/>
      <c r="CV172" s="3501"/>
      <c r="CW172" s="3501"/>
      <c r="CX172" s="3502"/>
      <c r="CY172" s="3512"/>
      <c r="CZ172" s="3513"/>
      <c r="DA172" s="3513"/>
      <c r="DB172" s="3513"/>
      <c r="DC172" s="3513"/>
      <c r="DD172" s="3513"/>
      <c r="DE172" s="3513"/>
      <c r="DF172" s="3514"/>
      <c r="DG172" s="3512"/>
      <c r="DH172" s="3513"/>
      <c r="DI172" s="3513"/>
      <c r="DJ172" s="3513"/>
      <c r="DK172" s="3513"/>
      <c r="DL172" s="3513"/>
      <c r="DM172" s="3513"/>
      <c r="DN172" s="3514"/>
      <c r="DO172" s="1776"/>
      <c r="DU172" s="1422"/>
    </row>
    <row r="173" spans="5:125" ht="9.9499999999999993" customHeight="1">
      <c r="E173" s="1740"/>
      <c r="F173" s="1724"/>
      <c r="G173" s="1725"/>
      <c r="H173" s="1725"/>
      <c r="I173" s="1725"/>
      <c r="J173" s="1725"/>
      <c r="K173" s="1725"/>
      <c r="L173" s="1725"/>
      <c r="M173" s="1830"/>
      <c r="N173" s="1830"/>
      <c r="O173" s="1830"/>
      <c r="P173" s="1830"/>
      <c r="Q173" s="1830"/>
      <c r="R173" s="1830"/>
      <c r="S173" s="1830"/>
      <c r="T173" s="1830"/>
      <c r="U173" s="1830"/>
      <c r="V173" s="1830"/>
      <c r="W173" s="1830"/>
      <c r="X173" s="1830"/>
      <c r="Y173" s="1830"/>
      <c r="Z173" s="1830"/>
      <c r="AA173" s="1830"/>
      <c r="AB173" s="1830"/>
      <c r="AC173" s="1830"/>
      <c r="AD173" s="1830"/>
      <c r="AE173" s="1830"/>
      <c r="AF173" s="1830"/>
      <c r="AG173" s="1830"/>
      <c r="AH173" s="1830"/>
      <c r="AI173" s="1830"/>
      <c r="AJ173" s="1830"/>
      <c r="AK173" s="1830"/>
      <c r="AL173" s="1830"/>
      <c r="AM173" s="1422"/>
      <c r="AN173" s="1741"/>
      <c r="AT173" s="1689"/>
      <c r="AU173" s="3256" t="s">
        <v>2883</v>
      </c>
      <c r="AV173" s="3257"/>
      <c r="AW173" s="3256">
        <v>1</v>
      </c>
      <c r="AX173" s="3515"/>
      <c r="AY173" s="3257"/>
      <c r="AZ173" s="3479" t="s">
        <v>2880</v>
      </c>
      <c r="BA173" s="3480"/>
      <c r="BB173" s="3480"/>
      <c r="BC173" s="3480"/>
      <c r="BD173" s="3480"/>
      <c r="BE173" s="3481"/>
      <c r="BF173" s="2832" t="s">
        <v>1115</v>
      </c>
      <c r="BG173" s="2793"/>
      <c r="BH173" s="3425" t="s">
        <v>2885</v>
      </c>
      <c r="BI173" s="3327"/>
      <c r="BJ173" s="3327"/>
      <c r="BK173" s="3327"/>
      <c r="BL173" s="3327"/>
      <c r="BM173" s="3327"/>
      <c r="BN173" s="3327"/>
      <c r="BO173" s="3327"/>
      <c r="BP173" s="3327"/>
      <c r="BQ173" s="3328"/>
      <c r="BR173" s="2832" t="s">
        <v>1115</v>
      </c>
      <c r="BS173" s="2793"/>
      <c r="BT173" s="3479" t="s">
        <v>1179</v>
      </c>
      <c r="BU173" s="3480"/>
      <c r="BV173" s="3480"/>
      <c r="BW173" s="3480"/>
      <c r="BX173" s="3480"/>
      <c r="BY173" s="3480"/>
      <c r="BZ173" s="3480"/>
      <c r="CA173" s="3481"/>
      <c r="CB173" s="3492" t="s">
        <v>1180</v>
      </c>
      <c r="CC173" s="3493"/>
      <c r="CD173" s="3479" t="s">
        <v>1179</v>
      </c>
      <c r="CE173" s="3480"/>
      <c r="CF173" s="3480"/>
      <c r="CG173" s="3480"/>
      <c r="CH173" s="3480"/>
      <c r="CI173" s="3480"/>
      <c r="CJ173" s="3480"/>
      <c r="CK173" s="3481"/>
      <c r="CL173" s="3492" t="s">
        <v>1180</v>
      </c>
      <c r="CM173" s="3493"/>
      <c r="CN173" s="3479">
        <v>10</v>
      </c>
      <c r="CO173" s="3480"/>
      <c r="CP173" s="3480"/>
      <c r="CQ173" s="3480"/>
      <c r="CR173" s="3481"/>
      <c r="CS173" s="3503">
        <v>600</v>
      </c>
      <c r="CT173" s="3504"/>
      <c r="CU173" s="3504"/>
      <c r="CV173" s="3504"/>
      <c r="CW173" s="3504"/>
      <c r="CX173" s="3505"/>
      <c r="CY173" s="3503">
        <f>CS173*CN173</f>
        <v>6000</v>
      </c>
      <c r="CZ173" s="3504"/>
      <c r="DA173" s="3504"/>
      <c r="DB173" s="3504"/>
      <c r="DC173" s="3504"/>
      <c r="DD173" s="3504"/>
      <c r="DE173" s="3504"/>
      <c r="DF173" s="3505"/>
      <c r="DG173" s="3365">
        <f>CY173</f>
        <v>6000</v>
      </c>
      <c r="DH173" s="3366"/>
      <c r="DI173" s="3366"/>
      <c r="DJ173" s="3366"/>
      <c r="DK173" s="3366"/>
      <c r="DL173" s="3366"/>
      <c r="DM173" s="3366"/>
      <c r="DN173" s="3367"/>
      <c r="DO173" s="1777"/>
      <c r="DU173" s="1422"/>
    </row>
    <row r="174" spans="5:125" ht="9.9499999999999993" customHeight="1">
      <c r="E174" s="1740"/>
      <c r="F174" s="1724"/>
      <c r="G174" s="1725"/>
      <c r="H174" s="1725"/>
      <c r="I174" s="1725"/>
      <c r="J174" s="1725"/>
      <c r="K174" s="1725"/>
      <c r="L174" s="1725"/>
      <c r="M174" s="1889" t="s">
        <v>2844</v>
      </c>
      <c r="N174" s="1890"/>
      <c r="O174" s="1890"/>
      <c r="P174" s="1890"/>
      <c r="Q174" s="1890"/>
      <c r="R174" s="1890"/>
      <c r="S174" s="1890"/>
      <c r="T174" s="1890"/>
      <c r="U174" s="1890"/>
      <c r="V174" s="1890"/>
      <c r="W174" s="1890"/>
      <c r="X174" s="1890"/>
      <c r="Y174" s="1890"/>
      <c r="Z174" s="1890"/>
      <c r="AA174" s="1890"/>
      <c r="AB174" s="1890"/>
      <c r="AC174" s="1890"/>
      <c r="AD174" s="1890"/>
      <c r="AE174" s="1890"/>
      <c r="AF174" s="1890"/>
      <c r="AG174" s="1890"/>
      <c r="AH174" s="1830"/>
      <c r="AI174" s="1830"/>
      <c r="AJ174" s="1830"/>
      <c r="AK174" s="1830"/>
      <c r="AL174" s="1830"/>
      <c r="AM174" s="1422"/>
      <c r="AN174" s="1741"/>
      <c r="AT174" s="1689"/>
      <c r="AU174" s="3260"/>
      <c r="AV174" s="3261"/>
      <c r="AW174" s="3260"/>
      <c r="AX174" s="3516"/>
      <c r="AY174" s="3261"/>
      <c r="AZ174" s="3482"/>
      <c r="BA174" s="3483"/>
      <c r="BB174" s="3483"/>
      <c r="BC174" s="3483"/>
      <c r="BD174" s="3483"/>
      <c r="BE174" s="3484"/>
      <c r="BF174" s="2794"/>
      <c r="BG174" s="2796"/>
      <c r="BH174" s="3329"/>
      <c r="BI174" s="3330"/>
      <c r="BJ174" s="3330"/>
      <c r="BK174" s="3330"/>
      <c r="BL174" s="3330"/>
      <c r="BM174" s="3330"/>
      <c r="BN174" s="3330"/>
      <c r="BO174" s="3330"/>
      <c r="BP174" s="3330"/>
      <c r="BQ174" s="3331"/>
      <c r="BR174" s="2794"/>
      <c r="BS174" s="2796"/>
      <c r="BT174" s="3482"/>
      <c r="BU174" s="3483"/>
      <c r="BV174" s="3483"/>
      <c r="BW174" s="3483"/>
      <c r="BX174" s="3483"/>
      <c r="BY174" s="3483"/>
      <c r="BZ174" s="3483"/>
      <c r="CA174" s="3484"/>
      <c r="CB174" s="3494"/>
      <c r="CC174" s="3495"/>
      <c r="CD174" s="3482"/>
      <c r="CE174" s="3483"/>
      <c r="CF174" s="3483"/>
      <c r="CG174" s="3483"/>
      <c r="CH174" s="3483"/>
      <c r="CI174" s="3483"/>
      <c r="CJ174" s="3483"/>
      <c r="CK174" s="3484"/>
      <c r="CL174" s="3494"/>
      <c r="CM174" s="3495"/>
      <c r="CN174" s="3482"/>
      <c r="CO174" s="3483"/>
      <c r="CP174" s="3483"/>
      <c r="CQ174" s="3483"/>
      <c r="CR174" s="3484"/>
      <c r="CS174" s="3506"/>
      <c r="CT174" s="3507"/>
      <c r="CU174" s="3507"/>
      <c r="CV174" s="3507"/>
      <c r="CW174" s="3507"/>
      <c r="CX174" s="3508"/>
      <c r="CY174" s="3506"/>
      <c r="CZ174" s="3507"/>
      <c r="DA174" s="3507"/>
      <c r="DB174" s="3507"/>
      <c r="DC174" s="3507"/>
      <c r="DD174" s="3507"/>
      <c r="DE174" s="3507"/>
      <c r="DF174" s="3508"/>
      <c r="DG174" s="3368"/>
      <c r="DH174" s="3369"/>
      <c r="DI174" s="3369"/>
      <c r="DJ174" s="3369"/>
      <c r="DK174" s="3369"/>
      <c r="DL174" s="3369"/>
      <c r="DM174" s="3369"/>
      <c r="DN174" s="3370"/>
      <c r="DO174" s="1707"/>
      <c r="DU174" s="1422"/>
    </row>
    <row r="175" spans="5:125" ht="9.9499999999999993" customHeight="1">
      <c r="E175" s="1740"/>
      <c r="F175" s="1724"/>
      <c r="G175" s="1725"/>
      <c r="H175" s="1725"/>
      <c r="I175" s="1725"/>
      <c r="J175" s="1725"/>
      <c r="K175" s="1725"/>
      <c r="L175" s="1725"/>
      <c r="M175" s="1891" t="s">
        <v>2845</v>
      </c>
      <c r="N175" s="1890"/>
      <c r="O175" s="1890"/>
      <c r="P175" s="1890"/>
      <c r="Q175" s="1890"/>
      <c r="R175" s="1890"/>
      <c r="S175" s="1890"/>
      <c r="T175" s="1890"/>
      <c r="U175" s="1890"/>
      <c r="V175" s="1891"/>
      <c r="W175" s="1890"/>
      <c r="X175" s="1890"/>
      <c r="Y175" s="1890"/>
      <c r="Z175" s="1890"/>
      <c r="AA175" s="1890"/>
      <c r="AB175" s="1890"/>
      <c r="AC175" s="1890"/>
      <c r="AD175" s="1890"/>
      <c r="AE175" s="1890"/>
      <c r="AF175" s="1890"/>
      <c r="AG175" s="1890"/>
      <c r="AH175" s="1830"/>
      <c r="AI175" s="1830"/>
      <c r="AJ175" s="1830"/>
      <c r="AK175" s="1830"/>
      <c r="AL175" s="1830"/>
      <c r="AM175" s="1422"/>
      <c r="AN175" s="1741"/>
      <c r="AT175" s="1689"/>
      <c r="AU175" s="3256" t="s">
        <v>2883</v>
      </c>
      <c r="AV175" s="3257"/>
      <c r="AW175" s="3256">
        <v>2</v>
      </c>
      <c r="AX175" s="3515"/>
      <c r="AY175" s="3257"/>
      <c r="AZ175" s="3479" t="s">
        <v>2888</v>
      </c>
      <c r="BA175" s="3480"/>
      <c r="BB175" s="3480"/>
      <c r="BC175" s="3480"/>
      <c r="BD175" s="3480"/>
      <c r="BE175" s="3481"/>
      <c r="BF175" s="2832" t="s">
        <v>1115</v>
      </c>
      <c r="BG175" s="2793"/>
      <c r="BH175" s="3425" t="s">
        <v>2890</v>
      </c>
      <c r="BI175" s="3521"/>
      <c r="BJ175" s="3521"/>
      <c r="BK175" s="3521"/>
      <c r="BL175" s="3521"/>
      <c r="BM175" s="3521"/>
      <c r="BN175" s="3521"/>
      <c r="BO175" s="3521"/>
      <c r="BP175" s="3521"/>
      <c r="BQ175" s="3522"/>
      <c r="BR175" s="2832" t="s">
        <v>1115</v>
      </c>
      <c r="BS175" s="2793"/>
      <c r="BT175" s="3479" t="s">
        <v>1179</v>
      </c>
      <c r="BU175" s="3480"/>
      <c r="BV175" s="3480"/>
      <c r="BW175" s="3480"/>
      <c r="BX175" s="3480"/>
      <c r="BY175" s="3480"/>
      <c r="BZ175" s="3480"/>
      <c r="CA175" s="3481"/>
      <c r="CB175" s="3492" t="s">
        <v>1180</v>
      </c>
      <c r="CC175" s="3493"/>
      <c r="CD175" s="3479" t="s">
        <v>1179</v>
      </c>
      <c r="CE175" s="3480"/>
      <c r="CF175" s="3480"/>
      <c r="CG175" s="3480"/>
      <c r="CH175" s="3480"/>
      <c r="CI175" s="3480"/>
      <c r="CJ175" s="3480"/>
      <c r="CK175" s="3481"/>
      <c r="CL175" s="3492" t="s">
        <v>1180</v>
      </c>
      <c r="CM175" s="3493"/>
      <c r="CN175" s="3479">
        <v>10</v>
      </c>
      <c r="CO175" s="3480"/>
      <c r="CP175" s="3480"/>
      <c r="CQ175" s="3480"/>
      <c r="CR175" s="3481"/>
      <c r="CS175" s="3503">
        <v>600</v>
      </c>
      <c r="CT175" s="3504"/>
      <c r="CU175" s="3504"/>
      <c r="CV175" s="3504"/>
      <c r="CW175" s="3504"/>
      <c r="CX175" s="3505"/>
      <c r="CY175" s="3503">
        <f>CS175*CN175</f>
        <v>6000</v>
      </c>
      <c r="CZ175" s="3504"/>
      <c r="DA175" s="3504"/>
      <c r="DB175" s="3504"/>
      <c r="DC175" s="3504"/>
      <c r="DD175" s="3504"/>
      <c r="DE175" s="3504"/>
      <c r="DF175" s="3505"/>
      <c r="DG175" s="3365">
        <f>CY175+DG173</f>
        <v>12000</v>
      </c>
      <c r="DH175" s="3366"/>
      <c r="DI175" s="3366"/>
      <c r="DJ175" s="3366"/>
      <c r="DK175" s="3366"/>
      <c r="DL175" s="3366"/>
      <c r="DM175" s="3366"/>
      <c r="DN175" s="3367"/>
      <c r="DO175" s="1707"/>
      <c r="DU175" s="1422"/>
    </row>
    <row r="176" spans="5:125" ht="9.9499999999999993" customHeight="1">
      <c r="E176" s="1740"/>
      <c r="F176" s="1724"/>
      <c r="G176" s="1725"/>
      <c r="H176" s="1725"/>
      <c r="I176" s="1725"/>
      <c r="J176" s="1725"/>
      <c r="K176" s="1725"/>
      <c r="L176" s="1725"/>
      <c r="M176" s="1891" t="s">
        <v>2839</v>
      </c>
      <c r="N176" s="1890"/>
      <c r="O176" s="1890"/>
      <c r="P176" s="1890"/>
      <c r="Q176" s="1890"/>
      <c r="R176" s="1890"/>
      <c r="S176" s="1890"/>
      <c r="T176" s="1890"/>
      <c r="U176" s="1890"/>
      <c r="V176" s="1891" t="s">
        <v>2843</v>
      </c>
      <c r="W176" s="1890"/>
      <c r="X176" s="1890"/>
      <c r="Y176" s="1890"/>
      <c r="Z176" s="1890"/>
      <c r="AA176" s="1890"/>
      <c r="AB176" s="1890"/>
      <c r="AC176" s="1890"/>
      <c r="AD176" s="1890"/>
      <c r="AE176" s="1890"/>
      <c r="AF176" s="1890"/>
      <c r="AG176" s="1890"/>
      <c r="AH176" s="1830"/>
      <c r="AI176" s="1830"/>
      <c r="AJ176" s="1830"/>
      <c r="AK176" s="1830"/>
      <c r="AL176" s="1830"/>
      <c r="AM176" s="1422"/>
      <c r="AN176" s="1741"/>
      <c r="AT176" s="1689"/>
      <c r="AU176" s="3260"/>
      <c r="AV176" s="3261"/>
      <c r="AW176" s="3260"/>
      <c r="AX176" s="3516"/>
      <c r="AY176" s="3261"/>
      <c r="AZ176" s="3482"/>
      <c r="BA176" s="3483"/>
      <c r="BB176" s="3483"/>
      <c r="BC176" s="3483"/>
      <c r="BD176" s="3483"/>
      <c r="BE176" s="3484"/>
      <c r="BF176" s="2794"/>
      <c r="BG176" s="2796"/>
      <c r="BH176" s="3523"/>
      <c r="BI176" s="3524"/>
      <c r="BJ176" s="3524"/>
      <c r="BK176" s="3524"/>
      <c r="BL176" s="3524"/>
      <c r="BM176" s="3524"/>
      <c r="BN176" s="3524"/>
      <c r="BO176" s="3524"/>
      <c r="BP176" s="3524"/>
      <c r="BQ176" s="3525"/>
      <c r="BR176" s="2794"/>
      <c r="BS176" s="2796"/>
      <c r="BT176" s="3482"/>
      <c r="BU176" s="3483"/>
      <c r="BV176" s="3483"/>
      <c r="BW176" s="3483"/>
      <c r="BX176" s="3483"/>
      <c r="BY176" s="3483"/>
      <c r="BZ176" s="3483"/>
      <c r="CA176" s="3484"/>
      <c r="CB176" s="3494"/>
      <c r="CC176" s="3495"/>
      <c r="CD176" s="3482"/>
      <c r="CE176" s="3483"/>
      <c r="CF176" s="3483"/>
      <c r="CG176" s="3483"/>
      <c r="CH176" s="3483"/>
      <c r="CI176" s="3483"/>
      <c r="CJ176" s="3483"/>
      <c r="CK176" s="3484"/>
      <c r="CL176" s="3494"/>
      <c r="CM176" s="3495"/>
      <c r="CN176" s="3482"/>
      <c r="CO176" s="3483"/>
      <c r="CP176" s="3483"/>
      <c r="CQ176" s="3483"/>
      <c r="CR176" s="3484"/>
      <c r="CS176" s="3506"/>
      <c r="CT176" s="3507"/>
      <c r="CU176" s="3507"/>
      <c r="CV176" s="3507"/>
      <c r="CW176" s="3507"/>
      <c r="CX176" s="3508"/>
      <c r="CY176" s="3506"/>
      <c r="CZ176" s="3507"/>
      <c r="DA176" s="3507"/>
      <c r="DB176" s="3507"/>
      <c r="DC176" s="3507"/>
      <c r="DD176" s="3507"/>
      <c r="DE176" s="3507"/>
      <c r="DF176" s="3508"/>
      <c r="DG176" s="3368"/>
      <c r="DH176" s="3369"/>
      <c r="DI176" s="3369"/>
      <c r="DJ176" s="3369"/>
      <c r="DK176" s="3369"/>
      <c r="DL176" s="3369"/>
      <c r="DM176" s="3369"/>
      <c r="DN176" s="3370"/>
      <c r="DO176" s="1707"/>
      <c r="DU176" s="1422"/>
    </row>
    <row r="177" spans="5:125" ht="9.9499999999999993" customHeight="1">
      <c r="E177" s="1740"/>
      <c r="F177" s="1726"/>
      <c r="G177" s="1727"/>
      <c r="H177" s="1727"/>
      <c r="I177" s="1727"/>
      <c r="J177" s="1727"/>
      <c r="K177" s="1727"/>
      <c r="L177" s="1727"/>
      <c r="M177" s="521"/>
      <c r="N177" s="521"/>
      <c r="O177" s="521"/>
      <c r="P177" s="521"/>
      <c r="Q177" s="521"/>
      <c r="R177" s="521"/>
      <c r="S177" s="521"/>
      <c r="T177" s="521"/>
      <c r="U177" s="521"/>
      <c r="V177" s="521"/>
      <c r="W177" s="521"/>
      <c r="X177" s="521"/>
      <c r="Y177" s="521"/>
      <c r="Z177" s="521"/>
      <c r="AA177" s="521"/>
      <c r="AB177" s="521"/>
      <c r="AC177" s="521"/>
      <c r="AD177" s="521"/>
      <c r="AE177" s="521"/>
      <c r="AF177" s="521"/>
      <c r="AG177" s="521"/>
      <c r="AH177" s="521"/>
      <c r="AI177" s="521"/>
      <c r="AJ177" s="521"/>
      <c r="AK177" s="521"/>
      <c r="AL177" s="521"/>
      <c r="AM177" s="1390"/>
      <c r="AN177" s="1741"/>
      <c r="AT177" s="1689"/>
      <c r="AU177" s="3256" t="s">
        <v>2883</v>
      </c>
      <c r="AV177" s="3257"/>
      <c r="AW177" s="3256">
        <v>3</v>
      </c>
      <c r="AX177" s="3515"/>
      <c r="AY177" s="3257"/>
      <c r="AZ177" s="3479" t="s">
        <v>2889</v>
      </c>
      <c r="BA177" s="3480"/>
      <c r="BB177" s="3480"/>
      <c r="BC177" s="3480"/>
      <c r="BD177" s="3480"/>
      <c r="BE177" s="3481"/>
      <c r="BF177" s="2832" t="s">
        <v>1115</v>
      </c>
      <c r="BG177" s="2793"/>
      <c r="BH177" s="3425" t="s">
        <v>2891</v>
      </c>
      <c r="BI177" s="3521"/>
      <c r="BJ177" s="3521"/>
      <c r="BK177" s="3521"/>
      <c r="BL177" s="3521"/>
      <c r="BM177" s="3521"/>
      <c r="BN177" s="3521"/>
      <c r="BO177" s="3521"/>
      <c r="BP177" s="3521"/>
      <c r="BQ177" s="3522"/>
      <c r="BR177" s="2832" t="s">
        <v>1115</v>
      </c>
      <c r="BS177" s="2793"/>
      <c r="BT177" s="3479" t="s">
        <v>1179</v>
      </c>
      <c r="BU177" s="3480"/>
      <c r="BV177" s="3480"/>
      <c r="BW177" s="3480"/>
      <c r="BX177" s="3480"/>
      <c r="BY177" s="3480"/>
      <c r="BZ177" s="3480"/>
      <c r="CA177" s="3481"/>
      <c r="CB177" s="3492" t="s">
        <v>1180</v>
      </c>
      <c r="CC177" s="3493"/>
      <c r="CD177" s="3479" t="s">
        <v>1179</v>
      </c>
      <c r="CE177" s="3480"/>
      <c r="CF177" s="3480"/>
      <c r="CG177" s="3480"/>
      <c r="CH177" s="3480"/>
      <c r="CI177" s="3480"/>
      <c r="CJ177" s="3480"/>
      <c r="CK177" s="3481"/>
      <c r="CL177" s="3492" t="s">
        <v>1180</v>
      </c>
      <c r="CM177" s="3493"/>
      <c r="CN177" s="3479">
        <v>10</v>
      </c>
      <c r="CO177" s="3480"/>
      <c r="CP177" s="3480"/>
      <c r="CQ177" s="3480"/>
      <c r="CR177" s="3481"/>
      <c r="CS177" s="3503">
        <v>600</v>
      </c>
      <c r="CT177" s="3504"/>
      <c r="CU177" s="3504"/>
      <c r="CV177" s="3504"/>
      <c r="CW177" s="3504"/>
      <c r="CX177" s="3505"/>
      <c r="CY177" s="3503">
        <f>CS177*CN177</f>
        <v>6000</v>
      </c>
      <c r="CZ177" s="3504"/>
      <c r="DA177" s="3504"/>
      <c r="DB177" s="3504"/>
      <c r="DC177" s="3504"/>
      <c r="DD177" s="3504"/>
      <c r="DE177" s="3504"/>
      <c r="DF177" s="3505"/>
      <c r="DG177" s="3559">
        <f>CY177+DG175</f>
        <v>18000</v>
      </c>
      <c r="DH177" s="3560"/>
      <c r="DI177" s="3560"/>
      <c r="DJ177" s="3560"/>
      <c r="DK177" s="3560"/>
      <c r="DL177" s="3560"/>
      <c r="DM177" s="3560"/>
      <c r="DN177" s="3561"/>
      <c r="DO177" s="1707"/>
      <c r="DU177" s="1422"/>
    </row>
    <row r="178" spans="5:125" ht="9.9499999999999993" customHeight="1">
      <c r="E178" s="1740"/>
      <c r="F178" s="1742"/>
      <c r="G178" s="1743"/>
      <c r="H178" s="1743"/>
      <c r="I178" s="1743"/>
      <c r="J178" s="1743"/>
      <c r="K178" s="1743"/>
      <c r="L178" s="1743"/>
      <c r="M178" s="1830"/>
      <c r="N178" s="1830"/>
      <c r="O178" s="1830"/>
      <c r="P178" s="1830"/>
      <c r="Q178" s="1830"/>
      <c r="R178" s="1830"/>
      <c r="S178" s="1830"/>
      <c r="T178" s="1830"/>
      <c r="U178" s="1830"/>
      <c r="V178" s="1830"/>
      <c r="W178" s="1830"/>
      <c r="X178" s="1830"/>
      <c r="Y178" s="1830"/>
      <c r="Z178" s="1830"/>
      <c r="AA178" s="1830"/>
      <c r="AB178" s="1830"/>
      <c r="AC178" s="1830"/>
      <c r="AD178" s="1830"/>
      <c r="AE178" s="1830"/>
      <c r="AF178" s="1830"/>
      <c r="AG178" s="1830"/>
      <c r="AH178" s="1830"/>
      <c r="AI178" s="1830"/>
      <c r="AJ178" s="1830"/>
      <c r="AK178" s="1830"/>
      <c r="AL178" s="1830"/>
      <c r="AM178" s="1422"/>
      <c r="AN178" s="1741"/>
      <c r="AT178" s="1689"/>
      <c r="AU178" s="3260"/>
      <c r="AV178" s="3261"/>
      <c r="AW178" s="3260"/>
      <c r="AX178" s="3516"/>
      <c r="AY178" s="3261"/>
      <c r="AZ178" s="3482"/>
      <c r="BA178" s="3483"/>
      <c r="BB178" s="3483"/>
      <c r="BC178" s="3483"/>
      <c r="BD178" s="3483"/>
      <c r="BE178" s="3484"/>
      <c r="BF178" s="2794"/>
      <c r="BG178" s="2796"/>
      <c r="BH178" s="3523"/>
      <c r="BI178" s="3524"/>
      <c r="BJ178" s="3524"/>
      <c r="BK178" s="3524"/>
      <c r="BL178" s="3524"/>
      <c r="BM178" s="3524"/>
      <c r="BN178" s="3524"/>
      <c r="BO178" s="3524"/>
      <c r="BP178" s="3524"/>
      <c r="BQ178" s="3525"/>
      <c r="BR178" s="2794"/>
      <c r="BS178" s="2796"/>
      <c r="BT178" s="3482"/>
      <c r="BU178" s="3483"/>
      <c r="BV178" s="3483"/>
      <c r="BW178" s="3483"/>
      <c r="BX178" s="3483"/>
      <c r="BY178" s="3483"/>
      <c r="BZ178" s="3483"/>
      <c r="CA178" s="3484"/>
      <c r="CB178" s="3494"/>
      <c r="CC178" s="3495"/>
      <c r="CD178" s="3482"/>
      <c r="CE178" s="3483"/>
      <c r="CF178" s="3483"/>
      <c r="CG178" s="3483"/>
      <c r="CH178" s="3483"/>
      <c r="CI178" s="3483"/>
      <c r="CJ178" s="3483"/>
      <c r="CK178" s="3484"/>
      <c r="CL178" s="3494"/>
      <c r="CM178" s="3495"/>
      <c r="CN178" s="3482"/>
      <c r="CO178" s="3483"/>
      <c r="CP178" s="3483"/>
      <c r="CQ178" s="3483"/>
      <c r="CR178" s="3484"/>
      <c r="CS178" s="3506"/>
      <c r="CT178" s="3507"/>
      <c r="CU178" s="3507"/>
      <c r="CV178" s="3507"/>
      <c r="CW178" s="3507"/>
      <c r="CX178" s="3508"/>
      <c r="CY178" s="3506"/>
      <c r="CZ178" s="3507"/>
      <c r="DA178" s="3507"/>
      <c r="DB178" s="3507"/>
      <c r="DC178" s="3507"/>
      <c r="DD178" s="3507"/>
      <c r="DE178" s="3507"/>
      <c r="DF178" s="3508"/>
      <c r="DG178" s="3562"/>
      <c r="DH178" s="3563"/>
      <c r="DI178" s="3563"/>
      <c r="DJ178" s="3563"/>
      <c r="DK178" s="3563"/>
      <c r="DL178" s="3563"/>
      <c r="DM178" s="3563"/>
      <c r="DN178" s="3564"/>
      <c r="DO178" s="1788"/>
      <c r="DU178" s="1422"/>
    </row>
    <row r="179" spans="5:125" ht="9.9499999999999993" customHeight="1">
      <c r="E179" s="1740"/>
      <c r="F179" s="1724"/>
      <c r="G179" s="1725"/>
      <c r="H179" s="1725"/>
      <c r="I179" s="1725"/>
      <c r="J179" s="1725"/>
      <c r="K179" s="1725"/>
      <c r="L179" s="1725"/>
      <c r="M179" s="1889" t="s">
        <v>2844</v>
      </c>
      <c r="N179" s="1890"/>
      <c r="O179" s="1890"/>
      <c r="P179" s="1890"/>
      <c r="Q179" s="1890"/>
      <c r="R179" s="1890"/>
      <c r="S179" s="1890"/>
      <c r="T179" s="1890"/>
      <c r="U179" s="1890"/>
      <c r="V179" s="1890"/>
      <c r="W179" s="1890"/>
      <c r="X179" s="1890"/>
      <c r="Y179" s="1890"/>
      <c r="Z179" s="1890"/>
      <c r="AA179" s="1890"/>
      <c r="AB179" s="1890"/>
      <c r="AC179" s="1890"/>
      <c r="AD179" s="1890"/>
      <c r="AE179" s="1890"/>
      <c r="AF179" s="1890"/>
      <c r="AG179" s="1830"/>
      <c r="AH179" s="1830"/>
      <c r="AI179" s="1830"/>
      <c r="AJ179" s="1830"/>
      <c r="AK179" s="1830"/>
      <c r="AL179" s="1830"/>
      <c r="AM179" s="1422"/>
      <c r="AN179" s="1741"/>
      <c r="AT179" s="1689"/>
      <c r="DU179" s="1422"/>
    </row>
    <row r="180" spans="5:125" ht="9.9499999999999993" customHeight="1">
      <c r="E180" s="1740"/>
      <c r="F180" s="1724"/>
      <c r="G180" s="1725"/>
      <c r="H180" s="1725"/>
      <c r="I180" s="1725"/>
      <c r="J180" s="1725"/>
      <c r="K180" s="1725"/>
      <c r="L180" s="1725"/>
      <c r="M180" s="1891" t="s">
        <v>2845</v>
      </c>
      <c r="N180" s="1890"/>
      <c r="O180" s="1890"/>
      <c r="P180" s="1890"/>
      <c r="Q180" s="1890"/>
      <c r="R180" s="1890"/>
      <c r="S180" s="1890"/>
      <c r="T180" s="1890"/>
      <c r="U180" s="1890"/>
      <c r="V180" s="1891"/>
      <c r="W180" s="1890"/>
      <c r="X180" s="1890"/>
      <c r="Y180" s="1890"/>
      <c r="Z180" s="1890"/>
      <c r="AA180" s="1890"/>
      <c r="AB180" s="1890"/>
      <c r="AC180" s="1890"/>
      <c r="AD180" s="1890"/>
      <c r="AE180" s="1890"/>
      <c r="AF180" s="1890"/>
      <c r="AG180" s="1830"/>
      <c r="AH180" s="1830"/>
      <c r="AI180" s="1830"/>
      <c r="AJ180" s="1830"/>
      <c r="AK180" s="1830"/>
      <c r="AL180" s="1830"/>
      <c r="AM180" s="1422"/>
      <c r="AN180" s="1741"/>
      <c r="AT180" s="1689"/>
      <c r="DU180" s="1422"/>
    </row>
    <row r="181" spans="5:125" ht="9.9499999999999993" customHeight="1">
      <c r="E181" s="1740"/>
      <c r="F181" s="1724"/>
      <c r="G181" s="1725"/>
      <c r="H181" s="1725"/>
      <c r="I181" s="1725"/>
      <c r="J181" s="1725"/>
      <c r="K181" s="1725"/>
      <c r="L181" s="1725"/>
      <c r="M181" s="1891" t="s">
        <v>2839</v>
      </c>
      <c r="N181" s="1890"/>
      <c r="O181" s="1890"/>
      <c r="P181" s="1890"/>
      <c r="Q181" s="1890"/>
      <c r="R181" s="1890"/>
      <c r="S181" s="1890"/>
      <c r="T181" s="1890"/>
      <c r="U181" s="1890"/>
      <c r="V181" s="1891" t="s">
        <v>2843</v>
      </c>
      <c r="W181" s="1890"/>
      <c r="X181" s="1890"/>
      <c r="Y181" s="1890"/>
      <c r="Z181" s="1890"/>
      <c r="AA181" s="1890"/>
      <c r="AB181" s="1890"/>
      <c r="AC181" s="1890"/>
      <c r="AD181" s="1890"/>
      <c r="AE181" s="1890"/>
      <c r="AF181" s="1890"/>
      <c r="AG181" s="1830"/>
      <c r="AH181" s="1830"/>
      <c r="AI181" s="1830"/>
      <c r="AJ181" s="1830"/>
      <c r="AK181" s="1830"/>
      <c r="AL181" s="1830"/>
      <c r="AM181" s="1422"/>
      <c r="AN181" s="1741"/>
      <c r="AT181" s="1689"/>
      <c r="AU181" s="3303" t="s">
        <v>2867</v>
      </c>
      <c r="AV181" s="3304"/>
      <c r="AW181" s="3304"/>
      <c r="AX181" s="3304"/>
      <c r="AY181" s="3304"/>
      <c r="AZ181" s="3304"/>
      <c r="BA181" s="3304"/>
      <c r="BB181" s="3304"/>
      <c r="BC181" s="3304"/>
      <c r="BD181" s="3304"/>
      <c r="BE181" s="3304"/>
      <c r="BF181" s="3304"/>
      <c r="BG181" s="3304"/>
      <c r="BH181" s="3304"/>
      <c r="BI181" s="3304"/>
      <c r="BJ181" s="3304"/>
      <c r="BK181" s="3304"/>
      <c r="BL181" s="3304"/>
      <c r="BM181" s="3304"/>
      <c r="BN181" s="3304"/>
      <c r="BO181" s="3304"/>
      <c r="BP181" s="3304"/>
      <c r="BQ181" s="3304"/>
      <c r="BR181" s="3304"/>
      <c r="BS181" s="3304"/>
      <c r="BT181" s="3304"/>
      <c r="BU181" s="3304"/>
      <c r="BV181" s="3304"/>
      <c r="BW181" s="3304"/>
      <c r="BX181" s="3304"/>
      <c r="BY181" s="3304"/>
      <c r="BZ181" s="3304"/>
      <c r="CA181" s="3304"/>
      <c r="CB181" s="3304"/>
      <c r="CC181" s="3304"/>
      <c r="CD181" s="3304"/>
      <c r="CE181" s="3304"/>
      <c r="CF181" s="3304"/>
      <c r="CG181" s="3304"/>
      <c r="CH181" s="3304"/>
      <c r="CI181" s="3304"/>
      <c r="CJ181" s="3304"/>
      <c r="CK181" s="3304"/>
      <c r="CL181" s="3304"/>
      <c r="CM181" s="3304"/>
      <c r="CN181" s="3304"/>
      <c r="CO181" s="3304"/>
      <c r="CP181" s="3304"/>
      <c r="CQ181" s="3304"/>
      <c r="CR181" s="3304"/>
      <c r="CS181" s="3304"/>
      <c r="CT181" s="3304"/>
      <c r="CU181" s="3304"/>
      <c r="CV181" s="3304"/>
      <c r="CW181" s="3304"/>
      <c r="CX181" s="3304"/>
      <c r="CY181" s="3304"/>
      <c r="CZ181" s="3304"/>
      <c r="DA181" s="3304"/>
      <c r="DB181" s="3304"/>
      <c r="DC181" s="3304"/>
      <c r="DD181" s="3304"/>
      <c r="DE181" s="3304"/>
      <c r="DF181" s="3304"/>
      <c r="DG181" s="3304"/>
      <c r="DH181" s="3304"/>
      <c r="DI181" s="3304"/>
      <c r="DJ181" s="3304"/>
      <c r="DK181" s="3304"/>
      <c r="DL181" s="3304"/>
      <c r="DM181" s="3304"/>
      <c r="DN181" s="3304"/>
      <c r="DO181" s="3304"/>
      <c r="DP181" s="3304"/>
      <c r="DQ181" s="3304"/>
      <c r="DR181" s="3304"/>
      <c r="DS181" s="3304"/>
      <c r="DT181" s="3305"/>
      <c r="DU181" s="1422"/>
    </row>
    <row r="182" spans="5:125" ht="9.9499999999999993" customHeight="1">
      <c r="E182" s="1740"/>
      <c r="F182" s="1726"/>
      <c r="G182" s="1727"/>
      <c r="H182" s="1727"/>
      <c r="I182" s="1727"/>
      <c r="J182" s="1727"/>
      <c r="K182" s="1727"/>
      <c r="L182" s="1727"/>
      <c r="M182" s="521"/>
      <c r="N182" s="521"/>
      <c r="O182" s="521"/>
      <c r="P182" s="521"/>
      <c r="Q182" s="521"/>
      <c r="R182" s="521"/>
      <c r="S182" s="521"/>
      <c r="T182" s="521"/>
      <c r="U182" s="521"/>
      <c r="V182" s="521"/>
      <c r="W182" s="521"/>
      <c r="X182" s="521"/>
      <c r="Y182" s="521"/>
      <c r="Z182" s="521"/>
      <c r="AA182" s="521"/>
      <c r="AB182" s="521"/>
      <c r="AC182" s="521"/>
      <c r="AD182" s="521"/>
      <c r="AE182" s="521"/>
      <c r="AF182" s="521"/>
      <c r="AG182" s="521"/>
      <c r="AH182" s="521"/>
      <c r="AI182" s="521"/>
      <c r="AJ182" s="521"/>
      <c r="AK182" s="521"/>
      <c r="AL182" s="521"/>
      <c r="AM182" s="1390"/>
      <c r="AN182" s="1741"/>
      <c r="AT182" s="1689"/>
      <c r="AU182" s="3306"/>
      <c r="AV182" s="3307"/>
      <c r="AW182" s="3307"/>
      <c r="AX182" s="3307"/>
      <c r="AY182" s="3307"/>
      <c r="AZ182" s="3307"/>
      <c r="BA182" s="3307"/>
      <c r="BB182" s="3307"/>
      <c r="BC182" s="3307"/>
      <c r="BD182" s="3307"/>
      <c r="BE182" s="3307"/>
      <c r="BF182" s="3307"/>
      <c r="BG182" s="3307"/>
      <c r="BH182" s="3307"/>
      <c r="BI182" s="3307"/>
      <c r="BJ182" s="3307"/>
      <c r="BK182" s="3307"/>
      <c r="BL182" s="3307"/>
      <c r="BM182" s="3307"/>
      <c r="BN182" s="3307"/>
      <c r="BO182" s="3307"/>
      <c r="BP182" s="3307"/>
      <c r="BQ182" s="3307"/>
      <c r="BR182" s="3307"/>
      <c r="BS182" s="3307"/>
      <c r="BT182" s="3307"/>
      <c r="BU182" s="3307"/>
      <c r="BV182" s="3307"/>
      <c r="BW182" s="3307"/>
      <c r="BX182" s="3307"/>
      <c r="BY182" s="3307"/>
      <c r="BZ182" s="3307"/>
      <c r="CA182" s="3307"/>
      <c r="CB182" s="3307"/>
      <c r="CC182" s="3307"/>
      <c r="CD182" s="3307"/>
      <c r="CE182" s="3307"/>
      <c r="CF182" s="3307"/>
      <c r="CG182" s="3307"/>
      <c r="CH182" s="3307"/>
      <c r="CI182" s="3307"/>
      <c r="CJ182" s="3307"/>
      <c r="CK182" s="3307"/>
      <c r="CL182" s="3307"/>
      <c r="CM182" s="3307"/>
      <c r="CN182" s="3307"/>
      <c r="CO182" s="3307"/>
      <c r="CP182" s="3307"/>
      <c r="CQ182" s="3307"/>
      <c r="CR182" s="3307"/>
      <c r="CS182" s="3307"/>
      <c r="CT182" s="3307"/>
      <c r="CU182" s="3307"/>
      <c r="CV182" s="3307"/>
      <c r="CW182" s="3307"/>
      <c r="CX182" s="3307"/>
      <c r="CY182" s="3307"/>
      <c r="CZ182" s="3307"/>
      <c r="DA182" s="3307"/>
      <c r="DB182" s="3307"/>
      <c r="DC182" s="3307"/>
      <c r="DD182" s="3307"/>
      <c r="DE182" s="3307"/>
      <c r="DF182" s="3307"/>
      <c r="DG182" s="3307"/>
      <c r="DH182" s="3307"/>
      <c r="DI182" s="3307"/>
      <c r="DJ182" s="3307"/>
      <c r="DK182" s="3307"/>
      <c r="DL182" s="3307"/>
      <c r="DM182" s="3307"/>
      <c r="DN182" s="3307"/>
      <c r="DO182" s="3307"/>
      <c r="DP182" s="3307"/>
      <c r="DQ182" s="3307"/>
      <c r="DR182" s="3307"/>
      <c r="DS182" s="3307"/>
      <c r="DT182" s="3308"/>
      <c r="DU182" s="1422"/>
    </row>
    <row r="183" spans="5:125" ht="9.9499999999999993" customHeight="1">
      <c r="E183" s="1740"/>
      <c r="F183" s="1744"/>
      <c r="G183" s="1745"/>
      <c r="H183" s="1745"/>
      <c r="I183" s="1745"/>
      <c r="J183" s="1745"/>
      <c r="K183" s="1745"/>
      <c r="L183" s="1745"/>
      <c r="M183" s="1745"/>
      <c r="N183" s="1745"/>
      <c r="O183" s="1745"/>
      <c r="P183" s="1745"/>
      <c r="Q183" s="1745"/>
      <c r="R183" s="1745"/>
      <c r="S183" s="1745"/>
      <c r="T183" s="1745"/>
      <c r="U183" s="1745"/>
      <c r="V183" s="1745"/>
      <c r="W183" s="1745"/>
      <c r="X183" s="1745"/>
      <c r="Y183" s="1745"/>
      <c r="Z183" s="1745"/>
      <c r="AA183" s="1745"/>
      <c r="AB183" s="1745"/>
      <c r="AC183" s="1745"/>
      <c r="AD183" s="1745"/>
      <c r="AE183" s="1745"/>
      <c r="AF183" s="1745"/>
      <c r="AG183" s="1745"/>
      <c r="AH183" s="1745"/>
      <c r="AI183" s="1745"/>
      <c r="AJ183" s="1745"/>
      <c r="AK183" s="1745"/>
      <c r="AL183" s="1745"/>
      <c r="AM183" s="1746"/>
      <c r="AN183" s="1741"/>
      <c r="AT183" s="1689"/>
      <c r="AU183" s="1830"/>
      <c r="AV183" s="1830"/>
      <c r="AW183" s="1830"/>
      <c r="AX183" s="1830"/>
      <c r="AY183" s="1830"/>
      <c r="AZ183" s="1830"/>
      <c r="BA183" s="1512"/>
      <c r="BB183" s="1512"/>
      <c r="BC183" s="1512"/>
      <c r="BD183" s="1512"/>
      <c r="BE183" s="1512"/>
      <c r="BF183" s="1512"/>
      <c r="BG183" s="1512"/>
      <c r="BH183" s="1512"/>
      <c r="BI183" s="1512"/>
      <c r="BJ183" s="1512"/>
      <c r="BK183" s="1512"/>
      <c r="BL183" s="1830"/>
      <c r="BM183" s="1830"/>
      <c r="BN183" s="1830"/>
      <c r="BO183" s="1830"/>
      <c r="BP183" s="1830"/>
      <c r="BQ183" s="1830"/>
      <c r="BR183" s="1830"/>
      <c r="BS183" s="1830"/>
      <c r="BT183" s="1830"/>
      <c r="BU183" s="1830"/>
      <c r="BV183" s="1830"/>
      <c r="BW183" s="1830"/>
      <c r="BX183" s="1830"/>
      <c r="BY183" s="1830"/>
      <c r="BZ183" s="1830"/>
      <c r="CA183" s="1830"/>
      <c r="CB183" s="1830"/>
      <c r="CC183" s="1830"/>
      <c r="CD183" s="1830"/>
      <c r="CE183" s="1830"/>
      <c r="CF183" s="1830"/>
      <c r="CG183" s="1830"/>
      <c r="CH183" s="1830"/>
      <c r="CI183" s="1830"/>
      <c r="CJ183" s="1830"/>
      <c r="CK183" s="1830"/>
      <c r="CL183" s="1830"/>
      <c r="CM183" s="1830"/>
      <c r="CN183" s="1830"/>
      <c r="CO183" s="1830"/>
      <c r="CP183" s="1830"/>
      <c r="CQ183" s="1830"/>
      <c r="CR183" s="1830"/>
      <c r="CS183" s="1830"/>
      <c r="CT183" s="1830"/>
      <c r="CU183" s="1830"/>
      <c r="DU183" s="1422"/>
    </row>
    <row r="184" spans="5:125" ht="9.9499999999999993" customHeight="1">
      <c r="E184" s="1740"/>
      <c r="F184" s="1732"/>
      <c r="G184" s="1733"/>
      <c r="H184" s="1733"/>
      <c r="I184" s="1733"/>
      <c r="J184" s="1733"/>
      <c r="K184" s="1733"/>
      <c r="L184" s="1733"/>
      <c r="M184" s="1892" t="s">
        <v>2844</v>
      </c>
      <c r="N184" s="1893"/>
      <c r="O184" s="1893"/>
      <c r="P184" s="1893"/>
      <c r="Q184" s="1893"/>
      <c r="R184" s="1893"/>
      <c r="S184" s="1893"/>
      <c r="T184" s="1893"/>
      <c r="U184" s="1893"/>
      <c r="V184" s="1893"/>
      <c r="W184" s="1893"/>
      <c r="X184" s="1893"/>
      <c r="Y184" s="1893"/>
      <c r="Z184" s="1893"/>
      <c r="AA184" s="1893"/>
      <c r="AB184" s="1893"/>
      <c r="AC184" s="1893"/>
      <c r="AD184" s="1893"/>
      <c r="AE184" s="1893"/>
      <c r="AF184" s="1893"/>
      <c r="AG184" s="1733"/>
      <c r="AH184" s="1733"/>
      <c r="AI184" s="1733"/>
      <c r="AJ184" s="1733"/>
      <c r="AK184" s="1733"/>
      <c r="AL184" s="1733"/>
      <c r="AM184" s="1884"/>
      <c r="AN184" s="1741"/>
      <c r="AT184" s="1689"/>
      <c r="AU184" s="3283" t="s">
        <v>2746</v>
      </c>
      <c r="AV184" s="3283"/>
      <c r="AW184" s="3283"/>
      <c r="AX184" s="3283"/>
      <c r="AY184" s="3283"/>
      <c r="AZ184" s="3283"/>
      <c r="BA184" s="3283"/>
      <c r="BB184" s="3284" t="s">
        <v>2720</v>
      </c>
      <c r="BC184" s="3284"/>
      <c r="BD184" s="3284"/>
      <c r="BE184" s="3284"/>
      <c r="BF184" s="3284"/>
      <c r="BG184" s="3284"/>
      <c r="BH184" s="3284"/>
      <c r="BI184" s="3284"/>
      <c r="BJ184" s="1256"/>
      <c r="BK184" s="3283" t="s">
        <v>2282</v>
      </c>
      <c r="BL184" s="3283"/>
      <c r="BM184" s="3283"/>
      <c r="BN184" s="3283"/>
      <c r="BO184" s="3283"/>
      <c r="BP184" s="3309" t="s">
        <v>2783</v>
      </c>
      <c r="BQ184" s="3302"/>
      <c r="BR184" s="3302"/>
      <c r="BS184" s="3302"/>
      <c r="BT184" s="3302"/>
      <c r="BU184" s="3302"/>
      <c r="BV184" s="3302"/>
      <c r="BW184" s="3302"/>
      <c r="BX184" s="3302"/>
      <c r="BY184" s="3302"/>
      <c r="BZ184" s="3302"/>
      <c r="CA184" s="3283" t="s">
        <v>2874</v>
      </c>
      <c r="CB184" s="3283"/>
      <c r="CC184" s="3283"/>
      <c r="CD184" s="3283"/>
      <c r="CE184" s="3283"/>
      <c r="CF184" s="3283"/>
      <c r="CG184" s="3283"/>
      <c r="CH184" s="3283"/>
      <c r="CI184" s="3283"/>
      <c r="CJ184" s="3302" t="s">
        <v>2846</v>
      </c>
      <c r="CK184" s="3302"/>
      <c r="CL184" s="3302"/>
      <c r="CM184" s="3302"/>
      <c r="CN184" s="3302"/>
      <c r="CO184" s="3302"/>
      <c r="CP184" s="3302"/>
      <c r="CQ184" s="3302"/>
      <c r="CR184" s="1866"/>
      <c r="CS184" s="3283" t="s">
        <v>2728</v>
      </c>
      <c r="CT184" s="3283"/>
      <c r="CU184" s="3283"/>
      <c r="CV184" s="3283"/>
      <c r="CW184" s="3283"/>
      <c r="CX184" s="3283"/>
      <c r="CY184" s="3283"/>
      <c r="CZ184" s="3283"/>
      <c r="DA184" s="3283"/>
      <c r="DB184" s="3283"/>
      <c r="DC184" s="1829"/>
      <c r="DD184" s="3496" t="s">
        <v>2847</v>
      </c>
      <c r="DE184" s="3496"/>
      <c r="DF184" s="3496"/>
      <c r="DG184" s="3496"/>
      <c r="DH184" s="3496"/>
      <c r="DI184" s="3496"/>
      <c r="DJ184" s="3496"/>
      <c r="DK184" s="3496" t="s">
        <v>2848</v>
      </c>
      <c r="DL184" s="3496"/>
      <c r="DM184" s="3496"/>
      <c r="DN184" s="3496"/>
      <c r="DO184" s="3496"/>
      <c r="DP184" s="3496"/>
      <c r="DQ184" s="3496"/>
      <c r="DU184" s="1422"/>
    </row>
    <row r="185" spans="5:125" ht="9.9499999999999993" customHeight="1">
      <c r="E185" s="1740"/>
      <c r="F185" s="1732"/>
      <c r="G185" s="1733"/>
      <c r="H185" s="1733"/>
      <c r="I185" s="1733"/>
      <c r="J185" s="1733"/>
      <c r="K185" s="1733"/>
      <c r="L185" s="1733"/>
      <c r="M185" s="1894" t="s">
        <v>2845</v>
      </c>
      <c r="N185" s="1893"/>
      <c r="O185" s="1893"/>
      <c r="P185" s="1893"/>
      <c r="Q185" s="1893"/>
      <c r="R185" s="1893"/>
      <c r="S185" s="1893"/>
      <c r="T185" s="1893"/>
      <c r="U185" s="1893"/>
      <c r="V185" s="1894"/>
      <c r="W185" s="1893"/>
      <c r="X185" s="1893"/>
      <c r="Y185" s="1893"/>
      <c r="Z185" s="1893"/>
      <c r="AA185" s="1893"/>
      <c r="AB185" s="1893"/>
      <c r="AC185" s="1893"/>
      <c r="AD185" s="1893"/>
      <c r="AE185" s="1893"/>
      <c r="AF185" s="1893"/>
      <c r="AG185" s="1733"/>
      <c r="AH185" s="1733"/>
      <c r="AI185" s="1733"/>
      <c r="AJ185" s="1733"/>
      <c r="AK185" s="1733"/>
      <c r="AL185" s="1733"/>
      <c r="AM185" s="1884"/>
      <c r="AN185" s="1741"/>
      <c r="AT185" s="1689"/>
      <c r="AU185" s="3283"/>
      <c r="AV185" s="3283"/>
      <c r="AW185" s="3283"/>
      <c r="AX185" s="3283"/>
      <c r="AY185" s="3283"/>
      <c r="AZ185" s="3283"/>
      <c r="BA185" s="3283"/>
      <c r="BB185" s="3284"/>
      <c r="BC185" s="3284"/>
      <c r="BD185" s="3284"/>
      <c r="BE185" s="3284"/>
      <c r="BF185" s="3284"/>
      <c r="BG185" s="3284"/>
      <c r="BH185" s="3284"/>
      <c r="BI185" s="3284"/>
      <c r="BJ185" s="1256"/>
      <c r="BK185" s="3283"/>
      <c r="BL185" s="3283"/>
      <c r="BM185" s="3283"/>
      <c r="BN185" s="3283"/>
      <c r="BO185" s="3283"/>
      <c r="BP185" s="3302"/>
      <c r="BQ185" s="3302"/>
      <c r="BR185" s="3302"/>
      <c r="BS185" s="3302"/>
      <c r="BT185" s="3302"/>
      <c r="BU185" s="3302"/>
      <c r="BV185" s="3302"/>
      <c r="BW185" s="3302"/>
      <c r="BX185" s="3302"/>
      <c r="BY185" s="3302"/>
      <c r="BZ185" s="3302"/>
      <c r="CA185" s="3283"/>
      <c r="CB185" s="3283"/>
      <c r="CC185" s="3283"/>
      <c r="CD185" s="3283"/>
      <c r="CE185" s="3283"/>
      <c r="CF185" s="3283"/>
      <c r="CG185" s="3283"/>
      <c r="CH185" s="3283"/>
      <c r="CI185" s="3283"/>
      <c r="CJ185" s="3302"/>
      <c r="CK185" s="3302"/>
      <c r="CL185" s="3302"/>
      <c r="CM185" s="3302"/>
      <c r="CN185" s="3302"/>
      <c r="CO185" s="3302"/>
      <c r="CP185" s="3302"/>
      <c r="CQ185" s="3302"/>
      <c r="CR185" s="1866"/>
      <c r="CS185" s="3283"/>
      <c r="CT185" s="3283"/>
      <c r="CU185" s="3283"/>
      <c r="CV185" s="3283"/>
      <c r="CW185" s="3283"/>
      <c r="CX185" s="3283"/>
      <c r="CY185" s="3283"/>
      <c r="CZ185" s="3283"/>
      <c r="DA185" s="3283"/>
      <c r="DB185" s="3283"/>
      <c r="DC185" s="1829"/>
      <c r="DD185" s="3496"/>
      <c r="DE185" s="3496"/>
      <c r="DF185" s="3496"/>
      <c r="DG185" s="3496"/>
      <c r="DH185" s="3496"/>
      <c r="DI185" s="3496"/>
      <c r="DJ185" s="3496"/>
      <c r="DK185" s="3496"/>
      <c r="DL185" s="3496"/>
      <c r="DM185" s="3496"/>
      <c r="DN185" s="3496"/>
      <c r="DO185" s="3496"/>
      <c r="DP185" s="3496"/>
      <c r="DQ185" s="3496"/>
      <c r="DU185" s="1422"/>
    </row>
    <row r="186" spans="5:125" ht="9.9499999999999993" customHeight="1">
      <c r="E186" s="1740"/>
      <c r="F186" s="1732"/>
      <c r="G186" s="1733"/>
      <c r="H186" s="1733"/>
      <c r="I186" s="1733"/>
      <c r="J186" s="1733"/>
      <c r="K186" s="1733"/>
      <c r="L186" s="1733"/>
      <c r="M186" s="1894" t="s">
        <v>2839</v>
      </c>
      <c r="N186" s="1893"/>
      <c r="O186" s="1893"/>
      <c r="P186" s="1893"/>
      <c r="Q186" s="1893"/>
      <c r="R186" s="1893"/>
      <c r="S186" s="1893"/>
      <c r="T186" s="1893"/>
      <c r="U186" s="1893"/>
      <c r="V186" s="1894" t="s">
        <v>2843</v>
      </c>
      <c r="W186" s="1893"/>
      <c r="X186" s="1893"/>
      <c r="Y186" s="1893"/>
      <c r="Z186" s="1893"/>
      <c r="AA186" s="1893"/>
      <c r="AB186" s="1893"/>
      <c r="AC186" s="1893"/>
      <c r="AD186" s="1893"/>
      <c r="AE186" s="1893"/>
      <c r="AF186" s="1893"/>
      <c r="AG186" s="1733"/>
      <c r="AH186" s="1733"/>
      <c r="AI186" s="1733"/>
      <c r="AJ186" s="1733"/>
      <c r="AK186" s="1733"/>
      <c r="AL186" s="1733"/>
      <c r="AM186" s="1884"/>
      <c r="AN186" s="1741"/>
      <c r="AT186" s="1689"/>
      <c r="AU186" s="3283" t="s">
        <v>2068</v>
      </c>
      <c r="AV186" s="3283"/>
      <c r="AW186" s="3283"/>
      <c r="AX186" s="3283"/>
      <c r="AY186" s="3283"/>
      <c r="AZ186" s="3283"/>
      <c r="BA186" s="3283"/>
      <c r="BB186" s="3302" t="s">
        <v>2724</v>
      </c>
      <c r="BC186" s="3302"/>
      <c r="BD186" s="3302"/>
      <c r="BE186" s="3302"/>
      <c r="BF186" s="3302"/>
      <c r="BG186" s="3302"/>
      <c r="BH186" s="3302"/>
      <c r="BI186" s="3302"/>
      <c r="BJ186" s="1512"/>
      <c r="BK186" s="3283" t="s">
        <v>2852</v>
      </c>
      <c r="BL186" s="3283"/>
      <c r="BM186" s="3283"/>
      <c r="BN186" s="3283"/>
      <c r="BO186" s="3283"/>
      <c r="BP186" s="3302" t="s">
        <v>2851</v>
      </c>
      <c r="BQ186" s="3302"/>
      <c r="BR186" s="3302"/>
      <c r="BS186" s="3302"/>
      <c r="BT186" s="3302"/>
      <c r="BU186" s="3302"/>
      <c r="BV186" s="3302"/>
      <c r="BW186" s="3302"/>
      <c r="BX186" s="3302"/>
      <c r="BY186" s="3302"/>
      <c r="BZ186" s="3302"/>
      <c r="CA186" s="3283" t="s">
        <v>2853</v>
      </c>
      <c r="CB186" s="3283"/>
      <c r="CC186" s="3283"/>
      <c r="CD186" s="3283"/>
      <c r="CE186" s="3283"/>
      <c r="CF186" s="3302">
        <v>193897</v>
      </c>
      <c r="CG186" s="3302"/>
      <c r="CH186" s="3302"/>
      <c r="CI186" s="3302"/>
      <c r="CJ186" s="3302"/>
      <c r="CK186" s="3302"/>
      <c r="CL186" s="3302"/>
      <c r="CM186" s="3302"/>
      <c r="CN186" s="3302"/>
      <c r="CO186" s="3302"/>
      <c r="CP186" s="3302"/>
      <c r="CQ186" s="1830"/>
      <c r="CR186" s="1830"/>
      <c r="CS186" s="1830"/>
      <c r="CT186" s="1830"/>
      <c r="CU186" s="1830"/>
      <c r="DU186" s="1422"/>
    </row>
    <row r="187" spans="5:125" ht="9.9499999999999993" customHeight="1">
      <c r="E187" s="1740"/>
      <c r="F187" s="1734"/>
      <c r="G187" s="1735"/>
      <c r="H187" s="1735"/>
      <c r="I187" s="1735"/>
      <c r="J187" s="1735"/>
      <c r="K187" s="1735"/>
      <c r="L187" s="1735"/>
      <c r="M187" s="1735"/>
      <c r="N187" s="1735"/>
      <c r="O187" s="1735"/>
      <c r="P187" s="1735"/>
      <c r="Q187" s="1735"/>
      <c r="R187" s="1735"/>
      <c r="S187" s="1735"/>
      <c r="T187" s="1735"/>
      <c r="U187" s="1735"/>
      <c r="V187" s="1735"/>
      <c r="W187" s="1735"/>
      <c r="X187" s="1735"/>
      <c r="Y187" s="1735"/>
      <c r="Z187" s="1735"/>
      <c r="AA187" s="1735"/>
      <c r="AB187" s="1735"/>
      <c r="AC187" s="1735"/>
      <c r="AD187" s="1735"/>
      <c r="AE187" s="1735"/>
      <c r="AF187" s="1735"/>
      <c r="AG187" s="1735"/>
      <c r="AH187" s="1735"/>
      <c r="AI187" s="1735"/>
      <c r="AJ187" s="1735"/>
      <c r="AK187" s="1735"/>
      <c r="AL187" s="1735"/>
      <c r="AM187" s="1885"/>
      <c r="AN187" s="1741"/>
      <c r="AT187" s="1689"/>
      <c r="AU187" s="3283"/>
      <c r="AV187" s="3283"/>
      <c r="AW187" s="3283"/>
      <c r="AX187" s="3283"/>
      <c r="AY187" s="3283"/>
      <c r="AZ187" s="3283"/>
      <c r="BA187" s="3283"/>
      <c r="BB187" s="3302"/>
      <c r="BC187" s="3302"/>
      <c r="BD187" s="3302"/>
      <c r="BE187" s="3302"/>
      <c r="BF187" s="3302"/>
      <c r="BG187" s="3302"/>
      <c r="BH187" s="3302"/>
      <c r="BI187" s="3302"/>
      <c r="BJ187" s="1512"/>
      <c r="BK187" s="3283"/>
      <c r="BL187" s="3283"/>
      <c r="BM187" s="3283"/>
      <c r="BN187" s="3283"/>
      <c r="BO187" s="3283"/>
      <c r="BP187" s="3302"/>
      <c r="BQ187" s="3302"/>
      <c r="BR187" s="3302"/>
      <c r="BS187" s="3302"/>
      <c r="BT187" s="3302"/>
      <c r="BU187" s="3302"/>
      <c r="BV187" s="3302"/>
      <c r="BW187" s="3302"/>
      <c r="BX187" s="3302"/>
      <c r="BY187" s="3302"/>
      <c r="BZ187" s="3302"/>
      <c r="CA187" s="3283"/>
      <c r="CB187" s="3283"/>
      <c r="CC187" s="3283"/>
      <c r="CD187" s="3283"/>
      <c r="CE187" s="3283"/>
      <c r="CF187" s="3302"/>
      <c r="CG187" s="3302"/>
      <c r="CH187" s="3302"/>
      <c r="CI187" s="3302"/>
      <c r="CJ187" s="3302"/>
      <c r="CK187" s="3302"/>
      <c r="CL187" s="3302"/>
      <c r="CM187" s="3302"/>
      <c r="CN187" s="3302"/>
      <c r="CO187" s="3302"/>
      <c r="CP187" s="3302"/>
      <c r="CQ187" s="1830"/>
      <c r="CR187" s="1830"/>
      <c r="CS187" s="1830"/>
      <c r="CT187" s="1830"/>
      <c r="CU187" s="1830"/>
      <c r="DU187" s="1422"/>
    </row>
    <row r="188" spans="5:125" ht="9.9499999999999993" customHeight="1">
      <c r="E188" s="1740"/>
      <c r="F188" s="1747"/>
      <c r="G188" s="1748"/>
      <c r="H188" s="1748"/>
      <c r="I188" s="1748"/>
      <c r="J188" s="1748"/>
      <c r="K188" s="1748"/>
      <c r="L188" s="1748"/>
      <c r="M188" s="1748"/>
      <c r="N188" s="1748"/>
      <c r="O188" s="1748"/>
      <c r="P188" s="1748"/>
      <c r="Q188" s="1748"/>
      <c r="R188" s="1748"/>
      <c r="S188" s="1748"/>
      <c r="T188" s="1748"/>
      <c r="U188" s="1748"/>
      <c r="V188" s="1748"/>
      <c r="W188" s="1748"/>
      <c r="X188" s="1748"/>
      <c r="Y188" s="1748"/>
      <c r="Z188" s="1748"/>
      <c r="AA188" s="1748"/>
      <c r="AB188" s="1748"/>
      <c r="AC188" s="1748"/>
      <c r="AD188" s="1748"/>
      <c r="AE188" s="1748"/>
      <c r="AF188" s="1748"/>
      <c r="AG188" s="1748"/>
      <c r="AH188" s="1748"/>
      <c r="AI188" s="1748"/>
      <c r="AJ188" s="1748"/>
      <c r="AK188" s="1748"/>
      <c r="AL188" s="1748"/>
      <c r="AM188" s="1749"/>
      <c r="AN188" s="1741"/>
      <c r="AT188" s="1689"/>
      <c r="AU188" s="3283" t="s">
        <v>2849</v>
      </c>
      <c r="AV188" s="3283"/>
      <c r="AW188" s="3283"/>
      <c r="AX188" s="3283"/>
      <c r="AY188" s="3283"/>
      <c r="AZ188" s="3283"/>
      <c r="BA188" s="3283"/>
      <c r="BB188" s="3302" t="s">
        <v>2850</v>
      </c>
      <c r="BC188" s="3302"/>
      <c r="BD188" s="3302"/>
      <c r="BE188" s="3302"/>
      <c r="BF188" s="3302"/>
      <c r="BG188" s="3302"/>
      <c r="BH188" s="3302"/>
      <c r="BI188" s="3302"/>
      <c r="BK188" s="3283" t="s">
        <v>2854</v>
      </c>
      <c r="BL188" s="3283"/>
      <c r="BM188" s="3283"/>
      <c r="BN188" s="3283"/>
      <c r="BO188" s="3283"/>
      <c r="BP188" s="3283"/>
      <c r="BQ188" s="3509">
        <v>3.4</v>
      </c>
      <c r="BR188" s="3509"/>
      <c r="BS188" s="3509"/>
      <c r="BT188" s="3509"/>
      <c r="BU188" s="3509"/>
      <c r="BV188" s="3509"/>
      <c r="BW188" s="3509"/>
      <c r="CA188" s="3283" t="s">
        <v>2856</v>
      </c>
      <c r="CB188" s="3283"/>
      <c r="CC188" s="3283"/>
      <c r="CD188" s="3283"/>
      <c r="CE188" s="3283"/>
      <c r="CF188" s="3283"/>
      <c r="CG188" s="3283"/>
      <c r="CH188" s="3283"/>
      <c r="CI188" s="3283"/>
      <c r="CJ188" s="3283"/>
      <c r="CK188" s="3283"/>
      <c r="CL188" s="3496" t="s">
        <v>2857</v>
      </c>
      <c r="CM188" s="3517"/>
      <c r="CN188" s="3517"/>
      <c r="CO188" s="3517"/>
      <c r="CP188" s="3517"/>
      <c r="CQ188" s="3517"/>
      <c r="CR188" s="3517"/>
      <c r="CS188" s="3517"/>
      <c r="CT188" s="3517"/>
      <c r="CU188" s="3517"/>
      <c r="CV188" s="3496" t="s">
        <v>2858</v>
      </c>
      <c r="CW188" s="3517"/>
      <c r="CX188" s="3517"/>
      <c r="CY188" s="3517"/>
      <c r="CZ188" s="3517"/>
      <c r="DA188" s="3517"/>
      <c r="DB188" s="3517"/>
      <c r="DC188" s="3517"/>
      <c r="DD188" s="3517"/>
      <c r="DE188" s="3517"/>
      <c r="DU188" s="1422"/>
    </row>
    <row r="189" spans="5:125" ht="9.9499999999999993" customHeight="1">
      <c r="E189" s="1740"/>
      <c r="F189" s="1698"/>
      <c r="G189" s="1699"/>
      <c r="H189" s="1699"/>
      <c r="I189" s="1699"/>
      <c r="J189" s="1699"/>
      <c r="K189" s="1699"/>
      <c r="L189" s="1699"/>
      <c r="M189" s="1895" t="s">
        <v>2844</v>
      </c>
      <c r="N189" s="1896"/>
      <c r="O189" s="1896"/>
      <c r="P189" s="1896"/>
      <c r="Q189" s="1896"/>
      <c r="R189" s="1896"/>
      <c r="S189" s="1896"/>
      <c r="T189" s="1896"/>
      <c r="U189" s="1896"/>
      <c r="V189" s="1896"/>
      <c r="W189" s="1896"/>
      <c r="X189" s="1896"/>
      <c r="Y189" s="1896"/>
      <c r="Z189" s="1896"/>
      <c r="AA189" s="1896"/>
      <c r="AB189" s="1896"/>
      <c r="AC189" s="1896"/>
      <c r="AD189" s="1896"/>
      <c r="AE189" s="1896"/>
      <c r="AF189" s="1896"/>
      <c r="AG189" s="1699"/>
      <c r="AH189" s="1699"/>
      <c r="AI189" s="1699"/>
      <c r="AJ189" s="1699"/>
      <c r="AK189" s="1699"/>
      <c r="AL189" s="1699"/>
      <c r="AM189" s="1886"/>
      <c r="AN189" s="1741"/>
      <c r="AT189" s="1689"/>
      <c r="AU189" s="3283"/>
      <c r="AV189" s="3283"/>
      <c r="AW189" s="3283"/>
      <c r="AX189" s="3283"/>
      <c r="AY189" s="3283"/>
      <c r="AZ189" s="3283"/>
      <c r="BA189" s="3283"/>
      <c r="BB189" s="3302"/>
      <c r="BC189" s="3302"/>
      <c r="BD189" s="3302"/>
      <c r="BE189" s="3302"/>
      <c r="BF189" s="3302"/>
      <c r="BG189" s="3302"/>
      <c r="BH189" s="3302"/>
      <c r="BI189" s="3302"/>
      <c r="BK189" s="3283"/>
      <c r="BL189" s="3283"/>
      <c r="BM189" s="3283"/>
      <c r="BN189" s="3283"/>
      <c r="BO189" s="3283"/>
      <c r="BP189" s="3283"/>
      <c r="BQ189" s="3509"/>
      <c r="BR189" s="3509"/>
      <c r="BS189" s="3509"/>
      <c r="BT189" s="3509"/>
      <c r="BU189" s="3509"/>
      <c r="BV189" s="3509"/>
      <c r="BW189" s="3509"/>
      <c r="CA189" s="3283"/>
      <c r="CB189" s="3283"/>
      <c r="CC189" s="3283"/>
      <c r="CD189" s="3283"/>
      <c r="CE189" s="3283"/>
      <c r="CF189" s="3283"/>
      <c r="CG189" s="3283"/>
      <c r="CH189" s="3283"/>
      <c r="CI189" s="3283"/>
      <c r="CJ189" s="3283"/>
      <c r="CK189" s="3283"/>
      <c r="CL189" s="3517"/>
      <c r="CM189" s="3517"/>
      <c r="CN189" s="3517"/>
      <c r="CO189" s="3517"/>
      <c r="CP189" s="3517"/>
      <c r="CQ189" s="3517"/>
      <c r="CR189" s="3517"/>
      <c r="CS189" s="3517"/>
      <c r="CT189" s="3517"/>
      <c r="CU189" s="3517"/>
      <c r="CV189" s="3517"/>
      <c r="CW189" s="3517"/>
      <c r="CX189" s="3517"/>
      <c r="CY189" s="3517"/>
      <c r="CZ189" s="3517"/>
      <c r="DA189" s="3517"/>
      <c r="DB189" s="3517"/>
      <c r="DC189" s="3517"/>
      <c r="DD189" s="3517"/>
      <c r="DE189" s="3517"/>
      <c r="DU189" s="1422"/>
    </row>
    <row r="190" spans="5:125" ht="9.9499999999999993" customHeight="1">
      <c r="E190" s="1740"/>
      <c r="F190" s="1698"/>
      <c r="G190" s="1699"/>
      <c r="H190" s="1699"/>
      <c r="I190" s="1699"/>
      <c r="J190" s="1699"/>
      <c r="K190" s="1699"/>
      <c r="L190" s="1699"/>
      <c r="M190" s="1897" t="s">
        <v>2845</v>
      </c>
      <c r="N190" s="1896"/>
      <c r="O190" s="1896"/>
      <c r="P190" s="1896"/>
      <c r="Q190" s="1896"/>
      <c r="R190" s="1896"/>
      <c r="S190" s="1896"/>
      <c r="T190" s="1896"/>
      <c r="U190" s="1896"/>
      <c r="V190" s="1897"/>
      <c r="W190" s="1896"/>
      <c r="X190" s="1896"/>
      <c r="Y190" s="1896"/>
      <c r="Z190" s="1896"/>
      <c r="AA190" s="1896"/>
      <c r="AB190" s="1896"/>
      <c r="AC190" s="1896"/>
      <c r="AD190" s="1896"/>
      <c r="AE190" s="1896"/>
      <c r="AF190" s="1896"/>
      <c r="AG190" s="1699"/>
      <c r="AH190" s="1699"/>
      <c r="AI190" s="1699"/>
      <c r="AJ190" s="1699"/>
      <c r="AK190" s="1699"/>
      <c r="AL190" s="1699"/>
      <c r="AM190" s="1886"/>
      <c r="AN190" s="1741"/>
      <c r="AT190" s="1689"/>
      <c r="CT190" s="1830"/>
      <c r="CU190" s="1830"/>
      <c r="DU190" s="1422"/>
    </row>
    <row r="191" spans="5:125" ht="9.9499999999999993" customHeight="1">
      <c r="E191" s="1740"/>
      <c r="F191" s="1698"/>
      <c r="G191" s="1699"/>
      <c r="H191" s="1699"/>
      <c r="I191" s="1699"/>
      <c r="J191" s="1699"/>
      <c r="K191" s="1699"/>
      <c r="L191" s="1699"/>
      <c r="M191" s="1897" t="s">
        <v>2839</v>
      </c>
      <c r="N191" s="1896"/>
      <c r="O191" s="1896"/>
      <c r="P191" s="1896"/>
      <c r="Q191" s="1896"/>
      <c r="R191" s="1896"/>
      <c r="S191" s="1896"/>
      <c r="T191" s="1896"/>
      <c r="U191" s="1896"/>
      <c r="V191" s="1897" t="s">
        <v>2843</v>
      </c>
      <c r="W191" s="1896"/>
      <c r="X191" s="1896"/>
      <c r="Y191" s="1896"/>
      <c r="Z191" s="1896"/>
      <c r="AA191" s="1896"/>
      <c r="AB191" s="1896"/>
      <c r="AC191" s="1896"/>
      <c r="AD191" s="1896"/>
      <c r="AE191" s="1896"/>
      <c r="AF191" s="1896"/>
      <c r="AG191" s="1699"/>
      <c r="AH191" s="1699"/>
      <c r="AI191" s="1699"/>
      <c r="AJ191" s="1699"/>
      <c r="AK191" s="1699"/>
      <c r="AL191" s="1699"/>
      <c r="AM191" s="1886"/>
      <c r="AN191" s="1741"/>
      <c r="AT191" s="1689"/>
      <c r="AU191" s="3283" t="s">
        <v>2714</v>
      </c>
      <c r="AV191" s="3283"/>
      <c r="AW191" s="3283"/>
      <c r="AX191" s="3283"/>
      <c r="AY191" s="3283"/>
      <c r="AZ191" s="3283"/>
      <c r="BA191" s="3283"/>
      <c r="BB191" s="3283"/>
      <c r="BC191" s="3283"/>
      <c r="BD191" s="3283"/>
      <c r="BE191" s="3283"/>
      <c r="BF191" s="1830"/>
      <c r="BG191" s="1830"/>
      <c r="BH191" s="1830"/>
      <c r="BI191" s="1830"/>
      <c r="BJ191" s="1830"/>
      <c r="BK191" s="1830"/>
      <c r="BL191" s="1830"/>
      <c r="BM191" s="3283" t="s">
        <v>2716</v>
      </c>
      <c r="BN191" s="3283"/>
      <c r="BO191" s="3283"/>
      <c r="BP191" s="3283"/>
      <c r="BQ191" s="3283"/>
      <c r="BR191" s="1830"/>
      <c r="BS191" s="1830"/>
      <c r="BT191" s="1830"/>
      <c r="BU191" s="1830"/>
      <c r="BV191" s="1830"/>
      <c r="BW191" s="1830"/>
      <c r="BX191" s="1830"/>
      <c r="BY191" s="1830"/>
      <c r="BZ191" s="3283" t="s">
        <v>2722</v>
      </c>
      <c r="CA191" s="3283"/>
      <c r="CB191" s="3283"/>
      <c r="CC191" s="3283"/>
      <c r="CD191" s="3283"/>
      <c r="CE191" s="3283"/>
      <c r="CF191" s="3283"/>
      <c r="CG191" s="3283"/>
      <c r="CH191" s="3283"/>
      <c r="CI191" s="3283"/>
      <c r="CJ191" s="3283"/>
      <c r="CM191" s="1830"/>
      <c r="CN191" s="1830"/>
      <c r="CO191" s="1830"/>
      <c r="CP191" s="3485" t="s">
        <v>2859</v>
      </c>
      <c r="CQ191" s="3485"/>
      <c r="CR191" s="3485"/>
      <c r="CS191" s="3485"/>
      <c r="CT191" s="3485"/>
      <c r="CU191" s="3485"/>
      <c r="CV191" s="3485"/>
      <c r="CW191" s="3485"/>
      <c r="CX191" s="3485"/>
      <c r="CY191" s="3485"/>
      <c r="CZ191" s="3485"/>
      <c r="DU191" s="1422"/>
    </row>
    <row r="192" spans="5:125" ht="9.9499999999999993" customHeight="1" thickBot="1">
      <c r="E192" s="1740"/>
      <c r="F192" s="1700"/>
      <c r="G192" s="1701"/>
      <c r="H192" s="1701"/>
      <c r="I192" s="1701"/>
      <c r="J192" s="1701"/>
      <c r="K192" s="1701"/>
      <c r="L192" s="1701"/>
      <c r="M192" s="1701"/>
      <c r="N192" s="1701"/>
      <c r="O192" s="1701"/>
      <c r="P192" s="1701"/>
      <c r="Q192" s="1701"/>
      <c r="R192" s="1701"/>
      <c r="S192" s="1701"/>
      <c r="T192" s="1701"/>
      <c r="U192" s="1701"/>
      <c r="V192" s="1701"/>
      <c r="W192" s="1701"/>
      <c r="X192" s="1701"/>
      <c r="Y192" s="1701"/>
      <c r="Z192" s="1701"/>
      <c r="AA192" s="1701"/>
      <c r="AB192" s="1701"/>
      <c r="AC192" s="1701"/>
      <c r="AD192" s="1701"/>
      <c r="AE192" s="1701"/>
      <c r="AF192" s="1701"/>
      <c r="AG192" s="1701"/>
      <c r="AH192" s="1701"/>
      <c r="AI192" s="1701"/>
      <c r="AJ192" s="1701"/>
      <c r="AK192" s="1701"/>
      <c r="AL192" s="1701"/>
      <c r="AM192" s="1887"/>
      <c r="AN192" s="1741"/>
      <c r="AT192" s="1689"/>
      <c r="AU192" s="3283"/>
      <c r="AV192" s="3283"/>
      <c r="AW192" s="3283"/>
      <c r="AX192" s="3283"/>
      <c r="AY192" s="3283"/>
      <c r="AZ192" s="3283"/>
      <c r="BA192" s="3283"/>
      <c r="BB192" s="3283"/>
      <c r="BC192" s="3283"/>
      <c r="BD192" s="3283"/>
      <c r="BE192" s="3283"/>
      <c r="BF192" s="1830"/>
      <c r="BG192" s="1830"/>
      <c r="BH192" s="1830"/>
      <c r="BI192" s="1830"/>
      <c r="BJ192" s="1830"/>
      <c r="BK192" s="1830"/>
      <c r="BL192" s="1830"/>
      <c r="BM192" s="3283"/>
      <c r="BN192" s="3283"/>
      <c r="BO192" s="3283"/>
      <c r="BP192" s="3283"/>
      <c r="BQ192" s="3283"/>
      <c r="BR192" s="1830"/>
      <c r="BS192" s="1830"/>
      <c r="BT192" s="1830"/>
      <c r="BU192" s="1830"/>
      <c r="BV192" s="1830"/>
      <c r="BW192" s="1830"/>
      <c r="BX192" s="1830"/>
      <c r="BY192" s="1830"/>
      <c r="BZ192" s="3283"/>
      <c r="CA192" s="3283"/>
      <c r="CB192" s="3283"/>
      <c r="CC192" s="3283"/>
      <c r="CD192" s="3283"/>
      <c r="CE192" s="3283"/>
      <c r="CF192" s="3283"/>
      <c r="CG192" s="3283"/>
      <c r="CH192" s="3283"/>
      <c r="CI192" s="3283"/>
      <c r="CJ192" s="3283"/>
      <c r="CM192" s="1830"/>
      <c r="CN192" s="1830"/>
      <c r="CO192" s="1830"/>
      <c r="CP192" s="3485"/>
      <c r="CQ192" s="3485"/>
      <c r="CR192" s="3485"/>
      <c r="CS192" s="3485"/>
      <c r="CT192" s="3485"/>
      <c r="CU192" s="3485"/>
      <c r="CV192" s="3485"/>
      <c r="CW192" s="3485"/>
      <c r="CX192" s="3485"/>
      <c r="CY192" s="3485"/>
      <c r="CZ192" s="3485"/>
      <c r="DU192" s="1422"/>
    </row>
    <row r="193" spans="5:125" ht="9.9499999999999993" customHeight="1">
      <c r="E193" s="1740"/>
      <c r="F193" s="1742"/>
      <c r="G193" s="1743"/>
      <c r="H193" s="1743"/>
      <c r="I193" s="1743"/>
      <c r="J193" s="1743"/>
      <c r="K193" s="1743"/>
      <c r="L193" s="1743"/>
      <c r="M193" s="1743"/>
      <c r="N193" s="1743"/>
      <c r="O193" s="1743"/>
      <c r="P193" s="1743"/>
      <c r="Q193" s="1743"/>
      <c r="R193" s="1743"/>
      <c r="S193" s="1743"/>
      <c r="T193" s="1743"/>
      <c r="U193" s="1743"/>
      <c r="V193" s="1743"/>
      <c r="W193" s="1743"/>
      <c r="X193" s="1743"/>
      <c r="Y193" s="1743"/>
      <c r="Z193" s="1743"/>
      <c r="AA193" s="1743"/>
      <c r="AB193" s="1743"/>
      <c r="AC193" s="1743"/>
      <c r="AD193" s="1743"/>
      <c r="AE193" s="1743"/>
      <c r="AF193" s="1743"/>
      <c r="AG193" s="1743"/>
      <c r="AH193" s="1743"/>
      <c r="AI193" s="1743"/>
      <c r="AJ193" s="1743"/>
      <c r="AK193" s="1743"/>
      <c r="AL193" s="1743"/>
      <c r="AM193" s="1750"/>
      <c r="AN193" s="1741"/>
      <c r="AT193" s="1689"/>
      <c r="AU193" s="3403"/>
      <c r="AV193" s="3404"/>
      <c r="AW193" s="3404"/>
      <c r="AX193" s="3404"/>
      <c r="AY193" s="3404"/>
      <c r="AZ193" s="3404"/>
      <c r="BA193" s="3404"/>
      <c r="BB193" s="3404"/>
      <c r="BC193" s="3404"/>
      <c r="BD193" s="3404"/>
      <c r="BE193" s="3404"/>
      <c r="BF193" s="3404"/>
      <c r="BG193" s="3404"/>
      <c r="BH193" s="3404"/>
      <c r="BI193" s="3404"/>
      <c r="BJ193" s="3404"/>
      <c r="BK193" s="3405"/>
      <c r="BL193" s="1830"/>
      <c r="BM193" s="3476" t="s">
        <v>2717</v>
      </c>
      <c r="BN193" s="3477"/>
      <c r="BO193" s="3477"/>
      <c r="BP193" s="3477"/>
      <c r="BQ193" s="3477"/>
      <c r="BR193" s="3477"/>
      <c r="BS193" s="3477"/>
      <c r="BT193" s="3477"/>
      <c r="BU193" s="3477"/>
      <c r="BV193" s="3477"/>
      <c r="BW193" s="3478"/>
      <c r="BX193" s="1787"/>
      <c r="BY193" s="1830"/>
      <c r="BZ193" s="3359">
        <v>43869</v>
      </c>
      <c r="CA193" s="3531"/>
      <c r="CB193" s="3531"/>
      <c r="CC193" s="3531"/>
      <c r="CD193" s="3531"/>
      <c r="CE193" s="3531"/>
      <c r="CF193" s="3531"/>
      <c r="CG193" s="3532"/>
      <c r="CH193" s="3365">
        <v>117</v>
      </c>
      <c r="CI193" s="3366"/>
      <c r="CJ193" s="3366"/>
      <c r="CK193" s="3366"/>
      <c r="CL193" s="3366"/>
      <c r="CM193" s="3367"/>
      <c r="CN193" s="1787"/>
      <c r="CP193" s="1872"/>
      <c r="CQ193" s="1873"/>
      <c r="CR193" s="1873"/>
      <c r="CS193" s="1873"/>
      <c r="CT193" s="1873"/>
      <c r="CU193" s="1873"/>
      <c r="CV193" s="1873"/>
      <c r="CW193" s="1873"/>
      <c r="CX193" s="1873"/>
      <c r="CY193" s="1873"/>
      <c r="CZ193" s="1873"/>
      <c r="DA193" s="1873"/>
      <c r="DB193" s="1873"/>
      <c r="DC193" s="1873"/>
      <c r="DD193" s="1873"/>
      <c r="DE193" s="1873"/>
      <c r="DF193" s="1873"/>
      <c r="DG193" s="1873"/>
      <c r="DH193" s="1873"/>
      <c r="DI193" s="1873"/>
      <c r="DJ193" s="1873"/>
      <c r="DK193" s="1873"/>
      <c r="DL193" s="1873"/>
      <c r="DM193" s="1873"/>
      <c r="DN193" s="1873"/>
      <c r="DO193" s="1873"/>
      <c r="DP193" s="1873"/>
      <c r="DQ193" s="1873"/>
      <c r="DR193" s="1873"/>
      <c r="DS193" s="1873"/>
      <c r="DT193" s="1787"/>
      <c r="DU193" s="1422"/>
    </row>
    <row r="194" spans="5:125" ht="9.9499999999999993" customHeight="1">
      <c r="E194" s="1740"/>
      <c r="F194" s="1724"/>
      <c r="G194" s="1725"/>
      <c r="H194" s="1725"/>
      <c r="I194" s="1725"/>
      <c r="J194" s="1725"/>
      <c r="K194" s="1725"/>
      <c r="L194" s="1725"/>
      <c r="M194" s="1889" t="s">
        <v>2844</v>
      </c>
      <c r="N194" s="1890"/>
      <c r="O194" s="1890"/>
      <c r="P194" s="1890"/>
      <c r="Q194" s="1890"/>
      <c r="R194" s="1890"/>
      <c r="S194" s="1890"/>
      <c r="T194" s="1890"/>
      <c r="U194" s="1890"/>
      <c r="V194" s="1890"/>
      <c r="W194" s="1890"/>
      <c r="X194" s="1890"/>
      <c r="Y194" s="1890"/>
      <c r="Z194" s="1890"/>
      <c r="AA194" s="1890"/>
      <c r="AB194" s="1890"/>
      <c r="AC194" s="1890"/>
      <c r="AD194" s="1890"/>
      <c r="AE194" s="1890"/>
      <c r="AF194" s="1890"/>
      <c r="AG194" s="1725"/>
      <c r="AH194" s="1725"/>
      <c r="AI194" s="1725"/>
      <c r="AJ194" s="1725"/>
      <c r="AK194" s="1725"/>
      <c r="AL194" s="1725"/>
      <c r="AM194" s="1728"/>
      <c r="AN194" s="1741"/>
      <c r="AT194" s="1689"/>
      <c r="AU194" s="3406"/>
      <c r="AV194" s="3407"/>
      <c r="AW194" s="3407"/>
      <c r="AX194" s="3407"/>
      <c r="AY194" s="3407"/>
      <c r="AZ194" s="3407"/>
      <c r="BA194" s="3407"/>
      <c r="BB194" s="3407"/>
      <c r="BC194" s="3407"/>
      <c r="BD194" s="3407"/>
      <c r="BE194" s="3407"/>
      <c r="BF194" s="3407"/>
      <c r="BG194" s="3407"/>
      <c r="BH194" s="3407"/>
      <c r="BI194" s="3407"/>
      <c r="BJ194" s="3407"/>
      <c r="BK194" s="3408"/>
      <c r="BL194" s="1830"/>
      <c r="BM194" s="3468"/>
      <c r="BN194" s="3302"/>
      <c r="BO194" s="3302"/>
      <c r="BP194" s="3302"/>
      <c r="BQ194" s="3302"/>
      <c r="BR194" s="3302"/>
      <c r="BS194" s="3302"/>
      <c r="BT194" s="3302"/>
      <c r="BU194" s="3302"/>
      <c r="BV194" s="3302"/>
      <c r="BW194" s="3469"/>
      <c r="BX194" s="1776"/>
      <c r="BY194" s="1830"/>
      <c r="BZ194" s="3533"/>
      <c r="CA194" s="3534"/>
      <c r="CB194" s="3534"/>
      <c r="CC194" s="3534"/>
      <c r="CD194" s="3534"/>
      <c r="CE194" s="3534"/>
      <c r="CF194" s="3534"/>
      <c r="CG194" s="3535"/>
      <c r="CH194" s="3368"/>
      <c r="CI194" s="3369"/>
      <c r="CJ194" s="3369"/>
      <c r="CK194" s="3369"/>
      <c r="CL194" s="3369"/>
      <c r="CM194" s="3370"/>
      <c r="CN194" s="1776"/>
      <c r="CP194" s="1874"/>
      <c r="CQ194" s="1875" t="s">
        <v>2866</v>
      </c>
      <c r="CR194" s="1876"/>
      <c r="CS194" s="1876"/>
      <c r="CT194" s="1876"/>
      <c r="CU194" s="1876"/>
      <c r="CV194" s="1876"/>
      <c r="CW194" s="1876"/>
      <c r="CX194" s="1876"/>
      <c r="CY194" s="1876"/>
      <c r="CZ194" s="1876"/>
      <c r="DA194" s="1876"/>
      <c r="DB194" s="1877"/>
      <c r="DC194" s="1877"/>
      <c r="DD194" s="1877"/>
      <c r="DE194" s="1877"/>
      <c r="DF194" s="1877"/>
      <c r="DG194" s="1877"/>
      <c r="DH194" s="1877"/>
      <c r="DI194" s="1877"/>
      <c r="DJ194" s="1877"/>
      <c r="DK194" s="1877"/>
      <c r="DL194" s="1877"/>
      <c r="DM194" s="1877"/>
      <c r="DN194" s="1877"/>
      <c r="DO194" s="1877"/>
      <c r="DP194" s="1877"/>
      <c r="DQ194" s="1877"/>
      <c r="DR194" s="1877"/>
      <c r="DS194" s="1877"/>
      <c r="DT194" s="1776"/>
      <c r="DU194" s="1422"/>
    </row>
    <row r="195" spans="5:125" ht="9.9499999999999993" customHeight="1">
      <c r="E195" s="1740"/>
      <c r="F195" s="1724"/>
      <c r="G195" s="1725"/>
      <c r="H195" s="1725"/>
      <c r="I195" s="1725"/>
      <c r="J195" s="1725"/>
      <c r="K195" s="1725"/>
      <c r="L195" s="1725"/>
      <c r="M195" s="1891" t="s">
        <v>2845</v>
      </c>
      <c r="N195" s="1890"/>
      <c r="O195" s="1890"/>
      <c r="P195" s="1890"/>
      <c r="Q195" s="1890"/>
      <c r="R195" s="1890"/>
      <c r="S195" s="1890"/>
      <c r="T195" s="1890"/>
      <c r="U195" s="1890"/>
      <c r="V195" s="1891"/>
      <c r="W195" s="1890"/>
      <c r="X195" s="1890"/>
      <c r="Y195" s="1890"/>
      <c r="Z195" s="1890"/>
      <c r="AA195" s="1890"/>
      <c r="AB195" s="1890"/>
      <c r="AC195" s="1890"/>
      <c r="AD195" s="1890"/>
      <c r="AE195" s="1890"/>
      <c r="AF195" s="1890"/>
      <c r="AG195" s="1725"/>
      <c r="AH195" s="1725"/>
      <c r="AI195" s="1725"/>
      <c r="AJ195" s="1725"/>
      <c r="AK195" s="1725"/>
      <c r="AL195" s="1725"/>
      <c r="AM195" s="1728"/>
      <c r="AN195" s="1741"/>
      <c r="AT195" s="1689"/>
      <c r="AU195" s="3406"/>
      <c r="AV195" s="3407"/>
      <c r="AW195" s="3407"/>
      <c r="AX195" s="3407"/>
      <c r="AY195" s="3407"/>
      <c r="AZ195" s="3407"/>
      <c r="BA195" s="3407"/>
      <c r="BB195" s="3407"/>
      <c r="BC195" s="3407"/>
      <c r="BD195" s="3407"/>
      <c r="BE195" s="3407"/>
      <c r="BF195" s="3407"/>
      <c r="BG195" s="3407"/>
      <c r="BH195" s="3407"/>
      <c r="BI195" s="3407"/>
      <c r="BJ195" s="3407"/>
      <c r="BK195" s="3408"/>
      <c r="BL195" s="1830"/>
      <c r="BM195" s="3468" t="s">
        <v>2718</v>
      </c>
      <c r="BN195" s="3302"/>
      <c r="BO195" s="3302"/>
      <c r="BP195" s="3302"/>
      <c r="BQ195" s="3302"/>
      <c r="BR195" s="3302"/>
      <c r="BS195" s="3302"/>
      <c r="BT195" s="3302"/>
      <c r="BU195" s="3302"/>
      <c r="BV195" s="3302"/>
      <c r="BW195" s="3469"/>
      <c r="BX195" s="1777"/>
      <c r="BY195" s="1830"/>
      <c r="BZ195" s="3359">
        <v>43870</v>
      </c>
      <c r="CA195" s="3531"/>
      <c r="CB195" s="3531"/>
      <c r="CC195" s="3531"/>
      <c r="CD195" s="3531"/>
      <c r="CE195" s="3531"/>
      <c r="CF195" s="3531"/>
      <c r="CG195" s="3532"/>
      <c r="CH195" s="3365">
        <v>890</v>
      </c>
      <c r="CI195" s="3366"/>
      <c r="CJ195" s="3366"/>
      <c r="CK195" s="3366"/>
      <c r="CL195" s="3366"/>
      <c r="CM195" s="3367"/>
      <c r="CN195" s="1777"/>
      <c r="CP195" s="1874"/>
      <c r="CQ195" s="1876" t="s">
        <v>2860</v>
      </c>
      <c r="CR195" s="1876"/>
      <c r="CS195" s="1876"/>
      <c r="CT195" s="1876"/>
      <c r="CU195" s="1876"/>
      <c r="CV195" s="1876"/>
      <c r="CW195" s="1876"/>
      <c r="CX195" s="1876"/>
      <c r="CY195" s="1876"/>
      <c r="CZ195" s="1876"/>
      <c r="DA195" s="1876"/>
      <c r="DB195" s="1877"/>
      <c r="DC195" s="1877"/>
      <c r="DD195" s="1877"/>
      <c r="DE195" s="1877"/>
      <c r="DF195" s="1877"/>
      <c r="DG195" s="1877"/>
      <c r="DH195" s="1877"/>
      <c r="DI195" s="1877"/>
      <c r="DJ195" s="1877"/>
      <c r="DK195" s="1877"/>
      <c r="DL195" s="1877"/>
      <c r="DM195" s="1877"/>
      <c r="DN195" s="1877"/>
      <c r="DO195" s="1877"/>
      <c r="DP195" s="1877"/>
      <c r="DQ195" s="1877"/>
      <c r="DR195" s="1877"/>
      <c r="DS195" s="1877"/>
      <c r="DT195" s="1777"/>
      <c r="DU195" s="1422"/>
    </row>
    <row r="196" spans="5:125" ht="9.9499999999999993" customHeight="1">
      <c r="E196" s="1740"/>
      <c r="F196" s="1724"/>
      <c r="G196" s="1725"/>
      <c r="H196" s="1725"/>
      <c r="I196" s="1725"/>
      <c r="J196" s="1725"/>
      <c r="K196" s="1725"/>
      <c r="L196" s="1725"/>
      <c r="M196" s="1891" t="s">
        <v>2839</v>
      </c>
      <c r="N196" s="1890"/>
      <c r="O196" s="1890"/>
      <c r="P196" s="1890"/>
      <c r="Q196" s="1890"/>
      <c r="R196" s="1890"/>
      <c r="S196" s="1890"/>
      <c r="T196" s="1890"/>
      <c r="U196" s="1890"/>
      <c r="V196" s="1891" t="s">
        <v>2843</v>
      </c>
      <c r="W196" s="1890"/>
      <c r="X196" s="1890"/>
      <c r="Y196" s="1890"/>
      <c r="Z196" s="1890"/>
      <c r="AA196" s="1890"/>
      <c r="AB196" s="1890"/>
      <c r="AC196" s="1890"/>
      <c r="AD196" s="1890"/>
      <c r="AE196" s="1890"/>
      <c r="AF196" s="1890"/>
      <c r="AG196" s="1725"/>
      <c r="AH196" s="1725"/>
      <c r="AI196" s="1725"/>
      <c r="AJ196" s="1725"/>
      <c r="AK196" s="1725"/>
      <c r="AL196" s="1725"/>
      <c r="AM196" s="1728"/>
      <c r="AN196" s="1741"/>
      <c r="AT196" s="1689"/>
      <c r="AU196" s="3406"/>
      <c r="AV196" s="3407"/>
      <c r="AW196" s="3407"/>
      <c r="AX196" s="3407"/>
      <c r="AY196" s="3407"/>
      <c r="AZ196" s="3407"/>
      <c r="BA196" s="3407"/>
      <c r="BB196" s="3407"/>
      <c r="BC196" s="3407"/>
      <c r="BD196" s="3407"/>
      <c r="BE196" s="3407"/>
      <c r="BF196" s="3407"/>
      <c r="BG196" s="3407"/>
      <c r="BH196" s="3407"/>
      <c r="BI196" s="3407"/>
      <c r="BJ196" s="3407"/>
      <c r="BK196" s="3408"/>
      <c r="BL196" s="1830"/>
      <c r="BM196" s="3468"/>
      <c r="BN196" s="3302"/>
      <c r="BO196" s="3302"/>
      <c r="BP196" s="3302"/>
      <c r="BQ196" s="3302"/>
      <c r="BR196" s="3302"/>
      <c r="BS196" s="3302"/>
      <c r="BT196" s="3302"/>
      <c r="BU196" s="3302"/>
      <c r="BV196" s="3302"/>
      <c r="BW196" s="3469"/>
      <c r="BX196" s="1707"/>
      <c r="BY196" s="1830"/>
      <c r="BZ196" s="3533"/>
      <c r="CA196" s="3534"/>
      <c r="CB196" s="3534"/>
      <c r="CC196" s="3534"/>
      <c r="CD196" s="3534"/>
      <c r="CE196" s="3534"/>
      <c r="CF196" s="3534"/>
      <c r="CG196" s="3535"/>
      <c r="CH196" s="3368"/>
      <c r="CI196" s="3369"/>
      <c r="CJ196" s="3369"/>
      <c r="CK196" s="3369"/>
      <c r="CL196" s="3369"/>
      <c r="CM196" s="3370"/>
      <c r="CN196" s="1707"/>
      <c r="CP196" s="1874"/>
      <c r="CQ196" s="1876" t="s">
        <v>2861</v>
      </c>
      <c r="CR196" s="1876"/>
      <c r="CS196" s="1876"/>
      <c r="CT196" s="1876"/>
      <c r="CU196" s="1876"/>
      <c r="CV196" s="1876"/>
      <c r="CW196" s="1876"/>
      <c r="CX196" s="1876"/>
      <c r="CY196" s="1876"/>
      <c r="CZ196" s="1876"/>
      <c r="DA196" s="1876"/>
      <c r="DB196" s="1877"/>
      <c r="DC196" s="1877"/>
      <c r="DD196" s="1877"/>
      <c r="DE196" s="1877"/>
      <c r="DF196" s="1877"/>
      <c r="DG196" s="1877"/>
      <c r="DH196" s="1877"/>
      <c r="DI196" s="1877"/>
      <c r="DJ196" s="1877"/>
      <c r="DK196" s="1877"/>
      <c r="DL196" s="1877"/>
      <c r="DM196" s="1877"/>
      <c r="DN196" s="1877"/>
      <c r="DO196" s="1877"/>
      <c r="DP196" s="1877"/>
      <c r="DQ196" s="1877"/>
      <c r="DR196" s="1877"/>
      <c r="DS196" s="1877"/>
      <c r="DT196" s="1707"/>
      <c r="DU196" s="1422"/>
    </row>
    <row r="197" spans="5:125" ht="9.9499999999999993" customHeight="1">
      <c r="E197" s="1740"/>
      <c r="F197" s="1726"/>
      <c r="G197" s="1727"/>
      <c r="H197" s="1727"/>
      <c r="I197" s="1727"/>
      <c r="J197" s="1727"/>
      <c r="K197" s="1727"/>
      <c r="L197" s="1727"/>
      <c r="M197" s="1727"/>
      <c r="N197" s="1727"/>
      <c r="O197" s="1727"/>
      <c r="P197" s="1727"/>
      <c r="Q197" s="1727"/>
      <c r="R197" s="1727"/>
      <c r="S197" s="1727"/>
      <c r="T197" s="1727"/>
      <c r="U197" s="1727"/>
      <c r="V197" s="1727"/>
      <c r="W197" s="1727"/>
      <c r="X197" s="1727"/>
      <c r="Y197" s="1727"/>
      <c r="Z197" s="1727"/>
      <c r="AA197" s="1727"/>
      <c r="AB197" s="1727"/>
      <c r="AC197" s="1727"/>
      <c r="AD197" s="1727"/>
      <c r="AE197" s="1727"/>
      <c r="AF197" s="1727"/>
      <c r="AG197" s="1727"/>
      <c r="AH197" s="1727"/>
      <c r="AI197" s="1727"/>
      <c r="AJ197" s="1727"/>
      <c r="AK197" s="1727"/>
      <c r="AL197" s="1727"/>
      <c r="AM197" s="1888"/>
      <c r="AN197" s="1741"/>
      <c r="AT197" s="1689"/>
      <c r="AU197" s="3406"/>
      <c r="AV197" s="3407"/>
      <c r="AW197" s="3407"/>
      <c r="AX197" s="3407"/>
      <c r="AY197" s="3407"/>
      <c r="AZ197" s="3407"/>
      <c r="BA197" s="3407"/>
      <c r="BB197" s="3407"/>
      <c r="BC197" s="3407"/>
      <c r="BD197" s="3407"/>
      <c r="BE197" s="3407"/>
      <c r="BF197" s="3407"/>
      <c r="BG197" s="3407"/>
      <c r="BH197" s="3407"/>
      <c r="BI197" s="3407"/>
      <c r="BJ197" s="3407"/>
      <c r="BK197" s="3408"/>
      <c r="BL197" s="1830"/>
      <c r="BM197" s="3468" t="s">
        <v>2719</v>
      </c>
      <c r="BN197" s="3302"/>
      <c r="BO197" s="3302"/>
      <c r="BP197" s="3302"/>
      <c r="BQ197" s="3302"/>
      <c r="BR197" s="3302"/>
      <c r="BS197" s="3302"/>
      <c r="BT197" s="3302"/>
      <c r="BU197" s="3302"/>
      <c r="BV197" s="3302"/>
      <c r="BW197" s="3469"/>
      <c r="BX197" s="1707"/>
      <c r="BY197" s="1830"/>
      <c r="BZ197" s="3359">
        <v>43871</v>
      </c>
      <c r="CA197" s="3531"/>
      <c r="CB197" s="3531"/>
      <c r="CC197" s="3531"/>
      <c r="CD197" s="3531"/>
      <c r="CE197" s="3531"/>
      <c r="CF197" s="3531"/>
      <c r="CG197" s="3532"/>
      <c r="CH197" s="3365">
        <v>13362</v>
      </c>
      <c r="CI197" s="3366"/>
      <c r="CJ197" s="3366"/>
      <c r="CK197" s="3366"/>
      <c r="CL197" s="3366"/>
      <c r="CM197" s="3367"/>
      <c r="CN197" s="1707"/>
      <c r="CP197" s="1874"/>
      <c r="CQ197" s="1876" t="s">
        <v>2862</v>
      </c>
      <c r="CR197" s="1876"/>
      <c r="CS197" s="1876"/>
      <c r="CT197" s="1876"/>
      <c r="CU197" s="1876"/>
      <c r="CV197" s="1876"/>
      <c r="CW197" s="1876"/>
      <c r="CX197" s="1876"/>
      <c r="CY197" s="1876"/>
      <c r="CZ197" s="1876"/>
      <c r="DA197" s="1876"/>
      <c r="DB197" s="1877"/>
      <c r="DC197" s="1877"/>
      <c r="DD197" s="1877"/>
      <c r="DE197" s="1877"/>
      <c r="DF197" s="1877"/>
      <c r="DG197" s="1877"/>
      <c r="DH197" s="1877"/>
      <c r="DI197" s="1877"/>
      <c r="DJ197" s="1877"/>
      <c r="DK197" s="1877"/>
      <c r="DL197" s="1877"/>
      <c r="DM197" s="1877"/>
      <c r="DN197" s="1877"/>
      <c r="DO197" s="1877"/>
      <c r="DP197" s="1877"/>
      <c r="DQ197" s="1877"/>
      <c r="DR197" s="1877"/>
      <c r="DS197" s="1877"/>
      <c r="DT197" s="1707"/>
      <c r="DU197" s="1422"/>
    </row>
    <row r="198" spans="5:125" ht="9.9499999999999993" customHeight="1">
      <c r="E198" s="1740"/>
      <c r="F198" s="1742"/>
      <c r="G198" s="1743"/>
      <c r="H198" s="1743"/>
      <c r="I198" s="1743"/>
      <c r="J198" s="1743"/>
      <c r="K198" s="1743"/>
      <c r="L198" s="1743"/>
      <c r="M198" s="1743"/>
      <c r="N198" s="1743"/>
      <c r="O198" s="1743"/>
      <c r="P198" s="1743"/>
      <c r="Q198" s="1743"/>
      <c r="R198" s="1743"/>
      <c r="S198" s="1743"/>
      <c r="T198" s="1743"/>
      <c r="U198" s="1743"/>
      <c r="V198" s="1743"/>
      <c r="W198" s="1743"/>
      <c r="X198" s="1743"/>
      <c r="Y198" s="1743"/>
      <c r="Z198" s="1743"/>
      <c r="AA198" s="1743"/>
      <c r="AB198" s="1743"/>
      <c r="AC198" s="1743"/>
      <c r="AD198" s="1743"/>
      <c r="AE198" s="1743"/>
      <c r="AF198" s="1743"/>
      <c r="AG198" s="1743"/>
      <c r="AH198" s="1743"/>
      <c r="AI198" s="1743"/>
      <c r="AJ198" s="1743"/>
      <c r="AK198" s="1743"/>
      <c r="AL198" s="1743"/>
      <c r="AM198" s="1750"/>
      <c r="AN198" s="1741"/>
      <c r="AT198" s="1689"/>
      <c r="AU198" s="3406"/>
      <c r="AV198" s="3407"/>
      <c r="AW198" s="3407"/>
      <c r="AX198" s="3407"/>
      <c r="AY198" s="3407"/>
      <c r="AZ198" s="3407"/>
      <c r="BA198" s="3407"/>
      <c r="BB198" s="3407"/>
      <c r="BC198" s="3407"/>
      <c r="BD198" s="3407"/>
      <c r="BE198" s="3407"/>
      <c r="BF198" s="3407"/>
      <c r="BG198" s="3407"/>
      <c r="BH198" s="3407"/>
      <c r="BI198" s="3407"/>
      <c r="BJ198" s="3407"/>
      <c r="BK198" s="3408"/>
      <c r="BL198" s="1830"/>
      <c r="BM198" s="3468"/>
      <c r="BN198" s="3302"/>
      <c r="BO198" s="3302"/>
      <c r="BP198" s="3302"/>
      <c r="BQ198" s="3302"/>
      <c r="BR198" s="3302"/>
      <c r="BS198" s="3302"/>
      <c r="BT198" s="3302"/>
      <c r="BU198" s="3302"/>
      <c r="BV198" s="3302"/>
      <c r="BW198" s="3469"/>
      <c r="BX198" s="1707"/>
      <c r="BY198" s="1830"/>
      <c r="BZ198" s="3533"/>
      <c r="CA198" s="3534"/>
      <c r="CB198" s="3534"/>
      <c r="CC198" s="3534"/>
      <c r="CD198" s="3534"/>
      <c r="CE198" s="3534"/>
      <c r="CF198" s="3534"/>
      <c r="CG198" s="3535"/>
      <c r="CH198" s="3368"/>
      <c r="CI198" s="3369"/>
      <c r="CJ198" s="3369"/>
      <c r="CK198" s="3369"/>
      <c r="CL198" s="3369"/>
      <c r="CM198" s="3370"/>
      <c r="CN198" s="1707"/>
      <c r="CP198" s="1874"/>
      <c r="CQ198" s="1876" t="s">
        <v>2863</v>
      </c>
      <c r="CR198" s="1876"/>
      <c r="CS198" s="1876"/>
      <c r="CT198" s="1876"/>
      <c r="CU198" s="1876"/>
      <c r="CV198" s="1876"/>
      <c r="CW198" s="1876"/>
      <c r="CX198" s="1876"/>
      <c r="CY198" s="1876"/>
      <c r="CZ198" s="1876"/>
      <c r="DA198" s="1876"/>
      <c r="DB198" s="1877"/>
      <c r="DC198" s="1877"/>
      <c r="DD198" s="1877"/>
      <c r="DE198" s="1877"/>
      <c r="DF198" s="1877"/>
      <c r="DG198" s="1877"/>
      <c r="DH198" s="1877"/>
      <c r="DI198" s="1877"/>
      <c r="DJ198" s="1877"/>
      <c r="DK198" s="1877"/>
      <c r="DL198" s="1877"/>
      <c r="DM198" s="1877"/>
      <c r="DN198" s="1877"/>
      <c r="DO198" s="1877"/>
      <c r="DP198" s="1877"/>
      <c r="DQ198" s="1877"/>
      <c r="DR198" s="1877"/>
      <c r="DS198" s="1877"/>
      <c r="DT198" s="1707"/>
      <c r="DU198" s="1422"/>
    </row>
    <row r="199" spans="5:125" ht="9.9499999999999993" customHeight="1">
      <c r="E199" s="1740"/>
      <c r="F199" s="1724"/>
      <c r="G199" s="1725"/>
      <c r="H199" s="1725"/>
      <c r="I199" s="1725"/>
      <c r="J199" s="1725"/>
      <c r="K199" s="1725"/>
      <c r="L199" s="1725"/>
      <c r="M199" s="1889" t="s">
        <v>2844</v>
      </c>
      <c r="N199" s="1890"/>
      <c r="O199" s="1890"/>
      <c r="P199" s="1890"/>
      <c r="Q199" s="1890"/>
      <c r="R199" s="1890"/>
      <c r="S199" s="1890"/>
      <c r="T199" s="1890"/>
      <c r="U199" s="1890"/>
      <c r="V199" s="1890"/>
      <c r="W199" s="1890"/>
      <c r="X199" s="1890"/>
      <c r="Y199" s="1890"/>
      <c r="Z199" s="1890"/>
      <c r="AA199" s="1890"/>
      <c r="AB199" s="1890"/>
      <c r="AC199" s="1890"/>
      <c r="AD199" s="1890"/>
      <c r="AE199" s="1890"/>
      <c r="AF199" s="1890"/>
      <c r="AG199" s="1725"/>
      <c r="AH199" s="1725"/>
      <c r="AI199" s="1725"/>
      <c r="AJ199" s="1725"/>
      <c r="AK199" s="1725"/>
      <c r="AL199" s="1725"/>
      <c r="AM199" s="1728"/>
      <c r="AN199" s="1741"/>
      <c r="AT199" s="1689"/>
      <c r="AU199" s="3406"/>
      <c r="AV199" s="3407"/>
      <c r="AW199" s="3407"/>
      <c r="AX199" s="3407"/>
      <c r="AY199" s="3407"/>
      <c r="AZ199" s="3407"/>
      <c r="BA199" s="3407"/>
      <c r="BB199" s="3407"/>
      <c r="BC199" s="3407"/>
      <c r="BD199" s="3407"/>
      <c r="BE199" s="3407"/>
      <c r="BF199" s="3407"/>
      <c r="BG199" s="3407"/>
      <c r="BH199" s="3407"/>
      <c r="BI199" s="3407"/>
      <c r="BJ199" s="3407"/>
      <c r="BK199" s="3408"/>
      <c r="BL199" s="1830"/>
      <c r="BM199" s="1867"/>
      <c r="BN199" s="1865"/>
      <c r="BO199" s="1865"/>
      <c r="BP199" s="1865"/>
      <c r="BQ199" s="1865"/>
      <c r="BR199" s="1865"/>
      <c r="BS199" s="1865"/>
      <c r="BT199" s="1865"/>
      <c r="BU199" s="1865"/>
      <c r="BV199" s="1865"/>
      <c r="BW199" s="1868"/>
      <c r="BX199" s="1707"/>
      <c r="BY199" s="1830"/>
      <c r="BZ199" s="3359">
        <v>43875</v>
      </c>
      <c r="CA199" s="3531"/>
      <c r="CB199" s="3531"/>
      <c r="CC199" s="3531"/>
      <c r="CD199" s="3531"/>
      <c r="CE199" s="3531"/>
      <c r="CF199" s="3531"/>
      <c r="CG199" s="3532"/>
      <c r="CH199" s="3365">
        <v>12416</v>
      </c>
      <c r="CI199" s="3366"/>
      <c r="CJ199" s="3366"/>
      <c r="CK199" s="3366"/>
      <c r="CL199" s="3366"/>
      <c r="CM199" s="3367"/>
      <c r="CN199" s="1707"/>
      <c r="CP199" s="1874"/>
      <c r="CQ199" s="1876" t="s">
        <v>2864</v>
      </c>
      <c r="CR199" s="1876"/>
      <c r="CS199" s="1876"/>
      <c r="CT199" s="1876"/>
      <c r="CU199" s="1876"/>
      <c r="CV199" s="1876"/>
      <c r="CW199" s="1876"/>
      <c r="CX199" s="1876"/>
      <c r="CY199" s="1876"/>
      <c r="CZ199" s="1876"/>
      <c r="DA199" s="1876"/>
      <c r="DB199" s="1877"/>
      <c r="DC199" s="1877"/>
      <c r="DD199" s="1877"/>
      <c r="DE199" s="1877"/>
      <c r="DF199" s="1877"/>
      <c r="DG199" s="1877"/>
      <c r="DH199" s="1877"/>
      <c r="DI199" s="1877"/>
      <c r="DJ199" s="1877"/>
      <c r="DK199" s="1877"/>
      <c r="DL199" s="1877"/>
      <c r="DM199" s="1877"/>
      <c r="DN199" s="1877"/>
      <c r="DO199" s="1877"/>
      <c r="DP199" s="1877"/>
      <c r="DQ199" s="1877"/>
      <c r="DR199" s="1877"/>
      <c r="DS199" s="1877"/>
      <c r="DT199" s="1707"/>
      <c r="DU199" s="1422"/>
    </row>
    <row r="200" spans="5:125" ht="9.9499999999999993" customHeight="1">
      <c r="E200" s="1740"/>
      <c r="F200" s="1724"/>
      <c r="G200" s="1725"/>
      <c r="H200" s="1725"/>
      <c r="I200" s="1725"/>
      <c r="J200" s="1725"/>
      <c r="K200" s="1725"/>
      <c r="L200" s="1725"/>
      <c r="M200" s="1891" t="s">
        <v>2845</v>
      </c>
      <c r="N200" s="1890"/>
      <c r="O200" s="1890"/>
      <c r="P200" s="1890"/>
      <c r="Q200" s="1890"/>
      <c r="R200" s="1890"/>
      <c r="S200" s="1890"/>
      <c r="T200" s="1890"/>
      <c r="U200" s="1890"/>
      <c r="V200" s="1891"/>
      <c r="W200" s="1890"/>
      <c r="X200" s="1890"/>
      <c r="Y200" s="1890"/>
      <c r="Z200" s="1890"/>
      <c r="AA200" s="1890"/>
      <c r="AB200" s="1890"/>
      <c r="AC200" s="1890"/>
      <c r="AD200" s="1890"/>
      <c r="AE200" s="1890"/>
      <c r="AF200" s="1890"/>
      <c r="AG200" s="1725"/>
      <c r="AH200" s="1725"/>
      <c r="AI200" s="1725"/>
      <c r="AJ200" s="1725"/>
      <c r="AK200" s="1725"/>
      <c r="AL200" s="1725"/>
      <c r="AM200" s="1728"/>
      <c r="AN200" s="1741"/>
      <c r="AT200" s="1689"/>
      <c r="AU200" s="3406"/>
      <c r="AV200" s="3407"/>
      <c r="AW200" s="3407"/>
      <c r="AX200" s="3407"/>
      <c r="AY200" s="3407"/>
      <c r="AZ200" s="3407"/>
      <c r="BA200" s="3407"/>
      <c r="BB200" s="3407"/>
      <c r="BC200" s="3407"/>
      <c r="BD200" s="3407"/>
      <c r="BE200" s="3407"/>
      <c r="BF200" s="3407"/>
      <c r="BG200" s="3407"/>
      <c r="BH200" s="3407"/>
      <c r="BI200" s="3407"/>
      <c r="BJ200" s="3407"/>
      <c r="BK200" s="3408"/>
      <c r="BL200" s="1830"/>
      <c r="BM200" s="1867"/>
      <c r="BN200" s="1865"/>
      <c r="BO200" s="1865"/>
      <c r="BP200" s="1865"/>
      <c r="BQ200" s="1865"/>
      <c r="BR200" s="1865"/>
      <c r="BS200" s="1865"/>
      <c r="BT200" s="1865"/>
      <c r="BU200" s="1865"/>
      <c r="BV200" s="1865"/>
      <c r="BW200" s="1868"/>
      <c r="BX200" s="1707"/>
      <c r="BY200" s="1830"/>
      <c r="BZ200" s="3533"/>
      <c r="CA200" s="3534"/>
      <c r="CB200" s="3534"/>
      <c r="CC200" s="3534"/>
      <c r="CD200" s="3534"/>
      <c r="CE200" s="3534"/>
      <c r="CF200" s="3534"/>
      <c r="CG200" s="3535"/>
      <c r="CH200" s="3368"/>
      <c r="CI200" s="3369"/>
      <c r="CJ200" s="3369"/>
      <c r="CK200" s="3369"/>
      <c r="CL200" s="3369"/>
      <c r="CM200" s="3370"/>
      <c r="CN200" s="1707"/>
      <c r="CP200" s="1874"/>
      <c r="CQ200" s="1876" t="s">
        <v>2865</v>
      </c>
      <c r="CR200" s="1876"/>
      <c r="CS200" s="1876"/>
      <c r="CT200" s="1876"/>
      <c r="CU200" s="1876"/>
      <c r="CV200" s="1876"/>
      <c r="CW200" s="1876"/>
      <c r="CX200" s="1876"/>
      <c r="CY200" s="1876"/>
      <c r="CZ200" s="1876"/>
      <c r="DA200" s="1876"/>
      <c r="DB200" s="1877"/>
      <c r="DC200" s="1877"/>
      <c r="DD200" s="1877"/>
      <c r="DE200" s="1877"/>
      <c r="DF200" s="1877"/>
      <c r="DG200" s="1877"/>
      <c r="DH200" s="1877"/>
      <c r="DI200" s="1877"/>
      <c r="DJ200" s="1877"/>
      <c r="DK200" s="1877"/>
      <c r="DL200" s="1877"/>
      <c r="DM200" s="1877"/>
      <c r="DN200" s="1877"/>
      <c r="DO200" s="1877"/>
      <c r="DP200" s="1877"/>
      <c r="DQ200" s="1877"/>
      <c r="DR200" s="1877"/>
      <c r="DS200" s="1877"/>
      <c r="DT200" s="1707"/>
      <c r="DU200" s="1422"/>
    </row>
    <row r="201" spans="5:125" ht="9.9499999999999993" customHeight="1">
      <c r="E201" s="1740"/>
      <c r="F201" s="1724"/>
      <c r="G201" s="1725"/>
      <c r="H201" s="1725"/>
      <c r="I201" s="1725"/>
      <c r="J201" s="1725"/>
      <c r="K201" s="1725"/>
      <c r="L201" s="1725"/>
      <c r="M201" s="1891" t="s">
        <v>2839</v>
      </c>
      <c r="N201" s="1890"/>
      <c r="O201" s="1890"/>
      <c r="P201" s="1890"/>
      <c r="Q201" s="1890"/>
      <c r="R201" s="1890"/>
      <c r="S201" s="1890"/>
      <c r="T201" s="1890"/>
      <c r="U201" s="1890"/>
      <c r="V201" s="1891" t="s">
        <v>2843</v>
      </c>
      <c r="W201" s="1890"/>
      <c r="X201" s="1890"/>
      <c r="Y201" s="1890"/>
      <c r="Z201" s="1890"/>
      <c r="AA201" s="1890"/>
      <c r="AB201" s="1890"/>
      <c r="AC201" s="1890"/>
      <c r="AD201" s="1890"/>
      <c r="AE201" s="1890"/>
      <c r="AF201" s="1890"/>
      <c r="AG201" s="1725"/>
      <c r="AH201" s="1725"/>
      <c r="AI201" s="1725"/>
      <c r="AJ201" s="1725"/>
      <c r="AK201" s="1725"/>
      <c r="AL201" s="1725"/>
      <c r="AM201" s="1728"/>
      <c r="AN201" s="1741"/>
      <c r="AT201" s="1689"/>
      <c r="AU201" s="3406"/>
      <c r="AV201" s="3407"/>
      <c r="AW201" s="3407"/>
      <c r="AX201" s="3407"/>
      <c r="AY201" s="3407"/>
      <c r="AZ201" s="3407"/>
      <c r="BA201" s="3407"/>
      <c r="BB201" s="3407"/>
      <c r="BC201" s="3407"/>
      <c r="BD201" s="3407"/>
      <c r="BE201" s="3407"/>
      <c r="BF201" s="3407"/>
      <c r="BG201" s="3407"/>
      <c r="BH201" s="3407"/>
      <c r="BI201" s="3407"/>
      <c r="BJ201" s="3407"/>
      <c r="BK201" s="3408"/>
      <c r="BL201" s="1830"/>
      <c r="BM201" s="1867"/>
      <c r="BN201" s="1865"/>
      <c r="BO201" s="1865"/>
      <c r="BP201" s="1865"/>
      <c r="BQ201" s="1865"/>
      <c r="BR201" s="1865"/>
      <c r="BS201" s="1865"/>
      <c r="BT201" s="1865"/>
      <c r="BU201" s="1865"/>
      <c r="BV201" s="1865"/>
      <c r="BW201" s="1868"/>
      <c r="BX201" s="1707"/>
      <c r="BY201" s="1830"/>
      <c r="BZ201" s="3359">
        <v>43876</v>
      </c>
      <c r="CA201" s="3531"/>
      <c r="CB201" s="3531"/>
      <c r="CC201" s="3531"/>
      <c r="CD201" s="3531"/>
      <c r="CE201" s="3531"/>
      <c r="CF201" s="3531"/>
      <c r="CG201" s="3532"/>
      <c r="CH201" s="3365">
        <v>8592</v>
      </c>
      <c r="CI201" s="3366"/>
      <c r="CJ201" s="3366"/>
      <c r="CK201" s="3366"/>
      <c r="CL201" s="3366"/>
      <c r="CM201" s="3367"/>
      <c r="CN201" s="1707"/>
      <c r="CP201" s="1874"/>
      <c r="CQ201" s="1877"/>
      <c r="CR201" s="1877"/>
      <c r="CS201" s="1877"/>
      <c r="CT201" s="1877"/>
      <c r="CU201" s="1877"/>
      <c r="CV201" s="1877"/>
      <c r="CW201" s="1877"/>
      <c r="CX201" s="1877"/>
      <c r="CY201" s="1877"/>
      <c r="CZ201" s="1877"/>
      <c r="DA201" s="1877"/>
      <c r="DB201" s="1877"/>
      <c r="DC201" s="1877"/>
      <c r="DD201" s="1877"/>
      <c r="DE201" s="1877"/>
      <c r="DF201" s="1877"/>
      <c r="DG201" s="1877"/>
      <c r="DH201" s="1877"/>
      <c r="DI201" s="1877"/>
      <c r="DJ201" s="1877"/>
      <c r="DK201" s="1877"/>
      <c r="DL201" s="1877"/>
      <c r="DM201" s="1877"/>
      <c r="DN201" s="1877"/>
      <c r="DO201" s="1877"/>
      <c r="DP201" s="1877"/>
      <c r="DQ201" s="1877"/>
      <c r="DR201" s="1877"/>
      <c r="DS201" s="1877"/>
      <c r="DT201" s="1707"/>
      <c r="DU201" s="1422"/>
    </row>
    <row r="202" spans="5:125" ht="9.9499999999999993" customHeight="1">
      <c r="E202" s="1740"/>
      <c r="F202" s="1726"/>
      <c r="G202" s="1727"/>
      <c r="H202" s="1727"/>
      <c r="I202" s="1727"/>
      <c r="J202" s="1727"/>
      <c r="K202" s="1727"/>
      <c r="L202" s="1727"/>
      <c r="M202" s="1727"/>
      <c r="N202" s="1727"/>
      <c r="O202" s="1727"/>
      <c r="P202" s="1727"/>
      <c r="Q202" s="1727"/>
      <c r="R202" s="1727"/>
      <c r="S202" s="1727"/>
      <c r="T202" s="1727"/>
      <c r="U202" s="1727"/>
      <c r="V202" s="1727"/>
      <c r="W202" s="1727"/>
      <c r="X202" s="1727"/>
      <c r="Y202" s="1727"/>
      <c r="Z202" s="1727"/>
      <c r="AA202" s="1727"/>
      <c r="AB202" s="1727"/>
      <c r="AC202" s="1727"/>
      <c r="AD202" s="1727"/>
      <c r="AE202" s="1727"/>
      <c r="AF202" s="1727"/>
      <c r="AG202" s="1727"/>
      <c r="AH202" s="1727"/>
      <c r="AI202" s="1727"/>
      <c r="AJ202" s="1727"/>
      <c r="AK202" s="1727"/>
      <c r="AL202" s="1727"/>
      <c r="AM202" s="1888"/>
      <c r="AN202" s="1741"/>
      <c r="AT202" s="1689"/>
      <c r="AU202" s="3406"/>
      <c r="AV202" s="3407"/>
      <c r="AW202" s="3407"/>
      <c r="AX202" s="3407"/>
      <c r="AY202" s="3407"/>
      <c r="AZ202" s="3407"/>
      <c r="BA202" s="3407"/>
      <c r="BB202" s="3407"/>
      <c r="BC202" s="3407"/>
      <c r="BD202" s="3407"/>
      <c r="BE202" s="3407"/>
      <c r="BF202" s="3407"/>
      <c r="BG202" s="3407"/>
      <c r="BH202" s="3407"/>
      <c r="BI202" s="3407"/>
      <c r="BJ202" s="3407"/>
      <c r="BK202" s="3408"/>
      <c r="BL202" s="1830"/>
      <c r="BM202" s="1867"/>
      <c r="BN202" s="1865"/>
      <c r="BO202" s="1865"/>
      <c r="BP202" s="1865"/>
      <c r="BQ202" s="1865"/>
      <c r="BR202" s="1865"/>
      <c r="BS202" s="1865"/>
      <c r="BT202" s="1865"/>
      <c r="BU202" s="1865"/>
      <c r="BV202" s="1865"/>
      <c r="BW202" s="1868"/>
      <c r="BX202" s="1707"/>
      <c r="BY202" s="1830"/>
      <c r="BZ202" s="3533"/>
      <c r="CA202" s="3534"/>
      <c r="CB202" s="3534"/>
      <c r="CC202" s="3534"/>
      <c r="CD202" s="3534"/>
      <c r="CE202" s="3534"/>
      <c r="CF202" s="3534"/>
      <c r="CG202" s="3535"/>
      <c r="CH202" s="3368"/>
      <c r="CI202" s="3369"/>
      <c r="CJ202" s="3369"/>
      <c r="CK202" s="3369"/>
      <c r="CL202" s="3369"/>
      <c r="CM202" s="3370"/>
      <c r="CN202" s="1707"/>
      <c r="CP202" s="1874"/>
      <c r="CQ202" s="1878" t="s">
        <v>2896</v>
      </c>
      <c r="CR202" s="1877"/>
      <c r="CS202" s="1877"/>
      <c r="CT202" s="1877"/>
      <c r="CU202" s="1877"/>
      <c r="CV202" s="1877"/>
      <c r="CW202" s="1877"/>
      <c r="CX202" s="1877"/>
      <c r="CY202" s="1877"/>
      <c r="CZ202" s="1877"/>
      <c r="DA202" s="1877"/>
      <c r="DB202" s="1877"/>
      <c r="DC202" s="1877"/>
      <c r="DD202" s="1877"/>
      <c r="DE202" s="1877"/>
      <c r="DF202" s="1877"/>
      <c r="DG202" s="1877"/>
      <c r="DH202" s="1877"/>
      <c r="DI202" s="1877"/>
      <c r="DJ202" s="1877"/>
      <c r="DK202" s="1877"/>
      <c r="DL202" s="1877"/>
      <c r="DM202" s="1877"/>
      <c r="DN202" s="1877"/>
      <c r="DO202" s="1877"/>
      <c r="DP202" s="1877"/>
      <c r="DQ202" s="1877"/>
      <c r="DR202" s="1877"/>
      <c r="DS202" s="1877"/>
      <c r="DT202" s="1707"/>
      <c r="DU202" s="1422"/>
    </row>
    <row r="203" spans="5:125" ht="9.9499999999999993" customHeight="1">
      <c r="E203" s="1740"/>
      <c r="F203" s="1742"/>
      <c r="G203" s="1743"/>
      <c r="H203" s="1743"/>
      <c r="I203" s="1743"/>
      <c r="J203" s="1743"/>
      <c r="K203" s="1743"/>
      <c r="L203" s="1743"/>
      <c r="M203" s="1743"/>
      <c r="N203" s="1743"/>
      <c r="O203" s="1743"/>
      <c r="P203" s="1743"/>
      <c r="Q203" s="1743"/>
      <c r="R203" s="1743"/>
      <c r="S203" s="1743"/>
      <c r="T203" s="1743"/>
      <c r="U203" s="1743"/>
      <c r="V203" s="1743"/>
      <c r="W203" s="1743"/>
      <c r="X203" s="1743"/>
      <c r="Y203" s="1743"/>
      <c r="Z203" s="1743"/>
      <c r="AA203" s="1743"/>
      <c r="AB203" s="1743"/>
      <c r="AC203" s="1743"/>
      <c r="AD203" s="1743"/>
      <c r="AE203" s="1743"/>
      <c r="AF203" s="1743"/>
      <c r="AG203" s="1743"/>
      <c r="AH203" s="1743"/>
      <c r="AI203" s="1743"/>
      <c r="AJ203" s="1743"/>
      <c r="AK203" s="1743"/>
      <c r="AL203" s="1743"/>
      <c r="AM203" s="1750"/>
      <c r="AN203" s="1741"/>
      <c r="AT203" s="1689"/>
      <c r="AU203" s="3406"/>
      <c r="AV203" s="3407"/>
      <c r="AW203" s="3407"/>
      <c r="AX203" s="3407"/>
      <c r="AY203" s="3407"/>
      <c r="AZ203" s="3407"/>
      <c r="BA203" s="3407"/>
      <c r="BB203" s="3407"/>
      <c r="BC203" s="3407"/>
      <c r="BD203" s="3407"/>
      <c r="BE203" s="3407"/>
      <c r="BF203" s="3407"/>
      <c r="BG203" s="3407"/>
      <c r="BH203" s="3407"/>
      <c r="BI203" s="3407"/>
      <c r="BJ203" s="3407"/>
      <c r="BK203" s="3408"/>
      <c r="BL203" s="1830"/>
      <c r="BM203" s="1867"/>
      <c r="BN203" s="1865"/>
      <c r="BO203" s="1865"/>
      <c r="BP203" s="1865"/>
      <c r="BQ203" s="1865"/>
      <c r="BR203" s="1865"/>
      <c r="BS203" s="1865"/>
      <c r="BT203" s="1865"/>
      <c r="BU203" s="1865"/>
      <c r="BV203" s="1865"/>
      <c r="BW203" s="1868"/>
      <c r="BX203" s="1707"/>
      <c r="BY203" s="1830"/>
      <c r="BZ203" s="3359">
        <v>43877</v>
      </c>
      <c r="CA203" s="3531"/>
      <c r="CB203" s="3531"/>
      <c r="CC203" s="3531"/>
      <c r="CD203" s="3531"/>
      <c r="CE203" s="3531"/>
      <c r="CF203" s="3531"/>
      <c r="CG203" s="3532"/>
      <c r="CH203" s="3365">
        <v>23382</v>
      </c>
      <c r="CI203" s="3366"/>
      <c r="CJ203" s="3366"/>
      <c r="CK203" s="3366"/>
      <c r="CL203" s="3366"/>
      <c r="CM203" s="3367"/>
      <c r="CN203" s="1707"/>
      <c r="CP203" s="1874"/>
      <c r="CQ203" s="1879" t="s">
        <v>2897</v>
      </c>
      <c r="CR203" s="1877"/>
      <c r="CS203" s="1877"/>
      <c r="CT203" s="1877"/>
      <c r="CU203" s="1877"/>
      <c r="CV203" s="1877"/>
      <c r="CW203" s="1877"/>
      <c r="CX203" s="1877"/>
      <c r="CY203" s="1877"/>
      <c r="CZ203" s="1877"/>
      <c r="DA203" s="1877"/>
      <c r="DB203" s="1877"/>
      <c r="DC203" s="1877"/>
      <c r="DD203" s="1877"/>
      <c r="DE203" s="1877"/>
      <c r="DF203" s="1877"/>
      <c r="DG203" s="1877"/>
      <c r="DH203" s="1877"/>
      <c r="DI203" s="1877"/>
      <c r="DJ203" s="1877"/>
      <c r="DK203" s="1877"/>
      <c r="DL203" s="1877"/>
      <c r="DM203" s="1877"/>
      <c r="DN203" s="1877"/>
      <c r="DO203" s="1877"/>
      <c r="DP203" s="1877"/>
      <c r="DQ203" s="1877"/>
      <c r="DR203" s="1877"/>
      <c r="DS203" s="1877"/>
      <c r="DT203" s="1707"/>
      <c r="DU203" s="1422"/>
    </row>
    <row r="204" spans="5:125" ht="9.9499999999999993" customHeight="1">
      <c r="E204" s="1740"/>
      <c r="F204" s="1724"/>
      <c r="G204" s="1702"/>
      <c r="H204" s="1702"/>
      <c r="I204" s="1702"/>
      <c r="J204" s="1725"/>
      <c r="K204" s="1725"/>
      <c r="L204" s="1725"/>
      <c r="M204" s="1889"/>
      <c r="N204" s="1725"/>
      <c r="O204" s="1725"/>
      <c r="P204" s="1725"/>
      <c r="Q204" s="1725"/>
      <c r="R204" s="1725"/>
      <c r="S204" s="1725"/>
      <c r="T204" s="1725"/>
      <c r="U204" s="1725"/>
      <c r="V204" s="1725"/>
      <c r="W204" s="1725"/>
      <c r="X204" s="1725"/>
      <c r="Y204" s="1725"/>
      <c r="Z204" s="1725"/>
      <c r="AA204" s="1725"/>
      <c r="AB204" s="1725"/>
      <c r="AC204" s="1725"/>
      <c r="AD204" s="1725"/>
      <c r="AE204" s="1725"/>
      <c r="AF204" s="1725"/>
      <c r="AG204" s="1725"/>
      <c r="AH204" s="1725"/>
      <c r="AI204" s="1725"/>
      <c r="AJ204" s="1725"/>
      <c r="AK204" s="1725"/>
      <c r="AL204" s="1725"/>
      <c r="AM204" s="1728"/>
      <c r="AN204" s="1741"/>
      <c r="AT204" s="1689"/>
      <c r="AU204" s="3406"/>
      <c r="AV204" s="3407"/>
      <c r="AW204" s="3407"/>
      <c r="AX204" s="3407"/>
      <c r="AY204" s="3407"/>
      <c r="AZ204" s="3407"/>
      <c r="BA204" s="3407"/>
      <c r="BB204" s="3407"/>
      <c r="BC204" s="3407"/>
      <c r="BD204" s="3407"/>
      <c r="BE204" s="3407"/>
      <c r="BF204" s="3407"/>
      <c r="BG204" s="3407"/>
      <c r="BH204" s="3407"/>
      <c r="BI204" s="3407"/>
      <c r="BJ204" s="3407"/>
      <c r="BK204" s="3408"/>
      <c r="BL204" s="1830"/>
      <c r="BM204" s="1867"/>
      <c r="BN204" s="1865"/>
      <c r="BO204" s="1865"/>
      <c r="BP204" s="1865"/>
      <c r="BQ204" s="1865"/>
      <c r="BR204" s="1865"/>
      <c r="BS204" s="1865"/>
      <c r="BT204" s="1865"/>
      <c r="BU204" s="1865"/>
      <c r="BV204" s="1865"/>
      <c r="BW204" s="1868"/>
      <c r="BX204" s="1707"/>
      <c r="BY204" s="1830"/>
      <c r="BZ204" s="3533"/>
      <c r="CA204" s="3534"/>
      <c r="CB204" s="3534"/>
      <c r="CC204" s="3534"/>
      <c r="CD204" s="3534"/>
      <c r="CE204" s="3534"/>
      <c r="CF204" s="3534"/>
      <c r="CG204" s="3535"/>
      <c r="CH204" s="3368"/>
      <c r="CI204" s="3369"/>
      <c r="CJ204" s="3369"/>
      <c r="CK204" s="3369"/>
      <c r="CL204" s="3369"/>
      <c r="CM204" s="3370"/>
      <c r="CN204" s="1707"/>
      <c r="CP204" s="1874"/>
      <c r="CQ204" s="1879" t="s">
        <v>2898</v>
      </c>
      <c r="CR204" s="1877"/>
      <c r="CS204" s="1877"/>
      <c r="CT204" s="1877"/>
      <c r="CU204" s="1877"/>
      <c r="CV204" s="1877"/>
      <c r="CW204" s="1877"/>
      <c r="CX204" s="1877"/>
      <c r="CY204" s="1877"/>
      <c r="CZ204" s="1877"/>
      <c r="DA204" s="1877"/>
      <c r="DB204" s="1877"/>
      <c r="DC204" s="1877"/>
      <c r="DD204" s="1877"/>
      <c r="DE204" s="1877"/>
      <c r="DF204" s="1877"/>
      <c r="DG204" s="1877"/>
      <c r="DH204" s="1877"/>
      <c r="DI204" s="1877"/>
      <c r="DJ204" s="1877"/>
      <c r="DK204" s="1877"/>
      <c r="DL204" s="1877"/>
      <c r="DM204" s="1877"/>
      <c r="DN204" s="1877"/>
      <c r="DO204" s="1877"/>
      <c r="DP204" s="1877"/>
      <c r="DQ204" s="1877"/>
      <c r="DR204" s="1877"/>
      <c r="DS204" s="1877"/>
      <c r="DT204" s="1707"/>
      <c r="DU204" s="1422"/>
    </row>
    <row r="205" spans="5:125" ht="9.9499999999999993" customHeight="1">
      <c r="E205" s="1740"/>
      <c r="F205" s="1724"/>
      <c r="G205" s="1702"/>
      <c r="H205" s="1702"/>
      <c r="I205" s="1702"/>
      <c r="J205" s="1725"/>
      <c r="K205" s="1725"/>
      <c r="L205" s="1725"/>
      <c r="M205" s="1889" t="s">
        <v>2903</v>
      </c>
      <c r="N205" s="1725"/>
      <c r="O205" s="1725"/>
      <c r="P205" s="1725"/>
      <c r="Q205" s="1725"/>
      <c r="R205" s="1725"/>
      <c r="S205" s="1725"/>
      <c r="T205" s="1725"/>
      <c r="U205" s="1725"/>
      <c r="V205" s="1725"/>
      <c r="W205" s="1725"/>
      <c r="X205" s="1725"/>
      <c r="Y205" s="1725"/>
      <c r="Z205" s="1725"/>
      <c r="AA205" s="1725"/>
      <c r="AB205" s="1725"/>
      <c r="AC205" s="1725"/>
      <c r="AD205" s="1725"/>
      <c r="AE205" s="1725"/>
      <c r="AF205" s="1725"/>
      <c r="AG205" s="1725"/>
      <c r="AH205" s="1725"/>
      <c r="AI205" s="1725"/>
      <c r="AJ205" s="1725"/>
      <c r="AK205" s="1725"/>
      <c r="AL205" s="1725"/>
      <c r="AM205" s="1728"/>
      <c r="AN205" s="1741"/>
      <c r="AT205" s="1689"/>
      <c r="AU205" s="3406"/>
      <c r="AV205" s="3407"/>
      <c r="AW205" s="3407"/>
      <c r="AX205" s="3407"/>
      <c r="AY205" s="3407"/>
      <c r="AZ205" s="3407"/>
      <c r="BA205" s="3407"/>
      <c r="BB205" s="3407"/>
      <c r="BC205" s="3407"/>
      <c r="BD205" s="3407"/>
      <c r="BE205" s="3407"/>
      <c r="BF205" s="3407"/>
      <c r="BG205" s="3407"/>
      <c r="BH205" s="3407"/>
      <c r="BI205" s="3407"/>
      <c r="BJ205" s="3407"/>
      <c r="BK205" s="3408"/>
      <c r="BL205" s="1830"/>
      <c r="BM205" s="1867"/>
      <c r="BN205" s="1865"/>
      <c r="BO205" s="1865"/>
      <c r="BP205" s="1865"/>
      <c r="BQ205" s="1865"/>
      <c r="BR205" s="1865"/>
      <c r="BS205" s="1865"/>
      <c r="BT205" s="1865"/>
      <c r="BU205" s="1865"/>
      <c r="BV205" s="1865"/>
      <c r="BW205" s="1868"/>
      <c r="BX205" s="1707"/>
      <c r="BY205" s="1830"/>
      <c r="BZ205" s="3359">
        <v>43880</v>
      </c>
      <c r="CA205" s="3531"/>
      <c r="CB205" s="3531"/>
      <c r="CC205" s="3531"/>
      <c r="CD205" s="3531"/>
      <c r="CE205" s="3531"/>
      <c r="CF205" s="3531"/>
      <c r="CG205" s="3532"/>
      <c r="CH205" s="3365">
        <v>10123</v>
      </c>
      <c r="CI205" s="3366"/>
      <c r="CJ205" s="3366"/>
      <c r="CK205" s="3366"/>
      <c r="CL205" s="3366"/>
      <c r="CM205" s="3367"/>
      <c r="CN205" s="1707"/>
      <c r="CP205" s="1874"/>
      <c r="CQ205" s="1879" t="s">
        <v>2899</v>
      </c>
      <c r="CR205" s="1877"/>
      <c r="CS205" s="1877"/>
      <c r="CT205" s="1877"/>
      <c r="CU205" s="1877"/>
      <c r="CV205" s="1877"/>
      <c r="CW205" s="1877"/>
      <c r="CX205" s="1877"/>
      <c r="CY205" s="1877"/>
      <c r="CZ205" s="1877"/>
      <c r="DA205" s="1877"/>
      <c r="DB205" s="1877"/>
      <c r="DC205" s="1877"/>
      <c r="DD205" s="1877"/>
      <c r="DE205" s="1877"/>
      <c r="DF205" s="1877"/>
      <c r="DG205" s="1877"/>
      <c r="DH205" s="1877"/>
      <c r="DI205" s="1877"/>
      <c r="DJ205" s="1877"/>
      <c r="DK205" s="1877"/>
      <c r="DL205" s="1877"/>
      <c r="DM205" s="1877"/>
      <c r="DN205" s="1877"/>
      <c r="DO205" s="1877"/>
      <c r="DP205" s="1877"/>
      <c r="DQ205" s="1877"/>
      <c r="DR205" s="1877"/>
      <c r="DS205" s="1877"/>
      <c r="DT205" s="1707"/>
      <c r="DU205" s="1422"/>
    </row>
    <row r="206" spans="5:125" ht="9.9499999999999993" customHeight="1">
      <c r="E206" s="1740"/>
      <c r="F206" s="1724"/>
      <c r="G206" s="1702"/>
      <c r="H206" s="1702"/>
      <c r="I206" s="1702"/>
      <c r="J206" s="1725"/>
      <c r="K206" s="1725"/>
      <c r="L206" s="1725"/>
      <c r="M206" s="1725"/>
      <c r="N206" s="1725"/>
      <c r="O206" s="1725"/>
      <c r="P206" s="1725"/>
      <c r="Q206" s="1725"/>
      <c r="R206" s="1725"/>
      <c r="S206" s="1725"/>
      <c r="T206" s="1725"/>
      <c r="U206" s="1725"/>
      <c r="V206" s="1725"/>
      <c r="W206" s="1725"/>
      <c r="X206" s="1725"/>
      <c r="Y206" s="1725"/>
      <c r="Z206" s="1725"/>
      <c r="AA206" s="1725"/>
      <c r="AB206" s="1725"/>
      <c r="AC206" s="1725"/>
      <c r="AD206" s="1725"/>
      <c r="AE206" s="1725"/>
      <c r="AF206" s="1725"/>
      <c r="AG206" s="1725"/>
      <c r="AH206" s="1725"/>
      <c r="AI206" s="1725"/>
      <c r="AJ206" s="1725"/>
      <c r="AK206" s="1725"/>
      <c r="AL206" s="1725"/>
      <c r="AM206" s="1728"/>
      <c r="AN206" s="1741"/>
      <c r="AT206" s="1689"/>
      <c r="AU206" s="3406"/>
      <c r="AV206" s="3407"/>
      <c r="AW206" s="3407"/>
      <c r="AX206" s="3407"/>
      <c r="AY206" s="3407"/>
      <c r="AZ206" s="3407"/>
      <c r="BA206" s="3407"/>
      <c r="BB206" s="3407"/>
      <c r="BC206" s="3407"/>
      <c r="BD206" s="3407"/>
      <c r="BE206" s="3407"/>
      <c r="BF206" s="3407"/>
      <c r="BG206" s="3407"/>
      <c r="BH206" s="3407"/>
      <c r="BI206" s="3407"/>
      <c r="BJ206" s="3407"/>
      <c r="BK206" s="3408"/>
      <c r="BL206" s="1830"/>
      <c r="BM206" s="1867"/>
      <c r="BN206" s="1865"/>
      <c r="BO206" s="1865"/>
      <c r="BP206" s="1865"/>
      <c r="BQ206" s="1865"/>
      <c r="BR206" s="1865"/>
      <c r="BS206" s="1865"/>
      <c r="BT206" s="1865"/>
      <c r="BU206" s="1865"/>
      <c r="BV206" s="1865"/>
      <c r="BW206" s="1868"/>
      <c r="BX206" s="1707"/>
      <c r="BY206" s="1830"/>
      <c r="BZ206" s="3533"/>
      <c r="CA206" s="3534"/>
      <c r="CB206" s="3534"/>
      <c r="CC206" s="3534"/>
      <c r="CD206" s="3534"/>
      <c r="CE206" s="3534"/>
      <c r="CF206" s="3534"/>
      <c r="CG206" s="3535"/>
      <c r="CH206" s="3368"/>
      <c r="CI206" s="3369"/>
      <c r="CJ206" s="3369"/>
      <c r="CK206" s="3369"/>
      <c r="CL206" s="3369"/>
      <c r="CM206" s="3370"/>
      <c r="CN206" s="1707"/>
      <c r="CP206" s="1874"/>
      <c r="CQ206" s="1877"/>
      <c r="CR206" s="1877"/>
      <c r="CS206" s="1877"/>
      <c r="CT206" s="1877"/>
      <c r="CU206" s="1877"/>
      <c r="CV206" s="1877"/>
      <c r="CW206" s="1877"/>
      <c r="CX206" s="1877"/>
      <c r="CY206" s="1877"/>
      <c r="CZ206" s="1877"/>
      <c r="DA206" s="1877"/>
      <c r="DB206" s="1877"/>
      <c r="DC206" s="1877"/>
      <c r="DD206" s="1877"/>
      <c r="DE206" s="1877"/>
      <c r="DF206" s="1877"/>
      <c r="DG206" s="1877"/>
      <c r="DH206" s="1877"/>
      <c r="DI206" s="1877"/>
      <c r="DJ206" s="1877"/>
      <c r="DK206" s="1877"/>
      <c r="DL206" s="1877"/>
      <c r="DM206" s="1877"/>
      <c r="DN206" s="1877"/>
      <c r="DO206" s="1877"/>
      <c r="DP206" s="1877"/>
      <c r="DQ206" s="1877"/>
      <c r="DR206" s="1877"/>
      <c r="DS206" s="1877"/>
      <c r="DT206" s="1707"/>
      <c r="DU206" s="1422"/>
    </row>
    <row r="207" spans="5:125" ht="9.9499999999999993" customHeight="1">
      <c r="E207" s="1740"/>
      <c r="F207" s="1726"/>
      <c r="G207" s="1727"/>
      <c r="H207" s="1727"/>
      <c r="I207" s="1727"/>
      <c r="J207" s="1727"/>
      <c r="K207" s="1727"/>
      <c r="L207" s="1727"/>
      <c r="M207" s="1727"/>
      <c r="N207" s="1727"/>
      <c r="O207" s="1727"/>
      <c r="P207" s="1727"/>
      <c r="Q207" s="1727"/>
      <c r="R207" s="1727"/>
      <c r="S207" s="1727"/>
      <c r="T207" s="1727"/>
      <c r="U207" s="1727"/>
      <c r="V207" s="1727"/>
      <c r="W207" s="1727"/>
      <c r="X207" s="1727"/>
      <c r="Y207" s="1727"/>
      <c r="Z207" s="1727"/>
      <c r="AA207" s="1727"/>
      <c r="AB207" s="1727"/>
      <c r="AC207" s="1727"/>
      <c r="AD207" s="1727"/>
      <c r="AE207" s="1727"/>
      <c r="AF207" s="1727"/>
      <c r="AG207" s="1727"/>
      <c r="AH207" s="1727"/>
      <c r="AI207" s="1727"/>
      <c r="AJ207" s="1727"/>
      <c r="AK207" s="1727"/>
      <c r="AL207" s="1727"/>
      <c r="AM207" s="1888"/>
      <c r="AN207" s="1741"/>
      <c r="AT207" s="1689"/>
      <c r="AU207" s="3406"/>
      <c r="AV207" s="3407"/>
      <c r="AW207" s="3407"/>
      <c r="AX207" s="3407"/>
      <c r="AY207" s="3407"/>
      <c r="AZ207" s="3407"/>
      <c r="BA207" s="3407"/>
      <c r="BB207" s="3407"/>
      <c r="BC207" s="3407"/>
      <c r="BD207" s="3407"/>
      <c r="BE207" s="3407"/>
      <c r="BF207" s="3407"/>
      <c r="BG207" s="3407"/>
      <c r="BH207" s="3407"/>
      <c r="BI207" s="3407"/>
      <c r="BJ207" s="3407"/>
      <c r="BK207" s="3408"/>
      <c r="BL207" s="1830"/>
      <c r="BM207" s="1867"/>
      <c r="BN207" s="1865"/>
      <c r="BO207" s="1865"/>
      <c r="BP207" s="1865"/>
      <c r="BQ207" s="1865"/>
      <c r="BR207" s="1865"/>
      <c r="BS207" s="1865"/>
      <c r="BT207" s="1865"/>
      <c r="BU207" s="1865"/>
      <c r="BV207" s="1865"/>
      <c r="BW207" s="1868"/>
      <c r="BX207" s="1707"/>
      <c r="BY207" s="1830"/>
      <c r="BZ207" s="3359">
        <v>43880</v>
      </c>
      <c r="CA207" s="3531"/>
      <c r="CB207" s="3531"/>
      <c r="CC207" s="3531"/>
      <c r="CD207" s="3531"/>
      <c r="CE207" s="3531"/>
      <c r="CF207" s="3531"/>
      <c r="CG207" s="3532"/>
      <c r="CH207" s="3365">
        <v>10123</v>
      </c>
      <c r="CI207" s="3366"/>
      <c r="CJ207" s="3366"/>
      <c r="CK207" s="3366"/>
      <c r="CL207" s="3366"/>
      <c r="CM207" s="3367"/>
      <c r="CN207" s="1707"/>
      <c r="CP207" s="1874"/>
      <c r="CQ207" s="1877"/>
      <c r="CR207" s="1877"/>
      <c r="CS207" s="1877"/>
      <c r="CT207" s="1877"/>
      <c r="CU207" s="1877"/>
      <c r="CV207" s="1877"/>
      <c r="CW207" s="1877"/>
      <c r="CX207" s="1877"/>
      <c r="CY207" s="1877"/>
      <c r="CZ207" s="1877"/>
      <c r="DA207" s="1877"/>
      <c r="DB207" s="1877"/>
      <c r="DC207" s="1877"/>
      <c r="DD207" s="1877"/>
      <c r="DE207" s="1877"/>
      <c r="DF207" s="1877"/>
      <c r="DG207" s="1877"/>
      <c r="DH207" s="1877"/>
      <c r="DI207" s="1877"/>
      <c r="DJ207" s="1877"/>
      <c r="DK207" s="1877"/>
      <c r="DL207" s="1877"/>
      <c r="DM207" s="1877"/>
      <c r="DN207" s="1877"/>
      <c r="DO207" s="1877"/>
      <c r="DP207" s="1877"/>
      <c r="DQ207" s="1877"/>
      <c r="DR207" s="1877"/>
      <c r="DS207" s="1877"/>
      <c r="DT207" s="1707"/>
      <c r="DU207" s="1422"/>
    </row>
    <row r="208" spans="5:125" ht="9.9499999999999993" customHeight="1">
      <c r="E208" s="1740"/>
      <c r="F208" s="1742"/>
      <c r="G208" s="1743"/>
      <c r="H208" s="1743"/>
      <c r="I208" s="1743"/>
      <c r="J208" s="1743"/>
      <c r="K208" s="1743"/>
      <c r="L208" s="1743"/>
      <c r="M208" s="1743"/>
      <c r="N208" s="1743"/>
      <c r="O208" s="1743"/>
      <c r="P208" s="1743"/>
      <c r="Q208" s="1743"/>
      <c r="R208" s="1743"/>
      <c r="S208" s="1743"/>
      <c r="T208" s="1743"/>
      <c r="U208" s="1743"/>
      <c r="V208" s="1743"/>
      <c r="W208" s="1743"/>
      <c r="X208" s="1743"/>
      <c r="Y208" s="1743"/>
      <c r="Z208" s="1743"/>
      <c r="AA208" s="1743"/>
      <c r="AB208" s="1743"/>
      <c r="AC208" s="1743"/>
      <c r="AD208" s="1743"/>
      <c r="AE208" s="1743"/>
      <c r="AF208" s="1743"/>
      <c r="AG208" s="1743"/>
      <c r="AH208" s="1743"/>
      <c r="AI208" s="1743"/>
      <c r="AJ208" s="1743"/>
      <c r="AK208" s="1743"/>
      <c r="AL208" s="1743"/>
      <c r="AM208" s="1750"/>
      <c r="AN208" s="1850"/>
      <c r="AT208" s="1689"/>
      <c r="AU208" s="3406"/>
      <c r="AV208" s="3407"/>
      <c r="AW208" s="3407"/>
      <c r="AX208" s="3407"/>
      <c r="AY208" s="3407"/>
      <c r="AZ208" s="3407"/>
      <c r="BA208" s="3407"/>
      <c r="BB208" s="3407"/>
      <c r="BC208" s="3407"/>
      <c r="BD208" s="3407"/>
      <c r="BE208" s="3407"/>
      <c r="BF208" s="3407"/>
      <c r="BG208" s="3407"/>
      <c r="BH208" s="3407"/>
      <c r="BI208" s="3407"/>
      <c r="BJ208" s="3407"/>
      <c r="BK208" s="3408"/>
      <c r="BL208" s="1830"/>
      <c r="BM208" s="1867"/>
      <c r="BN208" s="1865"/>
      <c r="BO208" s="1865"/>
      <c r="BP208" s="1865"/>
      <c r="BQ208" s="1865"/>
      <c r="BR208" s="1865"/>
      <c r="BS208" s="1865"/>
      <c r="BT208" s="1865"/>
      <c r="BU208" s="1865"/>
      <c r="BV208" s="1865"/>
      <c r="BW208" s="1868"/>
      <c r="BX208" s="1788"/>
      <c r="BY208" s="1830"/>
      <c r="BZ208" s="3533"/>
      <c r="CA208" s="3534"/>
      <c r="CB208" s="3534"/>
      <c r="CC208" s="3534"/>
      <c r="CD208" s="3534"/>
      <c r="CE208" s="3534"/>
      <c r="CF208" s="3534"/>
      <c r="CG208" s="3535"/>
      <c r="CH208" s="3368"/>
      <c r="CI208" s="3369"/>
      <c r="CJ208" s="3369"/>
      <c r="CK208" s="3369"/>
      <c r="CL208" s="3369"/>
      <c r="CM208" s="3370"/>
      <c r="CN208" s="1788"/>
      <c r="CP208" s="1874"/>
      <c r="CQ208" s="1877"/>
      <c r="CR208" s="1877"/>
      <c r="CS208" s="1877"/>
      <c r="CT208" s="1877"/>
      <c r="CU208" s="1877"/>
      <c r="CV208" s="1877"/>
      <c r="CW208" s="1877"/>
      <c r="CX208" s="1877"/>
      <c r="CY208" s="1877"/>
      <c r="CZ208" s="1877"/>
      <c r="DA208" s="1877"/>
      <c r="DB208" s="1877"/>
      <c r="DC208" s="1877"/>
      <c r="DD208" s="1877"/>
      <c r="DE208" s="1877"/>
      <c r="DF208" s="1877"/>
      <c r="DG208" s="1877"/>
      <c r="DH208" s="1877"/>
      <c r="DI208" s="1877"/>
      <c r="DJ208" s="1877"/>
      <c r="DK208" s="1877"/>
      <c r="DL208" s="1877"/>
      <c r="DM208" s="1877"/>
      <c r="DN208" s="1877"/>
      <c r="DO208" s="1877"/>
      <c r="DP208" s="1877"/>
      <c r="DQ208" s="1877"/>
      <c r="DR208" s="1877"/>
      <c r="DS208" s="1877"/>
      <c r="DT208" s="1707"/>
      <c r="DU208" s="1422"/>
    </row>
    <row r="209" spans="4:129" ht="9.9499999999999993" customHeight="1">
      <c r="E209" s="1740"/>
      <c r="F209" s="1724"/>
      <c r="G209" s="1702"/>
      <c r="H209" s="1702"/>
      <c r="I209" s="1702"/>
      <c r="J209" s="1725"/>
      <c r="K209" s="1725"/>
      <c r="L209" s="1725"/>
      <c r="M209" s="1889"/>
      <c r="N209" s="1725"/>
      <c r="O209" s="1725"/>
      <c r="P209" s="1725"/>
      <c r="Q209" s="1725"/>
      <c r="R209" s="1725"/>
      <c r="S209" s="1725"/>
      <c r="T209" s="1725"/>
      <c r="U209" s="1725"/>
      <c r="V209" s="1725"/>
      <c r="W209" s="1725"/>
      <c r="X209" s="1725"/>
      <c r="Y209" s="1725"/>
      <c r="Z209" s="1725"/>
      <c r="AA209" s="1725"/>
      <c r="AB209" s="1725"/>
      <c r="AC209" s="1725"/>
      <c r="AD209" s="1725"/>
      <c r="AE209" s="1725"/>
      <c r="AF209" s="1725"/>
      <c r="AG209" s="1725"/>
      <c r="AH209" s="1725"/>
      <c r="AI209" s="1725"/>
      <c r="AJ209" s="1725"/>
      <c r="AK209" s="1725"/>
      <c r="AL209" s="1725"/>
      <c r="AM209" s="1728"/>
      <c r="AN209" s="1850"/>
      <c r="AT209" s="1689"/>
      <c r="AU209" s="3296" t="s">
        <v>2855</v>
      </c>
      <c r="AV209" s="3297"/>
      <c r="AW209" s="3297"/>
      <c r="AX209" s="3297"/>
      <c r="AY209" s="3297"/>
      <c r="AZ209" s="3297"/>
      <c r="BA209" s="3297"/>
      <c r="BB209" s="3297"/>
      <c r="BC209" s="3297"/>
      <c r="BD209" s="3297"/>
      <c r="BE209" s="3297"/>
      <c r="BF209" s="3297"/>
      <c r="BG209" s="3297"/>
      <c r="BH209" s="3297"/>
      <c r="BI209" s="3297"/>
      <c r="BJ209" s="3297"/>
      <c r="BK209" s="3298"/>
      <c r="BL209" s="1830"/>
      <c r="BM209" s="1867"/>
      <c r="BN209" s="1865"/>
      <c r="BO209" s="1865"/>
      <c r="BP209" s="1865"/>
      <c r="BQ209" s="1865"/>
      <c r="BR209" s="1865"/>
      <c r="BS209" s="1865"/>
      <c r="BT209" s="1865"/>
      <c r="BU209" s="1865"/>
      <c r="BV209" s="1865"/>
      <c r="BW209" s="1868"/>
      <c r="BX209" s="1707"/>
      <c r="BY209" s="1830"/>
      <c r="BZ209" s="3341" t="s">
        <v>2723</v>
      </c>
      <c r="CA209" s="3526"/>
      <c r="CB209" s="3526"/>
      <c r="CC209" s="3526"/>
      <c r="CD209" s="3526"/>
      <c r="CE209" s="3526"/>
      <c r="CF209" s="3526"/>
      <c r="CG209" s="3527"/>
      <c r="CH209" s="3393">
        <f>CH195+CH197+CH199+CH201+CH203+CH205+CH207+CH207</f>
        <v>89011</v>
      </c>
      <c r="CI209" s="3394"/>
      <c r="CJ209" s="3394"/>
      <c r="CK209" s="3394"/>
      <c r="CL209" s="3394"/>
      <c r="CM209" s="3395"/>
      <c r="CN209" s="1707"/>
      <c r="CP209" s="1874"/>
      <c r="CQ209" s="1877"/>
      <c r="CR209" s="1877"/>
      <c r="CS209" s="1877"/>
      <c r="CT209" s="1877"/>
      <c r="CU209" s="1877"/>
      <c r="CV209" s="1877"/>
      <c r="CW209" s="1877"/>
      <c r="CX209" s="1877"/>
      <c r="CY209" s="1877"/>
      <c r="CZ209" s="1877"/>
      <c r="DA209" s="1877"/>
      <c r="DB209" s="1877"/>
      <c r="DC209" s="1877"/>
      <c r="DD209" s="1877"/>
      <c r="DE209" s="1877"/>
      <c r="DF209" s="1877"/>
      <c r="DG209" s="1877"/>
      <c r="DH209" s="1877"/>
      <c r="DI209" s="1877"/>
      <c r="DJ209" s="1877"/>
      <c r="DK209" s="1877"/>
      <c r="DL209" s="1877"/>
      <c r="DM209" s="1877"/>
      <c r="DN209" s="1877"/>
      <c r="DO209" s="1877"/>
      <c r="DP209" s="1877"/>
      <c r="DQ209" s="1877"/>
      <c r="DR209" s="1877"/>
      <c r="DS209" s="1877"/>
      <c r="DT209" s="1707"/>
      <c r="DU209" s="1422"/>
    </row>
    <row r="210" spans="4:129" ht="9.9499999999999993" customHeight="1" thickBot="1">
      <c r="E210" s="1740"/>
      <c r="F210" s="1724"/>
      <c r="G210" s="1702"/>
      <c r="H210" s="1702"/>
      <c r="I210" s="1702"/>
      <c r="J210" s="1725"/>
      <c r="K210" s="1725"/>
      <c r="L210" s="1725"/>
      <c r="M210" s="1889" t="s">
        <v>2904</v>
      </c>
      <c r="N210" s="1725"/>
      <c r="O210" s="1725"/>
      <c r="P210" s="1725"/>
      <c r="Q210" s="1725"/>
      <c r="R210" s="1725"/>
      <c r="S210" s="1725"/>
      <c r="T210" s="1725"/>
      <c r="U210" s="1725"/>
      <c r="V210" s="1725"/>
      <c r="W210" s="1725"/>
      <c r="X210" s="1725"/>
      <c r="Y210" s="1725"/>
      <c r="Z210" s="1725"/>
      <c r="AA210" s="1725"/>
      <c r="AB210" s="1725"/>
      <c r="AC210" s="1725"/>
      <c r="AD210" s="1725"/>
      <c r="AE210" s="1725"/>
      <c r="AF210" s="1725"/>
      <c r="AG210" s="1725"/>
      <c r="AH210" s="1725"/>
      <c r="AI210" s="1725"/>
      <c r="AJ210" s="1725"/>
      <c r="AK210" s="1725"/>
      <c r="AL210" s="1725"/>
      <c r="AM210" s="1728"/>
      <c r="AN210" s="1850"/>
      <c r="AT210" s="1689"/>
      <c r="AU210" s="3299"/>
      <c r="AV210" s="3300"/>
      <c r="AW210" s="3300"/>
      <c r="AX210" s="3300"/>
      <c r="AY210" s="3300"/>
      <c r="AZ210" s="3300"/>
      <c r="BA210" s="3300"/>
      <c r="BB210" s="3300"/>
      <c r="BC210" s="3300"/>
      <c r="BD210" s="3300"/>
      <c r="BE210" s="3300"/>
      <c r="BF210" s="3300"/>
      <c r="BG210" s="3300"/>
      <c r="BH210" s="3300"/>
      <c r="BI210" s="3300"/>
      <c r="BJ210" s="3300"/>
      <c r="BK210" s="3301"/>
      <c r="BL210" s="1830"/>
      <c r="BM210" s="1869"/>
      <c r="BN210" s="1870"/>
      <c r="BO210" s="1870"/>
      <c r="BP210" s="1870"/>
      <c r="BQ210" s="1870"/>
      <c r="BR210" s="1870"/>
      <c r="BS210" s="1870"/>
      <c r="BT210" s="1870"/>
      <c r="BU210" s="1870"/>
      <c r="BV210" s="1870"/>
      <c r="BW210" s="1871"/>
      <c r="BX210" s="1788"/>
      <c r="BY210" s="1830"/>
      <c r="BZ210" s="3528"/>
      <c r="CA210" s="3529"/>
      <c r="CB210" s="3529"/>
      <c r="CC210" s="3529"/>
      <c r="CD210" s="3529"/>
      <c r="CE210" s="3529"/>
      <c r="CF210" s="3529"/>
      <c r="CG210" s="3530"/>
      <c r="CH210" s="3396"/>
      <c r="CI210" s="3397"/>
      <c r="CJ210" s="3397"/>
      <c r="CK210" s="3397"/>
      <c r="CL210" s="3397"/>
      <c r="CM210" s="3398"/>
      <c r="CN210" s="1788"/>
      <c r="CP210" s="1880"/>
      <c r="CQ210" s="1881"/>
      <c r="CR210" s="1881"/>
      <c r="CS210" s="1881"/>
      <c r="CT210" s="1881"/>
      <c r="CU210" s="1881"/>
      <c r="CV210" s="1881"/>
      <c r="CW210" s="1881"/>
      <c r="CX210" s="1881"/>
      <c r="CY210" s="1881"/>
      <c r="CZ210" s="1881"/>
      <c r="DA210" s="1881"/>
      <c r="DB210" s="1881"/>
      <c r="DC210" s="1881"/>
      <c r="DD210" s="1881"/>
      <c r="DE210" s="1881"/>
      <c r="DF210" s="1881"/>
      <c r="DG210" s="1881"/>
      <c r="DH210" s="1881"/>
      <c r="DI210" s="1881"/>
      <c r="DJ210" s="1881"/>
      <c r="DK210" s="1881"/>
      <c r="DL210" s="1881"/>
      <c r="DM210" s="1881"/>
      <c r="DN210" s="1881"/>
      <c r="DO210" s="1881"/>
      <c r="DP210" s="1881"/>
      <c r="DQ210" s="1881"/>
      <c r="DR210" s="1881"/>
      <c r="DS210" s="1881"/>
      <c r="DT210" s="1788"/>
      <c r="DU210" s="1422"/>
    </row>
    <row r="211" spans="4:129" ht="9.9499999999999993" customHeight="1">
      <c r="E211" s="1740"/>
      <c r="F211" s="1724"/>
      <c r="G211" s="1702"/>
      <c r="H211" s="1702"/>
      <c r="I211" s="1702"/>
      <c r="J211" s="1725"/>
      <c r="K211" s="1725"/>
      <c r="L211" s="1725"/>
      <c r="M211" s="1725"/>
      <c r="N211" s="1725"/>
      <c r="O211" s="1725"/>
      <c r="P211" s="1725"/>
      <c r="Q211" s="1725"/>
      <c r="R211" s="1725"/>
      <c r="S211" s="1725"/>
      <c r="T211" s="1725"/>
      <c r="U211" s="1725"/>
      <c r="V211" s="1725"/>
      <c r="W211" s="1725"/>
      <c r="X211" s="1725"/>
      <c r="Y211" s="1725"/>
      <c r="Z211" s="1725"/>
      <c r="AA211" s="1725"/>
      <c r="AB211" s="1725"/>
      <c r="AC211" s="1725"/>
      <c r="AD211" s="1725"/>
      <c r="AE211" s="1725"/>
      <c r="AF211" s="1725"/>
      <c r="AG211" s="1725"/>
      <c r="AH211" s="1725"/>
      <c r="AI211" s="1725"/>
      <c r="AJ211" s="1725"/>
      <c r="AK211" s="1725"/>
      <c r="AL211" s="1725"/>
      <c r="AM211" s="1728"/>
      <c r="AN211" s="1741"/>
      <c r="AT211" s="525"/>
      <c r="AU211" s="521"/>
      <c r="AV211" s="521"/>
      <c r="AW211" s="521"/>
      <c r="AX211" s="521"/>
      <c r="AY211" s="521"/>
      <c r="AZ211" s="521"/>
      <c r="BA211" s="521"/>
      <c r="BB211" s="521"/>
      <c r="BC211" s="521"/>
      <c r="BD211" s="521"/>
      <c r="BE211" s="521"/>
      <c r="BF211" s="521"/>
      <c r="BG211" s="521"/>
      <c r="BH211" s="521"/>
      <c r="BI211" s="521"/>
      <c r="BJ211" s="521"/>
      <c r="BK211" s="521"/>
      <c r="BL211" s="521"/>
      <c r="BM211" s="521"/>
      <c r="BN211" s="521"/>
      <c r="BO211" s="521"/>
      <c r="BP211" s="521"/>
      <c r="BQ211" s="521"/>
      <c r="BR211" s="521"/>
      <c r="BS211" s="521"/>
      <c r="BT211" s="521"/>
      <c r="BU211" s="521"/>
      <c r="BV211" s="521"/>
      <c r="BW211" s="521"/>
      <c r="BX211" s="521"/>
      <c r="BY211" s="521"/>
      <c r="BZ211" s="521"/>
      <c r="CA211" s="521"/>
      <c r="CB211" s="521"/>
      <c r="CC211" s="521"/>
      <c r="CD211" s="521"/>
      <c r="CE211" s="521"/>
      <c r="CF211" s="521"/>
      <c r="CG211" s="521"/>
      <c r="CH211" s="521"/>
      <c r="CI211" s="521"/>
      <c r="CJ211" s="521"/>
      <c r="CK211" s="521"/>
      <c r="CL211" s="521"/>
      <c r="CM211" s="521"/>
      <c r="CN211" s="521"/>
      <c r="CO211" s="521"/>
      <c r="CP211" s="521"/>
      <c r="CQ211" s="521"/>
      <c r="CR211" s="521"/>
      <c r="CS211" s="521"/>
      <c r="CT211" s="521"/>
      <c r="CU211" s="521"/>
      <c r="CV211" s="521"/>
      <c r="CW211" s="521"/>
      <c r="CX211" s="521"/>
      <c r="CY211" s="521"/>
      <c r="CZ211" s="521"/>
      <c r="DA211" s="521"/>
      <c r="DB211" s="521"/>
      <c r="DC211" s="521"/>
      <c r="DD211" s="521"/>
      <c r="DE211" s="521"/>
      <c r="DF211" s="521"/>
      <c r="DG211" s="521"/>
      <c r="DH211" s="521"/>
      <c r="DI211" s="521"/>
      <c r="DJ211" s="521"/>
      <c r="DK211" s="521"/>
      <c r="DL211" s="521"/>
      <c r="DM211" s="521"/>
      <c r="DN211" s="521"/>
      <c r="DO211" s="521"/>
      <c r="DP211" s="521"/>
      <c r="DQ211" s="521"/>
      <c r="DR211" s="521"/>
      <c r="DS211" s="521"/>
      <c r="DT211" s="521"/>
      <c r="DU211" s="1390"/>
    </row>
    <row r="212" spans="4:129" ht="9.9499999999999993" customHeight="1">
      <c r="E212" s="1740"/>
      <c r="F212" s="1726"/>
      <c r="G212" s="1727"/>
      <c r="H212" s="1727"/>
      <c r="I212" s="1727"/>
      <c r="J212" s="1727"/>
      <c r="K212" s="1727"/>
      <c r="L212" s="1727"/>
      <c r="M212" s="1727"/>
      <c r="N212" s="1727"/>
      <c r="O212" s="1727"/>
      <c r="P212" s="1727"/>
      <c r="Q212" s="1727"/>
      <c r="R212" s="1727"/>
      <c r="S212" s="1727"/>
      <c r="T212" s="1727"/>
      <c r="U212" s="1727"/>
      <c r="V212" s="1727"/>
      <c r="W212" s="1727"/>
      <c r="X212" s="1727"/>
      <c r="Y212" s="1727"/>
      <c r="Z212" s="1727"/>
      <c r="AA212" s="1727"/>
      <c r="AB212" s="1727"/>
      <c r="AC212" s="1727"/>
      <c r="AD212" s="1727"/>
      <c r="AE212" s="1727"/>
      <c r="AF212" s="1727"/>
      <c r="AG212" s="1727"/>
      <c r="AH212" s="1727"/>
      <c r="AI212" s="1727"/>
      <c r="AJ212" s="1727"/>
      <c r="AK212" s="1727"/>
      <c r="AL212" s="1727"/>
      <c r="AM212" s="1888"/>
      <c r="AN212" s="1741"/>
      <c r="AU212" s="513"/>
    </row>
    <row r="213" spans="4:129" ht="9.9499999999999993" customHeight="1">
      <c r="E213" s="1740"/>
      <c r="F213" s="3286" t="s">
        <v>2711</v>
      </c>
      <c r="G213" s="3286"/>
      <c r="H213" s="3286"/>
      <c r="I213" s="3286"/>
      <c r="J213" s="3286"/>
      <c r="K213" s="3286"/>
      <c r="L213" s="3286"/>
      <c r="M213" s="3286"/>
      <c r="N213" s="3286"/>
      <c r="O213" s="3286"/>
      <c r="P213" s="3286"/>
      <c r="Q213" s="3286"/>
      <c r="R213" s="3286"/>
      <c r="S213" s="3286"/>
      <c r="T213" s="3286"/>
      <c r="U213" s="3286"/>
      <c r="V213" s="3286"/>
      <c r="W213" s="3286"/>
      <c r="X213" s="3286"/>
      <c r="Y213" s="3286"/>
      <c r="Z213" s="3286"/>
      <c r="AA213" s="3286"/>
      <c r="AB213" s="3286"/>
      <c r="AC213" s="3286"/>
      <c r="AD213" s="3286"/>
      <c r="AE213" s="3286"/>
      <c r="AF213" s="3286"/>
      <c r="AG213" s="3286"/>
      <c r="AH213" s="3286"/>
      <c r="AI213" s="3286"/>
      <c r="AJ213" s="3286"/>
      <c r="AK213" s="3286"/>
      <c r="AL213" s="3286"/>
      <c r="AM213" s="3286"/>
      <c r="AN213" s="1741"/>
      <c r="AU213" s="513" t="s">
        <v>2886</v>
      </c>
      <c r="BW213" s="513" t="s">
        <v>2887</v>
      </c>
    </row>
    <row r="214" spans="4:129" ht="9.9499999999999993" customHeight="1">
      <c r="E214" s="1740"/>
      <c r="F214" s="3286"/>
      <c r="G214" s="3286"/>
      <c r="H214" s="3286"/>
      <c r="I214" s="3286"/>
      <c r="J214" s="3286"/>
      <c r="K214" s="3286"/>
      <c r="L214" s="3286"/>
      <c r="M214" s="3286"/>
      <c r="N214" s="3286"/>
      <c r="O214" s="3286"/>
      <c r="P214" s="3286"/>
      <c r="Q214" s="3286"/>
      <c r="R214" s="3286"/>
      <c r="S214" s="3286"/>
      <c r="T214" s="3286"/>
      <c r="U214" s="3286"/>
      <c r="V214" s="3286"/>
      <c r="W214" s="3286"/>
      <c r="X214" s="3286"/>
      <c r="Y214" s="3286"/>
      <c r="Z214" s="3286"/>
      <c r="AA214" s="3286"/>
      <c r="AB214" s="3286"/>
      <c r="AC214" s="3286"/>
      <c r="AD214" s="3286"/>
      <c r="AE214" s="3286"/>
      <c r="AF214" s="3286"/>
      <c r="AG214" s="3286"/>
      <c r="AH214" s="3286"/>
      <c r="AI214" s="3286"/>
      <c r="AJ214" s="3286"/>
      <c r="AK214" s="3286"/>
      <c r="AL214" s="3286"/>
      <c r="AM214" s="3286"/>
      <c r="AN214" s="1741"/>
      <c r="AU214" s="513" t="s">
        <v>2902</v>
      </c>
    </row>
    <row r="215" spans="4:129" ht="9.9499999999999993" customHeight="1">
      <c r="E215" s="1751"/>
      <c r="F215" s="1752"/>
      <c r="G215" s="1752"/>
      <c r="H215" s="1752"/>
      <c r="I215" s="1752"/>
      <c r="J215" s="1752"/>
      <c r="K215" s="1752"/>
      <c r="L215" s="1752"/>
      <c r="M215" s="1752"/>
      <c r="N215" s="1752"/>
      <c r="O215" s="1752"/>
      <c r="P215" s="1752"/>
      <c r="Q215" s="1752"/>
      <c r="R215" s="1752"/>
      <c r="S215" s="1752"/>
      <c r="T215" s="1752"/>
      <c r="U215" s="1752"/>
      <c r="V215" s="1752"/>
      <c r="W215" s="1752"/>
      <c r="X215" s="1752"/>
      <c r="Y215" s="1752"/>
      <c r="Z215" s="1752"/>
      <c r="AA215" s="1752"/>
      <c r="AB215" s="1752"/>
      <c r="AC215" s="1752"/>
      <c r="AD215" s="1752"/>
      <c r="AE215" s="1752"/>
      <c r="AF215" s="1752"/>
      <c r="AG215" s="1752"/>
      <c r="AH215" s="1752"/>
      <c r="AI215" s="1752"/>
      <c r="AJ215" s="1752"/>
      <c r="AK215" s="1752"/>
      <c r="AL215" s="1752"/>
      <c r="AM215" s="1752"/>
      <c r="AN215" s="1753"/>
      <c r="AU215" s="513" t="s">
        <v>2911</v>
      </c>
    </row>
    <row r="216" spans="4:129" ht="9.9499999999999993" customHeight="1">
      <c r="E216" s="513"/>
      <c r="AU216" s="513" t="s">
        <v>2917</v>
      </c>
      <c r="BG216" s="1830"/>
    </row>
    <row r="217" spans="4:129" ht="9.9499999999999993" customHeight="1">
      <c r="E217" s="513" t="s">
        <v>2925</v>
      </c>
      <c r="AU217" s="513" t="s">
        <v>2923</v>
      </c>
    </row>
    <row r="218" spans="4:129" ht="9.9499999999999993" customHeight="1">
      <c r="DY218" s="1830"/>
    </row>
    <row r="219" spans="4:129" ht="9.9499999999999993" customHeight="1">
      <c r="DY219" s="1830"/>
    </row>
    <row r="220" spans="4:129" ht="9.9499999999999993" customHeight="1">
      <c r="DY220" s="1830"/>
    </row>
    <row r="222" spans="4:129" ht="9.9499999999999993" customHeight="1">
      <c r="D222" s="3290" t="s">
        <v>2934</v>
      </c>
      <c r="E222" s="3291"/>
      <c r="F222" s="3291"/>
      <c r="G222" s="3291"/>
      <c r="H222" s="3291"/>
      <c r="I222" s="3291"/>
      <c r="J222" s="3291"/>
      <c r="K222" s="3291"/>
      <c r="L222" s="3291"/>
      <c r="M222" s="3291"/>
      <c r="N222" s="3291"/>
      <c r="O222" s="3291"/>
      <c r="P222" s="3292"/>
      <c r="Q222" s="2909" t="s">
        <v>2935</v>
      </c>
      <c r="R222" s="3287"/>
      <c r="S222" s="3287"/>
      <c r="T222" s="3287"/>
      <c r="U222" s="3287"/>
      <c r="V222" s="3287"/>
      <c r="W222" s="3287"/>
      <c r="X222" s="3287"/>
      <c r="Y222" s="3287"/>
      <c r="Z222" s="3287"/>
      <c r="AA222" s="3287"/>
      <c r="AB222" s="3287"/>
      <c r="AC222" s="3287"/>
      <c r="DU222" s="1830"/>
      <c r="DV222" s="1830"/>
      <c r="DW222" s="1830"/>
      <c r="DX222" s="1830"/>
      <c r="DY222" s="1830"/>
    </row>
    <row r="223" spans="4:129" ht="9.9499999999999993" customHeight="1">
      <c r="D223" s="3293"/>
      <c r="E223" s="3294"/>
      <c r="F223" s="3294"/>
      <c r="G223" s="3294"/>
      <c r="H223" s="3294"/>
      <c r="I223" s="3294"/>
      <c r="J223" s="3294"/>
      <c r="K223" s="3294"/>
      <c r="L223" s="3294"/>
      <c r="M223" s="3294"/>
      <c r="N223" s="3294"/>
      <c r="O223" s="3294"/>
      <c r="P223" s="3295"/>
      <c r="Q223" s="3288"/>
      <c r="R223" s="3289"/>
      <c r="S223" s="3289"/>
      <c r="T223" s="3289"/>
      <c r="U223" s="3289"/>
      <c r="V223" s="3289"/>
      <c r="W223" s="3289"/>
      <c r="X223" s="3289"/>
      <c r="Y223" s="3289"/>
      <c r="Z223" s="3289"/>
      <c r="AA223" s="3289"/>
      <c r="AB223" s="3289"/>
      <c r="AC223" s="3289"/>
      <c r="DU223" s="1830"/>
      <c r="DV223" s="1830"/>
      <c r="DW223" s="1830"/>
      <c r="DX223" s="1830"/>
      <c r="DY223" s="1830"/>
    </row>
    <row r="224" spans="4:129" ht="9.9499999999999993" customHeight="1">
      <c r="D224" s="1740"/>
      <c r="E224" s="1808"/>
      <c r="F224" s="1808"/>
      <c r="G224" s="1808"/>
      <c r="H224" s="1808"/>
      <c r="I224" s="1808"/>
      <c r="J224" s="1808"/>
      <c r="K224" s="1808"/>
      <c r="L224" s="1808"/>
      <c r="M224" s="1808"/>
      <c r="N224" s="1808"/>
      <c r="O224" s="1808"/>
      <c r="P224" s="1808"/>
      <c r="Q224" s="1738"/>
      <c r="R224" s="1738"/>
      <c r="S224" s="1738"/>
      <c r="T224" s="1738"/>
      <c r="U224" s="1738"/>
      <c r="V224" s="1738"/>
      <c r="W224" s="1738"/>
      <c r="X224" s="1738"/>
      <c r="Y224" s="1738"/>
      <c r="Z224" s="1738"/>
      <c r="AA224" s="1738"/>
      <c r="AB224" s="1738"/>
      <c r="AC224" s="1738"/>
      <c r="AD224" s="1738"/>
      <c r="AE224" s="1738"/>
      <c r="AF224" s="1738"/>
      <c r="AG224" s="1738"/>
      <c r="AH224" s="1738"/>
      <c r="AI224" s="1738"/>
      <c r="AJ224" s="1738"/>
      <c r="AK224" s="1738"/>
      <c r="AL224" s="1738"/>
      <c r="AM224" s="1739"/>
      <c r="AS224" s="916"/>
      <c r="AT224" s="914"/>
      <c r="AU224" s="914"/>
      <c r="AV224" s="914"/>
      <c r="AW224" s="914"/>
      <c r="AX224" s="914"/>
      <c r="AY224" s="914"/>
      <c r="AZ224" s="914"/>
      <c r="BA224" s="914"/>
      <c r="BB224" s="914"/>
      <c r="BC224" s="914"/>
      <c r="BD224" s="914"/>
      <c r="BE224" s="914"/>
      <c r="BF224" s="914"/>
      <c r="BG224" s="914"/>
      <c r="BH224" s="914"/>
      <c r="BI224" s="914"/>
      <c r="BJ224" s="914"/>
      <c r="BK224" s="914"/>
      <c r="BL224" s="914"/>
      <c r="BM224" s="914"/>
      <c r="BN224" s="914"/>
      <c r="BO224" s="914"/>
      <c r="BP224" s="914"/>
      <c r="BQ224" s="914"/>
      <c r="BR224" s="914"/>
      <c r="BS224" s="914"/>
      <c r="BT224" s="914"/>
      <c r="BU224" s="914"/>
      <c r="BV224" s="914"/>
      <c r="BW224" s="914"/>
      <c r="BX224" s="914"/>
      <c r="BY224" s="914"/>
      <c r="BZ224" s="914"/>
      <c r="CA224" s="914"/>
      <c r="CB224" s="914"/>
      <c r="CC224" s="914"/>
      <c r="CD224" s="914"/>
      <c r="CE224" s="914"/>
      <c r="CF224" s="914"/>
      <c r="CG224" s="914"/>
      <c r="CH224" s="914"/>
      <c r="CI224" s="914"/>
      <c r="CJ224" s="914"/>
      <c r="CK224" s="914"/>
      <c r="CL224" s="914"/>
      <c r="CM224" s="914"/>
      <c r="CN224" s="914"/>
      <c r="CO224" s="914"/>
      <c r="CP224" s="914"/>
      <c r="CQ224" s="914"/>
      <c r="CR224" s="914"/>
      <c r="CS224" s="914"/>
      <c r="CT224" s="914"/>
      <c r="CU224" s="914"/>
      <c r="CV224" s="914"/>
      <c r="CW224" s="914"/>
      <c r="CX224" s="914"/>
      <c r="CY224" s="914"/>
      <c r="CZ224" s="914"/>
      <c r="DA224" s="914"/>
      <c r="DB224" s="914"/>
      <c r="DC224" s="914"/>
      <c r="DD224" s="914"/>
      <c r="DE224" s="914"/>
      <c r="DF224" s="914"/>
      <c r="DG224" s="914"/>
      <c r="DH224" s="914"/>
      <c r="DI224" s="914"/>
      <c r="DJ224" s="914"/>
      <c r="DK224" s="914"/>
      <c r="DL224" s="914"/>
      <c r="DM224" s="914"/>
      <c r="DN224" s="914"/>
      <c r="DO224" s="914"/>
      <c r="DP224" s="914"/>
      <c r="DQ224" s="914"/>
      <c r="DR224" s="914"/>
      <c r="DS224" s="914"/>
      <c r="DT224" s="1424"/>
    </row>
    <row r="225" spans="4:124" ht="9.9499999999999993" customHeight="1">
      <c r="D225" s="1740"/>
      <c r="E225" s="3275" t="s">
        <v>2681</v>
      </c>
      <c r="F225" s="3275"/>
      <c r="G225" s="3275"/>
      <c r="H225" s="3275"/>
      <c r="I225" s="3275"/>
      <c r="J225" s="3275"/>
      <c r="K225" s="3275"/>
      <c r="L225" s="1808"/>
      <c r="M225" s="2832" t="s">
        <v>2682</v>
      </c>
      <c r="N225" s="2792"/>
      <c r="O225" s="2792"/>
      <c r="P225" s="2792"/>
      <c r="Q225" s="2792"/>
      <c r="R225" s="2793"/>
      <c r="S225" s="2832" t="s">
        <v>1115</v>
      </c>
      <c r="T225" s="2793"/>
      <c r="U225" s="1808"/>
      <c r="V225" s="2832" t="s">
        <v>1179</v>
      </c>
      <c r="W225" s="2792"/>
      <c r="X225" s="2792"/>
      <c r="Y225" s="2792"/>
      <c r="Z225" s="2792"/>
      <c r="AA225" s="2792"/>
      <c r="AB225" s="2792"/>
      <c r="AC225" s="2793"/>
      <c r="AD225" s="3314" t="s">
        <v>1520</v>
      </c>
      <c r="AE225" s="2832" t="s">
        <v>1179</v>
      </c>
      <c r="AF225" s="2792"/>
      <c r="AG225" s="2792"/>
      <c r="AH225" s="2792"/>
      <c r="AI225" s="2792"/>
      <c r="AJ225" s="2792"/>
      <c r="AK225" s="2792"/>
      <c r="AL225" s="2793"/>
      <c r="AM225" s="1741"/>
      <c r="AS225" s="1689"/>
      <c r="DL225" s="3262" t="s">
        <v>2919</v>
      </c>
      <c r="DM225" s="3263"/>
      <c r="DN225" s="3263"/>
      <c r="DO225" s="3263"/>
      <c r="DP225" s="3263"/>
      <c r="DQ225" s="3263"/>
      <c r="DR225" s="3263"/>
      <c r="DS225" s="3264"/>
      <c r="DT225" s="1422"/>
    </row>
    <row r="226" spans="4:124" ht="9.9499999999999993" customHeight="1">
      <c r="D226" s="1740"/>
      <c r="E226" s="3275"/>
      <c r="F226" s="3275"/>
      <c r="G226" s="3275"/>
      <c r="H226" s="3275"/>
      <c r="I226" s="3275"/>
      <c r="J226" s="3275"/>
      <c r="K226" s="3275"/>
      <c r="L226" s="1808"/>
      <c r="M226" s="2794"/>
      <c r="N226" s="2795"/>
      <c r="O226" s="2795"/>
      <c r="P226" s="2795"/>
      <c r="Q226" s="2795"/>
      <c r="R226" s="2796"/>
      <c r="S226" s="2794"/>
      <c r="T226" s="2796"/>
      <c r="U226" s="1808"/>
      <c r="V226" s="2794"/>
      <c r="W226" s="2795"/>
      <c r="X226" s="2795"/>
      <c r="Y226" s="2795"/>
      <c r="Z226" s="2795"/>
      <c r="AA226" s="2795"/>
      <c r="AB226" s="2795"/>
      <c r="AC226" s="2796"/>
      <c r="AD226" s="3314"/>
      <c r="AE226" s="2794"/>
      <c r="AF226" s="2795"/>
      <c r="AG226" s="2795"/>
      <c r="AH226" s="2795"/>
      <c r="AI226" s="2795"/>
      <c r="AJ226" s="2795"/>
      <c r="AK226" s="2795"/>
      <c r="AL226" s="2796"/>
      <c r="AM226" s="1741"/>
      <c r="AS226" s="1689"/>
      <c r="AT226" s="1830"/>
      <c r="AU226" s="1830"/>
      <c r="AV226" s="1830"/>
      <c r="AW226" s="1830"/>
      <c r="AX226" s="1830"/>
      <c r="AY226" s="1830"/>
      <c r="AZ226" s="1512"/>
      <c r="BA226" s="1512"/>
      <c r="BB226" s="1512"/>
      <c r="BC226" s="1512"/>
      <c r="BD226" s="1512"/>
      <c r="BE226" s="1512"/>
      <c r="BF226" s="1512"/>
      <c r="BG226" s="1512"/>
      <c r="BH226" s="1512"/>
      <c r="BI226" s="1512"/>
      <c r="BJ226" s="1512"/>
      <c r="BK226" s="1830"/>
      <c r="BL226" s="1830"/>
      <c r="BM226" s="1830"/>
      <c r="BN226" s="1830"/>
      <c r="BO226" s="1830"/>
      <c r="BP226" s="1830"/>
      <c r="BQ226" s="1830"/>
      <c r="BR226" s="1830"/>
      <c r="BS226" s="1830"/>
      <c r="BT226" s="1830"/>
      <c r="BU226" s="1830"/>
      <c r="BV226" s="1830"/>
      <c r="BW226" s="1830"/>
      <c r="BX226" s="1830"/>
      <c r="BY226" s="1830"/>
      <c r="BZ226" s="1830"/>
      <c r="CA226" s="1830"/>
      <c r="CB226" s="1830"/>
      <c r="CC226" s="1830"/>
      <c r="CD226" s="1830"/>
      <c r="CE226" s="1830"/>
      <c r="CF226" s="1830"/>
      <c r="CG226" s="1830"/>
      <c r="CH226" s="1830"/>
      <c r="CI226" s="1830"/>
      <c r="CJ226" s="1830"/>
      <c r="CK226" s="1830"/>
      <c r="CL226" s="1830"/>
      <c r="CM226" s="1830"/>
      <c r="CN226" s="1830"/>
      <c r="CO226" s="1830"/>
      <c r="CP226" s="1830"/>
      <c r="CQ226" s="1830"/>
      <c r="CR226" s="1830"/>
      <c r="CS226" s="1830"/>
      <c r="CT226" s="1830"/>
      <c r="DL226" s="3265"/>
      <c r="DM226" s="3266"/>
      <c r="DN226" s="3266"/>
      <c r="DO226" s="3266"/>
      <c r="DP226" s="3266"/>
      <c r="DQ226" s="3266"/>
      <c r="DR226" s="3266"/>
      <c r="DS226" s="3267"/>
      <c r="DT226" s="1422"/>
    </row>
    <row r="227" spans="4:124" ht="9.9499999999999993" customHeight="1">
      <c r="D227" s="1740"/>
      <c r="E227" s="1808"/>
      <c r="F227" s="1808"/>
      <c r="G227" s="1808"/>
      <c r="H227" s="1808"/>
      <c r="I227" s="1808"/>
      <c r="J227" s="1808"/>
      <c r="K227" s="1808"/>
      <c r="L227" s="1808"/>
      <c r="M227" s="1808"/>
      <c r="N227" s="1808"/>
      <c r="O227" s="1808"/>
      <c r="P227" s="1808"/>
      <c r="Q227" s="1808"/>
      <c r="R227" s="1808"/>
      <c r="S227" s="1808"/>
      <c r="T227" s="1808"/>
      <c r="U227" s="1808"/>
      <c r="V227" s="1808"/>
      <c r="W227" s="1808"/>
      <c r="X227" s="1808"/>
      <c r="Y227" s="1808"/>
      <c r="Z227" s="1808"/>
      <c r="AA227" s="1808"/>
      <c r="AB227" s="1808"/>
      <c r="AC227" s="1808"/>
      <c r="AD227" s="1808"/>
      <c r="AE227" s="1808"/>
      <c r="AF227" s="1808"/>
      <c r="AG227" s="1808"/>
      <c r="AH227" s="1808"/>
      <c r="AI227" s="1808"/>
      <c r="AJ227" s="1808"/>
      <c r="AK227" s="1808"/>
      <c r="AL227" s="1808"/>
      <c r="AM227" s="1741"/>
      <c r="AS227" s="1689"/>
      <c r="AT227" s="1830"/>
      <c r="AU227" s="1830"/>
      <c r="AV227" s="1830"/>
      <c r="AW227" s="1830"/>
      <c r="AX227" s="1830"/>
      <c r="AY227" s="1830"/>
      <c r="AZ227" s="1512"/>
      <c r="BA227" s="1512"/>
      <c r="BB227" s="1512"/>
      <c r="BC227" s="1512"/>
      <c r="BD227" s="1512"/>
      <c r="BE227" s="1512"/>
      <c r="BF227" s="1512"/>
      <c r="BG227" s="1512"/>
      <c r="BH227" s="1512"/>
      <c r="BI227" s="1512"/>
      <c r="BJ227" s="1512"/>
      <c r="BK227" s="1830"/>
      <c r="BL227" s="1830"/>
      <c r="BM227" s="1830"/>
      <c r="BN227" s="1830"/>
      <c r="BO227" s="1830"/>
      <c r="BP227" s="1830"/>
      <c r="BQ227" s="1830"/>
      <c r="BR227" s="1830"/>
      <c r="BS227" s="1830"/>
      <c r="BT227" s="1830"/>
      <c r="BU227" s="1830"/>
      <c r="BV227" s="1830"/>
      <c r="BW227" s="1830"/>
      <c r="BX227" s="1830"/>
      <c r="BY227" s="1830"/>
      <c r="BZ227" s="1830"/>
      <c r="CA227" s="1830"/>
      <c r="CB227" s="1830"/>
      <c r="CC227" s="1830"/>
      <c r="CD227" s="1830"/>
      <c r="CE227" s="1830"/>
      <c r="CF227" s="1830"/>
      <c r="CG227" s="1830"/>
      <c r="CH227" s="1830"/>
      <c r="CI227" s="1830"/>
      <c r="CJ227" s="1830"/>
      <c r="CK227" s="1830"/>
      <c r="CL227" s="1830"/>
      <c r="CM227" s="1830"/>
      <c r="CN227" s="1830"/>
      <c r="CO227" s="1830"/>
      <c r="CP227" s="1830"/>
      <c r="CQ227" s="1830"/>
      <c r="CR227" s="1830"/>
      <c r="CS227" s="1830"/>
      <c r="CT227" s="1830"/>
      <c r="DT227" s="1422"/>
    </row>
    <row r="228" spans="4:124" ht="9.9499999999999993" customHeight="1">
      <c r="D228" s="1740"/>
      <c r="E228" s="3275" t="s">
        <v>2068</v>
      </c>
      <c r="F228" s="3275"/>
      <c r="G228" s="3275"/>
      <c r="H228" s="3275"/>
      <c r="I228" s="3275"/>
      <c r="J228" s="3275"/>
      <c r="K228" s="3275"/>
      <c r="L228" s="1808"/>
      <c r="M228" s="3276" t="s">
        <v>2707</v>
      </c>
      <c r="N228" s="3277"/>
      <c r="O228" s="3277"/>
      <c r="P228" s="3277"/>
      <c r="Q228" s="3277"/>
      <c r="R228" s="3278"/>
      <c r="S228" s="2832" t="s">
        <v>1115</v>
      </c>
      <c r="T228" s="2793"/>
      <c r="U228" s="1808"/>
      <c r="V228" s="3275" t="s">
        <v>3385</v>
      </c>
      <c r="W228" s="3275"/>
      <c r="X228" s="3275"/>
      <c r="Y228" s="3275"/>
      <c r="Z228" s="3275"/>
      <c r="AA228" s="3275"/>
      <c r="AB228" s="3275"/>
      <c r="AC228" s="3275"/>
      <c r="AD228" s="1808"/>
      <c r="AE228" s="3282" t="s">
        <v>2707</v>
      </c>
      <c r="AF228" s="3277"/>
      <c r="AG228" s="3277"/>
      <c r="AH228" s="3277"/>
      <c r="AI228" s="3277"/>
      <c r="AJ228" s="3278"/>
      <c r="AK228" s="2832" t="s">
        <v>1115</v>
      </c>
      <c r="AL228" s="2793"/>
      <c r="AM228" s="1741"/>
      <c r="AS228" s="1689"/>
      <c r="AT228" s="3558" t="s">
        <v>2868</v>
      </c>
      <c r="AU228" s="3558"/>
      <c r="AV228" s="3558"/>
      <c r="AW228" s="3558"/>
      <c r="AX228" s="3558"/>
      <c r="AY228" s="3558"/>
      <c r="AZ228" s="3558"/>
      <c r="BA228" s="3558"/>
      <c r="BB228" s="3558"/>
      <c r="BC228" s="3558"/>
      <c r="BD228" s="3558"/>
      <c r="BE228" s="3558"/>
      <c r="BF228" s="3558"/>
      <c r="BG228" s="3558"/>
      <c r="BH228" s="3558"/>
      <c r="BI228" s="3558"/>
      <c r="BJ228" s="3558"/>
      <c r="BK228" s="3558"/>
      <c r="BL228" s="3558"/>
      <c r="BM228" s="3558"/>
      <c r="BN228" s="3558"/>
      <c r="BO228" s="3558"/>
      <c r="BP228" s="3558"/>
      <c r="BQ228" s="3558"/>
      <c r="BR228" s="3558"/>
      <c r="BS228" s="3558"/>
      <c r="BT228" s="3558"/>
      <c r="BU228" s="3558"/>
      <c r="BV228" s="3558"/>
      <c r="BW228" s="3558"/>
      <c r="BX228" s="3558"/>
      <c r="BY228" s="3558"/>
      <c r="BZ228" s="3558"/>
      <c r="CA228" s="3558"/>
      <c r="CB228" s="3558"/>
      <c r="CC228" s="3558"/>
      <c r="CD228" s="3558"/>
      <c r="CE228" s="3558"/>
      <c r="CF228" s="3558"/>
      <c r="CG228" s="3558"/>
      <c r="CH228" s="3558"/>
      <c r="CI228" s="3558"/>
      <c r="CJ228" s="3558"/>
      <c r="CK228" s="3558"/>
      <c r="CL228" s="3558"/>
      <c r="CM228" s="3558"/>
      <c r="CN228" s="3558"/>
      <c r="CO228" s="3558"/>
      <c r="CP228" s="3558"/>
      <c r="CQ228" s="3558"/>
      <c r="CR228" s="3558"/>
      <c r="CS228" s="3558"/>
      <c r="CT228" s="3558"/>
      <c r="CU228" s="3558"/>
      <c r="CV228" s="3558"/>
      <c r="CW228" s="3558"/>
      <c r="CX228" s="3558"/>
      <c r="CY228" s="3558"/>
      <c r="CZ228" s="3558"/>
      <c r="DA228" s="3558"/>
      <c r="DB228" s="3558"/>
      <c r="DC228" s="3558"/>
      <c r="DD228" s="3558"/>
      <c r="DE228" s="3558"/>
      <c r="DF228" s="3558"/>
      <c r="DG228" s="3558"/>
      <c r="DH228" s="3558"/>
      <c r="DI228" s="3558"/>
      <c r="DJ228" s="3558"/>
      <c r="DK228" s="3558"/>
      <c r="DL228" s="3558"/>
      <c r="DM228" s="3558"/>
      <c r="DN228" s="3558"/>
      <c r="DO228" s="3558"/>
      <c r="DP228" s="3558"/>
      <c r="DQ228" s="3558"/>
      <c r="DR228" s="3558"/>
      <c r="DS228" s="3558"/>
      <c r="DT228" s="1422"/>
    </row>
    <row r="229" spans="4:124" ht="9.9499999999999993" customHeight="1">
      <c r="D229" s="1740"/>
      <c r="E229" s="3275"/>
      <c r="F229" s="3275"/>
      <c r="G229" s="3275"/>
      <c r="H229" s="3275"/>
      <c r="I229" s="3275"/>
      <c r="J229" s="3275"/>
      <c r="K229" s="3275"/>
      <c r="L229" s="1808"/>
      <c r="M229" s="3279"/>
      <c r="N229" s="3280"/>
      <c r="O229" s="3280"/>
      <c r="P229" s="3280"/>
      <c r="Q229" s="3280"/>
      <c r="R229" s="3281"/>
      <c r="S229" s="2794"/>
      <c r="T229" s="2796"/>
      <c r="U229" s="1808"/>
      <c r="V229" s="3275"/>
      <c r="W229" s="3275"/>
      <c r="X229" s="3275"/>
      <c r="Y229" s="3275"/>
      <c r="Z229" s="3275"/>
      <c r="AA229" s="3275"/>
      <c r="AB229" s="3275"/>
      <c r="AC229" s="3275"/>
      <c r="AD229" s="1808"/>
      <c r="AE229" s="3279"/>
      <c r="AF229" s="3280"/>
      <c r="AG229" s="3280"/>
      <c r="AH229" s="3280"/>
      <c r="AI229" s="3280"/>
      <c r="AJ229" s="3281"/>
      <c r="AK229" s="2794"/>
      <c r="AL229" s="2796"/>
      <c r="AM229" s="1741"/>
      <c r="AS229" s="1689"/>
      <c r="AT229" s="3558"/>
      <c r="AU229" s="3558"/>
      <c r="AV229" s="3558"/>
      <c r="AW229" s="3558"/>
      <c r="AX229" s="3558"/>
      <c r="AY229" s="3558"/>
      <c r="AZ229" s="3558"/>
      <c r="BA229" s="3558"/>
      <c r="BB229" s="3558"/>
      <c r="BC229" s="3558"/>
      <c r="BD229" s="3558"/>
      <c r="BE229" s="3558"/>
      <c r="BF229" s="3558"/>
      <c r="BG229" s="3558"/>
      <c r="BH229" s="3558"/>
      <c r="BI229" s="3558"/>
      <c r="BJ229" s="3558"/>
      <c r="BK229" s="3558"/>
      <c r="BL229" s="3558"/>
      <c r="BM229" s="3558"/>
      <c r="BN229" s="3558"/>
      <c r="BO229" s="3558"/>
      <c r="BP229" s="3558"/>
      <c r="BQ229" s="3558"/>
      <c r="BR229" s="3558"/>
      <c r="BS229" s="3558"/>
      <c r="BT229" s="3558"/>
      <c r="BU229" s="3558"/>
      <c r="BV229" s="3558"/>
      <c r="BW229" s="3558"/>
      <c r="BX229" s="3558"/>
      <c r="BY229" s="3558"/>
      <c r="BZ229" s="3558"/>
      <c r="CA229" s="3558"/>
      <c r="CB229" s="3558"/>
      <c r="CC229" s="3558"/>
      <c r="CD229" s="3558"/>
      <c r="CE229" s="3558"/>
      <c r="CF229" s="3558"/>
      <c r="CG229" s="3558"/>
      <c r="CH229" s="3558"/>
      <c r="CI229" s="3558"/>
      <c r="CJ229" s="3558"/>
      <c r="CK229" s="3558"/>
      <c r="CL229" s="3558"/>
      <c r="CM229" s="3558"/>
      <c r="CN229" s="3558"/>
      <c r="CO229" s="3558"/>
      <c r="CP229" s="3558"/>
      <c r="CQ229" s="3558"/>
      <c r="CR229" s="3558"/>
      <c r="CS229" s="3558"/>
      <c r="CT229" s="3558"/>
      <c r="CU229" s="3558"/>
      <c r="CV229" s="3558"/>
      <c r="CW229" s="3558"/>
      <c r="CX229" s="3558"/>
      <c r="CY229" s="3558"/>
      <c r="CZ229" s="3558"/>
      <c r="DA229" s="3558"/>
      <c r="DB229" s="3558"/>
      <c r="DC229" s="3558"/>
      <c r="DD229" s="3558"/>
      <c r="DE229" s="3558"/>
      <c r="DF229" s="3558"/>
      <c r="DG229" s="3558"/>
      <c r="DH229" s="3558"/>
      <c r="DI229" s="3558"/>
      <c r="DJ229" s="3558"/>
      <c r="DK229" s="3558"/>
      <c r="DL229" s="3558"/>
      <c r="DM229" s="3558"/>
      <c r="DN229" s="3558"/>
      <c r="DO229" s="3558"/>
      <c r="DP229" s="3558"/>
      <c r="DQ229" s="3558"/>
      <c r="DR229" s="3558"/>
      <c r="DS229" s="3558"/>
      <c r="DT229" s="1422"/>
    </row>
    <row r="230" spans="4:124" ht="9.9499999999999993" customHeight="1">
      <c r="D230" s="1740"/>
      <c r="E230" s="1808"/>
      <c r="F230" s="1808"/>
      <c r="G230" s="1808"/>
      <c r="H230" s="1808"/>
      <c r="I230" s="1808"/>
      <c r="J230" s="1808"/>
      <c r="K230" s="1808"/>
      <c r="L230" s="1808"/>
      <c r="M230" s="1808"/>
      <c r="N230" s="1808"/>
      <c r="O230" s="1808"/>
      <c r="P230" s="1808"/>
      <c r="Q230" s="1808"/>
      <c r="R230" s="1808"/>
      <c r="S230" s="1808"/>
      <c r="T230" s="1808"/>
      <c r="U230" s="1808"/>
      <c r="V230" s="1808"/>
      <c r="W230" s="1808"/>
      <c r="X230" s="1808"/>
      <c r="Y230" s="1808"/>
      <c r="Z230" s="1808"/>
      <c r="AA230" s="1808"/>
      <c r="AB230" s="1808"/>
      <c r="AC230" s="1808"/>
      <c r="AD230" s="1808"/>
      <c r="AE230" s="1808"/>
      <c r="AF230" s="1808"/>
      <c r="AG230" s="1808"/>
      <c r="AH230" s="1808"/>
      <c r="AI230" s="1808"/>
      <c r="AJ230" s="1808"/>
      <c r="AK230" s="1808"/>
      <c r="AL230" s="1808"/>
      <c r="AM230" s="1741"/>
      <c r="AS230" s="1689"/>
      <c r="DT230" s="1422"/>
    </row>
    <row r="231" spans="4:124" ht="9.9499999999999993" customHeight="1">
      <c r="D231" s="1740"/>
      <c r="E231" s="3275" t="s">
        <v>699</v>
      </c>
      <c r="F231" s="3275"/>
      <c r="G231" s="3275"/>
      <c r="H231" s="3275"/>
      <c r="I231" s="3275"/>
      <c r="J231" s="3275"/>
      <c r="K231" s="3275"/>
      <c r="L231" s="1808"/>
      <c r="M231" s="3276" t="s">
        <v>2707</v>
      </c>
      <c r="N231" s="3277"/>
      <c r="O231" s="3277"/>
      <c r="P231" s="3277"/>
      <c r="Q231" s="3277"/>
      <c r="R231" s="3277"/>
      <c r="S231" s="3277"/>
      <c r="T231" s="3278"/>
      <c r="U231" s="1808"/>
      <c r="V231" s="1808"/>
      <c r="W231" s="1808"/>
      <c r="X231" s="1808"/>
      <c r="Y231" s="1808"/>
      <c r="Z231" s="3262" t="s">
        <v>2710</v>
      </c>
      <c r="AA231" s="3263"/>
      <c r="AB231" s="3263"/>
      <c r="AC231" s="3263"/>
      <c r="AD231" s="3263"/>
      <c r="AE231" s="3263"/>
      <c r="AF231" s="3264"/>
      <c r="AG231" s="3262" t="s">
        <v>1544</v>
      </c>
      <c r="AH231" s="3263"/>
      <c r="AI231" s="3263"/>
      <c r="AJ231" s="3263"/>
      <c r="AK231" s="3263"/>
      <c r="AL231" s="3264"/>
      <c r="AM231" s="1741"/>
      <c r="AS231" s="1689"/>
      <c r="AT231" s="3460" t="s">
        <v>2869</v>
      </c>
      <c r="AU231" s="3460"/>
      <c r="AV231" s="3460"/>
      <c r="AW231" s="3460"/>
      <c r="AX231" s="3460"/>
      <c r="AY231" s="3460"/>
      <c r="AZ231" s="3460"/>
      <c r="BA231" s="3461"/>
      <c r="BB231" s="3486" t="s">
        <v>1179</v>
      </c>
      <c r="BC231" s="3487"/>
      <c r="BD231" s="3487"/>
      <c r="BE231" s="3487"/>
      <c r="BF231" s="3487"/>
      <c r="BG231" s="3487"/>
      <c r="BH231" s="3487"/>
      <c r="BI231" s="3487"/>
      <c r="BJ231" s="3488"/>
      <c r="BK231" s="3492" t="s">
        <v>1180</v>
      </c>
      <c r="BL231" s="3493"/>
      <c r="BN231" s="3460" t="s">
        <v>3384</v>
      </c>
      <c r="BO231" s="3460"/>
      <c r="BP231" s="3460"/>
      <c r="BQ231" s="3460"/>
      <c r="BR231" s="3460"/>
      <c r="BS231" s="3461"/>
      <c r="BT231" s="3268" t="s">
        <v>2828</v>
      </c>
      <c r="BU231" s="3269"/>
      <c r="BV231" s="3269"/>
      <c r="BW231" s="3269"/>
      <c r="BX231" s="3269"/>
      <c r="BY231" s="3269"/>
      <c r="BZ231" s="3269"/>
      <c r="CA231" s="3269"/>
      <c r="CB231" s="3270"/>
      <c r="CC231" s="2832" t="s">
        <v>1115</v>
      </c>
      <c r="CD231" s="2793"/>
      <c r="CF231" s="3460" t="s">
        <v>2871</v>
      </c>
      <c r="CG231" s="3460"/>
      <c r="CH231" s="3460"/>
      <c r="CI231" s="3460"/>
      <c r="CJ231" s="3460"/>
      <c r="CK231" s="3460"/>
      <c r="CL231" s="3460"/>
      <c r="CM231" s="3461"/>
      <c r="CN231" s="3486" t="s">
        <v>1179</v>
      </c>
      <c r="CO231" s="3487"/>
      <c r="CP231" s="3487"/>
      <c r="CQ231" s="3487"/>
      <c r="CR231" s="3487"/>
      <c r="CS231" s="3487"/>
      <c r="CT231" s="3487"/>
      <c r="CU231" s="3487"/>
      <c r="CV231" s="3488"/>
      <c r="CW231" s="3492" t="s">
        <v>1180</v>
      </c>
      <c r="CX231" s="3493"/>
      <c r="DD231" s="3460" t="s">
        <v>2893</v>
      </c>
      <c r="DE231" s="3460"/>
      <c r="DF231" s="3460"/>
      <c r="DG231" s="3460"/>
      <c r="DH231" s="3460"/>
      <c r="DI231" s="3476" t="s">
        <v>2894</v>
      </c>
      <c r="DJ231" s="3477"/>
      <c r="DK231" s="3477"/>
      <c r="DL231" s="3477"/>
      <c r="DM231" s="3477"/>
      <c r="DN231" s="3477"/>
      <c r="DO231" s="3477"/>
      <c r="DP231" s="3477"/>
      <c r="DQ231" s="3477"/>
      <c r="DR231" s="3477"/>
      <c r="DS231" s="3478"/>
      <c r="DT231" s="1422"/>
    </row>
    <row r="232" spans="4:124" ht="9.9499999999999993" customHeight="1">
      <c r="D232" s="1740"/>
      <c r="E232" s="3275"/>
      <c r="F232" s="3275"/>
      <c r="G232" s="3275"/>
      <c r="H232" s="3275"/>
      <c r="I232" s="3275"/>
      <c r="J232" s="3275"/>
      <c r="K232" s="3275"/>
      <c r="L232" s="1808"/>
      <c r="M232" s="3279"/>
      <c r="N232" s="3280"/>
      <c r="O232" s="3280"/>
      <c r="P232" s="3280"/>
      <c r="Q232" s="3280"/>
      <c r="R232" s="3280"/>
      <c r="S232" s="3280"/>
      <c r="T232" s="3281"/>
      <c r="U232" s="1808"/>
      <c r="V232" s="1808"/>
      <c r="W232" s="1808"/>
      <c r="X232" s="1808"/>
      <c r="Y232" s="1808"/>
      <c r="Z232" s="3265"/>
      <c r="AA232" s="3266"/>
      <c r="AB232" s="3266"/>
      <c r="AC232" s="3266"/>
      <c r="AD232" s="3266"/>
      <c r="AE232" s="3266"/>
      <c r="AF232" s="3267"/>
      <c r="AG232" s="3265"/>
      <c r="AH232" s="3266"/>
      <c r="AI232" s="3266"/>
      <c r="AJ232" s="3266"/>
      <c r="AK232" s="3266"/>
      <c r="AL232" s="3267"/>
      <c r="AM232" s="1741"/>
      <c r="AS232" s="1689"/>
      <c r="AT232" s="3460"/>
      <c r="AU232" s="3460"/>
      <c r="AV232" s="3460"/>
      <c r="AW232" s="3460"/>
      <c r="AX232" s="3460"/>
      <c r="AY232" s="3460"/>
      <c r="AZ232" s="3460"/>
      <c r="BA232" s="3461"/>
      <c r="BB232" s="3489"/>
      <c r="BC232" s="3490"/>
      <c r="BD232" s="3490"/>
      <c r="BE232" s="3490"/>
      <c r="BF232" s="3490"/>
      <c r="BG232" s="3490"/>
      <c r="BH232" s="3490"/>
      <c r="BI232" s="3490"/>
      <c r="BJ232" s="3491"/>
      <c r="BK232" s="3494"/>
      <c r="BL232" s="3495"/>
      <c r="BN232" s="3460"/>
      <c r="BO232" s="3460"/>
      <c r="BP232" s="3460"/>
      <c r="BQ232" s="3460"/>
      <c r="BR232" s="3460"/>
      <c r="BS232" s="3461"/>
      <c r="BT232" s="3271"/>
      <c r="BU232" s="3272"/>
      <c r="BV232" s="3272"/>
      <c r="BW232" s="3272"/>
      <c r="BX232" s="3272"/>
      <c r="BY232" s="3272"/>
      <c r="BZ232" s="3272"/>
      <c r="CA232" s="3272"/>
      <c r="CB232" s="3273"/>
      <c r="CC232" s="2794"/>
      <c r="CD232" s="2796"/>
      <c r="CF232" s="3460"/>
      <c r="CG232" s="3460"/>
      <c r="CH232" s="3460"/>
      <c r="CI232" s="3460"/>
      <c r="CJ232" s="3460"/>
      <c r="CK232" s="3460"/>
      <c r="CL232" s="3460"/>
      <c r="CM232" s="3461"/>
      <c r="CN232" s="3489"/>
      <c r="CO232" s="3490"/>
      <c r="CP232" s="3490"/>
      <c r="CQ232" s="3490"/>
      <c r="CR232" s="3490"/>
      <c r="CS232" s="3490"/>
      <c r="CT232" s="3490"/>
      <c r="CU232" s="3490"/>
      <c r="CV232" s="3491"/>
      <c r="CW232" s="3494"/>
      <c r="CX232" s="3495"/>
      <c r="DD232" s="3460"/>
      <c r="DE232" s="3460"/>
      <c r="DF232" s="3460"/>
      <c r="DG232" s="3460"/>
      <c r="DH232" s="3460"/>
      <c r="DI232" s="3518"/>
      <c r="DJ232" s="3519"/>
      <c r="DK232" s="3519"/>
      <c r="DL232" s="3519"/>
      <c r="DM232" s="3519"/>
      <c r="DN232" s="3519"/>
      <c r="DO232" s="3519"/>
      <c r="DP232" s="3519"/>
      <c r="DQ232" s="3519"/>
      <c r="DR232" s="3519"/>
      <c r="DS232" s="3520"/>
      <c r="DT232" s="1422"/>
    </row>
    <row r="233" spans="4:124" ht="9.9499999999999993" customHeight="1" thickBot="1">
      <c r="D233" s="1740"/>
      <c r="E233" s="1808"/>
      <c r="F233" s="1808"/>
      <c r="G233" s="1808"/>
      <c r="H233" s="1808"/>
      <c r="I233" s="1808"/>
      <c r="J233" s="1808"/>
      <c r="K233" s="1808"/>
      <c r="L233" s="1808"/>
      <c r="M233" s="1808"/>
      <c r="N233" s="1808"/>
      <c r="O233" s="1808"/>
      <c r="P233" s="1808"/>
      <c r="Q233" s="1808"/>
      <c r="R233" s="1808"/>
      <c r="S233" s="1808"/>
      <c r="T233" s="1808"/>
      <c r="U233" s="1808"/>
      <c r="V233" s="1808"/>
      <c r="W233" s="1808"/>
      <c r="X233" s="1808"/>
      <c r="Y233" s="1808"/>
      <c r="Z233" s="1808"/>
      <c r="AA233" s="1808"/>
      <c r="AB233" s="1808"/>
      <c r="AC233" s="1808"/>
      <c r="AD233" s="1808"/>
      <c r="AE233" s="1808"/>
      <c r="AF233" s="1808"/>
      <c r="AG233" s="1808"/>
      <c r="AH233" s="1808"/>
      <c r="AI233" s="1808"/>
      <c r="AJ233" s="1808"/>
      <c r="AK233" s="1808"/>
      <c r="AL233" s="1808"/>
      <c r="AM233" s="1741"/>
      <c r="AS233" s="1689"/>
      <c r="DT233" s="1422"/>
    </row>
    <row r="234" spans="4:124" ht="9.9499999999999993" customHeight="1">
      <c r="D234" s="1740"/>
      <c r="E234" s="1809"/>
      <c r="F234" s="1809"/>
      <c r="G234" s="1809"/>
      <c r="H234" s="1809"/>
      <c r="I234" s="1809"/>
      <c r="J234" s="1808"/>
      <c r="K234" s="1808"/>
      <c r="L234" s="1808"/>
      <c r="M234" s="3285" t="s">
        <v>2910</v>
      </c>
      <c r="N234" s="3285"/>
      <c r="O234" s="3285"/>
      <c r="P234" s="3285"/>
      <c r="Q234" s="3285"/>
      <c r="R234" s="3285"/>
      <c r="S234" s="3285"/>
      <c r="T234" s="3285"/>
      <c r="U234" s="3285"/>
      <c r="V234" s="3285" t="s">
        <v>2905</v>
      </c>
      <c r="W234" s="3285"/>
      <c r="X234" s="3285"/>
      <c r="Y234" s="3285"/>
      <c r="Z234" s="3285"/>
      <c r="AA234" s="3285"/>
      <c r="AB234" s="3285"/>
      <c r="AC234" s="3285"/>
      <c r="AD234" s="1830"/>
      <c r="AE234" s="3285" t="s">
        <v>2709</v>
      </c>
      <c r="AF234" s="3285"/>
      <c r="AG234" s="3285"/>
      <c r="AH234" s="3285"/>
      <c r="AI234" s="3285"/>
      <c r="AJ234" s="3285"/>
      <c r="AK234" s="3285"/>
      <c r="AL234" s="3285"/>
      <c r="AM234" s="1741"/>
      <c r="AS234" s="1689"/>
      <c r="AT234" s="3460" t="s">
        <v>2875</v>
      </c>
      <c r="AU234" s="3460"/>
      <c r="AV234" s="3460"/>
      <c r="AW234" s="3460"/>
      <c r="AX234" s="3460"/>
      <c r="AY234" s="3460"/>
      <c r="AZ234" s="3460"/>
      <c r="BA234" s="3460"/>
      <c r="BB234" s="3460"/>
      <c r="BC234" s="3460"/>
      <c r="BD234" s="3460"/>
      <c r="BE234" s="3462" t="s">
        <v>2900</v>
      </c>
      <c r="BF234" s="3463"/>
      <c r="BG234" s="3463"/>
      <c r="BH234" s="3464"/>
      <c r="BI234" s="3462" t="s">
        <v>2901</v>
      </c>
      <c r="BJ234" s="3463"/>
      <c r="BK234" s="3463"/>
      <c r="BL234" s="3464"/>
      <c r="BM234" s="3462" t="s">
        <v>2872</v>
      </c>
      <c r="BN234" s="3463"/>
      <c r="BO234" s="3463"/>
      <c r="BP234" s="3464"/>
      <c r="DT234" s="1422"/>
    </row>
    <row r="235" spans="4:124" ht="9.9499999999999993" customHeight="1" thickBot="1">
      <c r="D235" s="1740"/>
      <c r="E235" s="1809"/>
      <c r="F235" s="1809"/>
      <c r="G235" s="1809"/>
      <c r="H235" s="1809"/>
      <c r="I235" s="1809"/>
      <c r="J235" s="1808"/>
      <c r="K235" s="1808"/>
      <c r="L235" s="1808"/>
      <c r="M235" s="3285"/>
      <c r="N235" s="3285"/>
      <c r="O235" s="3285"/>
      <c r="P235" s="3285"/>
      <c r="Q235" s="3285"/>
      <c r="R235" s="3285"/>
      <c r="S235" s="3285"/>
      <c r="T235" s="3285"/>
      <c r="U235" s="3285"/>
      <c r="V235" s="3285"/>
      <c r="W235" s="3285"/>
      <c r="X235" s="3285"/>
      <c r="Y235" s="3285"/>
      <c r="Z235" s="3285"/>
      <c r="AA235" s="3285"/>
      <c r="AB235" s="3285"/>
      <c r="AC235" s="3285"/>
      <c r="AD235" s="1830"/>
      <c r="AE235" s="3285"/>
      <c r="AF235" s="3285"/>
      <c r="AG235" s="3285"/>
      <c r="AH235" s="3285"/>
      <c r="AI235" s="3285"/>
      <c r="AJ235" s="3285"/>
      <c r="AK235" s="3285"/>
      <c r="AL235" s="3285"/>
      <c r="AM235" s="1741"/>
      <c r="AS235" s="1689"/>
      <c r="AT235" s="3460"/>
      <c r="AU235" s="3460"/>
      <c r="AV235" s="3460"/>
      <c r="AW235" s="3460"/>
      <c r="AX235" s="3460"/>
      <c r="AY235" s="3460"/>
      <c r="AZ235" s="3460"/>
      <c r="BA235" s="3460"/>
      <c r="BB235" s="3460"/>
      <c r="BC235" s="3460"/>
      <c r="BD235" s="3460"/>
      <c r="BE235" s="3465"/>
      <c r="BF235" s="3466"/>
      <c r="BG235" s="3466"/>
      <c r="BH235" s="3467"/>
      <c r="BI235" s="3465"/>
      <c r="BJ235" s="3466"/>
      <c r="BK235" s="3466"/>
      <c r="BL235" s="3467"/>
      <c r="BM235" s="3465"/>
      <c r="BN235" s="3466"/>
      <c r="BO235" s="3466"/>
      <c r="BP235" s="3467"/>
      <c r="DT235" s="1422"/>
    </row>
    <row r="236" spans="4:124" ht="9.9499999999999993" customHeight="1" thickBot="1">
      <c r="D236" s="1740"/>
      <c r="E236" s="1808"/>
      <c r="F236" s="1808"/>
      <c r="G236" s="1808"/>
      <c r="H236" s="1808"/>
      <c r="I236" s="1808"/>
      <c r="J236" s="1808"/>
      <c r="K236" s="1808"/>
      <c r="L236" s="1808"/>
      <c r="M236" s="1808"/>
      <c r="N236" s="1808"/>
      <c r="O236" s="1808"/>
      <c r="P236" s="1808"/>
      <c r="Q236" s="1808"/>
      <c r="R236" s="1808"/>
      <c r="S236" s="1808"/>
      <c r="T236" s="1808"/>
      <c r="U236" s="1808"/>
      <c r="V236" s="1808"/>
      <c r="W236" s="1808"/>
      <c r="X236" s="1808"/>
      <c r="Y236" s="1808"/>
      <c r="Z236" s="1808"/>
      <c r="AA236" s="1808"/>
      <c r="AB236" s="1808"/>
      <c r="AC236" s="1808"/>
      <c r="AD236" s="1808"/>
      <c r="AE236" s="1808"/>
      <c r="AF236" s="1808"/>
      <c r="AG236" s="1808"/>
      <c r="AH236" s="1808"/>
      <c r="AI236" s="1808"/>
      <c r="AJ236" s="1808"/>
      <c r="AK236" s="1808"/>
      <c r="AL236" s="1808"/>
      <c r="AM236" s="1741"/>
      <c r="AS236" s="1689"/>
      <c r="DT236" s="1422"/>
    </row>
    <row r="237" spans="4:124" ht="9.9499999999999993" customHeight="1">
      <c r="D237" s="1740"/>
      <c r="E237" s="1854" t="s">
        <v>2837</v>
      </c>
      <c r="F237" s="1855"/>
      <c r="G237" s="1855"/>
      <c r="H237" s="1855"/>
      <c r="I237" s="1855"/>
      <c r="J237" s="1703"/>
      <c r="K237" s="1858" t="s">
        <v>2840</v>
      </c>
      <c r="L237" s="1858"/>
      <c r="M237" s="1858"/>
      <c r="N237" s="1858"/>
      <c r="O237" s="1858"/>
      <c r="P237" s="1858"/>
      <c r="Q237" s="1858"/>
      <c r="R237" s="1858"/>
      <c r="S237" s="1858"/>
      <c r="T237" s="1858"/>
      <c r="U237" s="1858"/>
      <c r="V237" s="1858"/>
      <c r="W237" s="1858"/>
      <c r="X237" s="1858"/>
      <c r="Y237" s="1858"/>
      <c r="Z237" s="1858"/>
      <c r="AA237" s="1858"/>
      <c r="AB237" s="1858"/>
      <c r="AC237" s="1858"/>
      <c r="AD237" s="1858"/>
      <c r="AE237" s="1858"/>
      <c r="AF237" s="1858"/>
      <c r="AG237" s="1858"/>
      <c r="AH237" s="1858"/>
      <c r="AI237" s="1859"/>
      <c r="AJ237" s="1859"/>
      <c r="AK237" s="1859"/>
      <c r="AL237" s="1860"/>
      <c r="AM237" s="1850"/>
      <c r="AS237" s="1689"/>
      <c r="AT237" s="3399" t="s">
        <v>2876</v>
      </c>
      <c r="AU237" s="3400"/>
      <c r="AV237" s="2797" t="s">
        <v>2895</v>
      </c>
      <c r="AW237" s="2798"/>
      <c r="AX237" s="2799"/>
      <c r="AY237" s="2797" t="s">
        <v>2877</v>
      </c>
      <c r="AZ237" s="2798"/>
      <c r="BA237" s="2798"/>
      <c r="BB237" s="2798"/>
      <c r="BC237" s="2798"/>
      <c r="BD237" s="2798"/>
      <c r="BE237" s="2798"/>
      <c r="BF237" s="2799"/>
      <c r="BG237" s="2797" t="s">
        <v>2884</v>
      </c>
      <c r="BH237" s="2798"/>
      <c r="BI237" s="2798"/>
      <c r="BJ237" s="2798"/>
      <c r="BK237" s="2798"/>
      <c r="BL237" s="2798"/>
      <c r="BM237" s="2798"/>
      <c r="BN237" s="2798"/>
      <c r="BO237" s="2798"/>
      <c r="BP237" s="2798"/>
      <c r="BQ237" s="2798"/>
      <c r="BR237" s="2799"/>
      <c r="BS237" s="2797" t="s">
        <v>2878</v>
      </c>
      <c r="BT237" s="2798"/>
      <c r="BU237" s="2798"/>
      <c r="BV237" s="2798"/>
      <c r="BW237" s="2798"/>
      <c r="BX237" s="2798"/>
      <c r="BY237" s="2798"/>
      <c r="BZ237" s="2798"/>
      <c r="CA237" s="2798"/>
      <c r="CB237" s="2799"/>
      <c r="CC237" s="2797" t="s">
        <v>2879</v>
      </c>
      <c r="CD237" s="2798"/>
      <c r="CE237" s="2798"/>
      <c r="CF237" s="2798"/>
      <c r="CG237" s="2798"/>
      <c r="CH237" s="2798"/>
      <c r="CI237" s="2798"/>
      <c r="CJ237" s="2798"/>
      <c r="CK237" s="2798"/>
      <c r="CL237" s="2799"/>
      <c r="CM237" s="2797" t="s">
        <v>2881</v>
      </c>
      <c r="CN237" s="2798"/>
      <c r="CO237" s="2798"/>
      <c r="CP237" s="2798"/>
      <c r="CQ237" s="2799"/>
      <c r="CR237" s="3497" t="s">
        <v>2873</v>
      </c>
      <c r="CS237" s="3498"/>
      <c r="CT237" s="3498"/>
      <c r="CU237" s="3498"/>
      <c r="CV237" s="3498"/>
      <c r="CW237" s="3499"/>
      <c r="CX237" s="3497" t="s">
        <v>2882</v>
      </c>
      <c r="CY237" s="3510"/>
      <c r="CZ237" s="3510"/>
      <c r="DA237" s="3510"/>
      <c r="DB237" s="3510"/>
      <c r="DC237" s="3510"/>
      <c r="DD237" s="3510"/>
      <c r="DE237" s="3511"/>
      <c r="DF237" s="3497" t="s">
        <v>2892</v>
      </c>
      <c r="DG237" s="3510"/>
      <c r="DH237" s="3510"/>
      <c r="DI237" s="3510"/>
      <c r="DJ237" s="3510"/>
      <c r="DK237" s="3510"/>
      <c r="DL237" s="3510"/>
      <c r="DM237" s="3511"/>
      <c r="DN237" s="1787"/>
      <c r="DT237" s="1422"/>
    </row>
    <row r="238" spans="4:124" ht="9.9499999999999993" customHeight="1">
      <c r="D238" s="1740"/>
      <c r="E238" s="1704"/>
      <c r="F238" s="1691"/>
      <c r="G238" s="1691"/>
      <c r="H238" s="1691"/>
      <c r="I238" s="1691"/>
      <c r="J238" s="1691"/>
      <c r="K238" s="1902" t="s">
        <v>2908</v>
      </c>
      <c r="L238" s="1903"/>
      <c r="M238" s="1856"/>
      <c r="N238" s="1856"/>
      <c r="O238" s="1856"/>
      <c r="P238" s="1856"/>
      <c r="Q238" s="1856"/>
      <c r="R238" s="1856"/>
      <c r="S238" s="1856"/>
      <c r="T238" s="1856"/>
      <c r="U238" s="1856"/>
      <c r="V238" s="1856"/>
      <c r="W238" s="1856"/>
      <c r="X238" s="1856"/>
      <c r="Y238" s="1856"/>
      <c r="Z238" s="1856"/>
      <c r="AA238" s="1856"/>
      <c r="AB238" s="1856"/>
      <c r="AC238" s="1856"/>
      <c r="AD238" s="1856"/>
      <c r="AE238" s="1856"/>
      <c r="AF238" s="1856"/>
      <c r="AG238" s="1856"/>
      <c r="AH238" s="1856"/>
      <c r="AI238" s="1851"/>
      <c r="AJ238" s="1851"/>
      <c r="AK238" s="1691"/>
      <c r="AL238" s="1853"/>
      <c r="AM238" s="1850"/>
      <c r="AS238" s="1689"/>
      <c r="AT238" s="3401"/>
      <c r="AU238" s="3402"/>
      <c r="AV238" s="2977"/>
      <c r="AW238" s="2850"/>
      <c r="AX238" s="2851"/>
      <c r="AY238" s="2800"/>
      <c r="AZ238" s="2801"/>
      <c r="BA238" s="2801"/>
      <c r="BB238" s="2801"/>
      <c r="BC238" s="2801"/>
      <c r="BD238" s="2801"/>
      <c r="BE238" s="2801"/>
      <c r="BF238" s="2802"/>
      <c r="BG238" s="2800"/>
      <c r="BH238" s="2801"/>
      <c r="BI238" s="2801"/>
      <c r="BJ238" s="2801"/>
      <c r="BK238" s="2801"/>
      <c r="BL238" s="2801"/>
      <c r="BM238" s="2801"/>
      <c r="BN238" s="2801"/>
      <c r="BO238" s="2801"/>
      <c r="BP238" s="2801"/>
      <c r="BQ238" s="2801"/>
      <c r="BR238" s="2802"/>
      <c r="BS238" s="2800"/>
      <c r="BT238" s="2801"/>
      <c r="BU238" s="2801"/>
      <c r="BV238" s="2801"/>
      <c r="BW238" s="2801"/>
      <c r="BX238" s="2801"/>
      <c r="BY238" s="2801"/>
      <c r="BZ238" s="2801"/>
      <c r="CA238" s="2801"/>
      <c r="CB238" s="2802"/>
      <c r="CC238" s="2800"/>
      <c r="CD238" s="2801"/>
      <c r="CE238" s="2801"/>
      <c r="CF238" s="2801"/>
      <c r="CG238" s="2801"/>
      <c r="CH238" s="2801"/>
      <c r="CI238" s="2801"/>
      <c r="CJ238" s="2801"/>
      <c r="CK238" s="2801"/>
      <c r="CL238" s="2802"/>
      <c r="CM238" s="2800"/>
      <c r="CN238" s="2801"/>
      <c r="CO238" s="2801"/>
      <c r="CP238" s="2801"/>
      <c r="CQ238" s="2802"/>
      <c r="CR238" s="3500"/>
      <c r="CS238" s="3501"/>
      <c r="CT238" s="3501"/>
      <c r="CU238" s="3501"/>
      <c r="CV238" s="3501"/>
      <c r="CW238" s="3502"/>
      <c r="CX238" s="3512"/>
      <c r="CY238" s="3513"/>
      <c r="CZ238" s="3513"/>
      <c r="DA238" s="3513"/>
      <c r="DB238" s="3513"/>
      <c r="DC238" s="3513"/>
      <c r="DD238" s="3513"/>
      <c r="DE238" s="3514"/>
      <c r="DF238" s="3512"/>
      <c r="DG238" s="3513"/>
      <c r="DH238" s="3513"/>
      <c r="DI238" s="3513"/>
      <c r="DJ238" s="3513"/>
      <c r="DK238" s="3513"/>
      <c r="DL238" s="3513"/>
      <c r="DM238" s="3514"/>
      <c r="DN238" s="1776"/>
      <c r="DT238" s="1422"/>
    </row>
    <row r="239" spans="4:124" ht="9.9499999999999993" customHeight="1">
      <c r="D239" s="1740"/>
      <c r="E239" s="1704"/>
      <c r="F239" s="1691"/>
      <c r="G239" s="1691"/>
      <c r="H239" s="1691"/>
      <c r="I239" s="1691"/>
      <c r="J239" s="1691"/>
      <c r="K239" s="1856" t="s">
        <v>2839</v>
      </c>
      <c r="L239" s="1856"/>
      <c r="M239" s="1856"/>
      <c r="N239" s="1856"/>
      <c r="O239" s="1856"/>
      <c r="P239" s="1856"/>
      <c r="Q239" s="1856"/>
      <c r="R239" s="1856"/>
      <c r="S239" s="1856"/>
      <c r="T239" s="1856"/>
      <c r="U239" s="1856"/>
      <c r="V239" s="1856"/>
      <c r="W239" s="1856"/>
      <c r="X239" s="1856"/>
      <c r="Y239" s="1856"/>
      <c r="Z239" s="1856"/>
      <c r="AA239" s="1856"/>
      <c r="AB239" s="1856"/>
      <c r="AC239" s="1856"/>
      <c r="AD239" s="1856"/>
      <c r="AE239" s="1856"/>
      <c r="AF239" s="1856"/>
      <c r="AG239" s="1856"/>
      <c r="AH239" s="1856"/>
      <c r="AI239" s="1851"/>
      <c r="AJ239" s="1851"/>
      <c r="AK239" s="1851"/>
      <c r="AL239" s="1882"/>
      <c r="AM239" s="1850"/>
      <c r="AS239" s="1689"/>
      <c r="AT239" s="3256" t="s">
        <v>2883</v>
      </c>
      <c r="AU239" s="3257"/>
      <c r="AV239" s="3256">
        <v>1</v>
      </c>
      <c r="AW239" s="3515"/>
      <c r="AX239" s="3257"/>
      <c r="AY239" s="3548" t="s">
        <v>2880</v>
      </c>
      <c r="AZ239" s="3549"/>
      <c r="BA239" s="3549"/>
      <c r="BB239" s="3549"/>
      <c r="BC239" s="3549"/>
      <c r="BD239" s="3550"/>
      <c r="BE239" s="2832" t="s">
        <v>1115</v>
      </c>
      <c r="BF239" s="2793"/>
      <c r="BG239" s="3551" t="s">
        <v>2885</v>
      </c>
      <c r="BH239" s="3477"/>
      <c r="BI239" s="3477"/>
      <c r="BJ239" s="3477"/>
      <c r="BK239" s="3477"/>
      <c r="BL239" s="3477"/>
      <c r="BM239" s="3477"/>
      <c r="BN239" s="3477"/>
      <c r="BO239" s="3477"/>
      <c r="BP239" s="3478"/>
      <c r="BQ239" s="2832" t="s">
        <v>1115</v>
      </c>
      <c r="BR239" s="2793"/>
      <c r="BS239" s="3548" t="s">
        <v>1179</v>
      </c>
      <c r="BT239" s="3549"/>
      <c r="BU239" s="3549"/>
      <c r="BV239" s="3549"/>
      <c r="BW239" s="3549"/>
      <c r="BX239" s="3549"/>
      <c r="BY239" s="3549"/>
      <c r="BZ239" s="3550"/>
      <c r="CA239" s="3492" t="s">
        <v>1180</v>
      </c>
      <c r="CB239" s="3493"/>
      <c r="CC239" s="3548" t="s">
        <v>1179</v>
      </c>
      <c r="CD239" s="3549"/>
      <c r="CE239" s="3549"/>
      <c r="CF239" s="3549"/>
      <c r="CG239" s="3549"/>
      <c r="CH239" s="3549"/>
      <c r="CI239" s="3549"/>
      <c r="CJ239" s="3550"/>
      <c r="CK239" s="3492" t="s">
        <v>1180</v>
      </c>
      <c r="CL239" s="3493"/>
      <c r="CM239" s="3548">
        <v>10</v>
      </c>
      <c r="CN239" s="3549"/>
      <c r="CO239" s="3549"/>
      <c r="CP239" s="3549"/>
      <c r="CQ239" s="3550"/>
      <c r="CR239" s="3552">
        <v>600</v>
      </c>
      <c r="CS239" s="3553"/>
      <c r="CT239" s="3553"/>
      <c r="CU239" s="3553"/>
      <c r="CV239" s="3553"/>
      <c r="CW239" s="3554"/>
      <c r="CX239" s="3552">
        <f>CR239*CM239</f>
        <v>6000</v>
      </c>
      <c r="CY239" s="3553"/>
      <c r="CZ239" s="3553"/>
      <c r="DA239" s="3553"/>
      <c r="DB239" s="3553"/>
      <c r="DC239" s="3553"/>
      <c r="DD239" s="3553"/>
      <c r="DE239" s="3554"/>
      <c r="DF239" s="3365">
        <f>CX239</f>
        <v>6000</v>
      </c>
      <c r="DG239" s="3366"/>
      <c r="DH239" s="3366"/>
      <c r="DI239" s="3366"/>
      <c r="DJ239" s="3366"/>
      <c r="DK239" s="3366"/>
      <c r="DL239" s="3366"/>
      <c r="DM239" s="3367"/>
      <c r="DN239" s="1777"/>
      <c r="DT239" s="1422"/>
    </row>
    <row r="240" spans="4:124" ht="9.9499999999999993" customHeight="1">
      <c r="D240" s="1740"/>
      <c r="E240" s="1704"/>
      <c r="F240" s="1691"/>
      <c r="G240" s="1691"/>
      <c r="H240" s="1691"/>
      <c r="I240" s="1691"/>
      <c r="J240" s="1691"/>
      <c r="K240" s="1856" t="s">
        <v>2842</v>
      </c>
      <c r="L240" s="1856"/>
      <c r="M240" s="1856"/>
      <c r="N240" s="1856"/>
      <c r="O240" s="1856"/>
      <c r="P240" s="1856"/>
      <c r="Q240" s="1856"/>
      <c r="R240" s="1856"/>
      <c r="S240" s="1856"/>
      <c r="T240" s="1856"/>
      <c r="U240" s="1856"/>
      <c r="V240" s="1856"/>
      <c r="W240" s="1856"/>
      <c r="X240" s="1856"/>
      <c r="Y240" s="1856"/>
      <c r="Z240" s="1856"/>
      <c r="AA240" s="1856"/>
      <c r="AB240" s="1856"/>
      <c r="AC240" s="1856"/>
      <c r="AD240" s="1856"/>
      <c r="AE240" s="1856"/>
      <c r="AF240" s="1856"/>
      <c r="AG240" s="1856"/>
      <c r="AH240" s="1856"/>
      <c r="AI240" s="1856"/>
      <c r="AJ240" s="1856"/>
      <c r="AK240" s="1851"/>
      <c r="AL240" s="1882"/>
      <c r="AM240" s="1850"/>
      <c r="AS240" s="1689"/>
      <c r="AT240" s="3260"/>
      <c r="AU240" s="3261"/>
      <c r="AV240" s="3260"/>
      <c r="AW240" s="3516"/>
      <c r="AX240" s="3261"/>
      <c r="AY240" s="3438"/>
      <c r="AZ240" s="3439"/>
      <c r="BA240" s="3439"/>
      <c r="BB240" s="3439"/>
      <c r="BC240" s="3439"/>
      <c r="BD240" s="3440"/>
      <c r="BE240" s="2794"/>
      <c r="BF240" s="2796"/>
      <c r="BG240" s="3518"/>
      <c r="BH240" s="3519"/>
      <c r="BI240" s="3519"/>
      <c r="BJ240" s="3519"/>
      <c r="BK240" s="3519"/>
      <c r="BL240" s="3519"/>
      <c r="BM240" s="3519"/>
      <c r="BN240" s="3519"/>
      <c r="BO240" s="3519"/>
      <c r="BP240" s="3520"/>
      <c r="BQ240" s="2794"/>
      <c r="BR240" s="2796"/>
      <c r="BS240" s="3438"/>
      <c r="BT240" s="3439"/>
      <c r="BU240" s="3439"/>
      <c r="BV240" s="3439"/>
      <c r="BW240" s="3439"/>
      <c r="BX240" s="3439"/>
      <c r="BY240" s="3439"/>
      <c r="BZ240" s="3440"/>
      <c r="CA240" s="3494"/>
      <c r="CB240" s="3495"/>
      <c r="CC240" s="3438"/>
      <c r="CD240" s="3439"/>
      <c r="CE240" s="3439"/>
      <c r="CF240" s="3439"/>
      <c r="CG240" s="3439"/>
      <c r="CH240" s="3439"/>
      <c r="CI240" s="3439"/>
      <c r="CJ240" s="3440"/>
      <c r="CK240" s="3494"/>
      <c r="CL240" s="3495"/>
      <c r="CM240" s="3438"/>
      <c r="CN240" s="3439"/>
      <c r="CO240" s="3439"/>
      <c r="CP240" s="3439"/>
      <c r="CQ240" s="3440"/>
      <c r="CR240" s="3555"/>
      <c r="CS240" s="3556"/>
      <c r="CT240" s="3556"/>
      <c r="CU240" s="3556"/>
      <c r="CV240" s="3556"/>
      <c r="CW240" s="3557"/>
      <c r="CX240" s="3555"/>
      <c r="CY240" s="3556"/>
      <c r="CZ240" s="3556"/>
      <c r="DA240" s="3556"/>
      <c r="DB240" s="3556"/>
      <c r="DC240" s="3556"/>
      <c r="DD240" s="3556"/>
      <c r="DE240" s="3557"/>
      <c r="DF240" s="3368"/>
      <c r="DG240" s="3369"/>
      <c r="DH240" s="3369"/>
      <c r="DI240" s="3369"/>
      <c r="DJ240" s="3369"/>
      <c r="DK240" s="3369"/>
      <c r="DL240" s="3369"/>
      <c r="DM240" s="3370"/>
      <c r="DN240" s="1707"/>
      <c r="DT240" s="1422"/>
    </row>
    <row r="241" spans="4:124" ht="9.9499999999999993" customHeight="1" thickBot="1">
      <c r="D241" s="1740"/>
      <c r="E241" s="1705"/>
      <c r="F241" s="1706"/>
      <c r="G241" s="1706"/>
      <c r="H241" s="1706"/>
      <c r="I241" s="1706"/>
      <c r="J241" s="1706"/>
      <c r="K241" s="1857"/>
      <c r="L241" s="1857"/>
      <c r="M241" s="1857"/>
      <c r="N241" s="1857"/>
      <c r="O241" s="1857"/>
      <c r="P241" s="1857"/>
      <c r="Q241" s="1857"/>
      <c r="R241" s="1857"/>
      <c r="S241" s="1857"/>
      <c r="T241" s="1857"/>
      <c r="U241" s="1857"/>
      <c r="V241" s="1857"/>
      <c r="W241" s="1857"/>
      <c r="X241" s="1857"/>
      <c r="Y241" s="1857"/>
      <c r="Z241" s="1857"/>
      <c r="AA241" s="1857"/>
      <c r="AB241" s="1857"/>
      <c r="AC241" s="1857"/>
      <c r="AD241" s="1857"/>
      <c r="AE241" s="1857"/>
      <c r="AF241" s="1857"/>
      <c r="AG241" s="1857"/>
      <c r="AH241" s="1857"/>
      <c r="AI241" s="1857"/>
      <c r="AJ241" s="1857"/>
      <c r="AK241" s="1852"/>
      <c r="AL241" s="1883"/>
      <c r="AM241" s="1850"/>
      <c r="AS241" s="1689"/>
      <c r="AT241" s="3256" t="s">
        <v>2883</v>
      </c>
      <c r="AU241" s="3257"/>
      <c r="AV241" s="3256">
        <v>2</v>
      </c>
      <c r="AW241" s="3515"/>
      <c r="AX241" s="3257"/>
      <c r="AY241" s="3548" t="s">
        <v>2888</v>
      </c>
      <c r="AZ241" s="3549"/>
      <c r="BA241" s="3549"/>
      <c r="BB241" s="3549"/>
      <c r="BC241" s="3549"/>
      <c r="BD241" s="3550"/>
      <c r="BE241" s="2832" t="s">
        <v>1115</v>
      </c>
      <c r="BF241" s="2793"/>
      <c r="BG241" s="3551" t="s">
        <v>2890</v>
      </c>
      <c r="BH241" s="3565"/>
      <c r="BI241" s="3565"/>
      <c r="BJ241" s="3565"/>
      <c r="BK241" s="3565"/>
      <c r="BL241" s="3565"/>
      <c r="BM241" s="3565"/>
      <c r="BN241" s="3565"/>
      <c r="BO241" s="3565"/>
      <c r="BP241" s="3566"/>
      <c r="BQ241" s="2832" t="s">
        <v>1115</v>
      </c>
      <c r="BR241" s="2793"/>
      <c r="BS241" s="3548" t="s">
        <v>1179</v>
      </c>
      <c r="BT241" s="3549"/>
      <c r="BU241" s="3549"/>
      <c r="BV241" s="3549"/>
      <c r="BW241" s="3549"/>
      <c r="BX241" s="3549"/>
      <c r="BY241" s="3549"/>
      <c r="BZ241" s="3550"/>
      <c r="CA241" s="3492" t="s">
        <v>1180</v>
      </c>
      <c r="CB241" s="3493"/>
      <c r="CC241" s="3548" t="s">
        <v>1179</v>
      </c>
      <c r="CD241" s="3549"/>
      <c r="CE241" s="3549"/>
      <c r="CF241" s="3549"/>
      <c r="CG241" s="3549"/>
      <c r="CH241" s="3549"/>
      <c r="CI241" s="3549"/>
      <c r="CJ241" s="3550"/>
      <c r="CK241" s="3492" t="s">
        <v>1180</v>
      </c>
      <c r="CL241" s="3493"/>
      <c r="CM241" s="3548">
        <v>10</v>
      </c>
      <c r="CN241" s="3549"/>
      <c r="CO241" s="3549"/>
      <c r="CP241" s="3549"/>
      <c r="CQ241" s="3550"/>
      <c r="CR241" s="3552">
        <v>600</v>
      </c>
      <c r="CS241" s="3553"/>
      <c r="CT241" s="3553"/>
      <c r="CU241" s="3553"/>
      <c r="CV241" s="3553"/>
      <c r="CW241" s="3554"/>
      <c r="CX241" s="3552">
        <f>CR241*CM241</f>
        <v>6000</v>
      </c>
      <c r="CY241" s="3553"/>
      <c r="CZ241" s="3553"/>
      <c r="DA241" s="3553"/>
      <c r="DB241" s="3553"/>
      <c r="DC241" s="3553"/>
      <c r="DD241" s="3553"/>
      <c r="DE241" s="3554"/>
      <c r="DF241" s="3365">
        <f>CX241+DF239</f>
        <v>12000</v>
      </c>
      <c r="DG241" s="3366"/>
      <c r="DH241" s="3366"/>
      <c r="DI241" s="3366"/>
      <c r="DJ241" s="3366"/>
      <c r="DK241" s="3366"/>
      <c r="DL241" s="3366"/>
      <c r="DM241" s="3367"/>
      <c r="DN241" s="1707"/>
      <c r="DT241" s="1422"/>
    </row>
    <row r="242" spans="4:124" ht="9.9499999999999993" customHeight="1">
      <c r="D242" s="1740"/>
      <c r="E242" s="1906" t="s">
        <v>2928</v>
      </c>
      <c r="F242" s="1905"/>
      <c r="G242" s="1905"/>
      <c r="H242" s="1905"/>
      <c r="I242" s="1905"/>
      <c r="J242" s="1907"/>
      <c r="K242" s="1898" t="s">
        <v>2840</v>
      </c>
      <c r="L242" s="1918"/>
      <c r="M242" s="1919"/>
      <c r="N242" s="1919"/>
      <c r="O242" s="1919"/>
      <c r="P242" s="1919"/>
      <c r="Q242" s="1919"/>
      <c r="R242" s="1919"/>
      <c r="S242" s="1919"/>
      <c r="T242" s="1919"/>
      <c r="U242" s="1919"/>
      <c r="V242" s="1919"/>
      <c r="W242" s="1919"/>
      <c r="X242" s="1919"/>
      <c r="Y242" s="1919"/>
      <c r="Z242" s="1919"/>
      <c r="AA242" s="1919"/>
      <c r="AB242" s="1919"/>
      <c r="AC242" s="1919"/>
      <c r="AD242" s="1919"/>
      <c r="AE242" s="1919"/>
      <c r="AF242" s="1919"/>
      <c r="AG242" s="1833"/>
      <c r="AH242" s="1833"/>
      <c r="AI242" s="1833"/>
      <c r="AJ242" s="1833"/>
      <c r="AK242" s="1830"/>
      <c r="AL242" s="1422"/>
      <c r="AM242" s="1741"/>
      <c r="AS242" s="1689"/>
      <c r="AT242" s="3260"/>
      <c r="AU242" s="3261"/>
      <c r="AV242" s="3260"/>
      <c r="AW242" s="3516"/>
      <c r="AX242" s="3261"/>
      <c r="AY242" s="3438"/>
      <c r="AZ242" s="3439"/>
      <c r="BA242" s="3439"/>
      <c r="BB242" s="3439"/>
      <c r="BC242" s="3439"/>
      <c r="BD242" s="3440"/>
      <c r="BE242" s="2794"/>
      <c r="BF242" s="2796"/>
      <c r="BG242" s="3567"/>
      <c r="BH242" s="3568"/>
      <c r="BI242" s="3568"/>
      <c r="BJ242" s="3568"/>
      <c r="BK242" s="3568"/>
      <c r="BL242" s="3568"/>
      <c r="BM242" s="3568"/>
      <c r="BN242" s="3568"/>
      <c r="BO242" s="3568"/>
      <c r="BP242" s="3569"/>
      <c r="BQ242" s="2794"/>
      <c r="BR242" s="2796"/>
      <c r="BS242" s="3438"/>
      <c r="BT242" s="3439"/>
      <c r="BU242" s="3439"/>
      <c r="BV242" s="3439"/>
      <c r="BW242" s="3439"/>
      <c r="BX242" s="3439"/>
      <c r="BY242" s="3439"/>
      <c r="BZ242" s="3440"/>
      <c r="CA242" s="3494"/>
      <c r="CB242" s="3495"/>
      <c r="CC242" s="3438"/>
      <c r="CD242" s="3439"/>
      <c r="CE242" s="3439"/>
      <c r="CF242" s="3439"/>
      <c r="CG242" s="3439"/>
      <c r="CH242" s="3439"/>
      <c r="CI242" s="3439"/>
      <c r="CJ242" s="3440"/>
      <c r="CK242" s="3494"/>
      <c r="CL242" s="3495"/>
      <c r="CM242" s="3438"/>
      <c r="CN242" s="3439"/>
      <c r="CO242" s="3439"/>
      <c r="CP242" s="3439"/>
      <c r="CQ242" s="3440"/>
      <c r="CR242" s="3555"/>
      <c r="CS242" s="3556"/>
      <c r="CT242" s="3556"/>
      <c r="CU242" s="3556"/>
      <c r="CV242" s="3556"/>
      <c r="CW242" s="3557"/>
      <c r="CX242" s="3555"/>
      <c r="CY242" s="3556"/>
      <c r="CZ242" s="3556"/>
      <c r="DA242" s="3556"/>
      <c r="DB242" s="3556"/>
      <c r="DC242" s="3556"/>
      <c r="DD242" s="3556"/>
      <c r="DE242" s="3557"/>
      <c r="DF242" s="3368"/>
      <c r="DG242" s="3369"/>
      <c r="DH242" s="3369"/>
      <c r="DI242" s="3369"/>
      <c r="DJ242" s="3369"/>
      <c r="DK242" s="3369"/>
      <c r="DL242" s="3369"/>
      <c r="DM242" s="3370"/>
      <c r="DN242" s="1707"/>
      <c r="DT242" s="1422"/>
    </row>
    <row r="243" spans="4:124" ht="9.9499999999999993" customHeight="1">
      <c r="D243" s="1740"/>
      <c r="E243" s="1724"/>
      <c r="F243" s="1725"/>
      <c r="G243" s="1725"/>
      <c r="H243" s="1725"/>
      <c r="I243" s="1725"/>
      <c r="J243" s="1725"/>
      <c r="K243" s="1921" t="s">
        <v>2929</v>
      </c>
      <c r="L243" s="1900"/>
      <c r="M243" s="1833"/>
      <c r="N243" s="1833"/>
      <c r="O243" s="1833"/>
      <c r="P243" s="1833"/>
      <c r="Q243" s="1833"/>
      <c r="R243" s="1833"/>
      <c r="S243" s="1833"/>
      <c r="T243" s="1833"/>
      <c r="U243" s="1833"/>
      <c r="V243" s="1833"/>
      <c r="W243" s="1833"/>
      <c r="X243" s="1833"/>
      <c r="Y243" s="1833"/>
      <c r="Z243" s="1833"/>
      <c r="AA243" s="1833"/>
      <c r="AB243" s="1833"/>
      <c r="AC243" s="1833"/>
      <c r="AD243" s="1833"/>
      <c r="AE243" s="1833"/>
      <c r="AF243" s="1833"/>
      <c r="AG243" s="1833"/>
      <c r="AH243" s="1833"/>
      <c r="AI243" s="1833"/>
      <c r="AJ243" s="1833"/>
      <c r="AK243" s="1830"/>
      <c r="AL243" s="1422"/>
      <c r="AM243" s="1741"/>
      <c r="AS243" s="1689"/>
      <c r="AT243" s="3256" t="s">
        <v>2883</v>
      </c>
      <c r="AU243" s="3257"/>
      <c r="AV243" s="3256">
        <v>3</v>
      </c>
      <c r="AW243" s="3515"/>
      <c r="AX243" s="3257"/>
      <c r="AY243" s="3548" t="s">
        <v>2889</v>
      </c>
      <c r="AZ243" s="3549"/>
      <c r="BA243" s="3549"/>
      <c r="BB243" s="3549"/>
      <c r="BC243" s="3549"/>
      <c r="BD243" s="3550"/>
      <c r="BE243" s="2832" t="s">
        <v>1115</v>
      </c>
      <c r="BF243" s="2793"/>
      <c r="BG243" s="3551" t="s">
        <v>2891</v>
      </c>
      <c r="BH243" s="3565"/>
      <c r="BI243" s="3565"/>
      <c r="BJ243" s="3565"/>
      <c r="BK243" s="3565"/>
      <c r="BL243" s="3565"/>
      <c r="BM243" s="3565"/>
      <c r="BN243" s="3565"/>
      <c r="BO243" s="3565"/>
      <c r="BP243" s="3566"/>
      <c r="BQ243" s="2832" t="s">
        <v>1115</v>
      </c>
      <c r="BR243" s="2793"/>
      <c r="BS243" s="3548" t="s">
        <v>1179</v>
      </c>
      <c r="BT243" s="3549"/>
      <c r="BU243" s="3549"/>
      <c r="BV243" s="3549"/>
      <c r="BW243" s="3549"/>
      <c r="BX243" s="3549"/>
      <c r="BY243" s="3549"/>
      <c r="BZ243" s="3550"/>
      <c r="CA243" s="3492" t="s">
        <v>1180</v>
      </c>
      <c r="CB243" s="3493"/>
      <c r="CC243" s="3548" t="s">
        <v>1179</v>
      </c>
      <c r="CD243" s="3549"/>
      <c r="CE243" s="3549"/>
      <c r="CF243" s="3549"/>
      <c r="CG243" s="3549"/>
      <c r="CH243" s="3549"/>
      <c r="CI243" s="3549"/>
      <c r="CJ243" s="3550"/>
      <c r="CK243" s="3492" t="s">
        <v>1180</v>
      </c>
      <c r="CL243" s="3493"/>
      <c r="CM243" s="3548">
        <v>10</v>
      </c>
      <c r="CN243" s="3549"/>
      <c r="CO243" s="3549"/>
      <c r="CP243" s="3549"/>
      <c r="CQ243" s="3550"/>
      <c r="CR243" s="3552">
        <v>600</v>
      </c>
      <c r="CS243" s="3553"/>
      <c r="CT243" s="3553"/>
      <c r="CU243" s="3553"/>
      <c r="CV243" s="3553"/>
      <c r="CW243" s="3554"/>
      <c r="CX243" s="3552">
        <f>CR243*CM243</f>
        <v>6000</v>
      </c>
      <c r="CY243" s="3553"/>
      <c r="CZ243" s="3553"/>
      <c r="DA243" s="3553"/>
      <c r="DB243" s="3553"/>
      <c r="DC243" s="3553"/>
      <c r="DD243" s="3553"/>
      <c r="DE243" s="3554"/>
      <c r="DF243" s="3559">
        <f>CX243+DF241</f>
        <v>18000</v>
      </c>
      <c r="DG243" s="3560"/>
      <c r="DH243" s="3560"/>
      <c r="DI243" s="3560"/>
      <c r="DJ243" s="3560"/>
      <c r="DK243" s="3560"/>
      <c r="DL243" s="3560"/>
      <c r="DM243" s="3561"/>
      <c r="DN243" s="1707"/>
      <c r="DT243" s="1422"/>
    </row>
    <row r="244" spans="4:124" ht="9.9499999999999993" customHeight="1">
      <c r="D244" s="1740"/>
      <c r="E244" s="1724"/>
      <c r="F244" s="1725"/>
      <c r="G244" s="1725"/>
      <c r="H244" s="1725"/>
      <c r="I244" s="1725"/>
      <c r="J244" s="1725"/>
      <c r="K244" s="1890" t="s">
        <v>2839</v>
      </c>
      <c r="L244" s="1865"/>
      <c r="M244" s="1833"/>
      <c r="N244" s="1833"/>
      <c r="O244" s="1833"/>
      <c r="P244" s="1833"/>
      <c r="Q244" s="1833"/>
      <c r="R244" s="1833"/>
      <c r="S244" s="1833"/>
      <c r="T244" s="1833"/>
      <c r="U244" s="1833"/>
      <c r="V244" s="1833"/>
      <c r="W244" s="1833"/>
      <c r="X244" s="1833"/>
      <c r="Y244" s="1833"/>
      <c r="Z244" s="1833"/>
      <c r="AA244" s="1833"/>
      <c r="AB244" s="1833"/>
      <c r="AC244" s="1833"/>
      <c r="AD244" s="1833"/>
      <c r="AE244" s="1833"/>
      <c r="AF244" s="1833"/>
      <c r="AG244" s="1833"/>
      <c r="AH244" s="1833"/>
      <c r="AI244" s="1833"/>
      <c r="AJ244" s="1833"/>
      <c r="AK244" s="1830"/>
      <c r="AL244" s="1422"/>
      <c r="AM244" s="1741"/>
      <c r="AS244" s="1689"/>
      <c r="AT244" s="3260"/>
      <c r="AU244" s="3261"/>
      <c r="AV244" s="3260"/>
      <c r="AW244" s="3516"/>
      <c r="AX244" s="3261"/>
      <c r="AY244" s="3438"/>
      <c r="AZ244" s="3439"/>
      <c r="BA244" s="3439"/>
      <c r="BB244" s="3439"/>
      <c r="BC244" s="3439"/>
      <c r="BD244" s="3440"/>
      <c r="BE244" s="2794"/>
      <c r="BF244" s="2796"/>
      <c r="BG244" s="3567"/>
      <c r="BH244" s="3568"/>
      <c r="BI244" s="3568"/>
      <c r="BJ244" s="3568"/>
      <c r="BK244" s="3568"/>
      <c r="BL244" s="3568"/>
      <c r="BM244" s="3568"/>
      <c r="BN244" s="3568"/>
      <c r="BO244" s="3568"/>
      <c r="BP244" s="3569"/>
      <c r="BQ244" s="2794"/>
      <c r="BR244" s="2796"/>
      <c r="BS244" s="3438"/>
      <c r="BT244" s="3439"/>
      <c r="BU244" s="3439"/>
      <c r="BV244" s="3439"/>
      <c r="BW244" s="3439"/>
      <c r="BX244" s="3439"/>
      <c r="BY244" s="3439"/>
      <c r="BZ244" s="3440"/>
      <c r="CA244" s="3494"/>
      <c r="CB244" s="3495"/>
      <c r="CC244" s="3438"/>
      <c r="CD244" s="3439"/>
      <c r="CE244" s="3439"/>
      <c r="CF244" s="3439"/>
      <c r="CG244" s="3439"/>
      <c r="CH244" s="3439"/>
      <c r="CI244" s="3439"/>
      <c r="CJ244" s="3440"/>
      <c r="CK244" s="3494"/>
      <c r="CL244" s="3495"/>
      <c r="CM244" s="3438"/>
      <c r="CN244" s="3439"/>
      <c r="CO244" s="3439"/>
      <c r="CP244" s="3439"/>
      <c r="CQ244" s="3440"/>
      <c r="CR244" s="3555"/>
      <c r="CS244" s="3556"/>
      <c r="CT244" s="3556"/>
      <c r="CU244" s="3556"/>
      <c r="CV244" s="3556"/>
      <c r="CW244" s="3557"/>
      <c r="CX244" s="3555"/>
      <c r="CY244" s="3556"/>
      <c r="CZ244" s="3556"/>
      <c r="DA244" s="3556"/>
      <c r="DB244" s="3556"/>
      <c r="DC244" s="3556"/>
      <c r="DD244" s="3556"/>
      <c r="DE244" s="3557"/>
      <c r="DF244" s="3562"/>
      <c r="DG244" s="3563"/>
      <c r="DH244" s="3563"/>
      <c r="DI244" s="3563"/>
      <c r="DJ244" s="3563"/>
      <c r="DK244" s="3563"/>
      <c r="DL244" s="3563"/>
      <c r="DM244" s="3564"/>
      <c r="DN244" s="1788"/>
      <c r="DT244" s="1422"/>
    </row>
    <row r="245" spans="4:124" ht="9.9499999999999993" customHeight="1">
      <c r="D245" s="1740"/>
      <c r="E245" s="1724"/>
      <c r="F245" s="1725"/>
      <c r="G245" s="1725"/>
      <c r="H245" s="1725"/>
      <c r="I245" s="1725"/>
      <c r="J245" s="1725"/>
      <c r="K245" s="1890" t="s">
        <v>2842</v>
      </c>
      <c r="L245" s="1865"/>
      <c r="M245" s="1833"/>
      <c r="N245" s="1833"/>
      <c r="O245" s="1833"/>
      <c r="P245" s="1833"/>
      <c r="Q245" s="1833"/>
      <c r="R245" s="1833"/>
      <c r="S245" s="1833"/>
      <c r="T245" s="1833"/>
      <c r="U245" s="1833"/>
      <c r="V245" s="1833"/>
      <c r="W245" s="1833"/>
      <c r="X245" s="1833"/>
      <c r="Y245" s="1833"/>
      <c r="Z245" s="1833"/>
      <c r="AA245" s="1833"/>
      <c r="AB245" s="1833"/>
      <c r="AC245" s="1833"/>
      <c r="AD245" s="1833"/>
      <c r="AE245" s="1833"/>
      <c r="AF245" s="1833"/>
      <c r="AG245" s="1833"/>
      <c r="AH245" s="1833"/>
      <c r="AI245" s="1908"/>
      <c r="AJ245" s="1908"/>
      <c r="AK245" s="1830"/>
      <c r="AL245" s="1422"/>
      <c r="AM245" s="1741"/>
      <c r="AS245" s="1689"/>
      <c r="DT245" s="1422"/>
    </row>
    <row r="246" spans="4:124" ht="9.9499999999999993" customHeight="1">
      <c r="D246" s="1740"/>
      <c r="E246" s="1726"/>
      <c r="F246" s="1727"/>
      <c r="G246" s="1727"/>
      <c r="H246" s="1727"/>
      <c r="I246" s="1727"/>
      <c r="J246" s="1727"/>
      <c r="K246" s="1727"/>
      <c r="L246" s="1834"/>
      <c r="M246" s="1834"/>
      <c r="N246" s="1834"/>
      <c r="O246" s="1834"/>
      <c r="P246" s="1834"/>
      <c r="Q246" s="1834"/>
      <c r="R246" s="1834"/>
      <c r="S246" s="1834"/>
      <c r="T246" s="1834"/>
      <c r="U246" s="1834"/>
      <c r="V246" s="1834"/>
      <c r="W246" s="1834"/>
      <c r="X246" s="1834"/>
      <c r="Y246" s="1834"/>
      <c r="Z246" s="1834"/>
      <c r="AA246" s="1834"/>
      <c r="AB246" s="1834"/>
      <c r="AC246" s="1834"/>
      <c r="AD246" s="1834"/>
      <c r="AE246" s="1834"/>
      <c r="AF246" s="1834"/>
      <c r="AG246" s="1834"/>
      <c r="AH246" s="1834"/>
      <c r="AI246" s="1909"/>
      <c r="AJ246" s="1909"/>
      <c r="AK246" s="521"/>
      <c r="AL246" s="1390"/>
      <c r="AM246" s="1741"/>
      <c r="AS246" s="1689"/>
      <c r="DT246" s="1422"/>
    </row>
    <row r="247" spans="4:124" ht="9.9499999999999993" customHeight="1">
      <c r="D247" s="1740"/>
      <c r="E247" s="1742"/>
      <c r="F247" s="1743"/>
      <c r="G247" s="1743"/>
      <c r="H247" s="1743"/>
      <c r="I247" s="1743"/>
      <c r="J247" s="1743"/>
      <c r="K247" s="1901" t="s">
        <v>2840</v>
      </c>
      <c r="L247" s="1899"/>
      <c r="M247" s="1833"/>
      <c r="N247" s="1833"/>
      <c r="O247" s="1833"/>
      <c r="P247" s="1833"/>
      <c r="Q247" s="1833"/>
      <c r="R247" s="1833"/>
      <c r="S247" s="1833"/>
      <c r="T247" s="1833"/>
      <c r="U247" s="1833"/>
      <c r="V247" s="1833"/>
      <c r="W247" s="1833"/>
      <c r="X247" s="1833"/>
      <c r="Y247" s="1833"/>
      <c r="Z247" s="1833"/>
      <c r="AA247" s="1833"/>
      <c r="AB247" s="1833"/>
      <c r="AC247" s="1833"/>
      <c r="AD247" s="1833"/>
      <c r="AE247" s="1833"/>
      <c r="AF247" s="1833"/>
      <c r="AG247" s="1833"/>
      <c r="AH247" s="1833"/>
      <c r="AI247" s="1833"/>
      <c r="AJ247" s="1833"/>
      <c r="AK247" s="1830"/>
      <c r="AL247" s="1422"/>
      <c r="AM247" s="1741"/>
      <c r="AS247" s="1689"/>
      <c r="AT247" s="3303" t="s">
        <v>2867</v>
      </c>
      <c r="AU247" s="3304"/>
      <c r="AV247" s="3304"/>
      <c r="AW247" s="3304"/>
      <c r="AX247" s="3304"/>
      <c r="AY247" s="3304"/>
      <c r="AZ247" s="3304"/>
      <c r="BA247" s="3304"/>
      <c r="BB247" s="3304"/>
      <c r="BC247" s="3304"/>
      <c r="BD247" s="3304"/>
      <c r="BE247" s="3304"/>
      <c r="BF247" s="3304"/>
      <c r="BG247" s="3304"/>
      <c r="BH247" s="3304"/>
      <c r="BI247" s="3304"/>
      <c r="BJ247" s="3304"/>
      <c r="BK247" s="3304"/>
      <c r="BL247" s="3304"/>
      <c r="BM247" s="3304"/>
      <c r="BN247" s="3304"/>
      <c r="BO247" s="3304"/>
      <c r="BP247" s="3304"/>
      <c r="BQ247" s="3304"/>
      <c r="BR247" s="3304"/>
      <c r="BS247" s="3304"/>
      <c r="BT247" s="3304"/>
      <c r="BU247" s="3304"/>
      <c r="BV247" s="3304"/>
      <c r="BW247" s="3304"/>
      <c r="BX247" s="3304"/>
      <c r="BY247" s="3304"/>
      <c r="BZ247" s="3304"/>
      <c r="CA247" s="3304"/>
      <c r="CB247" s="3304"/>
      <c r="CC247" s="3304"/>
      <c r="CD247" s="3304"/>
      <c r="CE247" s="3304"/>
      <c r="CF247" s="3304"/>
      <c r="CG247" s="3304"/>
      <c r="CH247" s="3304"/>
      <c r="CI247" s="3304"/>
      <c r="CJ247" s="3304"/>
      <c r="CK247" s="3304"/>
      <c r="CL247" s="3304"/>
      <c r="CM247" s="3304"/>
      <c r="CN247" s="3304"/>
      <c r="CO247" s="3304"/>
      <c r="CP247" s="3304"/>
      <c r="CQ247" s="3304"/>
      <c r="CR247" s="3304"/>
      <c r="CS247" s="3304"/>
      <c r="CT247" s="3304"/>
      <c r="CU247" s="3304"/>
      <c r="CV247" s="3304"/>
      <c r="CW247" s="3304"/>
      <c r="CX247" s="3304"/>
      <c r="CY247" s="3304"/>
      <c r="CZ247" s="3304"/>
      <c r="DA247" s="3304"/>
      <c r="DB247" s="3304"/>
      <c r="DC247" s="3304"/>
      <c r="DD247" s="3304"/>
      <c r="DE247" s="3304"/>
      <c r="DF247" s="3304"/>
      <c r="DG247" s="3304"/>
      <c r="DH247" s="3304"/>
      <c r="DI247" s="3304"/>
      <c r="DJ247" s="3304"/>
      <c r="DK247" s="3304"/>
      <c r="DL247" s="3304"/>
      <c r="DM247" s="3304"/>
      <c r="DN247" s="3304"/>
      <c r="DO247" s="3304"/>
      <c r="DP247" s="3304"/>
      <c r="DQ247" s="3304"/>
      <c r="DR247" s="3304"/>
      <c r="DS247" s="3305"/>
      <c r="DT247" s="1422"/>
    </row>
    <row r="248" spans="4:124" ht="9.9499999999999993" customHeight="1">
      <c r="D248" s="1740"/>
      <c r="E248" s="1724"/>
      <c r="F248" s="1725"/>
      <c r="G248" s="1725"/>
      <c r="H248" s="1725"/>
      <c r="I248" s="1725"/>
      <c r="J248" s="1725"/>
      <c r="K248" s="1904" t="s">
        <v>2914</v>
      </c>
      <c r="L248" s="1900"/>
      <c r="M248" s="1833"/>
      <c r="N248" s="1833"/>
      <c r="O248" s="1833"/>
      <c r="P248" s="1833"/>
      <c r="Q248" s="1833"/>
      <c r="R248" s="1833"/>
      <c r="S248" s="1833"/>
      <c r="T248" s="1833"/>
      <c r="U248" s="1833"/>
      <c r="V248" s="1833"/>
      <c r="W248" s="1833"/>
      <c r="X248" s="1833"/>
      <c r="Y248" s="1833"/>
      <c r="Z248" s="1833"/>
      <c r="AA248" s="1833"/>
      <c r="AB248" s="1833"/>
      <c r="AC248" s="1833"/>
      <c r="AD248" s="1833"/>
      <c r="AE248" s="1833"/>
      <c r="AF248" s="1833"/>
      <c r="AG248" s="1833"/>
      <c r="AH248" s="1833"/>
      <c r="AI248" s="1833"/>
      <c r="AJ248" s="1833"/>
      <c r="AK248" s="1830"/>
      <c r="AL248" s="1422"/>
      <c r="AM248" s="1741"/>
      <c r="AS248" s="1689"/>
      <c r="AT248" s="3306"/>
      <c r="AU248" s="3307"/>
      <c r="AV248" s="3307"/>
      <c r="AW248" s="3307"/>
      <c r="AX248" s="3307"/>
      <c r="AY248" s="3307"/>
      <c r="AZ248" s="3307"/>
      <c r="BA248" s="3307"/>
      <c r="BB248" s="3307"/>
      <c r="BC248" s="3307"/>
      <c r="BD248" s="3307"/>
      <c r="BE248" s="3307"/>
      <c r="BF248" s="3307"/>
      <c r="BG248" s="3307"/>
      <c r="BH248" s="3307"/>
      <c r="BI248" s="3307"/>
      <c r="BJ248" s="3307"/>
      <c r="BK248" s="3307"/>
      <c r="BL248" s="3307"/>
      <c r="BM248" s="3307"/>
      <c r="BN248" s="3307"/>
      <c r="BO248" s="3307"/>
      <c r="BP248" s="3307"/>
      <c r="BQ248" s="3307"/>
      <c r="BR248" s="3307"/>
      <c r="BS248" s="3307"/>
      <c r="BT248" s="3307"/>
      <c r="BU248" s="3307"/>
      <c r="BV248" s="3307"/>
      <c r="BW248" s="3307"/>
      <c r="BX248" s="3307"/>
      <c r="BY248" s="3307"/>
      <c r="BZ248" s="3307"/>
      <c r="CA248" s="3307"/>
      <c r="CB248" s="3307"/>
      <c r="CC248" s="3307"/>
      <c r="CD248" s="3307"/>
      <c r="CE248" s="3307"/>
      <c r="CF248" s="3307"/>
      <c r="CG248" s="3307"/>
      <c r="CH248" s="3307"/>
      <c r="CI248" s="3307"/>
      <c r="CJ248" s="3307"/>
      <c r="CK248" s="3307"/>
      <c r="CL248" s="3307"/>
      <c r="CM248" s="3307"/>
      <c r="CN248" s="3307"/>
      <c r="CO248" s="3307"/>
      <c r="CP248" s="3307"/>
      <c r="CQ248" s="3307"/>
      <c r="CR248" s="3307"/>
      <c r="CS248" s="3307"/>
      <c r="CT248" s="3307"/>
      <c r="CU248" s="3307"/>
      <c r="CV248" s="3307"/>
      <c r="CW248" s="3307"/>
      <c r="CX248" s="3307"/>
      <c r="CY248" s="3307"/>
      <c r="CZ248" s="3307"/>
      <c r="DA248" s="3307"/>
      <c r="DB248" s="3307"/>
      <c r="DC248" s="3307"/>
      <c r="DD248" s="3307"/>
      <c r="DE248" s="3307"/>
      <c r="DF248" s="3307"/>
      <c r="DG248" s="3307"/>
      <c r="DH248" s="3307"/>
      <c r="DI248" s="3307"/>
      <c r="DJ248" s="3307"/>
      <c r="DK248" s="3307"/>
      <c r="DL248" s="3307"/>
      <c r="DM248" s="3307"/>
      <c r="DN248" s="3307"/>
      <c r="DO248" s="3307"/>
      <c r="DP248" s="3307"/>
      <c r="DQ248" s="3307"/>
      <c r="DR248" s="3307"/>
      <c r="DS248" s="3308"/>
      <c r="DT248" s="1422"/>
    </row>
    <row r="249" spans="4:124" ht="9.9499999999999993" customHeight="1">
      <c r="D249" s="1740"/>
      <c r="E249" s="1724"/>
      <c r="F249" s="1725"/>
      <c r="G249" s="1725"/>
      <c r="H249" s="1725"/>
      <c r="I249" s="1725"/>
      <c r="J249" s="1725"/>
      <c r="K249" s="1890" t="s">
        <v>2839</v>
      </c>
      <c r="L249" s="1865"/>
      <c r="M249" s="1833"/>
      <c r="N249" s="1833"/>
      <c r="O249" s="1833"/>
      <c r="P249" s="1833"/>
      <c r="Q249" s="1833"/>
      <c r="R249" s="1833"/>
      <c r="S249" s="1833"/>
      <c r="T249" s="1833"/>
      <c r="U249" s="1833"/>
      <c r="V249" s="1833"/>
      <c r="W249" s="1833"/>
      <c r="X249" s="1833"/>
      <c r="Y249" s="1833"/>
      <c r="Z249" s="1833"/>
      <c r="AA249" s="1833"/>
      <c r="AB249" s="1833"/>
      <c r="AC249" s="1833"/>
      <c r="AD249" s="1833"/>
      <c r="AE249" s="1833"/>
      <c r="AF249" s="1833"/>
      <c r="AG249" s="1833"/>
      <c r="AH249" s="1833"/>
      <c r="AI249" s="1833"/>
      <c r="AJ249" s="1833"/>
      <c r="AK249" s="1830"/>
      <c r="AL249" s="1422"/>
      <c r="AM249" s="1741"/>
      <c r="AS249" s="1689"/>
      <c r="AT249" s="1830"/>
      <c r="AU249" s="1830"/>
      <c r="AV249" s="1830"/>
      <c r="AW249" s="1830"/>
      <c r="AX249" s="1830"/>
      <c r="AY249" s="1830"/>
      <c r="AZ249" s="1512"/>
      <c r="BA249" s="1512"/>
      <c r="BB249" s="1512"/>
      <c r="BC249" s="1512"/>
      <c r="BD249" s="1512"/>
      <c r="BE249" s="1512"/>
      <c r="BF249" s="1512"/>
      <c r="BG249" s="1512"/>
      <c r="BH249" s="1512"/>
      <c r="BI249" s="1512"/>
      <c r="BJ249" s="1512"/>
      <c r="BK249" s="1830"/>
      <c r="BL249" s="1830"/>
      <c r="BM249" s="1830"/>
      <c r="BN249" s="1830"/>
      <c r="BO249" s="1830"/>
      <c r="BP249" s="1830"/>
      <c r="BQ249" s="1830"/>
      <c r="BR249" s="1830"/>
      <c r="BS249" s="1830"/>
      <c r="BT249" s="1830"/>
      <c r="BU249" s="1830"/>
      <c r="BV249" s="1830"/>
      <c r="BW249" s="1830"/>
      <c r="BX249" s="1830"/>
      <c r="BY249" s="1830"/>
      <c r="BZ249" s="1830"/>
      <c r="CA249" s="1830"/>
      <c r="CB249" s="1830"/>
      <c r="CC249" s="1830"/>
      <c r="CD249" s="1830"/>
      <c r="CE249" s="1830"/>
      <c r="CF249" s="1830"/>
      <c r="CG249" s="1830"/>
      <c r="CH249" s="1830"/>
      <c r="CI249" s="1830"/>
      <c r="CJ249" s="1830"/>
      <c r="CK249" s="1830"/>
      <c r="CL249" s="1830"/>
      <c r="CM249" s="1830"/>
      <c r="CN249" s="1830"/>
      <c r="CO249" s="1830"/>
      <c r="CP249" s="1830"/>
      <c r="CQ249" s="1830"/>
      <c r="CR249" s="1830"/>
      <c r="CS249" s="1830"/>
      <c r="CT249" s="1830"/>
      <c r="DT249" s="1422"/>
    </row>
    <row r="250" spans="4:124" ht="9.9499999999999993" customHeight="1">
      <c r="D250" s="1740"/>
      <c r="E250" s="1724"/>
      <c r="F250" s="1725"/>
      <c r="G250" s="1725"/>
      <c r="H250" s="1725"/>
      <c r="I250" s="1725"/>
      <c r="J250" s="1725"/>
      <c r="K250" s="1890" t="s">
        <v>2842</v>
      </c>
      <c r="L250" s="1865"/>
      <c r="M250" s="1833"/>
      <c r="N250" s="1833"/>
      <c r="O250" s="1833"/>
      <c r="P250" s="1833"/>
      <c r="Q250" s="1833"/>
      <c r="R250" s="1833"/>
      <c r="S250" s="1833"/>
      <c r="T250" s="1833"/>
      <c r="U250" s="1833"/>
      <c r="V250" s="1833"/>
      <c r="W250" s="1833"/>
      <c r="X250" s="1833"/>
      <c r="Y250" s="1833"/>
      <c r="Z250" s="1833"/>
      <c r="AA250" s="1833"/>
      <c r="AB250" s="1833"/>
      <c r="AC250" s="1833"/>
      <c r="AD250" s="1833"/>
      <c r="AE250" s="1833"/>
      <c r="AF250" s="1833"/>
      <c r="AG250" s="1833"/>
      <c r="AH250" s="1833"/>
      <c r="AI250" s="1908"/>
      <c r="AJ250" s="1908"/>
      <c r="AK250" s="1830"/>
      <c r="AL250" s="1422"/>
      <c r="AM250" s="1741"/>
      <c r="AS250" s="1689"/>
      <c r="AT250" s="3283" t="s">
        <v>2746</v>
      </c>
      <c r="AU250" s="3283"/>
      <c r="AV250" s="3283"/>
      <c r="AW250" s="3283"/>
      <c r="AX250" s="3283"/>
      <c r="AY250" s="3283"/>
      <c r="AZ250" s="3283"/>
      <c r="BA250" s="3284" t="s">
        <v>2720</v>
      </c>
      <c r="BB250" s="3284"/>
      <c r="BC250" s="3284"/>
      <c r="BD250" s="3284"/>
      <c r="BE250" s="3284"/>
      <c r="BF250" s="3284"/>
      <c r="BG250" s="3284"/>
      <c r="BH250" s="3284"/>
      <c r="BI250" s="1256"/>
      <c r="BJ250" s="3283" t="s">
        <v>2282</v>
      </c>
      <c r="BK250" s="3283"/>
      <c r="BL250" s="3283"/>
      <c r="BM250" s="3283"/>
      <c r="BN250" s="3283"/>
      <c r="BO250" s="3309" t="s">
        <v>2783</v>
      </c>
      <c r="BP250" s="3302"/>
      <c r="BQ250" s="3302"/>
      <c r="BR250" s="3302"/>
      <c r="BS250" s="3302"/>
      <c r="BT250" s="3302"/>
      <c r="BU250" s="3302"/>
      <c r="BV250" s="3302"/>
      <c r="BW250" s="3302"/>
      <c r="BX250" s="3302"/>
      <c r="BY250" s="3302"/>
      <c r="BZ250" s="3283" t="s">
        <v>2874</v>
      </c>
      <c r="CA250" s="3283"/>
      <c r="CB250" s="3283"/>
      <c r="CC250" s="3283"/>
      <c r="CD250" s="3283"/>
      <c r="CE250" s="3283"/>
      <c r="CF250" s="3283"/>
      <c r="CG250" s="3283"/>
      <c r="CH250" s="3283"/>
      <c r="CI250" s="3310" t="s">
        <v>2906</v>
      </c>
      <c r="CJ250" s="3310"/>
      <c r="CK250" s="3310"/>
      <c r="CL250" s="3310"/>
      <c r="CM250" s="3310"/>
      <c r="CN250" s="3310"/>
      <c r="CO250" s="3310"/>
      <c r="CP250" s="3310"/>
      <c r="CQ250" s="1866"/>
      <c r="CR250" s="3283" t="s">
        <v>2728</v>
      </c>
      <c r="CS250" s="3283"/>
      <c r="CT250" s="3283"/>
      <c r="CU250" s="3283"/>
      <c r="CV250" s="3283"/>
      <c r="CW250" s="3283"/>
      <c r="CX250" s="3283"/>
      <c r="CY250" s="3283"/>
      <c r="CZ250" s="3283"/>
      <c r="DA250" s="3283"/>
      <c r="DB250" s="1829"/>
      <c r="DC250" s="3496" t="s">
        <v>2847</v>
      </c>
      <c r="DD250" s="3496"/>
      <c r="DE250" s="3496"/>
      <c r="DF250" s="3496"/>
      <c r="DG250" s="3496"/>
      <c r="DH250" s="3496"/>
      <c r="DI250" s="3496"/>
      <c r="DJ250" s="3496" t="s">
        <v>2848</v>
      </c>
      <c r="DK250" s="3496"/>
      <c r="DL250" s="3496"/>
      <c r="DM250" s="3496"/>
      <c r="DN250" s="3496"/>
      <c r="DO250" s="3496"/>
      <c r="DP250" s="3496"/>
      <c r="DT250" s="1422"/>
    </row>
    <row r="251" spans="4:124" ht="9.9499999999999993" customHeight="1">
      <c r="D251" s="1740"/>
      <c r="E251" s="1726"/>
      <c r="F251" s="1727"/>
      <c r="G251" s="1727"/>
      <c r="H251" s="1727"/>
      <c r="I251" s="1727"/>
      <c r="J251" s="1727"/>
      <c r="K251" s="1727"/>
      <c r="L251" s="1834"/>
      <c r="M251" s="1834"/>
      <c r="N251" s="1834"/>
      <c r="O251" s="1834"/>
      <c r="P251" s="1834"/>
      <c r="Q251" s="1834"/>
      <c r="R251" s="1834"/>
      <c r="S251" s="1834"/>
      <c r="T251" s="1834"/>
      <c r="U251" s="1834"/>
      <c r="V251" s="1834"/>
      <c r="W251" s="1834"/>
      <c r="X251" s="1834"/>
      <c r="Y251" s="1834"/>
      <c r="Z251" s="1834"/>
      <c r="AA251" s="1834"/>
      <c r="AB251" s="1834"/>
      <c r="AC251" s="1834"/>
      <c r="AD251" s="1834"/>
      <c r="AE251" s="1834"/>
      <c r="AF251" s="1834"/>
      <c r="AG251" s="1834"/>
      <c r="AH251" s="1834"/>
      <c r="AI251" s="1909"/>
      <c r="AJ251" s="1909"/>
      <c r="AK251" s="521"/>
      <c r="AL251" s="1390"/>
      <c r="AM251" s="1741"/>
      <c r="AS251" s="1689"/>
      <c r="AT251" s="3283"/>
      <c r="AU251" s="3283"/>
      <c r="AV251" s="3283"/>
      <c r="AW251" s="3283"/>
      <c r="AX251" s="3283"/>
      <c r="AY251" s="3283"/>
      <c r="AZ251" s="3283"/>
      <c r="BA251" s="3284"/>
      <c r="BB251" s="3284"/>
      <c r="BC251" s="3284"/>
      <c r="BD251" s="3284"/>
      <c r="BE251" s="3284"/>
      <c r="BF251" s="3284"/>
      <c r="BG251" s="3284"/>
      <c r="BH251" s="3284"/>
      <c r="BI251" s="1256"/>
      <c r="BJ251" s="3283"/>
      <c r="BK251" s="3283"/>
      <c r="BL251" s="3283"/>
      <c r="BM251" s="3283"/>
      <c r="BN251" s="3283"/>
      <c r="BO251" s="3302"/>
      <c r="BP251" s="3302"/>
      <c r="BQ251" s="3302"/>
      <c r="BR251" s="3302"/>
      <c r="BS251" s="3302"/>
      <c r="BT251" s="3302"/>
      <c r="BU251" s="3302"/>
      <c r="BV251" s="3302"/>
      <c r="BW251" s="3302"/>
      <c r="BX251" s="3302"/>
      <c r="BY251" s="3302"/>
      <c r="BZ251" s="3283"/>
      <c r="CA251" s="3283"/>
      <c r="CB251" s="3283"/>
      <c r="CC251" s="3283"/>
      <c r="CD251" s="3283"/>
      <c r="CE251" s="3283"/>
      <c r="CF251" s="3283"/>
      <c r="CG251" s="3283"/>
      <c r="CH251" s="3283"/>
      <c r="CI251" s="3310"/>
      <c r="CJ251" s="3310"/>
      <c r="CK251" s="3310"/>
      <c r="CL251" s="3310"/>
      <c r="CM251" s="3310"/>
      <c r="CN251" s="3310"/>
      <c r="CO251" s="3310"/>
      <c r="CP251" s="3310"/>
      <c r="CQ251" s="1866"/>
      <c r="CR251" s="3283"/>
      <c r="CS251" s="3283"/>
      <c r="CT251" s="3283"/>
      <c r="CU251" s="3283"/>
      <c r="CV251" s="3283"/>
      <c r="CW251" s="3283"/>
      <c r="CX251" s="3283"/>
      <c r="CY251" s="3283"/>
      <c r="CZ251" s="3283"/>
      <c r="DA251" s="3283"/>
      <c r="DB251" s="1829"/>
      <c r="DC251" s="3496"/>
      <c r="DD251" s="3496"/>
      <c r="DE251" s="3496"/>
      <c r="DF251" s="3496"/>
      <c r="DG251" s="3496"/>
      <c r="DH251" s="3496"/>
      <c r="DI251" s="3496"/>
      <c r="DJ251" s="3496"/>
      <c r="DK251" s="3496"/>
      <c r="DL251" s="3496"/>
      <c r="DM251" s="3496"/>
      <c r="DN251" s="3496"/>
      <c r="DO251" s="3496"/>
      <c r="DP251" s="3496"/>
      <c r="DT251" s="1422"/>
    </row>
    <row r="252" spans="4:124" ht="9.9499999999999993" customHeight="1">
      <c r="D252" s="1740"/>
      <c r="E252" s="1744"/>
      <c r="F252" s="1745"/>
      <c r="G252" s="1745"/>
      <c r="H252" s="1745"/>
      <c r="I252" s="1745"/>
      <c r="J252" s="1745"/>
      <c r="K252" s="1912" t="s">
        <v>2912</v>
      </c>
      <c r="L252" s="1841"/>
      <c r="M252" s="1842"/>
      <c r="N252" s="1842"/>
      <c r="O252" s="1842"/>
      <c r="P252" s="1842"/>
      <c r="Q252" s="1842"/>
      <c r="R252" s="1842"/>
      <c r="S252" s="1842"/>
      <c r="T252" s="1842"/>
      <c r="U252" s="1842"/>
      <c r="V252" s="1842"/>
      <c r="W252" s="1842"/>
      <c r="X252" s="1842"/>
      <c r="Y252" s="1842"/>
      <c r="Z252" s="1842"/>
      <c r="AA252" s="1842"/>
      <c r="AB252" s="1842"/>
      <c r="AC252" s="1842"/>
      <c r="AD252" s="1842"/>
      <c r="AE252" s="1842"/>
      <c r="AF252" s="1842"/>
      <c r="AG252" s="1842"/>
      <c r="AH252" s="1842"/>
      <c r="AI252" s="1842"/>
      <c r="AJ252" s="1842"/>
      <c r="AK252" s="1745"/>
      <c r="AL252" s="1746"/>
      <c r="AM252" s="1741"/>
      <c r="AS252" s="1689"/>
      <c r="AT252" s="3283" t="s">
        <v>2068</v>
      </c>
      <c r="AU252" s="3283"/>
      <c r="AV252" s="3283"/>
      <c r="AW252" s="3283"/>
      <c r="AX252" s="3283"/>
      <c r="AY252" s="3283"/>
      <c r="AZ252" s="3283"/>
      <c r="BA252" s="3302" t="s">
        <v>2724</v>
      </c>
      <c r="BB252" s="3302"/>
      <c r="BC252" s="3302"/>
      <c r="BD252" s="3302"/>
      <c r="BE252" s="3302"/>
      <c r="BF252" s="3302"/>
      <c r="BG252" s="3302"/>
      <c r="BH252" s="3302"/>
      <c r="BI252" s="1512"/>
      <c r="BJ252" s="3283" t="s">
        <v>2852</v>
      </c>
      <c r="BK252" s="3283"/>
      <c r="BL252" s="3283"/>
      <c r="BM252" s="3283"/>
      <c r="BN252" s="3283"/>
      <c r="BO252" s="3302" t="s">
        <v>2851</v>
      </c>
      <c r="BP252" s="3302"/>
      <c r="BQ252" s="3302"/>
      <c r="BR252" s="3302"/>
      <c r="BS252" s="3302"/>
      <c r="BT252" s="3302"/>
      <c r="BU252" s="3302"/>
      <c r="BV252" s="3302"/>
      <c r="BW252" s="3302"/>
      <c r="BX252" s="3302"/>
      <c r="BY252" s="3302"/>
      <c r="BZ252" s="3283" t="s">
        <v>2853</v>
      </c>
      <c r="CA252" s="3283"/>
      <c r="CB252" s="3283"/>
      <c r="CC252" s="3283"/>
      <c r="CD252" s="3283"/>
      <c r="CE252" s="3302">
        <v>193897</v>
      </c>
      <c r="CF252" s="3302"/>
      <c r="CG252" s="3302"/>
      <c r="CH252" s="3302"/>
      <c r="CI252" s="3302"/>
      <c r="CJ252" s="3302"/>
      <c r="CK252" s="3302"/>
      <c r="CL252" s="3302"/>
      <c r="CM252" s="3302"/>
      <c r="CN252" s="3302"/>
      <c r="CO252" s="3302"/>
      <c r="CP252" s="1830"/>
      <c r="CQ252" s="1830"/>
      <c r="CR252" s="1830"/>
      <c r="CS252" s="1830"/>
      <c r="CT252" s="1830"/>
      <c r="DT252" s="1422"/>
    </row>
    <row r="253" spans="4:124" ht="9.9499999999999993" customHeight="1">
      <c r="D253" s="1740"/>
      <c r="E253" s="1732"/>
      <c r="F253" s="1733"/>
      <c r="G253" s="1733"/>
      <c r="H253" s="1733"/>
      <c r="I253" s="1733"/>
      <c r="J253" s="1733"/>
      <c r="K253" s="1913" t="s">
        <v>2907</v>
      </c>
      <c r="L253" s="1843"/>
      <c r="M253" s="1844"/>
      <c r="N253" s="1844"/>
      <c r="O253" s="1844"/>
      <c r="P253" s="1844"/>
      <c r="Q253" s="1844"/>
      <c r="R253" s="1844"/>
      <c r="S253" s="1844"/>
      <c r="T253" s="1844"/>
      <c r="U253" s="1844"/>
      <c r="V253" s="1844"/>
      <c r="W253" s="1844"/>
      <c r="X253" s="1844"/>
      <c r="Y253" s="1844"/>
      <c r="Z253" s="1844"/>
      <c r="AA253" s="1844"/>
      <c r="AB253" s="1844"/>
      <c r="AC253" s="1844"/>
      <c r="AD253" s="1844"/>
      <c r="AE253" s="1844"/>
      <c r="AF253" s="1844"/>
      <c r="AG253" s="1844"/>
      <c r="AH253" s="1844"/>
      <c r="AI253" s="1844"/>
      <c r="AJ253" s="1844"/>
      <c r="AK253" s="1733"/>
      <c r="AL253" s="1884"/>
      <c r="AM253" s="1741"/>
      <c r="AS253" s="1689"/>
      <c r="AT253" s="3283"/>
      <c r="AU253" s="3283"/>
      <c r="AV253" s="3283"/>
      <c r="AW253" s="3283"/>
      <c r="AX253" s="3283"/>
      <c r="AY253" s="3283"/>
      <c r="AZ253" s="3283"/>
      <c r="BA253" s="3302"/>
      <c r="BB253" s="3302"/>
      <c r="BC253" s="3302"/>
      <c r="BD253" s="3302"/>
      <c r="BE253" s="3302"/>
      <c r="BF253" s="3302"/>
      <c r="BG253" s="3302"/>
      <c r="BH253" s="3302"/>
      <c r="BI253" s="1512"/>
      <c r="BJ253" s="3283"/>
      <c r="BK253" s="3283"/>
      <c r="BL253" s="3283"/>
      <c r="BM253" s="3283"/>
      <c r="BN253" s="3283"/>
      <c r="BO253" s="3302"/>
      <c r="BP253" s="3302"/>
      <c r="BQ253" s="3302"/>
      <c r="BR253" s="3302"/>
      <c r="BS253" s="3302"/>
      <c r="BT253" s="3302"/>
      <c r="BU253" s="3302"/>
      <c r="BV253" s="3302"/>
      <c r="BW253" s="3302"/>
      <c r="BX253" s="3302"/>
      <c r="BY253" s="3302"/>
      <c r="BZ253" s="3283"/>
      <c r="CA253" s="3283"/>
      <c r="CB253" s="3283"/>
      <c r="CC253" s="3283"/>
      <c r="CD253" s="3283"/>
      <c r="CE253" s="3302"/>
      <c r="CF253" s="3302"/>
      <c r="CG253" s="3302"/>
      <c r="CH253" s="3302"/>
      <c r="CI253" s="3302"/>
      <c r="CJ253" s="3302"/>
      <c r="CK253" s="3302"/>
      <c r="CL253" s="3302"/>
      <c r="CM253" s="3302"/>
      <c r="CN253" s="3302"/>
      <c r="CO253" s="3302"/>
      <c r="CP253" s="1830"/>
      <c r="CQ253" s="1830"/>
      <c r="CR253" s="1830"/>
      <c r="CS253" s="1830"/>
      <c r="CT253" s="1830"/>
      <c r="DT253" s="1422"/>
    </row>
    <row r="254" spans="4:124" ht="9.9499999999999993" customHeight="1">
      <c r="D254" s="1740"/>
      <c r="E254" s="1732"/>
      <c r="F254" s="1733"/>
      <c r="G254" s="1733"/>
      <c r="H254" s="1733"/>
      <c r="I254" s="1733"/>
      <c r="J254" s="1733"/>
      <c r="K254" s="1910" t="s">
        <v>2838</v>
      </c>
      <c r="L254" s="1844"/>
      <c r="M254" s="1844"/>
      <c r="N254" s="1844"/>
      <c r="O254" s="1844"/>
      <c r="P254" s="1844"/>
      <c r="Q254" s="1844"/>
      <c r="R254" s="1844"/>
      <c r="S254" s="1844"/>
      <c r="T254" s="1844"/>
      <c r="U254" s="1844"/>
      <c r="V254" s="1844"/>
      <c r="W254" s="1844"/>
      <c r="X254" s="1844"/>
      <c r="Y254" s="1844"/>
      <c r="Z254" s="1844"/>
      <c r="AA254" s="1844"/>
      <c r="AB254" s="1844"/>
      <c r="AC254" s="1844"/>
      <c r="AD254" s="1844"/>
      <c r="AE254" s="1844"/>
      <c r="AF254" s="1844"/>
      <c r="AG254" s="1844"/>
      <c r="AH254" s="1844"/>
      <c r="AI254" s="1844"/>
      <c r="AJ254" s="1844"/>
      <c r="AK254" s="1733"/>
      <c r="AL254" s="1884"/>
      <c r="AM254" s="1741"/>
      <c r="AS254" s="1689"/>
      <c r="AT254" s="3283" t="s">
        <v>2849</v>
      </c>
      <c r="AU254" s="3283"/>
      <c r="AV254" s="3283"/>
      <c r="AW254" s="3283"/>
      <c r="AX254" s="3283"/>
      <c r="AY254" s="3283"/>
      <c r="AZ254" s="3283"/>
      <c r="BA254" s="3302" t="s">
        <v>2850</v>
      </c>
      <c r="BB254" s="3302"/>
      <c r="BC254" s="3302"/>
      <c r="BD254" s="3302"/>
      <c r="BE254" s="3302"/>
      <c r="BF254" s="3302"/>
      <c r="BG254" s="3302"/>
      <c r="BH254" s="3302"/>
      <c r="BJ254" s="3283" t="s">
        <v>2854</v>
      </c>
      <c r="BK254" s="3283"/>
      <c r="BL254" s="3283"/>
      <c r="BM254" s="3283"/>
      <c r="BN254" s="3283"/>
      <c r="BO254" s="3283"/>
      <c r="BP254" s="3509">
        <v>3.4</v>
      </c>
      <c r="BQ254" s="3509"/>
      <c r="BR254" s="3509"/>
      <c r="BS254" s="3509"/>
      <c r="BT254" s="3509"/>
      <c r="BU254" s="3509"/>
      <c r="BV254" s="3509"/>
      <c r="BZ254" s="3283" t="s">
        <v>2856</v>
      </c>
      <c r="CA254" s="3283"/>
      <c r="CB254" s="3283"/>
      <c r="CC254" s="3283"/>
      <c r="CD254" s="3283"/>
      <c r="CE254" s="3283"/>
      <c r="CF254" s="3283"/>
      <c r="CG254" s="3283"/>
      <c r="CH254" s="3283"/>
      <c r="CI254" s="3283"/>
      <c r="CJ254" s="3283"/>
      <c r="CK254" s="3496" t="s">
        <v>2857</v>
      </c>
      <c r="CL254" s="3517"/>
      <c r="CM254" s="3517"/>
      <c r="CN254" s="3517"/>
      <c r="CO254" s="3517"/>
      <c r="CP254" s="3517"/>
      <c r="CQ254" s="3517"/>
      <c r="CR254" s="3517"/>
      <c r="CS254" s="3517"/>
      <c r="CT254" s="3517"/>
      <c r="CU254" s="3496" t="s">
        <v>2858</v>
      </c>
      <c r="CV254" s="3517"/>
      <c r="CW254" s="3517"/>
      <c r="CX254" s="3517"/>
      <c r="CY254" s="3517"/>
      <c r="CZ254" s="3517"/>
      <c r="DA254" s="3517"/>
      <c r="DB254" s="3517"/>
      <c r="DC254" s="3517"/>
      <c r="DD254" s="3517"/>
      <c r="DT254" s="1422"/>
    </row>
    <row r="255" spans="4:124" ht="9.9499999999999993" customHeight="1">
      <c r="D255" s="1740"/>
      <c r="E255" s="1732"/>
      <c r="F255" s="1733"/>
      <c r="G255" s="1733"/>
      <c r="H255" s="1733"/>
      <c r="I255" s="1733"/>
      <c r="J255" s="1733"/>
      <c r="K255" s="1911" t="s">
        <v>2841</v>
      </c>
      <c r="L255" s="1844"/>
      <c r="M255" s="1844"/>
      <c r="N255" s="1844"/>
      <c r="O255" s="1844"/>
      <c r="P255" s="1844"/>
      <c r="Q255" s="1844"/>
      <c r="R255" s="1844"/>
      <c r="S255" s="1844"/>
      <c r="T255" s="1844"/>
      <c r="U255" s="1844"/>
      <c r="V255" s="1844"/>
      <c r="W255" s="1844"/>
      <c r="X255" s="1844"/>
      <c r="Y255" s="1844"/>
      <c r="Z255" s="1844"/>
      <c r="AA255" s="1844"/>
      <c r="AB255" s="1844"/>
      <c r="AC255" s="1844"/>
      <c r="AD255" s="1844"/>
      <c r="AE255" s="1844"/>
      <c r="AF255" s="1844"/>
      <c r="AG255" s="1844"/>
      <c r="AH255" s="1844"/>
      <c r="AI255" s="1844"/>
      <c r="AJ255" s="1844"/>
      <c r="AK255" s="1733"/>
      <c r="AL255" s="1884"/>
      <c r="AM255" s="1741"/>
      <c r="AS255" s="1689"/>
      <c r="AT255" s="3283"/>
      <c r="AU255" s="3283"/>
      <c r="AV255" s="3283"/>
      <c r="AW255" s="3283"/>
      <c r="AX255" s="3283"/>
      <c r="AY255" s="3283"/>
      <c r="AZ255" s="3283"/>
      <c r="BA255" s="3302"/>
      <c r="BB255" s="3302"/>
      <c r="BC255" s="3302"/>
      <c r="BD255" s="3302"/>
      <c r="BE255" s="3302"/>
      <c r="BF255" s="3302"/>
      <c r="BG255" s="3302"/>
      <c r="BH255" s="3302"/>
      <c r="BJ255" s="3283"/>
      <c r="BK255" s="3283"/>
      <c r="BL255" s="3283"/>
      <c r="BM255" s="3283"/>
      <c r="BN255" s="3283"/>
      <c r="BO255" s="3283"/>
      <c r="BP255" s="3509"/>
      <c r="BQ255" s="3509"/>
      <c r="BR255" s="3509"/>
      <c r="BS255" s="3509"/>
      <c r="BT255" s="3509"/>
      <c r="BU255" s="3509"/>
      <c r="BV255" s="3509"/>
      <c r="BZ255" s="3283"/>
      <c r="CA255" s="3283"/>
      <c r="CB255" s="3283"/>
      <c r="CC255" s="3283"/>
      <c r="CD255" s="3283"/>
      <c r="CE255" s="3283"/>
      <c r="CF255" s="3283"/>
      <c r="CG255" s="3283"/>
      <c r="CH255" s="3283"/>
      <c r="CI255" s="3283"/>
      <c r="CJ255" s="3283"/>
      <c r="CK255" s="3517"/>
      <c r="CL255" s="3517"/>
      <c r="CM255" s="3517"/>
      <c r="CN255" s="3517"/>
      <c r="CO255" s="3517"/>
      <c r="CP255" s="3517"/>
      <c r="CQ255" s="3517"/>
      <c r="CR255" s="3517"/>
      <c r="CS255" s="3517"/>
      <c r="CT255" s="3517"/>
      <c r="CU255" s="3517"/>
      <c r="CV255" s="3517"/>
      <c r="CW255" s="3517"/>
      <c r="CX255" s="3517"/>
      <c r="CY255" s="3517"/>
      <c r="CZ255" s="3517"/>
      <c r="DA255" s="3517"/>
      <c r="DB255" s="3517"/>
      <c r="DC255" s="3517"/>
      <c r="DD255" s="3517"/>
      <c r="DT255" s="1422"/>
    </row>
    <row r="256" spans="4:124" ht="9.9499999999999993" customHeight="1">
      <c r="D256" s="1740"/>
      <c r="E256" s="1734"/>
      <c r="F256" s="1735"/>
      <c r="G256" s="1735"/>
      <c r="H256" s="1735"/>
      <c r="I256" s="1735"/>
      <c r="J256" s="1735"/>
      <c r="K256" s="1735"/>
      <c r="L256" s="1845"/>
      <c r="M256" s="1845"/>
      <c r="N256" s="1845"/>
      <c r="O256" s="1845"/>
      <c r="P256" s="1845"/>
      <c r="Q256" s="1845"/>
      <c r="R256" s="1845"/>
      <c r="S256" s="1845"/>
      <c r="T256" s="1845"/>
      <c r="U256" s="1845"/>
      <c r="V256" s="1845"/>
      <c r="W256" s="1845"/>
      <c r="X256" s="1845"/>
      <c r="Y256" s="1845"/>
      <c r="Z256" s="1845"/>
      <c r="AA256" s="1845"/>
      <c r="AB256" s="1845"/>
      <c r="AC256" s="1845"/>
      <c r="AD256" s="1845"/>
      <c r="AE256" s="1845"/>
      <c r="AF256" s="1845"/>
      <c r="AG256" s="1845"/>
      <c r="AH256" s="1845"/>
      <c r="AI256" s="1845"/>
      <c r="AJ256" s="1845"/>
      <c r="AK256" s="1735"/>
      <c r="AL256" s="1885"/>
      <c r="AM256" s="1741"/>
      <c r="AS256" s="1689"/>
      <c r="CS256" s="1830"/>
      <c r="CT256" s="1830"/>
      <c r="DT256" s="1422"/>
    </row>
    <row r="257" spans="4:124" ht="9.9499999999999993" customHeight="1">
      <c r="D257" s="1740"/>
      <c r="E257" s="1747"/>
      <c r="F257" s="1748"/>
      <c r="G257" s="1748"/>
      <c r="H257" s="1748"/>
      <c r="I257" s="1748"/>
      <c r="J257" s="1748"/>
      <c r="K257" s="1914" t="s">
        <v>2912</v>
      </c>
      <c r="L257" s="1836"/>
      <c r="M257" s="1837"/>
      <c r="N257" s="1837"/>
      <c r="O257" s="1837"/>
      <c r="P257" s="1837"/>
      <c r="Q257" s="1837"/>
      <c r="R257" s="1837"/>
      <c r="S257" s="1837"/>
      <c r="T257" s="1837"/>
      <c r="U257" s="1837"/>
      <c r="V257" s="1837"/>
      <c r="W257" s="1837"/>
      <c r="X257" s="1837"/>
      <c r="Y257" s="1837"/>
      <c r="Z257" s="1837"/>
      <c r="AA257" s="1837"/>
      <c r="AB257" s="1837"/>
      <c r="AC257" s="1837"/>
      <c r="AD257" s="1837"/>
      <c r="AE257" s="1837"/>
      <c r="AF257" s="1837"/>
      <c r="AG257" s="1837"/>
      <c r="AH257" s="1837"/>
      <c r="AI257" s="1837"/>
      <c r="AJ257" s="1837"/>
      <c r="AK257" s="1748"/>
      <c r="AL257" s="1749"/>
      <c r="AM257" s="1741"/>
      <c r="AS257" s="1689"/>
      <c r="AT257" s="3283" t="s">
        <v>2714</v>
      </c>
      <c r="AU257" s="3283"/>
      <c r="AV257" s="3283"/>
      <c r="AW257" s="3283"/>
      <c r="AX257" s="3283"/>
      <c r="AY257" s="3283"/>
      <c r="AZ257" s="3283"/>
      <c r="BA257" s="3283"/>
      <c r="BB257" s="3283"/>
      <c r="BC257" s="3283"/>
      <c r="BD257" s="3283"/>
      <c r="BE257" s="1830"/>
      <c r="BF257" s="1830"/>
      <c r="BG257" s="1830"/>
      <c r="BH257" s="1830"/>
      <c r="BI257" s="1830"/>
      <c r="BJ257" s="1830"/>
      <c r="BK257" s="1830"/>
      <c r="BL257" s="3283" t="s">
        <v>2716</v>
      </c>
      <c r="BM257" s="3283"/>
      <c r="BN257" s="3283"/>
      <c r="BO257" s="3283"/>
      <c r="BP257" s="3283"/>
      <c r="BQ257" s="1830"/>
      <c r="BR257" s="1830"/>
      <c r="BS257" s="1830"/>
      <c r="BT257" s="1830"/>
      <c r="BU257" s="1830"/>
      <c r="BV257" s="1830"/>
      <c r="BW257" s="1830"/>
      <c r="BX257" s="1830"/>
      <c r="BY257" s="3283" t="s">
        <v>2722</v>
      </c>
      <c r="BZ257" s="3283"/>
      <c r="CA257" s="3283"/>
      <c r="CB257" s="3283"/>
      <c r="CC257" s="3283"/>
      <c r="CD257" s="3283"/>
      <c r="CE257" s="3283"/>
      <c r="CF257" s="3283"/>
      <c r="CG257" s="3283"/>
      <c r="CH257" s="3283"/>
      <c r="CI257" s="3283"/>
      <c r="CL257" s="1830"/>
      <c r="CM257" s="1830"/>
      <c r="CN257" s="1830"/>
      <c r="CO257" s="3485" t="s">
        <v>2859</v>
      </c>
      <c r="CP257" s="3485"/>
      <c r="CQ257" s="3485"/>
      <c r="CR257" s="3485"/>
      <c r="CS257" s="3485"/>
      <c r="CT257" s="3485"/>
      <c r="CU257" s="3485"/>
      <c r="CV257" s="3485"/>
      <c r="CW257" s="3485"/>
      <c r="CX257" s="3485"/>
      <c r="CY257" s="3485"/>
      <c r="DT257" s="1422"/>
    </row>
    <row r="258" spans="4:124" ht="9.9499999999999993" customHeight="1" thickBot="1">
      <c r="D258" s="1740"/>
      <c r="E258" s="1698"/>
      <c r="F258" s="1699"/>
      <c r="G258" s="1699"/>
      <c r="H258" s="1699"/>
      <c r="I258" s="1699"/>
      <c r="J258" s="1699"/>
      <c r="K258" s="1915" t="s">
        <v>2907</v>
      </c>
      <c r="L258" s="1838"/>
      <c r="M258" s="1839"/>
      <c r="N258" s="1839"/>
      <c r="O258" s="1839"/>
      <c r="P258" s="1839"/>
      <c r="Q258" s="1839"/>
      <c r="R258" s="1839"/>
      <c r="S258" s="1839"/>
      <c r="T258" s="1839"/>
      <c r="U258" s="1839"/>
      <c r="V258" s="1839"/>
      <c r="W258" s="1839"/>
      <c r="X258" s="1839"/>
      <c r="Y258" s="1839"/>
      <c r="Z258" s="1839"/>
      <c r="AA258" s="1839"/>
      <c r="AB258" s="1839"/>
      <c r="AC258" s="1839"/>
      <c r="AD258" s="1839"/>
      <c r="AE258" s="1839"/>
      <c r="AF258" s="1839"/>
      <c r="AG258" s="1839"/>
      <c r="AH258" s="1839"/>
      <c r="AI258" s="1839"/>
      <c r="AJ258" s="1839"/>
      <c r="AK258" s="1699"/>
      <c r="AL258" s="1886"/>
      <c r="AM258" s="1741"/>
      <c r="AS258" s="1689"/>
      <c r="AT258" s="3283"/>
      <c r="AU258" s="3283"/>
      <c r="AV258" s="3283"/>
      <c r="AW258" s="3283"/>
      <c r="AX258" s="3283"/>
      <c r="AY258" s="3283"/>
      <c r="AZ258" s="3283"/>
      <c r="BA258" s="3283"/>
      <c r="BB258" s="3283"/>
      <c r="BC258" s="3283"/>
      <c r="BD258" s="3283"/>
      <c r="BE258" s="1830"/>
      <c r="BF258" s="1830"/>
      <c r="BG258" s="1830"/>
      <c r="BH258" s="1830"/>
      <c r="BI258" s="1830"/>
      <c r="BJ258" s="1830"/>
      <c r="BK258" s="1830"/>
      <c r="BL258" s="3283"/>
      <c r="BM258" s="3283"/>
      <c r="BN258" s="3283"/>
      <c r="BO258" s="3283"/>
      <c r="BP258" s="3283"/>
      <c r="BQ258" s="1830"/>
      <c r="BR258" s="1830"/>
      <c r="BS258" s="1830"/>
      <c r="BT258" s="1830"/>
      <c r="BU258" s="1830"/>
      <c r="BV258" s="1830"/>
      <c r="BW258" s="1830"/>
      <c r="BX258" s="1830"/>
      <c r="BY258" s="3283"/>
      <c r="BZ258" s="3283"/>
      <c r="CA258" s="3283"/>
      <c r="CB258" s="3283"/>
      <c r="CC258" s="3283"/>
      <c r="CD258" s="3283"/>
      <c r="CE258" s="3283"/>
      <c r="CF258" s="3283"/>
      <c r="CG258" s="3283"/>
      <c r="CH258" s="3283"/>
      <c r="CI258" s="3283"/>
      <c r="CL258" s="1830"/>
      <c r="CM258" s="1830"/>
      <c r="CN258" s="1830"/>
      <c r="CO258" s="3485"/>
      <c r="CP258" s="3485"/>
      <c r="CQ258" s="3485"/>
      <c r="CR258" s="3485"/>
      <c r="CS258" s="3485"/>
      <c r="CT258" s="3485"/>
      <c r="CU258" s="3485"/>
      <c r="CV258" s="3485"/>
      <c r="CW258" s="3485"/>
      <c r="CX258" s="3485"/>
      <c r="CY258" s="3485"/>
      <c r="DT258" s="1422"/>
    </row>
    <row r="259" spans="4:124" ht="9.9499999999999993" customHeight="1">
      <c r="D259" s="1740"/>
      <c r="E259" s="1698"/>
      <c r="F259" s="1699"/>
      <c r="G259" s="1699"/>
      <c r="H259" s="1699"/>
      <c r="I259" s="1699"/>
      <c r="J259" s="1699"/>
      <c r="K259" s="1916" t="s">
        <v>2838</v>
      </c>
      <c r="L259" s="1839"/>
      <c r="M259" s="1839"/>
      <c r="N259" s="1839"/>
      <c r="O259" s="1839"/>
      <c r="P259" s="1839"/>
      <c r="Q259" s="1839"/>
      <c r="R259" s="1839"/>
      <c r="S259" s="1839"/>
      <c r="T259" s="1839"/>
      <c r="U259" s="1839"/>
      <c r="V259" s="1839"/>
      <c r="W259" s="1839"/>
      <c r="X259" s="1839"/>
      <c r="Y259" s="1839"/>
      <c r="Z259" s="1839"/>
      <c r="AA259" s="1839"/>
      <c r="AB259" s="1839"/>
      <c r="AC259" s="1839"/>
      <c r="AD259" s="1839"/>
      <c r="AE259" s="1839"/>
      <c r="AF259" s="1839"/>
      <c r="AG259" s="1839"/>
      <c r="AH259" s="1839"/>
      <c r="AI259" s="1839"/>
      <c r="AJ259" s="1839"/>
      <c r="AK259" s="1699"/>
      <c r="AL259" s="1886"/>
      <c r="AM259" s="1741"/>
      <c r="AS259" s="1689"/>
      <c r="AT259" s="3403"/>
      <c r="AU259" s="3404"/>
      <c r="AV259" s="3404"/>
      <c r="AW259" s="3404"/>
      <c r="AX259" s="3404"/>
      <c r="AY259" s="3404"/>
      <c r="AZ259" s="3404"/>
      <c r="BA259" s="3404"/>
      <c r="BB259" s="3404"/>
      <c r="BC259" s="3404"/>
      <c r="BD259" s="3404"/>
      <c r="BE259" s="3404"/>
      <c r="BF259" s="3404"/>
      <c r="BG259" s="3404"/>
      <c r="BH259" s="3404"/>
      <c r="BI259" s="3404"/>
      <c r="BJ259" s="3405"/>
      <c r="BK259" s="1830"/>
      <c r="BL259" s="3476" t="s">
        <v>2717</v>
      </c>
      <c r="BM259" s="3477"/>
      <c r="BN259" s="3477"/>
      <c r="BO259" s="3477"/>
      <c r="BP259" s="3477"/>
      <c r="BQ259" s="3477"/>
      <c r="BR259" s="3477"/>
      <c r="BS259" s="3477"/>
      <c r="BT259" s="3477"/>
      <c r="BU259" s="3477"/>
      <c r="BV259" s="3478"/>
      <c r="BW259" s="1787"/>
      <c r="BX259" s="1830"/>
      <c r="BY259" s="3570">
        <v>43869</v>
      </c>
      <c r="BZ259" s="3571"/>
      <c r="CA259" s="3571"/>
      <c r="CB259" s="3571"/>
      <c r="CC259" s="3571"/>
      <c r="CD259" s="3571"/>
      <c r="CE259" s="3571"/>
      <c r="CF259" s="3572"/>
      <c r="CG259" s="3542">
        <v>117</v>
      </c>
      <c r="CH259" s="3543"/>
      <c r="CI259" s="3543"/>
      <c r="CJ259" s="3543"/>
      <c r="CK259" s="3543"/>
      <c r="CL259" s="3544"/>
      <c r="CM259" s="1787"/>
      <c r="CO259" s="1872"/>
      <c r="CP259" s="1873"/>
      <c r="CQ259" s="1873"/>
      <c r="CR259" s="1873"/>
      <c r="CS259" s="1873"/>
      <c r="CT259" s="1873"/>
      <c r="CU259" s="1873"/>
      <c r="CV259" s="1873"/>
      <c r="CW259" s="1873"/>
      <c r="CX259" s="1873"/>
      <c r="CY259" s="1873"/>
      <c r="CZ259" s="1873"/>
      <c r="DA259" s="1873"/>
      <c r="DB259" s="1873"/>
      <c r="DC259" s="1873"/>
      <c r="DD259" s="1873"/>
      <c r="DE259" s="1873"/>
      <c r="DF259" s="1873"/>
      <c r="DG259" s="1873"/>
      <c r="DH259" s="1873"/>
      <c r="DI259" s="1873"/>
      <c r="DJ259" s="1873"/>
      <c r="DK259" s="1873"/>
      <c r="DL259" s="1873"/>
      <c r="DM259" s="1873"/>
      <c r="DN259" s="1873"/>
      <c r="DO259" s="1873"/>
      <c r="DP259" s="1873"/>
      <c r="DQ259" s="1873"/>
      <c r="DR259" s="1873"/>
      <c r="DS259" s="1787"/>
      <c r="DT259" s="1422"/>
    </row>
    <row r="260" spans="4:124" ht="9.9499999999999993" customHeight="1">
      <c r="D260" s="1740"/>
      <c r="E260" s="1698"/>
      <c r="F260" s="1699"/>
      <c r="G260" s="1699"/>
      <c r="H260" s="1699"/>
      <c r="I260" s="1699"/>
      <c r="J260" s="1699"/>
      <c r="K260" s="1917" t="s">
        <v>2841</v>
      </c>
      <c r="L260" s="1839"/>
      <c r="M260" s="1839"/>
      <c r="N260" s="1839"/>
      <c r="O260" s="1839"/>
      <c r="P260" s="1839"/>
      <c r="Q260" s="1839"/>
      <c r="R260" s="1839"/>
      <c r="S260" s="1839"/>
      <c r="T260" s="1839"/>
      <c r="U260" s="1839"/>
      <c r="V260" s="1839"/>
      <c r="W260" s="1839"/>
      <c r="X260" s="1839"/>
      <c r="Y260" s="1839"/>
      <c r="Z260" s="1839"/>
      <c r="AA260" s="1839"/>
      <c r="AB260" s="1839"/>
      <c r="AC260" s="1839"/>
      <c r="AD260" s="1839"/>
      <c r="AE260" s="1839"/>
      <c r="AF260" s="1839"/>
      <c r="AG260" s="1839"/>
      <c r="AH260" s="1839"/>
      <c r="AI260" s="1839"/>
      <c r="AJ260" s="1839"/>
      <c r="AK260" s="1699"/>
      <c r="AL260" s="1886"/>
      <c r="AM260" s="1741"/>
      <c r="AS260" s="1689"/>
      <c r="AT260" s="3406"/>
      <c r="AU260" s="3407"/>
      <c r="AV260" s="3407"/>
      <c r="AW260" s="3407"/>
      <c r="AX260" s="3407"/>
      <c r="AY260" s="3407"/>
      <c r="AZ260" s="3407"/>
      <c r="BA260" s="3407"/>
      <c r="BB260" s="3407"/>
      <c r="BC260" s="3407"/>
      <c r="BD260" s="3407"/>
      <c r="BE260" s="3407"/>
      <c r="BF260" s="3407"/>
      <c r="BG260" s="3407"/>
      <c r="BH260" s="3407"/>
      <c r="BI260" s="3407"/>
      <c r="BJ260" s="3408"/>
      <c r="BK260" s="1830"/>
      <c r="BL260" s="3468"/>
      <c r="BM260" s="3302"/>
      <c r="BN260" s="3302"/>
      <c r="BO260" s="3302"/>
      <c r="BP260" s="3302"/>
      <c r="BQ260" s="3302"/>
      <c r="BR260" s="3302"/>
      <c r="BS260" s="3302"/>
      <c r="BT260" s="3302"/>
      <c r="BU260" s="3302"/>
      <c r="BV260" s="3469"/>
      <c r="BW260" s="1776"/>
      <c r="BX260" s="1830"/>
      <c r="BY260" s="3573"/>
      <c r="BZ260" s="3574"/>
      <c r="CA260" s="3574"/>
      <c r="CB260" s="3574"/>
      <c r="CC260" s="3574"/>
      <c r="CD260" s="3574"/>
      <c r="CE260" s="3574"/>
      <c r="CF260" s="3575"/>
      <c r="CG260" s="3545"/>
      <c r="CH260" s="3546"/>
      <c r="CI260" s="3546"/>
      <c r="CJ260" s="3546"/>
      <c r="CK260" s="3546"/>
      <c r="CL260" s="3547"/>
      <c r="CM260" s="1776"/>
      <c r="CO260" s="1874"/>
      <c r="CP260" s="1875" t="s">
        <v>2866</v>
      </c>
      <c r="CQ260" s="1876"/>
      <c r="CR260" s="1876"/>
      <c r="CS260" s="1876"/>
      <c r="CT260" s="1876"/>
      <c r="CU260" s="1876"/>
      <c r="CV260" s="1876"/>
      <c r="CW260" s="1876"/>
      <c r="CX260" s="1876"/>
      <c r="CY260" s="1876"/>
      <c r="CZ260" s="1876"/>
      <c r="DA260" s="1877"/>
      <c r="DB260" s="1877"/>
      <c r="DC260" s="1877"/>
      <c r="DD260" s="1877"/>
      <c r="DE260" s="1877"/>
      <c r="DF260" s="1877"/>
      <c r="DG260" s="1877"/>
      <c r="DH260" s="1877"/>
      <c r="DI260" s="1877"/>
      <c r="DJ260" s="1877"/>
      <c r="DK260" s="1877"/>
      <c r="DL260" s="1877"/>
      <c r="DM260" s="1877"/>
      <c r="DN260" s="1877"/>
      <c r="DO260" s="1877"/>
      <c r="DP260" s="1877"/>
      <c r="DQ260" s="1877"/>
      <c r="DR260" s="1877"/>
      <c r="DS260" s="1776"/>
      <c r="DT260" s="1422"/>
    </row>
    <row r="261" spans="4:124" ht="9.9499999999999993" customHeight="1">
      <c r="D261" s="1740"/>
      <c r="E261" s="1700"/>
      <c r="F261" s="1701"/>
      <c r="G261" s="1701"/>
      <c r="H261" s="1701"/>
      <c r="I261" s="1701"/>
      <c r="J261" s="1701"/>
      <c r="K261" s="1701"/>
      <c r="L261" s="1840"/>
      <c r="M261" s="1840"/>
      <c r="N261" s="1840"/>
      <c r="O261" s="1840"/>
      <c r="P261" s="1840"/>
      <c r="Q261" s="1840"/>
      <c r="R261" s="1840"/>
      <c r="S261" s="1840"/>
      <c r="T261" s="1840"/>
      <c r="U261" s="1840"/>
      <c r="V261" s="1840"/>
      <c r="W261" s="1840"/>
      <c r="X261" s="1840"/>
      <c r="Y261" s="1840"/>
      <c r="Z261" s="1840"/>
      <c r="AA261" s="1840"/>
      <c r="AB261" s="1840"/>
      <c r="AC261" s="1840"/>
      <c r="AD261" s="1840"/>
      <c r="AE261" s="1840"/>
      <c r="AF261" s="1840"/>
      <c r="AG261" s="1840"/>
      <c r="AH261" s="1840"/>
      <c r="AI261" s="1840"/>
      <c r="AJ261" s="1840"/>
      <c r="AK261" s="1701"/>
      <c r="AL261" s="1887"/>
      <c r="AM261" s="1741"/>
      <c r="AS261" s="1689"/>
      <c r="AT261" s="3406"/>
      <c r="AU261" s="3407"/>
      <c r="AV261" s="3407"/>
      <c r="AW261" s="3407"/>
      <c r="AX261" s="3407"/>
      <c r="AY261" s="3407"/>
      <c r="AZ261" s="3407"/>
      <c r="BA261" s="3407"/>
      <c r="BB261" s="3407"/>
      <c r="BC261" s="3407"/>
      <c r="BD261" s="3407"/>
      <c r="BE261" s="3407"/>
      <c r="BF261" s="3407"/>
      <c r="BG261" s="3407"/>
      <c r="BH261" s="3407"/>
      <c r="BI261" s="3407"/>
      <c r="BJ261" s="3408"/>
      <c r="BK261" s="1830"/>
      <c r="BL261" s="3468" t="s">
        <v>2718</v>
      </c>
      <c r="BM261" s="3302"/>
      <c r="BN261" s="3302"/>
      <c r="BO261" s="3302"/>
      <c r="BP261" s="3302"/>
      <c r="BQ261" s="3302"/>
      <c r="BR261" s="3302"/>
      <c r="BS261" s="3302"/>
      <c r="BT261" s="3302"/>
      <c r="BU261" s="3302"/>
      <c r="BV261" s="3469"/>
      <c r="BW261" s="1777"/>
      <c r="BX261" s="1830"/>
      <c r="BY261" s="3570">
        <v>43870</v>
      </c>
      <c r="BZ261" s="3571"/>
      <c r="CA261" s="3571"/>
      <c r="CB261" s="3571"/>
      <c r="CC261" s="3571"/>
      <c r="CD261" s="3571"/>
      <c r="CE261" s="3571"/>
      <c r="CF261" s="3572"/>
      <c r="CG261" s="3542">
        <v>890</v>
      </c>
      <c r="CH261" s="3543"/>
      <c r="CI261" s="3543"/>
      <c r="CJ261" s="3543"/>
      <c r="CK261" s="3543"/>
      <c r="CL261" s="3544"/>
      <c r="CM261" s="1777"/>
      <c r="CO261" s="1874"/>
      <c r="CP261" s="1876" t="s">
        <v>2860</v>
      </c>
      <c r="CQ261" s="1876"/>
      <c r="CR261" s="1876"/>
      <c r="CS261" s="1876"/>
      <c r="CT261" s="1876"/>
      <c r="CU261" s="1876"/>
      <c r="CV261" s="1876"/>
      <c r="CW261" s="1876"/>
      <c r="CX261" s="1876"/>
      <c r="CY261" s="1876"/>
      <c r="CZ261" s="1876"/>
      <c r="DA261" s="1877"/>
      <c r="DB261" s="1877"/>
      <c r="DC261" s="1877"/>
      <c r="DD261" s="1877"/>
      <c r="DE261" s="1877"/>
      <c r="DF261" s="1877"/>
      <c r="DG261" s="1877"/>
      <c r="DH261" s="1877"/>
      <c r="DI261" s="1877"/>
      <c r="DJ261" s="1877"/>
      <c r="DK261" s="1877"/>
      <c r="DL261" s="1877"/>
      <c r="DM261" s="1877"/>
      <c r="DN261" s="1877"/>
      <c r="DO261" s="1877"/>
      <c r="DP261" s="1877"/>
      <c r="DQ261" s="1877"/>
      <c r="DR261" s="1877"/>
      <c r="DS261" s="1777"/>
      <c r="DT261" s="1422"/>
    </row>
    <row r="262" spans="4:124" ht="9.9499999999999993" customHeight="1">
      <c r="D262" s="1740"/>
      <c r="E262" s="1742"/>
      <c r="F262" s="1743"/>
      <c r="G262" s="1743"/>
      <c r="H262" s="1743"/>
      <c r="I262" s="1743"/>
      <c r="J262" s="1743"/>
      <c r="K262" s="1901" t="s">
        <v>2840</v>
      </c>
      <c r="L262" s="1899"/>
      <c r="M262" s="1833"/>
      <c r="N262" s="1833"/>
      <c r="O262" s="1833"/>
      <c r="P262" s="1833"/>
      <c r="Q262" s="1833"/>
      <c r="R262" s="1833"/>
      <c r="S262" s="1833"/>
      <c r="T262" s="1833"/>
      <c r="U262" s="1833"/>
      <c r="V262" s="1833"/>
      <c r="W262" s="1833"/>
      <c r="X262" s="1833"/>
      <c r="Y262" s="1833"/>
      <c r="Z262" s="1833"/>
      <c r="AA262" s="1833"/>
      <c r="AB262" s="1833"/>
      <c r="AC262" s="1833"/>
      <c r="AD262" s="1833"/>
      <c r="AE262" s="1831"/>
      <c r="AF262" s="1831"/>
      <c r="AG262" s="1831"/>
      <c r="AH262" s="1831"/>
      <c r="AI262" s="1831"/>
      <c r="AJ262" s="1831"/>
      <c r="AK262" s="1830"/>
      <c r="AL262" s="1422"/>
      <c r="AM262" s="1741"/>
      <c r="AS262" s="1689"/>
      <c r="AT262" s="3406"/>
      <c r="AU262" s="3407"/>
      <c r="AV262" s="3407"/>
      <c r="AW262" s="3407"/>
      <c r="AX262" s="3407"/>
      <c r="AY262" s="3407"/>
      <c r="AZ262" s="3407"/>
      <c r="BA262" s="3407"/>
      <c r="BB262" s="3407"/>
      <c r="BC262" s="3407"/>
      <c r="BD262" s="3407"/>
      <c r="BE262" s="3407"/>
      <c r="BF262" s="3407"/>
      <c r="BG262" s="3407"/>
      <c r="BH262" s="3407"/>
      <c r="BI262" s="3407"/>
      <c r="BJ262" s="3408"/>
      <c r="BK262" s="1830"/>
      <c r="BL262" s="3468"/>
      <c r="BM262" s="3302"/>
      <c r="BN262" s="3302"/>
      <c r="BO262" s="3302"/>
      <c r="BP262" s="3302"/>
      <c r="BQ262" s="3302"/>
      <c r="BR262" s="3302"/>
      <c r="BS262" s="3302"/>
      <c r="BT262" s="3302"/>
      <c r="BU262" s="3302"/>
      <c r="BV262" s="3469"/>
      <c r="BW262" s="1707"/>
      <c r="BX262" s="1830"/>
      <c r="BY262" s="3573"/>
      <c r="BZ262" s="3574"/>
      <c r="CA262" s="3574"/>
      <c r="CB262" s="3574"/>
      <c r="CC262" s="3574"/>
      <c r="CD262" s="3574"/>
      <c r="CE262" s="3574"/>
      <c r="CF262" s="3575"/>
      <c r="CG262" s="3545"/>
      <c r="CH262" s="3546"/>
      <c r="CI262" s="3546"/>
      <c r="CJ262" s="3546"/>
      <c r="CK262" s="3546"/>
      <c r="CL262" s="3547"/>
      <c r="CM262" s="1707"/>
      <c r="CO262" s="1874"/>
      <c r="CP262" s="1876" t="s">
        <v>2861</v>
      </c>
      <c r="CQ262" s="1876"/>
      <c r="CR262" s="1876"/>
      <c r="CS262" s="1876"/>
      <c r="CT262" s="1876"/>
      <c r="CU262" s="1876"/>
      <c r="CV262" s="1876"/>
      <c r="CW262" s="1876"/>
      <c r="CX262" s="1876"/>
      <c r="CY262" s="1876"/>
      <c r="CZ262" s="1876"/>
      <c r="DA262" s="1877"/>
      <c r="DB262" s="1877"/>
      <c r="DC262" s="1877"/>
      <c r="DD262" s="1877"/>
      <c r="DE262" s="1877"/>
      <c r="DF262" s="1877"/>
      <c r="DG262" s="1877"/>
      <c r="DH262" s="1877"/>
      <c r="DI262" s="1877"/>
      <c r="DJ262" s="1877"/>
      <c r="DK262" s="1877"/>
      <c r="DL262" s="1877"/>
      <c r="DM262" s="1877"/>
      <c r="DN262" s="1877"/>
      <c r="DO262" s="1877"/>
      <c r="DP262" s="1877"/>
      <c r="DQ262" s="1877"/>
      <c r="DR262" s="1877"/>
      <c r="DS262" s="1707"/>
      <c r="DT262" s="1422"/>
    </row>
    <row r="263" spans="4:124" ht="9.9499999999999993" customHeight="1">
      <c r="D263" s="1740"/>
      <c r="E263" s="1724"/>
      <c r="F263" s="1725"/>
      <c r="G263" s="1725"/>
      <c r="H263" s="1725"/>
      <c r="I263" s="1725"/>
      <c r="J263" s="1725"/>
      <c r="K263" s="1904" t="s">
        <v>2908</v>
      </c>
      <c r="L263" s="1900"/>
      <c r="M263" s="1833"/>
      <c r="N263" s="1833"/>
      <c r="O263" s="1833"/>
      <c r="P263" s="1833"/>
      <c r="Q263" s="1833"/>
      <c r="R263" s="1833"/>
      <c r="S263" s="1833"/>
      <c r="T263" s="1833"/>
      <c r="U263" s="1833"/>
      <c r="V263" s="1833"/>
      <c r="W263" s="1833"/>
      <c r="X263" s="1833"/>
      <c r="Y263" s="1833"/>
      <c r="Z263" s="1833"/>
      <c r="AA263" s="1833"/>
      <c r="AB263" s="1833"/>
      <c r="AC263" s="1833"/>
      <c r="AD263" s="1833"/>
      <c r="AE263" s="1833"/>
      <c r="AF263" s="1833"/>
      <c r="AG263" s="1833"/>
      <c r="AH263" s="1833"/>
      <c r="AI263" s="1833"/>
      <c r="AJ263" s="1833"/>
      <c r="AK263" s="1830"/>
      <c r="AL263" s="1422"/>
      <c r="AM263" s="1741"/>
      <c r="AS263" s="1689"/>
      <c r="AT263" s="3406"/>
      <c r="AU263" s="3407"/>
      <c r="AV263" s="3407"/>
      <c r="AW263" s="3407"/>
      <c r="AX263" s="3407"/>
      <c r="AY263" s="3407"/>
      <c r="AZ263" s="3407"/>
      <c r="BA263" s="3407"/>
      <c r="BB263" s="3407"/>
      <c r="BC263" s="3407"/>
      <c r="BD263" s="3407"/>
      <c r="BE263" s="3407"/>
      <c r="BF263" s="3407"/>
      <c r="BG263" s="3407"/>
      <c r="BH263" s="3407"/>
      <c r="BI263" s="3407"/>
      <c r="BJ263" s="3408"/>
      <c r="BK263" s="1830"/>
      <c r="BL263" s="3468" t="s">
        <v>2719</v>
      </c>
      <c r="BM263" s="3302"/>
      <c r="BN263" s="3302"/>
      <c r="BO263" s="3302"/>
      <c r="BP263" s="3302"/>
      <c r="BQ263" s="3302"/>
      <c r="BR263" s="3302"/>
      <c r="BS263" s="3302"/>
      <c r="BT263" s="3302"/>
      <c r="BU263" s="3302"/>
      <c r="BV263" s="3469"/>
      <c r="BW263" s="1707"/>
      <c r="BX263" s="1830"/>
      <c r="BY263" s="3570">
        <v>43871</v>
      </c>
      <c r="BZ263" s="3571"/>
      <c r="CA263" s="3571"/>
      <c r="CB263" s="3571"/>
      <c r="CC263" s="3571"/>
      <c r="CD263" s="3571"/>
      <c r="CE263" s="3571"/>
      <c r="CF263" s="3572"/>
      <c r="CG263" s="3542">
        <v>13362</v>
      </c>
      <c r="CH263" s="3543"/>
      <c r="CI263" s="3543"/>
      <c r="CJ263" s="3543"/>
      <c r="CK263" s="3543"/>
      <c r="CL263" s="3544"/>
      <c r="CM263" s="1707"/>
      <c r="CO263" s="1874"/>
      <c r="CP263" s="1876" t="s">
        <v>2862</v>
      </c>
      <c r="CQ263" s="1876"/>
      <c r="CR263" s="1876"/>
      <c r="CS263" s="1876"/>
      <c r="CT263" s="1876"/>
      <c r="CU263" s="1876"/>
      <c r="CV263" s="1876"/>
      <c r="CW263" s="1876"/>
      <c r="CX263" s="1876"/>
      <c r="CY263" s="1876"/>
      <c r="CZ263" s="1876"/>
      <c r="DA263" s="1877"/>
      <c r="DB263" s="1877"/>
      <c r="DC263" s="1877"/>
      <c r="DD263" s="1877"/>
      <c r="DE263" s="1877"/>
      <c r="DF263" s="1877"/>
      <c r="DG263" s="1877"/>
      <c r="DH263" s="1877"/>
      <c r="DI263" s="1877"/>
      <c r="DJ263" s="1877"/>
      <c r="DK263" s="1877"/>
      <c r="DL263" s="1877"/>
      <c r="DM263" s="1877"/>
      <c r="DN263" s="1877"/>
      <c r="DO263" s="1877"/>
      <c r="DP263" s="1877"/>
      <c r="DQ263" s="1877"/>
      <c r="DR263" s="1877"/>
      <c r="DS263" s="1707"/>
      <c r="DT263" s="1422"/>
    </row>
    <row r="264" spans="4:124" ht="9.9499999999999993" customHeight="1">
      <c r="D264" s="1740"/>
      <c r="E264" s="1724"/>
      <c r="F264" s="1725"/>
      <c r="G264" s="1725"/>
      <c r="H264" s="1725"/>
      <c r="I264" s="1725"/>
      <c r="J264" s="1725"/>
      <c r="K264" s="1890" t="s">
        <v>2839</v>
      </c>
      <c r="L264" s="1865"/>
      <c r="M264" s="1833"/>
      <c r="N264" s="1833"/>
      <c r="O264" s="1833"/>
      <c r="P264" s="1833"/>
      <c r="Q264" s="1833"/>
      <c r="R264" s="1833"/>
      <c r="S264" s="1833"/>
      <c r="T264" s="1833"/>
      <c r="U264" s="1833"/>
      <c r="V264" s="1833"/>
      <c r="W264" s="1833"/>
      <c r="X264" s="1833"/>
      <c r="Y264" s="1833"/>
      <c r="Z264" s="1833"/>
      <c r="AA264" s="1833"/>
      <c r="AB264" s="1833"/>
      <c r="AC264" s="1833"/>
      <c r="AD264" s="1833"/>
      <c r="AE264" s="1833"/>
      <c r="AF264" s="1833"/>
      <c r="AG264" s="1833"/>
      <c r="AH264" s="1833"/>
      <c r="AI264" s="1833"/>
      <c r="AJ264" s="1833"/>
      <c r="AK264" s="1830"/>
      <c r="AL264" s="1422"/>
      <c r="AM264" s="1741"/>
      <c r="AS264" s="1689"/>
      <c r="AT264" s="3406"/>
      <c r="AU264" s="3407"/>
      <c r="AV264" s="3407"/>
      <c r="AW264" s="3407"/>
      <c r="AX264" s="3407"/>
      <c r="AY264" s="3407"/>
      <c r="AZ264" s="3407"/>
      <c r="BA264" s="3407"/>
      <c r="BB264" s="3407"/>
      <c r="BC264" s="3407"/>
      <c r="BD264" s="3407"/>
      <c r="BE264" s="3407"/>
      <c r="BF264" s="3407"/>
      <c r="BG264" s="3407"/>
      <c r="BH264" s="3407"/>
      <c r="BI264" s="3407"/>
      <c r="BJ264" s="3408"/>
      <c r="BK264" s="1830"/>
      <c r="BL264" s="3468"/>
      <c r="BM264" s="3302"/>
      <c r="BN264" s="3302"/>
      <c r="BO264" s="3302"/>
      <c r="BP264" s="3302"/>
      <c r="BQ264" s="3302"/>
      <c r="BR264" s="3302"/>
      <c r="BS264" s="3302"/>
      <c r="BT264" s="3302"/>
      <c r="BU264" s="3302"/>
      <c r="BV264" s="3469"/>
      <c r="BW264" s="1707"/>
      <c r="BX264" s="1830"/>
      <c r="BY264" s="3573"/>
      <c r="BZ264" s="3574"/>
      <c r="CA264" s="3574"/>
      <c r="CB264" s="3574"/>
      <c r="CC264" s="3574"/>
      <c r="CD264" s="3574"/>
      <c r="CE264" s="3574"/>
      <c r="CF264" s="3575"/>
      <c r="CG264" s="3545"/>
      <c r="CH264" s="3546"/>
      <c r="CI264" s="3546"/>
      <c r="CJ264" s="3546"/>
      <c r="CK264" s="3546"/>
      <c r="CL264" s="3547"/>
      <c r="CM264" s="1707"/>
      <c r="CO264" s="1874"/>
      <c r="CP264" s="1876" t="s">
        <v>2863</v>
      </c>
      <c r="CQ264" s="1876"/>
      <c r="CR264" s="1876"/>
      <c r="CS264" s="1876"/>
      <c r="CT264" s="1876"/>
      <c r="CU264" s="1876"/>
      <c r="CV264" s="1876"/>
      <c r="CW264" s="1876"/>
      <c r="CX264" s="1876"/>
      <c r="CY264" s="1876"/>
      <c r="CZ264" s="1876"/>
      <c r="DA264" s="1877"/>
      <c r="DB264" s="1877"/>
      <c r="DC264" s="1877"/>
      <c r="DD264" s="1877"/>
      <c r="DE264" s="1877"/>
      <c r="DF264" s="1877"/>
      <c r="DG264" s="1877"/>
      <c r="DH264" s="1877"/>
      <c r="DI264" s="1877"/>
      <c r="DJ264" s="1877"/>
      <c r="DK264" s="1877"/>
      <c r="DL264" s="1877"/>
      <c r="DM264" s="1877"/>
      <c r="DN264" s="1877"/>
      <c r="DO264" s="1877"/>
      <c r="DP264" s="1877"/>
      <c r="DQ264" s="1877"/>
      <c r="DR264" s="1877"/>
      <c r="DS264" s="1707"/>
      <c r="DT264" s="1422"/>
    </row>
    <row r="265" spans="4:124" ht="9.9499999999999993" customHeight="1">
      <c r="D265" s="1740"/>
      <c r="E265" s="1724"/>
      <c r="F265" s="1725"/>
      <c r="G265" s="1725"/>
      <c r="H265" s="1725"/>
      <c r="I265" s="1725"/>
      <c r="J265" s="1725"/>
      <c r="K265" s="1890" t="s">
        <v>2842</v>
      </c>
      <c r="L265" s="1865"/>
      <c r="M265" s="1833"/>
      <c r="N265" s="1833"/>
      <c r="O265" s="1833"/>
      <c r="P265" s="1833"/>
      <c r="Q265" s="1833"/>
      <c r="R265" s="1833"/>
      <c r="S265" s="1833"/>
      <c r="T265" s="1833"/>
      <c r="U265" s="1833"/>
      <c r="V265" s="1833"/>
      <c r="W265" s="1833"/>
      <c r="X265" s="1833"/>
      <c r="Y265" s="1833"/>
      <c r="Z265" s="1833"/>
      <c r="AA265" s="1833"/>
      <c r="AB265" s="1833"/>
      <c r="AC265" s="1833"/>
      <c r="AD265" s="1833"/>
      <c r="AE265" s="1833"/>
      <c r="AF265" s="1833"/>
      <c r="AG265" s="1833"/>
      <c r="AH265" s="1833"/>
      <c r="AI265" s="1833"/>
      <c r="AJ265" s="1833"/>
      <c r="AK265" s="1830"/>
      <c r="AL265" s="1422"/>
      <c r="AM265" s="1741"/>
      <c r="AS265" s="1689"/>
      <c r="AT265" s="3406"/>
      <c r="AU265" s="3407"/>
      <c r="AV265" s="3407"/>
      <c r="AW265" s="3407"/>
      <c r="AX265" s="3407"/>
      <c r="AY265" s="3407"/>
      <c r="AZ265" s="3407"/>
      <c r="BA265" s="3407"/>
      <c r="BB265" s="3407"/>
      <c r="BC265" s="3407"/>
      <c r="BD265" s="3407"/>
      <c r="BE265" s="3407"/>
      <c r="BF265" s="3407"/>
      <c r="BG265" s="3407"/>
      <c r="BH265" s="3407"/>
      <c r="BI265" s="3407"/>
      <c r="BJ265" s="3408"/>
      <c r="BK265" s="1830"/>
      <c r="BL265" s="1867"/>
      <c r="BM265" s="1865"/>
      <c r="BN265" s="1865"/>
      <c r="BO265" s="1865"/>
      <c r="BP265" s="1865"/>
      <c r="BQ265" s="1865"/>
      <c r="BR265" s="1865"/>
      <c r="BS265" s="1865"/>
      <c r="BT265" s="1865"/>
      <c r="BU265" s="1865"/>
      <c r="BV265" s="1868"/>
      <c r="BW265" s="1707"/>
      <c r="BX265" s="1830"/>
      <c r="BY265" s="3570">
        <v>43875</v>
      </c>
      <c r="BZ265" s="3571"/>
      <c r="CA265" s="3571"/>
      <c r="CB265" s="3571"/>
      <c r="CC265" s="3571"/>
      <c r="CD265" s="3571"/>
      <c r="CE265" s="3571"/>
      <c r="CF265" s="3572"/>
      <c r="CG265" s="3542">
        <v>12416</v>
      </c>
      <c r="CH265" s="3543"/>
      <c r="CI265" s="3543"/>
      <c r="CJ265" s="3543"/>
      <c r="CK265" s="3543"/>
      <c r="CL265" s="3544"/>
      <c r="CM265" s="1707"/>
      <c r="CO265" s="1874"/>
      <c r="CP265" s="1876" t="s">
        <v>2864</v>
      </c>
      <c r="CQ265" s="1876"/>
      <c r="CR265" s="1876"/>
      <c r="CS265" s="1876"/>
      <c r="CT265" s="1876"/>
      <c r="CU265" s="1876"/>
      <c r="CV265" s="1876"/>
      <c r="CW265" s="1876"/>
      <c r="CX265" s="1876"/>
      <c r="CY265" s="1876"/>
      <c r="CZ265" s="1876"/>
      <c r="DA265" s="1877"/>
      <c r="DB265" s="1877"/>
      <c r="DC265" s="1877"/>
      <c r="DD265" s="1877"/>
      <c r="DE265" s="1877"/>
      <c r="DF265" s="1877"/>
      <c r="DG265" s="1877"/>
      <c r="DH265" s="1877"/>
      <c r="DI265" s="1877"/>
      <c r="DJ265" s="1877"/>
      <c r="DK265" s="1877"/>
      <c r="DL265" s="1877"/>
      <c r="DM265" s="1877"/>
      <c r="DN265" s="1877"/>
      <c r="DO265" s="1877"/>
      <c r="DP265" s="1877"/>
      <c r="DQ265" s="1877"/>
      <c r="DR265" s="1877"/>
      <c r="DS265" s="1707"/>
      <c r="DT265" s="1422"/>
    </row>
    <row r="266" spans="4:124" ht="9.9499999999999993" customHeight="1">
      <c r="D266" s="1740"/>
      <c r="E266" s="1726"/>
      <c r="F266" s="1727"/>
      <c r="G266" s="1727"/>
      <c r="H266" s="1727"/>
      <c r="I266" s="1727"/>
      <c r="J266" s="1727"/>
      <c r="K266" s="1727"/>
      <c r="L266" s="1834"/>
      <c r="M266" s="1834"/>
      <c r="N266" s="1834"/>
      <c r="O266" s="1834"/>
      <c r="P266" s="1834"/>
      <c r="Q266" s="1834"/>
      <c r="R266" s="1834"/>
      <c r="S266" s="1834"/>
      <c r="T266" s="1834"/>
      <c r="U266" s="1834"/>
      <c r="V266" s="1834"/>
      <c r="W266" s="1834"/>
      <c r="X266" s="1834"/>
      <c r="Y266" s="1834"/>
      <c r="Z266" s="1834"/>
      <c r="AA266" s="1834"/>
      <c r="AB266" s="1834"/>
      <c r="AC266" s="1834"/>
      <c r="AD266" s="1834"/>
      <c r="AE266" s="1834"/>
      <c r="AF266" s="1834"/>
      <c r="AG266" s="1834"/>
      <c r="AH266" s="1834"/>
      <c r="AI266" s="1834"/>
      <c r="AJ266" s="1834"/>
      <c r="AK266" s="521"/>
      <c r="AL266" s="1390"/>
      <c r="AM266" s="1741"/>
      <c r="AS266" s="1689"/>
      <c r="AT266" s="3406"/>
      <c r="AU266" s="3407"/>
      <c r="AV266" s="3407"/>
      <c r="AW266" s="3407"/>
      <c r="AX266" s="3407"/>
      <c r="AY266" s="3407"/>
      <c r="AZ266" s="3407"/>
      <c r="BA266" s="3407"/>
      <c r="BB266" s="3407"/>
      <c r="BC266" s="3407"/>
      <c r="BD266" s="3407"/>
      <c r="BE266" s="3407"/>
      <c r="BF266" s="3407"/>
      <c r="BG266" s="3407"/>
      <c r="BH266" s="3407"/>
      <c r="BI266" s="3407"/>
      <c r="BJ266" s="3408"/>
      <c r="BK266" s="1830"/>
      <c r="BL266" s="1867"/>
      <c r="BM266" s="1865"/>
      <c r="BN266" s="1865"/>
      <c r="BO266" s="1865"/>
      <c r="BP266" s="1865"/>
      <c r="BQ266" s="1865"/>
      <c r="BR266" s="1865"/>
      <c r="BS266" s="1865"/>
      <c r="BT266" s="1865"/>
      <c r="BU266" s="1865"/>
      <c r="BV266" s="1868"/>
      <c r="BW266" s="1707"/>
      <c r="BX266" s="1830"/>
      <c r="BY266" s="3573"/>
      <c r="BZ266" s="3574"/>
      <c r="CA266" s="3574"/>
      <c r="CB266" s="3574"/>
      <c r="CC266" s="3574"/>
      <c r="CD266" s="3574"/>
      <c r="CE266" s="3574"/>
      <c r="CF266" s="3575"/>
      <c r="CG266" s="3545"/>
      <c r="CH266" s="3546"/>
      <c r="CI266" s="3546"/>
      <c r="CJ266" s="3546"/>
      <c r="CK266" s="3546"/>
      <c r="CL266" s="3547"/>
      <c r="CM266" s="1707"/>
      <c r="CO266" s="1874"/>
      <c r="CP266" s="1876" t="s">
        <v>2865</v>
      </c>
      <c r="CQ266" s="1876"/>
      <c r="CR266" s="1876"/>
      <c r="CS266" s="1876"/>
      <c r="CT266" s="1876"/>
      <c r="CU266" s="1876"/>
      <c r="CV266" s="1876"/>
      <c r="CW266" s="1876"/>
      <c r="CX266" s="1876"/>
      <c r="CY266" s="1876"/>
      <c r="CZ266" s="1876"/>
      <c r="DA266" s="1877"/>
      <c r="DB266" s="1877"/>
      <c r="DC266" s="1877"/>
      <c r="DD266" s="1877"/>
      <c r="DE266" s="1877"/>
      <c r="DF266" s="1877"/>
      <c r="DG266" s="1877"/>
      <c r="DH266" s="1877"/>
      <c r="DI266" s="1877"/>
      <c r="DJ266" s="1877"/>
      <c r="DK266" s="1877"/>
      <c r="DL266" s="1877"/>
      <c r="DM266" s="1877"/>
      <c r="DN266" s="1877"/>
      <c r="DO266" s="1877"/>
      <c r="DP266" s="1877"/>
      <c r="DQ266" s="1877"/>
      <c r="DR266" s="1877"/>
      <c r="DS266" s="1707"/>
      <c r="DT266" s="1422"/>
    </row>
    <row r="267" spans="4:124" ht="9.9499999999999993" customHeight="1">
      <c r="D267" s="1740"/>
      <c r="E267" s="1742"/>
      <c r="F267" s="1743"/>
      <c r="G267" s="1743"/>
      <c r="H267" s="1743"/>
      <c r="I267" s="1743"/>
      <c r="J267" s="1743"/>
      <c r="K267" s="1901" t="s">
        <v>2840</v>
      </c>
      <c r="L267" s="1899"/>
      <c r="M267" s="1833"/>
      <c r="N267" s="1833"/>
      <c r="O267" s="1833"/>
      <c r="P267" s="1833"/>
      <c r="Q267" s="1833"/>
      <c r="R267" s="1833"/>
      <c r="S267" s="1833"/>
      <c r="T267" s="1833"/>
      <c r="U267" s="1833"/>
      <c r="V267" s="1833"/>
      <c r="W267" s="1833"/>
      <c r="X267" s="1833"/>
      <c r="Y267" s="1833"/>
      <c r="Z267" s="1833"/>
      <c r="AA267" s="1833"/>
      <c r="AB267" s="1833"/>
      <c r="AC267" s="1833"/>
      <c r="AD267" s="1833"/>
      <c r="AE267" s="1831"/>
      <c r="AF267" s="1831"/>
      <c r="AG267" s="1831"/>
      <c r="AH267" s="1831"/>
      <c r="AI267" s="1831"/>
      <c r="AJ267" s="1831"/>
      <c r="AK267" s="1830"/>
      <c r="AL267" s="1422"/>
      <c r="AM267" s="1741"/>
      <c r="AS267" s="1689"/>
      <c r="AT267" s="3406"/>
      <c r="AU267" s="3407"/>
      <c r="AV267" s="3407"/>
      <c r="AW267" s="3407"/>
      <c r="AX267" s="3407"/>
      <c r="AY267" s="3407"/>
      <c r="AZ267" s="3407"/>
      <c r="BA267" s="3407"/>
      <c r="BB267" s="3407"/>
      <c r="BC267" s="3407"/>
      <c r="BD267" s="3407"/>
      <c r="BE267" s="3407"/>
      <c r="BF267" s="3407"/>
      <c r="BG267" s="3407"/>
      <c r="BH267" s="3407"/>
      <c r="BI267" s="3407"/>
      <c r="BJ267" s="3408"/>
      <c r="BK267" s="1830"/>
      <c r="BL267" s="1867"/>
      <c r="BM267" s="1865"/>
      <c r="BN267" s="1865"/>
      <c r="BO267" s="1865"/>
      <c r="BP267" s="1865"/>
      <c r="BQ267" s="1865"/>
      <c r="BR267" s="1865"/>
      <c r="BS267" s="1865"/>
      <c r="BT267" s="1865"/>
      <c r="BU267" s="1865"/>
      <c r="BV267" s="1868"/>
      <c r="BW267" s="1707"/>
      <c r="BX267" s="1830"/>
      <c r="BY267" s="3570">
        <v>43876</v>
      </c>
      <c r="BZ267" s="3571"/>
      <c r="CA267" s="3571"/>
      <c r="CB267" s="3571"/>
      <c r="CC267" s="3571"/>
      <c r="CD267" s="3571"/>
      <c r="CE267" s="3571"/>
      <c r="CF267" s="3572"/>
      <c r="CG267" s="3542">
        <v>8592</v>
      </c>
      <c r="CH267" s="3543"/>
      <c r="CI267" s="3543"/>
      <c r="CJ267" s="3543"/>
      <c r="CK267" s="3543"/>
      <c r="CL267" s="3544"/>
      <c r="CM267" s="1707"/>
      <c r="CO267" s="1874"/>
      <c r="CP267" s="1877"/>
      <c r="CQ267" s="1877"/>
      <c r="CR267" s="1877"/>
      <c r="CS267" s="1877"/>
      <c r="CT267" s="1877"/>
      <c r="CU267" s="1877"/>
      <c r="CV267" s="1877"/>
      <c r="CW267" s="1877"/>
      <c r="CX267" s="1877"/>
      <c r="CY267" s="1877"/>
      <c r="CZ267" s="1877"/>
      <c r="DA267" s="1877"/>
      <c r="DB267" s="1877"/>
      <c r="DC267" s="1877"/>
      <c r="DD267" s="1877"/>
      <c r="DE267" s="1877"/>
      <c r="DF267" s="1877"/>
      <c r="DG267" s="1877"/>
      <c r="DH267" s="1877"/>
      <c r="DI267" s="1877"/>
      <c r="DJ267" s="1877"/>
      <c r="DK267" s="1877"/>
      <c r="DL267" s="1877"/>
      <c r="DM267" s="1877"/>
      <c r="DN267" s="1877"/>
      <c r="DO267" s="1877"/>
      <c r="DP267" s="1877"/>
      <c r="DQ267" s="1877"/>
      <c r="DR267" s="1877"/>
      <c r="DS267" s="1707"/>
      <c r="DT267" s="1422"/>
    </row>
    <row r="268" spans="4:124" ht="9.9499999999999993" customHeight="1">
      <c r="D268" s="1740"/>
      <c r="E268" s="1724"/>
      <c r="F268" s="1725"/>
      <c r="G268" s="1725"/>
      <c r="H268" s="1725"/>
      <c r="I268" s="1725"/>
      <c r="J268" s="1725"/>
      <c r="K268" s="1904" t="s">
        <v>2908</v>
      </c>
      <c r="L268" s="1900"/>
      <c r="M268" s="1833"/>
      <c r="N268" s="1833"/>
      <c r="O268" s="1833"/>
      <c r="P268" s="1833"/>
      <c r="Q268" s="1833"/>
      <c r="R268" s="1833"/>
      <c r="S268" s="1833"/>
      <c r="T268" s="1833"/>
      <c r="U268" s="1833"/>
      <c r="V268" s="1833"/>
      <c r="W268" s="1833"/>
      <c r="X268" s="1833"/>
      <c r="Y268" s="1833"/>
      <c r="Z268" s="1833"/>
      <c r="AA268" s="1833"/>
      <c r="AB268" s="1833"/>
      <c r="AC268" s="1833"/>
      <c r="AD268" s="1833"/>
      <c r="AE268" s="1833"/>
      <c r="AF268" s="1833"/>
      <c r="AG268" s="1833"/>
      <c r="AH268" s="1833"/>
      <c r="AI268" s="1833"/>
      <c r="AJ268" s="1833"/>
      <c r="AK268" s="1830"/>
      <c r="AL268" s="1422"/>
      <c r="AM268" s="1741"/>
      <c r="AS268" s="1689"/>
      <c r="AT268" s="3406"/>
      <c r="AU268" s="3407"/>
      <c r="AV268" s="3407"/>
      <c r="AW268" s="3407"/>
      <c r="AX268" s="3407"/>
      <c r="AY268" s="3407"/>
      <c r="AZ268" s="3407"/>
      <c r="BA268" s="3407"/>
      <c r="BB268" s="3407"/>
      <c r="BC268" s="3407"/>
      <c r="BD268" s="3407"/>
      <c r="BE268" s="3407"/>
      <c r="BF268" s="3407"/>
      <c r="BG268" s="3407"/>
      <c r="BH268" s="3407"/>
      <c r="BI268" s="3407"/>
      <c r="BJ268" s="3408"/>
      <c r="BK268" s="1830"/>
      <c r="BL268" s="1867"/>
      <c r="BM268" s="1865"/>
      <c r="BN268" s="1865"/>
      <c r="BO268" s="1865"/>
      <c r="BP268" s="1865"/>
      <c r="BQ268" s="1865"/>
      <c r="BR268" s="1865"/>
      <c r="BS268" s="1865"/>
      <c r="BT268" s="1865"/>
      <c r="BU268" s="1865"/>
      <c r="BV268" s="1868"/>
      <c r="BW268" s="1707"/>
      <c r="BX268" s="1830"/>
      <c r="BY268" s="3573"/>
      <c r="BZ268" s="3574"/>
      <c r="CA268" s="3574"/>
      <c r="CB268" s="3574"/>
      <c r="CC268" s="3574"/>
      <c r="CD268" s="3574"/>
      <c r="CE268" s="3574"/>
      <c r="CF268" s="3575"/>
      <c r="CG268" s="3545"/>
      <c r="CH268" s="3546"/>
      <c r="CI268" s="3546"/>
      <c r="CJ268" s="3546"/>
      <c r="CK268" s="3546"/>
      <c r="CL268" s="3547"/>
      <c r="CM268" s="1707"/>
      <c r="CO268" s="1874"/>
      <c r="CP268" s="1878" t="s">
        <v>2896</v>
      </c>
      <c r="CQ268" s="1877"/>
      <c r="CR268" s="1877"/>
      <c r="CS268" s="1877"/>
      <c r="CT268" s="1877"/>
      <c r="CU268" s="1877"/>
      <c r="CV268" s="1877"/>
      <c r="CW268" s="1877"/>
      <c r="CX268" s="1877"/>
      <c r="CY268" s="1877"/>
      <c r="CZ268" s="1877"/>
      <c r="DA268" s="1877"/>
      <c r="DB268" s="1877"/>
      <c r="DC268" s="1877"/>
      <c r="DD268" s="1877"/>
      <c r="DE268" s="1877"/>
      <c r="DF268" s="1877"/>
      <c r="DG268" s="1877"/>
      <c r="DH268" s="1877"/>
      <c r="DI268" s="1877"/>
      <c r="DJ268" s="1877"/>
      <c r="DK268" s="1877"/>
      <c r="DL268" s="1877"/>
      <c r="DM268" s="1877"/>
      <c r="DN268" s="1877"/>
      <c r="DO268" s="1877"/>
      <c r="DP268" s="1877"/>
      <c r="DQ268" s="1877"/>
      <c r="DR268" s="1877"/>
      <c r="DS268" s="1707"/>
      <c r="DT268" s="1422"/>
    </row>
    <row r="269" spans="4:124" ht="9.9499999999999993" customHeight="1">
      <c r="D269" s="1740"/>
      <c r="E269" s="1724"/>
      <c r="F269" s="1725"/>
      <c r="G269" s="1725"/>
      <c r="H269" s="1725"/>
      <c r="I269" s="1725"/>
      <c r="J269" s="1725"/>
      <c r="K269" s="1890" t="s">
        <v>2839</v>
      </c>
      <c r="L269" s="1865"/>
      <c r="M269" s="1833"/>
      <c r="N269" s="1833"/>
      <c r="O269" s="1833"/>
      <c r="P269" s="1833"/>
      <c r="Q269" s="1833"/>
      <c r="R269" s="1833"/>
      <c r="S269" s="1833"/>
      <c r="T269" s="1833"/>
      <c r="U269" s="1833"/>
      <c r="V269" s="1833"/>
      <c r="W269" s="1833"/>
      <c r="X269" s="1833"/>
      <c r="Y269" s="1833"/>
      <c r="Z269" s="1833"/>
      <c r="AA269" s="1833"/>
      <c r="AB269" s="1833"/>
      <c r="AC269" s="1833"/>
      <c r="AD269" s="1833"/>
      <c r="AE269" s="1833"/>
      <c r="AF269" s="1833"/>
      <c r="AG269" s="1833"/>
      <c r="AH269" s="1833"/>
      <c r="AI269" s="1833"/>
      <c r="AJ269" s="1833"/>
      <c r="AK269" s="1830"/>
      <c r="AL269" s="1422"/>
      <c r="AM269" s="1741"/>
      <c r="AS269" s="1689"/>
      <c r="AT269" s="3406"/>
      <c r="AU269" s="3407"/>
      <c r="AV269" s="3407"/>
      <c r="AW269" s="3407"/>
      <c r="AX269" s="3407"/>
      <c r="AY269" s="3407"/>
      <c r="AZ269" s="3407"/>
      <c r="BA269" s="3407"/>
      <c r="BB269" s="3407"/>
      <c r="BC269" s="3407"/>
      <c r="BD269" s="3407"/>
      <c r="BE269" s="3407"/>
      <c r="BF269" s="3407"/>
      <c r="BG269" s="3407"/>
      <c r="BH269" s="3407"/>
      <c r="BI269" s="3407"/>
      <c r="BJ269" s="3408"/>
      <c r="BK269" s="1830"/>
      <c r="BL269" s="1867"/>
      <c r="BM269" s="1865"/>
      <c r="BN269" s="1865"/>
      <c r="BO269" s="1865"/>
      <c r="BP269" s="1865"/>
      <c r="BQ269" s="1865"/>
      <c r="BR269" s="1865"/>
      <c r="BS269" s="1865"/>
      <c r="BT269" s="1865"/>
      <c r="BU269" s="1865"/>
      <c r="BV269" s="1868"/>
      <c r="BW269" s="1707"/>
      <c r="BX269" s="1830"/>
      <c r="BY269" s="3570">
        <v>43877</v>
      </c>
      <c r="BZ269" s="3571"/>
      <c r="CA269" s="3571"/>
      <c r="CB269" s="3571"/>
      <c r="CC269" s="3571"/>
      <c r="CD269" s="3571"/>
      <c r="CE269" s="3571"/>
      <c r="CF269" s="3572"/>
      <c r="CG269" s="3542">
        <v>23382</v>
      </c>
      <c r="CH269" s="3543"/>
      <c r="CI269" s="3543"/>
      <c r="CJ269" s="3543"/>
      <c r="CK269" s="3543"/>
      <c r="CL269" s="3544"/>
      <c r="CM269" s="1707"/>
      <c r="CO269" s="1874"/>
      <c r="CP269" s="1879" t="s">
        <v>2897</v>
      </c>
      <c r="CQ269" s="1877"/>
      <c r="CR269" s="1877"/>
      <c r="CS269" s="1877"/>
      <c r="CT269" s="1877"/>
      <c r="CU269" s="1877"/>
      <c r="CV269" s="1877"/>
      <c r="CW269" s="1877"/>
      <c r="CX269" s="1877"/>
      <c r="CY269" s="1877"/>
      <c r="CZ269" s="1877"/>
      <c r="DA269" s="1877"/>
      <c r="DB269" s="1877"/>
      <c r="DC269" s="1877"/>
      <c r="DD269" s="1877"/>
      <c r="DE269" s="1877"/>
      <c r="DF269" s="1877"/>
      <c r="DG269" s="1877"/>
      <c r="DH269" s="1877"/>
      <c r="DI269" s="1877"/>
      <c r="DJ269" s="1877"/>
      <c r="DK269" s="1877"/>
      <c r="DL269" s="1877"/>
      <c r="DM269" s="1877"/>
      <c r="DN269" s="1877"/>
      <c r="DO269" s="1877"/>
      <c r="DP269" s="1877"/>
      <c r="DQ269" s="1877"/>
      <c r="DR269" s="1877"/>
      <c r="DS269" s="1707"/>
      <c r="DT269" s="1422"/>
    </row>
    <row r="270" spans="4:124" ht="9.9499999999999993" customHeight="1">
      <c r="D270" s="1740"/>
      <c r="E270" s="1724"/>
      <c r="F270" s="1725"/>
      <c r="G270" s="1725"/>
      <c r="H270" s="1725"/>
      <c r="I270" s="1725"/>
      <c r="J270" s="1725"/>
      <c r="K270" s="1890" t="s">
        <v>2842</v>
      </c>
      <c r="L270" s="1865"/>
      <c r="M270" s="1833"/>
      <c r="N270" s="1833"/>
      <c r="O270" s="1833"/>
      <c r="P270" s="1833"/>
      <c r="Q270" s="1833"/>
      <c r="R270" s="1833"/>
      <c r="S270" s="1833"/>
      <c r="T270" s="1833"/>
      <c r="U270" s="1833"/>
      <c r="V270" s="1833"/>
      <c r="W270" s="1833"/>
      <c r="X270" s="1833"/>
      <c r="Y270" s="1833"/>
      <c r="Z270" s="1833"/>
      <c r="AA270" s="1833"/>
      <c r="AB270" s="1833"/>
      <c r="AC270" s="1833"/>
      <c r="AD270" s="1833"/>
      <c r="AE270" s="1833"/>
      <c r="AF270" s="1833"/>
      <c r="AG270" s="1833"/>
      <c r="AH270" s="1833"/>
      <c r="AI270" s="1833"/>
      <c r="AJ270" s="1833"/>
      <c r="AK270" s="1830"/>
      <c r="AL270" s="1422"/>
      <c r="AM270" s="1741"/>
      <c r="AS270" s="1689"/>
      <c r="AT270" s="3406"/>
      <c r="AU270" s="3407"/>
      <c r="AV270" s="3407"/>
      <c r="AW270" s="3407"/>
      <c r="AX270" s="3407"/>
      <c r="AY270" s="3407"/>
      <c r="AZ270" s="3407"/>
      <c r="BA270" s="3407"/>
      <c r="BB270" s="3407"/>
      <c r="BC270" s="3407"/>
      <c r="BD270" s="3407"/>
      <c r="BE270" s="3407"/>
      <c r="BF270" s="3407"/>
      <c r="BG270" s="3407"/>
      <c r="BH270" s="3407"/>
      <c r="BI270" s="3407"/>
      <c r="BJ270" s="3408"/>
      <c r="BK270" s="1830"/>
      <c r="BL270" s="1867"/>
      <c r="BM270" s="1865"/>
      <c r="BN270" s="1865"/>
      <c r="BO270" s="1865"/>
      <c r="BP270" s="1865"/>
      <c r="BQ270" s="1865"/>
      <c r="BR270" s="1865"/>
      <c r="BS270" s="1865"/>
      <c r="BT270" s="1865"/>
      <c r="BU270" s="1865"/>
      <c r="BV270" s="1868"/>
      <c r="BW270" s="1707"/>
      <c r="BX270" s="1830"/>
      <c r="BY270" s="3573"/>
      <c r="BZ270" s="3574"/>
      <c r="CA270" s="3574"/>
      <c r="CB270" s="3574"/>
      <c r="CC270" s="3574"/>
      <c r="CD270" s="3574"/>
      <c r="CE270" s="3574"/>
      <c r="CF270" s="3575"/>
      <c r="CG270" s="3545"/>
      <c r="CH270" s="3546"/>
      <c r="CI270" s="3546"/>
      <c r="CJ270" s="3546"/>
      <c r="CK270" s="3546"/>
      <c r="CL270" s="3547"/>
      <c r="CM270" s="1707"/>
      <c r="CO270" s="1874"/>
      <c r="CP270" s="1879" t="s">
        <v>2898</v>
      </c>
      <c r="CQ270" s="1877"/>
      <c r="CR270" s="1877"/>
      <c r="CS270" s="1877"/>
      <c r="CT270" s="1877"/>
      <c r="CU270" s="1877"/>
      <c r="CV270" s="1877"/>
      <c r="CW270" s="1877"/>
      <c r="CX270" s="1877"/>
      <c r="CY270" s="1877"/>
      <c r="CZ270" s="1877"/>
      <c r="DA270" s="1877"/>
      <c r="DB270" s="1877"/>
      <c r="DC270" s="1877"/>
      <c r="DD270" s="1877"/>
      <c r="DE270" s="1877"/>
      <c r="DF270" s="1877"/>
      <c r="DG270" s="1877"/>
      <c r="DH270" s="1877"/>
      <c r="DI270" s="1877"/>
      <c r="DJ270" s="1877"/>
      <c r="DK270" s="1877"/>
      <c r="DL270" s="1877"/>
      <c r="DM270" s="1877"/>
      <c r="DN270" s="1877"/>
      <c r="DO270" s="1877"/>
      <c r="DP270" s="1877"/>
      <c r="DQ270" s="1877"/>
      <c r="DR270" s="1877"/>
      <c r="DS270" s="1707"/>
      <c r="DT270" s="1422"/>
    </row>
    <row r="271" spans="4:124" ht="9.9499999999999993" customHeight="1">
      <c r="D271" s="1740"/>
      <c r="E271" s="1726"/>
      <c r="F271" s="1727"/>
      <c r="G271" s="1727"/>
      <c r="H271" s="1727"/>
      <c r="I271" s="1727"/>
      <c r="J271" s="1727"/>
      <c r="K271" s="1727"/>
      <c r="L271" s="1834"/>
      <c r="M271" s="1834"/>
      <c r="N271" s="1834"/>
      <c r="O271" s="1834"/>
      <c r="P271" s="1834"/>
      <c r="Q271" s="1834"/>
      <c r="R271" s="1834"/>
      <c r="S271" s="1834"/>
      <c r="T271" s="1834"/>
      <c r="U271" s="1834"/>
      <c r="V271" s="1834"/>
      <c r="W271" s="1834"/>
      <c r="X271" s="1834"/>
      <c r="Y271" s="1834"/>
      <c r="Z271" s="1834"/>
      <c r="AA271" s="1834"/>
      <c r="AB271" s="1834"/>
      <c r="AC271" s="1834"/>
      <c r="AD271" s="1834"/>
      <c r="AE271" s="1834"/>
      <c r="AF271" s="1834"/>
      <c r="AG271" s="1834"/>
      <c r="AH271" s="1834"/>
      <c r="AI271" s="1834"/>
      <c r="AJ271" s="1834"/>
      <c r="AK271" s="521"/>
      <c r="AL271" s="1390"/>
      <c r="AM271" s="1741"/>
      <c r="AS271" s="1689"/>
      <c r="AT271" s="3406"/>
      <c r="AU271" s="3407"/>
      <c r="AV271" s="3407"/>
      <c r="AW271" s="3407"/>
      <c r="AX271" s="3407"/>
      <c r="AY271" s="3407"/>
      <c r="AZ271" s="3407"/>
      <c r="BA271" s="3407"/>
      <c r="BB271" s="3407"/>
      <c r="BC271" s="3407"/>
      <c r="BD271" s="3407"/>
      <c r="BE271" s="3407"/>
      <c r="BF271" s="3407"/>
      <c r="BG271" s="3407"/>
      <c r="BH271" s="3407"/>
      <c r="BI271" s="3407"/>
      <c r="BJ271" s="3408"/>
      <c r="BK271" s="1830"/>
      <c r="BL271" s="1867"/>
      <c r="BM271" s="1865"/>
      <c r="BN271" s="1865"/>
      <c r="BO271" s="1865"/>
      <c r="BP271" s="1865"/>
      <c r="BQ271" s="1865"/>
      <c r="BR271" s="1865"/>
      <c r="BS271" s="1865"/>
      <c r="BT271" s="1865"/>
      <c r="BU271" s="1865"/>
      <c r="BV271" s="1868"/>
      <c r="BW271" s="1707"/>
      <c r="BX271" s="1830"/>
      <c r="BY271" s="3570">
        <v>43880</v>
      </c>
      <c r="BZ271" s="3571"/>
      <c r="CA271" s="3571"/>
      <c r="CB271" s="3571"/>
      <c r="CC271" s="3571"/>
      <c r="CD271" s="3571"/>
      <c r="CE271" s="3571"/>
      <c r="CF271" s="3572"/>
      <c r="CG271" s="3542">
        <v>10123</v>
      </c>
      <c r="CH271" s="3543"/>
      <c r="CI271" s="3543"/>
      <c r="CJ271" s="3543"/>
      <c r="CK271" s="3543"/>
      <c r="CL271" s="3544"/>
      <c r="CM271" s="1707"/>
      <c r="CO271" s="1874"/>
      <c r="CP271" s="1879" t="s">
        <v>2899</v>
      </c>
      <c r="CQ271" s="1877"/>
      <c r="CR271" s="1877"/>
      <c r="CS271" s="1877"/>
      <c r="CT271" s="1877"/>
      <c r="CU271" s="1877"/>
      <c r="CV271" s="1877"/>
      <c r="CW271" s="1877"/>
      <c r="CX271" s="1877"/>
      <c r="CY271" s="1877"/>
      <c r="CZ271" s="1877"/>
      <c r="DA271" s="1877"/>
      <c r="DB271" s="1877"/>
      <c r="DC271" s="1877"/>
      <c r="DD271" s="1877"/>
      <c r="DE271" s="1877"/>
      <c r="DF271" s="1877"/>
      <c r="DG271" s="1877"/>
      <c r="DH271" s="1877"/>
      <c r="DI271" s="1877"/>
      <c r="DJ271" s="1877"/>
      <c r="DK271" s="1877"/>
      <c r="DL271" s="1877"/>
      <c r="DM271" s="1877"/>
      <c r="DN271" s="1877"/>
      <c r="DO271" s="1877"/>
      <c r="DP271" s="1877"/>
      <c r="DQ271" s="1877"/>
      <c r="DR271" s="1877"/>
      <c r="DS271" s="1707"/>
      <c r="DT271" s="1422"/>
    </row>
    <row r="272" spans="4:124" ht="9.9499999999999993" customHeight="1">
      <c r="D272" s="1740"/>
      <c r="E272" s="1742"/>
      <c r="F272" s="1743"/>
      <c r="G272" s="1743"/>
      <c r="H272" s="1743"/>
      <c r="I272" s="1743"/>
      <c r="J272" s="1743"/>
      <c r="K272" s="1743"/>
      <c r="L272" s="1835"/>
      <c r="M272" s="1831"/>
      <c r="N272" s="1831"/>
      <c r="O272" s="1831"/>
      <c r="P272" s="1831"/>
      <c r="Q272" s="1831"/>
      <c r="R272" s="1831"/>
      <c r="S272" s="1831"/>
      <c r="T272" s="1831"/>
      <c r="U272" s="1831"/>
      <c r="V272" s="1831"/>
      <c r="W272" s="1831"/>
      <c r="X272" s="1831"/>
      <c r="Y272" s="1831"/>
      <c r="Z272" s="1831"/>
      <c r="AA272" s="1831"/>
      <c r="AB272" s="1831"/>
      <c r="AC272" s="1831"/>
      <c r="AD272" s="1831"/>
      <c r="AE272" s="1831"/>
      <c r="AF272" s="1831"/>
      <c r="AG272" s="1831"/>
      <c r="AH272" s="1831"/>
      <c r="AI272" s="1831"/>
      <c r="AJ272" s="1831"/>
      <c r="AK272" s="1830"/>
      <c r="AL272" s="1422"/>
      <c r="AM272" s="1741"/>
      <c r="AS272" s="1689"/>
      <c r="AT272" s="3406"/>
      <c r="AU272" s="3407"/>
      <c r="AV272" s="3407"/>
      <c r="AW272" s="3407"/>
      <c r="AX272" s="3407"/>
      <c r="AY272" s="3407"/>
      <c r="AZ272" s="3407"/>
      <c r="BA272" s="3407"/>
      <c r="BB272" s="3407"/>
      <c r="BC272" s="3407"/>
      <c r="BD272" s="3407"/>
      <c r="BE272" s="3407"/>
      <c r="BF272" s="3407"/>
      <c r="BG272" s="3407"/>
      <c r="BH272" s="3407"/>
      <c r="BI272" s="3407"/>
      <c r="BJ272" s="3408"/>
      <c r="BK272" s="1830"/>
      <c r="BL272" s="1867"/>
      <c r="BM272" s="1865"/>
      <c r="BN272" s="1865"/>
      <c r="BO272" s="1865"/>
      <c r="BP272" s="1865"/>
      <c r="BQ272" s="1865"/>
      <c r="BR272" s="1865"/>
      <c r="BS272" s="1865"/>
      <c r="BT272" s="1865"/>
      <c r="BU272" s="1865"/>
      <c r="BV272" s="1868"/>
      <c r="BW272" s="1707"/>
      <c r="BX272" s="1830"/>
      <c r="BY272" s="3573"/>
      <c r="BZ272" s="3574"/>
      <c r="CA272" s="3574"/>
      <c r="CB272" s="3574"/>
      <c r="CC272" s="3574"/>
      <c r="CD272" s="3574"/>
      <c r="CE272" s="3574"/>
      <c r="CF272" s="3575"/>
      <c r="CG272" s="3545"/>
      <c r="CH272" s="3546"/>
      <c r="CI272" s="3546"/>
      <c r="CJ272" s="3546"/>
      <c r="CK272" s="3546"/>
      <c r="CL272" s="3547"/>
      <c r="CM272" s="1707"/>
      <c r="CO272" s="1874"/>
      <c r="CP272" s="1877"/>
      <c r="CQ272" s="1877"/>
      <c r="CR272" s="1877"/>
      <c r="CS272" s="1877"/>
      <c r="CT272" s="1877"/>
      <c r="CU272" s="1877"/>
      <c r="CV272" s="1877"/>
      <c r="CW272" s="1877"/>
      <c r="CX272" s="1877"/>
      <c r="CY272" s="1877"/>
      <c r="CZ272" s="1877"/>
      <c r="DA272" s="1877"/>
      <c r="DB272" s="1877"/>
      <c r="DC272" s="1877"/>
      <c r="DD272" s="1877"/>
      <c r="DE272" s="1877"/>
      <c r="DF272" s="1877"/>
      <c r="DG272" s="1877"/>
      <c r="DH272" s="1877"/>
      <c r="DI272" s="1877"/>
      <c r="DJ272" s="1877"/>
      <c r="DK272" s="1877"/>
      <c r="DL272" s="1877"/>
      <c r="DM272" s="1877"/>
      <c r="DN272" s="1877"/>
      <c r="DO272" s="1877"/>
      <c r="DP272" s="1877"/>
      <c r="DQ272" s="1877"/>
      <c r="DR272" s="1877"/>
      <c r="DS272" s="1707"/>
      <c r="DT272" s="1422"/>
    </row>
    <row r="273" spans="4:124" ht="9.9499999999999993" customHeight="1">
      <c r="D273" s="1740"/>
      <c r="E273" s="1724"/>
      <c r="F273" s="1702"/>
      <c r="G273" s="1702"/>
      <c r="H273" s="1702"/>
      <c r="I273" s="1725"/>
      <c r="J273" s="1725"/>
      <c r="K273" s="1920" t="s">
        <v>2904</v>
      </c>
      <c r="L273" s="1832"/>
      <c r="M273" s="1833"/>
      <c r="N273" s="1833"/>
      <c r="O273" s="1833"/>
      <c r="P273" s="1833"/>
      <c r="Q273" s="1833"/>
      <c r="R273" s="1833"/>
      <c r="S273" s="1833"/>
      <c r="T273" s="1833"/>
      <c r="U273" s="1833"/>
      <c r="V273" s="1833"/>
      <c r="W273" s="1833"/>
      <c r="X273" s="1833"/>
      <c r="Y273" s="1833"/>
      <c r="Z273" s="1833"/>
      <c r="AA273" s="1833"/>
      <c r="AB273" s="1833"/>
      <c r="AC273" s="1833"/>
      <c r="AD273" s="1833"/>
      <c r="AE273" s="1833"/>
      <c r="AF273" s="1833"/>
      <c r="AG273" s="1833"/>
      <c r="AH273" s="1833"/>
      <c r="AI273" s="1833"/>
      <c r="AJ273" s="1833"/>
      <c r="AK273" s="1830"/>
      <c r="AL273" s="1422"/>
      <c r="AM273" s="1741"/>
      <c r="AS273" s="1689"/>
      <c r="AT273" s="3406"/>
      <c r="AU273" s="3407"/>
      <c r="AV273" s="3407"/>
      <c r="AW273" s="3407"/>
      <c r="AX273" s="3407"/>
      <c r="AY273" s="3407"/>
      <c r="AZ273" s="3407"/>
      <c r="BA273" s="3407"/>
      <c r="BB273" s="3407"/>
      <c r="BC273" s="3407"/>
      <c r="BD273" s="3407"/>
      <c r="BE273" s="3407"/>
      <c r="BF273" s="3407"/>
      <c r="BG273" s="3407"/>
      <c r="BH273" s="3407"/>
      <c r="BI273" s="3407"/>
      <c r="BJ273" s="3408"/>
      <c r="BK273" s="1830"/>
      <c r="BL273" s="1867"/>
      <c r="BM273" s="1865"/>
      <c r="BN273" s="1865"/>
      <c r="BO273" s="1865"/>
      <c r="BP273" s="1865"/>
      <c r="BQ273" s="1865"/>
      <c r="BR273" s="1865"/>
      <c r="BS273" s="1865"/>
      <c r="BT273" s="1865"/>
      <c r="BU273" s="1865"/>
      <c r="BV273" s="1868"/>
      <c r="BW273" s="1707"/>
      <c r="BX273" s="1830"/>
      <c r="BY273" s="3570">
        <v>43880</v>
      </c>
      <c r="BZ273" s="3571"/>
      <c r="CA273" s="3571"/>
      <c r="CB273" s="3571"/>
      <c r="CC273" s="3571"/>
      <c r="CD273" s="3571"/>
      <c r="CE273" s="3571"/>
      <c r="CF273" s="3572"/>
      <c r="CG273" s="3542">
        <v>11123</v>
      </c>
      <c r="CH273" s="3543"/>
      <c r="CI273" s="3543"/>
      <c r="CJ273" s="3543"/>
      <c r="CK273" s="3543"/>
      <c r="CL273" s="3544"/>
      <c r="CM273" s="1707"/>
      <c r="CO273" s="1874"/>
      <c r="CP273" s="1877"/>
      <c r="CQ273" s="1877"/>
      <c r="CR273" s="1877"/>
      <c r="CS273" s="1877"/>
      <c r="CT273" s="1877"/>
      <c r="CU273" s="1877"/>
      <c r="CV273" s="1877"/>
      <c r="CW273" s="1877"/>
      <c r="CX273" s="1877"/>
      <c r="CY273" s="1877"/>
      <c r="CZ273" s="1877"/>
      <c r="DA273" s="1877"/>
      <c r="DB273" s="1877"/>
      <c r="DC273" s="1877"/>
      <c r="DD273" s="1877"/>
      <c r="DE273" s="1877"/>
      <c r="DF273" s="1877"/>
      <c r="DG273" s="1877"/>
      <c r="DH273" s="1877"/>
      <c r="DI273" s="1877"/>
      <c r="DJ273" s="1877"/>
      <c r="DK273" s="1877"/>
      <c r="DL273" s="1877"/>
      <c r="DM273" s="1877"/>
      <c r="DN273" s="1877"/>
      <c r="DO273" s="1877"/>
      <c r="DP273" s="1877"/>
      <c r="DQ273" s="1877"/>
      <c r="DR273" s="1877"/>
      <c r="DS273" s="1707"/>
      <c r="DT273" s="1422"/>
    </row>
    <row r="274" spans="4:124" ht="9.9499999999999993" customHeight="1">
      <c r="D274" s="1740"/>
      <c r="E274" s="1724"/>
      <c r="F274" s="1702"/>
      <c r="G274" s="1702"/>
      <c r="H274" s="1702"/>
      <c r="I274" s="1725"/>
      <c r="J274" s="1725"/>
      <c r="K274" s="1904" t="s">
        <v>2908</v>
      </c>
      <c r="L274" s="1833"/>
      <c r="M274" s="1833"/>
      <c r="N274" s="1833"/>
      <c r="O274" s="1833"/>
      <c r="P274" s="1833"/>
      <c r="Q274" s="1833"/>
      <c r="R274" s="1833"/>
      <c r="S274" s="1833"/>
      <c r="T274" s="1833"/>
      <c r="U274" s="1833"/>
      <c r="V274" s="1833"/>
      <c r="W274" s="1833"/>
      <c r="X274" s="1833"/>
      <c r="Y274" s="1833"/>
      <c r="Z274" s="1833"/>
      <c r="AA274" s="1833"/>
      <c r="AB274" s="1833"/>
      <c r="AC274" s="1833"/>
      <c r="AD274" s="1833"/>
      <c r="AE274" s="1833"/>
      <c r="AF274" s="1833"/>
      <c r="AG274" s="1833"/>
      <c r="AH274" s="1833"/>
      <c r="AI274" s="1833"/>
      <c r="AJ274" s="1833"/>
      <c r="AK274" s="1830"/>
      <c r="AL274" s="1422"/>
      <c r="AM274" s="1741"/>
      <c r="AS274" s="1689"/>
      <c r="AT274" s="3406"/>
      <c r="AU274" s="3407"/>
      <c r="AV274" s="3407"/>
      <c r="AW274" s="3407"/>
      <c r="AX274" s="3407"/>
      <c r="AY274" s="3407"/>
      <c r="AZ274" s="3407"/>
      <c r="BA274" s="3407"/>
      <c r="BB274" s="3407"/>
      <c r="BC274" s="3407"/>
      <c r="BD274" s="3407"/>
      <c r="BE274" s="3407"/>
      <c r="BF274" s="3407"/>
      <c r="BG274" s="3407"/>
      <c r="BH274" s="3407"/>
      <c r="BI274" s="3407"/>
      <c r="BJ274" s="3408"/>
      <c r="BK274" s="1830"/>
      <c r="BL274" s="1867"/>
      <c r="BM274" s="1865"/>
      <c r="BN274" s="1865"/>
      <c r="BO274" s="1865"/>
      <c r="BP274" s="1865"/>
      <c r="BQ274" s="1865"/>
      <c r="BR274" s="1865"/>
      <c r="BS274" s="1865"/>
      <c r="BT274" s="1865"/>
      <c r="BU274" s="1865"/>
      <c r="BV274" s="1868"/>
      <c r="BW274" s="1788"/>
      <c r="BX274" s="1830"/>
      <c r="BY274" s="3573"/>
      <c r="BZ274" s="3574"/>
      <c r="CA274" s="3574"/>
      <c r="CB274" s="3574"/>
      <c r="CC274" s="3574"/>
      <c r="CD274" s="3574"/>
      <c r="CE274" s="3574"/>
      <c r="CF274" s="3575"/>
      <c r="CG274" s="3545"/>
      <c r="CH274" s="3546"/>
      <c r="CI274" s="3546"/>
      <c r="CJ274" s="3546"/>
      <c r="CK274" s="3546"/>
      <c r="CL274" s="3547"/>
      <c r="CM274" s="1788"/>
      <c r="CO274" s="1874"/>
      <c r="CP274" s="1877"/>
      <c r="CQ274" s="1877"/>
      <c r="CR274" s="1877"/>
      <c r="CS274" s="1877"/>
      <c r="CT274" s="1877"/>
      <c r="CU274" s="1877"/>
      <c r="CV274" s="1877"/>
      <c r="CW274" s="1877"/>
      <c r="CX274" s="1877"/>
      <c r="CY274" s="1877"/>
      <c r="CZ274" s="1877"/>
      <c r="DA274" s="1877"/>
      <c r="DB274" s="1877"/>
      <c r="DC274" s="1877"/>
      <c r="DD274" s="1877"/>
      <c r="DE274" s="1877"/>
      <c r="DF274" s="1877"/>
      <c r="DG274" s="1877"/>
      <c r="DH274" s="1877"/>
      <c r="DI274" s="1877"/>
      <c r="DJ274" s="1877"/>
      <c r="DK274" s="1877"/>
      <c r="DL274" s="1877"/>
      <c r="DM274" s="1877"/>
      <c r="DN274" s="1877"/>
      <c r="DO274" s="1877"/>
      <c r="DP274" s="1877"/>
      <c r="DQ274" s="1877"/>
      <c r="DR274" s="1877"/>
      <c r="DS274" s="1707"/>
      <c r="DT274" s="1422"/>
    </row>
    <row r="275" spans="4:124" ht="9.9499999999999993" customHeight="1">
      <c r="D275" s="1740"/>
      <c r="E275" s="1724"/>
      <c r="F275" s="1702"/>
      <c r="G275" s="1702"/>
      <c r="H275" s="1702"/>
      <c r="I275" s="1725"/>
      <c r="J275" s="1725"/>
      <c r="K275" s="1725"/>
      <c r="L275" s="1833"/>
      <c r="M275" s="1833"/>
      <c r="N275" s="1833"/>
      <c r="O275" s="1833"/>
      <c r="P275" s="1833"/>
      <c r="Q275" s="1833"/>
      <c r="R275" s="1833"/>
      <c r="S275" s="1833"/>
      <c r="T275" s="1833"/>
      <c r="U275" s="1833"/>
      <c r="V275" s="1833"/>
      <c r="W275" s="1833"/>
      <c r="X275" s="1833"/>
      <c r="Y275" s="1833"/>
      <c r="Z275" s="1833"/>
      <c r="AA275" s="1833"/>
      <c r="AB275" s="1833"/>
      <c r="AC275" s="1833"/>
      <c r="AD275" s="1833"/>
      <c r="AE275" s="1833"/>
      <c r="AF275" s="1833"/>
      <c r="AG275" s="1833"/>
      <c r="AH275" s="1833"/>
      <c r="AI275" s="1833"/>
      <c r="AJ275" s="1833"/>
      <c r="AK275" s="1830"/>
      <c r="AL275" s="1422"/>
      <c r="AM275" s="1741"/>
      <c r="AS275" s="1689"/>
      <c r="AT275" s="3296" t="s">
        <v>2855</v>
      </c>
      <c r="AU275" s="3297"/>
      <c r="AV275" s="3297"/>
      <c r="AW275" s="3297"/>
      <c r="AX275" s="3297"/>
      <c r="AY275" s="3297"/>
      <c r="AZ275" s="3297"/>
      <c r="BA275" s="3297"/>
      <c r="BB275" s="3297"/>
      <c r="BC275" s="3297"/>
      <c r="BD275" s="3297"/>
      <c r="BE275" s="3297"/>
      <c r="BF275" s="3297"/>
      <c r="BG275" s="3297"/>
      <c r="BH275" s="3297"/>
      <c r="BI275" s="3297"/>
      <c r="BJ275" s="3298"/>
      <c r="BK275" s="1830"/>
      <c r="BL275" s="1867"/>
      <c r="BM275" s="1865"/>
      <c r="BN275" s="1865"/>
      <c r="BO275" s="1865"/>
      <c r="BP275" s="1865"/>
      <c r="BQ275" s="1865"/>
      <c r="BR275" s="1865"/>
      <c r="BS275" s="1865"/>
      <c r="BT275" s="1865"/>
      <c r="BU275" s="1865"/>
      <c r="BV275" s="1868"/>
      <c r="BW275" s="1707"/>
      <c r="BX275" s="1830"/>
      <c r="BY275" s="3341" t="s">
        <v>2723</v>
      </c>
      <c r="BZ275" s="3526"/>
      <c r="CA275" s="3526"/>
      <c r="CB275" s="3526"/>
      <c r="CC275" s="3526"/>
      <c r="CD275" s="3526"/>
      <c r="CE275" s="3526"/>
      <c r="CF275" s="3527"/>
      <c r="CG275" s="3536">
        <f>CG261+CG263+CG265+CG267+CG269+CG271+CG273+CG273</f>
        <v>91011</v>
      </c>
      <c r="CH275" s="3537"/>
      <c r="CI275" s="3537"/>
      <c r="CJ275" s="3537"/>
      <c r="CK275" s="3537"/>
      <c r="CL275" s="3538"/>
      <c r="CM275" s="1707"/>
      <c r="CO275" s="1874"/>
      <c r="CP275" s="1877"/>
      <c r="CQ275" s="1877"/>
      <c r="CR275" s="1877"/>
      <c r="CS275" s="1877"/>
      <c r="CT275" s="1877"/>
      <c r="CU275" s="1877"/>
      <c r="CV275" s="1877"/>
      <c r="CW275" s="1877"/>
      <c r="CX275" s="1877"/>
      <c r="CY275" s="1877"/>
      <c r="CZ275" s="1877"/>
      <c r="DA275" s="1877"/>
      <c r="DB275" s="1877"/>
      <c r="DC275" s="1877"/>
      <c r="DD275" s="1877"/>
      <c r="DE275" s="1877"/>
      <c r="DF275" s="1877"/>
      <c r="DG275" s="1877"/>
      <c r="DH275" s="1877"/>
      <c r="DI275" s="1877"/>
      <c r="DJ275" s="1877"/>
      <c r="DK275" s="1877"/>
      <c r="DL275" s="1877"/>
      <c r="DM275" s="1877"/>
      <c r="DN275" s="1877"/>
      <c r="DO275" s="1877"/>
      <c r="DP275" s="1877"/>
      <c r="DQ275" s="1877"/>
      <c r="DR275" s="1877"/>
      <c r="DS275" s="1707"/>
      <c r="DT275" s="1422"/>
    </row>
    <row r="276" spans="4:124" ht="9.9499999999999993" customHeight="1" thickBot="1">
      <c r="D276" s="1740"/>
      <c r="E276" s="1726"/>
      <c r="F276" s="1727"/>
      <c r="G276" s="1727"/>
      <c r="H276" s="1727"/>
      <c r="I276" s="1727"/>
      <c r="J276" s="1727"/>
      <c r="K276" s="1727"/>
      <c r="L276" s="1834"/>
      <c r="M276" s="1834"/>
      <c r="N276" s="1834"/>
      <c r="O276" s="1834"/>
      <c r="P276" s="1834"/>
      <c r="Q276" s="1834"/>
      <c r="R276" s="1834"/>
      <c r="S276" s="1834"/>
      <c r="T276" s="1834"/>
      <c r="U276" s="1834"/>
      <c r="V276" s="1834"/>
      <c r="W276" s="1834"/>
      <c r="X276" s="1834"/>
      <c r="Y276" s="1834"/>
      <c r="Z276" s="1834"/>
      <c r="AA276" s="1834"/>
      <c r="AB276" s="1834"/>
      <c r="AC276" s="1834"/>
      <c r="AD276" s="1834"/>
      <c r="AE276" s="1834"/>
      <c r="AF276" s="1834"/>
      <c r="AG276" s="1834"/>
      <c r="AH276" s="1834"/>
      <c r="AI276" s="1834"/>
      <c r="AJ276" s="1834"/>
      <c r="AK276" s="521"/>
      <c r="AL276" s="1390"/>
      <c r="AM276" s="1741"/>
      <c r="AS276" s="1689"/>
      <c r="AT276" s="3299"/>
      <c r="AU276" s="3300"/>
      <c r="AV276" s="3300"/>
      <c r="AW276" s="3300"/>
      <c r="AX276" s="3300"/>
      <c r="AY276" s="3300"/>
      <c r="AZ276" s="3300"/>
      <c r="BA276" s="3300"/>
      <c r="BB276" s="3300"/>
      <c r="BC276" s="3300"/>
      <c r="BD276" s="3300"/>
      <c r="BE276" s="3300"/>
      <c r="BF276" s="3300"/>
      <c r="BG276" s="3300"/>
      <c r="BH276" s="3300"/>
      <c r="BI276" s="3300"/>
      <c r="BJ276" s="3301"/>
      <c r="BK276" s="1830"/>
      <c r="BL276" s="1869"/>
      <c r="BM276" s="1870"/>
      <c r="BN276" s="1870"/>
      <c r="BO276" s="1870"/>
      <c r="BP276" s="1870"/>
      <c r="BQ276" s="1870"/>
      <c r="BR276" s="1870"/>
      <c r="BS276" s="1870"/>
      <c r="BT276" s="1870"/>
      <c r="BU276" s="1870"/>
      <c r="BV276" s="1871"/>
      <c r="BW276" s="1788"/>
      <c r="BX276" s="1830"/>
      <c r="BY276" s="3528"/>
      <c r="BZ276" s="3529"/>
      <c r="CA276" s="3529"/>
      <c r="CB276" s="3529"/>
      <c r="CC276" s="3529"/>
      <c r="CD276" s="3529"/>
      <c r="CE276" s="3529"/>
      <c r="CF276" s="3530"/>
      <c r="CG276" s="3539"/>
      <c r="CH276" s="3540"/>
      <c r="CI276" s="3540"/>
      <c r="CJ276" s="3540"/>
      <c r="CK276" s="3540"/>
      <c r="CL276" s="3541"/>
      <c r="CM276" s="1788"/>
      <c r="CO276" s="1880"/>
      <c r="CP276" s="1881"/>
      <c r="CQ276" s="1881"/>
      <c r="CR276" s="1881"/>
      <c r="CS276" s="1881"/>
      <c r="CT276" s="1881"/>
      <c r="CU276" s="1881"/>
      <c r="CV276" s="1881"/>
      <c r="CW276" s="1881"/>
      <c r="CX276" s="1881"/>
      <c r="CY276" s="1881"/>
      <c r="CZ276" s="1881"/>
      <c r="DA276" s="1881"/>
      <c r="DB276" s="1881"/>
      <c r="DC276" s="1881"/>
      <c r="DD276" s="1881"/>
      <c r="DE276" s="1881"/>
      <c r="DF276" s="1881"/>
      <c r="DG276" s="1881"/>
      <c r="DH276" s="1881"/>
      <c r="DI276" s="1881"/>
      <c r="DJ276" s="1881"/>
      <c r="DK276" s="1881"/>
      <c r="DL276" s="1881"/>
      <c r="DM276" s="1881"/>
      <c r="DN276" s="1881"/>
      <c r="DO276" s="1881"/>
      <c r="DP276" s="1881"/>
      <c r="DQ276" s="1881"/>
      <c r="DR276" s="1881"/>
      <c r="DS276" s="1788"/>
      <c r="DT276" s="1422"/>
    </row>
    <row r="277" spans="4:124" ht="9.9499999999999993" customHeight="1">
      <c r="D277" s="1740"/>
      <c r="E277" s="1808"/>
      <c r="F277" s="1808"/>
      <c r="G277" s="1808"/>
      <c r="H277" s="1808"/>
      <c r="I277" s="1808"/>
      <c r="J277" s="1808"/>
      <c r="K277" s="1808"/>
      <c r="L277" s="1808"/>
      <c r="M277" s="1808"/>
      <c r="N277" s="1808"/>
      <c r="O277" s="1808"/>
      <c r="P277" s="1808"/>
      <c r="Q277" s="1808"/>
      <c r="R277" s="1808"/>
      <c r="S277" s="1808"/>
      <c r="T277" s="1808"/>
      <c r="U277" s="1808"/>
      <c r="V277" s="1808"/>
      <c r="W277" s="1808"/>
      <c r="X277" s="1808"/>
      <c r="Y277" s="1808"/>
      <c r="Z277" s="1808"/>
      <c r="AA277" s="1808"/>
      <c r="AB277" s="1808"/>
      <c r="AC277" s="1808"/>
      <c r="AD277" s="1808"/>
      <c r="AE277" s="1808"/>
      <c r="AF277" s="1808"/>
      <c r="AG277" s="1808"/>
      <c r="AH277" s="1808"/>
      <c r="AI277" s="1808"/>
      <c r="AJ277" s="1808"/>
      <c r="AK277" s="1808"/>
      <c r="AL277" s="1808"/>
      <c r="AM277" s="1741"/>
      <c r="AS277" s="525"/>
      <c r="AT277" s="521"/>
      <c r="AU277" s="521"/>
      <c r="AV277" s="521"/>
      <c r="AW277" s="521"/>
      <c r="AX277" s="521"/>
      <c r="AY277" s="521"/>
      <c r="AZ277" s="521"/>
      <c r="BA277" s="521"/>
      <c r="BB277" s="521"/>
      <c r="BC277" s="521"/>
      <c r="BD277" s="521"/>
      <c r="BE277" s="521"/>
      <c r="BF277" s="521"/>
      <c r="BG277" s="521"/>
      <c r="BH277" s="521"/>
      <c r="BI277" s="521"/>
      <c r="BJ277" s="521"/>
      <c r="BK277" s="521"/>
      <c r="BL277" s="521"/>
      <c r="BM277" s="521"/>
      <c r="BN277" s="521"/>
      <c r="BO277" s="521"/>
      <c r="BP277" s="521"/>
      <c r="BQ277" s="521"/>
      <c r="BR277" s="521"/>
      <c r="BS277" s="521"/>
      <c r="BT277" s="521"/>
      <c r="BU277" s="521"/>
      <c r="BV277" s="521"/>
      <c r="BW277" s="521"/>
      <c r="BX277" s="521"/>
      <c r="BY277" s="521"/>
      <c r="BZ277" s="521"/>
      <c r="CA277" s="521"/>
      <c r="CB277" s="521"/>
      <c r="CC277" s="521"/>
      <c r="CD277" s="521"/>
      <c r="CE277" s="521"/>
      <c r="CF277" s="521"/>
      <c r="CG277" s="521"/>
      <c r="CH277" s="521"/>
      <c r="CI277" s="521"/>
      <c r="CJ277" s="521"/>
      <c r="CK277" s="521"/>
      <c r="CL277" s="521"/>
      <c r="CM277" s="521"/>
      <c r="CN277" s="521"/>
      <c r="CO277" s="521"/>
      <c r="CP277" s="521"/>
      <c r="CQ277" s="521"/>
      <c r="CR277" s="521"/>
      <c r="CS277" s="521"/>
      <c r="CT277" s="521"/>
      <c r="CU277" s="521"/>
      <c r="CV277" s="521"/>
      <c r="CW277" s="521"/>
      <c r="CX277" s="521"/>
      <c r="CY277" s="521"/>
      <c r="CZ277" s="521"/>
      <c r="DA277" s="521"/>
      <c r="DB277" s="521"/>
      <c r="DC277" s="521"/>
      <c r="DD277" s="521"/>
      <c r="DE277" s="521"/>
      <c r="DF277" s="521"/>
      <c r="DG277" s="521"/>
      <c r="DH277" s="521"/>
      <c r="DI277" s="521"/>
      <c r="DJ277" s="521"/>
      <c r="DK277" s="521"/>
      <c r="DL277" s="521"/>
      <c r="DM277" s="521"/>
      <c r="DN277" s="521"/>
      <c r="DO277" s="521"/>
      <c r="DP277" s="521"/>
      <c r="DQ277" s="521"/>
      <c r="DR277" s="521"/>
      <c r="DS277" s="521"/>
      <c r="DT277" s="1390"/>
    </row>
    <row r="278" spans="4:124" ht="9.9499999999999993" customHeight="1">
      <c r="D278" s="1740"/>
      <c r="E278" s="1808"/>
      <c r="F278" s="1808"/>
      <c r="G278" s="1808"/>
      <c r="H278" s="1808"/>
      <c r="I278" s="1808"/>
      <c r="J278" s="1808"/>
      <c r="K278" s="1808"/>
      <c r="L278" s="1808"/>
      <c r="M278" s="1808"/>
      <c r="N278" s="1808"/>
      <c r="O278" s="1808"/>
      <c r="P278" s="1808"/>
      <c r="Q278" s="1808"/>
      <c r="R278" s="1808"/>
      <c r="S278" s="1808"/>
      <c r="T278" s="1808"/>
      <c r="U278" s="1808"/>
      <c r="V278" s="1808"/>
      <c r="W278" s="1808"/>
      <c r="X278" s="1808"/>
      <c r="Y278" s="1808"/>
      <c r="Z278" s="1808"/>
      <c r="AA278" s="1808"/>
      <c r="AB278" s="1808"/>
      <c r="AC278" s="1808"/>
      <c r="AD278" s="1808"/>
      <c r="AE278" s="1808"/>
      <c r="AF278" s="1808"/>
      <c r="AG278" s="1808"/>
      <c r="AH278" s="1808"/>
      <c r="AI278" s="1808"/>
      <c r="AJ278" s="1808"/>
      <c r="AK278" s="1808"/>
      <c r="AL278" s="1808"/>
      <c r="AM278" s="1741"/>
    </row>
    <row r="279" spans="4:124" ht="9.9499999999999993" customHeight="1">
      <c r="D279" s="1740"/>
      <c r="E279" s="3286" t="s">
        <v>2711</v>
      </c>
      <c r="F279" s="3286"/>
      <c r="G279" s="3286"/>
      <c r="H279" s="3286"/>
      <c r="I279" s="3286"/>
      <c r="J279" s="3286"/>
      <c r="K279" s="3286"/>
      <c r="L279" s="3286"/>
      <c r="M279" s="3286"/>
      <c r="N279" s="3286"/>
      <c r="O279" s="3286"/>
      <c r="P279" s="3286"/>
      <c r="Q279" s="3286"/>
      <c r="R279" s="3286"/>
      <c r="S279" s="3286"/>
      <c r="T279" s="3286"/>
      <c r="U279" s="3286"/>
      <c r="V279" s="3286"/>
      <c r="W279" s="3286"/>
      <c r="X279" s="3286"/>
      <c r="Y279" s="3286"/>
      <c r="Z279" s="3286"/>
      <c r="AA279" s="3286"/>
      <c r="AB279" s="3286"/>
      <c r="AC279" s="3286"/>
      <c r="AD279" s="3286"/>
      <c r="AE279" s="3286"/>
      <c r="AF279" s="3286"/>
      <c r="AG279" s="3286"/>
      <c r="AH279" s="3286"/>
      <c r="AI279" s="3286"/>
      <c r="AJ279" s="3286"/>
      <c r="AK279" s="3286"/>
      <c r="AL279" s="3286"/>
      <c r="AM279" s="1741"/>
      <c r="AT279" s="513" t="s">
        <v>2918</v>
      </c>
    </row>
    <row r="280" spans="4:124" ht="9.9499999999999993" customHeight="1">
      <c r="D280" s="1740"/>
      <c r="E280" s="3286"/>
      <c r="F280" s="3286"/>
      <c r="G280" s="3286"/>
      <c r="H280" s="3286"/>
      <c r="I280" s="3286"/>
      <c r="J280" s="3286"/>
      <c r="K280" s="3286"/>
      <c r="L280" s="3286"/>
      <c r="M280" s="3286"/>
      <c r="N280" s="3286"/>
      <c r="O280" s="3286"/>
      <c r="P280" s="3286"/>
      <c r="Q280" s="3286"/>
      <c r="R280" s="3286"/>
      <c r="S280" s="3286"/>
      <c r="T280" s="3286"/>
      <c r="U280" s="3286"/>
      <c r="V280" s="3286"/>
      <c r="W280" s="3286"/>
      <c r="X280" s="3286"/>
      <c r="Y280" s="3286"/>
      <c r="Z280" s="3286"/>
      <c r="AA280" s="3286"/>
      <c r="AB280" s="3286"/>
      <c r="AC280" s="3286"/>
      <c r="AD280" s="3286"/>
      <c r="AE280" s="3286"/>
      <c r="AF280" s="3286"/>
      <c r="AG280" s="3286"/>
      <c r="AH280" s="3286"/>
      <c r="AI280" s="3286"/>
      <c r="AJ280" s="3286"/>
      <c r="AK280" s="3286"/>
      <c r="AL280" s="3286"/>
      <c r="AM280" s="1741"/>
      <c r="AT280" s="513" t="s">
        <v>2920</v>
      </c>
    </row>
    <row r="281" spans="4:124" ht="9.9499999999999993" customHeight="1">
      <c r="D281" s="1751"/>
      <c r="E281" s="1752"/>
      <c r="F281" s="1752"/>
      <c r="G281" s="1752"/>
      <c r="H281" s="1752"/>
      <c r="I281" s="1752"/>
      <c r="J281" s="1752"/>
      <c r="K281" s="1752"/>
      <c r="L281" s="1752"/>
      <c r="M281" s="1752"/>
      <c r="N281" s="1752"/>
      <c r="O281" s="1752"/>
      <c r="P281" s="1752"/>
      <c r="Q281" s="1752"/>
      <c r="R281" s="1752"/>
      <c r="S281" s="1752"/>
      <c r="T281" s="1752"/>
      <c r="U281" s="1752"/>
      <c r="V281" s="1752"/>
      <c r="W281" s="1752"/>
      <c r="X281" s="1752"/>
      <c r="Y281" s="1752"/>
      <c r="Z281" s="1752"/>
      <c r="AA281" s="1752"/>
      <c r="AB281" s="1752"/>
      <c r="AC281" s="1752"/>
      <c r="AD281" s="1752"/>
      <c r="AE281" s="1752"/>
      <c r="AF281" s="1752"/>
      <c r="AG281" s="1752"/>
      <c r="AH281" s="1752"/>
      <c r="AI281" s="1752"/>
      <c r="AJ281" s="1752"/>
      <c r="AK281" s="1752"/>
      <c r="AL281" s="1752"/>
      <c r="AM281" s="1753"/>
      <c r="AT281" s="513"/>
    </row>
    <row r="283" spans="4:124" ht="15" customHeight="1">
      <c r="D283" s="513" t="s">
        <v>2926</v>
      </c>
    </row>
    <row r="284" spans="4:124" ht="15" customHeight="1">
      <c r="D284" s="513" t="s">
        <v>2927</v>
      </c>
    </row>
    <row r="285" spans="4:124" ht="15" customHeight="1">
      <c r="D285" s="513" t="s">
        <v>2915</v>
      </c>
    </row>
    <row r="286" spans="4:124" ht="15" customHeight="1">
      <c r="D286" s="513" t="s">
        <v>2916</v>
      </c>
    </row>
    <row r="287" spans="4:124" ht="15" customHeight="1">
      <c r="D287" s="513" t="s">
        <v>2930</v>
      </c>
    </row>
  </sheetData>
  <mergeCells count="522">
    <mergeCell ref="F101:L102"/>
    <mergeCell ref="N101:U102"/>
    <mergeCell ref="AA101:AG102"/>
    <mergeCell ref="AH101:AM102"/>
    <mergeCell ref="N104:V105"/>
    <mergeCell ref="W104:AD105"/>
    <mergeCell ref="BY267:CF268"/>
    <mergeCell ref="CG267:CL268"/>
    <mergeCell ref="BY269:CF270"/>
    <mergeCell ref="CG269:CL270"/>
    <mergeCell ref="BL263:BV264"/>
    <mergeCell ref="BY263:CF264"/>
    <mergeCell ref="CG263:CL264"/>
    <mergeCell ref="BY265:CF266"/>
    <mergeCell ref="CG265:CL266"/>
    <mergeCell ref="AU162:DT163"/>
    <mergeCell ref="AU181:DT182"/>
    <mergeCell ref="BN168:BQ169"/>
    <mergeCell ref="DG177:DN178"/>
    <mergeCell ref="DG175:DN176"/>
    <mergeCell ref="CH209:CM210"/>
    <mergeCell ref="CH207:CM208"/>
    <mergeCell ref="CH205:CM206"/>
    <mergeCell ref="CH203:CM204"/>
    <mergeCell ref="BY271:CF272"/>
    <mergeCell ref="CR250:DA251"/>
    <mergeCell ref="DL225:DS226"/>
    <mergeCell ref="G89:U90"/>
    <mergeCell ref="AX93:BF94"/>
    <mergeCell ref="BG93:BH94"/>
    <mergeCell ref="E92:Q93"/>
    <mergeCell ref="R92:AD93"/>
    <mergeCell ref="F95:L96"/>
    <mergeCell ref="N95:S96"/>
    <mergeCell ref="T95:U96"/>
    <mergeCell ref="W95:AD96"/>
    <mergeCell ref="AE95:AE96"/>
    <mergeCell ref="AF95:AM96"/>
    <mergeCell ref="F98:L99"/>
    <mergeCell ref="N98:S99"/>
    <mergeCell ref="T98:U99"/>
    <mergeCell ref="W98:AD99"/>
    <mergeCell ref="AF98:AK99"/>
    <mergeCell ref="AL98:AM99"/>
    <mergeCell ref="CG259:CL260"/>
    <mergeCell ref="BL261:BV262"/>
    <mergeCell ref="BY261:CF262"/>
    <mergeCell ref="CG261:CL262"/>
    <mergeCell ref="DC250:DI251"/>
    <mergeCell ref="DJ250:DP251"/>
    <mergeCell ref="CG271:CL272"/>
    <mergeCell ref="BY273:CF274"/>
    <mergeCell ref="AT252:AZ253"/>
    <mergeCell ref="BA252:BH253"/>
    <mergeCell ref="BJ252:BN253"/>
    <mergeCell ref="BO252:BY253"/>
    <mergeCell ref="BZ252:CD253"/>
    <mergeCell ref="CE252:CO253"/>
    <mergeCell ref="AT254:AZ255"/>
    <mergeCell ref="BA254:BH255"/>
    <mergeCell ref="BJ254:BO255"/>
    <mergeCell ref="BP254:BV255"/>
    <mergeCell ref="BZ254:CJ255"/>
    <mergeCell ref="CK254:CT255"/>
    <mergeCell ref="CU254:DD255"/>
    <mergeCell ref="AT257:BD258"/>
    <mergeCell ref="BL257:BP258"/>
    <mergeCell ref="BY257:CI258"/>
    <mergeCell ref="CO257:CY258"/>
    <mergeCell ref="AT259:BJ274"/>
    <mergeCell ref="BL259:BV260"/>
    <mergeCell ref="BY259:CF260"/>
    <mergeCell ref="CM243:CQ244"/>
    <mergeCell ref="CR243:CW244"/>
    <mergeCell ref="CX243:DE244"/>
    <mergeCell ref="DF243:DM244"/>
    <mergeCell ref="AT241:AU242"/>
    <mergeCell ref="AV241:AX242"/>
    <mergeCell ref="AY241:BD242"/>
    <mergeCell ref="BE241:BF242"/>
    <mergeCell ref="BG241:BP242"/>
    <mergeCell ref="BQ241:BR242"/>
    <mergeCell ref="AT243:AU244"/>
    <mergeCell ref="AV243:AX244"/>
    <mergeCell ref="AY243:BD244"/>
    <mergeCell ref="BG243:BP244"/>
    <mergeCell ref="BQ243:BR244"/>
    <mergeCell ref="BS243:BZ244"/>
    <mergeCell ref="CA243:CB244"/>
    <mergeCell ref="CC243:CJ244"/>
    <mergeCell ref="CK243:CL244"/>
    <mergeCell ref="CA241:CB242"/>
    <mergeCell ref="CC241:CJ242"/>
    <mergeCell ref="CK241:CL242"/>
    <mergeCell ref="CM241:CQ242"/>
    <mergeCell ref="CR241:CW242"/>
    <mergeCell ref="DF241:DM242"/>
    <mergeCell ref="AT228:DS229"/>
    <mergeCell ref="AT231:BA232"/>
    <mergeCell ref="BB231:BJ232"/>
    <mergeCell ref="BK231:BL232"/>
    <mergeCell ref="BN231:BS232"/>
    <mergeCell ref="BT231:CB232"/>
    <mergeCell ref="CC231:CD232"/>
    <mergeCell ref="CF231:CM232"/>
    <mergeCell ref="CN231:CV232"/>
    <mergeCell ref="CW231:CX232"/>
    <mergeCell ref="DI231:DS232"/>
    <mergeCell ref="BS237:CB238"/>
    <mergeCell ref="CC237:CL238"/>
    <mergeCell ref="CM237:CQ238"/>
    <mergeCell ref="CR237:CW238"/>
    <mergeCell ref="CX237:DE238"/>
    <mergeCell ref="DF237:DM238"/>
    <mergeCell ref="CK239:CL240"/>
    <mergeCell ref="CM239:CQ240"/>
    <mergeCell ref="CR239:CW240"/>
    <mergeCell ref="CX239:DE240"/>
    <mergeCell ref="DF239:DM240"/>
    <mergeCell ref="BY275:CF276"/>
    <mergeCell ref="CG275:CL276"/>
    <mergeCell ref="CG273:CL274"/>
    <mergeCell ref="AT234:BD235"/>
    <mergeCell ref="BE234:BH235"/>
    <mergeCell ref="BI234:BL235"/>
    <mergeCell ref="BM234:BP235"/>
    <mergeCell ref="DD231:DH232"/>
    <mergeCell ref="AT237:AU238"/>
    <mergeCell ref="AV237:AX238"/>
    <mergeCell ref="AY237:BF238"/>
    <mergeCell ref="BG237:BR238"/>
    <mergeCell ref="BE243:BF244"/>
    <mergeCell ref="AT239:AU240"/>
    <mergeCell ref="AV239:AX240"/>
    <mergeCell ref="AY239:BD240"/>
    <mergeCell ref="BE239:BF240"/>
    <mergeCell ref="BG239:BP240"/>
    <mergeCell ref="BQ239:BR240"/>
    <mergeCell ref="BS239:BZ240"/>
    <mergeCell ref="CA239:CB240"/>
    <mergeCell ref="CC239:CJ240"/>
    <mergeCell ref="BS241:BZ242"/>
    <mergeCell ref="CX241:DE242"/>
    <mergeCell ref="CH201:CM202"/>
    <mergeCell ref="CH199:CM200"/>
    <mergeCell ref="CH197:CM198"/>
    <mergeCell ref="CH195:CM196"/>
    <mergeCell ref="CH193:CM194"/>
    <mergeCell ref="BZ209:CG210"/>
    <mergeCell ref="BZ207:CG208"/>
    <mergeCell ref="BZ205:CG206"/>
    <mergeCell ref="BZ203:CG204"/>
    <mergeCell ref="BZ201:CG202"/>
    <mergeCell ref="BZ199:CG200"/>
    <mergeCell ref="BZ197:CG198"/>
    <mergeCell ref="BZ195:CG196"/>
    <mergeCell ref="BZ193:CG194"/>
    <mergeCell ref="DG171:DN172"/>
    <mergeCell ref="CY175:DF176"/>
    <mergeCell ref="AU177:AV178"/>
    <mergeCell ref="AZ177:BE178"/>
    <mergeCell ref="BF177:BG178"/>
    <mergeCell ref="BH177:BQ178"/>
    <mergeCell ref="BR177:BS178"/>
    <mergeCell ref="BT177:CA178"/>
    <mergeCell ref="CB177:CC178"/>
    <mergeCell ref="CD177:CK178"/>
    <mergeCell ref="CL177:CM178"/>
    <mergeCell ref="CN177:CR178"/>
    <mergeCell ref="CS177:CX178"/>
    <mergeCell ref="CY177:DF178"/>
    <mergeCell ref="AW177:AY178"/>
    <mergeCell ref="AW175:AY176"/>
    <mergeCell ref="AU175:AV176"/>
    <mergeCell ref="AZ175:BE176"/>
    <mergeCell ref="BF175:BG176"/>
    <mergeCell ref="BH175:BQ176"/>
    <mergeCell ref="CF186:CP187"/>
    <mergeCell ref="BQ188:BW189"/>
    <mergeCell ref="BK188:BP189"/>
    <mergeCell ref="CX165:CY166"/>
    <mergeCell ref="DD184:DJ185"/>
    <mergeCell ref="DO159:DT160"/>
    <mergeCell ref="CY171:DF172"/>
    <mergeCell ref="CY173:DF174"/>
    <mergeCell ref="AU173:AV174"/>
    <mergeCell ref="CB173:CC174"/>
    <mergeCell ref="AW171:AY172"/>
    <mergeCell ref="AW173:AY174"/>
    <mergeCell ref="CA188:CK189"/>
    <mergeCell ref="CL188:CU189"/>
    <mergeCell ref="CV188:DE189"/>
    <mergeCell ref="BF173:BG174"/>
    <mergeCell ref="AZ173:BE174"/>
    <mergeCell ref="BH171:BS172"/>
    <mergeCell ref="BR173:BS174"/>
    <mergeCell ref="BH173:BQ174"/>
    <mergeCell ref="CN173:CR174"/>
    <mergeCell ref="CO168:CY169"/>
    <mergeCell ref="CN175:CR176"/>
    <mergeCell ref="CS175:CX176"/>
    <mergeCell ref="AU165:BB166"/>
    <mergeCell ref="BU165:CC166"/>
    <mergeCell ref="CD165:CE166"/>
    <mergeCell ref="DI159:DN160"/>
    <mergeCell ref="BB186:BI187"/>
    <mergeCell ref="AU186:BA187"/>
    <mergeCell ref="BP186:BZ187"/>
    <mergeCell ref="CJ184:CQ185"/>
    <mergeCell ref="DK184:DQ185"/>
    <mergeCell ref="CN171:CR172"/>
    <mergeCell ref="CS171:CX172"/>
    <mergeCell ref="CS173:CX174"/>
    <mergeCell ref="BR175:BS176"/>
    <mergeCell ref="BT175:CA176"/>
    <mergeCell ref="CB175:CC176"/>
    <mergeCell ref="CD175:CK176"/>
    <mergeCell ref="CL175:CM176"/>
    <mergeCell ref="BT171:CC172"/>
    <mergeCell ref="CD171:CM172"/>
    <mergeCell ref="CD173:CK174"/>
    <mergeCell ref="CL173:CM174"/>
    <mergeCell ref="DG173:DN174"/>
    <mergeCell ref="CG168:CK169"/>
    <mergeCell ref="CA186:CE187"/>
    <mergeCell ref="AU168:BE169"/>
    <mergeCell ref="BO165:BT166"/>
    <mergeCell ref="AU171:AV172"/>
    <mergeCell ref="BF168:BI169"/>
    <mergeCell ref="BJ168:BM169"/>
    <mergeCell ref="BM197:BW198"/>
    <mergeCell ref="CG165:CN166"/>
    <mergeCell ref="CO165:CW166"/>
    <mergeCell ref="AU193:BK208"/>
    <mergeCell ref="BM193:BW194"/>
    <mergeCell ref="BM195:BW196"/>
    <mergeCell ref="AU191:BE192"/>
    <mergeCell ref="BM191:BQ192"/>
    <mergeCell ref="BZ191:CJ192"/>
    <mergeCell ref="BK184:BO185"/>
    <mergeCell ref="BP184:BZ185"/>
    <mergeCell ref="BK186:BO187"/>
    <mergeCell ref="CA184:CI185"/>
    <mergeCell ref="CS184:DB185"/>
    <mergeCell ref="AZ171:BG172"/>
    <mergeCell ref="BT173:CA174"/>
    <mergeCell ref="CP191:CZ192"/>
    <mergeCell ref="BC165:BK166"/>
    <mergeCell ref="BL165:BM166"/>
    <mergeCell ref="DG77:DO77"/>
    <mergeCell ref="DP77:DX77"/>
    <mergeCell ref="DY77:EG77"/>
    <mergeCell ref="EH77:EP77"/>
    <mergeCell ref="EQ77:EY77"/>
    <mergeCell ref="DY76:EG76"/>
    <mergeCell ref="EH76:EP76"/>
    <mergeCell ref="EQ76:EY76"/>
    <mergeCell ref="K77:L77"/>
    <mergeCell ref="M77:V77"/>
    <mergeCell ref="AB77:AJ77"/>
    <mergeCell ref="AK77:AS77"/>
    <mergeCell ref="AT77:AU77"/>
    <mergeCell ref="AV77:BD77"/>
    <mergeCell ref="BE77:BF77"/>
    <mergeCell ref="BG77:BO77"/>
    <mergeCell ref="BP77:BX77"/>
    <mergeCell ref="BY77:CG77"/>
    <mergeCell ref="CH77:CN77"/>
    <mergeCell ref="CO77:CW77"/>
    <mergeCell ref="CX77:DF77"/>
    <mergeCell ref="CH76:CN76"/>
    <mergeCell ref="CO76:CW76"/>
    <mergeCell ref="CX76:DF76"/>
    <mergeCell ref="DG76:DO76"/>
    <mergeCell ref="DP76:DX76"/>
    <mergeCell ref="AV76:BD76"/>
    <mergeCell ref="BE76:BF76"/>
    <mergeCell ref="BG76:BO76"/>
    <mergeCell ref="BP76:BX76"/>
    <mergeCell ref="BY76:CG76"/>
    <mergeCell ref="K76:L76"/>
    <mergeCell ref="M76:V76"/>
    <mergeCell ref="AB76:AJ76"/>
    <mergeCell ref="AK76:AS76"/>
    <mergeCell ref="AT76:AU76"/>
    <mergeCell ref="DG75:DO75"/>
    <mergeCell ref="DP75:DX75"/>
    <mergeCell ref="DY75:EG75"/>
    <mergeCell ref="EH75:EP75"/>
    <mergeCell ref="EQ75:EY75"/>
    <mergeCell ref="DY74:EG74"/>
    <mergeCell ref="EH74:EP74"/>
    <mergeCell ref="EQ74:EY74"/>
    <mergeCell ref="K75:L75"/>
    <mergeCell ref="M75:V75"/>
    <mergeCell ref="AB75:AJ75"/>
    <mergeCell ref="AK75:AS75"/>
    <mergeCell ref="AT75:AU75"/>
    <mergeCell ref="AV75:BD75"/>
    <mergeCell ref="BE75:BF75"/>
    <mergeCell ref="BG75:BO75"/>
    <mergeCell ref="BP75:BX75"/>
    <mergeCell ref="BY75:CG75"/>
    <mergeCell ref="CH75:CN75"/>
    <mergeCell ref="CO75:CW75"/>
    <mergeCell ref="CX75:DF75"/>
    <mergeCell ref="CH74:CN74"/>
    <mergeCell ref="CO74:CW74"/>
    <mergeCell ref="CX74:DF74"/>
    <mergeCell ref="DG74:DO74"/>
    <mergeCell ref="DP74:DX74"/>
    <mergeCell ref="AV74:BD74"/>
    <mergeCell ref="BE74:BF74"/>
    <mergeCell ref="BG74:BO74"/>
    <mergeCell ref="BP74:BX74"/>
    <mergeCell ref="BY74:CG74"/>
    <mergeCell ref="K74:L74"/>
    <mergeCell ref="M74:V74"/>
    <mergeCell ref="AB74:AJ74"/>
    <mergeCell ref="AK74:AS74"/>
    <mergeCell ref="AT74:AU74"/>
    <mergeCell ref="DG73:DO73"/>
    <mergeCell ref="DP73:DX73"/>
    <mergeCell ref="DY73:EG73"/>
    <mergeCell ref="EH73:EP73"/>
    <mergeCell ref="EQ73:EY73"/>
    <mergeCell ref="K72:L73"/>
    <mergeCell ref="M72:V73"/>
    <mergeCell ref="W72:AA73"/>
    <mergeCell ref="AB72:AJ73"/>
    <mergeCell ref="AK72:BF72"/>
    <mergeCell ref="AK73:AS73"/>
    <mergeCell ref="AT73:AU73"/>
    <mergeCell ref="AV73:BD73"/>
    <mergeCell ref="BE73:BF73"/>
    <mergeCell ref="ET66:EY66"/>
    <mergeCell ref="Q68:Y68"/>
    <mergeCell ref="Z68:AA68"/>
    <mergeCell ref="AI68:AQ68"/>
    <mergeCell ref="AR68:AS68"/>
    <mergeCell ref="AZ68:BH68"/>
    <mergeCell ref="BI68:BJ68"/>
    <mergeCell ref="BQ68:CA68"/>
    <mergeCell ref="CC68:CL68"/>
    <mergeCell ref="CM68:CW68"/>
    <mergeCell ref="CY68:DE68"/>
    <mergeCell ref="DF68:DL68"/>
    <mergeCell ref="DM68:DN68"/>
    <mergeCell ref="AN66:AO66"/>
    <mergeCell ref="AP66:AX66"/>
    <mergeCell ref="AY66:AZ66"/>
    <mergeCell ref="EH66:EM66"/>
    <mergeCell ref="EN66:ES66"/>
    <mergeCell ref="K48:T49"/>
    <mergeCell ref="M63:AA64"/>
    <mergeCell ref="AB64:AM64"/>
    <mergeCell ref="Q66:Y66"/>
    <mergeCell ref="Z66:AA66"/>
    <mergeCell ref="AC66:AK66"/>
    <mergeCell ref="AL66:AM66"/>
    <mergeCell ref="K45:AA46"/>
    <mergeCell ref="AN45:AO46"/>
    <mergeCell ref="BC45:BJ46"/>
    <mergeCell ref="BK45:BL46"/>
    <mergeCell ref="K43:U44"/>
    <mergeCell ref="AN43:AO44"/>
    <mergeCell ref="AR43:BB44"/>
    <mergeCell ref="BC43:BJ44"/>
    <mergeCell ref="BK43:BL44"/>
    <mergeCell ref="AN39:AO40"/>
    <mergeCell ref="AR39:BB40"/>
    <mergeCell ref="BC39:BJ40"/>
    <mergeCell ref="BK39:BL40"/>
    <mergeCell ref="AN41:AO42"/>
    <mergeCell ref="AR41:BB42"/>
    <mergeCell ref="BC41:BJ42"/>
    <mergeCell ref="BK41:BL42"/>
    <mergeCell ref="K26:AA41"/>
    <mergeCell ref="AC26:AM27"/>
    <mergeCell ref="AN26:AO27"/>
    <mergeCell ref="AR26:BB27"/>
    <mergeCell ref="BC26:BJ27"/>
    <mergeCell ref="BK26:BL27"/>
    <mergeCell ref="AC31:AM32"/>
    <mergeCell ref="AN31:AO32"/>
    <mergeCell ref="BC35:BJ36"/>
    <mergeCell ref="BK35:BL36"/>
    <mergeCell ref="AN37:AO38"/>
    <mergeCell ref="AR37:BB38"/>
    <mergeCell ref="BC37:BJ38"/>
    <mergeCell ref="BK37:BL38"/>
    <mergeCell ref="AC33:AM34"/>
    <mergeCell ref="AN33:AO34"/>
    <mergeCell ref="AR33:BB34"/>
    <mergeCell ref="BC33:BJ34"/>
    <mergeCell ref="BK33:BL34"/>
    <mergeCell ref="BO26:BX27"/>
    <mergeCell ref="BZ26:CI27"/>
    <mergeCell ref="CK26:CT27"/>
    <mergeCell ref="AC29:AM30"/>
    <mergeCell ref="AN29:AO30"/>
    <mergeCell ref="AR29:BB30"/>
    <mergeCell ref="BC29:BJ30"/>
    <mergeCell ref="BK29:BL30"/>
    <mergeCell ref="BO29:BX30"/>
    <mergeCell ref="BZ29:CI30"/>
    <mergeCell ref="CK29:CT30"/>
    <mergeCell ref="BL16:BM17"/>
    <mergeCell ref="BO16:BX17"/>
    <mergeCell ref="BZ16:CI17"/>
    <mergeCell ref="CK16:CT17"/>
    <mergeCell ref="AJ13:AQ14"/>
    <mergeCell ref="AR13:AX14"/>
    <mergeCell ref="AY13:BF14"/>
    <mergeCell ref="CC13:CH14"/>
    <mergeCell ref="CI13:CN14"/>
    <mergeCell ref="BO23:BX24"/>
    <mergeCell ref="BZ23:CI24"/>
    <mergeCell ref="CK23:CT24"/>
    <mergeCell ref="AQ100:AV103"/>
    <mergeCell ref="Y10:AM11"/>
    <mergeCell ref="M11:X11"/>
    <mergeCell ref="K13:O14"/>
    <mergeCell ref="Q13:Y14"/>
    <mergeCell ref="Z13:AA14"/>
    <mergeCell ref="BW13:CB14"/>
    <mergeCell ref="AC13:AI14"/>
    <mergeCell ref="AR31:BB32"/>
    <mergeCell ref="BC31:BJ32"/>
    <mergeCell ref="BK31:BL32"/>
    <mergeCell ref="AN35:AO36"/>
    <mergeCell ref="AR35:BB36"/>
    <mergeCell ref="CO13:CT14"/>
    <mergeCell ref="K16:O17"/>
    <mergeCell ref="Q16:AA17"/>
    <mergeCell ref="AC16:AG17"/>
    <mergeCell ref="AH16:AP17"/>
    <mergeCell ref="AQ16:AR17"/>
    <mergeCell ref="AT16:BB17"/>
    <mergeCell ref="BC16:BK17"/>
    <mergeCell ref="AQ140:AV143"/>
    <mergeCell ref="AQ125:AV128"/>
    <mergeCell ref="AQ130:AV133"/>
    <mergeCell ref="AQ120:AV123"/>
    <mergeCell ref="AQ105:AV108"/>
    <mergeCell ref="AQ110:AV113"/>
    <mergeCell ref="AQ135:AV138"/>
    <mergeCell ref="AH19:AR20"/>
    <mergeCell ref="AT19:AW20"/>
    <mergeCell ref="AQ115:AV118"/>
    <mergeCell ref="AR45:BB46"/>
    <mergeCell ref="AX19:BB20"/>
    <mergeCell ref="AQ93:AW94"/>
    <mergeCell ref="AF104:AM105"/>
    <mergeCell ref="BC19:BI20"/>
    <mergeCell ref="K23:U24"/>
    <mergeCell ref="X23:Y24"/>
    <mergeCell ref="Z23:AA24"/>
    <mergeCell ref="AC23:AG24"/>
    <mergeCell ref="AR23:BB24"/>
    <mergeCell ref="K19:O20"/>
    <mergeCell ref="Q19:AA20"/>
    <mergeCell ref="AC19:AG20"/>
    <mergeCell ref="EK93:EP94"/>
    <mergeCell ref="CH93:CO94"/>
    <mergeCell ref="EE93:EJ94"/>
    <mergeCell ref="BI93:BO94"/>
    <mergeCell ref="E225:K226"/>
    <mergeCell ref="M225:R226"/>
    <mergeCell ref="S225:T226"/>
    <mergeCell ref="V225:AC226"/>
    <mergeCell ref="AD225:AD226"/>
    <mergeCell ref="AE225:AL226"/>
    <mergeCell ref="T161:U162"/>
    <mergeCell ref="K161:S162"/>
    <mergeCell ref="AC161:AK162"/>
    <mergeCell ref="AL161:AM162"/>
    <mergeCell ref="BP93:BW94"/>
    <mergeCell ref="BX93:BX94"/>
    <mergeCell ref="BY93:CF94"/>
    <mergeCell ref="DY93:ED94"/>
    <mergeCell ref="DS93:DX94"/>
    <mergeCell ref="F161:J162"/>
    <mergeCell ref="X161:AB162"/>
    <mergeCell ref="E158:Q159"/>
    <mergeCell ref="R158:AD159"/>
    <mergeCell ref="F149:AM150"/>
    <mergeCell ref="AU184:BA185"/>
    <mergeCell ref="BB184:BI185"/>
    <mergeCell ref="M234:U235"/>
    <mergeCell ref="V234:AC235"/>
    <mergeCell ref="AE234:AL235"/>
    <mergeCell ref="E279:AL280"/>
    <mergeCell ref="Q222:AC223"/>
    <mergeCell ref="D222:P223"/>
    <mergeCell ref="F213:AM214"/>
    <mergeCell ref="E231:K232"/>
    <mergeCell ref="M231:T232"/>
    <mergeCell ref="Z231:AF232"/>
    <mergeCell ref="AG231:AL232"/>
    <mergeCell ref="AU209:BK210"/>
    <mergeCell ref="AU188:BA189"/>
    <mergeCell ref="BB188:BI189"/>
    <mergeCell ref="AT275:BJ276"/>
    <mergeCell ref="AT247:DS248"/>
    <mergeCell ref="AT250:AZ251"/>
    <mergeCell ref="BA250:BH251"/>
    <mergeCell ref="BJ250:BN251"/>
    <mergeCell ref="BO250:BY251"/>
    <mergeCell ref="BZ250:CH251"/>
    <mergeCell ref="CI250:CP251"/>
    <mergeCell ref="AG164:AM165"/>
    <mergeCell ref="Z164:AF165"/>
    <mergeCell ref="K164:S165"/>
    <mergeCell ref="F164:J165"/>
    <mergeCell ref="T164:U165"/>
    <mergeCell ref="E228:K229"/>
    <mergeCell ref="M228:R229"/>
    <mergeCell ref="S228:T229"/>
    <mergeCell ref="V228:AC229"/>
    <mergeCell ref="AE228:AJ229"/>
    <mergeCell ref="AK228:AL229"/>
  </mergeCells>
  <phoneticPr fontId="8" type="noConversion"/>
  <printOptions horizontalCentered="1" verticalCentered="1"/>
  <pageMargins left="0.15748031496062992" right="0.15748031496062992" top="0.39370078740157483" bottom="0.39370078740157483" header="0" footer="0"/>
  <pageSetup paperSize="9" scale="46" orientation="landscape" r:id="rId1"/>
  <rowBreaks count="3" manualBreakCount="3">
    <brk id="86" min="3" max="157" man="1"/>
    <brk id="154" min="3" max="157" man="1"/>
    <brk id="219" min="3" max="157"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D1:EU430"/>
  <sheetViews>
    <sheetView showGridLines="0" zoomScaleNormal="100" workbookViewId="0">
      <selection activeCell="BO58" sqref="BO58"/>
    </sheetView>
  </sheetViews>
  <sheetFormatPr defaultColWidth="1.7109375" defaultRowHeight="9.9499999999999993" customHeight="1"/>
  <cols>
    <col min="50" max="51" width="1.7109375" customWidth="1"/>
    <col min="81" max="81" width="1.7109375" customWidth="1"/>
  </cols>
  <sheetData>
    <row r="1" spans="4:93" ht="12"/>
    <row r="2" spans="4:93" ht="12"/>
    <row r="3" spans="4:93" ht="27.75" customHeight="1">
      <c r="D3" s="1807" t="s">
        <v>2748</v>
      </c>
      <c r="E3" s="924"/>
      <c r="BF3" s="1737"/>
      <c r="BG3" s="1737"/>
    </row>
    <row r="4" spans="4:93" ht="9" customHeight="1"/>
    <row r="5" spans="4:93" ht="9" customHeight="1"/>
    <row r="6" spans="4:93" ht="5.0999999999999996" customHeight="1">
      <c r="F6" s="536"/>
      <c r="G6" s="1822"/>
      <c r="H6" s="1822"/>
      <c r="I6" s="1822"/>
      <c r="J6" s="1822"/>
      <c r="K6" s="1822"/>
      <c r="L6" s="1822"/>
      <c r="M6" s="1822"/>
      <c r="N6" s="1822"/>
      <c r="O6" s="1822"/>
      <c r="P6" s="1822"/>
      <c r="Q6" s="1822"/>
      <c r="R6" s="1823"/>
      <c r="S6" s="3350" t="s">
        <v>2818</v>
      </c>
      <c r="T6" s="3351"/>
      <c r="U6" s="3351"/>
      <c r="V6" s="3351"/>
      <c r="W6" s="3351"/>
      <c r="X6" s="3351"/>
      <c r="Y6" s="3351"/>
      <c r="Z6" s="3351"/>
      <c r="AA6" s="3351"/>
      <c r="AB6" s="3351"/>
      <c r="AC6" s="3351"/>
      <c r="AD6" s="3351"/>
      <c r="AE6" s="3351"/>
      <c r="AF6" s="3351"/>
      <c r="AG6" s="3352"/>
      <c r="AH6" s="536"/>
      <c r="AI6" s="536"/>
    </row>
    <row r="7" spans="4:93" ht="18.95" customHeight="1">
      <c r="F7" s="536"/>
      <c r="G7" s="3356" t="s">
        <v>2817</v>
      </c>
      <c r="H7" s="3357"/>
      <c r="I7" s="3357"/>
      <c r="J7" s="3357"/>
      <c r="K7" s="3357"/>
      <c r="L7" s="3357"/>
      <c r="M7" s="3357"/>
      <c r="N7" s="3357"/>
      <c r="O7" s="3357"/>
      <c r="P7" s="3357"/>
      <c r="Q7" s="3357"/>
      <c r="R7" s="3358"/>
      <c r="S7" s="3353"/>
      <c r="T7" s="3354"/>
      <c r="U7" s="3354"/>
      <c r="V7" s="3354"/>
      <c r="W7" s="3354"/>
      <c r="X7" s="3354"/>
      <c r="Y7" s="3354"/>
      <c r="Z7" s="3354"/>
      <c r="AA7" s="3354"/>
      <c r="AB7" s="3354"/>
      <c r="AC7" s="3354"/>
      <c r="AD7" s="3354"/>
      <c r="AE7" s="3354"/>
      <c r="AF7" s="3354"/>
      <c r="AG7" s="3355"/>
      <c r="AH7" s="536"/>
      <c r="AI7" s="536"/>
    </row>
    <row r="8" spans="4:93" ht="9" customHeight="1">
      <c r="D8" s="1687"/>
      <c r="E8" s="1317"/>
      <c r="F8" s="1317"/>
      <c r="G8" s="536"/>
      <c r="H8" s="536"/>
      <c r="I8" s="536"/>
      <c r="J8" s="536"/>
      <c r="K8" s="536"/>
      <c r="L8" s="536"/>
      <c r="M8" s="536"/>
      <c r="N8" s="536"/>
      <c r="O8" s="536"/>
      <c r="P8" s="536"/>
      <c r="Q8" s="536"/>
      <c r="R8" s="536"/>
      <c r="S8" s="536"/>
      <c r="T8" s="536"/>
      <c r="U8" s="536"/>
      <c r="V8" s="1784"/>
      <c r="W8" s="1784"/>
      <c r="X8" s="1784"/>
      <c r="Y8" s="1784"/>
      <c r="Z8" s="1784"/>
      <c r="AA8" s="1784"/>
      <c r="AB8" s="1784"/>
      <c r="AC8" s="1784"/>
      <c r="AD8" s="1784"/>
      <c r="AE8" s="1784"/>
      <c r="AF8" s="1784"/>
      <c r="AG8" s="1784"/>
      <c r="AH8" s="1317"/>
      <c r="AI8" s="1317"/>
      <c r="AJ8" s="1317"/>
      <c r="AK8" s="1317"/>
      <c r="AL8" s="1317"/>
      <c r="AM8" s="1317"/>
      <c r="AN8" s="1317"/>
      <c r="AO8" s="1317"/>
      <c r="AP8" s="1317"/>
      <c r="AQ8" s="1317"/>
      <c r="AR8" s="1317"/>
      <c r="AS8" s="1317"/>
      <c r="AT8" s="1317"/>
      <c r="AU8" s="1317"/>
      <c r="AV8" s="1317"/>
      <c r="AW8" s="1317"/>
      <c r="AX8" s="1317"/>
      <c r="AY8" s="1317"/>
      <c r="AZ8" s="1317"/>
      <c r="BA8" s="1317"/>
      <c r="BB8" s="1317"/>
      <c r="BC8" s="1317"/>
      <c r="BD8" s="1317"/>
      <c r="BE8" s="1317"/>
      <c r="BF8" s="1317"/>
      <c r="BG8" s="1317"/>
      <c r="BH8" s="1317"/>
      <c r="BI8" s="1317"/>
      <c r="BJ8" s="1317"/>
      <c r="BK8" s="1317"/>
      <c r="BL8" s="1317"/>
      <c r="BM8" s="1317"/>
      <c r="BN8" s="1317"/>
      <c r="BO8" s="1317"/>
      <c r="BP8" s="1317"/>
      <c r="BQ8" s="1317"/>
      <c r="BR8" s="1317"/>
      <c r="BS8" s="1317"/>
      <c r="BT8" s="1317"/>
      <c r="BU8" s="1317"/>
      <c r="BV8" s="1317"/>
      <c r="BW8" s="1317"/>
      <c r="BX8" s="1317"/>
      <c r="BY8" s="1317"/>
      <c r="BZ8" s="1317"/>
      <c r="CA8" s="1317"/>
      <c r="CB8" s="1317"/>
      <c r="CC8" s="1317"/>
      <c r="CD8" s="1317"/>
      <c r="CE8" s="1317"/>
      <c r="CF8" s="1317"/>
      <c r="CG8" s="1317"/>
      <c r="CH8" s="1317"/>
      <c r="CI8" s="1317"/>
      <c r="CJ8" s="1317"/>
      <c r="CK8" s="1317"/>
      <c r="CL8" s="1317"/>
      <c r="CM8" s="1317"/>
      <c r="CN8" s="1317"/>
      <c r="CO8" s="1688"/>
    </row>
    <row r="9" spans="4:93" ht="9" customHeight="1">
      <c r="D9" s="1689"/>
      <c r="E9" s="3581" t="s">
        <v>2068</v>
      </c>
      <c r="F9" s="3581"/>
      <c r="G9" s="3581"/>
      <c r="H9" s="3581"/>
      <c r="I9" s="3581"/>
      <c r="K9" s="3326" t="s">
        <v>2724</v>
      </c>
      <c r="L9" s="3327"/>
      <c r="M9" s="3327"/>
      <c r="N9" s="3327"/>
      <c r="O9" s="3327"/>
      <c r="P9" s="3327"/>
      <c r="Q9" s="3327"/>
      <c r="R9" s="3327"/>
      <c r="S9" s="3328"/>
      <c r="T9" s="2832" t="s">
        <v>2715</v>
      </c>
      <c r="U9" s="2793"/>
      <c r="W9" s="3262" t="s">
        <v>2732</v>
      </c>
      <c r="X9" s="3263"/>
      <c r="Y9" s="3263"/>
      <c r="Z9" s="3263"/>
      <c r="AA9" s="3263"/>
      <c r="AB9" s="3264"/>
      <c r="AD9" s="3585" t="s">
        <v>2746</v>
      </c>
      <c r="AE9" s="3585"/>
      <c r="AF9" s="3585"/>
      <c r="AG9" s="3585"/>
      <c r="AH9" s="3585"/>
      <c r="AI9" s="3585"/>
      <c r="AJ9" s="3002"/>
      <c r="AK9" s="3579" t="s">
        <v>2720</v>
      </c>
      <c r="AL9" s="3579"/>
      <c r="AM9" s="3579"/>
      <c r="AN9" s="3579"/>
      <c r="AO9" s="3579"/>
      <c r="AP9" s="3579"/>
      <c r="AQ9" s="3579"/>
      <c r="AR9" s="3579"/>
      <c r="AS9" s="3002" t="s">
        <v>2744</v>
      </c>
      <c r="AT9" s="3002"/>
      <c r="AU9" s="3002"/>
      <c r="AV9" s="3002"/>
      <c r="AW9" s="3002"/>
      <c r="AX9" s="3002"/>
      <c r="AY9" s="3002"/>
      <c r="AZ9" s="3580" t="s">
        <v>2720</v>
      </c>
      <c r="BA9" s="3580"/>
      <c r="BB9" s="3580"/>
      <c r="BC9" s="3580"/>
      <c r="BD9" s="3580"/>
      <c r="BE9" s="3580"/>
      <c r="BF9" s="3580"/>
      <c r="BG9" s="3580"/>
      <c r="BK9" s="1806"/>
      <c r="BL9" s="1806"/>
      <c r="BW9" s="3262" t="s">
        <v>2745</v>
      </c>
      <c r="BX9" s="3263"/>
      <c r="BY9" s="3263"/>
      <c r="BZ9" s="3263"/>
      <c r="CA9" s="3263"/>
      <c r="CB9" s="3264"/>
      <c r="CC9" s="3262" t="s">
        <v>2743</v>
      </c>
      <c r="CD9" s="3263"/>
      <c r="CE9" s="3263"/>
      <c r="CF9" s="3263"/>
      <c r="CG9" s="3263"/>
      <c r="CH9" s="3264"/>
      <c r="CI9" s="3262" t="s">
        <v>2747</v>
      </c>
      <c r="CJ9" s="3263"/>
      <c r="CK9" s="3263"/>
      <c r="CL9" s="3263"/>
      <c r="CM9" s="3263"/>
      <c r="CN9" s="3264"/>
      <c r="CO9" s="1422"/>
    </row>
    <row r="10" spans="4:93" ht="9" customHeight="1">
      <c r="D10" s="1689"/>
      <c r="E10" s="3581"/>
      <c r="F10" s="3581"/>
      <c r="G10" s="3581"/>
      <c r="H10" s="3581"/>
      <c r="I10" s="3581"/>
      <c r="K10" s="3329"/>
      <c r="L10" s="3330"/>
      <c r="M10" s="3330"/>
      <c r="N10" s="3330"/>
      <c r="O10" s="3330"/>
      <c r="P10" s="3330"/>
      <c r="Q10" s="3330"/>
      <c r="R10" s="3330"/>
      <c r="S10" s="3331"/>
      <c r="T10" s="2794"/>
      <c r="U10" s="2796"/>
      <c r="W10" s="3265"/>
      <c r="X10" s="3266"/>
      <c r="Y10" s="3266"/>
      <c r="Z10" s="3266"/>
      <c r="AA10" s="3266"/>
      <c r="AB10" s="3267"/>
      <c r="AD10" s="3585"/>
      <c r="AE10" s="3585"/>
      <c r="AF10" s="3585"/>
      <c r="AG10" s="3585"/>
      <c r="AH10" s="3585"/>
      <c r="AI10" s="3585"/>
      <c r="AJ10" s="3002"/>
      <c r="AK10" s="3579"/>
      <c r="AL10" s="3579"/>
      <c r="AM10" s="3579"/>
      <c r="AN10" s="3579"/>
      <c r="AO10" s="3579"/>
      <c r="AP10" s="3579"/>
      <c r="AQ10" s="3579"/>
      <c r="AR10" s="3579"/>
      <c r="AS10" s="3002"/>
      <c r="AT10" s="3002"/>
      <c r="AU10" s="3002"/>
      <c r="AV10" s="3002"/>
      <c r="AW10" s="3002"/>
      <c r="AX10" s="3002"/>
      <c r="AY10" s="3002"/>
      <c r="AZ10" s="3580"/>
      <c r="BA10" s="3580"/>
      <c r="BB10" s="3580"/>
      <c r="BC10" s="3580"/>
      <c r="BD10" s="3580"/>
      <c r="BE10" s="3580"/>
      <c r="BF10" s="3580"/>
      <c r="BG10" s="3580"/>
      <c r="BK10" s="1806"/>
      <c r="BL10" s="1806"/>
      <c r="BW10" s="3265"/>
      <c r="BX10" s="3266"/>
      <c r="BY10" s="3266"/>
      <c r="BZ10" s="3266"/>
      <c r="CA10" s="3266"/>
      <c r="CB10" s="3267"/>
      <c r="CC10" s="3265"/>
      <c r="CD10" s="3266"/>
      <c r="CE10" s="3266"/>
      <c r="CF10" s="3266"/>
      <c r="CG10" s="3266"/>
      <c r="CH10" s="3267"/>
      <c r="CI10" s="3265"/>
      <c r="CJ10" s="3266"/>
      <c r="CK10" s="3266"/>
      <c r="CL10" s="3266"/>
      <c r="CM10" s="3266"/>
      <c r="CN10" s="3267"/>
      <c r="CO10" s="1422"/>
    </row>
    <row r="11" spans="4:93" ht="9" customHeight="1">
      <c r="D11" s="1689"/>
      <c r="CO11" s="1422"/>
    </row>
    <row r="12" spans="4:93" ht="9" customHeight="1">
      <c r="D12" s="1689"/>
      <c r="E12" s="3581" t="s">
        <v>2282</v>
      </c>
      <c r="F12" s="3581"/>
      <c r="G12" s="3581"/>
      <c r="H12" s="3581"/>
      <c r="I12" s="3581"/>
      <c r="K12" s="3371" t="s">
        <v>2783</v>
      </c>
      <c r="L12" s="3360"/>
      <c r="M12" s="3360"/>
      <c r="N12" s="3360"/>
      <c r="O12" s="3360"/>
      <c r="P12" s="3360"/>
      <c r="Q12" s="3360"/>
      <c r="R12" s="3360"/>
      <c r="S12" s="3360"/>
      <c r="T12" s="3360"/>
      <c r="U12" s="3361"/>
      <c r="W12" s="3581" t="s">
        <v>2742</v>
      </c>
      <c r="X12" s="3581"/>
      <c r="Y12" s="3581"/>
      <c r="Z12" s="3581"/>
      <c r="AA12" s="3581"/>
      <c r="AB12" s="3326" t="s">
        <v>2741</v>
      </c>
      <c r="AC12" s="3327"/>
      <c r="AD12" s="3327"/>
      <c r="AE12" s="3327"/>
      <c r="AF12" s="3327"/>
      <c r="AG12" s="3327"/>
      <c r="AH12" s="3327"/>
      <c r="AI12" s="3327"/>
      <c r="AJ12" s="3328"/>
      <c r="AK12" s="2832" t="s">
        <v>2715</v>
      </c>
      <c r="AL12" s="2793"/>
      <c r="AN12" s="3581" t="s">
        <v>2764</v>
      </c>
      <c r="AO12" s="3581"/>
      <c r="AP12" s="3581"/>
      <c r="AQ12" s="3581"/>
      <c r="AR12" s="3581"/>
      <c r="AS12" s="3581"/>
      <c r="AT12" s="3581"/>
      <c r="AU12" s="3581"/>
      <c r="AV12" s="3581"/>
      <c r="AW12" s="3326" t="s">
        <v>2727</v>
      </c>
      <c r="AX12" s="3327"/>
      <c r="AY12" s="3327"/>
      <c r="AZ12" s="3327"/>
      <c r="BA12" s="3327"/>
      <c r="BB12" s="3327"/>
      <c r="BC12" s="3327"/>
      <c r="BD12" s="3327"/>
      <c r="BE12" s="3328"/>
      <c r="BF12" s="2832" t="s">
        <v>1115</v>
      </c>
      <c r="BG12" s="2793"/>
      <c r="BI12" s="3581" t="s">
        <v>2728</v>
      </c>
      <c r="BJ12" s="3581"/>
      <c r="BK12" s="3581"/>
      <c r="BL12" s="3581"/>
      <c r="BM12" s="3581"/>
      <c r="BN12" s="3581"/>
      <c r="BO12" s="3581"/>
      <c r="BP12" s="3581"/>
      <c r="BQ12" s="3581"/>
      <c r="BR12" s="3581"/>
      <c r="BS12" s="1785"/>
      <c r="BT12" s="3372" t="s">
        <v>2729</v>
      </c>
      <c r="BU12" s="3373"/>
      <c r="BV12" s="3373"/>
      <c r="BW12" s="3373"/>
      <c r="BX12" s="3373"/>
      <c r="BY12" s="3373"/>
      <c r="BZ12" s="3373"/>
      <c r="CA12" s="3373"/>
      <c r="CB12" s="3373"/>
      <c r="CC12" s="3374"/>
      <c r="CD12" s="1789"/>
      <c r="CE12" s="3372" t="s">
        <v>2739</v>
      </c>
      <c r="CF12" s="3373"/>
      <c r="CG12" s="3373"/>
      <c r="CH12" s="3373"/>
      <c r="CI12" s="3373"/>
      <c r="CJ12" s="3373"/>
      <c r="CK12" s="3373"/>
      <c r="CL12" s="3373"/>
      <c r="CM12" s="3373"/>
      <c r="CN12" s="3374"/>
      <c r="CO12" s="1422"/>
    </row>
    <row r="13" spans="4:93" ht="9" customHeight="1">
      <c r="D13" s="1689"/>
      <c r="E13" s="3581"/>
      <c r="F13" s="3581"/>
      <c r="G13" s="3581"/>
      <c r="H13" s="3581"/>
      <c r="I13" s="3581"/>
      <c r="K13" s="3362"/>
      <c r="L13" s="3363"/>
      <c r="M13" s="3363"/>
      <c r="N13" s="3363"/>
      <c r="O13" s="3363"/>
      <c r="P13" s="3363"/>
      <c r="Q13" s="3363"/>
      <c r="R13" s="3363"/>
      <c r="S13" s="3363"/>
      <c r="T13" s="3363"/>
      <c r="U13" s="3364"/>
      <c r="W13" s="3581"/>
      <c r="X13" s="3581"/>
      <c r="Y13" s="3581"/>
      <c r="Z13" s="3581"/>
      <c r="AA13" s="3581"/>
      <c r="AB13" s="3329"/>
      <c r="AC13" s="3330"/>
      <c r="AD13" s="3330"/>
      <c r="AE13" s="3330"/>
      <c r="AF13" s="3330"/>
      <c r="AG13" s="3330"/>
      <c r="AH13" s="3330"/>
      <c r="AI13" s="3330"/>
      <c r="AJ13" s="3331"/>
      <c r="AK13" s="2794"/>
      <c r="AL13" s="2796"/>
      <c r="AN13" s="3581"/>
      <c r="AO13" s="3581"/>
      <c r="AP13" s="3581"/>
      <c r="AQ13" s="3581"/>
      <c r="AR13" s="3581"/>
      <c r="AS13" s="3581"/>
      <c r="AT13" s="3581"/>
      <c r="AU13" s="3581"/>
      <c r="AV13" s="3581"/>
      <c r="AW13" s="3329"/>
      <c r="AX13" s="3330"/>
      <c r="AY13" s="3330"/>
      <c r="AZ13" s="3330"/>
      <c r="BA13" s="3330"/>
      <c r="BB13" s="3330"/>
      <c r="BC13" s="3330"/>
      <c r="BD13" s="3330"/>
      <c r="BE13" s="3331"/>
      <c r="BF13" s="2794"/>
      <c r="BG13" s="2796"/>
      <c r="BI13" s="3581"/>
      <c r="BJ13" s="3581"/>
      <c r="BK13" s="3581"/>
      <c r="BL13" s="3581"/>
      <c r="BM13" s="3581"/>
      <c r="BN13" s="3581"/>
      <c r="BO13" s="3581"/>
      <c r="BP13" s="3581"/>
      <c r="BQ13" s="3581"/>
      <c r="BR13" s="3581"/>
      <c r="BS13" s="1785"/>
      <c r="BT13" s="3375"/>
      <c r="BU13" s="3376"/>
      <c r="BV13" s="3376"/>
      <c r="BW13" s="3376"/>
      <c r="BX13" s="3376"/>
      <c r="BY13" s="3376"/>
      <c r="BZ13" s="3376"/>
      <c r="CA13" s="3376"/>
      <c r="CB13" s="3376"/>
      <c r="CC13" s="3377"/>
      <c r="CD13" s="1789"/>
      <c r="CE13" s="3375"/>
      <c r="CF13" s="3376"/>
      <c r="CG13" s="3376"/>
      <c r="CH13" s="3376"/>
      <c r="CI13" s="3376"/>
      <c r="CJ13" s="3376"/>
      <c r="CK13" s="3376"/>
      <c r="CL13" s="3376"/>
      <c r="CM13" s="3376"/>
      <c r="CN13" s="3377"/>
      <c r="CO13" s="1422"/>
    </row>
    <row r="14" spans="4:93" ht="9" customHeight="1">
      <c r="D14" s="1689"/>
      <c r="CO14" s="1422"/>
    </row>
    <row r="15" spans="4:93" ht="9" customHeight="1">
      <c r="D15" s="1689"/>
      <c r="E15" s="3581" t="s">
        <v>2712</v>
      </c>
      <c r="F15" s="3581"/>
      <c r="G15" s="3581"/>
      <c r="H15" s="3581"/>
      <c r="I15" s="3581"/>
      <c r="K15" s="3326" t="s">
        <v>2713</v>
      </c>
      <c r="L15" s="3327"/>
      <c r="M15" s="3327"/>
      <c r="N15" s="3327"/>
      <c r="O15" s="3327"/>
      <c r="P15" s="3327"/>
      <c r="Q15" s="3327"/>
      <c r="R15" s="3327"/>
      <c r="S15" s="3327"/>
      <c r="T15" s="3327"/>
      <c r="U15" s="3328"/>
      <c r="W15" s="3581" t="s">
        <v>2032</v>
      </c>
      <c r="X15" s="3581"/>
      <c r="Y15" s="3581"/>
      <c r="Z15" s="3581"/>
      <c r="AA15" s="3581"/>
      <c r="AB15" s="3326">
        <v>193897</v>
      </c>
      <c r="AC15" s="3327"/>
      <c r="AD15" s="3327"/>
      <c r="AE15" s="3327"/>
      <c r="AF15" s="3327"/>
      <c r="AG15" s="3327"/>
      <c r="AH15" s="3327"/>
      <c r="AI15" s="3327"/>
      <c r="AJ15" s="3327"/>
      <c r="AK15" s="3327"/>
      <c r="AL15" s="3328"/>
      <c r="AN15" s="3585" t="s">
        <v>2725</v>
      </c>
      <c r="AO15" s="3585"/>
      <c r="AP15" s="3585"/>
      <c r="AQ15" s="3585"/>
      <c r="AR15" s="3583" t="s">
        <v>2726</v>
      </c>
      <c r="AS15" s="3584"/>
      <c r="AT15" s="3584"/>
      <c r="AU15" s="3584"/>
      <c r="AV15" s="3584"/>
      <c r="AW15" s="3319">
        <v>3.4</v>
      </c>
      <c r="AX15" s="3320"/>
      <c r="AY15" s="3320"/>
      <c r="AZ15" s="3320"/>
      <c r="BA15" s="3320"/>
      <c r="BB15" s="3320"/>
      <c r="BC15" s="3321"/>
      <c r="CO15" s="1422"/>
    </row>
    <row r="16" spans="4:93" ht="9" customHeight="1">
      <c r="D16" s="1689"/>
      <c r="E16" s="3581"/>
      <c r="F16" s="3581"/>
      <c r="G16" s="3581"/>
      <c r="H16" s="3581"/>
      <c r="I16" s="3581"/>
      <c r="K16" s="3329"/>
      <c r="L16" s="3330"/>
      <c r="M16" s="3330"/>
      <c r="N16" s="3330"/>
      <c r="O16" s="3330"/>
      <c r="P16" s="3330"/>
      <c r="Q16" s="3330"/>
      <c r="R16" s="3330"/>
      <c r="S16" s="3330"/>
      <c r="T16" s="3330"/>
      <c r="U16" s="3331"/>
      <c r="W16" s="3581"/>
      <c r="X16" s="3581"/>
      <c r="Y16" s="3581"/>
      <c r="Z16" s="3581"/>
      <c r="AA16" s="3581"/>
      <c r="AB16" s="3329"/>
      <c r="AC16" s="3330"/>
      <c r="AD16" s="3330"/>
      <c r="AE16" s="3330"/>
      <c r="AF16" s="3330"/>
      <c r="AG16" s="3330"/>
      <c r="AH16" s="3330"/>
      <c r="AI16" s="3330"/>
      <c r="AJ16" s="3330"/>
      <c r="AK16" s="3330"/>
      <c r="AL16" s="3331"/>
      <c r="AN16" s="3585"/>
      <c r="AO16" s="3585"/>
      <c r="AP16" s="3585"/>
      <c r="AQ16" s="3585"/>
      <c r="AR16" s="3584"/>
      <c r="AS16" s="3584"/>
      <c r="AT16" s="3584"/>
      <c r="AU16" s="3584"/>
      <c r="AV16" s="3584"/>
      <c r="AW16" s="3322"/>
      <c r="AX16" s="3323"/>
      <c r="AY16" s="3323"/>
      <c r="AZ16" s="3323"/>
      <c r="BA16" s="3323"/>
      <c r="BB16" s="3323"/>
      <c r="BC16" s="3324"/>
      <c r="CO16" s="1422"/>
    </row>
    <row r="17" spans="4:93" ht="9" customHeight="1">
      <c r="D17" s="1689"/>
      <c r="CO17" s="1422"/>
    </row>
    <row r="18" spans="4:93" ht="9" customHeight="1">
      <c r="D18" s="1689"/>
      <c r="CO18" s="1422"/>
    </row>
    <row r="19" spans="4:93" ht="9" customHeight="1">
      <c r="D19" s="1689"/>
      <c r="E19" s="3581" t="s">
        <v>2714</v>
      </c>
      <c r="F19" s="3581"/>
      <c r="G19" s="3581"/>
      <c r="H19" s="3581"/>
      <c r="I19" s="3581"/>
      <c r="J19" s="3581"/>
      <c r="K19" s="3581"/>
      <c r="L19" s="3581"/>
      <c r="M19" s="3581"/>
      <c r="N19" s="3581"/>
      <c r="O19" s="3325"/>
      <c r="P19" s="536"/>
      <c r="R19" s="2832" t="s">
        <v>2715</v>
      </c>
      <c r="S19" s="2793"/>
      <c r="T19" s="2832" t="s">
        <v>1520</v>
      </c>
      <c r="U19" s="2793"/>
      <c r="W19" s="3581" t="s">
        <v>2716</v>
      </c>
      <c r="X19" s="3581"/>
      <c r="Y19" s="3581"/>
      <c r="Z19" s="3581"/>
      <c r="AA19" s="3581"/>
      <c r="AL19" s="3581" t="s">
        <v>2722</v>
      </c>
      <c r="AM19" s="3581"/>
      <c r="AN19" s="3581"/>
      <c r="AO19" s="3581"/>
      <c r="AP19" s="3581"/>
      <c r="AQ19" s="3581"/>
      <c r="AR19" s="3581"/>
      <c r="AS19" s="3581"/>
      <c r="AT19" s="3581"/>
      <c r="AU19" s="3581"/>
      <c r="AV19" s="3581"/>
      <c r="BI19" s="3581" t="s">
        <v>2734</v>
      </c>
      <c r="BJ19" s="3581"/>
      <c r="BK19" s="3581"/>
      <c r="BL19" s="3581"/>
      <c r="BM19" s="3581"/>
      <c r="BN19" s="3581"/>
      <c r="BO19" s="3581"/>
      <c r="BP19" s="3581"/>
      <c r="BQ19" s="3581"/>
      <c r="BR19" s="3581"/>
      <c r="BS19" s="1785"/>
      <c r="BT19" s="3349" t="s">
        <v>2738</v>
      </c>
      <c r="BU19" s="3002"/>
      <c r="BV19" s="3002"/>
      <c r="BW19" s="3002"/>
      <c r="BX19" s="3002"/>
      <c r="BY19" s="3002"/>
      <c r="BZ19" s="3002"/>
      <c r="CA19" s="3002"/>
      <c r="CB19" s="3002"/>
      <c r="CC19" s="3002"/>
      <c r="CE19" s="3349" t="s">
        <v>2737</v>
      </c>
      <c r="CF19" s="3002"/>
      <c r="CG19" s="3002"/>
      <c r="CH19" s="3002"/>
      <c r="CI19" s="3002"/>
      <c r="CJ19" s="3002"/>
      <c r="CK19" s="3002"/>
      <c r="CL19" s="3002"/>
      <c r="CM19" s="3002"/>
      <c r="CN19" s="3002"/>
      <c r="CO19" s="1422"/>
    </row>
    <row r="20" spans="4:93" ht="9" customHeight="1">
      <c r="D20" s="1689"/>
      <c r="E20" s="3325"/>
      <c r="F20" s="3325"/>
      <c r="G20" s="3325"/>
      <c r="H20" s="3325"/>
      <c r="I20" s="3325"/>
      <c r="J20" s="3325"/>
      <c r="K20" s="3325"/>
      <c r="L20" s="3325"/>
      <c r="M20" s="3325"/>
      <c r="N20" s="3325"/>
      <c r="O20" s="3325"/>
      <c r="P20" s="536"/>
      <c r="R20" s="2794"/>
      <c r="S20" s="2796"/>
      <c r="T20" s="2794"/>
      <c r="U20" s="2796"/>
      <c r="W20" s="3581"/>
      <c r="X20" s="3581"/>
      <c r="Y20" s="3581"/>
      <c r="Z20" s="3581"/>
      <c r="AA20" s="3581"/>
      <c r="AL20" s="3581"/>
      <c r="AM20" s="3581"/>
      <c r="AN20" s="3581"/>
      <c r="AO20" s="3581"/>
      <c r="AP20" s="3581"/>
      <c r="AQ20" s="3581"/>
      <c r="AR20" s="3581"/>
      <c r="AS20" s="3581"/>
      <c r="AT20" s="3581"/>
      <c r="AU20" s="3581"/>
      <c r="AV20" s="3581"/>
      <c r="BI20" s="3581"/>
      <c r="BJ20" s="3581"/>
      <c r="BK20" s="3581"/>
      <c r="BL20" s="3581"/>
      <c r="BM20" s="3581"/>
      <c r="BN20" s="3581"/>
      <c r="BO20" s="3581"/>
      <c r="BP20" s="3581"/>
      <c r="BQ20" s="3581"/>
      <c r="BR20" s="3581"/>
      <c r="BS20" s="1785"/>
      <c r="BT20" s="3005"/>
      <c r="BU20" s="3005"/>
      <c r="BV20" s="3005"/>
      <c r="BW20" s="3005"/>
      <c r="BX20" s="3005"/>
      <c r="BY20" s="3005"/>
      <c r="BZ20" s="3005"/>
      <c r="CA20" s="3005"/>
      <c r="CB20" s="3005"/>
      <c r="CC20" s="3005"/>
      <c r="CE20" s="3005"/>
      <c r="CF20" s="3005"/>
      <c r="CG20" s="3005"/>
      <c r="CH20" s="3005"/>
      <c r="CI20" s="3005"/>
      <c r="CJ20" s="3005"/>
      <c r="CK20" s="3005"/>
      <c r="CL20" s="3005"/>
      <c r="CM20" s="3005"/>
      <c r="CN20" s="3005"/>
      <c r="CO20" s="1422"/>
    </row>
    <row r="21" spans="4:93" ht="9" customHeight="1" thickBot="1">
      <c r="D21" s="1689"/>
      <c r="CO21" s="1422"/>
    </row>
    <row r="22" spans="4:93" ht="9" customHeight="1">
      <c r="D22" s="1689"/>
      <c r="E22" s="3403"/>
      <c r="F22" s="3404"/>
      <c r="G22" s="3404"/>
      <c r="H22" s="3404"/>
      <c r="I22" s="3404"/>
      <c r="J22" s="3404"/>
      <c r="K22" s="3404"/>
      <c r="L22" s="3404"/>
      <c r="M22" s="3404"/>
      <c r="N22" s="3404"/>
      <c r="O22" s="3404"/>
      <c r="P22" s="3404"/>
      <c r="Q22" s="3404"/>
      <c r="R22" s="3404"/>
      <c r="S22" s="3404"/>
      <c r="T22" s="3404"/>
      <c r="U22" s="3405"/>
      <c r="W22" s="3412" t="s">
        <v>2733</v>
      </c>
      <c r="X22" s="3413"/>
      <c r="Y22" s="3413"/>
      <c r="Z22" s="3413"/>
      <c r="AA22" s="3413"/>
      <c r="AB22" s="3413"/>
      <c r="AC22" s="3413"/>
      <c r="AD22" s="3413"/>
      <c r="AE22" s="3413"/>
      <c r="AF22" s="3413"/>
      <c r="AG22" s="3414"/>
      <c r="AH22" s="2832" t="s">
        <v>2715</v>
      </c>
      <c r="AI22" s="2793"/>
      <c r="AL22" s="3412" t="s">
        <v>2720</v>
      </c>
      <c r="AM22" s="3413"/>
      <c r="AN22" s="3413"/>
      <c r="AO22" s="3413"/>
      <c r="AP22" s="3413"/>
      <c r="AQ22" s="3413"/>
      <c r="AR22" s="3413"/>
      <c r="AS22" s="3413"/>
      <c r="AT22" s="3413"/>
      <c r="AU22" s="3413"/>
      <c r="AV22" s="3414"/>
      <c r="AW22" s="3412" t="s">
        <v>2721</v>
      </c>
      <c r="AX22" s="3413"/>
      <c r="AY22" s="3413"/>
      <c r="AZ22" s="3413"/>
      <c r="BA22" s="3413"/>
      <c r="BB22" s="3413"/>
      <c r="BC22" s="3413"/>
      <c r="BD22" s="3414"/>
      <c r="BE22" s="2832" t="s">
        <v>2715</v>
      </c>
      <c r="BF22" s="2793"/>
      <c r="BI22" s="3582" t="s">
        <v>2735</v>
      </c>
      <c r="BJ22" s="3582"/>
      <c r="BK22" s="3582"/>
      <c r="BL22" s="3582"/>
      <c r="BM22" s="3582"/>
      <c r="BN22" s="3582"/>
      <c r="BO22" s="3582"/>
      <c r="BP22" s="3582"/>
      <c r="BQ22" s="3582"/>
      <c r="BR22" s="3582"/>
      <c r="BT22" s="3372" t="s">
        <v>2720</v>
      </c>
      <c r="BU22" s="3373"/>
      <c r="BV22" s="3373"/>
      <c r="BW22" s="3373"/>
      <c r="BX22" s="3373"/>
      <c r="BY22" s="3373"/>
      <c r="BZ22" s="3373"/>
      <c r="CA22" s="3373"/>
      <c r="CB22" s="3373"/>
      <c r="CC22" s="3374"/>
      <c r="CD22" s="1790"/>
      <c r="CE22" s="3381" t="s">
        <v>2720</v>
      </c>
      <c r="CF22" s="3382"/>
      <c r="CG22" s="3382"/>
      <c r="CH22" s="3382"/>
      <c r="CI22" s="3382"/>
      <c r="CJ22" s="3382"/>
      <c r="CK22" s="3382"/>
      <c r="CL22" s="3382"/>
      <c r="CM22" s="3382"/>
      <c r="CN22" s="3383"/>
      <c r="CO22" s="1422"/>
    </row>
    <row r="23" spans="4:93" ht="9" customHeight="1">
      <c r="D23" s="1689"/>
      <c r="E23" s="3406"/>
      <c r="F23" s="3407"/>
      <c r="G23" s="3407"/>
      <c r="H23" s="3407"/>
      <c r="I23" s="3407"/>
      <c r="J23" s="3407"/>
      <c r="K23" s="3407"/>
      <c r="L23" s="3407"/>
      <c r="M23" s="3407"/>
      <c r="N23" s="3407"/>
      <c r="O23" s="3407"/>
      <c r="P23" s="3407"/>
      <c r="Q23" s="3407"/>
      <c r="R23" s="3407"/>
      <c r="S23" s="3407"/>
      <c r="T23" s="3407"/>
      <c r="U23" s="3408"/>
      <c r="W23" s="3415"/>
      <c r="X23" s="3416"/>
      <c r="Y23" s="3416"/>
      <c r="Z23" s="3416"/>
      <c r="AA23" s="3416"/>
      <c r="AB23" s="3416"/>
      <c r="AC23" s="3416"/>
      <c r="AD23" s="3416"/>
      <c r="AE23" s="3416"/>
      <c r="AF23" s="3416"/>
      <c r="AG23" s="3417"/>
      <c r="AH23" s="2794"/>
      <c r="AI23" s="2796"/>
      <c r="AL23" s="3415"/>
      <c r="AM23" s="3416"/>
      <c r="AN23" s="3416"/>
      <c r="AO23" s="3416"/>
      <c r="AP23" s="3416"/>
      <c r="AQ23" s="3416"/>
      <c r="AR23" s="3416"/>
      <c r="AS23" s="3416"/>
      <c r="AT23" s="3416"/>
      <c r="AU23" s="3416"/>
      <c r="AV23" s="3417"/>
      <c r="AW23" s="3415"/>
      <c r="AX23" s="3416"/>
      <c r="AY23" s="3416"/>
      <c r="AZ23" s="3416"/>
      <c r="BA23" s="3416"/>
      <c r="BB23" s="3416"/>
      <c r="BC23" s="3416"/>
      <c r="BD23" s="3417"/>
      <c r="BE23" s="2794"/>
      <c r="BF23" s="2796"/>
      <c r="BI23" s="3582"/>
      <c r="BJ23" s="3582"/>
      <c r="BK23" s="3582"/>
      <c r="BL23" s="3582"/>
      <c r="BM23" s="3582"/>
      <c r="BN23" s="3582"/>
      <c r="BO23" s="3582"/>
      <c r="BP23" s="3582"/>
      <c r="BQ23" s="3582"/>
      <c r="BR23" s="3582"/>
      <c r="BT23" s="3375"/>
      <c r="BU23" s="3376"/>
      <c r="BV23" s="3376"/>
      <c r="BW23" s="3376"/>
      <c r="BX23" s="3376"/>
      <c r="BY23" s="3376"/>
      <c r="BZ23" s="3376"/>
      <c r="CA23" s="3376"/>
      <c r="CB23" s="3376"/>
      <c r="CC23" s="3377"/>
      <c r="CD23" s="1790"/>
      <c r="CE23" s="3384"/>
      <c r="CF23" s="3385"/>
      <c r="CG23" s="3385"/>
      <c r="CH23" s="3385"/>
      <c r="CI23" s="3385"/>
      <c r="CJ23" s="3385"/>
      <c r="CK23" s="3385"/>
      <c r="CL23" s="3385"/>
      <c r="CM23" s="3385"/>
      <c r="CN23" s="3386"/>
      <c r="CO23" s="1422"/>
    </row>
    <row r="24" spans="4:93" ht="9" customHeight="1">
      <c r="D24" s="1689"/>
      <c r="E24" s="3406"/>
      <c r="F24" s="3407"/>
      <c r="G24" s="3407"/>
      <c r="H24" s="3407"/>
      <c r="I24" s="3407"/>
      <c r="J24" s="3407"/>
      <c r="K24" s="3407"/>
      <c r="L24" s="3407"/>
      <c r="M24" s="3407"/>
      <c r="N24" s="3407"/>
      <c r="O24" s="3407"/>
      <c r="P24" s="3407"/>
      <c r="Q24" s="3407"/>
      <c r="R24" s="3407"/>
      <c r="S24" s="3407"/>
      <c r="T24" s="3407"/>
      <c r="U24" s="3408"/>
      <c r="AL24" s="1789"/>
      <c r="AM24" s="1789"/>
      <c r="AN24" s="1789"/>
      <c r="AO24" s="1789"/>
      <c r="AP24" s="1789"/>
      <c r="AQ24" s="1789"/>
      <c r="AR24" s="1789"/>
      <c r="AS24" s="1789"/>
      <c r="AT24" s="1789"/>
      <c r="AU24" s="1789"/>
      <c r="AV24" s="1789"/>
      <c r="AW24" s="1789"/>
      <c r="AX24" s="1789"/>
      <c r="AY24" s="1789"/>
      <c r="AZ24" s="1789"/>
      <c r="BA24" s="1789"/>
      <c r="BB24" s="1789"/>
      <c r="BC24" s="1789"/>
      <c r="BD24" s="1789"/>
      <c r="BT24" s="1790"/>
      <c r="BU24" s="1790"/>
      <c r="BV24" s="1790"/>
      <c r="BW24" s="1790"/>
      <c r="BX24" s="1790"/>
      <c r="BY24" s="1790"/>
      <c r="BZ24" s="1790"/>
      <c r="CA24" s="1790"/>
      <c r="CB24" s="1790"/>
      <c r="CC24" s="1790"/>
      <c r="CD24" s="1790"/>
      <c r="CE24" s="1790"/>
      <c r="CF24" s="1790"/>
      <c r="CG24" s="1790"/>
      <c r="CH24" s="1790"/>
      <c r="CI24" s="1790"/>
      <c r="CJ24" s="1790"/>
      <c r="CK24" s="1790"/>
      <c r="CL24" s="1790"/>
      <c r="CM24" s="1790"/>
      <c r="CN24" s="1790"/>
      <c r="CO24" s="1422"/>
    </row>
    <row r="25" spans="4:93" ht="9" customHeight="1">
      <c r="D25" s="1689"/>
      <c r="E25" s="3406"/>
      <c r="F25" s="3407"/>
      <c r="G25" s="3407"/>
      <c r="H25" s="3407"/>
      <c r="I25" s="3407"/>
      <c r="J25" s="3407"/>
      <c r="K25" s="3407"/>
      <c r="L25" s="3407"/>
      <c r="M25" s="3407"/>
      <c r="N25" s="3407"/>
      <c r="O25" s="3407"/>
      <c r="P25" s="3407"/>
      <c r="Q25" s="3407"/>
      <c r="R25" s="3407"/>
      <c r="S25" s="3407"/>
      <c r="T25" s="3407"/>
      <c r="U25" s="3408"/>
      <c r="W25" s="3387" t="s">
        <v>2717</v>
      </c>
      <c r="X25" s="3388"/>
      <c r="Y25" s="3388"/>
      <c r="Z25" s="3388"/>
      <c r="AA25" s="3388"/>
      <c r="AB25" s="3388"/>
      <c r="AC25" s="3388"/>
      <c r="AD25" s="3388"/>
      <c r="AE25" s="3388"/>
      <c r="AF25" s="3388"/>
      <c r="AG25" s="3389"/>
      <c r="AH25" s="2832" t="s">
        <v>1520</v>
      </c>
      <c r="AI25" s="2793"/>
      <c r="AJ25" s="1787"/>
      <c r="AL25" s="3359">
        <v>43869</v>
      </c>
      <c r="AM25" s="3360"/>
      <c r="AN25" s="3360"/>
      <c r="AO25" s="3360"/>
      <c r="AP25" s="3360"/>
      <c r="AQ25" s="3360"/>
      <c r="AR25" s="3360"/>
      <c r="AS25" s="3360"/>
      <c r="AT25" s="3360"/>
      <c r="AU25" s="3360"/>
      <c r="AV25" s="3361"/>
      <c r="AW25" s="3365">
        <v>117</v>
      </c>
      <c r="AX25" s="3366"/>
      <c r="AY25" s="3366"/>
      <c r="AZ25" s="3366"/>
      <c r="BA25" s="3366"/>
      <c r="BB25" s="3366"/>
      <c r="BC25" s="3366"/>
      <c r="BD25" s="3367"/>
      <c r="BE25" s="2832" t="s">
        <v>1520</v>
      </c>
      <c r="BF25" s="2793"/>
      <c r="BG25" s="1787"/>
      <c r="BI25" s="3582" t="s">
        <v>2736</v>
      </c>
      <c r="BJ25" s="3582"/>
      <c r="BK25" s="3582"/>
      <c r="BL25" s="3582"/>
      <c r="BM25" s="3582"/>
      <c r="BN25" s="3582"/>
      <c r="BO25" s="3582"/>
      <c r="BP25" s="3582"/>
      <c r="BQ25" s="3582"/>
      <c r="BR25" s="3582"/>
      <c r="BT25" s="3372" t="s">
        <v>2720</v>
      </c>
      <c r="BU25" s="3373"/>
      <c r="BV25" s="3373"/>
      <c r="BW25" s="3373"/>
      <c r="BX25" s="3373"/>
      <c r="BY25" s="3373"/>
      <c r="BZ25" s="3373"/>
      <c r="CA25" s="3373"/>
      <c r="CB25" s="3373"/>
      <c r="CC25" s="3374"/>
      <c r="CD25" s="1790"/>
      <c r="CE25" s="3381" t="s">
        <v>2720</v>
      </c>
      <c r="CF25" s="3382"/>
      <c r="CG25" s="3382"/>
      <c r="CH25" s="3382"/>
      <c r="CI25" s="3382"/>
      <c r="CJ25" s="3382"/>
      <c r="CK25" s="3382"/>
      <c r="CL25" s="3382"/>
      <c r="CM25" s="3382"/>
      <c r="CN25" s="3383"/>
      <c r="CO25" s="1422"/>
    </row>
    <row r="26" spans="4:93" ht="9" customHeight="1">
      <c r="D26" s="1689"/>
      <c r="E26" s="3406"/>
      <c r="F26" s="3407"/>
      <c r="G26" s="3407"/>
      <c r="H26" s="3407"/>
      <c r="I26" s="3407"/>
      <c r="J26" s="3407"/>
      <c r="K26" s="3407"/>
      <c r="L26" s="3407"/>
      <c r="M26" s="3407"/>
      <c r="N26" s="3407"/>
      <c r="O26" s="3407"/>
      <c r="P26" s="3407"/>
      <c r="Q26" s="3407"/>
      <c r="R26" s="3407"/>
      <c r="S26" s="3407"/>
      <c r="T26" s="3407"/>
      <c r="U26" s="3408"/>
      <c r="W26" s="3390"/>
      <c r="X26" s="3391"/>
      <c r="Y26" s="3391"/>
      <c r="Z26" s="3391"/>
      <c r="AA26" s="3391"/>
      <c r="AB26" s="3391"/>
      <c r="AC26" s="3391"/>
      <c r="AD26" s="3391"/>
      <c r="AE26" s="3391"/>
      <c r="AF26" s="3391"/>
      <c r="AG26" s="3392"/>
      <c r="AH26" s="2794"/>
      <c r="AI26" s="2796"/>
      <c r="AJ26" s="1776"/>
      <c r="AL26" s="3362"/>
      <c r="AM26" s="3363"/>
      <c r="AN26" s="3363"/>
      <c r="AO26" s="3363"/>
      <c r="AP26" s="3363"/>
      <c r="AQ26" s="3363"/>
      <c r="AR26" s="3363"/>
      <c r="AS26" s="3363"/>
      <c r="AT26" s="3363"/>
      <c r="AU26" s="3363"/>
      <c r="AV26" s="3364"/>
      <c r="AW26" s="3368"/>
      <c r="AX26" s="3369"/>
      <c r="AY26" s="3369"/>
      <c r="AZ26" s="3369"/>
      <c r="BA26" s="3369"/>
      <c r="BB26" s="3369"/>
      <c r="BC26" s="3369"/>
      <c r="BD26" s="3370"/>
      <c r="BE26" s="2794"/>
      <c r="BF26" s="2796"/>
      <c r="BG26" s="1776"/>
      <c r="BI26" s="3582"/>
      <c r="BJ26" s="3582"/>
      <c r="BK26" s="3582"/>
      <c r="BL26" s="3582"/>
      <c r="BM26" s="3582"/>
      <c r="BN26" s="3582"/>
      <c r="BO26" s="3582"/>
      <c r="BP26" s="3582"/>
      <c r="BQ26" s="3582"/>
      <c r="BR26" s="3582"/>
      <c r="BT26" s="3375"/>
      <c r="BU26" s="3376"/>
      <c r="BV26" s="3376"/>
      <c r="BW26" s="3376"/>
      <c r="BX26" s="3376"/>
      <c r="BY26" s="3376"/>
      <c r="BZ26" s="3376"/>
      <c r="CA26" s="3376"/>
      <c r="CB26" s="3376"/>
      <c r="CC26" s="3377"/>
      <c r="CD26" s="1790"/>
      <c r="CE26" s="3384"/>
      <c r="CF26" s="3385"/>
      <c r="CG26" s="3385"/>
      <c r="CH26" s="3385"/>
      <c r="CI26" s="3385"/>
      <c r="CJ26" s="3385"/>
      <c r="CK26" s="3385"/>
      <c r="CL26" s="3385"/>
      <c r="CM26" s="3385"/>
      <c r="CN26" s="3386"/>
      <c r="CO26" s="1422"/>
    </row>
    <row r="27" spans="4:93" ht="9" customHeight="1">
      <c r="D27" s="1689"/>
      <c r="E27" s="3406"/>
      <c r="F27" s="3407"/>
      <c r="G27" s="3407"/>
      <c r="H27" s="3407"/>
      <c r="I27" s="3407"/>
      <c r="J27" s="3407"/>
      <c r="K27" s="3407"/>
      <c r="L27" s="3407"/>
      <c r="M27" s="3407"/>
      <c r="N27" s="3407"/>
      <c r="O27" s="3407"/>
      <c r="P27" s="3407"/>
      <c r="Q27" s="3407"/>
      <c r="R27" s="3407"/>
      <c r="S27" s="3407"/>
      <c r="T27" s="3407"/>
      <c r="U27" s="3408"/>
      <c r="W27" s="3387" t="s">
        <v>2718</v>
      </c>
      <c r="X27" s="3388"/>
      <c r="Y27" s="3388"/>
      <c r="Z27" s="3388"/>
      <c r="AA27" s="3388"/>
      <c r="AB27" s="3388"/>
      <c r="AC27" s="3388"/>
      <c r="AD27" s="3388"/>
      <c r="AE27" s="3388"/>
      <c r="AF27" s="3388"/>
      <c r="AG27" s="3389"/>
      <c r="AH27" s="2832" t="s">
        <v>1520</v>
      </c>
      <c r="AI27" s="2793"/>
      <c r="AJ27" s="1777"/>
      <c r="AL27" s="3359">
        <v>43870</v>
      </c>
      <c r="AM27" s="3360"/>
      <c r="AN27" s="3360"/>
      <c r="AO27" s="3360"/>
      <c r="AP27" s="3360"/>
      <c r="AQ27" s="3360"/>
      <c r="AR27" s="3360"/>
      <c r="AS27" s="3360"/>
      <c r="AT27" s="3360"/>
      <c r="AU27" s="3360"/>
      <c r="AV27" s="3361"/>
      <c r="AW27" s="3365">
        <v>890</v>
      </c>
      <c r="AX27" s="3366"/>
      <c r="AY27" s="3366"/>
      <c r="AZ27" s="3366"/>
      <c r="BA27" s="3366"/>
      <c r="BB27" s="3366"/>
      <c r="BC27" s="3366"/>
      <c r="BD27" s="3367"/>
      <c r="BE27" s="2832" t="s">
        <v>1520</v>
      </c>
      <c r="BF27" s="2793"/>
      <c r="BG27" s="1777"/>
      <c r="CO27" s="1422"/>
    </row>
    <row r="28" spans="4:93" ht="9" customHeight="1">
      <c r="D28" s="1689"/>
      <c r="E28" s="3406"/>
      <c r="F28" s="3407"/>
      <c r="G28" s="3407"/>
      <c r="H28" s="3407"/>
      <c r="I28" s="3407"/>
      <c r="J28" s="3407"/>
      <c r="K28" s="3407"/>
      <c r="L28" s="3407"/>
      <c r="M28" s="3407"/>
      <c r="N28" s="3407"/>
      <c r="O28" s="3407"/>
      <c r="P28" s="3407"/>
      <c r="Q28" s="3407"/>
      <c r="R28" s="3407"/>
      <c r="S28" s="3407"/>
      <c r="T28" s="3407"/>
      <c r="U28" s="3408"/>
      <c r="W28" s="3390"/>
      <c r="X28" s="3391"/>
      <c r="Y28" s="3391"/>
      <c r="Z28" s="3391"/>
      <c r="AA28" s="3391"/>
      <c r="AB28" s="3391"/>
      <c r="AC28" s="3391"/>
      <c r="AD28" s="3391"/>
      <c r="AE28" s="3391"/>
      <c r="AF28" s="3391"/>
      <c r="AG28" s="3392"/>
      <c r="AH28" s="2794"/>
      <c r="AI28" s="2796"/>
      <c r="AJ28" s="1707"/>
      <c r="AL28" s="3362"/>
      <c r="AM28" s="3363"/>
      <c r="AN28" s="3363"/>
      <c r="AO28" s="3363"/>
      <c r="AP28" s="3363"/>
      <c r="AQ28" s="3363"/>
      <c r="AR28" s="3363"/>
      <c r="AS28" s="3363"/>
      <c r="AT28" s="3363"/>
      <c r="AU28" s="3363"/>
      <c r="AV28" s="3364"/>
      <c r="AW28" s="3368"/>
      <c r="AX28" s="3369"/>
      <c r="AY28" s="3369"/>
      <c r="AZ28" s="3369"/>
      <c r="BA28" s="3369"/>
      <c r="BB28" s="3369"/>
      <c r="BC28" s="3369"/>
      <c r="BD28" s="3370"/>
      <c r="BE28" s="2794"/>
      <c r="BF28" s="2796"/>
      <c r="BG28" s="1707"/>
      <c r="CO28" s="1422"/>
    </row>
    <row r="29" spans="4:93" ht="9" customHeight="1">
      <c r="D29" s="1689"/>
      <c r="E29" s="3406"/>
      <c r="F29" s="3407"/>
      <c r="G29" s="3407"/>
      <c r="H29" s="3407"/>
      <c r="I29" s="3407"/>
      <c r="J29" s="3407"/>
      <c r="K29" s="3407"/>
      <c r="L29" s="3407"/>
      <c r="M29" s="3407"/>
      <c r="N29" s="3407"/>
      <c r="O29" s="3407"/>
      <c r="P29" s="3407"/>
      <c r="Q29" s="3407"/>
      <c r="R29" s="3407"/>
      <c r="S29" s="3407"/>
      <c r="T29" s="3407"/>
      <c r="U29" s="3408"/>
      <c r="W29" s="3387" t="s">
        <v>2719</v>
      </c>
      <c r="X29" s="3388"/>
      <c r="Y29" s="3388"/>
      <c r="Z29" s="3388"/>
      <c r="AA29" s="3388"/>
      <c r="AB29" s="3388"/>
      <c r="AC29" s="3388"/>
      <c r="AD29" s="3388"/>
      <c r="AE29" s="3388"/>
      <c r="AF29" s="3388"/>
      <c r="AG29" s="3389"/>
      <c r="AH29" s="2832" t="s">
        <v>1520</v>
      </c>
      <c r="AI29" s="2793"/>
      <c r="AJ29" s="1707"/>
      <c r="AL29" s="3359">
        <v>43871</v>
      </c>
      <c r="AM29" s="3360"/>
      <c r="AN29" s="3360"/>
      <c r="AO29" s="3360"/>
      <c r="AP29" s="3360"/>
      <c r="AQ29" s="3360"/>
      <c r="AR29" s="3360"/>
      <c r="AS29" s="3360"/>
      <c r="AT29" s="3360"/>
      <c r="AU29" s="3360"/>
      <c r="AV29" s="3361"/>
      <c r="AW29" s="3365">
        <v>13362</v>
      </c>
      <c r="AX29" s="3366"/>
      <c r="AY29" s="3366"/>
      <c r="AZ29" s="3366"/>
      <c r="BA29" s="3366"/>
      <c r="BB29" s="3366"/>
      <c r="BC29" s="3366"/>
      <c r="BD29" s="3367"/>
      <c r="BE29" s="2832" t="s">
        <v>1520</v>
      </c>
      <c r="BF29" s="2793"/>
      <c r="BG29" s="1707"/>
      <c r="CO29" s="1422"/>
    </row>
    <row r="30" spans="4:93" ht="9" customHeight="1">
      <c r="D30" s="1689"/>
      <c r="E30" s="3406"/>
      <c r="F30" s="3407"/>
      <c r="G30" s="3407"/>
      <c r="H30" s="3407"/>
      <c r="I30" s="3407"/>
      <c r="J30" s="3407"/>
      <c r="K30" s="3407"/>
      <c r="L30" s="3407"/>
      <c r="M30" s="3407"/>
      <c r="N30" s="3407"/>
      <c r="O30" s="3407"/>
      <c r="P30" s="3407"/>
      <c r="Q30" s="3407"/>
      <c r="R30" s="3407"/>
      <c r="S30" s="3407"/>
      <c r="T30" s="3407"/>
      <c r="U30" s="3408"/>
      <c r="W30" s="3390"/>
      <c r="X30" s="3391"/>
      <c r="Y30" s="3391"/>
      <c r="Z30" s="3391"/>
      <c r="AA30" s="3391"/>
      <c r="AB30" s="3391"/>
      <c r="AC30" s="3391"/>
      <c r="AD30" s="3391"/>
      <c r="AE30" s="3391"/>
      <c r="AF30" s="3391"/>
      <c r="AG30" s="3392"/>
      <c r="AH30" s="2794"/>
      <c r="AI30" s="2796"/>
      <c r="AJ30" s="1707"/>
      <c r="AL30" s="3362"/>
      <c r="AM30" s="3363"/>
      <c r="AN30" s="3363"/>
      <c r="AO30" s="3363"/>
      <c r="AP30" s="3363"/>
      <c r="AQ30" s="3363"/>
      <c r="AR30" s="3363"/>
      <c r="AS30" s="3363"/>
      <c r="AT30" s="3363"/>
      <c r="AU30" s="3363"/>
      <c r="AV30" s="3364"/>
      <c r="AW30" s="3368"/>
      <c r="AX30" s="3369"/>
      <c r="AY30" s="3369"/>
      <c r="AZ30" s="3369"/>
      <c r="BA30" s="3369"/>
      <c r="BB30" s="3369"/>
      <c r="BC30" s="3369"/>
      <c r="BD30" s="3370"/>
      <c r="BE30" s="2794"/>
      <c r="BF30" s="2796"/>
      <c r="BG30" s="1707"/>
      <c r="CO30" s="1422"/>
    </row>
    <row r="31" spans="4:93" ht="9" customHeight="1">
      <c r="D31" s="1689"/>
      <c r="E31" s="3406"/>
      <c r="F31" s="3407"/>
      <c r="G31" s="3407"/>
      <c r="H31" s="3407"/>
      <c r="I31" s="3407"/>
      <c r="J31" s="3407"/>
      <c r="K31" s="3407"/>
      <c r="L31" s="3407"/>
      <c r="M31" s="3407"/>
      <c r="N31" s="3407"/>
      <c r="O31" s="3407"/>
      <c r="P31" s="3407"/>
      <c r="Q31" s="3407"/>
      <c r="R31" s="3407"/>
      <c r="S31" s="3407"/>
      <c r="T31" s="3407"/>
      <c r="U31" s="3408"/>
      <c r="W31" s="1791"/>
      <c r="X31" s="1792"/>
      <c r="Y31" s="1792"/>
      <c r="Z31" s="1792"/>
      <c r="AA31" s="1792"/>
      <c r="AB31" s="1792"/>
      <c r="AC31" s="1792"/>
      <c r="AD31" s="1792"/>
      <c r="AE31" s="1792"/>
      <c r="AF31" s="1792"/>
      <c r="AG31" s="1793"/>
      <c r="AH31" s="2832" t="s">
        <v>1520</v>
      </c>
      <c r="AI31" s="2793"/>
      <c r="AJ31" s="1707"/>
      <c r="AL31" s="3359">
        <v>43875</v>
      </c>
      <c r="AM31" s="3360"/>
      <c r="AN31" s="3360"/>
      <c r="AO31" s="3360"/>
      <c r="AP31" s="3360"/>
      <c r="AQ31" s="3360"/>
      <c r="AR31" s="3360"/>
      <c r="AS31" s="3360"/>
      <c r="AT31" s="3360"/>
      <c r="AU31" s="3360"/>
      <c r="AV31" s="3361"/>
      <c r="AW31" s="3365">
        <v>12416</v>
      </c>
      <c r="AX31" s="3366"/>
      <c r="AY31" s="3366"/>
      <c r="AZ31" s="3366"/>
      <c r="BA31" s="3366"/>
      <c r="BB31" s="3366"/>
      <c r="BC31" s="3366"/>
      <c r="BD31" s="3367"/>
      <c r="BE31" s="2832" t="s">
        <v>1520</v>
      </c>
      <c r="BF31" s="2793"/>
      <c r="BG31" s="1707"/>
      <c r="CO31" s="1422"/>
    </row>
    <row r="32" spans="4:93" ht="9" customHeight="1">
      <c r="D32" s="1689"/>
      <c r="E32" s="3406"/>
      <c r="F32" s="3407"/>
      <c r="G32" s="3407"/>
      <c r="H32" s="3407"/>
      <c r="I32" s="3407"/>
      <c r="J32" s="3407"/>
      <c r="K32" s="3407"/>
      <c r="L32" s="3407"/>
      <c r="M32" s="3407"/>
      <c r="N32" s="3407"/>
      <c r="O32" s="3407"/>
      <c r="P32" s="3407"/>
      <c r="Q32" s="3407"/>
      <c r="R32" s="3407"/>
      <c r="S32" s="3407"/>
      <c r="T32" s="3407"/>
      <c r="U32" s="3408"/>
      <c r="W32" s="1794"/>
      <c r="X32" s="1795"/>
      <c r="Y32" s="1795"/>
      <c r="Z32" s="1795"/>
      <c r="AA32" s="1795"/>
      <c r="AB32" s="1795"/>
      <c r="AC32" s="1795"/>
      <c r="AD32" s="1795"/>
      <c r="AE32" s="1795"/>
      <c r="AF32" s="1795"/>
      <c r="AG32" s="1796"/>
      <c r="AH32" s="2794"/>
      <c r="AI32" s="2796"/>
      <c r="AJ32" s="1707"/>
      <c r="AL32" s="3362"/>
      <c r="AM32" s="3363"/>
      <c r="AN32" s="3363"/>
      <c r="AO32" s="3363"/>
      <c r="AP32" s="3363"/>
      <c r="AQ32" s="3363"/>
      <c r="AR32" s="3363"/>
      <c r="AS32" s="3363"/>
      <c r="AT32" s="3363"/>
      <c r="AU32" s="3363"/>
      <c r="AV32" s="3364"/>
      <c r="AW32" s="3368"/>
      <c r="AX32" s="3369"/>
      <c r="AY32" s="3369"/>
      <c r="AZ32" s="3369"/>
      <c r="BA32" s="3369"/>
      <c r="BB32" s="3369"/>
      <c r="BC32" s="3369"/>
      <c r="BD32" s="3370"/>
      <c r="BE32" s="2794"/>
      <c r="BF32" s="2796"/>
      <c r="BG32" s="1707"/>
      <c r="CO32" s="1422"/>
    </row>
    <row r="33" spans="4:93" ht="9" customHeight="1">
      <c r="D33" s="1689"/>
      <c r="E33" s="3406"/>
      <c r="F33" s="3407"/>
      <c r="G33" s="3407"/>
      <c r="H33" s="3407"/>
      <c r="I33" s="3407"/>
      <c r="J33" s="3407"/>
      <c r="K33" s="3407"/>
      <c r="L33" s="3407"/>
      <c r="M33" s="3407"/>
      <c r="N33" s="3407"/>
      <c r="O33" s="3407"/>
      <c r="P33" s="3407"/>
      <c r="Q33" s="3407"/>
      <c r="R33" s="3407"/>
      <c r="S33" s="3407"/>
      <c r="T33" s="3407"/>
      <c r="U33" s="3408"/>
      <c r="W33" s="1791"/>
      <c r="X33" s="1792"/>
      <c r="Y33" s="1792"/>
      <c r="Z33" s="1792"/>
      <c r="AA33" s="1792"/>
      <c r="AB33" s="1792"/>
      <c r="AC33" s="1792"/>
      <c r="AD33" s="1792"/>
      <c r="AE33" s="1792"/>
      <c r="AF33" s="1792"/>
      <c r="AG33" s="1793"/>
      <c r="AH33" s="2832" t="s">
        <v>1520</v>
      </c>
      <c r="AI33" s="2793"/>
      <c r="AJ33" s="1707"/>
      <c r="AL33" s="3359">
        <v>43876</v>
      </c>
      <c r="AM33" s="3360"/>
      <c r="AN33" s="3360"/>
      <c r="AO33" s="3360"/>
      <c r="AP33" s="3360"/>
      <c r="AQ33" s="3360"/>
      <c r="AR33" s="3360"/>
      <c r="AS33" s="3360"/>
      <c r="AT33" s="3360"/>
      <c r="AU33" s="3360"/>
      <c r="AV33" s="3361"/>
      <c r="AW33" s="3365">
        <v>8592</v>
      </c>
      <c r="AX33" s="3366"/>
      <c r="AY33" s="3366"/>
      <c r="AZ33" s="3366"/>
      <c r="BA33" s="3366"/>
      <c r="BB33" s="3366"/>
      <c r="BC33" s="3366"/>
      <c r="BD33" s="3367"/>
      <c r="BE33" s="2832" t="s">
        <v>1520</v>
      </c>
      <c r="BF33" s="2793"/>
      <c r="BG33" s="1707"/>
      <c r="CO33" s="1422"/>
    </row>
    <row r="34" spans="4:93" ht="9" customHeight="1">
      <c r="D34" s="1689"/>
      <c r="E34" s="3406"/>
      <c r="F34" s="3407"/>
      <c r="G34" s="3407"/>
      <c r="H34" s="3407"/>
      <c r="I34" s="3407"/>
      <c r="J34" s="3407"/>
      <c r="K34" s="3407"/>
      <c r="L34" s="3407"/>
      <c r="M34" s="3407"/>
      <c r="N34" s="3407"/>
      <c r="O34" s="3407"/>
      <c r="P34" s="3407"/>
      <c r="Q34" s="3407"/>
      <c r="R34" s="3407"/>
      <c r="S34" s="3407"/>
      <c r="T34" s="3407"/>
      <c r="U34" s="3408"/>
      <c r="W34" s="1794"/>
      <c r="X34" s="1795"/>
      <c r="Y34" s="1795"/>
      <c r="Z34" s="1795"/>
      <c r="AA34" s="1795"/>
      <c r="AB34" s="1795"/>
      <c r="AC34" s="1795"/>
      <c r="AD34" s="1795"/>
      <c r="AE34" s="1795"/>
      <c r="AF34" s="1795"/>
      <c r="AG34" s="1796"/>
      <c r="AH34" s="2794"/>
      <c r="AI34" s="2796"/>
      <c r="AJ34" s="1707"/>
      <c r="AL34" s="3362"/>
      <c r="AM34" s="3363"/>
      <c r="AN34" s="3363"/>
      <c r="AO34" s="3363"/>
      <c r="AP34" s="3363"/>
      <c r="AQ34" s="3363"/>
      <c r="AR34" s="3363"/>
      <c r="AS34" s="3363"/>
      <c r="AT34" s="3363"/>
      <c r="AU34" s="3363"/>
      <c r="AV34" s="3364"/>
      <c r="AW34" s="3368"/>
      <c r="AX34" s="3369"/>
      <c r="AY34" s="3369"/>
      <c r="AZ34" s="3369"/>
      <c r="BA34" s="3369"/>
      <c r="BB34" s="3369"/>
      <c r="BC34" s="3369"/>
      <c r="BD34" s="3370"/>
      <c r="BE34" s="2794"/>
      <c r="BF34" s="2796"/>
      <c r="BG34" s="1707"/>
      <c r="CO34" s="1422"/>
    </row>
    <row r="35" spans="4:93" ht="9" customHeight="1">
      <c r="D35" s="1689"/>
      <c r="E35" s="3406"/>
      <c r="F35" s="3407"/>
      <c r="G35" s="3407"/>
      <c r="H35" s="3407"/>
      <c r="I35" s="3407"/>
      <c r="J35" s="3407"/>
      <c r="K35" s="3407"/>
      <c r="L35" s="3407"/>
      <c r="M35" s="3407"/>
      <c r="N35" s="3407"/>
      <c r="O35" s="3407"/>
      <c r="P35" s="3407"/>
      <c r="Q35" s="3407"/>
      <c r="R35" s="3407"/>
      <c r="S35" s="3407"/>
      <c r="T35" s="3407"/>
      <c r="U35" s="3408"/>
      <c r="W35" s="1791"/>
      <c r="X35" s="1792"/>
      <c r="Y35" s="1792"/>
      <c r="Z35" s="1792"/>
      <c r="AA35" s="1792"/>
      <c r="AB35" s="1792"/>
      <c r="AC35" s="1792"/>
      <c r="AD35" s="1792"/>
      <c r="AE35" s="1792"/>
      <c r="AF35" s="1792"/>
      <c r="AG35" s="1793"/>
      <c r="AH35" s="2832" t="s">
        <v>1520</v>
      </c>
      <c r="AI35" s="2793"/>
      <c r="AJ35" s="1707"/>
      <c r="AL35" s="3359">
        <v>43877</v>
      </c>
      <c r="AM35" s="3360"/>
      <c r="AN35" s="3360"/>
      <c r="AO35" s="3360"/>
      <c r="AP35" s="3360"/>
      <c r="AQ35" s="3360"/>
      <c r="AR35" s="3360"/>
      <c r="AS35" s="3360"/>
      <c r="AT35" s="3360"/>
      <c r="AU35" s="3360"/>
      <c r="AV35" s="3361"/>
      <c r="AW35" s="3365">
        <v>23382</v>
      </c>
      <c r="AX35" s="3366"/>
      <c r="AY35" s="3366"/>
      <c r="AZ35" s="3366"/>
      <c r="BA35" s="3366"/>
      <c r="BB35" s="3366"/>
      <c r="BC35" s="3366"/>
      <c r="BD35" s="3367"/>
      <c r="BE35" s="2832" t="s">
        <v>1520</v>
      </c>
      <c r="BF35" s="2793"/>
      <c r="BG35" s="1707"/>
      <c r="CO35" s="1422"/>
    </row>
    <row r="36" spans="4:93" ht="9" customHeight="1">
      <c r="D36" s="1689"/>
      <c r="E36" s="3406"/>
      <c r="F36" s="3407"/>
      <c r="G36" s="3407"/>
      <c r="H36" s="3407"/>
      <c r="I36" s="3407"/>
      <c r="J36" s="3407"/>
      <c r="K36" s="3407"/>
      <c r="L36" s="3407"/>
      <c r="M36" s="3407"/>
      <c r="N36" s="3407"/>
      <c r="O36" s="3407"/>
      <c r="P36" s="3407"/>
      <c r="Q36" s="3407"/>
      <c r="R36" s="3407"/>
      <c r="S36" s="3407"/>
      <c r="T36" s="3407"/>
      <c r="U36" s="3408"/>
      <c r="W36" s="1794"/>
      <c r="X36" s="1795"/>
      <c r="Y36" s="1795"/>
      <c r="Z36" s="1795"/>
      <c r="AA36" s="1795"/>
      <c r="AB36" s="1795"/>
      <c r="AC36" s="1795"/>
      <c r="AD36" s="1795"/>
      <c r="AE36" s="1795"/>
      <c r="AF36" s="1795"/>
      <c r="AG36" s="1796"/>
      <c r="AH36" s="2794"/>
      <c r="AI36" s="2796"/>
      <c r="AJ36" s="1707"/>
      <c r="AL36" s="3362"/>
      <c r="AM36" s="3363"/>
      <c r="AN36" s="3363"/>
      <c r="AO36" s="3363"/>
      <c r="AP36" s="3363"/>
      <c r="AQ36" s="3363"/>
      <c r="AR36" s="3363"/>
      <c r="AS36" s="3363"/>
      <c r="AT36" s="3363"/>
      <c r="AU36" s="3363"/>
      <c r="AV36" s="3364"/>
      <c r="AW36" s="3368"/>
      <c r="AX36" s="3369"/>
      <c r="AY36" s="3369"/>
      <c r="AZ36" s="3369"/>
      <c r="BA36" s="3369"/>
      <c r="BB36" s="3369"/>
      <c r="BC36" s="3369"/>
      <c r="BD36" s="3370"/>
      <c r="BE36" s="2794"/>
      <c r="BF36" s="2796"/>
      <c r="BG36" s="1707"/>
      <c r="CO36" s="1422"/>
    </row>
    <row r="37" spans="4:93" ht="9" customHeight="1" thickBot="1">
      <c r="D37" s="1689"/>
      <c r="E37" s="3409"/>
      <c r="F37" s="3410"/>
      <c r="G37" s="3410"/>
      <c r="H37" s="3410"/>
      <c r="I37" s="3410"/>
      <c r="J37" s="3410"/>
      <c r="K37" s="3410"/>
      <c r="L37" s="3410"/>
      <c r="M37" s="3410"/>
      <c r="N37" s="3410"/>
      <c r="O37" s="3410"/>
      <c r="P37" s="3410"/>
      <c r="Q37" s="3410"/>
      <c r="R37" s="3410"/>
      <c r="S37" s="3410"/>
      <c r="T37" s="3410"/>
      <c r="U37" s="3411"/>
      <c r="W37" s="1791"/>
      <c r="X37" s="1792"/>
      <c r="Y37" s="1792"/>
      <c r="Z37" s="1792"/>
      <c r="AA37" s="1792"/>
      <c r="AB37" s="1792"/>
      <c r="AC37" s="1792"/>
      <c r="AD37" s="1792"/>
      <c r="AE37" s="1792"/>
      <c r="AF37" s="1792"/>
      <c r="AG37" s="1793"/>
      <c r="AH37" s="2832" t="s">
        <v>1520</v>
      </c>
      <c r="AI37" s="2793"/>
      <c r="AJ37" s="1707"/>
      <c r="AL37" s="3359">
        <v>43880</v>
      </c>
      <c r="AM37" s="3360"/>
      <c r="AN37" s="3360"/>
      <c r="AO37" s="3360"/>
      <c r="AP37" s="3360"/>
      <c r="AQ37" s="3360"/>
      <c r="AR37" s="3360"/>
      <c r="AS37" s="3360"/>
      <c r="AT37" s="3360"/>
      <c r="AU37" s="3360"/>
      <c r="AV37" s="3361"/>
      <c r="AW37" s="3365">
        <v>10123</v>
      </c>
      <c r="AX37" s="3366"/>
      <c r="AY37" s="3366"/>
      <c r="AZ37" s="3366"/>
      <c r="BA37" s="3366"/>
      <c r="BB37" s="3366"/>
      <c r="BC37" s="3366"/>
      <c r="BD37" s="3367"/>
      <c r="BE37" s="2832" t="s">
        <v>1520</v>
      </c>
      <c r="BF37" s="2793"/>
      <c r="BG37" s="1707"/>
      <c r="CO37" s="1422"/>
    </row>
    <row r="38" spans="4:93" ht="9" customHeight="1">
      <c r="D38" s="1689"/>
      <c r="W38" s="1794"/>
      <c r="X38" s="1795"/>
      <c r="Y38" s="1795"/>
      <c r="Z38" s="1795"/>
      <c r="AA38" s="1795"/>
      <c r="AB38" s="1795"/>
      <c r="AC38" s="1795"/>
      <c r="AD38" s="1795"/>
      <c r="AE38" s="1795"/>
      <c r="AF38" s="1795"/>
      <c r="AG38" s="1796"/>
      <c r="AH38" s="2794"/>
      <c r="AI38" s="2796"/>
      <c r="AJ38" s="1707"/>
      <c r="AL38" s="3362"/>
      <c r="AM38" s="3363"/>
      <c r="AN38" s="3363"/>
      <c r="AO38" s="3363"/>
      <c r="AP38" s="3363"/>
      <c r="AQ38" s="3363"/>
      <c r="AR38" s="3363"/>
      <c r="AS38" s="3363"/>
      <c r="AT38" s="3363"/>
      <c r="AU38" s="3363"/>
      <c r="AV38" s="3364"/>
      <c r="AW38" s="3368"/>
      <c r="AX38" s="3369"/>
      <c r="AY38" s="3369"/>
      <c r="AZ38" s="3369"/>
      <c r="BA38" s="3369"/>
      <c r="BB38" s="3369"/>
      <c r="BC38" s="3369"/>
      <c r="BD38" s="3370"/>
      <c r="BE38" s="2794"/>
      <c r="BF38" s="2796"/>
      <c r="BG38" s="1707"/>
      <c r="CO38" s="1422"/>
    </row>
    <row r="39" spans="4:93" ht="9" customHeight="1">
      <c r="D39" s="1689"/>
      <c r="E39" s="3581" t="s">
        <v>2730</v>
      </c>
      <c r="F39" s="3581"/>
      <c r="G39" s="3581"/>
      <c r="H39" s="3581"/>
      <c r="I39" s="3581"/>
      <c r="J39" s="3581"/>
      <c r="K39" s="3581"/>
      <c r="L39" s="3581"/>
      <c r="M39" s="3581"/>
      <c r="N39" s="3581"/>
      <c r="O39" s="3325"/>
      <c r="W39" s="1791"/>
      <c r="X39" s="1792"/>
      <c r="Y39" s="1792"/>
      <c r="Z39" s="1792"/>
      <c r="AA39" s="1792"/>
      <c r="AB39" s="1792"/>
      <c r="AC39" s="1792"/>
      <c r="AD39" s="1792"/>
      <c r="AE39" s="1792"/>
      <c r="AF39" s="1792"/>
      <c r="AG39" s="1793"/>
      <c r="AH39" s="2832" t="s">
        <v>1520</v>
      </c>
      <c r="AI39" s="2793"/>
      <c r="AJ39" s="1707"/>
      <c r="AL39" s="3359">
        <v>43880</v>
      </c>
      <c r="AM39" s="3360"/>
      <c r="AN39" s="3360"/>
      <c r="AO39" s="3360"/>
      <c r="AP39" s="3360"/>
      <c r="AQ39" s="3360"/>
      <c r="AR39" s="3360"/>
      <c r="AS39" s="3360"/>
      <c r="AT39" s="3360"/>
      <c r="AU39" s="3360"/>
      <c r="AV39" s="3361"/>
      <c r="AW39" s="3365">
        <v>10123</v>
      </c>
      <c r="AX39" s="3366"/>
      <c r="AY39" s="3366"/>
      <c r="AZ39" s="3366"/>
      <c r="BA39" s="3366"/>
      <c r="BB39" s="3366"/>
      <c r="BC39" s="3366"/>
      <c r="BD39" s="3367"/>
      <c r="BE39" s="2832" t="s">
        <v>1520</v>
      </c>
      <c r="BF39" s="2793"/>
      <c r="BG39" s="1707"/>
      <c r="CO39" s="1422"/>
    </row>
    <row r="40" spans="4:93" ht="9" customHeight="1">
      <c r="D40" s="1689"/>
      <c r="E40" s="3325"/>
      <c r="F40" s="3325"/>
      <c r="G40" s="3325"/>
      <c r="H40" s="3325"/>
      <c r="I40" s="3325"/>
      <c r="J40" s="3325"/>
      <c r="K40" s="3325"/>
      <c r="L40" s="3325"/>
      <c r="M40" s="3325"/>
      <c r="N40" s="3325"/>
      <c r="O40" s="3325"/>
      <c r="W40" s="1794"/>
      <c r="X40" s="1795"/>
      <c r="Y40" s="1795"/>
      <c r="Z40" s="1795"/>
      <c r="AA40" s="1795"/>
      <c r="AB40" s="1795"/>
      <c r="AC40" s="1795"/>
      <c r="AD40" s="1795"/>
      <c r="AE40" s="1795"/>
      <c r="AF40" s="1795"/>
      <c r="AG40" s="1796"/>
      <c r="AH40" s="2794"/>
      <c r="AI40" s="2796"/>
      <c r="AJ40" s="1788"/>
      <c r="AL40" s="3362"/>
      <c r="AM40" s="3363"/>
      <c r="AN40" s="3363"/>
      <c r="AO40" s="3363"/>
      <c r="AP40" s="3363"/>
      <c r="AQ40" s="3363"/>
      <c r="AR40" s="3363"/>
      <c r="AS40" s="3363"/>
      <c r="AT40" s="3363"/>
      <c r="AU40" s="3363"/>
      <c r="AV40" s="3364"/>
      <c r="AW40" s="3368"/>
      <c r="AX40" s="3369"/>
      <c r="AY40" s="3369"/>
      <c r="AZ40" s="3369"/>
      <c r="BA40" s="3369"/>
      <c r="BB40" s="3369"/>
      <c r="BC40" s="3369"/>
      <c r="BD40" s="3370"/>
      <c r="BE40" s="2794"/>
      <c r="BF40" s="2796"/>
      <c r="BG40" s="1788"/>
      <c r="CO40" s="1422"/>
    </row>
    <row r="41" spans="4:93" ht="9" customHeight="1">
      <c r="D41" s="1689"/>
      <c r="E41" s="3425" t="s">
        <v>2731</v>
      </c>
      <c r="F41" s="3327"/>
      <c r="G41" s="3327"/>
      <c r="H41" s="3327"/>
      <c r="I41" s="3327"/>
      <c r="J41" s="3327"/>
      <c r="K41" s="3327"/>
      <c r="L41" s="3327"/>
      <c r="M41" s="3327"/>
      <c r="N41" s="3327"/>
      <c r="O41" s="3327"/>
      <c r="P41" s="3327"/>
      <c r="Q41" s="3327"/>
      <c r="R41" s="3327"/>
      <c r="S41" s="3327"/>
      <c r="T41" s="3327"/>
      <c r="U41" s="3328"/>
      <c r="W41" s="1791"/>
      <c r="X41" s="1792"/>
      <c r="Y41" s="1792"/>
      <c r="Z41" s="1792"/>
      <c r="AA41" s="1792"/>
      <c r="AB41" s="1792"/>
      <c r="AC41" s="1792"/>
      <c r="AD41" s="1792"/>
      <c r="AE41" s="1792"/>
      <c r="AF41" s="1792"/>
      <c r="AG41" s="1793"/>
      <c r="AH41" s="3399"/>
      <c r="AI41" s="3400"/>
      <c r="AJ41" s="1707"/>
      <c r="AL41" s="3341" t="s">
        <v>2723</v>
      </c>
      <c r="AM41" s="3342"/>
      <c r="AN41" s="3342"/>
      <c r="AO41" s="3342"/>
      <c r="AP41" s="3342"/>
      <c r="AQ41" s="3342"/>
      <c r="AR41" s="3342"/>
      <c r="AS41" s="3342"/>
      <c r="AT41" s="3342"/>
      <c r="AU41" s="3342"/>
      <c r="AV41" s="3343"/>
      <c r="AW41" s="3393">
        <f>AW27+AW29+AW31+AW33+AW35+AW37+AW39+AW39</f>
        <v>89011</v>
      </c>
      <c r="AX41" s="3394"/>
      <c r="AY41" s="3394"/>
      <c r="AZ41" s="3394"/>
      <c r="BA41" s="3394"/>
      <c r="BB41" s="3394"/>
      <c r="BC41" s="3394"/>
      <c r="BD41" s="3395"/>
      <c r="BE41" s="3399"/>
      <c r="BF41" s="3400"/>
      <c r="BG41" s="1707"/>
      <c r="CO41" s="1422"/>
    </row>
    <row r="42" spans="4:93" ht="9" customHeight="1">
      <c r="D42" s="1689"/>
      <c r="E42" s="3329"/>
      <c r="F42" s="3330"/>
      <c r="G42" s="3330"/>
      <c r="H42" s="3330"/>
      <c r="I42" s="3330"/>
      <c r="J42" s="3330"/>
      <c r="K42" s="3330"/>
      <c r="L42" s="3330"/>
      <c r="M42" s="3330"/>
      <c r="N42" s="3330"/>
      <c r="O42" s="3330"/>
      <c r="P42" s="3330"/>
      <c r="Q42" s="3330"/>
      <c r="R42" s="3330"/>
      <c r="S42" s="3330"/>
      <c r="T42" s="3330"/>
      <c r="U42" s="3331"/>
      <c r="W42" s="1794"/>
      <c r="X42" s="1795"/>
      <c r="Y42" s="1795"/>
      <c r="Z42" s="1795"/>
      <c r="AA42" s="1795"/>
      <c r="AB42" s="1795"/>
      <c r="AC42" s="1795"/>
      <c r="AD42" s="1795"/>
      <c r="AE42" s="1795"/>
      <c r="AF42" s="1795"/>
      <c r="AG42" s="1796"/>
      <c r="AH42" s="3401"/>
      <c r="AI42" s="3402"/>
      <c r="AJ42" s="1788"/>
      <c r="AL42" s="3344"/>
      <c r="AM42" s="3345"/>
      <c r="AN42" s="3345"/>
      <c r="AO42" s="3345"/>
      <c r="AP42" s="3345"/>
      <c r="AQ42" s="3345"/>
      <c r="AR42" s="3345"/>
      <c r="AS42" s="3345"/>
      <c r="AT42" s="3345"/>
      <c r="AU42" s="3345"/>
      <c r="AV42" s="3346"/>
      <c r="AW42" s="3396"/>
      <c r="AX42" s="3397"/>
      <c r="AY42" s="3397"/>
      <c r="AZ42" s="3397"/>
      <c r="BA42" s="3397"/>
      <c r="BB42" s="3397"/>
      <c r="BC42" s="3397"/>
      <c r="BD42" s="3398"/>
      <c r="BE42" s="3401"/>
      <c r="BF42" s="3402"/>
      <c r="BG42" s="1788"/>
      <c r="CO42" s="1422"/>
    </row>
    <row r="43" spans="4:93" ht="9" customHeight="1">
      <c r="D43" s="1689"/>
      <c r="CO43" s="1422"/>
    </row>
    <row r="44" spans="4:93" ht="9" customHeight="1">
      <c r="D44" s="1689"/>
      <c r="E44" s="3325" t="s">
        <v>2740</v>
      </c>
      <c r="F44" s="3325"/>
      <c r="G44" s="3325"/>
      <c r="H44" s="3325"/>
      <c r="I44" s="3325"/>
      <c r="J44" s="3325"/>
      <c r="K44" s="3325"/>
      <c r="L44" s="3325"/>
      <c r="M44" s="3325"/>
      <c r="N44" s="3325"/>
      <c r="O44" s="536"/>
      <c r="P44" s="536"/>
      <c r="Q44" s="536"/>
      <c r="R44" s="536"/>
      <c r="S44" s="536"/>
      <c r="T44" s="536"/>
      <c r="U44" s="536"/>
      <c r="V44" s="536"/>
      <c r="W44" s="536"/>
      <c r="X44" s="536"/>
      <c r="Y44" s="536"/>
      <c r="Z44" s="536"/>
      <c r="AA44" s="536"/>
      <c r="AB44" s="536"/>
      <c r="AC44" s="536"/>
      <c r="AD44" s="536"/>
      <c r="AE44" s="536"/>
      <c r="AF44" s="536"/>
      <c r="AG44" s="536"/>
      <c r="AH44" s="536"/>
      <c r="AI44" s="536"/>
      <c r="AJ44" s="536"/>
      <c r="AK44" s="536"/>
      <c r="AL44" s="536"/>
      <c r="AM44" s="536"/>
      <c r="AN44" s="536"/>
      <c r="AO44" s="536"/>
      <c r="AP44" s="536"/>
      <c r="AQ44" s="536"/>
      <c r="AR44" s="536"/>
      <c r="AS44" s="536"/>
      <c r="AT44" s="536"/>
      <c r="AU44" s="536"/>
      <c r="AV44" s="536"/>
      <c r="AW44" s="536"/>
      <c r="AX44" s="536"/>
      <c r="AY44" s="536"/>
      <c r="AZ44" s="536"/>
      <c r="BA44" s="536"/>
      <c r="BB44" s="536"/>
      <c r="BC44" s="536"/>
      <c r="BD44" s="536"/>
      <c r="BE44" s="536"/>
      <c r="BF44" s="536"/>
      <c r="BG44" s="536"/>
      <c r="BH44" s="536"/>
      <c r="BI44" s="536"/>
      <c r="BJ44" s="536"/>
      <c r="BK44" s="536"/>
      <c r="BL44" s="536"/>
      <c r="BM44" s="536"/>
      <c r="BN44" s="536"/>
      <c r="BO44" s="536"/>
      <c r="BP44" s="536"/>
      <c r="BQ44" s="536"/>
      <c r="BR44" s="536"/>
      <c r="BS44" s="536"/>
      <c r="BT44" s="536"/>
      <c r="BU44" s="536"/>
      <c r="BV44" s="536"/>
      <c r="BW44" s="536"/>
      <c r="BX44" s="536"/>
      <c r="BY44" s="536"/>
      <c r="BZ44" s="536"/>
      <c r="CA44" s="536"/>
      <c r="CB44" s="536"/>
      <c r="CC44" s="536"/>
      <c r="CD44" s="536"/>
      <c r="CE44" s="536"/>
      <c r="CF44" s="536"/>
      <c r="CG44" s="536"/>
      <c r="CH44" s="536"/>
      <c r="CI44" s="536"/>
      <c r="CJ44" s="536"/>
      <c r="CK44" s="536"/>
      <c r="CL44" s="536"/>
      <c r="CM44" s="536"/>
      <c r="CN44" s="536"/>
      <c r="CO44" s="1422"/>
    </row>
    <row r="45" spans="4:93" ht="9" customHeight="1">
      <c r="D45" s="1689"/>
      <c r="E45" s="3325"/>
      <c r="F45" s="3325"/>
      <c r="G45" s="3325"/>
      <c r="H45" s="3325"/>
      <c r="I45" s="3325"/>
      <c r="J45" s="3325"/>
      <c r="K45" s="3325"/>
      <c r="L45" s="3325"/>
      <c r="M45" s="3325"/>
      <c r="N45" s="3325"/>
      <c r="O45" s="536"/>
      <c r="P45" s="536"/>
      <c r="Q45" s="536"/>
      <c r="R45" s="536"/>
      <c r="S45" s="536"/>
      <c r="T45" s="536"/>
      <c r="U45" s="536"/>
      <c r="V45" s="536"/>
      <c r="W45" s="536"/>
      <c r="X45" s="536"/>
      <c r="Y45" s="536"/>
      <c r="Z45" s="536"/>
      <c r="AA45" s="536"/>
      <c r="AB45" s="536"/>
      <c r="AC45" s="536"/>
      <c r="AD45" s="536"/>
      <c r="AE45" s="536"/>
      <c r="AF45" s="536"/>
      <c r="AG45" s="536"/>
      <c r="AH45" s="536"/>
      <c r="AI45" s="536"/>
      <c r="AJ45" s="536"/>
      <c r="AK45" s="536"/>
      <c r="AL45" s="536"/>
      <c r="AM45" s="536"/>
      <c r="AN45" s="536"/>
      <c r="AO45" s="536"/>
      <c r="AP45" s="536"/>
      <c r="AQ45" s="536"/>
      <c r="AR45" s="536"/>
      <c r="AS45" s="536"/>
      <c r="AT45" s="536"/>
      <c r="AU45" s="536"/>
      <c r="AV45" s="536"/>
      <c r="AW45" s="536"/>
      <c r="AX45" s="536"/>
      <c r="AY45" s="536"/>
      <c r="AZ45" s="536"/>
      <c r="BA45" s="536"/>
      <c r="BB45" s="536"/>
      <c r="BC45" s="536"/>
      <c r="BD45" s="536"/>
      <c r="BE45" s="536"/>
      <c r="BF45" s="536"/>
      <c r="BG45" s="536"/>
      <c r="BH45" s="536"/>
      <c r="BI45" s="536"/>
      <c r="BJ45" s="536"/>
      <c r="BK45" s="536"/>
      <c r="BL45" s="536"/>
      <c r="BM45" s="536"/>
      <c r="BN45" s="536"/>
      <c r="BO45" s="536"/>
      <c r="BP45" s="536"/>
      <c r="BQ45" s="536"/>
      <c r="BR45" s="536"/>
      <c r="BS45" s="536"/>
      <c r="BT45" s="536"/>
      <c r="BU45" s="536"/>
      <c r="BV45" s="536"/>
      <c r="BW45" s="536"/>
      <c r="BX45" s="536"/>
      <c r="BY45" s="536"/>
      <c r="BZ45" s="536"/>
      <c r="CA45" s="536"/>
      <c r="CB45" s="536"/>
      <c r="CC45" s="536"/>
      <c r="CD45" s="536"/>
      <c r="CE45" s="536"/>
      <c r="CF45" s="536"/>
      <c r="CG45" s="536"/>
      <c r="CH45" s="536"/>
      <c r="CI45" s="536"/>
      <c r="CJ45" s="536"/>
      <c r="CK45" s="536"/>
      <c r="CL45" s="536"/>
      <c r="CM45" s="536"/>
      <c r="CN45" s="536"/>
      <c r="CO45" s="1422"/>
    </row>
    <row r="46" spans="4:93" ht="9" customHeight="1">
      <c r="D46" s="1689"/>
      <c r="E46" s="1797"/>
      <c r="F46" s="1798"/>
      <c r="G46" s="1798"/>
      <c r="H46" s="1798"/>
      <c r="I46" s="1798"/>
      <c r="J46" s="1798"/>
      <c r="K46" s="1798"/>
      <c r="L46" s="1798"/>
      <c r="M46" s="1798"/>
      <c r="N46" s="1798"/>
      <c r="O46" s="1798"/>
      <c r="P46" s="1798"/>
      <c r="Q46" s="1798"/>
      <c r="R46" s="1798"/>
      <c r="S46" s="1798"/>
      <c r="T46" s="1798"/>
      <c r="U46" s="1798"/>
      <c r="V46" s="1798"/>
      <c r="W46" s="1798"/>
      <c r="X46" s="1798"/>
      <c r="Y46" s="1798"/>
      <c r="Z46" s="1798"/>
      <c r="AA46" s="1798"/>
      <c r="AB46" s="1798"/>
      <c r="AC46" s="1798"/>
      <c r="AD46" s="1798"/>
      <c r="AE46" s="1798"/>
      <c r="AF46" s="1798"/>
      <c r="AG46" s="1798"/>
      <c r="AH46" s="1798"/>
      <c r="AI46" s="1798"/>
      <c r="AJ46" s="1798"/>
      <c r="AK46" s="1798"/>
      <c r="AL46" s="1798"/>
      <c r="AM46" s="1798"/>
      <c r="AN46" s="1798"/>
      <c r="AO46" s="1798"/>
      <c r="AP46" s="1798"/>
      <c r="AQ46" s="1798"/>
      <c r="AR46" s="1798"/>
      <c r="AS46" s="1798"/>
      <c r="AT46" s="1798"/>
      <c r="AU46" s="1798"/>
      <c r="AV46" s="1798"/>
      <c r="AW46" s="1798"/>
      <c r="AX46" s="1798"/>
      <c r="AY46" s="1798"/>
      <c r="AZ46" s="1798"/>
      <c r="BA46" s="1798"/>
      <c r="BB46" s="1798"/>
      <c r="BC46" s="1798"/>
      <c r="BD46" s="1798"/>
      <c r="BE46" s="1798"/>
      <c r="BF46" s="1798"/>
      <c r="BG46" s="1798"/>
      <c r="BH46" s="1798"/>
      <c r="BI46" s="1798"/>
      <c r="BJ46" s="1798"/>
      <c r="BK46" s="1798"/>
      <c r="BL46" s="1798"/>
      <c r="BM46" s="1798"/>
      <c r="BN46" s="1798"/>
      <c r="BO46" s="1798"/>
      <c r="BP46" s="1798"/>
      <c r="BQ46" s="1798"/>
      <c r="BR46" s="1798"/>
      <c r="BS46" s="1798"/>
      <c r="BT46" s="1798"/>
      <c r="BU46" s="1798"/>
      <c r="BV46" s="1798"/>
      <c r="BW46" s="1798"/>
      <c r="BX46" s="1798"/>
      <c r="BY46" s="1798"/>
      <c r="BZ46" s="1798"/>
      <c r="CA46" s="1798"/>
      <c r="CB46" s="1798"/>
      <c r="CC46" s="1798"/>
      <c r="CD46" s="1798"/>
      <c r="CE46" s="1798"/>
      <c r="CF46" s="1798"/>
      <c r="CG46" s="1798"/>
      <c r="CH46" s="1798"/>
      <c r="CI46" s="1798"/>
      <c r="CJ46" s="1798"/>
      <c r="CK46" s="1798"/>
      <c r="CL46" s="1798"/>
      <c r="CM46" s="1798"/>
      <c r="CN46" s="1799"/>
      <c r="CO46" s="1422"/>
    </row>
    <row r="47" spans="4:93" ht="9" customHeight="1">
      <c r="D47" s="1689"/>
      <c r="E47" s="1800"/>
      <c r="F47" s="1801"/>
      <c r="G47" s="1801"/>
      <c r="H47" s="1801"/>
      <c r="I47" s="1801"/>
      <c r="J47" s="1801"/>
      <c r="K47" s="1801"/>
      <c r="L47" s="1801"/>
      <c r="M47" s="1801"/>
      <c r="N47" s="1801"/>
      <c r="O47" s="1801"/>
      <c r="P47" s="1801"/>
      <c r="Q47" s="1801"/>
      <c r="R47" s="1801"/>
      <c r="S47" s="1801"/>
      <c r="T47" s="1801"/>
      <c r="U47" s="1801"/>
      <c r="V47" s="1801"/>
      <c r="W47" s="1801"/>
      <c r="X47" s="1801"/>
      <c r="Y47" s="1801"/>
      <c r="Z47" s="1801"/>
      <c r="AA47" s="1801"/>
      <c r="AB47" s="1801"/>
      <c r="AC47" s="1801"/>
      <c r="AD47" s="1801"/>
      <c r="AE47" s="1801"/>
      <c r="AF47" s="1801"/>
      <c r="AG47" s="1801"/>
      <c r="AH47" s="1801"/>
      <c r="AI47" s="1801"/>
      <c r="AJ47" s="1801"/>
      <c r="AK47" s="1801"/>
      <c r="AL47" s="1801"/>
      <c r="AM47" s="1801"/>
      <c r="AN47" s="1801"/>
      <c r="AO47" s="1801"/>
      <c r="AP47" s="1801"/>
      <c r="AQ47" s="1801"/>
      <c r="AR47" s="1801"/>
      <c r="AS47" s="1801"/>
      <c r="AT47" s="1801"/>
      <c r="AU47" s="1801"/>
      <c r="AV47" s="1801"/>
      <c r="AW47" s="1801"/>
      <c r="AX47" s="1801"/>
      <c r="AY47" s="1801"/>
      <c r="AZ47" s="1801"/>
      <c r="BA47" s="1801"/>
      <c r="BB47" s="1801"/>
      <c r="BC47" s="1801"/>
      <c r="BD47" s="1801"/>
      <c r="BE47" s="1801"/>
      <c r="BF47" s="1801"/>
      <c r="BG47" s="1801"/>
      <c r="BH47" s="1801"/>
      <c r="BI47" s="1801"/>
      <c r="BJ47" s="1801"/>
      <c r="BK47" s="1801"/>
      <c r="BL47" s="1801"/>
      <c r="BM47" s="1801"/>
      <c r="BN47" s="1801"/>
      <c r="BO47" s="1801"/>
      <c r="BP47" s="1801"/>
      <c r="BQ47" s="1801"/>
      <c r="BR47" s="1801"/>
      <c r="BS47" s="1801"/>
      <c r="BT47" s="1801"/>
      <c r="BU47" s="1801"/>
      <c r="BV47" s="1801"/>
      <c r="BW47" s="1801"/>
      <c r="BX47" s="1801"/>
      <c r="BY47" s="1801"/>
      <c r="BZ47" s="1801"/>
      <c r="CA47" s="1801"/>
      <c r="CB47" s="1801"/>
      <c r="CC47" s="1801"/>
      <c r="CD47" s="1801"/>
      <c r="CE47" s="1801"/>
      <c r="CF47" s="1801"/>
      <c r="CG47" s="1801"/>
      <c r="CH47" s="1801"/>
      <c r="CI47" s="1801"/>
      <c r="CJ47" s="1801"/>
      <c r="CK47" s="1801"/>
      <c r="CL47" s="1801"/>
      <c r="CM47" s="1801"/>
      <c r="CN47" s="1802"/>
      <c r="CO47" s="1422"/>
    </row>
    <row r="48" spans="4:93" ht="9" customHeight="1">
      <c r="D48" s="1689"/>
      <c r="E48" s="1800"/>
      <c r="F48" s="1801"/>
      <c r="G48" s="1801"/>
      <c r="H48" s="1801"/>
      <c r="I48" s="1801"/>
      <c r="J48" s="1801"/>
      <c r="K48" s="1801"/>
      <c r="L48" s="1801"/>
      <c r="M48" s="1801"/>
      <c r="N48" s="1801"/>
      <c r="O48" s="1801"/>
      <c r="P48" s="1801"/>
      <c r="Q48" s="1801"/>
      <c r="R48" s="1801"/>
      <c r="S48" s="1801"/>
      <c r="T48" s="1801"/>
      <c r="U48" s="1801"/>
      <c r="V48" s="1801"/>
      <c r="W48" s="1801"/>
      <c r="X48" s="1801"/>
      <c r="Y48" s="1801"/>
      <c r="Z48" s="1801"/>
      <c r="AA48" s="1801"/>
      <c r="AB48" s="1801"/>
      <c r="AC48" s="1801"/>
      <c r="AD48" s="1801"/>
      <c r="AE48" s="1801"/>
      <c r="AF48" s="1801"/>
      <c r="AG48" s="1801"/>
      <c r="AH48" s="1801"/>
      <c r="AI48" s="1801"/>
      <c r="AJ48" s="1801"/>
      <c r="AK48" s="1801"/>
      <c r="AL48" s="1801"/>
      <c r="AM48" s="1801"/>
      <c r="AN48" s="1801"/>
      <c r="AO48" s="1801"/>
      <c r="AP48" s="1801"/>
      <c r="AQ48" s="1801"/>
      <c r="AR48" s="1801"/>
      <c r="AS48" s="1801"/>
      <c r="AT48" s="1801"/>
      <c r="AU48" s="1801"/>
      <c r="AV48" s="1801"/>
      <c r="AW48" s="1801"/>
      <c r="AX48" s="1801"/>
      <c r="AY48" s="1801"/>
      <c r="AZ48" s="1801"/>
      <c r="BA48" s="1801"/>
      <c r="BB48" s="1801"/>
      <c r="BC48" s="1801"/>
      <c r="BD48" s="1801"/>
      <c r="BE48" s="1801"/>
      <c r="BF48" s="1801"/>
      <c r="BG48" s="1801"/>
      <c r="BH48" s="1801"/>
      <c r="BI48" s="1801"/>
      <c r="BJ48" s="1801"/>
      <c r="BK48" s="1801"/>
      <c r="BL48" s="1801"/>
      <c r="BM48" s="1801"/>
      <c r="BN48" s="1801"/>
      <c r="BO48" s="1801"/>
      <c r="BP48" s="1801"/>
      <c r="BQ48" s="1801"/>
      <c r="BR48" s="1801"/>
      <c r="BS48" s="1801"/>
      <c r="BT48" s="1801"/>
      <c r="BU48" s="1801"/>
      <c r="BV48" s="1801"/>
      <c r="BW48" s="1801"/>
      <c r="BX48" s="1801"/>
      <c r="BY48" s="1801"/>
      <c r="BZ48" s="1801"/>
      <c r="CA48" s="1801"/>
      <c r="CB48" s="1801"/>
      <c r="CC48" s="1801"/>
      <c r="CD48" s="1801"/>
      <c r="CE48" s="1801"/>
      <c r="CF48" s="1801"/>
      <c r="CG48" s="1801"/>
      <c r="CH48" s="1801"/>
      <c r="CI48" s="1801"/>
      <c r="CJ48" s="1801"/>
      <c r="CK48" s="1801"/>
      <c r="CL48" s="1801"/>
      <c r="CM48" s="1801"/>
      <c r="CN48" s="1802"/>
      <c r="CO48" s="1422"/>
    </row>
    <row r="49" spans="4:151" ht="9" customHeight="1">
      <c r="D49" s="1689"/>
      <c r="E49" s="1800"/>
      <c r="F49" s="1801"/>
      <c r="G49" s="1801"/>
      <c r="H49" s="1801"/>
      <c r="I49" s="1801"/>
      <c r="J49" s="1801"/>
      <c r="K49" s="1801"/>
      <c r="L49" s="1801"/>
      <c r="M49" s="1801"/>
      <c r="N49" s="1801"/>
      <c r="O49" s="1801"/>
      <c r="P49" s="1801"/>
      <c r="Q49" s="1801"/>
      <c r="R49" s="1801"/>
      <c r="S49" s="1801"/>
      <c r="T49" s="1801"/>
      <c r="U49" s="1801"/>
      <c r="V49" s="1801"/>
      <c r="W49" s="1801"/>
      <c r="X49" s="1801"/>
      <c r="Y49" s="1801"/>
      <c r="Z49" s="1801"/>
      <c r="AA49" s="1801"/>
      <c r="AB49" s="1801"/>
      <c r="AC49" s="1801"/>
      <c r="AD49" s="1801"/>
      <c r="AE49" s="1801"/>
      <c r="AF49" s="1801"/>
      <c r="AG49" s="1801"/>
      <c r="AH49" s="1801"/>
      <c r="AI49" s="1801"/>
      <c r="AJ49" s="1801"/>
      <c r="AK49" s="1801"/>
      <c r="AL49" s="1801"/>
      <c r="AM49" s="1801"/>
      <c r="AN49" s="1801"/>
      <c r="AO49" s="1801"/>
      <c r="AP49" s="1801"/>
      <c r="AQ49" s="1801"/>
      <c r="AR49" s="1801"/>
      <c r="AS49" s="1801"/>
      <c r="AT49" s="1801"/>
      <c r="AU49" s="1801"/>
      <c r="AV49" s="1801"/>
      <c r="AW49" s="1801"/>
      <c r="AX49" s="1801"/>
      <c r="AY49" s="1801"/>
      <c r="AZ49" s="1801"/>
      <c r="BA49" s="1801"/>
      <c r="BB49" s="1801"/>
      <c r="BC49" s="1801"/>
      <c r="BD49" s="1801"/>
      <c r="BE49" s="1801"/>
      <c r="BF49" s="1801"/>
      <c r="BG49" s="1801"/>
      <c r="BH49" s="1801"/>
      <c r="BI49" s="1801"/>
      <c r="BJ49" s="1801"/>
      <c r="BK49" s="1801"/>
      <c r="BL49" s="1801"/>
      <c r="BM49" s="1801"/>
      <c r="BN49" s="1801"/>
      <c r="BO49" s="1801"/>
      <c r="BP49" s="1801"/>
      <c r="BQ49" s="1801"/>
      <c r="BR49" s="1801"/>
      <c r="BS49" s="1801"/>
      <c r="BT49" s="1801"/>
      <c r="BU49" s="1801"/>
      <c r="BV49" s="1801"/>
      <c r="BW49" s="1801"/>
      <c r="BX49" s="1801"/>
      <c r="BY49" s="1801"/>
      <c r="BZ49" s="1801"/>
      <c r="CA49" s="1801"/>
      <c r="CB49" s="1801"/>
      <c r="CC49" s="1801"/>
      <c r="CD49" s="1801"/>
      <c r="CE49" s="1801"/>
      <c r="CF49" s="1801"/>
      <c r="CG49" s="1801"/>
      <c r="CH49" s="1801"/>
      <c r="CI49" s="1801"/>
      <c r="CJ49" s="1801"/>
      <c r="CK49" s="1801"/>
      <c r="CL49" s="1801"/>
      <c r="CM49" s="1801"/>
      <c r="CN49" s="1802"/>
      <c r="CO49" s="1422"/>
    </row>
    <row r="50" spans="4:151" ht="9" customHeight="1">
      <c r="D50" s="1689"/>
      <c r="E50" s="1800"/>
      <c r="F50" s="1801"/>
      <c r="G50" s="1801"/>
      <c r="H50" s="1801"/>
      <c r="I50" s="1801"/>
      <c r="J50" s="1801"/>
      <c r="K50" s="1801"/>
      <c r="L50" s="1801"/>
      <c r="M50" s="1801"/>
      <c r="N50" s="1801"/>
      <c r="O50" s="1801"/>
      <c r="P50" s="1801"/>
      <c r="Q50" s="1801"/>
      <c r="R50" s="1801"/>
      <c r="S50" s="1801"/>
      <c r="T50" s="1801"/>
      <c r="U50" s="1801"/>
      <c r="V50" s="1801"/>
      <c r="W50" s="1801"/>
      <c r="X50" s="1801"/>
      <c r="Y50" s="1801"/>
      <c r="Z50" s="1801"/>
      <c r="AA50" s="1801"/>
      <c r="AB50" s="1801"/>
      <c r="AC50" s="1801"/>
      <c r="AD50" s="1801"/>
      <c r="AE50" s="1801"/>
      <c r="AF50" s="1801"/>
      <c r="AG50" s="1801"/>
      <c r="AH50" s="1801"/>
      <c r="AI50" s="1801"/>
      <c r="AJ50" s="1801"/>
      <c r="AK50" s="1801"/>
      <c r="AL50" s="1801"/>
      <c r="AM50" s="1801"/>
      <c r="AN50" s="1801"/>
      <c r="AO50" s="1801"/>
      <c r="AP50" s="1801"/>
      <c r="AQ50" s="1801"/>
      <c r="AR50" s="1801"/>
      <c r="AS50" s="1801"/>
      <c r="AT50" s="1801"/>
      <c r="AU50" s="1801"/>
      <c r="AV50" s="1801"/>
      <c r="AW50" s="1801"/>
      <c r="AX50" s="1801"/>
      <c r="AY50" s="1801"/>
      <c r="AZ50" s="1801"/>
      <c r="BA50" s="1801"/>
      <c r="BB50" s="1801"/>
      <c r="BC50" s="1801"/>
      <c r="BD50" s="1801"/>
      <c r="BE50" s="1801"/>
      <c r="BF50" s="1801"/>
      <c r="BG50" s="1801"/>
      <c r="BH50" s="1801"/>
      <c r="BI50" s="1801"/>
      <c r="BJ50" s="1801"/>
      <c r="BK50" s="1801"/>
      <c r="BL50" s="1801"/>
      <c r="BM50" s="1801"/>
      <c r="BN50" s="1801"/>
      <c r="BO50" s="1801"/>
      <c r="BP50" s="1801"/>
      <c r="BQ50" s="1801"/>
      <c r="BR50" s="1801"/>
      <c r="BS50" s="1801"/>
      <c r="BT50" s="1801"/>
      <c r="BU50" s="1801"/>
      <c r="BV50" s="1801"/>
      <c r="BW50" s="1801"/>
      <c r="BX50" s="1801"/>
      <c r="BY50" s="1801"/>
      <c r="BZ50" s="1801"/>
      <c r="CA50" s="1801"/>
      <c r="CB50" s="1801"/>
      <c r="CC50" s="1801"/>
      <c r="CD50" s="1801"/>
      <c r="CE50" s="1801"/>
      <c r="CF50" s="1801"/>
      <c r="CG50" s="1801"/>
      <c r="CH50" s="1801"/>
      <c r="CI50" s="1801"/>
      <c r="CJ50" s="1801"/>
      <c r="CK50" s="1801"/>
      <c r="CL50" s="1801"/>
      <c r="CM50" s="1801"/>
      <c r="CN50" s="1802"/>
      <c r="CO50" s="1422"/>
    </row>
    <row r="51" spans="4:151" ht="9" customHeight="1">
      <c r="D51" s="1689"/>
      <c r="E51" s="1800"/>
      <c r="F51" s="1801"/>
      <c r="G51" s="1801"/>
      <c r="H51" s="1801"/>
      <c r="I51" s="1801"/>
      <c r="J51" s="1801"/>
      <c r="K51" s="1801"/>
      <c r="L51" s="1801"/>
      <c r="M51" s="1801"/>
      <c r="N51" s="1801"/>
      <c r="O51" s="1801"/>
      <c r="P51" s="1801"/>
      <c r="Q51" s="1801"/>
      <c r="R51" s="1801"/>
      <c r="S51" s="1801"/>
      <c r="T51" s="1801"/>
      <c r="U51" s="1801"/>
      <c r="V51" s="1801"/>
      <c r="W51" s="1801"/>
      <c r="X51" s="1801"/>
      <c r="Y51" s="1801"/>
      <c r="Z51" s="1801"/>
      <c r="AA51" s="1801"/>
      <c r="AB51" s="1801"/>
      <c r="AC51" s="1801"/>
      <c r="AD51" s="1801"/>
      <c r="AE51" s="1801"/>
      <c r="AF51" s="1801"/>
      <c r="AG51" s="1801"/>
      <c r="AH51" s="1801"/>
      <c r="AI51" s="1801"/>
      <c r="AJ51" s="1801"/>
      <c r="AK51" s="1801"/>
      <c r="AL51" s="1801"/>
      <c r="AM51" s="1801"/>
      <c r="AN51" s="1801"/>
      <c r="AO51" s="1801"/>
      <c r="AP51" s="1801"/>
      <c r="AQ51" s="1801"/>
      <c r="AR51" s="1801"/>
      <c r="AS51" s="1801"/>
      <c r="AT51" s="1801"/>
      <c r="AU51" s="1801"/>
      <c r="AV51" s="1801"/>
      <c r="AW51" s="1801"/>
      <c r="AX51" s="1801"/>
      <c r="AY51" s="1801"/>
      <c r="AZ51" s="1801"/>
      <c r="BA51" s="1801"/>
      <c r="BB51" s="1801"/>
      <c r="BC51" s="1801"/>
      <c r="BD51" s="1801"/>
      <c r="BE51" s="1801"/>
      <c r="BF51" s="1801"/>
      <c r="BG51" s="1801"/>
      <c r="BH51" s="1801"/>
      <c r="BI51" s="1801"/>
      <c r="BJ51" s="1801"/>
      <c r="BK51" s="1801"/>
      <c r="BL51" s="1801"/>
      <c r="BM51" s="1801"/>
      <c r="BN51" s="1801"/>
      <c r="BO51" s="1801"/>
      <c r="BP51" s="1801"/>
      <c r="BQ51" s="1801"/>
      <c r="BR51" s="1801"/>
      <c r="BS51" s="1801"/>
      <c r="BT51" s="1801"/>
      <c r="BU51" s="1801"/>
      <c r="BV51" s="1801"/>
      <c r="BW51" s="1801"/>
      <c r="BX51" s="1801"/>
      <c r="BY51" s="1801"/>
      <c r="BZ51" s="1801"/>
      <c r="CA51" s="1801"/>
      <c r="CB51" s="1801"/>
      <c r="CC51" s="1801"/>
      <c r="CD51" s="1801"/>
      <c r="CE51" s="1801"/>
      <c r="CF51" s="1801"/>
      <c r="CG51" s="1801"/>
      <c r="CH51" s="1801"/>
      <c r="CI51" s="1801"/>
      <c r="CJ51" s="1801"/>
      <c r="CK51" s="1801"/>
      <c r="CL51" s="1801"/>
      <c r="CM51" s="1801"/>
      <c r="CN51" s="1802"/>
      <c r="CO51" s="1422"/>
    </row>
    <row r="52" spans="4:151" ht="9" customHeight="1">
      <c r="D52" s="1689"/>
      <c r="E52" s="1803"/>
      <c r="F52" s="1804"/>
      <c r="G52" s="1804"/>
      <c r="H52" s="1804"/>
      <c r="I52" s="1804"/>
      <c r="J52" s="1804"/>
      <c r="K52" s="1804"/>
      <c r="L52" s="1804"/>
      <c r="M52" s="1804"/>
      <c r="N52" s="1804"/>
      <c r="O52" s="1804"/>
      <c r="P52" s="1804"/>
      <c r="Q52" s="1804"/>
      <c r="R52" s="1804"/>
      <c r="S52" s="1804"/>
      <c r="T52" s="1804"/>
      <c r="U52" s="1804"/>
      <c r="V52" s="1804"/>
      <c r="W52" s="1804"/>
      <c r="X52" s="1804"/>
      <c r="Y52" s="1804"/>
      <c r="Z52" s="1804"/>
      <c r="AA52" s="1804"/>
      <c r="AB52" s="1804"/>
      <c r="AC52" s="1804"/>
      <c r="AD52" s="1804"/>
      <c r="AE52" s="1804"/>
      <c r="AF52" s="1804"/>
      <c r="AG52" s="1804"/>
      <c r="AH52" s="1804"/>
      <c r="AI52" s="1804"/>
      <c r="AJ52" s="1804"/>
      <c r="AK52" s="1804"/>
      <c r="AL52" s="1804"/>
      <c r="AM52" s="1804"/>
      <c r="AN52" s="1804"/>
      <c r="AO52" s="1804"/>
      <c r="AP52" s="1804"/>
      <c r="AQ52" s="1804"/>
      <c r="AR52" s="1804"/>
      <c r="AS52" s="1804"/>
      <c r="AT52" s="1804"/>
      <c r="AU52" s="1804"/>
      <c r="AV52" s="1804"/>
      <c r="AW52" s="1804"/>
      <c r="AX52" s="1804"/>
      <c r="AY52" s="1804"/>
      <c r="AZ52" s="1804"/>
      <c r="BA52" s="1804"/>
      <c r="BB52" s="1804"/>
      <c r="BC52" s="1804"/>
      <c r="BD52" s="1804"/>
      <c r="BE52" s="1804"/>
      <c r="BF52" s="1804"/>
      <c r="BG52" s="1804"/>
      <c r="BH52" s="1804"/>
      <c r="BI52" s="1804"/>
      <c r="BJ52" s="1804"/>
      <c r="BK52" s="1804"/>
      <c r="BL52" s="1804"/>
      <c r="BM52" s="1804"/>
      <c r="BN52" s="1804"/>
      <c r="BO52" s="1804"/>
      <c r="BP52" s="1804"/>
      <c r="BQ52" s="1804"/>
      <c r="BR52" s="1804"/>
      <c r="BS52" s="1804"/>
      <c r="BT52" s="1804"/>
      <c r="BU52" s="1804"/>
      <c r="BV52" s="1804"/>
      <c r="BW52" s="1804"/>
      <c r="BX52" s="1804"/>
      <c r="BY52" s="1804"/>
      <c r="BZ52" s="1804"/>
      <c r="CA52" s="1804"/>
      <c r="CB52" s="1804"/>
      <c r="CC52" s="1804"/>
      <c r="CD52" s="1804"/>
      <c r="CE52" s="1804"/>
      <c r="CF52" s="1804"/>
      <c r="CG52" s="1804"/>
      <c r="CH52" s="1804"/>
      <c r="CI52" s="1804"/>
      <c r="CJ52" s="1804"/>
      <c r="CK52" s="1804"/>
      <c r="CL52" s="1804"/>
      <c r="CM52" s="1804"/>
      <c r="CN52" s="1805"/>
      <c r="CO52" s="1422"/>
    </row>
    <row r="53" spans="4:151" ht="9" customHeight="1">
      <c r="D53" s="525"/>
      <c r="E53" s="521"/>
      <c r="F53" s="521"/>
      <c r="G53" s="521"/>
      <c r="H53" s="521"/>
      <c r="I53" s="521"/>
      <c r="J53" s="521"/>
      <c r="K53" s="521"/>
      <c r="L53" s="521"/>
      <c r="M53" s="521"/>
      <c r="N53" s="521"/>
      <c r="O53" s="521"/>
      <c r="P53" s="521"/>
      <c r="Q53" s="521"/>
      <c r="R53" s="521"/>
      <c r="S53" s="521"/>
      <c r="T53" s="521"/>
      <c r="U53" s="521"/>
      <c r="V53" s="521"/>
      <c r="W53" s="521"/>
      <c r="X53" s="521"/>
      <c r="Y53" s="521"/>
      <c r="Z53" s="521"/>
      <c r="AA53" s="521"/>
      <c r="AB53" s="521"/>
      <c r="AC53" s="521"/>
      <c r="AD53" s="521"/>
      <c r="AE53" s="521"/>
      <c r="AF53" s="521"/>
      <c r="AG53" s="521"/>
      <c r="AH53" s="521"/>
      <c r="AI53" s="521"/>
      <c r="AJ53" s="521"/>
      <c r="AK53" s="521"/>
      <c r="AL53" s="521"/>
      <c r="AM53" s="521"/>
      <c r="AN53" s="521"/>
      <c r="AO53" s="521"/>
      <c r="AP53" s="521"/>
      <c r="AQ53" s="521"/>
      <c r="AR53" s="521"/>
      <c r="AS53" s="521"/>
      <c r="AT53" s="521"/>
      <c r="AU53" s="521"/>
      <c r="AV53" s="521"/>
      <c r="AW53" s="521"/>
      <c r="AX53" s="521"/>
      <c r="AY53" s="521"/>
      <c r="AZ53" s="521"/>
      <c r="BA53" s="521"/>
      <c r="BB53" s="521"/>
      <c r="BC53" s="521"/>
      <c r="BD53" s="521"/>
      <c r="BE53" s="521"/>
      <c r="BF53" s="521"/>
      <c r="BG53" s="521"/>
      <c r="BH53" s="521"/>
      <c r="BI53" s="521"/>
      <c r="BJ53" s="521"/>
      <c r="BK53" s="521"/>
      <c r="BL53" s="521"/>
      <c r="BM53" s="521"/>
      <c r="BN53" s="521"/>
      <c r="BO53" s="521"/>
      <c r="BP53" s="521"/>
      <c r="BQ53" s="521"/>
      <c r="BR53" s="521"/>
      <c r="BS53" s="521"/>
      <c r="BT53" s="521"/>
      <c r="BU53" s="521"/>
      <c r="BV53" s="521"/>
      <c r="BW53" s="521"/>
      <c r="BX53" s="521"/>
      <c r="BY53" s="521"/>
      <c r="BZ53" s="521"/>
      <c r="CA53" s="521"/>
      <c r="CB53" s="521"/>
      <c r="CC53" s="521"/>
      <c r="CD53" s="521"/>
      <c r="CE53" s="521"/>
      <c r="CF53" s="521"/>
      <c r="CG53" s="521"/>
      <c r="CH53" s="521"/>
      <c r="CI53" s="521"/>
      <c r="CJ53" s="521"/>
      <c r="CK53" s="521"/>
      <c r="CL53" s="521"/>
      <c r="CM53" s="521"/>
      <c r="CN53" s="521"/>
      <c r="CO53" s="1390"/>
    </row>
    <row r="54" spans="4:151" ht="9" customHeight="1">
      <c r="D54" s="536"/>
      <c r="CO54" s="536"/>
    </row>
    <row r="55" spans="4:151" ht="18.95" customHeight="1">
      <c r="E55" s="513" t="s">
        <v>2823</v>
      </c>
    </row>
    <row r="56" spans="4:151" ht="18.95" customHeight="1">
      <c r="E56" s="513" t="s">
        <v>2825</v>
      </c>
    </row>
    <row r="57" spans="4:151" ht="18.95" customHeight="1">
      <c r="E57" s="513"/>
    </row>
    <row r="58" spans="4:151" ht="18.95" customHeight="1"/>
    <row r="59" spans="4:151" ht="9" customHeight="1"/>
    <row r="60" spans="4:151" ht="5.0999999999999996" customHeight="1">
      <c r="F60" s="1784"/>
      <c r="G60" s="3576" t="s">
        <v>2749</v>
      </c>
      <c r="H60" s="3577"/>
      <c r="I60" s="3577"/>
      <c r="J60" s="3577"/>
      <c r="K60" s="3577"/>
      <c r="L60" s="3577"/>
      <c r="M60" s="3577"/>
      <c r="N60" s="3577"/>
      <c r="O60" s="3577"/>
      <c r="P60" s="3577"/>
      <c r="Q60" s="3577"/>
      <c r="R60" s="3577"/>
      <c r="S60" s="3577"/>
      <c r="T60" s="3577"/>
      <c r="U60" s="3578"/>
      <c r="V60" s="1784"/>
      <c r="W60" s="1784"/>
      <c r="X60" s="1784"/>
      <c r="Y60" s="1784"/>
      <c r="Z60" s="1784"/>
      <c r="AA60" s="1784"/>
      <c r="AB60" s="1784"/>
      <c r="AC60" s="1784"/>
      <c r="AD60" s="1784"/>
      <c r="AE60" s="1784"/>
      <c r="AF60" s="1784"/>
      <c r="AG60" s="1784"/>
      <c r="AH60" s="1784"/>
      <c r="AI60" s="1784"/>
    </row>
    <row r="61" spans="4:151" ht="18.95" customHeight="1">
      <c r="F61" s="1784"/>
      <c r="G61" s="3353"/>
      <c r="H61" s="3354"/>
      <c r="I61" s="3354"/>
      <c r="J61" s="3354"/>
      <c r="K61" s="3354"/>
      <c r="L61" s="3354"/>
      <c r="M61" s="3354"/>
      <c r="N61" s="3354"/>
      <c r="O61" s="3354"/>
      <c r="P61" s="3354"/>
      <c r="Q61" s="3354"/>
      <c r="R61" s="3354"/>
      <c r="S61" s="3354"/>
      <c r="T61" s="3354"/>
      <c r="U61" s="3355"/>
      <c r="V61" s="3356" t="s">
        <v>2816</v>
      </c>
      <c r="W61" s="3357"/>
      <c r="X61" s="3357"/>
      <c r="Y61" s="3357"/>
      <c r="Z61" s="3357"/>
      <c r="AA61" s="3357"/>
      <c r="AB61" s="3357"/>
      <c r="AC61" s="3357"/>
      <c r="AD61" s="3357"/>
      <c r="AE61" s="3357"/>
      <c r="AF61" s="3357"/>
      <c r="AG61" s="3358"/>
      <c r="AH61" s="1784"/>
      <c r="AI61" s="1784"/>
    </row>
    <row r="62" spans="4:151" ht="9" customHeight="1">
      <c r="D62" s="916"/>
      <c r="E62" s="914"/>
      <c r="F62" s="914"/>
      <c r="G62" s="1784"/>
      <c r="H62" s="1784"/>
      <c r="I62" s="1784"/>
      <c r="J62" s="1784"/>
      <c r="K62" s="1784"/>
      <c r="L62" s="1784"/>
      <c r="M62" s="1784"/>
      <c r="N62" s="1784"/>
      <c r="O62" s="1784"/>
      <c r="P62" s="1784"/>
      <c r="Q62" s="1784"/>
      <c r="R62" s="1784"/>
      <c r="S62" s="1784"/>
      <c r="T62" s="1784"/>
      <c r="U62" s="1784"/>
      <c r="V62" s="914"/>
      <c r="W62" s="914"/>
      <c r="X62" s="914"/>
      <c r="Y62" s="914"/>
      <c r="Z62" s="914"/>
      <c r="AA62" s="914"/>
      <c r="AB62" s="914"/>
      <c r="AC62" s="914"/>
      <c r="AD62" s="914"/>
      <c r="AE62" s="914"/>
      <c r="AF62" s="914"/>
      <c r="AG62" s="914"/>
      <c r="AH62" s="914"/>
      <c r="AI62" s="914"/>
      <c r="AJ62" s="914"/>
      <c r="AK62" s="914"/>
      <c r="AL62" s="914"/>
      <c r="AM62" s="914"/>
      <c r="AN62" s="914"/>
      <c r="AO62" s="914"/>
      <c r="AP62" s="914"/>
      <c r="AQ62" s="914"/>
      <c r="AR62" s="914"/>
      <c r="AS62" s="914"/>
      <c r="AT62" s="914"/>
      <c r="AU62" s="914"/>
      <c r="AV62" s="914"/>
      <c r="AW62" s="914"/>
      <c r="AX62" s="914"/>
      <c r="AY62" s="914"/>
      <c r="AZ62" s="914"/>
      <c r="BA62" s="914"/>
      <c r="BB62" s="914"/>
      <c r="BC62" s="914"/>
      <c r="BD62" s="914"/>
      <c r="BE62" s="914"/>
      <c r="BF62" s="914"/>
      <c r="BG62" s="914"/>
      <c r="BH62" s="914"/>
      <c r="BI62" s="914"/>
      <c r="BJ62" s="914"/>
      <c r="BK62" s="914"/>
      <c r="BL62" s="914"/>
      <c r="BM62" s="914"/>
      <c r="BN62" s="914"/>
      <c r="BO62" s="914"/>
      <c r="BP62" s="914"/>
      <c r="BQ62" s="914"/>
      <c r="BR62" s="914"/>
      <c r="BS62" s="914"/>
      <c r="BT62" s="914"/>
      <c r="BU62" s="914"/>
      <c r="BV62" s="914"/>
      <c r="BW62" s="914"/>
      <c r="BX62" s="914"/>
      <c r="BY62" s="914"/>
      <c r="BZ62" s="914"/>
      <c r="CA62" s="914"/>
      <c r="CB62" s="914"/>
      <c r="CC62" s="914"/>
      <c r="CD62" s="914"/>
      <c r="CE62" s="914"/>
      <c r="CF62" s="914"/>
      <c r="CG62" s="914"/>
      <c r="CH62" s="914"/>
      <c r="CI62" s="914"/>
      <c r="CJ62" s="914"/>
      <c r="CK62" s="914"/>
      <c r="CL62" s="914"/>
      <c r="CM62" s="914"/>
      <c r="CN62" s="914"/>
      <c r="CO62" s="914"/>
      <c r="CP62" s="914"/>
      <c r="CQ62" s="914"/>
      <c r="CR62" s="914"/>
      <c r="CS62" s="914"/>
      <c r="CT62" s="914"/>
      <c r="CU62" s="914"/>
      <c r="CV62" s="914"/>
      <c r="CW62" s="914"/>
      <c r="CX62" s="914"/>
      <c r="CY62" s="914"/>
      <c r="CZ62" s="914"/>
      <c r="DA62" s="914"/>
      <c r="DB62" s="914"/>
      <c r="DC62" s="914"/>
      <c r="DD62" s="914"/>
      <c r="DE62" s="914"/>
      <c r="DF62" s="914"/>
      <c r="DG62" s="914"/>
      <c r="DH62" s="914"/>
      <c r="DI62" s="914"/>
      <c r="DJ62" s="914"/>
      <c r="DK62" s="914"/>
      <c r="DL62" s="914"/>
      <c r="DM62" s="914"/>
      <c r="DN62" s="914"/>
      <c r="DO62" s="914"/>
      <c r="DP62" s="914"/>
      <c r="DQ62" s="914"/>
      <c r="DR62" s="914"/>
      <c r="DS62" s="914"/>
      <c r="DT62" s="914"/>
      <c r="DU62" s="914"/>
      <c r="DV62" s="914"/>
      <c r="DW62" s="914"/>
      <c r="DX62" s="914"/>
      <c r="DY62" s="914"/>
      <c r="DZ62" s="914"/>
      <c r="EA62" s="914"/>
      <c r="EB62" s="914"/>
      <c r="EC62" s="914"/>
      <c r="ED62" s="914"/>
      <c r="EE62" s="914"/>
      <c r="EF62" s="914"/>
      <c r="EG62" s="914"/>
      <c r="EH62" s="914"/>
      <c r="EI62" s="914"/>
      <c r="EJ62" s="914"/>
      <c r="EK62" s="914"/>
      <c r="EL62" s="914"/>
      <c r="EM62" s="914"/>
      <c r="EN62" s="914"/>
      <c r="EO62" s="914"/>
      <c r="EP62" s="914"/>
      <c r="EQ62" s="914"/>
      <c r="ER62" s="914"/>
      <c r="ES62" s="914"/>
      <c r="ET62" s="914"/>
      <c r="EU62" s="1424"/>
    </row>
    <row r="63" spans="4:151" ht="18.95" customHeight="1">
      <c r="D63" s="1689"/>
      <c r="E63" s="1786" t="s">
        <v>2766</v>
      </c>
      <c r="F63" s="938"/>
      <c r="G63" s="938"/>
      <c r="H63" s="938"/>
      <c r="I63" s="938"/>
      <c r="J63" s="486"/>
      <c r="K63" s="3418" t="s">
        <v>2750</v>
      </c>
      <c r="L63" s="3419"/>
      <c r="M63" s="3419"/>
      <c r="N63" s="3419"/>
      <c r="O63" s="3419"/>
      <c r="P63" s="3419"/>
      <c r="Q63" s="3419"/>
      <c r="R63" s="3419"/>
      <c r="S63" s="3420"/>
      <c r="T63" s="3421" t="s">
        <v>1115</v>
      </c>
      <c r="U63" s="3422"/>
      <c r="V63" s="1784"/>
      <c r="W63" s="3139" t="s">
        <v>1179</v>
      </c>
      <c r="X63" s="3140"/>
      <c r="Y63" s="3140"/>
      <c r="Z63" s="3140"/>
      <c r="AA63" s="3140"/>
      <c r="AB63" s="3140"/>
      <c r="AC63" s="3140"/>
      <c r="AD63" s="3140"/>
      <c r="AE63" s="3141"/>
      <c r="AF63" s="3423" t="s">
        <v>1180</v>
      </c>
      <c r="AG63" s="3424"/>
      <c r="AH63" s="3258" t="s">
        <v>2751</v>
      </c>
      <c r="AI63" s="3259"/>
      <c r="AJ63" s="3139" t="s">
        <v>1179</v>
      </c>
      <c r="AK63" s="3140"/>
      <c r="AL63" s="3140"/>
      <c r="AM63" s="3140"/>
      <c r="AN63" s="3140"/>
      <c r="AO63" s="3140"/>
      <c r="AP63" s="3140"/>
      <c r="AQ63" s="3140"/>
      <c r="AR63" s="3141"/>
      <c r="AS63" s="3423" t="s">
        <v>1180</v>
      </c>
      <c r="AT63" s="3424"/>
      <c r="AU63" s="1784"/>
      <c r="AV63" s="1784" t="s">
        <v>2767</v>
      </c>
      <c r="AW63" s="1784"/>
      <c r="AX63" s="1784" t="s">
        <v>2771</v>
      </c>
      <c r="AY63" s="1784"/>
      <c r="AZ63" s="1784"/>
      <c r="BA63" s="1784"/>
      <c r="BB63" s="1784"/>
      <c r="BC63" s="1784"/>
      <c r="BD63" s="1784"/>
      <c r="BE63" s="1784"/>
      <c r="BF63" s="1784"/>
      <c r="BG63" s="1784"/>
      <c r="BH63" s="1784"/>
      <c r="BI63" s="1784"/>
      <c r="BJ63" s="1784"/>
      <c r="DN63" s="1784"/>
      <c r="DO63" s="1784"/>
      <c r="DP63" s="1784"/>
      <c r="DQ63" s="1784"/>
      <c r="DR63" s="1784"/>
      <c r="DS63" s="1784"/>
      <c r="DT63" s="1784"/>
      <c r="DU63" s="1784"/>
      <c r="DV63" s="1784"/>
      <c r="DW63" s="1784"/>
      <c r="DX63" s="1784"/>
      <c r="EB63" s="3426" t="s">
        <v>1544</v>
      </c>
      <c r="EC63" s="3427"/>
      <c r="ED63" s="3427"/>
      <c r="EE63" s="3427"/>
      <c r="EF63" s="3427"/>
      <c r="EG63" s="3428"/>
      <c r="EH63" s="3426" t="s">
        <v>2803</v>
      </c>
      <c r="EI63" s="3427"/>
      <c r="EJ63" s="3427"/>
      <c r="EK63" s="3427"/>
      <c r="EL63" s="3427"/>
      <c r="EM63" s="3428"/>
      <c r="EN63" s="3426" t="s">
        <v>2804</v>
      </c>
      <c r="EO63" s="3427"/>
      <c r="EP63" s="3427"/>
      <c r="EQ63" s="3427"/>
      <c r="ER63" s="3427"/>
      <c r="ES63" s="3428"/>
      <c r="ET63" s="1784"/>
      <c r="EU63" s="1422"/>
    </row>
    <row r="64" spans="4:151" ht="9.9499999999999993" customHeight="1">
      <c r="D64" s="1689"/>
      <c r="E64" s="1786"/>
      <c r="F64" s="920"/>
      <c r="G64" s="920"/>
      <c r="H64" s="920"/>
      <c r="I64" s="920"/>
      <c r="J64" s="486"/>
      <c r="K64" s="1784"/>
      <c r="L64" s="1784"/>
      <c r="M64" s="1784"/>
      <c r="N64" s="1784"/>
      <c r="O64" s="1784"/>
      <c r="P64" s="1784"/>
      <c r="Q64" s="1784"/>
      <c r="R64" s="1784"/>
      <c r="S64" s="1784"/>
      <c r="T64" s="1784"/>
      <c r="U64" s="1784"/>
      <c r="V64" s="1784"/>
      <c r="W64" s="1784"/>
      <c r="X64" s="1784"/>
      <c r="Y64" s="1784"/>
      <c r="Z64" s="1784"/>
      <c r="AA64" s="1784"/>
      <c r="AB64" s="1784"/>
      <c r="AC64" s="1784"/>
      <c r="AD64" s="1784"/>
      <c r="AE64" s="1784"/>
      <c r="AF64" s="1784"/>
      <c r="AG64" s="1784"/>
      <c r="AH64" s="1784"/>
      <c r="AI64" s="1784"/>
      <c r="AJ64" s="1784"/>
      <c r="AK64" s="1784"/>
      <c r="AL64" s="1784"/>
      <c r="AM64" s="1784"/>
      <c r="AN64" s="1784"/>
      <c r="AO64" s="1784"/>
      <c r="AP64" s="1784"/>
      <c r="AQ64" s="1784"/>
      <c r="AR64" s="1784"/>
      <c r="AS64" s="1784"/>
      <c r="AT64" s="1784"/>
      <c r="AU64" s="1784"/>
      <c r="AV64" s="1784"/>
      <c r="AW64" s="1784"/>
      <c r="AX64" s="1784"/>
      <c r="AY64" s="1784"/>
      <c r="AZ64" s="1784"/>
      <c r="BA64" s="1784"/>
      <c r="BB64" s="1784"/>
      <c r="BC64" s="1784"/>
      <c r="BD64" s="1784"/>
      <c r="BE64" s="1784"/>
      <c r="BF64" s="1784"/>
      <c r="BG64" s="1784"/>
      <c r="BH64" s="1784"/>
      <c r="BI64" s="1784"/>
      <c r="BJ64" s="1784"/>
      <c r="BK64" s="1784"/>
      <c r="BL64" s="1784"/>
      <c r="BM64" s="1784"/>
      <c r="BN64" s="1784"/>
      <c r="BO64" s="1784"/>
      <c r="BP64" s="1784"/>
      <c r="BQ64" s="1784"/>
      <c r="BR64" s="1784"/>
      <c r="BS64" s="1784"/>
      <c r="BT64" s="1784"/>
      <c r="BU64" s="1784"/>
      <c r="BV64" s="1784"/>
      <c r="BW64" s="1784"/>
      <c r="BX64" s="1784"/>
      <c r="BY64" s="1784"/>
      <c r="BZ64" s="1784"/>
      <c r="CA64" s="1784"/>
      <c r="CB64" s="1784"/>
      <c r="CC64" s="1784"/>
      <c r="CD64" s="1784"/>
      <c r="CE64" s="1784"/>
      <c r="CF64" s="1784"/>
      <c r="CG64" s="1784"/>
      <c r="CH64" s="1784"/>
      <c r="CI64" s="1784"/>
      <c r="CJ64" s="1784"/>
      <c r="CK64" s="1784"/>
      <c r="CL64" s="1784"/>
      <c r="CM64" s="1784"/>
      <c r="CN64" s="1784"/>
      <c r="CO64" s="1784"/>
      <c r="CP64" s="1784"/>
      <c r="CQ64" s="1784"/>
      <c r="CR64" s="1784"/>
      <c r="CS64" s="1784"/>
      <c r="CT64" s="1784"/>
      <c r="CU64" s="1784"/>
      <c r="CV64" s="1784"/>
      <c r="CW64" s="1784"/>
      <c r="CX64" s="1784"/>
      <c r="CY64" s="1784"/>
      <c r="CZ64" s="1784"/>
      <c r="DA64" s="1784"/>
      <c r="DB64" s="1784"/>
      <c r="DC64" s="1784"/>
      <c r="DD64" s="1784"/>
      <c r="DE64" s="1784"/>
      <c r="DF64" s="1784"/>
      <c r="DG64" s="1784"/>
      <c r="DH64" s="1784"/>
      <c r="DI64" s="1784"/>
      <c r="DJ64" s="1784"/>
      <c r="DK64" s="1784"/>
      <c r="DL64" s="1784"/>
      <c r="DM64" s="1784"/>
      <c r="DN64" s="1784"/>
      <c r="DO64" s="1784"/>
      <c r="DP64" s="1784"/>
      <c r="DQ64" s="1784"/>
      <c r="DR64" s="1784"/>
      <c r="DS64" s="1784"/>
      <c r="DT64" s="1784"/>
      <c r="DU64" s="1784"/>
      <c r="DV64" s="1784"/>
      <c r="DW64" s="1784"/>
      <c r="DX64" s="1784"/>
      <c r="DY64" s="1784"/>
      <c r="DZ64" s="1784"/>
      <c r="EA64" s="1784"/>
      <c r="EB64" s="1784"/>
      <c r="EC64" s="1784"/>
      <c r="ED64" s="1784"/>
      <c r="EE64" s="1784"/>
      <c r="EF64" s="1784"/>
      <c r="EG64" s="1784"/>
      <c r="EH64" s="1784"/>
      <c r="EI64" s="1784"/>
      <c r="EJ64" s="1784"/>
      <c r="EK64" s="1784"/>
      <c r="EL64" s="1784"/>
      <c r="EM64" s="1784"/>
      <c r="EN64" s="1784"/>
      <c r="EO64" s="1784"/>
      <c r="EP64" s="1784"/>
      <c r="EQ64" s="1784"/>
      <c r="ER64" s="1784"/>
      <c r="ES64" s="1784"/>
      <c r="ET64" s="1784"/>
      <c r="EU64" s="1422"/>
    </row>
    <row r="65" spans="4:151" ht="18.95" customHeight="1">
      <c r="D65" s="1689"/>
      <c r="E65" s="1786" t="s">
        <v>2752</v>
      </c>
      <c r="F65" s="938"/>
      <c r="G65" s="938"/>
      <c r="H65" s="938"/>
      <c r="I65" s="938"/>
      <c r="J65" s="486"/>
      <c r="K65" s="3139" t="s">
        <v>2754</v>
      </c>
      <c r="L65" s="3140"/>
      <c r="M65" s="3140"/>
      <c r="N65" s="3140"/>
      <c r="O65" s="3140"/>
      <c r="P65" s="3140"/>
      <c r="Q65" s="3140"/>
      <c r="R65" s="3140"/>
      <c r="S65" s="3141"/>
      <c r="T65" s="3423" t="s">
        <v>2753</v>
      </c>
      <c r="U65" s="3424"/>
      <c r="V65" s="1784"/>
      <c r="W65" s="1460" t="s">
        <v>2755</v>
      </c>
      <c r="X65" s="1460"/>
      <c r="Y65" s="1460"/>
      <c r="Z65" s="1460"/>
      <c r="AA65" s="1460"/>
      <c r="AB65" s="1460"/>
      <c r="AC65" s="3139" t="s">
        <v>2794</v>
      </c>
      <c r="AD65" s="3140"/>
      <c r="AE65" s="3140"/>
      <c r="AF65" s="3140"/>
      <c r="AG65" s="3140"/>
      <c r="AH65" s="3140"/>
      <c r="AI65" s="3140"/>
      <c r="AJ65" s="3140"/>
      <c r="AK65" s="3141"/>
      <c r="AL65" s="3423" t="s">
        <v>2753</v>
      </c>
      <c r="AM65" s="3424"/>
      <c r="AN65" s="1784"/>
      <c r="AO65" s="1460" t="s">
        <v>2756</v>
      </c>
      <c r="AP65" s="1460"/>
      <c r="AQ65" s="1460"/>
      <c r="AR65" s="1460"/>
      <c r="AS65" s="1460"/>
      <c r="AT65" s="3139" t="s">
        <v>2758</v>
      </c>
      <c r="AU65" s="3140"/>
      <c r="AV65" s="3140"/>
      <c r="AW65" s="3140"/>
      <c r="AX65" s="3140"/>
      <c r="AY65" s="3140"/>
      <c r="AZ65" s="3140"/>
      <c r="BA65" s="3140"/>
      <c r="BB65" s="3141"/>
      <c r="BC65" s="3423" t="s">
        <v>2753</v>
      </c>
      <c r="BD65" s="3424"/>
      <c r="BE65" s="1784"/>
      <c r="BF65" s="1460" t="s">
        <v>2761</v>
      </c>
      <c r="BG65" s="1460"/>
      <c r="BH65" s="1460"/>
      <c r="BI65" s="1460"/>
      <c r="BJ65" s="1460"/>
      <c r="BK65" s="3139" t="s">
        <v>2783</v>
      </c>
      <c r="BL65" s="3140"/>
      <c r="BM65" s="3140"/>
      <c r="BN65" s="3140"/>
      <c r="BO65" s="3140"/>
      <c r="BP65" s="3140"/>
      <c r="BQ65" s="3140"/>
      <c r="BR65" s="3140"/>
      <c r="BS65" s="3140"/>
      <c r="BT65" s="3140"/>
      <c r="BU65" s="3141"/>
      <c r="BV65" s="1784"/>
      <c r="BW65" s="3325" t="s">
        <v>2762</v>
      </c>
      <c r="BX65" s="3325"/>
      <c r="BY65" s="3325"/>
      <c r="BZ65" s="3325"/>
      <c r="CA65" s="3325"/>
      <c r="CB65" s="3325"/>
      <c r="CC65" s="3325"/>
      <c r="CD65" s="3325"/>
      <c r="CE65" s="3325"/>
      <c r="CF65" s="3429"/>
      <c r="CG65" s="3430" t="s">
        <v>2763</v>
      </c>
      <c r="CH65" s="3431"/>
      <c r="CI65" s="3431"/>
      <c r="CJ65" s="3431"/>
      <c r="CK65" s="3431"/>
      <c r="CL65" s="3431"/>
      <c r="CM65" s="3431"/>
      <c r="CN65" s="3431"/>
      <c r="CO65" s="3431"/>
      <c r="CP65" s="3431"/>
      <c r="CQ65" s="3432"/>
      <c r="CS65" s="3348" t="s">
        <v>2765</v>
      </c>
      <c r="CT65" s="3348"/>
      <c r="CU65" s="3348"/>
      <c r="CV65" s="3348"/>
      <c r="CW65" s="3348"/>
      <c r="CX65" s="3348"/>
      <c r="CY65" s="3348"/>
      <c r="CZ65" s="3139" t="s">
        <v>2760</v>
      </c>
      <c r="DA65" s="3140"/>
      <c r="DB65" s="3140"/>
      <c r="DC65" s="3140"/>
      <c r="DD65" s="3140"/>
      <c r="DE65" s="3140"/>
      <c r="DF65" s="3141"/>
      <c r="DG65" s="3423" t="s">
        <v>2759</v>
      </c>
      <c r="DH65" s="3424"/>
      <c r="DI65" s="1784"/>
      <c r="DJ65" s="1784"/>
      <c r="DK65" s="1784"/>
      <c r="DL65" s="1784"/>
      <c r="DM65" s="1784"/>
      <c r="DN65" s="1784"/>
      <c r="DO65" s="1784"/>
      <c r="DP65" s="1784"/>
      <c r="DQ65" s="1784"/>
      <c r="DR65" s="1784"/>
      <c r="DS65" s="1784"/>
      <c r="DT65" s="1784"/>
      <c r="DU65" s="1784"/>
      <c r="DV65" s="1784"/>
      <c r="DW65" s="1784"/>
      <c r="DX65" s="1784"/>
      <c r="DY65" s="1784"/>
      <c r="DZ65" s="1784"/>
      <c r="EA65" s="1784"/>
      <c r="EB65" s="1784"/>
      <c r="EC65" s="1784"/>
      <c r="ED65" s="1784"/>
      <c r="EE65" s="1784"/>
      <c r="EF65" s="1784"/>
      <c r="EG65" s="1784"/>
      <c r="EH65" s="1784"/>
      <c r="EI65" s="1784"/>
      <c r="EJ65" s="1784"/>
      <c r="EK65" s="1784"/>
      <c r="EL65" s="1784"/>
      <c r="EM65" s="1784"/>
      <c r="EN65" s="1784"/>
      <c r="EO65" s="1784"/>
      <c r="EP65" s="1784"/>
      <c r="EQ65" s="1784"/>
      <c r="ER65" s="1784"/>
      <c r="ES65" s="1784"/>
      <c r="ET65" s="1784"/>
      <c r="EU65" s="1422"/>
    </row>
    <row r="66" spans="4:151" ht="9.9499999999999993" customHeight="1">
      <c r="D66" s="1689"/>
      <c r="E66" s="920"/>
      <c r="F66" s="920"/>
      <c r="G66" s="920"/>
      <c r="H66" s="920"/>
      <c r="I66" s="920"/>
      <c r="J66" s="486"/>
      <c r="K66" s="1784"/>
      <c r="L66" s="1784"/>
      <c r="M66" s="1784"/>
      <c r="N66" s="1784"/>
      <c r="O66" s="1784"/>
      <c r="P66" s="1784"/>
      <c r="Q66" s="1784"/>
      <c r="R66" s="1784"/>
      <c r="S66" s="1784"/>
      <c r="T66" s="1784"/>
      <c r="U66" s="1784"/>
      <c r="V66" s="1784"/>
      <c r="W66" s="1784"/>
      <c r="X66" s="1784"/>
      <c r="Y66" s="1784"/>
      <c r="Z66" s="1784"/>
      <c r="AA66" s="1784"/>
      <c r="AB66" s="1784"/>
      <c r="AC66" s="1784"/>
      <c r="AD66" s="1784"/>
      <c r="AE66" s="1784"/>
      <c r="AF66" s="1784"/>
      <c r="AG66" s="1784"/>
      <c r="AH66" s="1784"/>
      <c r="AI66" s="1784"/>
      <c r="AJ66" s="1784"/>
      <c r="AK66" s="1784"/>
      <c r="AL66" s="1784"/>
      <c r="AM66" s="1784"/>
      <c r="AN66" s="1784"/>
      <c r="AO66" s="1784"/>
      <c r="AP66" s="1784"/>
      <c r="AQ66" s="1784"/>
      <c r="AR66" s="1784"/>
      <c r="AS66" s="1784"/>
      <c r="AT66" s="1784"/>
      <c r="AU66" s="1784"/>
      <c r="AV66" s="1784"/>
      <c r="AW66" s="1784"/>
      <c r="AX66" s="1784"/>
      <c r="AY66" s="1784"/>
      <c r="AZ66" s="1784"/>
      <c r="BA66" s="1784"/>
      <c r="BB66" s="1784"/>
      <c r="BC66" s="1784"/>
      <c r="BD66" s="1784"/>
      <c r="BE66" s="1784"/>
      <c r="BF66" s="1784"/>
      <c r="BG66" s="1784"/>
      <c r="BH66" s="1784"/>
      <c r="BI66" s="1784"/>
      <c r="BJ66" s="1784"/>
      <c r="BK66" s="1784"/>
      <c r="BL66" s="1784"/>
      <c r="BM66" s="1784"/>
      <c r="BN66" s="1784"/>
      <c r="BO66" s="1784"/>
      <c r="BP66" s="1784"/>
      <c r="BQ66" s="1784"/>
      <c r="BR66" s="1784"/>
      <c r="BS66" s="1784"/>
      <c r="BT66" s="1784"/>
      <c r="BU66" s="1784"/>
      <c r="BV66" s="1784"/>
      <c r="BW66" s="1784"/>
      <c r="BX66" s="1784"/>
      <c r="BY66" s="1784"/>
      <c r="BZ66" s="1784"/>
      <c r="CA66" s="1784"/>
      <c r="CB66" s="1784"/>
      <c r="CC66" s="1784"/>
      <c r="CD66" s="1784"/>
      <c r="CE66" s="1784"/>
      <c r="CF66" s="1784"/>
      <c r="CG66" s="1784"/>
      <c r="CH66" s="1784"/>
      <c r="CI66" s="1784"/>
      <c r="CJ66" s="1784"/>
      <c r="CK66" s="1784"/>
      <c r="CL66" s="1784"/>
      <c r="CM66" s="1784"/>
      <c r="CN66" s="1784"/>
      <c r="CO66" s="1784"/>
      <c r="CP66" s="1784"/>
      <c r="CQ66" s="1784"/>
      <c r="CR66" s="1784"/>
      <c r="CS66" s="1784"/>
      <c r="CT66" s="1784"/>
      <c r="CU66" s="1784"/>
      <c r="CV66" s="1784"/>
      <c r="CW66" s="1784"/>
      <c r="CX66" s="1784"/>
      <c r="CY66" s="1784"/>
      <c r="CZ66" s="1784"/>
      <c r="DA66" s="1784"/>
      <c r="DB66" s="1784"/>
      <c r="DC66" s="1784"/>
      <c r="DD66" s="1784"/>
      <c r="DE66" s="1784"/>
      <c r="DF66" s="1784"/>
      <c r="DG66" s="1784"/>
      <c r="DH66" s="1784"/>
      <c r="DI66" s="1784"/>
      <c r="DJ66" s="1784"/>
      <c r="DK66" s="1784"/>
      <c r="DL66" s="1784"/>
      <c r="DM66" s="1784"/>
      <c r="DN66" s="1784"/>
      <c r="DO66" s="1784"/>
      <c r="DP66" s="1784"/>
      <c r="DQ66" s="1784"/>
      <c r="DR66" s="1784"/>
      <c r="DS66" s="1784"/>
      <c r="DT66" s="1784"/>
      <c r="DU66" s="1784"/>
      <c r="DV66" s="1784"/>
      <c r="DW66" s="1784"/>
      <c r="DX66" s="1784"/>
      <c r="DY66" s="1784"/>
      <c r="DZ66" s="1784"/>
      <c r="EA66" s="1784"/>
      <c r="EB66" s="1784"/>
      <c r="EC66" s="1784"/>
      <c r="ED66" s="1784"/>
      <c r="EE66" s="1784"/>
      <c r="EF66" s="1784"/>
      <c r="EG66" s="1784"/>
      <c r="EH66" s="1784"/>
      <c r="EI66" s="1784"/>
      <c r="EJ66" s="1784"/>
      <c r="EK66" s="1784"/>
      <c r="EL66" s="1784"/>
      <c r="EM66" s="1784"/>
      <c r="EN66" s="1784"/>
      <c r="EO66" s="1784"/>
      <c r="EP66" s="1784"/>
      <c r="EQ66" s="1784"/>
      <c r="ER66" s="1784"/>
      <c r="ES66" s="1784"/>
      <c r="ET66" s="1784"/>
      <c r="EU66" s="1422"/>
    </row>
    <row r="67" spans="4:151" ht="18.95" customHeight="1">
      <c r="D67" s="1689"/>
      <c r="E67" s="1283" t="s">
        <v>2805</v>
      </c>
      <c r="F67" s="486"/>
      <c r="G67" s="486"/>
      <c r="H67" s="486"/>
      <c r="I67" s="486"/>
      <c r="J67" s="486"/>
      <c r="K67" s="1821"/>
      <c r="L67" s="1817" t="s">
        <v>2770</v>
      </c>
      <c r="M67" s="1818"/>
      <c r="N67" s="1818"/>
      <c r="O67" s="1818"/>
      <c r="P67" s="1818"/>
      <c r="Q67" s="1818"/>
      <c r="R67" s="1818"/>
      <c r="S67" s="1819"/>
      <c r="T67" s="1819"/>
      <c r="U67" s="1819" t="s">
        <v>2767</v>
      </c>
      <c r="V67" s="1819"/>
      <c r="W67" s="1819" t="s">
        <v>2768</v>
      </c>
      <c r="X67" s="1819"/>
      <c r="Y67" s="1819"/>
      <c r="Z67" s="1819"/>
      <c r="AA67" s="1819" t="s">
        <v>2767</v>
      </c>
      <c r="AB67" s="1819"/>
      <c r="AC67" s="1819" t="s">
        <v>2769</v>
      </c>
      <c r="AD67" s="1819"/>
      <c r="AE67" s="1819"/>
      <c r="AF67" s="1819"/>
      <c r="AG67" s="1819"/>
      <c r="AH67" s="1819"/>
      <c r="AI67" s="1817"/>
      <c r="AJ67" s="1818"/>
      <c r="AK67" s="1817" t="s">
        <v>2790</v>
      </c>
      <c r="AL67" s="1818"/>
      <c r="AM67" s="1818"/>
      <c r="AN67" s="1818"/>
      <c r="AO67" s="1818"/>
      <c r="AP67" s="1818"/>
      <c r="AQ67" s="1818"/>
      <c r="AR67" s="1818"/>
      <c r="AS67" s="1819"/>
      <c r="AT67" s="1819" t="s">
        <v>2767</v>
      </c>
      <c r="AU67" s="1819"/>
      <c r="AV67" s="1819" t="s">
        <v>2792</v>
      </c>
      <c r="AW67" s="1819"/>
      <c r="AX67" s="1819"/>
      <c r="AY67" s="1819"/>
      <c r="AZ67" s="1819" t="s">
        <v>2767</v>
      </c>
      <c r="BA67" s="1819"/>
      <c r="BB67" s="1819" t="s">
        <v>2791</v>
      </c>
      <c r="BC67" s="1819"/>
      <c r="BD67" s="1819"/>
      <c r="BE67" s="1819"/>
      <c r="BF67" s="1819"/>
      <c r="BG67" s="1819"/>
      <c r="BH67" s="1820"/>
      <c r="BJ67" s="1784"/>
      <c r="BK67" s="1784"/>
      <c r="BL67" s="1784"/>
      <c r="BM67" s="1784"/>
      <c r="BN67" s="1784"/>
      <c r="BO67" s="1784"/>
      <c r="BP67" s="1784"/>
      <c r="BQ67" s="1784"/>
      <c r="BR67" s="1784"/>
      <c r="BS67" s="1784"/>
      <c r="BT67" s="1784"/>
      <c r="BU67" s="1784"/>
      <c r="BV67" s="1784"/>
      <c r="BW67" s="1784"/>
      <c r="BX67" s="1784"/>
      <c r="BY67" s="1784"/>
      <c r="BZ67" s="1784"/>
      <c r="CA67" s="1784"/>
      <c r="CB67" s="1784"/>
      <c r="CC67" s="1784"/>
      <c r="CD67" s="1784"/>
      <c r="CE67" s="1784"/>
      <c r="CF67" s="1784"/>
      <c r="CG67" s="1784"/>
      <c r="CH67" s="1784"/>
      <c r="CI67" s="1784"/>
      <c r="CJ67" s="1784"/>
      <c r="CK67" s="1784"/>
      <c r="CL67" s="1784"/>
      <c r="CM67" s="1784"/>
      <c r="CN67" s="1784"/>
      <c r="CO67" s="1784"/>
      <c r="CP67" s="1784"/>
      <c r="CQ67" s="1784"/>
      <c r="CR67" s="1784"/>
      <c r="CS67" s="1784"/>
      <c r="CT67" s="1784"/>
      <c r="CU67" s="1784"/>
      <c r="CV67" s="1784"/>
      <c r="CW67" s="1784"/>
      <c r="CX67" s="1784"/>
      <c r="CY67" s="1784"/>
      <c r="CZ67" s="1784"/>
      <c r="DA67" s="1784"/>
      <c r="DB67" s="1784"/>
      <c r="DC67" s="1784"/>
      <c r="DD67" s="1784"/>
      <c r="DE67" s="1784"/>
      <c r="DF67" s="1784"/>
      <c r="DG67" s="1784"/>
      <c r="DH67" s="1784"/>
      <c r="DI67" s="1784"/>
      <c r="DJ67" s="1784"/>
      <c r="DK67" s="1784"/>
      <c r="DL67" s="1784"/>
      <c r="DM67" s="1784"/>
      <c r="DN67" s="1784"/>
      <c r="DO67" s="1784"/>
      <c r="DP67" s="1784"/>
      <c r="DQ67" s="1784"/>
      <c r="DR67" s="1784"/>
      <c r="DS67" s="1784"/>
      <c r="DT67" s="1784"/>
      <c r="DU67" s="1784"/>
      <c r="DV67" s="1784"/>
      <c r="DW67" s="1784"/>
      <c r="DX67" s="1784"/>
      <c r="DY67" s="1784"/>
      <c r="DZ67" s="1784"/>
      <c r="EA67" s="1784"/>
      <c r="EB67" s="1784"/>
      <c r="EC67" s="1784"/>
      <c r="ED67" s="1784"/>
      <c r="EE67" s="1784"/>
      <c r="EF67" s="1784"/>
      <c r="EG67" s="1784"/>
      <c r="EH67" s="1784"/>
      <c r="EI67" s="1784"/>
      <c r="EJ67" s="1784"/>
      <c r="EK67" s="1784"/>
      <c r="EL67" s="1784"/>
      <c r="EM67" s="1784"/>
      <c r="EN67" s="1784"/>
      <c r="EO67" s="1784"/>
      <c r="EP67" s="1784"/>
      <c r="EQ67" s="1784"/>
      <c r="ER67" s="1784"/>
      <c r="ES67" s="1784"/>
      <c r="ET67" s="1784"/>
      <c r="EU67" s="1422"/>
    </row>
    <row r="68" spans="4:151" ht="9.9499999999999993" customHeight="1">
      <c r="D68" s="1689"/>
      <c r="E68" s="1784"/>
      <c r="F68" s="1784"/>
      <c r="G68" s="1784"/>
      <c r="H68" s="1784"/>
      <c r="I68" s="1784"/>
      <c r="J68" s="1784"/>
      <c r="K68" s="1784"/>
      <c r="L68" s="1784"/>
      <c r="M68" s="1784"/>
      <c r="N68" s="1784"/>
      <c r="O68" s="1784"/>
      <c r="P68" s="1784"/>
      <c r="Q68" s="1784"/>
      <c r="R68" s="1784"/>
      <c r="S68" s="1784"/>
      <c r="T68" s="1784"/>
      <c r="U68" s="1784"/>
      <c r="V68" s="1784"/>
      <c r="W68" s="1784"/>
      <c r="X68" s="1784"/>
      <c r="Y68" s="1784"/>
      <c r="Z68" s="1784"/>
      <c r="AA68" s="1784"/>
      <c r="AB68" s="1784"/>
      <c r="AC68" s="1784"/>
      <c r="AD68" s="1784"/>
      <c r="AE68" s="1784"/>
      <c r="AF68" s="1784"/>
      <c r="AG68" s="1784"/>
      <c r="AH68" s="1784"/>
      <c r="AI68" s="1784"/>
      <c r="AJ68" s="1784"/>
      <c r="AK68" s="1784"/>
      <c r="AL68" s="1784"/>
      <c r="AM68" s="1784"/>
      <c r="AN68" s="1784"/>
      <c r="AO68" s="1784"/>
      <c r="AP68" s="1784"/>
      <c r="AQ68" s="1784"/>
      <c r="AR68" s="1784"/>
      <c r="AS68" s="1784"/>
      <c r="AT68" s="1784"/>
      <c r="AU68" s="1784"/>
      <c r="AV68" s="1784"/>
      <c r="AW68" s="1784"/>
      <c r="AX68" s="1784"/>
      <c r="AY68" s="1784"/>
      <c r="AZ68" s="1784"/>
      <c r="BA68" s="1784"/>
      <c r="BB68" s="1784"/>
      <c r="BC68" s="1784"/>
      <c r="BD68" s="1784"/>
      <c r="BE68" s="1784"/>
      <c r="BF68" s="1784"/>
      <c r="BG68" s="1784"/>
      <c r="BH68" s="1784"/>
      <c r="BI68" s="1784"/>
      <c r="BJ68" s="1784"/>
      <c r="BK68" s="1784"/>
      <c r="BL68" s="1784"/>
      <c r="BM68" s="1784"/>
      <c r="BN68" s="1784"/>
      <c r="BO68" s="1784"/>
      <c r="BP68" s="1784"/>
      <c r="BQ68" s="1784"/>
      <c r="BR68" s="1784"/>
      <c r="BS68" s="1784"/>
      <c r="BT68" s="1784"/>
      <c r="BU68" s="1784"/>
      <c r="BV68" s="1784"/>
      <c r="BW68" s="1784"/>
      <c r="BX68" s="1784"/>
      <c r="BY68" s="1784"/>
      <c r="BZ68" s="1784"/>
      <c r="CA68" s="1784"/>
      <c r="CB68" s="1784"/>
      <c r="CC68" s="1784"/>
      <c r="CD68" s="1784"/>
      <c r="CE68" s="1784"/>
      <c r="CF68" s="1784"/>
      <c r="CG68" s="1784"/>
      <c r="CH68" s="1784"/>
      <c r="CI68" s="1784"/>
      <c r="CJ68" s="1784"/>
      <c r="CK68" s="1784"/>
      <c r="CL68" s="1784"/>
      <c r="CM68" s="1784"/>
      <c r="CN68" s="1784"/>
      <c r="CO68" s="1784"/>
      <c r="CP68" s="1784"/>
      <c r="CQ68" s="1784"/>
      <c r="CR68" s="1784"/>
      <c r="CS68" s="1784"/>
      <c r="CT68" s="1784"/>
      <c r="CU68" s="1784"/>
      <c r="CV68" s="1784"/>
      <c r="CW68" s="1784"/>
      <c r="CX68" s="1784"/>
      <c r="CY68" s="1784"/>
      <c r="CZ68" s="1784"/>
      <c r="DA68" s="1784"/>
      <c r="DB68" s="1784"/>
      <c r="DC68" s="1784"/>
      <c r="DD68" s="1784"/>
      <c r="DE68" s="1784"/>
      <c r="DF68" s="1784"/>
      <c r="DG68" s="1784"/>
      <c r="DH68" s="1784"/>
      <c r="DI68" s="1784"/>
      <c r="DJ68" s="1784"/>
      <c r="DK68" s="1784"/>
      <c r="DL68" s="1784"/>
      <c r="DM68" s="1784"/>
      <c r="DN68" s="1784"/>
      <c r="DO68" s="1784"/>
      <c r="DP68" s="1784"/>
      <c r="DQ68" s="1784"/>
      <c r="DR68" s="1784"/>
      <c r="DS68" s="1784"/>
      <c r="DT68" s="1784"/>
      <c r="DU68" s="1784"/>
      <c r="DV68" s="1784"/>
      <c r="DW68" s="1784"/>
      <c r="DX68" s="1784"/>
      <c r="DY68" s="1784"/>
      <c r="DZ68" s="1784"/>
      <c r="EA68" s="1784"/>
      <c r="EB68" s="1784"/>
      <c r="EC68" s="1784"/>
      <c r="ED68" s="1784"/>
      <c r="EE68" s="1784"/>
      <c r="EF68" s="1784"/>
      <c r="EG68" s="1784"/>
      <c r="EH68" s="1784"/>
      <c r="EI68" s="1784"/>
      <c r="EJ68" s="1784"/>
      <c r="EK68" s="1784"/>
      <c r="EL68" s="1784"/>
      <c r="EM68" s="1784"/>
      <c r="EN68" s="1784"/>
      <c r="EO68" s="1784"/>
      <c r="EP68" s="1784"/>
      <c r="EQ68" s="1784"/>
      <c r="ER68" s="1784"/>
      <c r="ES68" s="1784"/>
      <c r="ET68" s="1784"/>
      <c r="EU68" s="1422"/>
    </row>
    <row r="69" spans="4:151" ht="18.95" customHeight="1">
      <c r="D69" s="1689"/>
      <c r="E69" s="3133" t="s">
        <v>1559</v>
      </c>
      <c r="F69" s="3134"/>
      <c r="G69" s="2797" t="s">
        <v>2761</v>
      </c>
      <c r="H69" s="2798"/>
      <c r="I69" s="2798"/>
      <c r="J69" s="2798"/>
      <c r="K69" s="2798"/>
      <c r="L69" s="2798"/>
      <c r="M69" s="2798"/>
      <c r="N69" s="2798"/>
      <c r="O69" s="2798"/>
      <c r="P69" s="2799"/>
      <c r="Q69" s="2797" t="s">
        <v>2800</v>
      </c>
      <c r="R69" s="2798"/>
      <c r="S69" s="2798"/>
      <c r="T69" s="2798"/>
      <c r="U69" s="2799"/>
      <c r="V69" s="3436" t="s">
        <v>2785</v>
      </c>
      <c r="W69" s="3134"/>
      <c r="X69" s="3134"/>
      <c r="Y69" s="3134"/>
      <c r="Z69" s="3134"/>
      <c r="AA69" s="3134"/>
      <c r="AB69" s="3134"/>
      <c r="AC69" s="3134"/>
      <c r="AD69" s="3135"/>
      <c r="AE69" s="3433" t="s">
        <v>2796</v>
      </c>
      <c r="AF69" s="3434"/>
      <c r="AG69" s="3434"/>
      <c r="AH69" s="3434"/>
      <c r="AI69" s="3434"/>
      <c r="AJ69" s="3434"/>
      <c r="AK69" s="3434"/>
      <c r="AL69" s="3434"/>
      <c r="AM69" s="3434"/>
      <c r="AN69" s="3434"/>
      <c r="AO69" s="3434"/>
      <c r="AP69" s="3434"/>
      <c r="AQ69" s="3434"/>
      <c r="AR69" s="3434"/>
      <c r="AS69" s="3434"/>
      <c r="AT69" s="3434"/>
      <c r="AU69" s="3434"/>
      <c r="AV69" s="3434"/>
      <c r="AW69" s="3434"/>
      <c r="AX69" s="3434"/>
      <c r="AY69" s="3434"/>
      <c r="AZ69" s="3435"/>
      <c r="BA69" s="929" t="s">
        <v>2784</v>
      </c>
      <c r="BB69" s="930"/>
      <c r="BC69" s="930"/>
      <c r="BD69" s="930"/>
      <c r="BE69" s="930"/>
      <c r="BF69" s="930"/>
      <c r="BG69" s="930"/>
      <c r="BH69" s="930"/>
      <c r="BI69" s="930"/>
      <c r="BJ69" s="1814"/>
      <c r="BK69" s="1814"/>
      <c r="BL69" s="1814"/>
      <c r="BM69" s="1814"/>
      <c r="BN69" s="1814"/>
      <c r="BO69" s="1814"/>
      <c r="BP69" s="1814"/>
      <c r="BQ69" s="1814"/>
      <c r="BR69" s="1814"/>
      <c r="BS69" s="1814"/>
      <c r="BT69" s="1814"/>
      <c r="BU69" s="1814"/>
      <c r="BV69" s="1814"/>
      <c r="BW69" s="1814"/>
      <c r="BX69" s="1814"/>
      <c r="BY69" s="1814"/>
      <c r="BZ69" s="1814"/>
      <c r="CA69" s="1814"/>
      <c r="CB69" s="1814"/>
      <c r="CC69" s="1814"/>
      <c r="CD69" s="1814"/>
      <c r="CE69" s="1814"/>
      <c r="CF69" s="1814"/>
      <c r="CG69" s="1814"/>
      <c r="CH69" s="1814"/>
      <c r="CI69" s="1814"/>
      <c r="CJ69" s="1814"/>
      <c r="CK69" s="1814"/>
      <c r="CL69" s="1814"/>
      <c r="CM69" s="1814"/>
      <c r="CN69" s="1814"/>
      <c r="CO69" s="1814"/>
      <c r="CP69" s="1814"/>
      <c r="CQ69" s="1814"/>
      <c r="CR69" s="1814"/>
      <c r="CS69" s="1814"/>
      <c r="CT69" s="1814"/>
      <c r="CU69" s="1814"/>
      <c r="CV69" s="1814"/>
      <c r="CW69" s="1814"/>
      <c r="CX69" s="1814"/>
      <c r="CY69" s="1814"/>
      <c r="CZ69" s="1814"/>
      <c r="DA69" s="1814"/>
      <c r="DB69" s="1814"/>
      <c r="DC69" s="1814"/>
      <c r="DD69" s="1814"/>
      <c r="DE69" s="1814"/>
      <c r="DF69" s="1814"/>
      <c r="DG69" s="1814"/>
      <c r="DH69" s="1814"/>
      <c r="DI69" s="1814"/>
      <c r="DJ69" s="1814"/>
      <c r="DK69" s="1814"/>
      <c r="DL69" s="1814"/>
      <c r="DM69" s="1814"/>
      <c r="DN69" s="1814"/>
      <c r="DO69" s="1814"/>
      <c r="DP69" s="1814"/>
      <c r="DQ69" s="1814"/>
      <c r="DR69" s="1814"/>
      <c r="DS69" s="1814"/>
      <c r="DT69" s="1814"/>
      <c r="DU69" s="1814"/>
      <c r="DV69" s="1814"/>
      <c r="DW69" s="1814"/>
      <c r="DX69" s="1814"/>
      <c r="DY69" s="1814"/>
      <c r="DZ69" s="1814"/>
      <c r="EA69" s="1814"/>
      <c r="EB69" s="1059" t="s">
        <v>2797</v>
      </c>
      <c r="EC69" s="1815"/>
      <c r="ED69" s="1815"/>
      <c r="EE69" s="1815"/>
      <c r="EF69" s="1815"/>
      <c r="EG69" s="1815"/>
      <c r="EH69" s="1815"/>
      <c r="EI69" s="1815"/>
      <c r="EJ69" s="1815"/>
      <c r="EK69" s="1815"/>
      <c r="EL69" s="1815"/>
      <c r="EM69" s="1815"/>
      <c r="EN69" s="1815"/>
      <c r="EO69" s="1815"/>
      <c r="EP69" s="1815"/>
      <c r="EQ69" s="1815"/>
      <c r="ER69" s="1815"/>
      <c r="ES69" s="1816"/>
      <c r="ET69" s="1787"/>
      <c r="EU69" s="1422"/>
    </row>
    <row r="70" spans="4:151" ht="18.95" customHeight="1">
      <c r="D70" s="1689"/>
      <c r="E70" s="3136"/>
      <c r="F70" s="3137"/>
      <c r="G70" s="2800"/>
      <c r="H70" s="2801"/>
      <c r="I70" s="2801"/>
      <c r="J70" s="2801"/>
      <c r="K70" s="2801"/>
      <c r="L70" s="2801"/>
      <c r="M70" s="2801"/>
      <c r="N70" s="2801"/>
      <c r="O70" s="2801"/>
      <c r="P70" s="2802"/>
      <c r="Q70" s="2800"/>
      <c r="R70" s="2801"/>
      <c r="S70" s="2801"/>
      <c r="T70" s="2801"/>
      <c r="U70" s="2802"/>
      <c r="V70" s="3136"/>
      <c r="W70" s="3137"/>
      <c r="X70" s="3137"/>
      <c r="Y70" s="3137"/>
      <c r="Z70" s="3137"/>
      <c r="AA70" s="3137"/>
      <c r="AB70" s="3137"/>
      <c r="AC70" s="3137"/>
      <c r="AD70" s="3138"/>
      <c r="AE70" s="3433" t="s">
        <v>2772</v>
      </c>
      <c r="AF70" s="3434"/>
      <c r="AG70" s="3434"/>
      <c r="AH70" s="3434"/>
      <c r="AI70" s="3434"/>
      <c r="AJ70" s="3434"/>
      <c r="AK70" s="3434"/>
      <c r="AL70" s="3434"/>
      <c r="AM70" s="3435"/>
      <c r="AN70" s="3433" t="s">
        <v>2802</v>
      </c>
      <c r="AO70" s="3435"/>
      <c r="AP70" s="3433" t="s">
        <v>2773</v>
      </c>
      <c r="AQ70" s="3434"/>
      <c r="AR70" s="3434"/>
      <c r="AS70" s="3434"/>
      <c r="AT70" s="3434"/>
      <c r="AU70" s="3434"/>
      <c r="AV70" s="3434"/>
      <c r="AW70" s="3434"/>
      <c r="AX70" s="3435"/>
      <c r="AY70" s="3433" t="s">
        <v>2801</v>
      </c>
      <c r="AZ70" s="3435"/>
      <c r="BA70" s="929" t="s">
        <v>2776</v>
      </c>
      <c r="BB70" s="930"/>
      <c r="BC70" s="930"/>
      <c r="BD70" s="930"/>
      <c r="BE70" s="930"/>
      <c r="BF70" s="930"/>
      <c r="BG70" s="930"/>
      <c r="BH70" s="930"/>
      <c r="BI70" s="931"/>
      <c r="BJ70" s="929" t="s">
        <v>2774</v>
      </c>
      <c r="BK70" s="930"/>
      <c r="BL70" s="930"/>
      <c r="BM70" s="930"/>
      <c r="BN70" s="930"/>
      <c r="BO70" s="930"/>
      <c r="BP70" s="930"/>
      <c r="BQ70" s="930"/>
      <c r="BR70" s="931"/>
      <c r="BS70" s="929" t="s">
        <v>2779</v>
      </c>
      <c r="BT70" s="930"/>
      <c r="BU70" s="930"/>
      <c r="BV70" s="930"/>
      <c r="BW70" s="930"/>
      <c r="BX70" s="930"/>
      <c r="BY70" s="930"/>
      <c r="BZ70" s="930"/>
      <c r="CA70" s="931"/>
      <c r="CB70" s="929" t="s">
        <v>2793</v>
      </c>
      <c r="CC70" s="930"/>
      <c r="CD70" s="930"/>
      <c r="CE70" s="930"/>
      <c r="CF70" s="930"/>
      <c r="CG70" s="930"/>
      <c r="CH70" s="930"/>
      <c r="CI70" s="929" t="s">
        <v>2780</v>
      </c>
      <c r="CJ70" s="930"/>
      <c r="CK70" s="930"/>
      <c r="CL70" s="930"/>
      <c r="CM70" s="930"/>
      <c r="CN70" s="930"/>
      <c r="CO70" s="930"/>
      <c r="CP70" s="930"/>
      <c r="CQ70" s="931"/>
      <c r="CR70" s="1813" t="s">
        <v>2781</v>
      </c>
      <c r="CS70" s="930"/>
      <c r="CT70" s="930"/>
      <c r="CU70" s="930"/>
      <c r="CV70" s="930"/>
      <c r="CW70" s="930"/>
      <c r="CX70" s="930"/>
      <c r="CY70" s="930"/>
      <c r="CZ70" s="931"/>
      <c r="DA70" s="2803" t="s">
        <v>2788</v>
      </c>
      <c r="DB70" s="2804"/>
      <c r="DC70" s="2804"/>
      <c r="DD70" s="2804"/>
      <c r="DE70" s="2804"/>
      <c r="DF70" s="2804"/>
      <c r="DG70" s="2804"/>
      <c r="DH70" s="2804"/>
      <c r="DI70" s="2805"/>
      <c r="DJ70" s="2803" t="s">
        <v>2789</v>
      </c>
      <c r="DK70" s="2804"/>
      <c r="DL70" s="2804"/>
      <c r="DM70" s="2804"/>
      <c r="DN70" s="2804"/>
      <c r="DO70" s="2804"/>
      <c r="DP70" s="2804"/>
      <c r="DQ70" s="2804"/>
      <c r="DR70" s="2805"/>
      <c r="DS70" s="2803" t="s">
        <v>2755</v>
      </c>
      <c r="DT70" s="2804"/>
      <c r="DU70" s="2804"/>
      <c r="DV70" s="2804"/>
      <c r="DW70" s="2804"/>
      <c r="DX70" s="2804"/>
      <c r="DY70" s="2804"/>
      <c r="DZ70" s="2804"/>
      <c r="EA70" s="2805"/>
      <c r="EB70" s="3433" t="s">
        <v>2798</v>
      </c>
      <c r="EC70" s="3434"/>
      <c r="ED70" s="3434"/>
      <c r="EE70" s="3434"/>
      <c r="EF70" s="3434"/>
      <c r="EG70" s="3434"/>
      <c r="EH70" s="3434"/>
      <c r="EI70" s="3434"/>
      <c r="EJ70" s="3435"/>
      <c r="EK70" s="3433" t="s">
        <v>2799</v>
      </c>
      <c r="EL70" s="3434"/>
      <c r="EM70" s="3434"/>
      <c r="EN70" s="3434"/>
      <c r="EO70" s="3434"/>
      <c r="EP70" s="3434"/>
      <c r="EQ70" s="3434"/>
      <c r="ER70" s="3434"/>
      <c r="ES70" s="3435"/>
      <c r="ET70" s="1776"/>
      <c r="EU70" s="1422"/>
    </row>
    <row r="71" spans="4:151" ht="39.950000000000003" customHeight="1">
      <c r="D71" s="1689"/>
      <c r="E71" s="3443" t="s">
        <v>2777</v>
      </c>
      <c r="F71" s="3444"/>
      <c r="G71" s="3139" t="s">
        <v>2806</v>
      </c>
      <c r="H71" s="3140"/>
      <c r="I71" s="3140"/>
      <c r="J71" s="3140"/>
      <c r="K71" s="3140"/>
      <c r="L71" s="3140"/>
      <c r="M71" s="3140"/>
      <c r="N71" s="3140"/>
      <c r="O71" s="3140"/>
      <c r="P71" s="3141"/>
      <c r="Q71" s="1811"/>
      <c r="R71" s="1812"/>
      <c r="S71" s="1812"/>
      <c r="T71" s="1812"/>
      <c r="U71" s="1810"/>
      <c r="V71" s="3445" t="s">
        <v>2782</v>
      </c>
      <c r="W71" s="3446"/>
      <c r="X71" s="3446"/>
      <c r="Y71" s="3446"/>
      <c r="Z71" s="3446"/>
      <c r="AA71" s="3446"/>
      <c r="AB71" s="3446"/>
      <c r="AC71" s="3446"/>
      <c r="AD71" s="3447"/>
      <c r="AE71" s="3438" t="s">
        <v>1179</v>
      </c>
      <c r="AF71" s="3439"/>
      <c r="AG71" s="3439"/>
      <c r="AH71" s="3439"/>
      <c r="AI71" s="3439"/>
      <c r="AJ71" s="3439"/>
      <c r="AK71" s="3439"/>
      <c r="AL71" s="3439"/>
      <c r="AM71" s="3440"/>
      <c r="AN71" s="3448" t="s">
        <v>2786</v>
      </c>
      <c r="AO71" s="3449"/>
      <c r="AP71" s="3438" t="s">
        <v>1179</v>
      </c>
      <c r="AQ71" s="3439"/>
      <c r="AR71" s="3439"/>
      <c r="AS71" s="3439"/>
      <c r="AT71" s="3439"/>
      <c r="AU71" s="3439"/>
      <c r="AV71" s="3439"/>
      <c r="AW71" s="3439"/>
      <c r="AX71" s="3440"/>
      <c r="AY71" s="3441" t="s">
        <v>2787</v>
      </c>
      <c r="AZ71" s="3442"/>
      <c r="BA71" s="3139" t="s">
        <v>2754</v>
      </c>
      <c r="BB71" s="3140"/>
      <c r="BC71" s="3140"/>
      <c r="BD71" s="3140"/>
      <c r="BE71" s="3140"/>
      <c r="BF71" s="3140"/>
      <c r="BG71" s="3140"/>
      <c r="BH71" s="3140"/>
      <c r="BI71" s="3141"/>
      <c r="BJ71" s="3139" t="s">
        <v>2775</v>
      </c>
      <c r="BK71" s="3140"/>
      <c r="BL71" s="3140"/>
      <c r="BM71" s="3140"/>
      <c r="BN71" s="3140"/>
      <c r="BO71" s="3140"/>
      <c r="BP71" s="3140"/>
      <c r="BQ71" s="3140"/>
      <c r="BR71" s="3141"/>
      <c r="BS71" s="3139" t="s">
        <v>2778</v>
      </c>
      <c r="BT71" s="3140"/>
      <c r="BU71" s="3140"/>
      <c r="BV71" s="3140"/>
      <c r="BW71" s="3140"/>
      <c r="BX71" s="3140"/>
      <c r="BY71" s="3140"/>
      <c r="BZ71" s="3140"/>
      <c r="CA71" s="3141"/>
      <c r="CB71" s="3451" t="s">
        <v>2768</v>
      </c>
      <c r="CC71" s="3452"/>
      <c r="CD71" s="3452"/>
      <c r="CE71" s="3452"/>
      <c r="CF71" s="3452"/>
      <c r="CG71" s="3452"/>
      <c r="CH71" s="3453"/>
      <c r="CI71" s="3139">
        <v>89011</v>
      </c>
      <c r="CJ71" s="3140"/>
      <c r="CK71" s="3140"/>
      <c r="CL71" s="3140"/>
      <c r="CM71" s="3140"/>
      <c r="CN71" s="3140"/>
      <c r="CO71" s="3140"/>
      <c r="CP71" s="3140"/>
      <c r="CQ71" s="3141"/>
      <c r="CR71" s="3445">
        <v>3.4</v>
      </c>
      <c r="CS71" s="3446"/>
      <c r="CT71" s="3446"/>
      <c r="CU71" s="3446"/>
      <c r="CV71" s="3446"/>
      <c r="CW71" s="3446"/>
      <c r="CX71" s="3446"/>
      <c r="CY71" s="3446"/>
      <c r="CZ71" s="3447"/>
      <c r="DA71" s="3437">
        <v>43869</v>
      </c>
      <c r="DB71" s="3140"/>
      <c r="DC71" s="3140"/>
      <c r="DD71" s="3140"/>
      <c r="DE71" s="3140"/>
      <c r="DF71" s="3140"/>
      <c r="DG71" s="3140"/>
      <c r="DH71" s="3140"/>
      <c r="DI71" s="3141"/>
      <c r="DJ71" s="3437">
        <v>43880</v>
      </c>
      <c r="DK71" s="3140"/>
      <c r="DL71" s="3140"/>
      <c r="DM71" s="3140"/>
      <c r="DN71" s="3140"/>
      <c r="DO71" s="3140"/>
      <c r="DP71" s="3140"/>
      <c r="DQ71" s="3140"/>
      <c r="DR71" s="3141"/>
      <c r="DS71" s="3437" t="s">
        <v>2795</v>
      </c>
      <c r="DT71" s="3140"/>
      <c r="DU71" s="3140"/>
      <c r="DV71" s="3140"/>
      <c r="DW71" s="3140"/>
      <c r="DX71" s="3140"/>
      <c r="DY71" s="3140"/>
      <c r="DZ71" s="3140"/>
      <c r="EA71" s="3141"/>
      <c r="EB71" s="3437">
        <v>43869</v>
      </c>
      <c r="EC71" s="3140"/>
      <c r="ED71" s="3140"/>
      <c r="EE71" s="3140"/>
      <c r="EF71" s="3140"/>
      <c r="EG71" s="3140"/>
      <c r="EH71" s="3140"/>
      <c r="EI71" s="3140"/>
      <c r="EJ71" s="3141"/>
      <c r="EK71" s="3437">
        <v>43880</v>
      </c>
      <c r="EL71" s="3140"/>
      <c r="EM71" s="3140"/>
      <c r="EN71" s="3140"/>
      <c r="EO71" s="3140"/>
      <c r="EP71" s="3140"/>
      <c r="EQ71" s="3140"/>
      <c r="ER71" s="3140"/>
      <c r="ES71" s="3141"/>
      <c r="ET71" s="1707"/>
      <c r="EU71" s="1422"/>
    </row>
    <row r="72" spans="4:151" ht="39.950000000000003" customHeight="1">
      <c r="D72" s="1689"/>
      <c r="E72" s="3443" t="s">
        <v>2777</v>
      </c>
      <c r="F72" s="3444"/>
      <c r="G72" s="3139" t="s">
        <v>2807</v>
      </c>
      <c r="H72" s="3140"/>
      <c r="I72" s="3140"/>
      <c r="J72" s="3140"/>
      <c r="K72" s="3140"/>
      <c r="L72" s="3140"/>
      <c r="M72" s="3140"/>
      <c r="N72" s="3140"/>
      <c r="O72" s="3140"/>
      <c r="P72" s="3141"/>
      <c r="Q72" s="1811"/>
      <c r="R72" s="1812"/>
      <c r="S72" s="1812"/>
      <c r="T72" s="1812"/>
      <c r="U72" s="1810"/>
      <c r="V72" s="3445" t="s">
        <v>2782</v>
      </c>
      <c r="W72" s="3446"/>
      <c r="X72" s="3446"/>
      <c r="Y72" s="3446"/>
      <c r="Z72" s="3446"/>
      <c r="AA72" s="3446"/>
      <c r="AB72" s="3446"/>
      <c r="AC72" s="3446"/>
      <c r="AD72" s="3447"/>
      <c r="AE72" s="3438" t="s">
        <v>1179</v>
      </c>
      <c r="AF72" s="3439"/>
      <c r="AG72" s="3439"/>
      <c r="AH72" s="3439"/>
      <c r="AI72" s="3439"/>
      <c r="AJ72" s="3439"/>
      <c r="AK72" s="3439"/>
      <c r="AL72" s="3439"/>
      <c r="AM72" s="3440"/>
      <c r="AN72" s="3448" t="s">
        <v>2786</v>
      </c>
      <c r="AO72" s="3449"/>
      <c r="AP72" s="3450" t="s">
        <v>2757</v>
      </c>
      <c r="AQ72" s="3439"/>
      <c r="AR72" s="3439"/>
      <c r="AS72" s="3439"/>
      <c r="AT72" s="3439"/>
      <c r="AU72" s="3439"/>
      <c r="AV72" s="3439"/>
      <c r="AW72" s="3439"/>
      <c r="AX72" s="3440"/>
      <c r="AY72" s="3441" t="s">
        <v>2787</v>
      </c>
      <c r="AZ72" s="3442"/>
      <c r="BA72" s="3139" t="s">
        <v>2754</v>
      </c>
      <c r="BB72" s="3140"/>
      <c r="BC72" s="3140"/>
      <c r="BD72" s="3140"/>
      <c r="BE72" s="3140"/>
      <c r="BF72" s="3140"/>
      <c r="BG72" s="3140"/>
      <c r="BH72" s="3140"/>
      <c r="BI72" s="3141"/>
      <c r="BJ72" s="3139" t="s">
        <v>2810</v>
      </c>
      <c r="BK72" s="3140"/>
      <c r="BL72" s="3140"/>
      <c r="BM72" s="3140"/>
      <c r="BN72" s="3140"/>
      <c r="BO72" s="3140"/>
      <c r="BP72" s="3140"/>
      <c r="BQ72" s="3140"/>
      <c r="BR72" s="3141"/>
      <c r="BS72" s="3139" t="s">
        <v>2812</v>
      </c>
      <c r="BT72" s="3140"/>
      <c r="BU72" s="3140"/>
      <c r="BV72" s="3140"/>
      <c r="BW72" s="3140"/>
      <c r="BX72" s="3140"/>
      <c r="BY72" s="3140"/>
      <c r="BZ72" s="3140"/>
      <c r="CA72" s="3141"/>
      <c r="CB72" s="3451" t="s">
        <v>2768</v>
      </c>
      <c r="CC72" s="3452"/>
      <c r="CD72" s="3452"/>
      <c r="CE72" s="3452"/>
      <c r="CF72" s="3452"/>
      <c r="CG72" s="3452"/>
      <c r="CH72" s="3453"/>
      <c r="CI72" s="3139">
        <v>89011</v>
      </c>
      <c r="CJ72" s="3140"/>
      <c r="CK72" s="3140"/>
      <c r="CL72" s="3140"/>
      <c r="CM72" s="3140"/>
      <c r="CN72" s="3140"/>
      <c r="CO72" s="3140"/>
      <c r="CP72" s="3140"/>
      <c r="CQ72" s="3141"/>
      <c r="CR72" s="3445">
        <v>3.4</v>
      </c>
      <c r="CS72" s="3446"/>
      <c r="CT72" s="3446"/>
      <c r="CU72" s="3446"/>
      <c r="CV72" s="3446"/>
      <c r="CW72" s="3446"/>
      <c r="CX72" s="3446"/>
      <c r="CY72" s="3446"/>
      <c r="CZ72" s="3447"/>
      <c r="DA72" s="3437">
        <v>43869</v>
      </c>
      <c r="DB72" s="3140"/>
      <c r="DC72" s="3140"/>
      <c r="DD72" s="3140"/>
      <c r="DE72" s="3140"/>
      <c r="DF72" s="3140"/>
      <c r="DG72" s="3140"/>
      <c r="DH72" s="3140"/>
      <c r="DI72" s="3141"/>
      <c r="DJ72" s="3437">
        <v>43880</v>
      </c>
      <c r="DK72" s="3140"/>
      <c r="DL72" s="3140"/>
      <c r="DM72" s="3140"/>
      <c r="DN72" s="3140"/>
      <c r="DO72" s="3140"/>
      <c r="DP72" s="3140"/>
      <c r="DQ72" s="3140"/>
      <c r="DR72" s="3141"/>
      <c r="DS72" s="3437" t="s">
        <v>2795</v>
      </c>
      <c r="DT72" s="3140"/>
      <c r="DU72" s="3140"/>
      <c r="DV72" s="3140"/>
      <c r="DW72" s="3140"/>
      <c r="DX72" s="3140"/>
      <c r="DY72" s="3140"/>
      <c r="DZ72" s="3140"/>
      <c r="EA72" s="3141"/>
      <c r="EB72" s="3437">
        <v>43869</v>
      </c>
      <c r="EC72" s="3140"/>
      <c r="ED72" s="3140"/>
      <c r="EE72" s="3140"/>
      <c r="EF72" s="3140"/>
      <c r="EG72" s="3140"/>
      <c r="EH72" s="3140"/>
      <c r="EI72" s="3140"/>
      <c r="EJ72" s="3141"/>
      <c r="EK72" s="3437">
        <v>43880</v>
      </c>
      <c r="EL72" s="3140"/>
      <c r="EM72" s="3140"/>
      <c r="EN72" s="3140"/>
      <c r="EO72" s="3140"/>
      <c r="EP72" s="3140"/>
      <c r="EQ72" s="3140"/>
      <c r="ER72" s="3140"/>
      <c r="ES72" s="3141"/>
      <c r="ET72" s="1707"/>
      <c r="EU72" s="1422"/>
    </row>
    <row r="73" spans="4:151" ht="39.950000000000003" customHeight="1">
      <c r="D73" s="1689"/>
      <c r="E73" s="3443" t="s">
        <v>2777</v>
      </c>
      <c r="F73" s="3444"/>
      <c r="G73" s="3139" t="s">
        <v>2808</v>
      </c>
      <c r="H73" s="3140"/>
      <c r="I73" s="3140"/>
      <c r="J73" s="3140"/>
      <c r="K73" s="3140"/>
      <c r="L73" s="3140"/>
      <c r="M73" s="3140"/>
      <c r="N73" s="3140"/>
      <c r="O73" s="3140"/>
      <c r="P73" s="3141"/>
      <c r="Q73" s="1811"/>
      <c r="R73" s="1812"/>
      <c r="S73" s="1812"/>
      <c r="T73" s="1812"/>
      <c r="U73" s="1810"/>
      <c r="V73" s="3445" t="s">
        <v>2782</v>
      </c>
      <c r="W73" s="3446"/>
      <c r="X73" s="3446"/>
      <c r="Y73" s="3446"/>
      <c r="Z73" s="3446"/>
      <c r="AA73" s="3446"/>
      <c r="AB73" s="3446"/>
      <c r="AC73" s="3446"/>
      <c r="AD73" s="3447"/>
      <c r="AE73" s="3438" t="s">
        <v>1179</v>
      </c>
      <c r="AF73" s="3439"/>
      <c r="AG73" s="3439"/>
      <c r="AH73" s="3439"/>
      <c r="AI73" s="3439"/>
      <c r="AJ73" s="3439"/>
      <c r="AK73" s="3439"/>
      <c r="AL73" s="3439"/>
      <c r="AM73" s="3440"/>
      <c r="AN73" s="3441" t="s">
        <v>2787</v>
      </c>
      <c r="AO73" s="3442"/>
      <c r="AP73" s="3450" t="s">
        <v>2757</v>
      </c>
      <c r="AQ73" s="3439"/>
      <c r="AR73" s="3439"/>
      <c r="AS73" s="3439"/>
      <c r="AT73" s="3439"/>
      <c r="AU73" s="3439"/>
      <c r="AV73" s="3439"/>
      <c r="AW73" s="3439"/>
      <c r="AX73" s="3440"/>
      <c r="AY73" s="3441" t="s">
        <v>2787</v>
      </c>
      <c r="AZ73" s="3442"/>
      <c r="BA73" s="3139" t="s">
        <v>2754</v>
      </c>
      <c r="BB73" s="3140"/>
      <c r="BC73" s="3140"/>
      <c r="BD73" s="3140"/>
      <c r="BE73" s="3140"/>
      <c r="BF73" s="3140"/>
      <c r="BG73" s="3140"/>
      <c r="BH73" s="3140"/>
      <c r="BI73" s="3141"/>
      <c r="BJ73" s="3139" t="s">
        <v>2811</v>
      </c>
      <c r="BK73" s="3140"/>
      <c r="BL73" s="3140"/>
      <c r="BM73" s="3140"/>
      <c r="BN73" s="3140"/>
      <c r="BO73" s="3140"/>
      <c r="BP73" s="3140"/>
      <c r="BQ73" s="3140"/>
      <c r="BR73" s="3141"/>
      <c r="BS73" s="3139" t="s">
        <v>2813</v>
      </c>
      <c r="BT73" s="3140"/>
      <c r="BU73" s="3140"/>
      <c r="BV73" s="3140"/>
      <c r="BW73" s="3140"/>
      <c r="BX73" s="3140"/>
      <c r="BY73" s="3140"/>
      <c r="BZ73" s="3140"/>
      <c r="CA73" s="3141"/>
      <c r="CB73" s="3443" t="s">
        <v>2815</v>
      </c>
      <c r="CC73" s="3459"/>
      <c r="CD73" s="3459"/>
      <c r="CE73" s="3459"/>
      <c r="CF73" s="3459"/>
      <c r="CG73" s="3459"/>
      <c r="CH73" s="3444"/>
      <c r="CI73" s="3139">
        <v>89011</v>
      </c>
      <c r="CJ73" s="3140"/>
      <c r="CK73" s="3140"/>
      <c r="CL73" s="3140"/>
      <c r="CM73" s="3140"/>
      <c r="CN73" s="3140"/>
      <c r="CO73" s="3140"/>
      <c r="CP73" s="3140"/>
      <c r="CQ73" s="3141"/>
      <c r="CR73" s="3445">
        <v>3.4</v>
      </c>
      <c r="CS73" s="3446"/>
      <c r="CT73" s="3446"/>
      <c r="CU73" s="3446"/>
      <c r="CV73" s="3446"/>
      <c r="CW73" s="3446"/>
      <c r="CX73" s="3446"/>
      <c r="CY73" s="3446"/>
      <c r="CZ73" s="3447"/>
      <c r="DA73" s="3437">
        <v>43869</v>
      </c>
      <c r="DB73" s="3140"/>
      <c r="DC73" s="3140"/>
      <c r="DD73" s="3140"/>
      <c r="DE73" s="3140"/>
      <c r="DF73" s="3140"/>
      <c r="DG73" s="3140"/>
      <c r="DH73" s="3140"/>
      <c r="DI73" s="3141"/>
      <c r="DJ73" s="3437">
        <v>43880</v>
      </c>
      <c r="DK73" s="3140"/>
      <c r="DL73" s="3140"/>
      <c r="DM73" s="3140"/>
      <c r="DN73" s="3140"/>
      <c r="DO73" s="3140"/>
      <c r="DP73" s="3140"/>
      <c r="DQ73" s="3140"/>
      <c r="DR73" s="3141"/>
      <c r="DS73" s="3437" t="s">
        <v>2795</v>
      </c>
      <c r="DT73" s="3140"/>
      <c r="DU73" s="3140"/>
      <c r="DV73" s="3140"/>
      <c r="DW73" s="3140"/>
      <c r="DX73" s="3140"/>
      <c r="DY73" s="3140"/>
      <c r="DZ73" s="3140"/>
      <c r="EA73" s="3141"/>
      <c r="EB73" s="3454" t="s">
        <v>2820</v>
      </c>
      <c r="EC73" s="3140"/>
      <c r="ED73" s="3140"/>
      <c r="EE73" s="3140"/>
      <c r="EF73" s="3140"/>
      <c r="EG73" s="3140"/>
      <c r="EH73" s="3140"/>
      <c r="EI73" s="3140"/>
      <c r="EJ73" s="3141"/>
      <c r="EK73" s="3454" t="s">
        <v>2820</v>
      </c>
      <c r="EL73" s="3140"/>
      <c r="EM73" s="3140"/>
      <c r="EN73" s="3140"/>
      <c r="EO73" s="3140"/>
      <c r="EP73" s="3140"/>
      <c r="EQ73" s="3140"/>
      <c r="ER73" s="3140"/>
      <c r="ES73" s="3141"/>
      <c r="ET73" s="1707"/>
      <c r="EU73" s="1422"/>
    </row>
    <row r="74" spans="4:151" ht="39.950000000000003" customHeight="1">
      <c r="D74" s="1689"/>
      <c r="E74" s="3443" t="s">
        <v>2777</v>
      </c>
      <c r="F74" s="3444"/>
      <c r="G74" s="3139" t="s">
        <v>2809</v>
      </c>
      <c r="H74" s="3140"/>
      <c r="I74" s="3140"/>
      <c r="J74" s="3140"/>
      <c r="K74" s="3140"/>
      <c r="L74" s="3140"/>
      <c r="M74" s="3140"/>
      <c r="N74" s="3140"/>
      <c r="O74" s="3140"/>
      <c r="P74" s="3141"/>
      <c r="Q74" s="1811"/>
      <c r="R74" s="1812"/>
      <c r="S74" s="1812"/>
      <c r="T74" s="1812"/>
      <c r="U74" s="1810"/>
      <c r="V74" s="3445" t="s">
        <v>2782</v>
      </c>
      <c r="W74" s="3446"/>
      <c r="X74" s="3446"/>
      <c r="Y74" s="3446"/>
      <c r="Z74" s="3446"/>
      <c r="AA74" s="3446"/>
      <c r="AB74" s="3446"/>
      <c r="AC74" s="3446"/>
      <c r="AD74" s="3447"/>
      <c r="AE74" s="3438" t="s">
        <v>1179</v>
      </c>
      <c r="AF74" s="3439"/>
      <c r="AG74" s="3439"/>
      <c r="AH74" s="3439"/>
      <c r="AI74" s="3439"/>
      <c r="AJ74" s="3439"/>
      <c r="AK74" s="3439"/>
      <c r="AL74" s="3439"/>
      <c r="AM74" s="3440"/>
      <c r="AN74" s="3441" t="s">
        <v>2787</v>
      </c>
      <c r="AO74" s="3442"/>
      <c r="AP74" s="3450" t="s">
        <v>2757</v>
      </c>
      <c r="AQ74" s="3439"/>
      <c r="AR74" s="3439"/>
      <c r="AS74" s="3439"/>
      <c r="AT74" s="3439"/>
      <c r="AU74" s="3439"/>
      <c r="AV74" s="3439"/>
      <c r="AW74" s="3439"/>
      <c r="AX74" s="3440"/>
      <c r="AY74" s="3441" t="s">
        <v>2787</v>
      </c>
      <c r="AZ74" s="3442"/>
      <c r="BA74" s="3139" t="s">
        <v>2754</v>
      </c>
      <c r="BB74" s="3140"/>
      <c r="BC74" s="3140"/>
      <c r="BD74" s="3140"/>
      <c r="BE74" s="3140"/>
      <c r="BF74" s="3140"/>
      <c r="BG74" s="3140"/>
      <c r="BH74" s="3140"/>
      <c r="BI74" s="3141"/>
      <c r="BJ74" s="3455" t="s">
        <v>2757</v>
      </c>
      <c r="BK74" s="3140"/>
      <c r="BL74" s="3140"/>
      <c r="BM74" s="3140"/>
      <c r="BN74" s="3140"/>
      <c r="BO74" s="3140"/>
      <c r="BP74" s="3140"/>
      <c r="BQ74" s="3140"/>
      <c r="BR74" s="3141"/>
      <c r="BS74" s="3139" t="s">
        <v>2814</v>
      </c>
      <c r="BT74" s="3140"/>
      <c r="BU74" s="3140"/>
      <c r="BV74" s="3140"/>
      <c r="BW74" s="3140"/>
      <c r="BX74" s="3140"/>
      <c r="BY74" s="3140"/>
      <c r="BZ74" s="3140"/>
      <c r="CA74" s="3141"/>
      <c r="CB74" s="3456" t="s">
        <v>2819</v>
      </c>
      <c r="CC74" s="3457"/>
      <c r="CD74" s="3457"/>
      <c r="CE74" s="3457"/>
      <c r="CF74" s="3457"/>
      <c r="CG74" s="3457"/>
      <c r="CH74" s="3458"/>
      <c r="CI74" s="3139">
        <v>89011</v>
      </c>
      <c r="CJ74" s="3140"/>
      <c r="CK74" s="3140"/>
      <c r="CL74" s="3140"/>
      <c r="CM74" s="3140"/>
      <c r="CN74" s="3140"/>
      <c r="CO74" s="3140"/>
      <c r="CP74" s="3140"/>
      <c r="CQ74" s="3141"/>
      <c r="CR74" s="3445">
        <v>3.4</v>
      </c>
      <c r="CS74" s="3446"/>
      <c r="CT74" s="3446"/>
      <c r="CU74" s="3446"/>
      <c r="CV74" s="3446"/>
      <c r="CW74" s="3446"/>
      <c r="CX74" s="3446"/>
      <c r="CY74" s="3446"/>
      <c r="CZ74" s="3447"/>
      <c r="DA74" s="3437">
        <v>43869</v>
      </c>
      <c r="DB74" s="3140"/>
      <c r="DC74" s="3140"/>
      <c r="DD74" s="3140"/>
      <c r="DE74" s="3140"/>
      <c r="DF74" s="3140"/>
      <c r="DG74" s="3140"/>
      <c r="DH74" s="3140"/>
      <c r="DI74" s="3141"/>
      <c r="DJ74" s="3437">
        <v>43880</v>
      </c>
      <c r="DK74" s="3140"/>
      <c r="DL74" s="3140"/>
      <c r="DM74" s="3140"/>
      <c r="DN74" s="3140"/>
      <c r="DO74" s="3140"/>
      <c r="DP74" s="3140"/>
      <c r="DQ74" s="3140"/>
      <c r="DR74" s="3141"/>
      <c r="DS74" s="3437" t="s">
        <v>2795</v>
      </c>
      <c r="DT74" s="3140"/>
      <c r="DU74" s="3140"/>
      <c r="DV74" s="3140"/>
      <c r="DW74" s="3140"/>
      <c r="DX74" s="3140"/>
      <c r="DY74" s="3140"/>
      <c r="DZ74" s="3140"/>
      <c r="EA74" s="3141"/>
      <c r="EB74" s="3454" t="s">
        <v>2820</v>
      </c>
      <c r="EC74" s="3140"/>
      <c r="ED74" s="3140"/>
      <c r="EE74" s="3140"/>
      <c r="EF74" s="3140"/>
      <c r="EG74" s="3140"/>
      <c r="EH74" s="3140"/>
      <c r="EI74" s="3140"/>
      <c r="EJ74" s="3141"/>
      <c r="EK74" s="3454" t="s">
        <v>2820</v>
      </c>
      <c r="EL74" s="3140"/>
      <c r="EM74" s="3140"/>
      <c r="EN74" s="3140"/>
      <c r="EO74" s="3140"/>
      <c r="EP74" s="3140"/>
      <c r="EQ74" s="3140"/>
      <c r="ER74" s="3140"/>
      <c r="ES74" s="3141"/>
      <c r="ET74" s="1788"/>
      <c r="EU74" s="1422"/>
    </row>
    <row r="75" spans="4:151" ht="18.95" customHeight="1">
      <c r="D75" s="525"/>
      <c r="E75" s="521"/>
      <c r="F75" s="521"/>
      <c r="G75" s="521"/>
      <c r="H75" s="521"/>
      <c r="I75" s="521"/>
      <c r="J75" s="521"/>
      <c r="K75" s="521"/>
      <c r="L75" s="521"/>
      <c r="M75" s="521"/>
      <c r="N75" s="521"/>
      <c r="O75" s="521"/>
      <c r="P75" s="521"/>
      <c r="Q75" s="521"/>
      <c r="R75" s="521"/>
      <c r="S75" s="521"/>
      <c r="T75" s="521"/>
      <c r="U75" s="521"/>
      <c r="V75" s="521"/>
      <c r="W75" s="521"/>
      <c r="X75" s="521"/>
      <c r="Y75" s="521"/>
      <c r="Z75" s="521"/>
      <c r="AA75" s="521"/>
      <c r="AB75" s="521"/>
      <c r="AC75" s="521"/>
      <c r="AD75" s="521"/>
      <c r="AE75" s="521"/>
      <c r="AF75" s="521"/>
      <c r="AG75" s="521"/>
      <c r="AH75" s="521"/>
      <c r="AI75" s="521"/>
      <c r="AJ75" s="521"/>
      <c r="AK75" s="521"/>
      <c r="AL75" s="521"/>
      <c r="AM75" s="521"/>
      <c r="AN75" s="521"/>
      <c r="AO75" s="521"/>
      <c r="AP75" s="521"/>
      <c r="AQ75" s="521"/>
      <c r="AR75" s="521"/>
      <c r="AS75" s="521"/>
      <c r="AT75" s="521"/>
      <c r="AU75" s="521"/>
      <c r="AV75" s="521"/>
      <c r="AW75" s="521"/>
      <c r="AX75" s="521"/>
      <c r="AY75" s="521"/>
      <c r="AZ75" s="521"/>
      <c r="BA75" s="521"/>
      <c r="BB75" s="521"/>
      <c r="BC75" s="521"/>
      <c r="BD75" s="521"/>
      <c r="BE75" s="521"/>
      <c r="BF75" s="521"/>
      <c r="BG75" s="521"/>
      <c r="BH75" s="521"/>
      <c r="BI75" s="521"/>
      <c r="BJ75" s="521"/>
      <c r="BK75" s="521"/>
      <c r="BL75" s="521"/>
      <c r="BM75" s="521"/>
      <c r="BN75" s="521"/>
      <c r="BO75" s="521"/>
      <c r="BP75" s="521"/>
      <c r="BQ75" s="521"/>
      <c r="BR75" s="521"/>
      <c r="BS75" s="521"/>
      <c r="BT75" s="521"/>
      <c r="BU75" s="521"/>
      <c r="BV75" s="521"/>
      <c r="BW75" s="521"/>
      <c r="BX75" s="521"/>
      <c r="BY75" s="521"/>
      <c r="BZ75" s="521"/>
      <c r="CA75" s="521"/>
      <c r="CB75" s="521"/>
      <c r="CC75" s="521"/>
      <c r="CD75" s="521"/>
      <c r="CE75" s="521"/>
      <c r="CF75" s="521"/>
      <c r="CG75" s="521"/>
      <c r="CH75" s="521"/>
      <c r="CI75" s="521"/>
      <c r="CJ75" s="521"/>
      <c r="CK75" s="521"/>
      <c r="CL75" s="521"/>
      <c r="CM75" s="521"/>
      <c r="CN75" s="521"/>
      <c r="CO75" s="521"/>
      <c r="CP75" s="521"/>
      <c r="CQ75" s="521"/>
      <c r="CR75" s="521"/>
      <c r="CS75" s="521"/>
      <c r="CT75" s="521"/>
      <c r="CU75" s="521"/>
      <c r="CV75" s="521"/>
      <c r="CW75" s="521"/>
      <c r="CX75" s="521"/>
      <c r="CY75" s="521"/>
      <c r="CZ75" s="521"/>
      <c r="DA75" s="521"/>
      <c r="DB75" s="521"/>
      <c r="DC75" s="521"/>
      <c r="DD75" s="521"/>
      <c r="DE75" s="521"/>
      <c r="DF75" s="521"/>
      <c r="DG75" s="521"/>
      <c r="DH75" s="521"/>
      <c r="DI75" s="521"/>
      <c r="DJ75" s="521"/>
      <c r="DK75" s="521"/>
      <c r="DL75" s="521"/>
      <c r="DM75" s="521"/>
      <c r="DN75" s="521"/>
      <c r="DO75" s="521"/>
      <c r="DP75" s="521"/>
      <c r="DQ75" s="521"/>
      <c r="DR75" s="521"/>
      <c r="DS75" s="521"/>
      <c r="DT75" s="521"/>
      <c r="DU75" s="521"/>
      <c r="DV75" s="521"/>
      <c r="DW75" s="521"/>
      <c r="DX75" s="521"/>
      <c r="DY75" s="521"/>
      <c r="DZ75" s="521"/>
      <c r="EA75" s="521"/>
      <c r="EB75" s="521"/>
      <c r="EC75" s="521"/>
      <c r="ED75" s="521"/>
      <c r="EE75" s="521"/>
      <c r="EF75" s="521"/>
      <c r="EG75" s="521"/>
      <c r="EH75" s="521"/>
      <c r="EI75" s="521"/>
      <c r="EJ75" s="521"/>
      <c r="EK75" s="521"/>
      <c r="EL75" s="521"/>
      <c r="EM75" s="521"/>
      <c r="EN75" s="521"/>
      <c r="EO75" s="521"/>
      <c r="EP75" s="521"/>
      <c r="EQ75" s="521"/>
      <c r="ER75" s="521"/>
      <c r="ES75" s="521"/>
      <c r="ET75" s="521"/>
      <c r="EU75" s="1390"/>
    </row>
    <row r="76" spans="4:151" ht="18.95" customHeight="1"/>
    <row r="77" spans="4:151" ht="18.95" customHeight="1">
      <c r="E77" s="513" t="s">
        <v>2821</v>
      </c>
    </row>
    <row r="78" spans="4:151" ht="18.95" customHeight="1">
      <c r="E78" s="513" t="s">
        <v>2822</v>
      </c>
    </row>
    <row r="79" spans="4:151" ht="18.95" customHeight="1">
      <c r="E79" s="513" t="s">
        <v>2824</v>
      </c>
    </row>
    <row r="80" spans="4:151" ht="18.95" customHeight="1"/>
    <row r="81" ht="18.95" customHeight="1"/>
    <row r="82" ht="18.95" customHeight="1"/>
    <row r="83" ht="18.95" customHeight="1"/>
    <row r="84" ht="18.95" customHeight="1"/>
    <row r="85" ht="18.95" customHeight="1"/>
    <row r="86" ht="18.95" customHeight="1"/>
    <row r="87" ht="18.95" customHeight="1"/>
    <row r="88" ht="18.95" customHeight="1"/>
    <row r="89" ht="18.95" customHeight="1"/>
    <row r="90" ht="18.95" customHeight="1"/>
    <row r="91" ht="18.95" customHeight="1"/>
    <row r="92" ht="18.95" customHeight="1"/>
    <row r="93" ht="18.95" customHeight="1"/>
    <row r="94" ht="18.95" customHeight="1"/>
    <row r="95" ht="18.95" customHeight="1"/>
    <row r="96" ht="18.95" customHeight="1"/>
    <row r="97" ht="18.95" customHeight="1"/>
    <row r="98" ht="18.95" customHeight="1"/>
    <row r="99" ht="18.95" customHeight="1"/>
    <row r="100" ht="18.95" customHeight="1"/>
    <row r="101" ht="18.95" customHeight="1"/>
    <row r="102" ht="18.95" customHeight="1"/>
    <row r="103" ht="18.95" customHeight="1"/>
    <row r="104" ht="18.95" customHeight="1"/>
    <row r="105" ht="18.95" customHeight="1"/>
    <row r="106" ht="18.95" customHeight="1"/>
    <row r="107" ht="18.95" customHeight="1"/>
    <row r="108" ht="18.95" customHeight="1"/>
    <row r="109" ht="18.95" customHeight="1"/>
    <row r="110" ht="18.95" customHeight="1"/>
    <row r="111" ht="18.95" customHeight="1"/>
    <row r="112" ht="18.95" customHeight="1"/>
    <row r="113" ht="18.95" customHeight="1"/>
    <row r="114" ht="18.95" customHeight="1"/>
    <row r="115" ht="18.95" customHeight="1"/>
    <row r="116" ht="18.95" customHeight="1"/>
    <row r="117" ht="18.95" customHeight="1"/>
    <row r="118" ht="18.95" customHeight="1"/>
    <row r="119" ht="18.95" customHeight="1"/>
    <row r="120" ht="18.95" customHeight="1"/>
    <row r="121" ht="18.95" customHeight="1"/>
    <row r="122" ht="18.95" customHeight="1"/>
    <row r="123" ht="18.95" customHeight="1"/>
    <row r="124" ht="18.95" customHeight="1"/>
    <row r="125" ht="18.95" customHeight="1"/>
    <row r="126" ht="18.95" customHeight="1"/>
    <row r="127" ht="18.95" customHeight="1"/>
    <row r="128" ht="18.95" customHeight="1"/>
    <row r="129" ht="18.95" customHeight="1"/>
    <row r="130" ht="18.95" customHeight="1"/>
    <row r="131" ht="18.95" customHeight="1"/>
    <row r="132" ht="18.95" customHeight="1"/>
    <row r="133" ht="18.95" customHeight="1"/>
    <row r="134" ht="18.95" customHeight="1"/>
    <row r="135" ht="18.95" customHeight="1"/>
    <row r="136" ht="18.95" customHeight="1"/>
    <row r="137" ht="18.95" customHeight="1"/>
    <row r="138" ht="18.95" customHeight="1"/>
    <row r="139" ht="18.95" customHeight="1"/>
    <row r="140" ht="18.95" customHeight="1"/>
    <row r="141" ht="18.95" customHeight="1"/>
    <row r="142" ht="18.95" customHeight="1"/>
    <row r="143" ht="18.95" customHeight="1"/>
    <row r="144" ht="18.95" customHeight="1"/>
    <row r="145" ht="18.95" customHeight="1"/>
    <row r="146" ht="18.95" customHeight="1"/>
    <row r="147" ht="18.95" customHeight="1"/>
    <row r="148" ht="18.95" customHeight="1"/>
    <row r="149" ht="18.95" customHeight="1"/>
    <row r="150" ht="18.95" customHeight="1"/>
    <row r="151" ht="18.95" customHeight="1"/>
    <row r="152" ht="18.95" customHeight="1"/>
    <row r="153" ht="18.95" customHeight="1"/>
    <row r="154" ht="18.95" customHeight="1"/>
    <row r="155" ht="18.95" customHeight="1"/>
    <row r="156" ht="18.95" customHeight="1"/>
    <row r="157" ht="18.95" customHeight="1"/>
    <row r="158" ht="18.95" customHeight="1"/>
    <row r="159" ht="18.95" customHeight="1"/>
    <row r="160" ht="18.95" customHeight="1"/>
    <row r="161" ht="18.95" customHeight="1"/>
    <row r="162" ht="18.95" customHeight="1"/>
    <row r="163" ht="18.95" customHeight="1"/>
    <row r="164" ht="18.95" customHeight="1"/>
    <row r="165" ht="18.95" customHeight="1"/>
    <row r="166" ht="18.95" customHeight="1"/>
    <row r="167" ht="18.95" customHeight="1"/>
    <row r="168" ht="18.95" customHeight="1"/>
    <row r="169" ht="18.95" customHeight="1"/>
    <row r="170" ht="18.95" customHeight="1"/>
    <row r="171" ht="18.95" customHeight="1"/>
    <row r="172" ht="18.95" customHeight="1"/>
    <row r="173" ht="18.95" customHeight="1"/>
    <row r="174" ht="18.95" customHeight="1"/>
    <row r="175" ht="18.95" customHeight="1"/>
    <row r="176" ht="18.95" customHeight="1"/>
    <row r="177" ht="18.95" customHeight="1"/>
    <row r="178" ht="18.95" customHeight="1"/>
    <row r="179" ht="18.95" customHeight="1"/>
    <row r="180" ht="18.95" customHeight="1"/>
    <row r="181" ht="18.95" customHeight="1"/>
    <row r="182" ht="18.95" customHeight="1"/>
    <row r="183" ht="18.95" customHeight="1"/>
    <row r="184" ht="18.95" customHeight="1"/>
    <row r="185" ht="18.95" customHeight="1"/>
    <row r="186" ht="18.95" customHeight="1"/>
    <row r="187" ht="18.95" customHeight="1"/>
    <row r="188" ht="18.95" customHeight="1"/>
    <row r="189" ht="18.95" customHeight="1"/>
    <row r="190" ht="18.95" customHeight="1"/>
    <row r="191" ht="18.95" customHeight="1"/>
    <row r="192" ht="18.95" customHeight="1"/>
    <row r="193" ht="18.95" customHeight="1"/>
    <row r="194" ht="18.95" customHeight="1"/>
    <row r="195" ht="18.95" customHeight="1"/>
    <row r="196" ht="18.95" customHeight="1"/>
    <row r="197" ht="18.95" customHeight="1"/>
    <row r="198" ht="18.95" customHeight="1"/>
    <row r="199" ht="18.95" customHeight="1"/>
    <row r="200" ht="18.95" customHeight="1"/>
    <row r="201" ht="18.95" customHeight="1"/>
    <row r="202" ht="18.95" customHeight="1"/>
    <row r="203" ht="18.95" customHeight="1"/>
    <row r="204" ht="18.95" customHeight="1"/>
    <row r="205" ht="18.95" customHeight="1"/>
    <row r="206" ht="18.95" customHeight="1"/>
    <row r="207" ht="18.95" customHeight="1"/>
    <row r="208" ht="18.95" customHeight="1"/>
    <row r="209" ht="18.95" customHeight="1"/>
    <row r="210" ht="18.95" customHeight="1"/>
    <row r="211" ht="18.95" customHeight="1"/>
    <row r="212" ht="18.95" customHeight="1"/>
    <row r="213" ht="18.95" customHeight="1"/>
    <row r="214" ht="18.95" customHeight="1"/>
    <row r="215" ht="18.95" customHeight="1"/>
    <row r="216" ht="18.95" customHeight="1"/>
    <row r="217" ht="18.95" customHeight="1"/>
    <row r="218" ht="18.95" customHeight="1"/>
    <row r="219" ht="18.95" customHeight="1"/>
    <row r="220" ht="18.95" customHeight="1"/>
    <row r="221" ht="18.95" customHeight="1"/>
    <row r="222" ht="18.95" customHeight="1"/>
    <row r="223" ht="18.95" customHeight="1"/>
    <row r="224" ht="18.95" customHeight="1"/>
    <row r="225" ht="18.95" customHeight="1"/>
    <row r="226" ht="18.95" customHeight="1"/>
    <row r="227" ht="18.95" customHeight="1"/>
    <row r="228" ht="18.95" customHeight="1"/>
    <row r="229" ht="18.95" customHeight="1"/>
    <row r="230" ht="18.95" customHeight="1"/>
    <row r="231" ht="18.95" customHeight="1"/>
    <row r="232" ht="18.95" customHeight="1"/>
    <row r="233" ht="18.95" customHeight="1"/>
    <row r="234" ht="18.95" customHeight="1"/>
    <row r="235" ht="18.95" customHeight="1"/>
    <row r="236" ht="18.95" customHeight="1"/>
    <row r="237" ht="18.95" customHeight="1"/>
    <row r="238" ht="18.95" customHeight="1"/>
    <row r="239" ht="18.95" customHeight="1"/>
    <row r="240" ht="18.95" customHeight="1"/>
    <row r="241" ht="18.95" customHeight="1"/>
    <row r="242" ht="18.95" customHeight="1"/>
    <row r="243" ht="18.95" customHeight="1"/>
    <row r="244" ht="18.95" customHeight="1"/>
    <row r="245" ht="18.95" customHeight="1"/>
    <row r="246" ht="18.95" customHeight="1"/>
    <row r="247" ht="18.95" customHeight="1"/>
    <row r="248" ht="18.95" customHeight="1"/>
    <row r="249" ht="18.95" customHeight="1"/>
    <row r="250" ht="18.95" customHeight="1"/>
    <row r="251" ht="18.95" customHeight="1"/>
    <row r="252" ht="18.95" customHeight="1"/>
    <row r="253" ht="18.95" customHeight="1"/>
    <row r="254" ht="18.95" customHeight="1"/>
    <row r="255" ht="18.95" customHeight="1"/>
    <row r="256" ht="18.95" customHeight="1"/>
    <row r="257" ht="18.95" customHeight="1"/>
    <row r="258" ht="18.95" customHeight="1"/>
    <row r="259" ht="18.95" customHeight="1"/>
    <row r="260" ht="18.95" customHeight="1"/>
    <row r="261" ht="18.95" customHeight="1"/>
    <row r="262" ht="18.95" customHeight="1"/>
    <row r="263" ht="18.95" customHeight="1"/>
    <row r="264" ht="18.95" customHeight="1"/>
    <row r="265" ht="18.95" customHeight="1"/>
    <row r="266" ht="18.95" customHeight="1"/>
    <row r="267" ht="18.95" customHeight="1"/>
    <row r="268" ht="18.95" customHeight="1"/>
    <row r="269" ht="18.95" customHeight="1"/>
    <row r="270" ht="18.95" customHeight="1"/>
    <row r="271" ht="18.95" customHeight="1"/>
    <row r="272" ht="18.95" customHeight="1"/>
    <row r="273" ht="18.95" customHeight="1"/>
    <row r="274" ht="18.95" customHeight="1"/>
    <row r="275" ht="18.95" customHeight="1"/>
    <row r="276" ht="18.95" customHeight="1"/>
    <row r="277" ht="18.95" customHeight="1"/>
    <row r="278" ht="18.95" customHeight="1"/>
    <row r="279" ht="18.95" customHeight="1"/>
    <row r="280" ht="18.95" customHeight="1"/>
    <row r="281" ht="18.95" customHeight="1"/>
    <row r="282" ht="18.95" customHeight="1"/>
    <row r="283" ht="18.95" customHeight="1"/>
    <row r="284" ht="18.95" customHeight="1"/>
    <row r="285" ht="18.95" customHeight="1"/>
    <row r="286" ht="18.95" customHeight="1"/>
    <row r="287" ht="18.95" customHeight="1"/>
    <row r="288" ht="18.95" customHeight="1"/>
    <row r="289" ht="18.95" customHeight="1"/>
    <row r="290" ht="18.95" customHeight="1"/>
    <row r="291" ht="18.95" customHeight="1"/>
    <row r="292" ht="18.95" customHeight="1"/>
    <row r="293" ht="18.95" customHeight="1"/>
    <row r="294" ht="18.95" customHeight="1"/>
    <row r="295" ht="18.95" customHeight="1"/>
    <row r="296" ht="18.95" customHeight="1"/>
    <row r="297" ht="18.95" customHeight="1"/>
    <row r="298" ht="18.95" customHeight="1"/>
    <row r="299" ht="18.95" customHeight="1"/>
    <row r="300" ht="18.95" customHeight="1"/>
    <row r="301" ht="18.95" customHeight="1"/>
    <row r="302" ht="18.95" customHeight="1"/>
    <row r="303" ht="18.95" customHeight="1"/>
    <row r="304" ht="18.95" customHeight="1"/>
    <row r="305" ht="18.95" customHeight="1"/>
    <row r="306" ht="18.95" customHeight="1"/>
    <row r="307" ht="18.95" customHeight="1"/>
    <row r="308" ht="18.95" customHeight="1"/>
    <row r="309" ht="18.95" customHeight="1"/>
    <row r="310" ht="18.95" customHeight="1"/>
    <row r="311" ht="18.95" customHeight="1"/>
    <row r="312" ht="18.95" customHeight="1"/>
    <row r="313" ht="18.95" customHeight="1"/>
    <row r="314" ht="18.95" customHeight="1"/>
    <row r="315" ht="18.95" customHeight="1"/>
    <row r="316" ht="18.95" customHeight="1"/>
    <row r="317" ht="18.95" customHeight="1"/>
    <row r="318" ht="18.95" customHeight="1"/>
    <row r="319" ht="18.95" customHeight="1"/>
    <row r="320" ht="18.95" customHeight="1"/>
    <row r="321" ht="18.95" customHeight="1"/>
    <row r="322" ht="18.95" customHeight="1"/>
    <row r="323" ht="18.95" customHeight="1"/>
    <row r="324" ht="18.95" customHeight="1"/>
    <row r="325" ht="18.95" customHeight="1"/>
    <row r="326" ht="18.95" customHeight="1"/>
    <row r="327" ht="18.95" customHeight="1"/>
    <row r="328" ht="18.95" customHeight="1"/>
    <row r="329" ht="18.95" customHeight="1"/>
    <row r="330" ht="18.95" customHeight="1"/>
    <row r="331" ht="18.95" customHeight="1"/>
    <row r="332" ht="18.95" customHeight="1"/>
    <row r="333" ht="18.95" customHeight="1"/>
    <row r="334" ht="18.95" customHeight="1"/>
    <row r="335" ht="18.95" customHeight="1"/>
    <row r="336" ht="18.95" customHeight="1"/>
    <row r="337" ht="18.95" customHeight="1"/>
    <row r="338" ht="18.95" customHeight="1"/>
    <row r="339" ht="18.95" customHeight="1"/>
    <row r="340" ht="18.95" customHeight="1"/>
    <row r="341" ht="18.95" customHeight="1"/>
    <row r="342" ht="18.95" customHeight="1"/>
    <row r="343" ht="18.95" customHeight="1"/>
    <row r="344" ht="18.95" customHeight="1"/>
    <row r="345" ht="18.95" customHeight="1"/>
    <row r="346" ht="18.95" customHeight="1"/>
    <row r="347" ht="18.95" customHeight="1"/>
    <row r="348" ht="18.95" customHeight="1"/>
    <row r="349" ht="18.95" customHeight="1"/>
    <row r="350" ht="18.95" customHeight="1"/>
    <row r="351" ht="18.95" customHeight="1"/>
    <row r="352" ht="18.95" customHeight="1"/>
    <row r="353" ht="18.95" customHeight="1"/>
    <row r="354" ht="18.95" customHeight="1"/>
    <row r="355" ht="18.95" customHeight="1"/>
    <row r="356" ht="18.95" customHeight="1"/>
    <row r="357" ht="18.95" customHeight="1"/>
    <row r="358" ht="18.95" customHeight="1"/>
    <row r="359" ht="18.95" customHeight="1"/>
    <row r="360" ht="18.95" customHeight="1"/>
    <row r="361" ht="18.95" customHeight="1"/>
    <row r="362" ht="18.95" customHeight="1"/>
    <row r="363" ht="18.95" customHeight="1"/>
    <row r="364" ht="18.95" customHeight="1"/>
    <row r="365" ht="9" customHeight="1"/>
    <row r="366" ht="9" customHeight="1"/>
    <row r="367" ht="9" customHeight="1"/>
    <row r="368" ht="9" customHeight="1"/>
    <row r="369" ht="9" customHeight="1"/>
    <row r="370" ht="9" customHeight="1"/>
    <row r="371" ht="9" customHeight="1"/>
    <row r="372" ht="9" customHeight="1"/>
    <row r="373" ht="9" customHeight="1"/>
    <row r="374" ht="9" customHeight="1"/>
    <row r="375" ht="9" customHeight="1"/>
    <row r="376" ht="9" customHeight="1"/>
    <row r="377" ht="9" customHeight="1"/>
    <row r="378" ht="9" customHeight="1"/>
    <row r="379" ht="9" customHeight="1"/>
    <row r="380" ht="9" customHeight="1"/>
    <row r="381" ht="9" customHeight="1"/>
    <row r="382" ht="9" customHeight="1"/>
    <row r="383" ht="9" customHeight="1"/>
    <row r="384" ht="9" customHeight="1"/>
    <row r="385" ht="9" customHeight="1"/>
    <row r="386" ht="9" customHeight="1"/>
    <row r="387" ht="9" customHeight="1"/>
    <row r="388" ht="9" customHeight="1"/>
    <row r="389" ht="9" customHeight="1"/>
    <row r="390" ht="9" customHeight="1"/>
    <row r="391" ht="9" customHeight="1"/>
    <row r="392" ht="9" customHeight="1"/>
    <row r="393" ht="9" customHeight="1"/>
    <row r="394" ht="9" customHeight="1"/>
    <row r="395" ht="9" customHeight="1"/>
    <row r="396" ht="9" customHeight="1"/>
    <row r="397" ht="9" customHeight="1"/>
    <row r="398" ht="9" customHeight="1"/>
    <row r="399" ht="9" customHeight="1"/>
    <row r="400" ht="9" customHeight="1"/>
    <row r="401" ht="9" customHeight="1"/>
    <row r="402" ht="9" customHeight="1"/>
    <row r="403" ht="9" customHeight="1"/>
    <row r="404" ht="9" customHeight="1"/>
    <row r="405" ht="9" customHeight="1"/>
    <row r="406" ht="9" customHeight="1"/>
    <row r="407" ht="9" customHeight="1"/>
    <row r="408" ht="9" customHeight="1"/>
    <row r="409" ht="9" customHeight="1"/>
    <row r="410" ht="9" customHeight="1"/>
    <row r="411" ht="9" customHeight="1"/>
    <row r="412" ht="9" customHeight="1"/>
    <row r="413" ht="9" customHeight="1"/>
    <row r="414" ht="9" customHeight="1"/>
    <row r="415" ht="9" customHeight="1"/>
    <row r="416" ht="9" customHeight="1"/>
    <row r="417" ht="9" customHeight="1"/>
    <row r="418" ht="9" customHeight="1"/>
    <row r="419" ht="9" customHeight="1"/>
    <row r="420" ht="9" customHeight="1"/>
    <row r="421" ht="9" customHeight="1"/>
    <row r="422" ht="9" customHeight="1"/>
    <row r="423" ht="9" customHeight="1"/>
    <row r="424" ht="9" customHeight="1"/>
    <row r="425" ht="9" customHeight="1"/>
    <row r="426" ht="9" customHeight="1"/>
    <row r="427" ht="9" customHeight="1"/>
    <row r="428" ht="9" customHeight="1"/>
    <row r="429" ht="9" customHeight="1"/>
    <row r="430" ht="9" customHeight="1"/>
  </sheetData>
  <mergeCells count="203">
    <mergeCell ref="EH63:EM63"/>
    <mergeCell ref="EN63:ES63"/>
    <mergeCell ref="EB63:EG63"/>
    <mergeCell ref="V61:AG61"/>
    <mergeCell ref="G7:R7"/>
    <mergeCell ref="S6:AG7"/>
    <mergeCell ref="AP74:AX74"/>
    <mergeCell ref="AY74:AZ74"/>
    <mergeCell ref="BA74:BI74"/>
    <mergeCell ref="BJ74:BR74"/>
    <mergeCell ref="BS74:CA74"/>
    <mergeCell ref="CB73:CH73"/>
    <mergeCell ref="AP72:AX72"/>
    <mergeCell ref="AY72:AZ72"/>
    <mergeCell ref="BJ72:BR72"/>
    <mergeCell ref="BS72:CA72"/>
    <mergeCell ref="CB72:CH72"/>
    <mergeCell ref="DS73:EA73"/>
    <mergeCell ref="EB73:EJ73"/>
    <mergeCell ref="EK73:ES73"/>
    <mergeCell ref="DS74:EA74"/>
    <mergeCell ref="EB74:EJ74"/>
    <mergeCell ref="EK74:ES74"/>
    <mergeCell ref="DJ73:DR73"/>
    <mergeCell ref="DJ72:DR72"/>
    <mergeCell ref="AY70:AZ70"/>
    <mergeCell ref="E74:F74"/>
    <mergeCell ref="G74:P74"/>
    <mergeCell ref="V74:AD74"/>
    <mergeCell ref="AE74:AM74"/>
    <mergeCell ref="AN74:AO74"/>
    <mergeCell ref="AP73:AX73"/>
    <mergeCell ref="AY73:AZ73"/>
    <mergeCell ref="BJ73:BR73"/>
    <mergeCell ref="BS73:CA73"/>
    <mergeCell ref="E73:F73"/>
    <mergeCell ref="G73:P73"/>
    <mergeCell ref="V73:AD73"/>
    <mergeCell ref="AE73:AM73"/>
    <mergeCell ref="AN73:AO73"/>
    <mergeCell ref="DJ74:DR74"/>
    <mergeCell ref="DA70:DI70"/>
    <mergeCell ref="DJ70:DR70"/>
    <mergeCell ref="DA71:DI71"/>
    <mergeCell ref="DJ71:DR71"/>
    <mergeCell ref="CR71:CZ71"/>
    <mergeCell ref="V71:AD71"/>
    <mergeCell ref="V69:AD70"/>
    <mergeCell ref="EB70:EJ70"/>
    <mergeCell ref="EK70:ES70"/>
    <mergeCell ref="EB71:EJ71"/>
    <mergeCell ref="EK71:ES71"/>
    <mergeCell ref="DS72:EA72"/>
    <mergeCell ref="EB72:EJ72"/>
    <mergeCell ref="EK72:ES72"/>
    <mergeCell ref="DS70:EA70"/>
    <mergeCell ref="DS71:EA71"/>
    <mergeCell ref="AY71:AZ71"/>
    <mergeCell ref="CB71:CH71"/>
    <mergeCell ref="AN70:AO70"/>
    <mergeCell ref="AE70:AM70"/>
    <mergeCell ref="BA72:BI72"/>
    <mergeCell ref="BA73:BI73"/>
    <mergeCell ref="BS71:CA71"/>
    <mergeCell ref="BA71:BI71"/>
    <mergeCell ref="BJ71:BR71"/>
    <mergeCell ref="CI71:CQ71"/>
    <mergeCell ref="CI72:CQ72"/>
    <mergeCell ref="CR72:CZ72"/>
    <mergeCell ref="DA72:DI72"/>
    <mergeCell ref="CI73:CQ73"/>
    <mergeCell ref="CR73:CZ73"/>
    <mergeCell ref="DA73:DI73"/>
    <mergeCell ref="CB74:CH74"/>
    <mergeCell ref="CI74:CQ74"/>
    <mergeCell ref="CR74:CZ74"/>
    <mergeCell ref="DA74:DI74"/>
    <mergeCell ref="E71:F71"/>
    <mergeCell ref="G71:P71"/>
    <mergeCell ref="AE71:AM71"/>
    <mergeCell ref="AP71:AX71"/>
    <mergeCell ref="E72:F72"/>
    <mergeCell ref="G72:P72"/>
    <mergeCell ref="V72:AD72"/>
    <mergeCell ref="AE72:AM72"/>
    <mergeCell ref="AN72:AO72"/>
    <mergeCell ref="AN71:AO71"/>
    <mergeCell ref="BK65:BU65"/>
    <mergeCell ref="BW65:CF65"/>
    <mergeCell ref="CG65:CQ65"/>
    <mergeCell ref="AL65:AM65"/>
    <mergeCell ref="AT65:BB65"/>
    <mergeCell ref="BC65:BD65"/>
    <mergeCell ref="DG65:DH65"/>
    <mergeCell ref="CZ65:DF65"/>
    <mergeCell ref="CS65:CY65"/>
    <mergeCell ref="AF63:AG63"/>
    <mergeCell ref="AJ63:AR63"/>
    <mergeCell ref="AS63:AT63"/>
    <mergeCell ref="AH63:AI63"/>
    <mergeCell ref="K63:S63"/>
    <mergeCell ref="T63:U63"/>
    <mergeCell ref="G60:U61"/>
    <mergeCell ref="E69:F70"/>
    <mergeCell ref="W63:AE63"/>
    <mergeCell ref="K65:S65"/>
    <mergeCell ref="T65:U65"/>
    <mergeCell ref="AC65:AK65"/>
    <mergeCell ref="G69:P70"/>
    <mergeCell ref="Q69:U70"/>
    <mergeCell ref="AP70:AX70"/>
    <mergeCell ref="AE69:AZ69"/>
    <mergeCell ref="E9:I10"/>
    <mergeCell ref="E22:U37"/>
    <mergeCell ref="AL33:AV34"/>
    <mergeCell ref="AL35:AV36"/>
    <mergeCell ref="W29:AG30"/>
    <mergeCell ref="AL37:AV38"/>
    <mergeCell ref="AL22:AV23"/>
    <mergeCell ref="AN12:AV13"/>
    <mergeCell ref="AW35:BD36"/>
    <mergeCell ref="AW37:BD38"/>
    <mergeCell ref="T9:U10"/>
    <mergeCell ref="K9:S10"/>
    <mergeCell ref="W15:AA16"/>
    <mergeCell ref="K15:U16"/>
    <mergeCell ref="W9:AB10"/>
    <mergeCell ref="W19:AA20"/>
    <mergeCell ref="R19:S20"/>
    <mergeCell ref="T19:U20"/>
    <mergeCell ref="AD9:AJ10"/>
    <mergeCell ref="AL19:AV20"/>
    <mergeCell ref="AL25:AV26"/>
    <mergeCell ref="AW25:BD26"/>
    <mergeCell ref="AL27:AV28"/>
    <mergeCell ref="AL29:AV30"/>
    <mergeCell ref="AW22:BD23"/>
    <mergeCell ref="BI12:BR13"/>
    <mergeCell ref="AR15:AV16"/>
    <mergeCell ref="AW15:BC16"/>
    <mergeCell ref="BE25:BF26"/>
    <mergeCell ref="BE27:BF28"/>
    <mergeCell ref="AB15:AL16"/>
    <mergeCell ref="AW12:BE13"/>
    <mergeCell ref="BF12:BG13"/>
    <mergeCell ref="AN15:AQ16"/>
    <mergeCell ref="AW27:BD28"/>
    <mergeCell ref="W22:AG23"/>
    <mergeCell ref="AH22:AI23"/>
    <mergeCell ref="W25:AG26"/>
    <mergeCell ref="W27:AG28"/>
    <mergeCell ref="BE22:BF23"/>
    <mergeCell ref="E39:O40"/>
    <mergeCell ref="E41:U42"/>
    <mergeCell ref="K12:U13"/>
    <mergeCell ref="E12:I13"/>
    <mergeCell ref="E19:O20"/>
    <mergeCell ref="E15:I16"/>
    <mergeCell ref="AH35:AI36"/>
    <mergeCell ref="AH37:AI38"/>
    <mergeCell ref="AH39:AI40"/>
    <mergeCell ref="AH41:AI42"/>
    <mergeCell ref="AH25:AI26"/>
    <mergeCell ref="AH27:AI28"/>
    <mergeCell ref="AH29:AI30"/>
    <mergeCell ref="AH31:AI32"/>
    <mergeCell ref="AH33:AI34"/>
    <mergeCell ref="BE35:BF36"/>
    <mergeCell ref="BE37:BF38"/>
    <mergeCell ref="BE39:BF40"/>
    <mergeCell ref="AL41:AV42"/>
    <mergeCell ref="AW41:BD42"/>
    <mergeCell ref="AL39:AV40"/>
    <mergeCell ref="AW29:BD30"/>
    <mergeCell ref="AW31:BD32"/>
    <mergeCell ref="AW33:BD34"/>
    <mergeCell ref="AW39:BD40"/>
    <mergeCell ref="AL31:AV32"/>
    <mergeCell ref="BE29:BF30"/>
    <mergeCell ref="BW9:CB10"/>
    <mergeCell ref="AK9:AR10"/>
    <mergeCell ref="AZ9:BG10"/>
    <mergeCell ref="CI9:CN10"/>
    <mergeCell ref="AS9:AY10"/>
    <mergeCell ref="CC9:CH10"/>
    <mergeCell ref="BT12:CC13"/>
    <mergeCell ref="CE12:CN13"/>
    <mergeCell ref="E44:N45"/>
    <mergeCell ref="W12:AA13"/>
    <mergeCell ref="AB12:AJ13"/>
    <mergeCell ref="AK12:AL13"/>
    <mergeCell ref="BT19:CC20"/>
    <mergeCell ref="CE19:CN20"/>
    <mergeCell ref="BI25:BR26"/>
    <mergeCell ref="BT22:CC23"/>
    <mergeCell ref="BT25:CC26"/>
    <mergeCell ref="CE22:CN23"/>
    <mergeCell ref="CE25:CN26"/>
    <mergeCell ref="BI19:BR20"/>
    <mergeCell ref="BI22:BR23"/>
    <mergeCell ref="BE41:BF42"/>
    <mergeCell ref="BE31:BF32"/>
    <mergeCell ref="BE33:BF34"/>
  </mergeCells>
  <phoneticPr fontId="8" type="noConversion"/>
  <printOptions horizontalCentered="1" verticalCentered="1"/>
  <pageMargins left="0.15748031496062992" right="0.15748031496062992" top="0.39370078740157483" bottom="0.39370078740157483" header="0" footer="0"/>
  <pageSetup paperSize="9" scale="66" orientation="landscape"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pageSetUpPr fitToPage="1"/>
  </sheetPr>
  <dimension ref="F2:BQ95"/>
  <sheetViews>
    <sheetView showGridLines="0" tabSelected="1" zoomScaleNormal="100" workbookViewId="0">
      <selection activeCell="AM8" sqref="AM8"/>
    </sheetView>
  </sheetViews>
  <sheetFormatPr defaultRowHeight="18.95" customHeight="1"/>
  <cols>
    <col min="1" max="7" width="3.7109375" customWidth="1"/>
    <col min="8" max="11" width="2.7109375" style="2090" customWidth="1"/>
    <col min="12" max="14" width="1.140625" customWidth="1"/>
    <col min="15" max="25" width="3.7109375" customWidth="1"/>
    <col min="26" max="26" width="1.140625" customWidth="1"/>
    <col min="27" max="37" width="3.7109375" customWidth="1"/>
    <col min="38" max="38" width="1.140625" customWidth="1"/>
    <col min="39" max="41" width="2.7109375" customWidth="1"/>
    <col min="42" max="43" width="1.140625" customWidth="1"/>
    <col min="44" max="44" width="7" customWidth="1"/>
    <col min="45" max="45" width="1.140625" customWidth="1"/>
    <col min="46" max="46" width="7" customWidth="1"/>
    <col min="47" max="47" width="1.140625" customWidth="1"/>
    <col min="48" max="48" width="7" customWidth="1"/>
    <col min="49" max="49" width="1.140625" customWidth="1"/>
    <col min="50" max="50" width="7" customWidth="1"/>
    <col min="51" max="51" width="1.140625" customWidth="1"/>
    <col min="52" max="52" width="7" customWidth="1"/>
    <col min="53" max="53" width="1.140625" customWidth="1"/>
    <col min="54" max="54" width="7" customWidth="1"/>
    <col min="55" max="55" width="1.140625" customWidth="1"/>
    <col min="56" max="56" width="7" customWidth="1"/>
    <col min="57" max="57" width="1.140625" customWidth="1"/>
    <col min="58" max="58" width="7" customWidth="1"/>
    <col min="59" max="59" width="1.140625" customWidth="1"/>
    <col min="60" max="60" width="7" customWidth="1"/>
    <col min="61" max="61" width="1.140625" customWidth="1"/>
    <col min="62" max="62" width="7" customWidth="1"/>
    <col min="63" max="63" width="1.140625" customWidth="1"/>
    <col min="64" max="64" width="7" customWidth="1"/>
    <col min="65" max="65" width="1.140625" customWidth="1"/>
    <col min="66" max="66" width="7" customWidth="1"/>
    <col min="67" max="67" width="3.7109375" customWidth="1"/>
    <col min="68" max="68" width="1.5703125" customWidth="1"/>
  </cols>
  <sheetData>
    <row r="2" spans="6:67" s="486" customFormat="1" ht="18.95" customHeight="1">
      <c r="F2" s="924" t="s">
        <v>3364</v>
      </c>
    </row>
    <row r="4" spans="6:67" ht="5.0999999999999996" customHeight="1">
      <c r="H4" s="2088"/>
      <c r="I4" s="2165"/>
      <c r="J4" s="2165"/>
      <c r="K4" s="2165"/>
      <c r="L4" s="1317"/>
      <c r="M4" s="1317"/>
      <c r="N4" s="1317"/>
      <c r="O4" s="1317"/>
      <c r="P4" s="1317"/>
      <c r="Q4" s="1317"/>
      <c r="R4" s="1317"/>
      <c r="S4" s="1424"/>
    </row>
    <row r="5" spans="6:67" ht="18.95" customHeight="1">
      <c r="H5" s="1953" t="s">
        <v>3380</v>
      </c>
      <c r="I5" s="1460"/>
      <c r="J5" s="1460"/>
      <c r="K5" s="1460"/>
      <c r="L5" s="1460"/>
      <c r="M5" s="1460"/>
      <c r="N5" s="1460"/>
      <c r="O5" s="1460"/>
      <c r="P5" s="1460"/>
      <c r="Q5" s="1460"/>
      <c r="R5" s="1460"/>
      <c r="S5" s="2166"/>
      <c r="T5" s="2172" t="s">
        <v>3381</v>
      </c>
      <c r="U5" s="2173"/>
      <c r="V5" s="2173"/>
      <c r="W5" s="2173"/>
      <c r="X5" s="2173"/>
      <c r="Y5" s="2173"/>
      <c r="Z5" s="2173"/>
      <c r="AA5" s="2173"/>
      <c r="AB5" s="2173"/>
      <c r="AC5" s="2173"/>
      <c r="AD5" s="1493" t="s">
        <v>3399</v>
      </c>
      <c r="AE5" s="1021"/>
      <c r="AF5" s="1021"/>
      <c r="AG5" s="1021"/>
      <c r="AH5" s="1021"/>
    </row>
    <row r="6" spans="6:67" ht="18.95" customHeight="1">
      <c r="G6" s="916"/>
      <c r="H6" s="2079"/>
      <c r="I6" s="2079"/>
      <c r="J6" s="2079"/>
      <c r="K6" s="2079"/>
      <c r="L6" s="2086"/>
      <c r="M6" s="2086"/>
      <c r="N6" s="2086"/>
      <c r="O6" s="2086"/>
      <c r="P6" s="2086"/>
      <c r="Q6" s="2086"/>
      <c r="R6" s="2086"/>
      <c r="S6" s="2086"/>
      <c r="T6" s="914"/>
      <c r="U6" s="914"/>
      <c r="V6" s="914"/>
      <c r="W6" s="2189" t="s">
        <v>3398</v>
      </c>
      <c r="X6" s="914"/>
      <c r="Y6" s="914"/>
      <c r="Z6" s="914"/>
      <c r="AA6" s="914"/>
      <c r="AB6" s="914"/>
      <c r="AC6" s="914"/>
      <c r="AD6" s="914"/>
      <c r="AE6" s="914"/>
      <c r="AF6" s="914"/>
      <c r="AG6" s="914"/>
      <c r="AH6" s="914"/>
      <c r="AI6" s="914"/>
      <c r="AJ6" s="914"/>
      <c r="AK6" s="914"/>
      <c r="AL6" s="914"/>
      <c r="AM6" s="914"/>
      <c r="AN6" s="914"/>
      <c r="AO6" s="914"/>
      <c r="AP6" s="914"/>
      <c r="AQ6" s="914"/>
      <c r="AR6" s="914"/>
      <c r="AS6" s="914"/>
      <c r="AT6" s="914"/>
      <c r="AU6" s="914"/>
      <c r="AV6" s="914"/>
      <c r="AW6" s="914"/>
      <c r="AX6" s="914"/>
      <c r="AY6" s="914"/>
      <c r="AZ6" s="914"/>
      <c r="BA6" s="914"/>
      <c r="BB6" s="914"/>
      <c r="BC6" s="914"/>
      <c r="BD6" s="914"/>
      <c r="BE6" s="914"/>
      <c r="BF6" s="914"/>
      <c r="BG6" s="914"/>
      <c r="BH6" s="914"/>
      <c r="BI6" s="914"/>
      <c r="BJ6" s="914"/>
      <c r="BK6" s="914"/>
      <c r="BL6" s="914"/>
      <c r="BM6" s="914"/>
      <c r="BN6" s="914"/>
      <c r="BO6" s="1424"/>
    </row>
    <row r="7" spans="6:67" ht="18.95" customHeight="1">
      <c r="G7" s="1689"/>
      <c r="H7" s="949" t="s">
        <v>3293</v>
      </c>
      <c r="I7" s="2079"/>
      <c r="J7" s="2079"/>
      <c r="K7" s="2079"/>
      <c r="L7" s="2086"/>
      <c r="M7" s="2086"/>
      <c r="N7" s="2086"/>
      <c r="O7" s="2890" t="s">
        <v>1179</v>
      </c>
      <c r="P7" s="2891"/>
      <c r="Q7" s="2891"/>
      <c r="R7" s="2891"/>
      <c r="S7" s="2891"/>
      <c r="T7" s="2892"/>
      <c r="U7" s="986" t="s">
        <v>1180</v>
      </c>
      <c r="V7" s="2086"/>
      <c r="W7" s="2086"/>
      <c r="X7" s="2086"/>
      <c r="Y7" s="2086"/>
      <c r="Z7" s="2086"/>
      <c r="AB7" s="2086"/>
      <c r="AC7" s="2086"/>
      <c r="AD7" s="2086"/>
      <c r="AE7" s="2086"/>
      <c r="AF7" s="2086"/>
      <c r="AG7" s="2086"/>
      <c r="AH7" s="2086"/>
      <c r="AI7" s="2086"/>
      <c r="AJ7" s="2086"/>
      <c r="AK7" s="2086"/>
      <c r="AL7" s="2086"/>
      <c r="AM7" s="1826" t="s">
        <v>3921</v>
      </c>
      <c r="AN7" s="2086"/>
      <c r="AO7" s="2086"/>
      <c r="AP7" s="2086"/>
      <c r="AQ7" s="2086"/>
      <c r="AR7" s="2086"/>
      <c r="AS7" s="2086"/>
      <c r="AT7" s="2086"/>
      <c r="AU7" s="2086"/>
      <c r="AV7" s="2086"/>
      <c r="AW7" s="2086"/>
      <c r="AX7" s="2086"/>
      <c r="AY7" s="2086"/>
      <c r="AZ7" s="2086"/>
      <c r="BA7" s="2086"/>
      <c r="BB7" s="2086"/>
      <c r="BC7" s="2086"/>
      <c r="BD7" s="2086"/>
      <c r="BE7" s="2086"/>
      <c r="BF7" s="2086"/>
      <c r="BG7" s="2086"/>
      <c r="BH7" s="2086"/>
      <c r="BI7" s="2086"/>
      <c r="BJ7" s="2086"/>
      <c r="BK7" s="2086"/>
      <c r="BL7" s="2086"/>
      <c r="BM7" s="2086"/>
      <c r="BN7" s="2086"/>
      <c r="BO7" s="1422"/>
    </row>
    <row r="8" spans="6:67" ht="9.9499999999999993" customHeight="1">
      <c r="G8" s="1689"/>
      <c r="H8" s="2079"/>
      <c r="I8" s="2079"/>
      <c r="J8" s="2079"/>
      <c r="K8" s="2079"/>
      <c r="L8" s="2086"/>
      <c r="M8" s="2086"/>
      <c r="N8" s="2086"/>
      <c r="O8" s="2086"/>
      <c r="P8" s="2086"/>
      <c r="Q8" s="2086"/>
      <c r="R8" s="2086"/>
      <c r="S8" s="2086"/>
      <c r="T8" s="2086"/>
      <c r="U8" s="2086"/>
      <c r="V8" s="2086"/>
      <c r="W8" s="2086"/>
      <c r="X8" s="2086"/>
      <c r="Y8" s="2086"/>
      <c r="Z8" s="2086"/>
      <c r="AA8" s="2086"/>
      <c r="AB8" s="2086"/>
      <c r="AC8" s="2086"/>
      <c r="AD8" s="2086"/>
      <c r="AE8" s="2086"/>
      <c r="AF8" s="2086"/>
      <c r="AG8" s="2086"/>
      <c r="AH8" s="2086"/>
      <c r="AI8" s="2086"/>
      <c r="AJ8" s="2086"/>
      <c r="AK8" s="2086"/>
      <c r="AL8" s="2086"/>
      <c r="AM8" s="2086"/>
      <c r="AN8" s="2086"/>
      <c r="AO8" s="2086"/>
      <c r="AP8" s="2086"/>
      <c r="AQ8" s="2086"/>
      <c r="AR8" s="2086"/>
      <c r="AS8" s="2086"/>
      <c r="AT8" s="2086"/>
      <c r="AU8" s="2086"/>
      <c r="AV8" s="2086"/>
      <c r="AW8" s="2086"/>
      <c r="AX8" s="2086"/>
      <c r="AY8" s="2086"/>
      <c r="AZ8" s="2086"/>
      <c r="BA8" s="2086"/>
      <c r="BB8" s="2086"/>
      <c r="BC8" s="2086"/>
      <c r="BD8" s="2086"/>
      <c r="BE8" s="2086"/>
      <c r="BF8" s="2086"/>
      <c r="BG8" s="2086"/>
      <c r="BH8" s="2086"/>
      <c r="BI8" s="2086"/>
      <c r="BJ8" s="2086"/>
      <c r="BK8" s="2086"/>
      <c r="BL8" s="2086"/>
      <c r="BM8" s="2086"/>
      <c r="BN8" s="2086"/>
      <c r="BO8" s="1422"/>
    </row>
    <row r="9" spans="6:67" ht="18.95" customHeight="1">
      <c r="G9" s="1689"/>
      <c r="H9" s="2150" t="s">
        <v>1876</v>
      </c>
      <c r="I9" s="2079"/>
      <c r="J9" s="2079"/>
      <c r="K9" s="2079"/>
      <c r="L9" s="2086"/>
      <c r="M9" s="2086"/>
      <c r="N9" s="2086"/>
      <c r="O9" s="1154" t="s">
        <v>1860</v>
      </c>
      <c r="P9" s="1155"/>
      <c r="Q9" s="1155"/>
      <c r="R9" s="1155"/>
      <c r="S9" s="1155"/>
      <c r="T9" s="1155"/>
      <c r="U9" s="986" t="s">
        <v>912</v>
      </c>
      <c r="V9" s="2086"/>
      <c r="W9" s="2086"/>
      <c r="X9" s="2086"/>
      <c r="Y9" s="2086"/>
      <c r="Z9" s="2086"/>
      <c r="AA9" s="2086"/>
      <c r="AB9" s="2086"/>
      <c r="AC9" s="2086"/>
      <c r="AD9" s="2086"/>
      <c r="AE9" s="2086"/>
      <c r="AF9" s="2086"/>
      <c r="AG9" s="2086"/>
      <c r="AH9" s="2086"/>
      <c r="AI9" s="2086"/>
      <c r="AJ9" s="2086"/>
      <c r="AK9" s="2086"/>
      <c r="AL9" s="2086"/>
      <c r="AM9" s="2086"/>
      <c r="AN9" s="2086"/>
      <c r="AO9" s="2086"/>
      <c r="AP9" s="2086"/>
      <c r="AQ9" s="2086"/>
      <c r="AR9" s="1826" t="s">
        <v>3402</v>
      </c>
      <c r="AS9" s="2086"/>
      <c r="AT9" s="2086"/>
      <c r="AU9" s="2086"/>
      <c r="AV9" s="2086"/>
      <c r="AW9" s="2086"/>
      <c r="AX9" s="2086"/>
      <c r="AY9" s="2086"/>
      <c r="AZ9" s="2086"/>
      <c r="BA9" s="2086"/>
      <c r="BB9" s="2086"/>
      <c r="BC9" s="2086"/>
      <c r="BD9" s="2086"/>
      <c r="BE9" s="2086"/>
      <c r="BF9" s="2086"/>
      <c r="BG9" s="2086"/>
      <c r="BH9" s="2086"/>
      <c r="BI9" s="2086"/>
      <c r="BJ9" s="2086"/>
      <c r="BK9" s="2086"/>
      <c r="BL9" s="2086"/>
      <c r="BM9" s="2086"/>
      <c r="BN9" s="2086"/>
      <c r="BO9" s="1422"/>
    </row>
    <row r="10" spans="6:67" ht="5.0999999999999996" customHeight="1">
      <c r="G10" s="1689"/>
      <c r="H10" s="2079"/>
      <c r="I10" s="2079"/>
      <c r="J10" s="2079"/>
      <c r="K10" s="2079"/>
      <c r="L10" s="2086"/>
      <c r="M10" s="2086"/>
      <c r="N10" s="2086"/>
      <c r="O10" s="2086"/>
      <c r="P10" s="2086"/>
      <c r="Q10" s="2086"/>
      <c r="R10" s="2086"/>
      <c r="S10" s="2086"/>
      <c r="T10" s="2086"/>
      <c r="U10" s="2086"/>
      <c r="V10" s="2086"/>
      <c r="W10" s="2086"/>
      <c r="X10" s="2086"/>
      <c r="Y10" s="2086"/>
      <c r="Z10" s="2086"/>
      <c r="AA10" s="2086"/>
      <c r="AB10" s="2086"/>
      <c r="AC10" s="2086"/>
      <c r="AD10" s="2086"/>
      <c r="AE10" s="2086"/>
      <c r="AF10" s="2086"/>
      <c r="AG10" s="2086"/>
      <c r="AH10" s="2086"/>
      <c r="AI10" s="2086"/>
      <c r="AJ10" s="2086"/>
      <c r="AK10" s="2086"/>
      <c r="AL10" s="2086"/>
      <c r="AM10" s="2086"/>
      <c r="AN10" s="2086"/>
      <c r="AO10" s="2086"/>
      <c r="AP10" s="2086"/>
      <c r="AQ10" s="2086"/>
      <c r="AR10" s="2086"/>
      <c r="AS10" s="2086"/>
      <c r="AT10" s="2086"/>
      <c r="AU10" s="2086"/>
      <c r="AV10" s="2086"/>
      <c r="AW10" s="2086"/>
      <c r="AX10" s="2086"/>
      <c r="AY10" s="2086"/>
      <c r="AZ10" s="2086"/>
      <c r="BA10" s="2086"/>
      <c r="BB10" s="2086"/>
      <c r="BC10" s="2086"/>
      <c r="BD10" s="2086"/>
      <c r="BE10" s="2086"/>
      <c r="BF10" s="2086"/>
      <c r="BG10" s="2086"/>
      <c r="BH10" s="2086"/>
      <c r="BI10" s="2086"/>
      <c r="BJ10" s="2086"/>
      <c r="BK10" s="2086"/>
      <c r="BL10" s="2086"/>
      <c r="BM10" s="2086"/>
      <c r="BN10" s="2086"/>
      <c r="BO10" s="1422"/>
    </row>
    <row r="11" spans="6:67" ht="5.0999999999999996" customHeight="1">
      <c r="G11" s="1689"/>
      <c r="H11" s="2079"/>
      <c r="I11" s="2079"/>
      <c r="J11" s="2079"/>
      <c r="K11" s="2079"/>
      <c r="L11" s="2086"/>
      <c r="M11" s="2086"/>
      <c r="N11" s="2086"/>
      <c r="O11" s="2086"/>
      <c r="P11" s="2086"/>
      <c r="Q11" s="2086"/>
      <c r="R11" s="2086"/>
      <c r="S11" s="2086"/>
      <c r="T11" s="2086"/>
      <c r="U11" s="2086"/>
      <c r="V11" s="2086"/>
      <c r="W11" s="2086"/>
      <c r="X11" s="2086"/>
      <c r="Y11" s="2086"/>
      <c r="Z11" s="2086"/>
      <c r="AA11" s="2086"/>
      <c r="AB11" s="2086"/>
      <c r="AC11" s="2086"/>
      <c r="AD11" s="2086"/>
      <c r="AE11" s="2086"/>
      <c r="AF11" s="2086"/>
      <c r="AG11" s="2086"/>
      <c r="AH11" s="2086"/>
      <c r="AI11" s="2086"/>
      <c r="AJ11" s="2086"/>
      <c r="AK11" s="2086"/>
      <c r="AL11" s="2086"/>
      <c r="AM11" s="2086"/>
      <c r="AN11" s="2086"/>
      <c r="AO11" s="2086"/>
      <c r="AP11" s="2086"/>
      <c r="AQ11" s="2086"/>
      <c r="AR11" s="2086"/>
      <c r="AS11" s="2086"/>
      <c r="AT11" s="2086"/>
      <c r="AU11" s="2086"/>
      <c r="AV11" s="2086"/>
      <c r="AW11" s="2086"/>
      <c r="AX11" s="2086"/>
      <c r="AY11" s="2086"/>
      <c r="AZ11" s="2086"/>
      <c r="BA11" s="2086"/>
      <c r="BB11" s="2086"/>
      <c r="BC11" s="2086"/>
      <c r="BD11" s="2086"/>
      <c r="BE11" s="2086"/>
      <c r="BF11" s="2086"/>
      <c r="BG11" s="2086"/>
      <c r="BH11" s="2086"/>
      <c r="BI11" s="2086"/>
      <c r="BJ11" s="2086"/>
      <c r="BK11" s="2086"/>
      <c r="BL11" s="2086"/>
      <c r="BM11" s="2086"/>
      <c r="BN11" s="2086"/>
      <c r="BO11" s="1422"/>
    </row>
    <row r="12" spans="6:67" ht="5.0999999999999996" customHeight="1">
      <c r="G12" s="1689"/>
      <c r="H12" s="2079"/>
      <c r="I12" s="2079"/>
      <c r="J12" s="2079"/>
      <c r="K12" s="2079"/>
      <c r="L12" s="2086"/>
      <c r="M12" s="2086"/>
      <c r="N12" s="2154"/>
      <c r="O12" s="2155"/>
      <c r="P12" s="2155"/>
      <c r="Q12" s="2155"/>
      <c r="R12" s="2155"/>
      <c r="S12" s="2155"/>
      <c r="T12" s="2155"/>
      <c r="U12" s="2155"/>
      <c r="V12" s="2155"/>
      <c r="W12" s="2155"/>
      <c r="X12" s="2155"/>
      <c r="Y12" s="2155"/>
      <c r="Z12" s="2155"/>
      <c r="AA12" s="2155"/>
      <c r="AB12" s="2155"/>
      <c r="AC12" s="2155"/>
      <c r="AD12" s="2155"/>
      <c r="AE12" s="2155"/>
      <c r="AF12" s="2155"/>
      <c r="AG12" s="2155"/>
      <c r="AH12" s="2155"/>
      <c r="AI12" s="2155"/>
      <c r="AJ12" s="2155"/>
      <c r="AK12" s="2155"/>
      <c r="AL12" s="2155"/>
      <c r="AM12" s="2155"/>
      <c r="AN12" s="2155"/>
      <c r="AO12" s="2155"/>
      <c r="AP12" s="2156"/>
      <c r="AQ12" s="2086"/>
      <c r="AR12" s="2086"/>
      <c r="AS12" s="2086"/>
      <c r="AT12" s="2086"/>
      <c r="AU12" s="2086"/>
      <c r="AV12" s="2086"/>
      <c r="AW12" s="2086"/>
      <c r="AX12" s="2086"/>
      <c r="AY12" s="2086"/>
      <c r="AZ12" s="2086"/>
      <c r="BA12" s="2086"/>
      <c r="BB12" s="2086"/>
      <c r="BC12" s="2086"/>
      <c r="BD12" s="2086"/>
      <c r="BE12" s="2086"/>
      <c r="BF12" s="2086"/>
      <c r="BG12" s="2086"/>
      <c r="BH12" s="2086"/>
      <c r="BI12" s="2086"/>
      <c r="BJ12" s="2086"/>
      <c r="BK12" s="2086"/>
      <c r="BL12" s="2086"/>
      <c r="BM12" s="2086"/>
      <c r="BN12" s="2086"/>
      <c r="BO12" s="1422"/>
    </row>
    <row r="13" spans="6:67" ht="18.95" customHeight="1">
      <c r="G13" s="1689"/>
      <c r="H13" s="2079"/>
      <c r="I13" s="2079"/>
      <c r="J13" s="2079"/>
      <c r="K13" s="2079"/>
      <c r="L13" s="2086"/>
      <c r="M13" s="2086"/>
      <c r="N13" s="2157"/>
      <c r="O13" s="2136" t="s">
        <v>3356</v>
      </c>
      <c r="P13" s="2137"/>
      <c r="Q13" s="2148"/>
      <c r="R13" s="2148"/>
      <c r="S13" s="2148"/>
      <c r="T13" s="2148"/>
      <c r="U13" s="2148"/>
      <c r="V13" s="2148"/>
      <c r="W13" s="2148"/>
      <c r="X13" s="2148"/>
      <c r="Y13" s="2149"/>
      <c r="Z13" s="2086"/>
      <c r="AA13" s="2136" t="s">
        <v>3360</v>
      </c>
      <c r="AB13" s="2148"/>
      <c r="AC13" s="2148"/>
      <c r="AD13" s="2148"/>
      <c r="AE13" s="2148"/>
      <c r="AF13" s="2148"/>
      <c r="AG13" s="2148"/>
      <c r="AH13" s="2148"/>
      <c r="AI13" s="2148"/>
      <c r="AJ13" s="2148"/>
      <c r="AK13" s="2149"/>
      <c r="AL13" s="2086"/>
      <c r="AM13" s="3588" t="s">
        <v>3361</v>
      </c>
      <c r="AN13" s="3589"/>
      <c r="AO13" s="3590"/>
      <c r="AP13" s="2158"/>
      <c r="AQ13" s="2086"/>
      <c r="AR13" s="2151" t="s">
        <v>3362</v>
      </c>
      <c r="AS13" s="2152"/>
      <c r="AT13" s="2152"/>
      <c r="AU13" s="2152"/>
      <c r="AV13" s="2152"/>
      <c r="AW13" s="2152"/>
      <c r="AX13" s="2152"/>
      <c r="AY13" s="2152"/>
      <c r="AZ13" s="2152"/>
      <c r="BA13" s="2152"/>
      <c r="BB13" s="2152"/>
      <c r="BC13" s="2152"/>
      <c r="BD13" s="2152"/>
      <c r="BE13" s="2152"/>
      <c r="BF13" s="2152"/>
      <c r="BG13" s="2152"/>
      <c r="BH13" s="2152"/>
      <c r="BI13" s="2152"/>
      <c r="BJ13" s="2152"/>
      <c r="BK13" s="2152"/>
      <c r="BL13" s="2152"/>
      <c r="BM13" s="2152"/>
      <c r="BN13" s="2152"/>
      <c r="BO13" s="1422"/>
    </row>
    <row r="14" spans="6:67" ht="3.95" customHeight="1">
      <c r="G14" s="1689"/>
      <c r="H14" s="3287" t="s">
        <v>3404</v>
      </c>
      <c r="I14" s="3287"/>
      <c r="J14" s="3287"/>
      <c r="K14" s="3287"/>
      <c r="L14" s="2086"/>
      <c r="M14" s="2086"/>
      <c r="N14" s="2157"/>
      <c r="O14" s="2140"/>
      <c r="P14" s="1692"/>
      <c r="Q14" s="1692"/>
      <c r="R14" s="1692"/>
      <c r="S14" s="1692"/>
      <c r="T14" s="1692"/>
      <c r="U14" s="1692"/>
      <c r="V14" s="1692"/>
      <c r="W14" s="1692"/>
      <c r="X14" s="1692"/>
      <c r="Y14" s="1713"/>
      <c r="Z14" s="2086"/>
      <c r="AA14" s="2140"/>
      <c r="AB14" s="1692"/>
      <c r="AC14" s="1692"/>
      <c r="AD14" s="1692"/>
      <c r="AE14" s="1692"/>
      <c r="AF14" s="1692"/>
      <c r="AG14" s="1692"/>
      <c r="AH14" s="1692"/>
      <c r="AI14" s="1692"/>
      <c r="AJ14" s="1692"/>
      <c r="AK14" s="1713"/>
      <c r="AL14" s="2086"/>
      <c r="AM14" s="2140"/>
      <c r="AN14" s="1692"/>
      <c r="AO14" s="1713"/>
      <c r="AP14" s="2158"/>
      <c r="AQ14" s="2086"/>
      <c r="AR14" s="2086"/>
      <c r="AS14" s="2084"/>
      <c r="AT14" s="2086"/>
      <c r="AU14" s="2084"/>
      <c r="AV14" s="2086"/>
      <c r="AW14" s="2084"/>
      <c r="AX14" s="2086"/>
      <c r="AY14" s="2084"/>
      <c r="AZ14" s="2086"/>
      <c r="BA14" s="2084"/>
      <c r="BB14" s="2086"/>
      <c r="BC14" s="2084"/>
      <c r="BD14" s="2086"/>
      <c r="BE14" s="2086"/>
      <c r="BF14" s="2086"/>
      <c r="BG14" s="2086"/>
      <c r="BH14" s="2086"/>
      <c r="BI14" s="2086"/>
      <c r="BJ14" s="2086"/>
      <c r="BK14" s="2086"/>
      <c r="BL14" s="2086"/>
      <c r="BM14" s="2086"/>
      <c r="BN14" s="2086"/>
      <c r="BO14" s="1422"/>
    </row>
    <row r="15" spans="6:67" s="394" customFormat="1" ht="18.95" customHeight="1">
      <c r="G15" s="2083"/>
      <c r="H15" s="3287"/>
      <c r="I15" s="3287"/>
      <c r="J15" s="3287"/>
      <c r="K15" s="3287"/>
      <c r="L15" s="2084"/>
      <c r="M15" s="2084"/>
      <c r="N15" s="2159"/>
      <c r="O15" s="3587" t="s">
        <v>3355</v>
      </c>
      <c r="P15" s="3586"/>
      <c r="Q15" s="3586"/>
      <c r="R15" s="2139"/>
      <c r="S15" s="3586" t="s">
        <v>3358</v>
      </c>
      <c r="T15" s="3586"/>
      <c r="U15" s="3586"/>
      <c r="V15" s="2139"/>
      <c r="W15" s="3586" t="s">
        <v>3357</v>
      </c>
      <c r="X15" s="3586"/>
      <c r="Y15" s="3603"/>
      <c r="Z15" s="2084"/>
      <c r="AA15" s="3587" t="s">
        <v>3354</v>
      </c>
      <c r="AB15" s="3586"/>
      <c r="AC15" s="3586"/>
      <c r="AD15" s="2139"/>
      <c r="AE15" s="3586" t="s">
        <v>3301</v>
      </c>
      <c r="AF15" s="3586"/>
      <c r="AG15" s="3586"/>
      <c r="AH15" s="2139"/>
      <c r="AI15" s="3586" t="s">
        <v>3336</v>
      </c>
      <c r="AJ15" s="3586"/>
      <c r="AK15" s="3603"/>
      <c r="AL15" s="2084"/>
      <c r="AM15" s="3587" t="s">
        <v>3359</v>
      </c>
      <c r="AN15" s="3586"/>
      <c r="AO15" s="3603"/>
      <c r="AP15" s="2160"/>
      <c r="AQ15" s="2084"/>
      <c r="AR15" s="2153" t="s">
        <v>3343</v>
      </c>
      <c r="AS15" s="2084"/>
      <c r="AT15" s="2153" t="s">
        <v>3310</v>
      </c>
      <c r="AU15" s="2084"/>
      <c r="AV15" s="2153" t="s">
        <v>3312</v>
      </c>
      <c r="AW15" s="2084"/>
      <c r="AX15" s="2153" t="s">
        <v>3314</v>
      </c>
      <c r="AY15" s="2084"/>
      <c r="AZ15" s="2153" t="s">
        <v>3316</v>
      </c>
      <c r="BA15" s="2084"/>
      <c r="BB15" s="2153" t="s">
        <v>3318</v>
      </c>
      <c r="BC15" s="2084"/>
      <c r="BD15" s="2153" t="s">
        <v>3320</v>
      </c>
      <c r="BE15" s="2084"/>
      <c r="BF15" s="2153" t="s">
        <v>3322</v>
      </c>
      <c r="BG15" s="2084"/>
      <c r="BH15" s="2153" t="s">
        <v>3324</v>
      </c>
      <c r="BI15" s="2084"/>
      <c r="BJ15" s="2153" t="s">
        <v>3326</v>
      </c>
      <c r="BK15" s="2084"/>
      <c r="BL15" s="2153" t="s">
        <v>3328</v>
      </c>
      <c r="BM15" s="2084"/>
      <c r="BN15" s="2153" t="s">
        <v>3330</v>
      </c>
      <c r="BO15" s="2085"/>
    </row>
    <row r="16" spans="6:67" ht="3.95" customHeight="1">
      <c r="G16" s="1689"/>
      <c r="H16" s="2079"/>
      <c r="I16" s="2079"/>
      <c r="J16" s="2079"/>
      <c r="K16" s="2079"/>
      <c r="L16" s="2086"/>
      <c r="M16" s="2086"/>
      <c r="N16" s="2157"/>
      <c r="O16" s="2140"/>
      <c r="P16" s="1692"/>
      <c r="Q16" s="1692"/>
      <c r="R16" s="1692"/>
      <c r="S16" s="1692"/>
      <c r="T16" s="1692"/>
      <c r="U16" s="1692"/>
      <c r="V16" s="1692"/>
      <c r="W16" s="1692"/>
      <c r="X16" s="1692"/>
      <c r="Y16" s="1713"/>
      <c r="Z16" s="2086"/>
      <c r="AA16" s="2140"/>
      <c r="AB16" s="1692"/>
      <c r="AC16" s="1692"/>
      <c r="AD16" s="1692"/>
      <c r="AE16" s="1692"/>
      <c r="AF16" s="1692"/>
      <c r="AG16" s="1692"/>
      <c r="AH16" s="1692"/>
      <c r="AI16" s="1692"/>
      <c r="AJ16" s="1692"/>
      <c r="AK16" s="1713"/>
      <c r="AL16" s="2086"/>
      <c r="AM16" s="2140"/>
      <c r="AN16" s="1692"/>
      <c r="AO16" s="1713"/>
      <c r="AP16" s="2158"/>
      <c r="AQ16" s="2086"/>
      <c r="AR16" s="2086"/>
      <c r="AS16" s="2084"/>
      <c r="AT16" s="2086"/>
      <c r="AU16" s="2084"/>
      <c r="AV16" s="2086"/>
      <c r="AW16" s="2084"/>
      <c r="AX16" s="2086"/>
      <c r="AY16" s="2084"/>
      <c r="AZ16" s="2086"/>
      <c r="BA16" s="2084"/>
      <c r="BB16" s="2086"/>
      <c r="BC16" s="2084"/>
      <c r="BD16" s="2086"/>
      <c r="BE16" s="2086"/>
      <c r="BF16" s="2086"/>
      <c r="BG16" s="2086"/>
      <c r="BH16" s="2086"/>
      <c r="BI16" s="2086"/>
      <c r="BJ16" s="2086"/>
      <c r="BK16" s="2086"/>
      <c r="BL16" s="2086"/>
      <c r="BM16" s="2086"/>
      <c r="BN16" s="2086"/>
      <c r="BO16" s="1422"/>
    </row>
    <row r="17" spans="7:69" ht="23.1" customHeight="1">
      <c r="G17" s="1689"/>
      <c r="H17" s="3287" t="s">
        <v>3345</v>
      </c>
      <c r="I17" s="3287"/>
      <c r="J17" s="3287"/>
      <c r="K17" s="3287"/>
      <c r="L17" s="2086"/>
      <c r="M17" s="2086"/>
      <c r="N17" s="2157"/>
      <c r="O17" s="3587">
        <v>100</v>
      </c>
      <c r="P17" s="3586"/>
      <c r="Q17" s="3586"/>
      <c r="R17" s="2144"/>
      <c r="S17" s="3586">
        <f>SUM(AR17:BN17)</f>
        <v>76</v>
      </c>
      <c r="T17" s="3586"/>
      <c r="U17" s="3586"/>
      <c r="V17" s="2144"/>
      <c r="W17" s="3594">
        <f>S17/O17</f>
        <v>0.76</v>
      </c>
      <c r="X17" s="3594"/>
      <c r="Y17" s="3595"/>
      <c r="Z17" s="2086"/>
      <c r="AA17" s="3596">
        <f>O17/8</f>
        <v>12.5</v>
      </c>
      <c r="AB17" s="3591"/>
      <c r="AC17" s="3591"/>
      <c r="AD17" s="2144"/>
      <c r="AE17" s="3591">
        <f>IF(COUNTA(AR17,AT17,AV17,AX17,AZ17,BB17,BD17,BF17,BH17,BJ17,BL17,BN17)=0,0,S17/COUNTA(AR17,AT17,AV17,AX17,AZ17,BB17,BD17,BF17,BH17,BJ17,BL17,BN17))</f>
        <v>12.666666666666666</v>
      </c>
      <c r="AF17" s="3591"/>
      <c r="AG17" s="3591"/>
      <c r="AH17" s="2139"/>
      <c r="AI17" s="3594">
        <f>AE17/AA17</f>
        <v>1.0133333333333332</v>
      </c>
      <c r="AJ17" s="3594"/>
      <c r="AK17" s="3595"/>
      <c r="AL17" s="2086"/>
      <c r="AM17" s="3600">
        <v>10</v>
      </c>
      <c r="AN17" s="3601"/>
      <c r="AO17" s="3602"/>
      <c r="AP17" s="2158"/>
      <c r="AQ17" s="2086"/>
      <c r="AR17" s="2079">
        <v>10</v>
      </c>
      <c r="AS17" s="2084"/>
      <c r="AT17" s="2079">
        <v>12</v>
      </c>
      <c r="AU17" s="2084"/>
      <c r="AV17" s="2079">
        <v>13</v>
      </c>
      <c r="AW17" s="2084"/>
      <c r="AX17" s="2079">
        <v>13</v>
      </c>
      <c r="AY17" s="2084"/>
      <c r="AZ17" s="2079">
        <v>14</v>
      </c>
      <c r="BA17" s="2084"/>
      <c r="BB17" s="2079">
        <v>14</v>
      </c>
      <c r="BC17" s="2084"/>
      <c r="BD17" s="2079"/>
      <c r="BE17" s="2084"/>
      <c r="BF17" s="2079"/>
      <c r="BG17" s="2084"/>
      <c r="BH17" s="2167"/>
      <c r="BI17" s="2168"/>
      <c r="BJ17" s="2167"/>
      <c r="BK17" s="2168"/>
      <c r="BL17" s="2167"/>
      <c r="BM17" s="2168"/>
      <c r="BN17" s="2167"/>
      <c r="BO17" s="1422"/>
    </row>
    <row r="18" spans="7:69" ht="3.95" customHeight="1">
      <c r="G18" s="1689"/>
      <c r="H18" s="2079"/>
      <c r="I18" s="2079"/>
      <c r="J18" s="2079"/>
      <c r="K18" s="2079"/>
      <c r="L18" s="2086"/>
      <c r="M18" s="2086"/>
      <c r="N18" s="2157"/>
      <c r="O18" s="2138"/>
      <c r="P18" s="2139"/>
      <c r="Q18" s="2144"/>
      <c r="R18" s="2144"/>
      <c r="S18" s="2139"/>
      <c r="T18" s="2139"/>
      <c r="U18" s="2144"/>
      <c r="V18" s="2144"/>
      <c r="W18" s="2144"/>
      <c r="X18" s="2144"/>
      <c r="Y18" s="2141"/>
      <c r="Z18" s="2079"/>
      <c r="AA18" s="2146"/>
      <c r="AB18" s="2144"/>
      <c r="AC18" s="2144"/>
      <c r="AD18" s="2144"/>
      <c r="AE18" s="2147"/>
      <c r="AF18" s="2139"/>
      <c r="AG18" s="2139"/>
      <c r="AH18" s="2144"/>
      <c r="AI18" s="2144"/>
      <c r="AJ18" s="2144"/>
      <c r="AK18" s="2141"/>
      <c r="AL18" s="2079"/>
      <c r="AM18" s="2143"/>
      <c r="AN18" s="2144"/>
      <c r="AO18" s="2141"/>
      <c r="AP18" s="2161"/>
      <c r="AQ18" s="2079"/>
      <c r="AR18" s="2079"/>
      <c r="AS18" s="2084"/>
      <c r="AT18" s="2079"/>
      <c r="AU18" s="2084"/>
      <c r="AV18" s="2079"/>
      <c r="AW18" s="2084"/>
      <c r="AX18" s="2079"/>
      <c r="AY18" s="2084"/>
      <c r="AZ18" s="2079"/>
      <c r="BA18" s="2084"/>
      <c r="BB18" s="2079"/>
      <c r="BC18" s="2084"/>
      <c r="BD18" s="2079"/>
      <c r="BE18" s="2079"/>
      <c r="BF18" s="2079"/>
      <c r="BG18" s="2079"/>
      <c r="BH18" s="2167"/>
      <c r="BI18" s="2167"/>
      <c r="BJ18" s="2167"/>
      <c r="BK18" s="2167"/>
      <c r="BL18" s="2167"/>
      <c r="BM18" s="2167"/>
      <c r="BN18" s="2167"/>
      <c r="BO18" s="2087"/>
      <c r="BP18" s="2090"/>
      <c r="BQ18" s="2090"/>
    </row>
    <row r="19" spans="7:69" ht="23.1" customHeight="1">
      <c r="G19" s="1689"/>
      <c r="H19" s="3287" t="s">
        <v>3346</v>
      </c>
      <c r="I19" s="3287"/>
      <c r="J19" s="3287"/>
      <c r="K19" s="3287"/>
      <c r="L19" s="2086"/>
      <c r="M19" s="2086"/>
      <c r="N19" s="2157"/>
      <c r="O19" s="3587">
        <v>150</v>
      </c>
      <c r="P19" s="3586"/>
      <c r="Q19" s="3586"/>
      <c r="R19" s="2144"/>
      <c r="S19" s="3586">
        <f>SUM(AR19:BN19)</f>
        <v>101</v>
      </c>
      <c r="T19" s="3586"/>
      <c r="U19" s="3586"/>
      <c r="V19" s="2144"/>
      <c r="W19" s="3594">
        <f>S19/O19</f>
        <v>0.67333333333333334</v>
      </c>
      <c r="X19" s="3594"/>
      <c r="Y19" s="3595"/>
      <c r="Z19" s="2086"/>
      <c r="AA19" s="3596">
        <f>O19/8</f>
        <v>18.75</v>
      </c>
      <c r="AB19" s="3591"/>
      <c r="AC19" s="3591"/>
      <c r="AD19" s="2144"/>
      <c r="AE19" s="3591">
        <f>IF(COUNTA(AR19,AT19,AV19,AX19,AZ19,BB19,BD19,BF19,BH19,BJ19,BL19,BN19)=0,0,S19/COUNTA(AR19,AT19,AV19,AX19,AZ19,BB19,BD19,BF19,BH19,BJ19,BL19,BN19))</f>
        <v>16.833333333333332</v>
      </c>
      <c r="AF19" s="3591"/>
      <c r="AG19" s="3591"/>
      <c r="AH19" s="2139"/>
      <c r="AI19" s="3594">
        <f>AE19/AA19</f>
        <v>0.89777777777777767</v>
      </c>
      <c r="AJ19" s="3594"/>
      <c r="AK19" s="3595"/>
      <c r="AL19" s="2086"/>
      <c r="AM19" s="3600">
        <v>3</v>
      </c>
      <c r="AN19" s="3601"/>
      <c r="AO19" s="3602"/>
      <c r="AP19" s="2158"/>
      <c r="AQ19" s="2086"/>
      <c r="AR19" s="2079">
        <v>8</v>
      </c>
      <c r="AS19" s="2084"/>
      <c r="AT19" s="2079">
        <v>15</v>
      </c>
      <c r="AU19" s="2084"/>
      <c r="AV19" s="2079">
        <v>16</v>
      </c>
      <c r="AW19" s="2084"/>
      <c r="AX19" s="2079">
        <v>18</v>
      </c>
      <c r="AY19" s="2084"/>
      <c r="AZ19" s="2079">
        <v>22</v>
      </c>
      <c r="BA19" s="2084"/>
      <c r="BB19" s="2079">
        <v>22</v>
      </c>
      <c r="BC19" s="2084"/>
      <c r="BD19" s="2079"/>
      <c r="BE19" s="2084"/>
      <c r="BF19" s="2079"/>
      <c r="BG19" s="2084"/>
      <c r="BH19" s="2167"/>
      <c r="BI19" s="2168"/>
      <c r="BJ19" s="2167"/>
      <c r="BK19" s="2168"/>
      <c r="BL19" s="2167"/>
      <c r="BM19" s="2168"/>
      <c r="BN19" s="2167"/>
      <c r="BO19" s="1422"/>
    </row>
    <row r="20" spans="7:69" ht="3.95" customHeight="1">
      <c r="G20" s="1689"/>
      <c r="H20" s="2079"/>
      <c r="I20" s="2079"/>
      <c r="J20" s="2079"/>
      <c r="K20" s="2079"/>
      <c r="L20" s="2086"/>
      <c r="M20" s="2086"/>
      <c r="N20" s="2157"/>
      <c r="O20" s="2138"/>
      <c r="P20" s="2139"/>
      <c r="Q20" s="2144"/>
      <c r="R20" s="2144"/>
      <c r="S20" s="2139"/>
      <c r="T20" s="2139"/>
      <c r="U20" s="2144"/>
      <c r="V20" s="2144"/>
      <c r="W20" s="2144"/>
      <c r="X20" s="2144"/>
      <c r="Y20" s="2141"/>
      <c r="Z20" s="2086"/>
      <c r="AA20" s="2146"/>
      <c r="AB20" s="2144"/>
      <c r="AC20" s="2144"/>
      <c r="AD20" s="2144"/>
      <c r="AE20" s="2147"/>
      <c r="AF20" s="2139"/>
      <c r="AG20" s="2139"/>
      <c r="AH20" s="2144"/>
      <c r="AI20" s="2144"/>
      <c r="AJ20" s="2144"/>
      <c r="AK20" s="2141"/>
      <c r="AL20" s="2086"/>
      <c r="AM20" s="2143"/>
      <c r="AN20" s="2144"/>
      <c r="AO20" s="2141"/>
      <c r="AP20" s="2158"/>
      <c r="AQ20" s="2086"/>
      <c r="AR20" s="2086"/>
      <c r="AS20" s="2084"/>
      <c r="AT20" s="2086"/>
      <c r="AU20" s="2084"/>
      <c r="AV20" s="2086"/>
      <c r="AW20" s="2084"/>
      <c r="AX20" s="2086"/>
      <c r="AY20" s="2084"/>
      <c r="AZ20" s="2086"/>
      <c r="BA20" s="2084"/>
      <c r="BB20" s="2086"/>
      <c r="BC20" s="2084"/>
      <c r="BD20" s="2086"/>
      <c r="BE20" s="2086"/>
      <c r="BF20" s="2086"/>
      <c r="BG20" s="2086"/>
      <c r="BH20" s="2109"/>
      <c r="BI20" s="2109"/>
      <c r="BJ20" s="2109"/>
      <c r="BK20" s="2109"/>
      <c r="BL20" s="2109"/>
      <c r="BM20" s="2109"/>
      <c r="BN20" s="2109"/>
      <c r="BO20" s="1422"/>
    </row>
    <row r="21" spans="7:69" ht="23.1" customHeight="1">
      <c r="G21" s="1689"/>
      <c r="H21" s="3287" t="s">
        <v>3347</v>
      </c>
      <c r="I21" s="3287"/>
      <c r="J21" s="3287"/>
      <c r="K21" s="3287"/>
      <c r="L21" s="2086"/>
      <c r="M21" s="2086"/>
      <c r="N21" s="2157"/>
      <c r="O21" s="3587">
        <v>200</v>
      </c>
      <c r="P21" s="3586"/>
      <c r="Q21" s="3586"/>
      <c r="R21" s="2144"/>
      <c r="S21" s="3586">
        <f>SUM(AR21:BN21)</f>
        <v>123</v>
      </c>
      <c r="T21" s="3586"/>
      <c r="U21" s="3586"/>
      <c r="V21" s="2144"/>
      <c r="W21" s="3594">
        <f>S21/O21</f>
        <v>0.61499999999999999</v>
      </c>
      <c r="X21" s="3594"/>
      <c r="Y21" s="3595"/>
      <c r="Z21" s="2086"/>
      <c r="AA21" s="3596">
        <f>O21/8</f>
        <v>25</v>
      </c>
      <c r="AB21" s="3591"/>
      <c r="AC21" s="3591"/>
      <c r="AD21" s="2144"/>
      <c r="AE21" s="3591">
        <f>IF(COUNTA(AR21,AT21,AV21,AX21,AZ21,BB21,BD21,BF21,BH21,BJ21,BL21,BN21)=0,0,S21/COUNTA(AR21,AT21,AV21,AX21,AZ21,BB21,BD21,BF21,BH21,BJ21,BL21,BN21))</f>
        <v>20.5</v>
      </c>
      <c r="AF21" s="3591"/>
      <c r="AG21" s="3591"/>
      <c r="AH21" s="2139"/>
      <c r="AI21" s="3594">
        <f>AE21/AA21</f>
        <v>0.82</v>
      </c>
      <c r="AJ21" s="3594"/>
      <c r="AK21" s="3595"/>
      <c r="AL21" s="2086"/>
      <c r="AM21" s="3600">
        <v>1</v>
      </c>
      <c r="AN21" s="3601"/>
      <c r="AO21" s="3602"/>
      <c r="AP21" s="2158"/>
      <c r="AQ21" s="2086"/>
      <c r="AR21" s="2079">
        <v>15</v>
      </c>
      <c r="AS21" s="2084"/>
      <c r="AT21" s="2079">
        <v>21</v>
      </c>
      <c r="AU21" s="2084"/>
      <c r="AV21" s="2079">
        <v>20</v>
      </c>
      <c r="AW21" s="2084"/>
      <c r="AX21" s="2079">
        <v>23</v>
      </c>
      <c r="AY21" s="2084"/>
      <c r="AZ21" s="2079">
        <v>22</v>
      </c>
      <c r="BA21" s="2084"/>
      <c r="BB21" s="2079">
        <v>22</v>
      </c>
      <c r="BC21" s="2084"/>
      <c r="BD21" s="2079"/>
      <c r="BE21" s="2084"/>
      <c r="BF21" s="2079"/>
      <c r="BG21" s="2084"/>
      <c r="BH21" s="2167"/>
      <c r="BI21" s="2168"/>
      <c r="BJ21" s="2167"/>
      <c r="BK21" s="2168"/>
      <c r="BL21" s="2167"/>
      <c r="BM21" s="2168"/>
      <c r="BN21" s="2167"/>
      <c r="BO21" s="1422"/>
    </row>
    <row r="22" spans="7:69" ht="3.95" customHeight="1">
      <c r="G22" s="1689"/>
      <c r="H22" s="2079"/>
      <c r="I22" s="2079"/>
      <c r="J22" s="2079"/>
      <c r="K22" s="2079"/>
      <c r="L22" s="2086"/>
      <c r="M22" s="2086"/>
      <c r="N22" s="2157"/>
      <c r="O22" s="2138"/>
      <c r="P22" s="2139"/>
      <c r="Q22" s="2144"/>
      <c r="R22" s="2144"/>
      <c r="S22" s="2139"/>
      <c r="T22" s="2139"/>
      <c r="U22" s="2144"/>
      <c r="V22" s="2144"/>
      <c r="W22" s="2144"/>
      <c r="X22" s="2144"/>
      <c r="Y22" s="2141"/>
      <c r="Z22" s="2086"/>
      <c r="AA22" s="2146"/>
      <c r="AB22" s="2144"/>
      <c r="AC22" s="2144"/>
      <c r="AD22" s="2144"/>
      <c r="AE22" s="2147"/>
      <c r="AF22" s="2139"/>
      <c r="AG22" s="2139"/>
      <c r="AH22" s="2144"/>
      <c r="AI22" s="2144"/>
      <c r="AJ22" s="2144"/>
      <c r="AK22" s="2141"/>
      <c r="AL22" s="2086"/>
      <c r="AM22" s="2143"/>
      <c r="AN22" s="2144"/>
      <c r="AO22" s="2141"/>
      <c r="AP22" s="2158"/>
      <c r="AQ22" s="2086"/>
      <c r="AR22" s="2086"/>
      <c r="AS22" s="2084"/>
      <c r="AT22" s="2086"/>
      <c r="AU22" s="2084"/>
      <c r="AV22" s="2086"/>
      <c r="AW22" s="2084"/>
      <c r="AX22" s="2086"/>
      <c r="AY22" s="2084"/>
      <c r="AZ22" s="2086"/>
      <c r="BA22" s="2084"/>
      <c r="BB22" s="2086"/>
      <c r="BC22" s="2084"/>
      <c r="BD22" s="2086"/>
      <c r="BE22" s="2086"/>
      <c r="BF22" s="2086"/>
      <c r="BG22" s="2086"/>
      <c r="BH22" s="2109"/>
      <c r="BI22" s="2109"/>
      <c r="BJ22" s="2109"/>
      <c r="BK22" s="2109"/>
      <c r="BL22" s="2109"/>
      <c r="BM22" s="2109"/>
      <c r="BN22" s="2109"/>
      <c r="BO22" s="1422"/>
    </row>
    <row r="23" spans="7:69" ht="23.1" customHeight="1">
      <c r="G23" s="1689"/>
      <c r="H23" s="3287" t="s">
        <v>3348</v>
      </c>
      <c r="I23" s="3287"/>
      <c r="J23" s="3287"/>
      <c r="K23" s="3287"/>
      <c r="L23" s="2086"/>
      <c r="M23" s="2086"/>
      <c r="N23" s="2157"/>
      <c r="O23" s="3587">
        <v>100</v>
      </c>
      <c r="P23" s="3586"/>
      <c r="Q23" s="3586"/>
      <c r="R23" s="2144"/>
      <c r="S23" s="3586">
        <f>SUM(AR23:BN23)</f>
        <v>67</v>
      </c>
      <c r="T23" s="3586"/>
      <c r="U23" s="3586"/>
      <c r="V23" s="2144"/>
      <c r="W23" s="3594">
        <f>S23/O23</f>
        <v>0.67</v>
      </c>
      <c r="X23" s="3594"/>
      <c r="Y23" s="3595"/>
      <c r="Z23" s="2086"/>
      <c r="AA23" s="3596">
        <f>O23/8</f>
        <v>12.5</v>
      </c>
      <c r="AB23" s="3591"/>
      <c r="AC23" s="3591"/>
      <c r="AD23" s="2144"/>
      <c r="AE23" s="3591">
        <f>IF(COUNTA(AR23,AT23,AV23,AX23,AZ23,BB23,BD23,BF23,BH23,BJ23,BL23,BN23)=0,0,S23/COUNTA(AR23,AT23,AV23,AX23,AZ23,BB23,BD23,BF23,BH23,BJ23,BL23,BN23))</f>
        <v>11.166666666666666</v>
      </c>
      <c r="AF23" s="3591"/>
      <c r="AG23" s="3591"/>
      <c r="AH23" s="2139"/>
      <c r="AI23" s="3594">
        <f>AE23/AA23</f>
        <v>0.89333333333333331</v>
      </c>
      <c r="AJ23" s="3594"/>
      <c r="AK23" s="3595"/>
      <c r="AL23" s="2086"/>
      <c r="AM23" s="3600">
        <v>5</v>
      </c>
      <c r="AN23" s="3601"/>
      <c r="AO23" s="3602"/>
      <c r="AP23" s="2158"/>
      <c r="AQ23" s="2086"/>
      <c r="AR23" s="2079">
        <v>14</v>
      </c>
      <c r="AS23" s="2084"/>
      <c r="AT23" s="2079">
        <v>10</v>
      </c>
      <c r="AU23" s="2084"/>
      <c r="AV23" s="2079">
        <v>11</v>
      </c>
      <c r="AW23" s="2084"/>
      <c r="AX23" s="2079">
        <v>8</v>
      </c>
      <c r="AY23" s="2084"/>
      <c r="AZ23" s="2079">
        <v>12</v>
      </c>
      <c r="BA23" s="2084"/>
      <c r="BB23" s="2079">
        <v>12</v>
      </c>
      <c r="BC23" s="2084"/>
      <c r="BD23" s="2079"/>
      <c r="BE23" s="2084"/>
      <c r="BF23" s="2079"/>
      <c r="BG23" s="2084"/>
      <c r="BH23" s="2167"/>
      <c r="BI23" s="2168"/>
      <c r="BJ23" s="2167"/>
      <c r="BK23" s="2168"/>
      <c r="BL23" s="2167"/>
      <c r="BM23" s="2168"/>
      <c r="BN23" s="2167"/>
      <c r="BO23" s="1422"/>
    </row>
    <row r="24" spans="7:69" ht="3.95" customHeight="1">
      <c r="G24" s="1689"/>
      <c r="H24" s="2079"/>
      <c r="I24" s="2079"/>
      <c r="J24" s="2079"/>
      <c r="K24" s="2079"/>
      <c r="L24" s="2086"/>
      <c r="M24" s="2086"/>
      <c r="N24" s="2157"/>
      <c r="O24" s="2138"/>
      <c r="P24" s="2139"/>
      <c r="Q24" s="2144"/>
      <c r="R24" s="2144"/>
      <c r="S24" s="2139"/>
      <c r="T24" s="2139"/>
      <c r="U24" s="2144"/>
      <c r="V24" s="2144"/>
      <c r="W24" s="2144"/>
      <c r="X24" s="2144"/>
      <c r="Y24" s="2141"/>
      <c r="Z24" s="2086"/>
      <c r="AA24" s="2146"/>
      <c r="AB24" s="2144"/>
      <c r="AC24" s="2144"/>
      <c r="AD24" s="2144"/>
      <c r="AE24" s="2147"/>
      <c r="AF24" s="2139"/>
      <c r="AG24" s="2139"/>
      <c r="AH24" s="2144"/>
      <c r="AI24" s="2144"/>
      <c r="AJ24" s="2144"/>
      <c r="AK24" s="2141"/>
      <c r="AL24" s="2086"/>
      <c r="AM24" s="2143"/>
      <c r="AN24" s="2144"/>
      <c r="AO24" s="2141"/>
      <c r="AP24" s="2158"/>
      <c r="AQ24" s="2086"/>
      <c r="AR24" s="2086"/>
      <c r="AS24" s="2084"/>
      <c r="AT24" s="2086"/>
      <c r="AU24" s="2084"/>
      <c r="AV24" s="2086"/>
      <c r="AW24" s="2084"/>
      <c r="AX24" s="2086"/>
      <c r="AY24" s="2084"/>
      <c r="AZ24" s="2086"/>
      <c r="BA24" s="2084"/>
      <c r="BB24" s="2086"/>
      <c r="BC24" s="2084"/>
      <c r="BD24" s="2086"/>
      <c r="BE24" s="2086"/>
      <c r="BF24" s="2086"/>
      <c r="BG24" s="2086"/>
      <c r="BH24" s="2109"/>
      <c r="BI24" s="2109"/>
      <c r="BJ24" s="2109"/>
      <c r="BK24" s="2109"/>
      <c r="BL24" s="2109"/>
      <c r="BM24" s="2109"/>
      <c r="BN24" s="2109"/>
      <c r="BO24" s="1422"/>
    </row>
    <row r="25" spans="7:69" ht="23.1" customHeight="1">
      <c r="G25" s="1689"/>
      <c r="H25" s="3287" t="s">
        <v>3349</v>
      </c>
      <c r="I25" s="3287"/>
      <c r="J25" s="3287"/>
      <c r="K25" s="3287"/>
      <c r="L25" s="2086"/>
      <c r="M25" s="2086"/>
      <c r="N25" s="2157"/>
      <c r="O25" s="3587">
        <v>230</v>
      </c>
      <c r="P25" s="3586"/>
      <c r="Q25" s="3586"/>
      <c r="R25" s="2144"/>
      <c r="S25" s="3586">
        <f>SUM(AR25:BN25)</f>
        <v>139</v>
      </c>
      <c r="T25" s="3586"/>
      <c r="U25" s="3586"/>
      <c r="V25" s="2144"/>
      <c r="W25" s="3594">
        <f>S25/O25</f>
        <v>0.60434782608695647</v>
      </c>
      <c r="X25" s="3594"/>
      <c r="Y25" s="3595"/>
      <c r="Z25" s="2086"/>
      <c r="AA25" s="3596">
        <f>O25/8</f>
        <v>28.75</v>
      </c>
      <c r="AB25" s="3591"/>
      <c r="AC25" s="3591"/>
      <c r="AD25" s="2144"/>
      <c r="AE25" s="3591">
        <f>IF(COUNTA(AR25,AT25,AV25,AX25,AZ25,BB25,BD25,BF25,BH25,BJ25,BL25,BN25)=0,0,S25/COUNTA(AR25,AT25,AV25,AX25,AZ25,BB25,BD25,BF25,BH25,BJ25,BL25,BN25))</f>
        <v>23.166666666666668</v>
      </c>
      <c r="AF25" s="3591"/>
      <c r="AG25" s="3591"/>
      <c r="AH25" s="2139"/>
      <c r="AI25" s="3594">
        <f>AE25/AA25</f>
        <v>0.80579710144927541</v>
      </c>
      <c r="AJ25" s="3594"/>
      <c r="AK25" s="3595"/>
      <c r="AL25" s="2086"/>
      <c r="AM25" s="3600">
        <v>5</v>
      </c>
      <c r="AN25" s="3601"/>
      <c r="AO25" s="3602"/>
      <c r="AP25" s="2158"/>
      <c r="AQ25" s="2086"/>
      <c r="AR25" s="2079">
        <v>20</v>
      </c>
      <c r="AS25" s="2084"/>
      <c r="AT25" s="2079">
        <v>18</v>
      </c>
      <c r="AU25" s="2084"/>
      <c r="AV25" s="2079">
        <v>22</v>
      </c>
      <c r="AW25" s="2084"/>
      <c r="AX25" s="2079">
        <v>25</v>
      </c>
      <c r="AY25" s="2084"/>
      <c r="AZ25" s="2079">
        <v>27</v>
      </c>
      <c r="BA25" s="2084"/>
      <c r="BB25" s="2079">
        <v>27</v>
      </c>
      <c r="BC25" s="2084"/>
      <c r="BD25" s="2079"/>
      <c r="BE25" s="2084"/>
      <c r="BF25" s="2079"/>
      <c r="BG25" s="2084"/>
      <c r="BH25" s="2167"/>
      <c r="BI25" s="2168"/>
      <c r="BJ25" s="2167"/>
      <c r="BK25" s="2168"/>
      <c r="BL25" s="2167"/>
      <c r="BM25" s="2168"/>
      <c r="BN25" s="2167"/>
      <c r="BO25" s="1422"/>
    </row>
    <row r="26" spans="7:69" ht="3.95" customHeight="1">
      <c r="G26" s="1689"/>
      <c r="H26" s="2079"/>
      <c r="I26" s="2079"/>
      <c r="J26" s="2079"/>
      <c r="K26" s="2079"/>
      <c r="L26" s="2086"/>
      <c r="M26" s="2086"/>
      <c r="N26" s="2157"/>
      <c r="O26" s="2138"/>
      <c r="P26" s="2139"/>
      <c r="Q26" s="2144"/>
      <c r="R26" s="2144"/>
      <c r="S26" s="2139"/>
      <c r="T26" s="2139"/>
      <c r="U26" s="2144"/>
      <c r="V26" s="2144"/>
      <c r="W26" s="2144"/>
      <c r="X26" s="2144"/>
      <c r="Y26" s="2141"/>
      <c r="Z26" s="2086"/>
      <c r="AA26" s="2146"/>
      <c r="AB26" s="2144"/>
      <c r="AC26" s="2144"/>
      <c r="AD26" s="2144"/>
      <c r="AE26" s="2147"/>
      <c r="AF26" s="2139"/>
      <c r="AG26" s="2139"/>
      <c r="AH26" s="2144"/>
      <c r="AI26" s="2144"/>
      <c r="AJ26" s="2144"/>
      <c r="AK26" s="2141"/>
      <c r="AL26" s="2086"/>
      <c r="AM26" s="2143"/>
      <c r="AN26" s="2144"/>
      <c r="AO26" s="2141"/>
      <c r="AP26" s="2158"/>
      <c r="AQ26" s="2086"/>
      <c r="AR26" s="2086"/>
      <c r="AS26" s="2084"/>
      <c r="AT26" s="2086"/>
      <c r="AU26" s="2084"/>
      <c r="AV26" s="2086"/>
      <c r="AW26" s="2084"/>
      <c r="AX26" s="2086"/>
      <c r="AY26" s="2084"/>
      <c r="AZ26" s="2086"/>
      <c r="BA26" s="2084"/>
      <c r="BB26" s="2086"/>
      <c r="BC26" s="2084"/>
      <c r="BD26" s="2086"/>
      <c r="BE26" s="2086"/>
      <c r="BF26" s="2086"/>
      <c r="BG26" s="2086"/>
      <c r="BH26" s="2109"/>
      <c r="BI26" s="2109"/>
      <c r="BJ26" s="2109"/>
      <c r="BK26" s="2109"/>
      <c r="BL26" s="2109"/>
      <c r="BM26" s="2109"/>
      <c r="BN26" s="2109"/>
      <c r="BO26" s="1422"/>
    </row>
    <row r="27" spans="7:69" ht="23.1" customHeight="1">
      <c r="G27" s="1689"/>
      <c r="H27" s="3287" t="s">
        <v>3350</v>
      </c>
      <c r="I27" s="3287"/>
      <c r="J27" s="3287"/>
      <c r="K27" s="3287"/>
      <c r="L27" s="2086"/>
      <c r="M27" s="2086"/>
      <c r="N27" s="2157"/>
      <c r="O27" s="3587">
        <v>150</v>
      </c>
      <c r="P27" s="3586"/>
      <c r="Q27" s="3586"/>
      <c r="R27" s="2144"/>
      <c r="S27" s="3586">
        <f>SUM(AR27:BN27)</f>
        <v>88</v>
      </c>
      <c r="T27" s="3586"/>
      <c r="U27" s="3586"/>
      <c r="V27" s="2144"/>
      <c r="W27" s="3594">
        <f>S27/O27</f>
        <v>0.58666666666666667</v>
      </c>
      <c r="X27" s="3594"/>
      <c r="Y27" s="3595"/>
      <c r="Z27" s="2086"/>
      <c r="AA27" s="3596">
        <f>O27/8</f>
        <v>18.75</v>
      </c>
      <c r="AB27" s="3591"/>
      <c r="AC27" s="3591"/>
      <c r="AD27" s="2144"/>
      <c r="AE27" s="3591">
        <f>IF(COUNTA(AR27,AT27,AV27,AX27,AZ27,BB27,BD27,BF27,BH27,BJ27,BL27,BN27)=0,0,S27/COUNTA(AR27,AT27,AV27,AX27,AZ27,BB27,BD27,BF27,BH27,BJ27,BL27,BN27))</f>
        <v>14.666666666666666</v>
      </c>
      <c r="AF27" s="3591"/>
      <c r="AG27" s="3591"/>
      <c r="AH27" s="2139"/>
      <c r="AI27" s="3594">
        <f>AE27/AA27</f>
        <v>0.78222222222222215</v>
      </c>
      <c r="AJ27" s="3594"/>
      <c r="AK27" s="3595"/>
      <c r="AL27" s="2086"/>
      <c r="AM27" s="3600">
        <v>5</v>
      </c>
      <c r="AN27" s="3601"/>
      <c r="AO27" s="3602"/>
      <c r="AP27" s="2158"/>
      <c r="AQ27" s="2086"/>
      <c r="AR27" s="2079">
        <v>5</v>
      </c>
      <c r="AS27" s="2084"/>
      <c r="AT27" s="2079">
        <v>16</v>
      </c>
      <c r="AU27" s="2084"/>
      <c r="AV27" s="2079">
        <v>15</v>
      </c>
      <c r="AW27" s="2084"/>
      <c r="AX27" s="2079">
        <v>12</v>
      </c>
      <c r="AY27" s="2084"/>
      <c r="AZ27" s="2079">
        <v>20</v>
      </c>
      <c r="BA27" s="2084"/>
      <c r="BB27" s="2079">
        <v>20</v>
      </c>
      <c r="BC27" s="2084"/>
      <c r="BD27" s="2079"/>
      <c r="BE27" s="2084"/>
      <c r="BF27" s="2079"/>
      <c r="BG27" s="2084"/>
      <c r="BH27" s="2167"/>
      <c r="BI27" s="2168"/>
      <c r="BJ27" s="2167"/>
      <c r="BK27" s="2168"/>
      <c r="BL27" s="2167"/>
      <c r="BM27" s="2168"/>
      <c r="BN27" s="2167"/>
      <c r="BO27" s="1422"/>
    </row>
    <row r="28" spans="7:69" ht="3.95" customHeight="1">
      <c r="G28" s="1689"/>
      <c r="H28" s="2079"/>
      <c r="I28" s="2079"/>
      <c r="J28" s="2079"/>
      <c r="K28" s="2079"/>
      <c r="L28" s="2086"/>
      <c r="M28" s="2086"/>
      <c r="N28" s="2157"/>
      <c r="O28" s="2138"/>
      <c r="P28" s="2139"/>
      <c r="Q28" s="2144"/>
      <c r="R28" s="2144"/>
      <c r="S28" s="2139"/>
      <c r="T28" s="2139"/>
      <c r="U28" s="2144"/>
      <c r="V28" s="2144"/>
      <c r="W28" s="2144"/>
      <c r="X28" s="2144"/>
      <c r="Y28" s="2141"/>
      <c r="Z28" s="2086"/>
      <c r="AA28" s="2146"/>
      <c r="AB28" s="2144"/>
      <c r="AC28" s="2144"/>
      <c r="AD28" s="2144"/>
      <c r="AE28" s="2147"/>
      <c r="AF28" s="2139"/>
      <c r="AG28" s="2139"/>
      <c r="AH28" s="2144"/>
      <c r="AI28" s="2144"/>
      <c r="AJ28" s="2144"/>
      <c r="AK28" s="2141"/>
      <c r="AL28" s="2086"/>
      <c r="AM28" s="2143"/>
      <c r="AN28" s="2144"/>
      <c r="AO28" s="2141"/>
      <c r="AP28" s="2158"/>
      <c r="AQ28" s="2086"/>
      <c r="AR28" s="2086"/>
      <c r="AS28" s="2084"/>
      <c r="AT28" s="2086"/>
      <c r="AU28" s="2084"/>
      <c r="AV28" s="2086"/>
      <c r="AW28" s="2084"/>
      <c r="AX28" s="2086"/>
      <c r="AY28" s="2084"/>
      <c r="AZ28" s="2086"/>
      <c r="BA28" s="2084"/>
      <c r="BB28" s="2086"/>
      <c r="BC28" s="2084"/>
      <c r="BD28" s="2086"/>
      <c r="BE28" s="2086"/>
      <c r="BF28" s="2086"/>
      <c r="BG28" s="2086"/>
      <c r="BH28" s="2109"/>
      <c r="BI28" s="2109"/>
      <c r="BJ28" s="2109"/>
      <c r="BK28" s="2109"/>
      <c r="BL28" s="2109"/>
      <c r="BM28" s="2109"/>
      <c r="BN28" s="2109"/>
      <c r="BO28" s="1422"/>
    </row>
    <row r="29" spans="7:69" ht="23.1" customHeight="1">
      <c r="G29" s="1689"/>
      <c r="H29" s="3287" t="s">
        <v>3351</v>
      </c>
      <c r="I29" s="3287"/>
      <c r="J29" s="3287"/>
      <c r="K29" s="3287"/>
      <c r="L29" s="2086"/>
      <c r="M29" s="2086"/>
      <c r="N29" s="2157"/>
      <c r="O29" s="3587">
        <v>200</v>
      </c>
      <c r="P29" s="3586"/>
      <c r="Q29" s="3586"/>
      <c r="R29" s="2144"/>
      <c r="S29" s="3586">
        <f>SUM(AR29:BN29)</f>
        <v>68</v>
      </c>
      <c r="T29" s="3586"/>
      <c r="U29" s="3586"/>
      <c r="V29" s="2144"/>
      <c r="W29" s="3594">
        <f>S29/O29</f>
        <v>0.34</v>
      </c>
      <c r="X29" s="3594"/>
      <c r="Y29" s="3595"/>
      <c r="Z29" s="2086"/>
      <c r="AA29" s="3596">
        <f>O29/8</f>
        <v>25</v>
      </c>
      <c r="AB29" s="3591"/>
      <c r="AC29" s="3591"/>
      <c r="AD29" s="2144"/>
      <c r="AE29" s="3591">
        <f>IF(COUNTA(AR29,AT29,AV29,AX29,AZ29,BB29,BD29,BF29,BH29,BJ29,BL29,BN29)=0,0,S29/COUNTA(AR29,AT29,AV29,AX29,AZ29,BB29,BD29,BF29,BH29,BJ29,BL29,BN29))</f>
        <v>11.333333333333334</v>
      </c>
      <c r="AF29" s="3591"/>
      <c r="AG29" s="3591"/>
      <c r="AH29" s="2139"/>
      <c r="AI29" s="3594">
        <f>AE29/AA29</f>
        <v>0.45333333333333337</v>
      </c>
      <c r="AJ29" s="3594"/>
      <c r="AK29" s="3595"/>
      <c r="AL29" s="2086"/>
      <c r="AM29" s="3600">
        <v>3</v>
      </c>
      <c r="AN29" s="3601"/>
      <c r="AO29" s="3602"/>
      <c r="AP29" s="2158"/>
      <c r="AQ29" s="2086"/>
      <c r="AR29" s="2079">
        <v>10</v>
      </c>
      <c r="AS29" s="2084"/>
      <c r="AT29" s="2079">
        <v>11</v>
      </c>
      <c r="AU29" s="2084"/>
      <c r="AV29" s="2079">
        <v>12</v>
      </c>
      <c r="AW29" s="2084"/>
      <c r="AX29" s="2079">
        <v>9</v>
      </c>
      <c r="AY29" s="2084"/>
      <c r="AZ29" s="2079">
        <v>13</v>
      </c>
      <c r="BA29" s="2084"/>
      <c r="BB29" s="2079">
        <v>13</v>
      </c>
      <c r="BC29" s="2084"/>
      <c r="BD29" s="2079"/>
      <c r="BE29" s="2084"/>
      <c r="BF29" s="2079"/>
      <c r="BG29" s="2084"/>
      <c r="BH29" s="2167"/>
      <c r="BI29" s="2168"/>
      <c r="BJ29" s="2167"/>
      <c r="BK29" s="2168"/>
      <c r="BL29" s="2167"/>
      <c r="BM29" s="2168"/>
      <c r="BN29" s="2167"/>
      <c r="BO29" s="1422"/>
    </row>
    <row r="30" spans="7:69" ht="3.95" customHeight="1">
      <c r="G30" s="1689"/>
      <c r="H30" s="2079"/>
      <c r="I30" s="2079"/>
      <c r="J30" s="2079"/>
      <c r="K30" s="2079"/>
      <c r="L30" s="2086"/>
      <c r="M30" s="2086"/>
      <c r="N30" s="2157"/>
      <c r="O30" s="2138"/>
      <c r="P30" s="2139"/>
      <c r="Q30" s="2144"/>
      <c r="R30" s="2144"/>
      <c r="S30" s="2139"/>
      <c r="T30" s="2139"/>
      <c r="U30" s="2144"/>
      <c r="V30" s="2144"/>
      <c r="W30" s="2144"/>
      <c r="X30" s="2144"/>
      <c r="Y30" s="2141"/>
      <c r="Z30" s="2086"/>
      <c r="AA30" s="2146"/>
      <c r="AB30" s="2144"/>
      <c r="AC30" s="2144"/>
      <c r="AD30" s="2144"/>
      <c r="AE30" s="2147"/>
      <c r="AF30" s="2139"/>
      <c r="AG30" s="2139"/>
      <c r="AH30" s="2144"/>
      <c r="AI30" s="2144"/>
      <c r="AJ30" s="2144"/>
      <c r="AK30" s="2141"/>
      <c r="AL30" s="2086"/>
      <c r="AM30" s="2143"/>
      <c r="AN30" s="2144"/>
      <c r="AO30" s="2141"/>
      <c r="AP30" s="2158"/>
      <c r="AQ30" s="2086"/>
      <c r="AR30" s="2086"/>
      <c r="AS30" s="2084"/>
      <c r="AT30" s="2086"/>
      <c r="AU30" s="2084"/>
      <c r="AV30" s="2086"/>
      <c r="AW30" s="2084"/>
      <c r="AX30" s="2086"/>
      <c r="AY30" s="2084"/>
      <c r="AZ30" s="2086"/>
      <c r="BA30" s="2084"/>
      <c r="BB30" s="2086"/>
      <c r="BC30" s="2084"/>
      <c r="BD30" s="2086"/>
      <c r="BE30" s="2086"/>
      <c r="BF30" s="2086"/>
      <c r="BG30" s="2086"/>
      <c r="BH30" s="2109"/>
      <c r="BI30" s="2109"/>
      <c r="BJ30" s="2109"/>
      <c r="BK30" s="2109"/>
      <c r="BL30" s="2109"/>
      <c r="BM30" s="2109"/>
      <c r="BN30" s="2109"/>
      <c r="BO30" s="1422"/>
    </row>
    <row r="31" spans="7:69" ht="23.1" customHeight="1">
      <c r="G31" s="1689"/>
      <c r="H31" s="3287" t="s">
        <v>3352</v>
      </c>
      <c r="I31" s="3287"/>
      <c r="J31" s="3287"/>
      <c r="K31" s="3287"/>
      <c r="L31" s="2086"/>
      <c r="M31" s="2086"/>
      <c r="N31" s="2157"/>
      <c r="O31" s="3587">
        <v>100</v>
      </c>
      <c r="P31" s="3586"/>
      <c r="Q31" s="3586"/>
      <c r="R31" s="2144"/>
      <c r="S31" s="3586">
        <f>SUM(AR31:BN31)</f>
        <v>89</v>
      </c>
      <c r="T31" s="3586"/>
      <c r="U31" s="3586"/>
      <c r="V31" s="2144"/>
      <c r="W31" s="3594">
        <f>S31/O31</f>
        <v>0.89</v>
      </c>
      <c r="X31" s="3594"/>
      <c r="Y31" s="3595"/>
      <c r="Z31" s="2086"/>
      <c r="AA31" s="3596">
        <f>O31/8</f>
        <v>12.5</v>
      </c>
      <c r="AB31" s="3591"/>
      <c r="AC31" s="3591"/>
      <c r="AD31" s="2144"/>
      <c r="AE31" s="3591">
        <f>IF(COUNTA(AR31,AT31,AV31,AX31,AZ31,BB31,BD31,BF31,BH31,BJ31,BL31,BN31)=0,0,S31/COUNTA(AR31,AT31,AV31,AX31,AZ31,BB31,BD31,BF31,BH31,BJ31,BL31,BN31))</f>
        <v>14.833333333333334</v>
      </c>
      <c r="AF31" s="3591"/>
      <c r="AG31" s="3591"/>
      <c r="AH31" s="2139"/>
      <c r="AI31" s="3594">
        <f>AE31/AA31</f>
        <v>1.1866666666666668</v>
      </c>
      <c r="AJ31" s="3594"/>
      <c r="AK31" s="3595"/>
      <c r="AL31" s="2086"/>
      <c r="AM31" s="3600">
        <v>3</v>
      </c>
      <c r="AN31" s="3601"/>
      <c r="AO31" s="3602"/>
      <c r="AP31" s="2158"/>
      <c r="AQ31" s="2086"/>
      <c r="AR31" s="2079">
        <v>15</v>
      </c>
      <c r="AS31" s="2084"/>
      <c r="AT31" s="2079">
        <v>13</v>
      </c>
      <c r="AU31" s="2084"/>
      <c r="AV31" s="2079">
        <v>12</v>
      </c>
      <c r="AW31" s="2084"/>
      <c r="AX31" s="2079">
        <v>15</v>
      </c>
      <c r="AY31" s="2084"/>
      <c r="AZ31" s="2079">
        <v>18</v>
      </c>
      <c r="BA31" s="2084"/>
      <c r="BB31" s="2079">
        <v>16</v>
      </c>
      <c r="BC31" s="2084"/>
      <c r="BD31" s="2079"/>
      <c r="BE31" s="2084"/>
      <c r="BF31" s="2079"/>
      <c r="BG31" s="2084"/>
      <c r="BH31" s="2167"/>
      <c r="BI31" s="2168"/>
      <c r="BJ31" s="2167"/>
      <c r="BK31" s="2168"/>
      <c r="BL31" s="2167"/>
      <c r="BM31" s="2168"/>
      <c r="BN31" s="2167"/>
      <c r="BO31" s="1422"/>
    </row>
    <row r="32" spans="7:69" ht="3.95" customHeight="1">
      <c r="G32" s="1689"/>
      <c r="H32" s="2079"/>
      <c r="I32" s="2079"/>
      <c r="J32" s="2079"/>
      <c r="K32" s="2079"/>
      <c r="L32" s="2086"/>
      <c r="M32" s="2086"/>
      <c r="N32" s="2157"/>
      <c r="O32" s="2138"/>
      <c r="P32" s="2139"/>
      <c r="Q32" s="2144"/>
      <c r="R32" s="2144"/>
      <c r="S32" s="2139"/>
      <c r="T32" s="2139"/>
      <c r="U32" s="2144"/>
      <c r="V32" s="2144"/>
      <c r="W32" s="2144"/>
      <c r="X32" s="2144"/>
      <c r="Y32" s="2141"/>
      <c r="Z32" s="2086"/>
      <c r="AA32" s="2146"/>
      <c r="AB32" s="2144"/>
      <c r="AC32" s="2144"/>
      <c r="AD32" s="2144"/>
      <c r="AE32" s="2147"/>
      <c r="AF32" s="2139"/>
      <c r="AG32" s="2139"/>
      <c r="AH32" s="2144"/>
      <c r="AI32" s="2144"/>
      <c r="AJ32" s="2144"/>
      <c r="AK32" s="2141"/>
      <c r="AL32" s="2086"/>
      <c r="AM32" s="2143"/>
      <c r="AN32" s="2144"/>
      <c r="AO32" s="2141"/>
      <c r="AP32" s="2158"/>
      <c r="AQ32" s="2086"/>
      <c r="AR32" s="2086"/>
      <c r="AS32" s="2084"/>
      <c r="AT32" s="2086"/>
      <c r="AU32" s="2084"/>
      <c r="AV32" s="2086"/>
      <c r="AW32" s="2084"/>
      <c r="AX32" s="2086"/>
      <c r="AY32" s="2084"/>
      <c r="AZ32" s="2086"/>
      <c r="BA32" s="2084"/>
      <c r="BB32" s="2086"/>
      <c r="BC32" s="2084"/>
      <c r="BD32" s="2086"/>
      <c r="BE32" s="2086"/>
      <c r="BF32" s="2086"/>
      <c r="BG32" s="2086"/>
      <c r="BH32" s="2109"/>
      <c r="BI32" s="2109"/>
      <c r="BJ32" s="2109"/>
      <c r="BK32" s="2109"/>
      <c r="BL32" s="2109"/>
      <c r="BM32" s="2109"/>
      <c r="BN32" s="2109"/>
      <c r="BO32" s="1422"/>
    </row>
    <row r="33" spans="7:67" ht="23.1" customHeight="1">
      <c r="G33" s="1689"/>
      <c r="H33" s="3287" t="s">
        <v>3353</v>
      </c>
      <c r="I33" s="3287"/>
      <c r="J33" s="3287"/>
      <c r="K33" s="3287"/>
      <c r="L33" s="2086"/>
      <c r="M33" s="2086"/>
      <c r="N33" s="2157"/>
      <c r="O33" s="3587">
        <v>50</v>
      </c>
      <c r="P33" s="3586"/>
      <c r="Q33" s="3586"/>
      <c r="R33" s="2144"/>
      <c r="S33" s="3586">
        <f>SUM(AR33:BN33)</f>
        <v>51</v>
      </c>
      <c r="T33" s="3586"/>
      <c r="U33" s="3586"/>
      <c r="V33" s="2144"/>
      <c r="W33" s="3594">
        <f>S33/O33</f>
        <v>1.02</v>
      </c>
      <c r="X33" s="3594"/>
      <c r="Y33" s="3595"/>
      <c r="Z33" s="2086"/>
      <c r="AA33" s="3596">
        <f>O33/8</f>
        <v>6.25</v>
      </c>
      <c r="AB33" s="3591"/>
      <c r="AC33" s="3591"/>
      <c r="AD33" s="2144"/>
      <c r="AE33" s="3591">
        <f>IF(COUNTA(AR33,AT33,AV33,AX33,AZ33,BB33,BD33,BF33,BH33,BJ33,BL33,BN33)=0,0,S33/COUNTA(AR33,AT33,AV33,AX33,AZ33,BB33,BD33,BF33,BH33,BJ33,BL33,BN33))</f>
        <v>8.5</v>
      </c>
      <c r="AF33" s="3591"/>
      <c r="AG33" s="3591"/>
      <c r="AH33" s="2139"/>
      <c r="AI33" s="3594">
        <f>AE33/AA33</f>
        <v>1.36</v>
      </c>
      <c r="AJ33" s="3594"/>
      <c r="AK33" s="3595"/>
      <c r="AL33" s="2086"/>
      <c r="AM33" s="3600">
        <v>3</v>
      </c>
      <c r="AN33" s="3601"/>
      <c r="AO33" s="3602"/>
      <c r="AP33" s="2158"/>
      <c r="AQ33" s="2086"/>
      <c r="AR33" s="2079">
        <v>10</v>
      </c>
      <c r="AS33" s="2084"/>
      <c r="AT33" s="2079">
        <v>10</v>
      </c>
      <c r="AU33" s="2084"/>
      <c r="AV33" s="2079">
        <v>9</v>
      </c>
      <c r="AW33" s="2084"/>
      <c r="AX33" s="2079">
        <v>6</v>
      </c>
      <c r="AY33" s="2084"/>
      <c r="AZ33" s="2079">
        <v>8</v>
      </c>
      <c r="BA33" s="2084"/>
      <c r="BB33" s="2079">
        <v>8</v>
      </c>
      <c r="BC33" s="2084"/>
      <c r="BD33" s="2079"/>
      <c r="BE33" s="2084"/>
      <c r="BF33" s="2079"/>
      <c r="BG33" s="2084"/>
      <c r="BH33" s="2167"/>
      <c r="BI33" s="2168"/>
      <c r="BJ33" s="2167"/>
      <c r="BK33" s="2168"/>
      <c r="BL33" s="2167"/>
      <c r="BM33" s="2168"/>
      <c r="BN33" s="2167"/>
      <c r="BO33" s="1422"/>
    </row>
    <row r="34" spans="7:67" ht="3.95" customHeight="1">
      <c r="G34" s="1689"/>
      <c r="H34" s="2079"/>
      <c r="I34" s="2079"/>
      <c r="J34" s="2079"/>
      <c r="K34" s="2079"/>
      <c r="L34" s="2086"/>
      <c r="M34" s="2086"/>
      <c r="N34" s="2157"/>
      <c r="O34" s="2138"/>
      <c r="P34" s="2139"/>
      <c r="Q34" s="2144"/>
      <c r="R34" s="2144"/>
      <c r="S34" s="2139"/>
      <c r="T34" s="2139"/>
      <c r="U34" s="2144"/>
      <c r="V34" s="2144"/>
      <c r="W34" s="2144"/>
      <c r="X34" s="2144"/>
      <c r="Y34" s="2141"/>
      <c r="Z34" s="2086"/>
      <c r="AA34" s="2146"/>
      <c r="AB34" s="2144"/>
      <c r="AC34" s="2144"/>
      <c r="AD34" s="2144"/>
      <c r="AE34" s="2147"/>
      <c r="AF34" s="2139"/>
      <c r="AG34" s="2139"/>
      <c r="AH34" s="2144"/>
      <c r="AI34" s="2144"/>
      <c r="AJ34" s="2144"/>
      <c r="AK34" s="2141"/>
      <c r="AL34" s="2086"/>
      <c r="AM34" s="2143"/>
      <c r="AN34" s="2144"/>
      <c r="AO34" s="2141"/>
      <c r="AP34" s="2158"/>
      <c r="AQ34" s="2086"/>
      <c r="AR34" s="2086"/>
      <c r="AS34" s="2084"/>
      <c r="AT34" s="2086"/>
      <c r="AU34" s="2084"/>
      <c r="AV34" s="2086"/>
      <c r="AW34" s="2084"/>
      <c r="AX34" s="2086"/>
      <c r="AY34" s="2084"/>
      <c r="AZ34" s="2086"/>
      <c r="BA34" s="2084"/>
      <c r="BB34" s="2086"/>
      <c r="BC34" s="2084"/>
      <c r="BD34" s="2086"/>
      <c r="BE34" s="2086"/>
      <c r="BF34" s="2086"/>
      <c r="BG34" s="2086"/>
      <c r="BH34" s="2086"/>
      <c r="BI34" s="2086"/>
      <c r="BJ34" s="2109"/>
      <c r="BK34" s="2109"/>
      <c r="BL34" s="2109"/>
      <c r="BM34" s="2109"/>
      <c r="BN34" s="2109"/>
      <c r="BO34" s="1422"/>
    </row>
    <row r="35" spans="7:67" ht="23.1" customHeight="1">
      <c r="G35" s="1689"/>
      <c r="H35" s="3287" t="s">
        <v>3344</v>
      </c>
      <c r="I35" s="3287"/>
      <c r="J35" s="3287"/>
      <c r="K35" s="3287"/>
      <c r="L35" s="2086"/>
      <c r="M35" s="2086"/>
      <c r="N35" s="2157"/>
      <c r="O35" s="3604">
        <v>50</v>
      </c>
      <c r="P35" s="3599"/>
      <c r="Q35" s="3599"/>
      <c r="R35" s="2145"/>
      <c r="S35" s="3599">
        <f>SUM(AR35:BN35)</f>
        <v>56</v>
      </c>
      <c r="T35" s="3599"/>
      <c r="U35" s="3599"/>
      <c r="V35" s="2145"/>
      <c r="W35" s="3592">
        <f>S35/O35</f>
        <v>1.1200000000000001</v>
      </c>
      <c r="X35" s="3592"/>
      <c r="Y35" s="3593"/>
      <c r="Z35" s="2086"/>
      <c r="AA35" s="3597">
        <f>O35/8</f>
        <v>6.25</v>
      </c>
      <c r="AB35" s="3598"/>
      <c r="AC35" s="3598"/>
      <c r="AD35" s="2145"/>
      <c r="AE35" s="3598">
        <f>IF(COUNTA(AR35,AT35,AV35,AX35,AZ35,BB35,BD35,BF35,BH35,BJ35,BL35,BN35)=0,0,S35/COUNTA(AR35,AT35,AV35,AX35,AZ35,BB35,BD35,BF35,BH35,BJ35,BL35,BN35))</f>
        <v>9.3333333333333339</v>
      </c>
      <c r="AF35" s="3598"/>
      <c r="AG35" s="3598"/>
      <c r="AH35" s="2142"/>
      <c r="AI35" s="3592">
        <f>AE35/AA35</f>
        <v>1.4933333333333334</v>
      </c>
      <c r="AJ35" s="3592"/>
      <c r="AK35" s="3593"/>
      <c r="AL35" s="2086"/>
      <c r="AM35" s="3605">
        <v>1</v>
      </c>
      <c r="AN35" s="3606"/>
      <c r="AO35" s="3607"/>
      <c r="AP35" s="2158"/>
      <c r="AQ35" s="2086"/>
      <c r="AR35" s="2079">
        <v>10</v>
      </c>
      <c r="AS35" s="2084"/>
      <c r="AT35" s="2079">
        <v>10</v>
      </c>
      <c r="AU35" s="2084"/>
      <c r="AV35" s="2079">
        <v>11</v>
      </c>
      <c r="AW35" s="2084"/>
      <c r="AX35" s="2079">
        <v>8</v>
      </c>
      <c r="AY35" s="2084"/>
      <c r="AZ35" s="2079">
        <v>8</v>
      </c>
      <c r="BA35" s="2084"/>
      <c r="BB35" s="2079">
        <v>9</v>
      </c>
      <c r="BC35" s="2084"/>
      <c r="BD35" s="2079"/>
      <c r="BE35" s="2084"/>
      <c r="BF35" s="2079"/>
      <c r="BG35" s="2084"/>
      <c r="BH35" s="2079"/>
      <c r="BI35" s="2084"/>
      <c r="BJ35" s="2167"/>
      <c r="BK35" s="2168"/>
      <c r="BL35" s="2167"/>
      <c r="BM35" s="2168"/>
      <c r="BN35" s="2167"/>
      <c r="BO35" s="1422"/>
    </row>
    <row r="36" spans="7:67" ht="5.0999999999999996" customHeight="1">
      <c r="G36" s="1689"/>
      <c r="H36" s="2079"/>
      <c r="I36" s="2079"/>
      <c r="J36" s="2079"/>
      <c r="K36" s="2079"/>
      <c r="L36" s="2086"/>
      <c r="M36" s="2086"/>
      <c r="N36" s="2162"/>
      <c r="O36" s="2163"/>
      <c r="P36" s="2163"/>
      <c r="Q36" s="2163"/>
      <c r="R36" s="2163"/>
      <c r="S36" s="2163"/>
      <c r="T36" s="2163"/>
      <c r="U36" s="2163"/>
      <c r="V36" s="2163"/>
      <c r="W36" s="2163"/>
      <c r="X36" s="2163"/>
      <c r="Y36" s="2163"/>
      <c r="Z36" s="2163"/>
      <c r="AA36" s="2163"/>
      <c r="AB36" s="2163"/>
      <c r="AC36" s="2163"/>
      <c r="AD36" s="2163"/>
      <c r="AE36" s="2163"/>
      <c r="AF36" s="2163"/>
      <c r="AG36" s="2163"/>
      <c r="AH36" s="2163"/>
      <c r="AI36" s="2163"/>
      <c r="AJ36" s="2163"/>
      <c r="AK36" s="2163"/>
      <c r="AL36" s="2163"/>
      <c r="AM36" s="2163"/>
      <c r="AN36" s="2163"/>
      <c r="AO36" s="2163"/>
      <c r="AP36" s="2164"/>
      <c r="AQ36" s="2086"/>
      <c r="AR36" s="2086"/>
      <c r="AS36" s="2084"/>
      <c r="AT36" s="2086"/>
      <c r="AU36" s="2084"/>
      <c r="AV36" s="2086"/>
      <c r="AW36" s="2084"/>
      <c r="AX36" s="2086"/>
      <c r="AY36" s="2084"/>
      <c r="AZ36" s="2086"/>
      <c r="BA36" s="2084"/>
      <c r="BB36" s="2086"/>
      <c r="BC36" s="2084"/>
      <c r="BD36" s="2086"/>
      <c r="BE36" s="2086"/>
      <c r="BF36" s="2086"/>
      <c r="BG36" s="2086"/>
      <c r="BH36" s="2086"/>
      <c r="BI36" s="2086"/>
      <c r="BJ36" s="2086"/>
      <c r="BK36" s="2086"/>
      <c r="BL36" s="2086"/>
      <c r="BM36" s="2086"/>
      <c r="BN36" s="2086"/>
      <c r="BO36" s="1422"/>
    </row>
    <row r="37" spans="7:67" ht="5.0999999999999996" customHeight="1">
      <c r="G37" s="1689"/>
      <c r="H37" s="2079"/>
      <c r="I37" s="2079"/>
      <c r="J37" s="2079"/>
      <c r="K37" s="2079"/>
      <c r="L37" s="2086"/>
      <c r="M37" s="2086"/>
      <c r="N37" s="2086"/>
      <c r="O37" s="2086"/>
      <c r="P37" s="2086"/>
      <c r="Q37" s="2086"/>
      <c r="R37" s="2086"/>
      <c r="S37" s="2086"/>
      <c r="T37" s="2086"/>
      <c r="U37" s="2086"/>
      <c r="V37" s="2086"/>
      <c r="W37" s="2086"/>
      <c r="X37" s="2086"/>
      <c r="Y37" s="2086"/>
      <c r="Z37" s="2086"/>
      <c r="AA37" s="2086"/>
      <c r="AB37" s="2086"/>
      <c r="AC37" s="2086"/>
      <c r="AD37" s="2086"/>
      <c r="AE37" s="2086"/>
      <c r="AF37" s="2086"/>
      <c r="AG37" s="2086"/>
      <c r="AH37" s="2086"/>
      <c r="AI37" s="2086"/>
      <c r="AJ37" s="2086"/>
      <c r="AK37" s="2086"/>
      <c r="AL37" s="2086"/>
      <c r="AM37" s="2086"/>
      <c r="AN37" s="2086"/>
      <c r="AO37" s="2086"/>
      <c r="AP37" s="2086"/>
      <c r="AQ37" s="2086"/>
      <c r="AR37" s="2086"/>
      <c r="AS37" s="2084"/>
      <c r="AT37" s="2086"/>
      <c r="AU37" s="2084"/>
      <c r="AV37" s="2086"/>
      <c r="AW37" s="2084"/>
      <c r="AX37" s="2086"/>
      <c r="AY37" s="2084"/>
      <c r="AZ37" s="2086"/>
      <c r="BA37" s="2084"/>
      <c r="BB37" s="2086"/>
      <c r="BC37" s="2084"/>
      <c r="BD37" s="2086"/>
      <c r="BE37" s="2086"/>
      <c r="BF37" s="2086"/>
      <c r="BG37" s="2086"/>
      <c r="BH37" s="2086"/>
      <c r="BI37" s="2086"/>
      <c r="BJ37" s="2086"/>
      <c r="BK37" s="2086"/>
      <c r="BL37" s="2086"/>
      <c r="BM37" s="2086"/>
      <c r="BN37" s="2086"/>
      <c r="BO37" s="1422"/>
    </row>
    <row r="38" spans="7:67" ht="9.9499999999999993" customHeight="1">
      <c r="G38" s="525"/>
      <c r="H38" s="2089"/>
      <c r="I38" s="2089"/>
      <c r="J38" s="2089"/>
      <c r="K38" s="2089"/>
      <c r="L38" s="521"/>
      <c r="M38" s="521"/>
      <c r="N38" s="521"/>
      <c r="O38" s="521"/>
      <c r="P38" s="521"/>
      <c r="Q38" s="521"/>
      <c r="R38" s="521"/>
      <c r="S38" s="521"/>
      <c r="T38" s="521"/>
      <c r="U38" s="521"/>
      <c r="V38" s="521"/>
      <c r="W38" s="521"/>
      <c r="X38" s="521"/>
      <c r="Y38" s="521"/>
      <c r="Z38" s="521"/>
      <c r="AA38" s="521"/>
      <c r="AB38" s="521"/>
      <c r="AC38" s="521"/>
      <c r="AD38" s="521"/>
      <c r="AE38" s="521"/>
      <c r="AF38" s="521"/>
      <c r="AG38" s="521"/>
      <c r="AH38" s="521"/>
      <c r="AI38" s="521"/>
      <c r="AJ38" s="521"/>
      <c r="AK38" s="521"/>
      <c r="AL38" s="521"/>
      <c r="AM38" s="521"/>
      <c r="AN38" s="521"/>
      <c r="AO38" s="521"/>
      <c r="AP38" s="521"/>
      <c r="AQ38" s="521"/>
      <c r="AR38" s="521"/>
      <c r="AS38" s="1822"/>
      <c r="AT38" s="521"/>
      <c r="AU38" s="1822"/>
      <c r="AV38" s="521"/>
      <c r="AW38" s="1822"/>
      <c r="AX38" s="521"/>
      <c r="AY38" s="1822"/>
      <c r="AZ38" s="521"/>
      <c r="BA38" s="1822"/>
      <c r="BB38" s="521"/>
      <c r="BC38" s="1822"/>
      <c r="BD38" s="521"/>
      <c r="BE38" s="521"/>
      <c r="BF38" s="521"/>
      <c r="BG38" s="521"/>
      <c r="BH38" s="521"/>
      <c r="BI38" s="521"/>
      <c r="BJ38" s="521"/>
      <c r="BK38" s="521"/>
      <c r="BL38" s="521"/>
      <c r="BM38" s="521"/>
      <c r="BN38" s="521"/>
      <c r="BO38" s="1390"/>
    </row>
    <row r="39" spans="7:67" ht="18.95" customHeight="1">
      <c r="AS39" s="394"/>
      <c r="AU39" s="394"/>
      <c r="AW39" s="394"/>
      <c r="AY39" s="394"/>
      <c r="BA39" s="394"/>
      <c r="BC39" s="394"/>
    </row>
    <row r="40" spans="7:67" ht="18.95" customHeight="1">
      <c r="H40" s="2170"/>
      <c r="I40" s="2170"/>
      <c r="J40" s="2170"/>
      <c r="K40" s="2170"/>
      <c r="AS40" s="394"/>
      <c r="AU40" s="394"/>
      <c r="AW40" s="394"/>
      <c r="AY40" s="394"/>
      <c r="BA40" s="394"/>
      <c r="BC40" s="394"/>
    </row>
    <row r="41" spans="7:67" ht="18.95" customHeight="1">
      <c r="AS41" s="394"/>
      <c r="AU41" s="394"/>
      <c r="AW41" s="394"/>
      <c r="AY41" s="394"/>
      <c r="BA41" s="394"/>
      <c r="BC41" s="394"/>
    </row>
    <row r="42" spans="7:67" ht="18.95" customHeight="1">
      <c r="AS42" s="394"/>
      <c r="AW42" s="394"/>
      <c r="AY42" s="394"/>
      <c r="BA42" s="394"/>
      <c r="BC42" s="394"/>
    </row>
    <row r="43" spans="7:67" ht="18.95" customHeight="1">
      <c r="AS43" s="394"/>
      <c r="AW43" s="394"/>
      <c r="AY43" s="394"/>
      <c r="BA43" s="394"/>
      <c r="BC43" s="394"/>
    </row>
    <row r="44" spans="7:67" ht="18.95" customHeight="1">
      <c r="AW44" s="394"/>
      <c r="AY44" s="394"/>
      <c r="BA44" s="394"/>
      <c r="BC44" s="394"/>
    </row>
    <row r="45" spans="7:67" ht="18.95" customHeight="1">
      <c r="AW45" s="394"/>
      <c r="AY45" s="394"/>
      <c r="BA45" s="394"/>
      <c r="BC45" s="394"/>
    </row>
    <row r="46" spans="7:67" ht="18.95" customHeight="1">
      <c r="AW46" s="394"/>
      <c r="AY46" s="394"/>
      <c r="BA46" s="394"/>
      <c r="BC46" s="394"/>
    </row>
    <row r="47" spans="7:67" ht="18.95" customHeight="1">
      <c r="AW47" s="394"/>
      <c r="AY47" s="394"/>
      <c r="BA47" s="394"/>
      <c r="BC47" s="394"/>
    </row>
    <row r="48" spans="7:67" ht="18.95" customHeight="1">
      <c r="AW48" s="394"/>
      <c r="AY48" s="394"/>
      <c r="BA48" s="394"/>
      <c r="BC48" s="394"/>
    </row>
    <row r="49" spans="49:55" ht="18.95" customHeight="1">
      <c r="AW49" s="394"/>
      <c r="AY49" s="394"/>
      <c r="BA49" s="394"/>
      <c r="BC49" s="394"/>
    </row>
    <row r="50" spans="49:55" ht="18.95" customHeight="1">
      <c r="AW50" s="394"/>
      <c r="AY50" s="394"/>
      <c r="BA50" s="394"/>
      <c r="BC50" s="394"/>
    </row>
    <row r="51" spans="49:55" ht="18.95" customHeight="1">
      <c r="AW51" s="394"/>
      <c r="AY51" s="394"/>
      <c r="BA51" s="394"/>
      <c r="BC51" s="394"/>
    </row>
    <row r="52" spans="49:55" ht="18.95" customHeight="1">
      <c r="AW52" s="394"/>
      <c r="AY52" s="394"/>
      <c r="BA52" s="394"/>
      <c r="BC52" s="394"/>
    </row>
    <row r="53" spans="49:55" ht="18.95" customHeight="1">
      <c r="AW53" s="394"/>
      <c r="AY53" s="394"/>
      <c r="BA53" s="394"/>
      <c r="BC53" s="394"/>
    </row>
    <row r="54" spans="49:55" ht="18.95" customHeight="1">
      <c r="AW54" s="394"/>
      <c r="AY54" s="394"/>
      <c r="BA54" s="394"/>
      <c r="BC54" s="394"/>
    </row>
    <row r="55" spans="49:55" ht="18.95" customHeight="1">
      <c r="AW55" s="394"/>
      <c r="AY55" s="394"/>
      <c r="BA55" s="394"/>
      <c r="BC55" s="394"/>
    </row>
    <row r="56" spans="49:55" ht="18.95" customHeight="1">
      <c r="AW56" s="394"/>
      <c r="AY56" s="394"/>
      <c r="BA56" s="394"/>
      <c r="BC56" s="394"/>
    </row>
    <row r="57" spans="49:55" ht="18.95" customHeight="1">
      <c r="AW57" s="394"/>
      <c r="AY57" s="394"/>
      <c r="BA57" s="394"/>
      <c r="BC57" s="394"/>
    </row>
    <row r="58" spans="49:55" ht="18.95" customHeight="1">
      <c r="AW58" s="394"/>
      <c r="AY58" s="394"/>
      <c r="BA58" s="394"/>
      <c r="BC58" s="394"/>
    </row>
    <row r="59" spans="49:55" ht="18.95" customHeight="1">
      <c r="AW59" s="394"/>
      <c r="AY59" s="394"/>
      <c r="BA59" s="394"/>
      <c r="BC59" s="394"/>
    </row>
    <row r="60" spans="49:55" ht="18.95" customHeight="1">
      <c r="AW60" s="394"/>
      <c r="AY60" s="394"/>
      <c r="BA60" s="394"/>
      <c r="BC60" s="394"/>
    </row>
    <row r="61" spans="49:55" ht="18.95" customHeight="1">
      <c r="BA61" s="394"/>
      <c r="BC61" s="394"/>
    </row>
    <row r="62" spans="49:55" ht="18.95" customHeight="1">
      <c r="BC62" s="394"/>
    </row>
    <row r="63" spans="49:55" ht="18.95" customHeight="1">
      <c r="BC63" s="394"/>
    </row>
    <row r="64" spans="49:55" ht="18.95" customHeight="1">
      <c r="BC64" s="394"/>
    </row>
    <row r="65" spans="55:55" ht="18.95" customHeight="1">
      <c r="BC65" s="394"/>
    </row>
    <row r="66" spans="55:55" ht="18.95" customHeight="1">
      <c r="BC66" s="394"/>
    </row>
    <row r="67" spans="55:55" ht="18.95" customHeight="1">
      <c r="BC67" s="394"/>
    </row>
    <row r="68" spans="55:55" ht="18.95" customHeight="1">
      <c r="BC68" s="394"/>
    </row>
    <row r="69" spans="55:55" ht="18.95" customHeight="1">
      <c r="BC69" s="394"/>
    </row>
    <row r="70" spans="55:55" ht="18.95" customHeight="1">
      <c r="BC70" s="394"/>
    </row>
    <row r="71" spans="55:55" ht="18.95" customHeight="1">
      <c r="BC71" s="394"/>
    </row>
    <row r="72" spans="55:55" ht="18.95" customHeight="1">
      <c r="BC72" s="394"/>
    </row>
    <row r="73" spans="55:55" ht="18.95" customHeight="1">
      <c r="BC73" s="394"/>
    </row>
    <row r="74" spans="55:55" ht="18.95" customHeight="1">
      <c r="BC74" s="394"/>
    </row>
    <row r="75" spans="55:55" ht="18.95" customHeight="1">
      <c r="BC75" s="394"/>
    </row>
    <row r="76" spans="55:55" ht="18.95" customHeight="1">
      <c r="BC76" s="394"/>
    </row>
    <row r="77" spans="55:55" ht="18.95" customHeight="1">
      <c r="BC77" s="394"/>
    </row>
    <row r="78" spans="55:55" ht="18.95" customHeight="1">
      <c r="BC78" s="394"/>
    </row>
    <row r="79" spans="55:55" ht="18.95" customHeight="1">
      <c r="BC79" s="394"/>
    </row>
    <row r="80" spans="55:55" ht="18.95" customHeight="1">
      <c r="BC80" s="394"/>
    </row>
    <row r="81" spans="55:55" ht="18.95" customHeight="1">
      <c r="BC81" s="394"/>
    </row>
    <row r="82" spans="55:55" ht="18.95" customHeight="1">
      <c r="BC82" s="394"/>
    </row>
    <row r="83" spans="55:55" ht="18.95" customHeight="1">
      <c r="BC83" s="394"/>
    </row>
    <row r="84" spans="55:55" ht="18.95" customHeight="1">
      <c r="BC84" s="394"/>
    </row>
    <row r="85" spans="55:55" ht="18.95" customHeight="1">
      <c r="BC85" s="394"/>
    </row>
    <row r="86" spans="55:55" ht="18.95" customHeight="1">
      <c r="BC86" s="394"/>
    </row>
    <row r="87" spans="55:55" ht="18.95" customHeight="1">
      <c r="BC87" s="394"/>
    </row>
    <row r="88" spans="55:55" ht="18.95" customHeight="1">
      <c r="BC88" s="394"/>
    </row>
    <row r="89" spans="55:55" ht="18.95" customHeight="1">
      <c r="BC89" s="394"/>
    </row>
    <row r="90" spans="55:55" ht="18.95" customHeight="1">
      <c r="BC90" s="394"/>
    </row>
    <row r="91" spans="55:55" ht="18.95" customHeight="1">
      <c r="BC91" s="394"/>
    </row>
    <row r="92" spans="55:55" ht="18.95" customHeight="1">
      <c r="BC92" s="394"/>
    </row>
    <row r="93" spans="55:55" ht="18.95" customHeight="1">
      <c r="BC93" s="394"/>
    </row>
    <row r="94" spans="55:55" ht="18.95" customHeight="1">
      <c r="BC94" s="394"/>
    </row>
    <row r="95" spans="55:55" ht="18.95" customHeight="1">
      <c r="BC95" s="394"/>
    </row>
  </sheetData>
  <mergeCells count="90">
    <mergeCell ref="AM25:AO25"/>
    <mergeCell ref="AM35:AO35"/>
    <mergeCell ref="AM33:AO33"/>
    <mergeCell ref="AM31:AO31"/>
    <mergeCell ref="AM29:AO29"/>
    <mergeCell ref="AM27:AO27"/>
    <mergeCell ref="O35:Q35"/>
    <mergeCell ref="O33:Q33"/>
    <mergeCell ref="O31:Q31"/>
    <mergeCell ref="O29:Q29"/>
    <mergeCell ref="O27:Q27"/>
    <mergeCell ref="O17:Q17"/>
    <mergeCell ref="O15:Q15"/>
    <mergeCell ref="AM23:AO23"/>
    <mergeCell ref="AM21:AO21"/>
    <mergeCell ref="AM19:AO19"/>
    <mergeCell ref="AM17:AO17"/>
    <mergeCell ref="AM15:AO15"/>
    <mergeCell ref="AA15:AC15"/>
    <mergeCell ref="AA17:AC17"/>
    <mergeCell ref="W15:Y15"/>
    <mergeCell ref="AE19:AG19"/>
    <mergeCell ref="AI19:AK19"/>
    <mergeCell ref="AI17:AK17"/>
    <mergeCell ref="AI15:AK15"/>
    <mergeCell ref="AI21:AK21"/>
    <mergeCell ref="S35:U35"/>
    <mergeCell ref="S33:U33"/>
    <mergeCell ref="S31:U31"/>
    <mergeCell ref="S29:U29"/>
    <mergeCell ref="S27:U27"/>
    <mergeCell ref="W35:Y35"/>
    <mergeCell ref="W33:Y33"/>
    <mergeCell ref="W31:Y31"/>
    <mergeCell ref="W29:Y29"/>
    <mergeCell ref="W27:Y27"/>
    <mergeCell ref="W25:Y25"/>
    <mergeCell ref="W23:Y23"/>
    <mergeCell ref="W21:Y21"/>
    <mergeCell ref="W19:Y19"/>
    <mergeCell ref="W17:Y17"/>
    <mergeCell ref="AA35:AC35"/>
    <mergeCell ref="AE35:AG35"/>
    <mergeCell ref="AE33:AG33"/>
    <mergeCell ref="AE31:AG31"/>
    <mergeCell ref="AA31:AC31"/>
    <mergeCell ref="AA33:AC33"/>
    <mergeCell ref="AA27:AC27"/>
    <mergeCell ref="AA29:AC29"/>
    <mergeCell ref="AA23:AC23"/>
    <mergeCell ref="AA25:AC25"/>
    <mergeCell ref="AA19:AC19"/>
    <mergeCell ref="AA21:AC21"/>
    <mergeCell ref="AE29:AG29"/>
    <mergeCell ref="AE27:AG27"/>
    <mergeCell ref="AE25:AG25"/>
    <mergeCell ref="AE23:AG23"/>
    <mergeCell ref="AE21:AG21"/>
    <mergeCell ref="AM13:AO13"/>
    <mergeCell ref="H35:K35"/>
    <mergeCell ref="H33:K33"/>
    <mergeCell ref="H31:K31"/>
    <mergeCell ref="H29:K29"/>
    <mergeCell ref="H27:K27"/>
    <mergeCell ref="AE17:AG17"/>
    <mergeCell ref="AE15:AG15"/>
    <mergeCell ref="AI35:AK35"/>
    <mergeCell ref="AI33:AK33"/>
    <mergeCell ref="AI31:AK31"/>
    <mergeCell ref="AI29:AK29"/>
    <mergeCell ref="AI27:AK27"/>
    <mergeCell ref="H14:K15"/>
    <mergeCell ref="AI25:AK25"/>
    <mergeCell ref="AI23:AK23"/>
    <mergeCell ref="O7:T7"/>
    <mergeCell ref="H25:K25"/>
    <mergeCell ref="H23:K23"/>
    <mergeCell ref="H21:K21"/>
    <mergeCell ref="H19:K19"/>
    <mergeCell ref="H17:K17"/>
    <mergeCell ref="S23:U23"/>
    <mergeCell ref="S21:U21"/>
    <mergeCell ref="S19:U19"/>
    <mergeCell ref="S17:U17"/>
    <mergeCell ref="S15:U15"/>
    <mergeCell ref="S25:U25"/>
    <mergeCell ref="O25:Q25"/>
    <mergeCell ref="O23:Q23"/>
    <mergeCell ref="O21:Q21"/>
    <mergeCell ref="O19:Q19"/>
  </mergeCells>
  <phoneticPr fontId="8" type="noConversion"/>
  <conditionalFormatting sqref="W17:W35 AI18:AJ18 AI35 AI34:AJ34 AI33 AI32:AJ32 AI31 AI30:AJ30 AI29 AI28:AJ28 AI27 AI26:AJ26 AI25 AI24:AJ24 AI23 AI22:AJ22 AI21 AI20:AJ20 AI19 AI17">
    <cfRule type="cellIs" dxfId="19" priority="33" operator="greaterThanOrEqual">
      <formula>1</formula>
    </cfRule>
  </conditionalFormatting>
  <conditionalFormatting sqref="AI18:AJ18 AI29 AI28:AJ28 AI27 AI26:AJ26 AI25 AI24:AJ24 AI23 AI22:AJ22 AI21 AI20:AJ20 AI19 AI17">
    <cfRule type="cellIs" dxfId="18" priority="32" operator="lessThanOrEqual">
      <formula>0.7</formula>
    </cfRule>
  </conditionalFormatting>
  <conditionalFormatting sqref="AR17 AT17 AV17 AX17 AZ17 BD17 BF17 AT19 AV19 AX19 AZ19 BD19 BF19 AT21 AV21 AX21 AZ21 BD21 BF21 AT23 AV23 AX23 AZ23 BD23 BF23 AT25 AV25 AX25 AZ25 BD25 BF25 AT27 AV27 AX27 AZ27 BD27 BF27 AT29 AV29 AX29 AZ29 BD29 BF29 AT31 AV31 AX31 AZ31 BD31 BF31 AT33 AV33 AX33 AZ33 BD33 BF33 AT35 AV35 AX35 AZ35 BD35 BF35 BH35 BB35 AR19 AR21 AR23 AR25 AR27 AR29 AR31 AR33 AR35 BB17 BB19 BB21 BB23 BB25 BB27 BB29 BB31 BB33">
    <cfRule type="cellIs" dxfId="17" priority="67" operator="equal">
      <formula>0</formula>
    </cfRule>
    <cfRule type="cellIs" dxfId="16" priority="68" operator="lessThan">
      <formula>$AA17*0.7</formula>
    </cfRule>
    <cfRule type="cellIs" dxfId="15" priority="69" operator="greaterThanOrEqual">
      <formula>$AA17</formula>
    </cfRule>
  </conditionalFormatting>
  <pageMargins left="0.70866141732283472" right="0.70866141732283472" top="0.74803149606299213" bottom="0.74803149606299213" header="0.31496062992125984" footer="0.31496062992125984"/>
  <pageSetup paperSize="9" scale="46" orientation="landscape"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I1:CZ43"/>
  <sheetViews>
    <sheetView showGridLines="0" zoomScaleNormal="100" workbookViewId="0">
      <selection activeCell="BV34" sqref="BV34"/>
    </sheetView>
  </sheetViews>
  <sheetFormatPr defaultColWidth="1.7109375" defaultRowHeight="9.9499999999999993" customHeight="1"/>
  <cols>
    <col min="50" max="51" width="1.7109375" customWidth="1"/>
    <col min="90" max="90" width="1.7109375" customWidth="1"/>
  </cols>
  <sheetData>
    <row r="1" spans="9:104" ht="12"/>
    <row r="2" spans="9:104" ht="12"/>
    <row r="4" spans="9:104" ht="9" customHeight="1">
      <c r="I4" s="2169"/>
      <c r="J4" s="2169"/>
      <c r="K4" s="2169"/>
      <c r="L4" s="2169"/>
      <c r="M4" s="2169"/>
      <c r="N4" s="2169"/>
      <c r="O4" s="2169"/>
      <c r="P4" s="2169"/>
      <c r="Q4" s="2169"/>
      <c r="R4" s="2169"/>
      <c r="S4" s="2169"/>
      <c r="T4" s="2169"/>
      <c r="U4" s="2169"/>
      <c r="V4" s="2169"/>
      <c r="W4" s="2169"/>
      <c r="X4" s="2169"/>
      <c r="Y4" s="2169"/>
      <c r="Z4" s="2169"/>
      <c r="AA4" s="2169"/>
      <c r="AB4" s="2169"/>
      <c r="AC4" s="2169"/>
      <c r="AD4" s="2169"/>
      <c r="AE4" s="2169"/>
      <c r="AF4" s="2169"/>
      <c r="AG4" s="2169"/>
      <c r="AH4" s="2169"/>
      <c r="AI4" s="2169"/>
      <c r="AJ4" s="2169"/>
      <c r="AK4" s="2169"/>
      <c r="AL4" s="2169"/>
      <c r="AM4" s="2169"/>
      <c r="AN4" s="2169"/>
      <c r="AO4" s="2169"/>
      <c r="AP4" s="2169"/>
      <c r="AQ4" s="2169"/>
      <c r="AR4" s="2169"/>
      <c r="AS4" s="2169"/>
      <c r="AT4" s="2169"/>
      <c r="AU4" s="2169"/>
      <c r="AV4" s="2169"/>
      <c r="AW4" s="2169"/>
      <c r="AX4" s="2169"/>
      <c r="AY4" s="2169"/>
      <c r="AZ4" s="2169"/>
      <c r="BA4" s="2169"/>
      <c r="BB4" s="2169"/>
      <c r="BC4" s="2169"/>
      <c r="BD4" s="2169"/>
      <c r="BE4" s="2169"/>
      <c r="BF4" s="2169"/>
      <c r="BG4" s="2169"/>
      <c r="BH4" s="2169"/>
      <c r="BI4" s="2169"/>
      <c r="BJ4" s="2169"/>
      <c r="BK4" s="2169"/>
      <c r="BL4" s="2169"/>
      <c r="BM4" s="2169"/>
      <c r="BN4" s="2169"/>
      <c r="BO4" s="2169"/>
      <c r="BP4" s="2169"/>
      <c r="BQ4" s="2169"/>
      <c r="BR4" s="2169"/>
      <c r="BS4" s="2169"/>
      <c r="BT4" s="2169"/>
      <c r="BU4" s="2169"/>
      <c r="BV4" s="2169"/>
      <c r="BW4" s="2169"/>
      <c r="BX4" s="2169"/>
      <c r="BY4" s="2169"/>
      <c r="BZ4" s="2169"/>
      <c r="CA4" s="2169"/>
      <c r="CB4" s="2169"/>
      <c r="CC4" s="2169"/>
      <c r="CD4" s="2169"/>
      <c r="CE4" s="2169"/>
      <c r="CF4" s="2169"/>
      <c r="CG4" s="2169"/>
      <c r="CH4" s="2169"/>
      <c r="CI4" s="2169"/>
      <c r="CJ4" s="2169"/>
      <c r="CK4" s="2169"/>
      <c r="CL4" s="2169"/>
      <c r="CM4" s="2169"/>
      <c r="CN4" s="2169"/>
      <c r="CO4" s="2169"/>
      <c r="CP4" s="2169"/>
      <c r="CQ4" s="2169"/>
      <c r="CR4" s="2169"/>
      <c r="CS4" s="2169"/>
      <c r="CT4" s="2169"/>
      <c r="CU4" s="2169"/>
      <c r="CV4" s="2169"/>
      <c r="CW4" s="2169"/>
      <c r="CX4" s="2169"/>
      <c r="CY4" s="2169"/>
      <c r="CZ4" s="2169"/>
    </row>
    <row r="5" spans="9:104" ht="5.0999999999999996" customHeight="1">
      <c r="I5" s="2169"/>
      <c r="J5" s="2169"/>
      <c r="K5" s="2169"/>
      <c r="L5" s="2169"/>
      <c r="AB5" s="2169"/>
      <c r="AC5" s="2169"/>
      <c r="AD5" s="2169"/>
      <c r="AE5" s="2169"/>
      <c r="AF5" s="2169"/>
      <c r="AG5" s="2169"/>
      <c r="AH5" s="2169"/>
      <c r="AI5" s="2169"/>
      <c r="AJ5" s="2169"/>
      <c r="AK5" s="2169"/>
      <c r="AL5" s="2169"/>
      <c r="AM5" s="2169"/>
      <c r="AN5" s="2169"/>
      <c r="AO5" s="2169"/>
      <c r="AP5" s="2169"/>
      <c r="AQ5" s="2169"/>
      <c r="AR5" s="2169"/>
      <c r="AS5" s="2169"/>
      <c r="AT5" s="2169"/>
      <c r="AU5" s="3350" t="s">
        <v>3401</v>
      </c>
      <c r="AV5" s="3351"/>
      <c r="AW5" s="3351"/>
      <c r="AX5" s="3351"/>
      <c r="AY5" s="3351"/>
      <c r="AZ5" s="3351"/>
      <c r="BA5" s="3351"/>
      <c r="BB5" s="3351"/>
      <c r="BC5" s="3351"/>
      <c r="BD5" s="3351"/>
      <c r="BE5" s="3351"/>
      <c r="BF5" s="3352"/>
      <c r="BG5" s="2169"/>
      <c r="BH5" s="2169"/>
      <c r="BI5" s="2169"/>
      <c r="BV5" s="2169"/>
      <c r="BW5" s="2169"/>
      <c r="BX5" s="2169"/>
      <c r="BY5" s="2169"/>
      <c r="BZ5" s="2169"/>
      <c r="CA5" s="2169"/>
      <c r="CB5" s="2169"/>
      <c r="CC5" s="2169"/>
      <c r="CD5" s="2169"/>
      <c r="CE5" s="2169"/>
      <c r="CF5" s="2169"/>
      <c r="CG5" s="2169"/>
      <c r="CH5" s="2169"/>
      <c r="CI5" s="2169"/>
      <c r="CJ5" s="2169"/>
      <c r="CK5" s="2169"/>
      <c r="CL5" s="2169"/>
      <c r="CM5" s="2169"/>
      <c r="CN5" s="2169"/>
      <c r="CO5" s="2169"/>
      <c r="CP5" s="2169"/>
      <c r="CQ5" s="2169"/>
      <c r="CR5" s="2169"/>
      <c r="CS5" s="2169"/>
      <c r="CT5" s="2169"/>
      <c r="CU5" s="2169"/>
      <c r="CV5" s="2169"/>
      <c r="CW5" s="2169"/>
      <c r="CX5" s="2169"/>
      <c r="CY5" s="2169"/>
      <c r="CZ5" s="2169"/>
    </row>
    <row r="6" spans="9:104" ht="18.95" customHeight="1">
      <c r="I6" s="2169"/>
      <c r="J6" s="2169"/>
      <c r="K6" s="2172" t="s">
        <v>3400</v>
      </c>
      <c r="L6" s="2173"/>
      <c r="M6" s="2173"/>
      <c r="N6" s="2173"/>
      <c r="O6" s="2173"/>
      <c r="P6" s="2173"/>
      <c r="Q6" s="2173"/>
      <c r="R6" s="2173"/>
      <c r="S6" s="2173"/>
      <c r="T6" s="2173"/>
      <c r="U6" s="2173"/>
      <c r="V6" s="2173"/>
      <c r="W6" s="2173"/>
      <c r="X6" s="2173"/>
      <c r="Y6" s="2173"/>
      <c r="Z6" s="2173"/>
      <c r="AA6" s="2173"/>
      <c r="AB6" s="2173"/>
      <c r="AC6" s="2188" t="s">
        <v>3381</v>
      </c>
      <c r="AD6" s="2173"/>
      <c r="AE6" s="2173"/>
      <c r="AF6" s="2173"/>
      <c r="AG6" s="2173"/>
      <c r="AH6" s="2173"/>
      <c r="AI6" s="2173"/>
      <c r="AJ6" s="2173"/>
      <c r="AK6" s="2173"/>
      <c r="AL6" s="2173"/>
      <c r="AM6" s="2173"/>
      <c r="AN6" s="2173"/>
      <c r="AO6" s="2173"/>
      <c r="AP6" s="2173"/>
      <c r="AQ6" s="2173"/>
      <c r="AR6" s="2173"/>
      <c r="AS6" s="2173"/>
      <c r="AT6" s="2173"/>
      <c r="AU6" s="3353"/>
      <c r="AV6" s="3354"/>
      <c r="AW6" s="3354"/>
      <c r="AX6" s="3354"/>
      <c r="AY6" s="3354"/>
      <c r="AZ6" s="3354"/>
      <c r="BA6" s="3354"/>
      <c r="BB6" s="3354"/>
      <c r="BC6" s="3354"/>
      <c r="BD6" s="3354"/>
      <c r="BE6" s="3354"/>
      <c r="BF6" s="3355"/>
      <c r="BG6" s="2169"/>
    </row>
    <row r="7" spans="9:104" ht="9" customHeight="1">
      <c r="I7" s="2169"/>
      <c r="J7" s="916"/>
      <c r="K7" s="914"/>
      <c r="L7" s="914"/>
      <c r="M7" s="2169"/>
      <c r="N7" s="2169"/>
      <c r="O7" s="2169"/>
      <c r="P7" s="2169"/>
      <c r="Q7" s="2169"/>
      <c r="R7" s="2169"/>
      <c r="S7" s="2169"/>
      <c r="T7" s="2169"/>
      <c r="U7" s="2169"/>
      <c r="V7" s="2169"/>
      <c r="W7" s="2169"/>
      <c r="X7" s="2169"/>
      <c r="Y7" s="2169"/>
      <c r="Z7" s="2169"/>
      <c r="AA7" s="2169"/>
      <c r="AB7" s="914"/>
      <c r="AC7" s="914"/>
      <c r="AD7" s="914"/>
      <c r="AE7" s="914"/>
      <c r="AF7" s="914"/>
      <c r="AG7" s="914"/>
      <c r="AH7" s="914"/>
      <c r="AI7" s="914"/>
      <c r="AJ7" s="914"/>
      <c r="AK7" s="914"/>
      <c r="AL7" s="914"/>
      <c r="AM7" s="914"/>
      <c r="AN7" s="914"/>
      <c r="AO7" s="914"/>
      <c r="AP7" s="914"/>
      <c r="AQ7" s="914"/>
      <c r="AR7" s="914"/>
      <c r="AS7" s="914"/>
      <c r="AT7" s="914"/>
      <c r="AU7" s="2169"/>
      <c r="AV7" s="2169"/>
      <c r="AW7" s="2169"/>
      <c r="AX7" s="2169"/>
      <c r="AY7" s="2169"/>
      <c r="AZ7" s="2169"/>
      <c r="BA7" s="2169"/>
      <c r="BB7" s="2169"/>
      <c r="BC7" s="2169"/>
      <c r="BD7" s="2169"/>
      <c r="BE7" s="2169"/>
      <c r="BF7" s="2169"/>
      <c r="BG7" s="914"/>
      <c r="BH7" s="1424"/>
    </row>
    <row r="8" spans="9:104" ht="9.9499999999999993" customHeight="1">
      <c r="J8" s="1689"/>
      <c r="K8" s="3460" t="s">
        <v>3391</v>
      </c>
      <c r="L8" s="3460"/>
      <c r="M8" s="3460"/>
      <c r="N8" s="3460"/>
      <c r="O8" s="3460"/>
      <c r="P8" s="3460"/>
      <c r="Q8" s="3461"/>
      <c r="R8" s="3548" t="s">
        <v>1179</v>
      </c>
      <c r="S8" s="3549"/>
      <c r="T8" s="3549"/>
      <c r="U8" s="3549"/>
      <c r="V8" s="3549"/>
      <c r="W8" s="3549"/>
      <c r="X8" s="3549"/>
      <c r="Y8" s="3549"/>
      <c r="Z8" s="3550"/>
      <c r="AA8" s="3492" t="s">
        <v>1180</v>
      </c>
      <c r="AB8" s="3493"/>
      <c r="AC8" s="3348" t="s">
        <v>1178</v>
      </c>
      <c r="AD8" s="3348"/>
      <c r="AE8" s="3548" t="s">
        <v>1179</v>
      </c>
      <c r="AF8" s="3549"/>
      <c r="AG8" s="3549"/>
      <c r="AH8" s="3549"/>
      <c r="AI8" s="3549"/>
      <c r="AJ8" s="3549"/>
      <c r="AK8" s="3549"/>
      <c r="AL8" s="3549"/>
      <c r="AM8" s="3550"/>
      <c r="AN8" s="3492" t="s">
        <v>1180</v>
      </c>
      <c r="AO8" s="3493"/>
      <c r="AP8" s="2169"/>
      <c r="AQ8" s="2169"/>
      <c r="AR8" s="2169"/>
      <c r="AS8" s="2169"/>
      <c r="AT8" s="2169"/>
      <c r="AU8" s="2169"/>
      <c r="AV8" s="2169"/>
      <c r="AW8" s="2169"/>
      <c r="AX8" s="2169"/>
      <c r="AY8" s="2169"/>
      <c r="AZ8" s="2169"/>
      <c r="BA8" s="2169"/>
      <c r="BB8" s="2169"/>
      <c r="BC8" s="2169"/>
      <c r="BD8" s="2169"/>
      <c r="BE8" s="2169"/>
      <c r="BF8" s="2169"/>
      <c r="BG8" s="2169"/>
      <c r="BH8" s="1422"/>
    </row>
    <row r="9" spans="9:104" ht="9.9499999999999993" customHeight="1">
      <c r="J9" s="1689"/>
      <c r="K9" s="3460"/>
      <c r="L9" s="3460"/>
      <c r="M9" s="3460"/>
      <c r="N9" s="3460"/>
      <c r="O9" s="3460"/>
      <c r="P9" s="3460"/>
      <c r="Q9" s="3461"/>
      <c r="R9" s="3438"/>
      <c r="S9" s="3439"/>
      <c r="T9" s="3439"/>
      <c r="U9" s="3439"/>
      <c r="V9" s="3439"/>
      <c r="W9" s="3439"/>
      <c r="X9" s="3439"/>
      <c r="Y9" s="3439"/>
      <c r="Z9" s="3440"/>
      <c r="AA9" s="3494"/>
      <c r="AB9" s="3495"/>
      <c r="AC9" s="2169"/>
      <c r="AD9" s="2169"/>
      <c r="AE9" s="3438"/>
      <c r="AF9" s="3439"/>
      <c r="AG9" s="3439"/>
      <c r="AH9" s="3439"/>
      <c r="AI9" s="3439"/>
      <c r="AJ9" s="3439"/>
      <c r="AK9" s="3439"/>
      <c r="AL9" s="3439"/>
      <c r="AM9" s="3440"/>
      <c r="AN9" s="3494"/>
      <c r="AO9" s="3495"/>
      <c r="AP9" s="2169"/>
      <c r="AQ9" s="2169"/>
      <c r="AR9" s="2169"/>
      <c r="AS9" s="2169"/>
      <c r="AT9" s="2169"/>
      <c r="AU9" s="2169"/>
      <c r="AV9" s="2169"/>
      <c r="AW9" s="2169"/>
      <c r="AX9" s="2169"/>
      <c r="AY9" s="2169"/>
      <c r="AZ9" s="2169"/>
      <c r="BA9" s="2169"/>
      <c r="BB9" s="2169"/>
      <c r="BC9" s="2169"/>
      <c r="BD9" s="2169"/>
      <c r="BE9" s="2169"/>
      <c r="BF9" s="2169"/>
      <c r="BG9" s="2169"/>
      <c r="BH9" s="1422"/>
    </row>
    <row r="10" spans="9:104" ht="9.9499999999999993" customHeight="1">
      <c r="J10" s="1689"/>
      <c r="K10" s="2190"/>
      <c r="L10" s="2190"/>
      <c r="M10" s="2190"/>
      <c r="N10" s="2190"/>
      <c r="O10" s="2190"/>
      <c r="P10" s="2190"/>
      <c r="Q10" s="2190"/>
      <c r="R10" s="2169"/>
      <c r="S10" s="2169"/>
      <c r="T10" s="2169"/>
      <c r="U10" s="2169"/>
      <c r="V10" s="2169"/>
      <c r="W10" s="2169"/>
      <c r="X10" s="2169"/>
      <c r="Y10" s="2169"/>
      <c r="Z10" s="2169"/>
      <c r="AA10" s="2169"/>
      <c r="AB10" s="2169"/>
      <c r="AC10" s="2169"/>
      <c r="AD10" s="2169"/>
      <c r="AE10" s="2169"/>
      <c r="AF10" s="2169"/>
      <c r="AG10" s="2169"/>
      <c r="AH10" s="2169"/>
      <c r="AI10" s="2169"/>
      <c r="AJ10" s="2169"/>
      <c r="AK10" s="2169"/>
      <c r="AL10" s="2169"/>
      <c r="AM10" s="2169"/>
      <c r="AN10" s="2169"/>
      <c r="AO10" s="2169"/>
      <c r="AP10" s="2169"/>
      <c r="AQ10" s="2169"/>
      <c r="AR10" s="2169"/>
      <c r="AS10" s="2169"/>
      <c r="AT10" s="2169"/>
      <c r="AU10" s="2169"/>
      <c r="AV10" s="2169"/>
      <c r="AW10" s="2169"/>
      <c r="AX10" s="2169"/>
      <c r="AY10" s="2169"/>
      <c r="AZ10" s="2169"/>
      <c r="BA10" s="2169"/>
      <c r="BB10" s="2169"/>
      <c r="BC10" s="2169"/>
      <c r="BD10" s="2169"/>
      <c r="BE10" s="2169"/>
      <c r="BF10" s="2169"/>
      <c r="BG10" s="2169"/>
      <c r="BH10" s="1422"/>
    </row>
    <row r="11" spans="9:104" ht="9.9499999999999993" customHeight="1">
      <c r="J11" s="1689"/>
      <c r="K11" s="3460" t="s">
        <v>3384</v>
      </c>
      <c r="L11" s="3460"/>
      <c r="M11" s="3460"/>
      <c r="N11" s="3460"/>
      <c r="O11" s="3460"/>
      <c r="P11" s="3460"/>
      <c r="Q11" s="3461"/>
      <c r="R11" s="3268" t="s">
        <v>2741</v>
      </c>
      <c r="S11" s="3269"/>
      <c r="T11" s="3269"/>
      <c r="U11" s="3269"/>
      <c r="V11" s="3269"/>
      <c r="W11" s="3269"/>
      <c r="X11" s="3269"/>
      <c r="Y11" s="3269"/>
      <c r="Z11" s="3270"/>
      <c r="AA11" s="2832" t="s">
        <v>1115</v>
      </c>
      <c r="AB11" s="2793"/>
      <c r="AC11" s="2169"/>
      <c r="AD11" s="3616" t="s">
        <v>3389</v>
      </c>
      <c r="AE11" s="3616"/>
      <c r="AF11" s="3616"/>
      <c r="AG11" s="3616"/>
      <c r="AH11" s="3616"/>
      <c r="AI11" s="3616"/>
      <c r="AJ11" s="3617"/>
      <c r="AK11" s="3268">
        <v>1111</v>
      </c>
      <c r="AL11" s="3269"/>
      <c r="AM11" s="3269"/>
      <c r="AN11" s="3269"/>
      <c r="AO11" s="3269"/>
      <c r="AP11" s="3270"/>
      <c r="AQ11" s="3268" t="s">
        <v>3390</v>
      </c>
      <c r="AR11" s="3269"/>
      <c r="AS11" s="3269"/>
      <c r="AT11" s="3269"/>
      <c r="AU11" s="3269"/>
      <c r="AV11" s="3269"/>
      <c r="AW11" s="3269"/>
      <c r="AX11" s="3269"/>
      <c r="AY11" s="3270"/>
      <c r="AZ11" s="2832" t="s">
        <v>1115</v>
      </c>
      <c r="BA11" s="2793"/>
      <c r="BB11" s="2169"/>
      <c r="BC11" s="2169"/>
      <c r="BD11" s="2169"/>
      <c r="BE11" s="2169"/>
      <c r="BF11" s="2169"/>
      <c r="BG11" s="2169"/>
      <c r="BH11" s="1422"/>
    </row>
    <row r="12" spans="9:104" ht="9.9499999999999993" customHeight="1">
      <c r="J12" s="1689"/>
      <c r="K12" s="3460"/>
      <c r="L12" s="3460"/>
      <c r="M12" s="3460"/>
      <c r="N12" s="3460"/>
      <c r="O12" s="3460"/>
      <c r="P12" s="3460"/>
      <c r="Q12" s="3461"/>
      <c r="R12" s="3271"/>
      <c r="S12" s="3272"/>
      <c r="T12" s="3272"/>
      <c r="U12" s="3272"/>
      <c r="V12" s="3272"/>
      <c r="W12" s="3272"/>
      <c r="X12" s="3272"/>
      <c r="Y12" s="3272"/>
      <c r="Z12" s="3273"/>
      <c r="AA12" s="2794"/>
      <c r="AB12" s="2796"/>
      <c r="AC12" s="2169"/>
      <c r="AD12" s="3616"/>
      <c r="AE12" s="3616"/>
      <c r="AF12" s="3616"/>
      <c r="AG12" s="3616"/>
      <c r="AH12" s="3616"/>
      <c r="AI12" s="3616"/>
      <c r="AJ12" s="3617"/>
      <c r="AK12" s="3271"/>
      <c r="AL12" s="3272"/>
      <c r="AM12" s="3272"/>
      <c r="AN12" s="3272"/>
      <c r="AO12" s="3272"/>
      <c r="AP12" s="3273"/>
      <c r="AQ12" s="3271"/>
      <c r="AR12" s="3272"/>
      <c r="AS12" s="3272"/>
      <c r="AT12" s="3272"/>
      <c r="AU12" s="3272"/>
      <c r="AV12" s="3272"/>
      <c r="AW12" s="3272"/>
      <c r="AX12" s="3272"/>
      <c r="AY12" s="3273"/>
      <c r="AZ12" s="2794"/>
      <c r="BA12" s="2796"/>
      <c r="BB12" s="2169"/>
      <c r="BC12" s="2169"/>
      <c r="BD12" s="2169"/>
      <c r="BE12" s="2169"/>
      <c r="BF12" s="2169"/>
      <c r="BG12" s="2169"/>
      <c r="BH12" s="1422"/>
    </row>
    <row r="13" spans="9:104" ht="9.9499999999999993" customHeight="1">
      <c r="J13" s="1689"/>
      <c r="K13" s="2169"/>
      <c r="L13" s="2169"/>
      <c r="M13" s="2169"/>
      <c r="N13" s="2169"/>
      <c r="O13" s="2169"/>
      <c r="P13" s="2169"/>
      <c r="Q13" s="2169"/>
      <c r="R13" s="2169"/>
      <c r="S13" s="2169"/>
      <c r="T13" s="2169"/>
      <c r="U13" s="2169"/>
      <c r="V13" s="2169"/>
      <c r="W13" s="2169"/>
      <c r="X13" s="2169"/>
      <c r="Y13" s="2169"/>
      <c r="Z13" s="2169"/>
      <c r="AA13" s="2169"/>
      <c r="AB13" s="2169"/>
      <c r="AC13" s="2169"/>
      <c r="AD13" s="2169"/>
      <c r="AE13" s="2169"/>
      <c r="AF13" s="2169"/>
      <c r="AG13" s="2169"/>
      <c r="AH13" s="2169"/>
      <c r="AI13" s="2169"/>
      <c r="AJ13" s="2169"/>
      <c r="AK13" s="2169"/>
      <c r="AL13" s="2169"/>
      <c r="AM13" s="2169"/>
      <c r="AN13" s="2169"/>
      <c r="AO13" s="2169"/>
      <c r="AP13" s="2169"/>
      <c r="AQ13" s="2169"/>
      <c r="AR13" s="2169"/>
      <c r="AS13" s="2169"/>
      <c r="AT13" s="2169"/>
      <c r="AU13" s="2169"/>
      <c r="AV13" s="2169"/>
      <c r="AW13" s="2169"/>
      <c r="AX13" s="2169"/>
      <c r="AY13" s="2169"/>
      <c r="AZ13" s="2169"/>
      <c r="BA13" s="2169"/>
      <c r="BB13" s="2169"/>
      <c r="BC13" s="2169"/>
      <c r="BD13" s="2169"/>
      <c r="BE13" s="2169"/>
      <c r="BF13" s="2169"/>
      <c r="BG13" s="2169"/>
      <c r="BH13" s="1422"/>
    </row>
    <row r="14" spans="9:104" ht="9.9499999999999993" customHeight="1">
      <c r="J14" s="1689"/>
      <c r="K14" s="2169"/>
      <c r="L14" s="2169"/>
      <c r="M14" s="2169"/>
      <c r="N14" s="2169"/>
      <c r="O14" s="3608" t="s">
        <v>3403</v>
      </c>
      <c r="P14" s="3608"/>
      <c r="Q14" s="3608"/>
      <c r="R14" s="3608"/>
      <c r="S14" s="3608"/>
      <c r="T14" s="3608"/>
      <c r="U14" s="3608"/>
      <c r="V14" s="3608"/>
      <c r="W14" s="3608"/>
      <c r="X14" s="3608"/>
      <c r="Y14" s="3608"/>
      <c r="Z14" s="3608"/>
      <c r="AA14" s="3608"/>
      <c r="AB14" s="3608"/>
      <c r="AC14" s="3608"/>
      <c r="AD14" s="3608"/>
      <c r="AE14" s="3608"/>
      <c r="AF14" s="3608"/>
      <c r="AG14" s="3608"/>
      <c r="AH14" s="3608"/>
      <c r="AI14" s="3608"/>
      <c r="AJ14" s="3608"/>
      <c r="AK14" s="3608"/>
      <c r="AL14" s="3608"/>
      <c r="AM14" s="3608"/>
      <c r="AN14" s="3608"/>
      <c r="AO14" s="3608"/>
      <c r="AP14" s="3608"/>
      <c r="AQ14" s="3608"/>
      <c r="AR14" s="3608"/>
      <c r="AS14" s="3608"/>
      <c r="AT14" s="3608"/>
      <c r="AU14" s="3608"/>
      <c r="AV14" s="3608"/>
      <c r="AW14" s="3608"/>
      <c r="AX14" s="3608"/>
      <c r="AY14" s="3608"/>
      <c r="AZ14" s="3608"/>
      <c r="BA14" s="3608"/>
      <c r="BB14" s="3608"/>
      <c r="BC14" s="3608"/>
      <c r="BD14" s="3608"/>
      <c r="BE14" s="3608"/>
      <c r="BF14" s="3608"/>
      <c r="BG14" s="2169"/>
      <c r="BH14" s="1422"/>
    </row>
    <row r="15" spans="9:104" ht="9.9499999999999993" customHeight="1">
      <c r="J15" s="1689"/>
      <c r="K15" s="2169"/>
      <c r="L15" s="2169"/>
      <c r="M15" s="2169"/>
      <c r="N15" s="2169"/>
      <c r="O15" s="3608"/>
      <c r="P15" s="3608"/>
      <c r="Q15" s="3608"/>
      <c r="R15" s="3608"/>
      <c r="S15" s="3608"/>
      <c r="T15" s="3608"/>
      <c r="U15" s="3608"/>
      <c r="V15" s="3608"/>
      <c r="W15" s="3608"/>
      <c r="X15" s="3608"/>
      <c r="Y15" s="3608"/>
      <c r="Z15" s="3608"/>
      <c r="AA15" s="3608"/>
      <c r="AB15" s="3608"/>
      <c r="AC15" s="3608"/>
      <c r="AD15" s="3608"/>
      <c r="AE15" s="3608"/>
      <c r="AF15" s="3608"/>
      <c r="AG15" s="3608"/>
      <c r="AH15" s="3608"/>
      <c r="AI15" s="3608"/>
      <c r="AJ15" s="3608"/>
      <c r="AK15" s="3608"/>
      <c r="AL15" s="3608"/>
      <c r="AM15" s="3608"/>
      <c r="AN15" s="3608"/>
      <c r="AO15" s="3608"/>
      <c r="AP15" s="3608"/>
      <c r="AQ15" s="3608"/>
      <c r="AR15" s="3608"/>
      <c r="AS15" s="3608"/>
      <c r="AT15" s="3608"/>
      <c r="AU15" s="3608"/>
      <c r="AV15" s="3608"/>
      <c r="AW15" s="3608"/>
      <c r="AX15" s="3608"/>
      <c r="AY15" s="3608"/>
      <c r="AZ15" s="3608"/>
      <c r="BA15" s="3608"/>
      <c r="BB15" s="3608"/>
      <c r="BC15" s="3608"/>
      <c r="BD15" s="3608"/>
      <c r="BE15" s="3608"/>
      <c r="BF15" s="3608"/>
      <c r="BG15" s="2169"/>
      <c r="BH15" s="1422"/>
    </row>
    <row r="16" spans="9:104" ht="9.9499999999999993" customHeight="1">
      <c r="J16" s="1689"/>
      <c r="K16" s="2169"/>
      <c r="L16" s="2169"/>
      <c r="M16" s="2169"/>
      <c r="N16" s="2169"/>
      <c r="O16" s="2169"/>
      <c r="P16" s="2169"/>
      <c r="Q16" s="2169"/>
      <c r="R16" s="2169"/>
      <c r="S16" s="2169"/>
      <c r="T16" s="2169"/>
      <c r="U16" s="2169"/>
      <c r="V16" s="2169"/>
      <c r="W16" s="2169"/>
      <c r="X16" s="2169"/>
      <c r="Y16" s="2169"/>
      <c r="Z16" s="2169"/>
      <c r="AA16" s="2169"/>
      <c r="AB16" s="2169"/>
      <c r="AC16" s="2169"/>
      <c r="AD16" s="2169"/>
      <c r="AE16" s="2169"/>
      <c r="AF16" s="2169"/>
      <c r="AG16" s="2169"/>
      <c r="AH16" s="2169"/>
      <c r="AI16" s="2169"/>
      <c r="AJ16" s="2169"/>
      <c r="AK16" s="2169"/>
      <c r="AL16" s="2169"/>
      <c r="AM16" s="2169"/>
      <c r="AN16" s="2169"/>
      <c r="AO16" s="2169"/>
      <c r="AP16" s="2169"/>
      <c r="AQ16" s="2169"/>
      <c r="AR16" s="2169"/>
      <c r="AS16" s="2169"/>
      <c r="AT16" s="2169"/>
      <c r="AU16" s="2169"/>
      <c r="AV16" s="2169"/>
      <c r="AW16" s="2169"/>
      <c r="AX16" s="2169"/>
      <c r="AY16" s="2169"/>
      <c r="AZ16" s="2169"/>
      <c r="BA16" s="2169"/>
      <c r="BB16" s="2169"/>
      <c r="BC16" s="2169"/>
      <c r="BD16" s="2169"/>
      <c r="BE16" s="2169"/>
      <c r="BF16" s="2169"/>
      <c r="BG16" s="2169"/>
      <c r="BH16" s="1422"/>
    </row>
    <row r="17" spans="10:60" ht="9.9499999999999993" customHeight="1">
      <c r="J17" s="1689"/>
      <c r="K17" s="3615" t="s">
        <v>3396</v>
      </c>
      <c r="L17" s="3348"/>
      <c r="M17" s="3348"/>
      <c r="N17" s="3259"/>
      <c r="O17" s="916"/>
      <c r="P17" s="914"/>
      <c r="Q17" s="914"/>
      <c r="R17" s="914"/>
      <c r="S17" s="914"/>
      <c r="T17" s="914"/>
      <c r="U17" s="914"/>
      <c r="V17" s="914"/>
      <c r="W17" s="914"/>
      <c r="X17" s="914"/>
      <c r="Y17" s="914"/>
      <c r="Z17" s="914"/>
      <c r="AA17" s="914"/>
      <c r="AB17" s="914"/>
      <c r="AC17" s="914"/>
      <c r="AD17" s="914"/>
      <c r="AE17" s="914"/>
      <c r="AF17" s="914"/>
      <c r="AG17" s="914"/>
      <c r="AH17" s="914"/>
      <c r="AI17" s="914"/>
      <c r="AJ17" s="914"/>
      <c r="AK17" s="914"/>
      <c r="AL17" s="914"/>
      <c r="AM17" s="914"/>
      <c r="AN17" s="914"/>
      <c r="AO17" s="914"/>
      <c r="AP17" s="914"/>
      <c r="AQ17" s="914"/>
      <c r="AR17" s="914"/>
      <c r="AS17" s="914"/>
      <c r="AT17" s="914"/>
      <c r="AU17" s="914"/>
      <c r="AV17" s="914"/>
      <c r="AW17" s="1424"/>
      <c r="AX17" s="3609" t="s">
        <v>3394</v>
      </c>
      <c r="AY17" s="3610"/>
      <c r="AZ17" s="3610"/>
      <c r="BA17" s="3610"/>
      <c r="BB17" s="3610"/>
      <c r="BC17" s="3610"/>
      <c r="BD17" s="3610"/>
      <c r="BE17" s="3610"/>
      <c r="BF17" s="3611"/>
      <c r="BG17" s="2169"/>
      <c r="BH17" s="1422"/>
    </row>
    <row r="18" spans="10:60" ht="9.9499999999999993" customHeight="1">
      <c r="J18" s="1689"/>
      <c r="K18" s="3348"/>
      <c r="L18" s="3348"/>
      <c r="M18" s="3348"/>
      <c r="N18" s="3259"/>
      <c r="O18" s="1689"/>
      <c r="P18" s="2169"/>
      <c r="Q18" s="2169"/>
      <c r="R18" s="2169"/>
      <c r="S18" s="2169"/>
      <c r="T18" s="2169"/>
      <c r="U18" s="2169"/>
      <c r="V18" s="2169"/>
      <c r="W18" s="2169"/>
      <c r="X18" s="2169"/>
      <c r="Y18" s="2169"/>
      <c r="Z18" s="2169"/>
      <c r="AA18" s="2169"/>
      <c r="AB18" s="2169"/>
      <c r="AC18" s="2169"/>
      <c r="AD18" s="2169"/>
      <c r="AE18" s="2169"/>
      <c r="AF18" s="2169"/>
      <c r="AG18" s="2169"/>
      <c r="AH18" s="2169"/>
      <c r="AI18" s="2169"/>
      <c r="AJ18" s="2169"/>
      <c r="AK18" s="2169"/>
      <c r="AL18" s="2169"/>
      <c r="AM18" s="2169"/>
      <c r="AN18" s="2169"/>
      <c r="AO18" s="2169"/>
      <c r="AP18" s="2169"/>
      <c r="AQ18" s="2169"/>
      <c r="AR18" s="2169"/>
      <c r="AS18" s="2169"/>
      <c r="AT18" s="2169"/>
      <c r="AU18" s="2169"/>
      <c r="AV18" s="2169"/>
      <c r="AW18" s="1422"/>
      <c r="AX18" s="3612"/>
      <c r="AY18" s="3613"/>
      <c r="AZ18" s="3613"/>
      <c r="BA18" s="3613"/>
      <c r="BB18" s="3613"/>
      <c r="BC18" s="3613"/>
      <c r="BD18" s="3613"/>
      <c r="BE18" s="3613"/>
      <c r="BF18" s="3614"/>
      <c r="BG18" s="2169"/>
      <c r="BH18" s="1422"/>
    </row>
    <row r="19" spans="10:60" ht="9.9499999999999993" customHeight="1">
      <c r="J19" s="1689"/>
      <c r="K19" s="3348"/>
      <c r="L19" s="3348"/>
      <c r="M19" s="3348"/>
      <c r="N19" s="3259"/>
      <c r="O19" s="1689"/>
      <c r="P19" s="2169"/>
      <c r="Q19" s="2169"/>
      <c r="R19" s="2169"/>
      <c r="S19" s="2169"/>
      <c r="T19" s="2169"/>
      <c r="U19" s="2169"/>
      <c r="V19" s="2169"/>
      <c r="W19" s="2169"/>
      <c r="X19" s="2169"/>
      <c r="Y19" s="2169"/>
      <c r="Z19" s="2169"/>
      <c r="AA19" s="2169"/>
      <c r="AB19" s="2169"/>
      <c r="AC19" s="2169"/>
      <c r="AD19" s="2169"/>
      <c r="AE19" s="2169"/>
      <c r="AF19" s="2169"/>
      <c r="AG19" s="2169"/>
      <c r="AH19" s="2169"/>
      <c r="AI19" s="2169"/>
      <c r="AJ19" s="2169"/>
      <c r="AK19" s="2169"/>
      <c r="AL19" s="2169"/>
      <c r="AM19" s="2169"/>
      <c r="AN19" s="2169"/>
      <c r="AO19" s="2169"/>
      <c r="AP19" s="2169"/>
      <c r="AQ19" s="2169"/>
      <c r="AR19" s="2169"/>
      <c r="AS19" s="2169"/>
      <c r="AT19" s="2169"/>
      <c r="AU19" s="2169"/>
      <c r="AV19" s="2169"/>
      <c r="AW19" s="1422"/>
      <c r="AX19" s="2191"/>
      <c r="AY19" s="1692"/>
      <c r="AZ19" s="1692"/>
      <c r="BA19" s="1692"/>
      <c r="BB19" s="1692"/>
      <c r="BC19" s="1692"/>
      <c r="BD19" s="1692"/>
      <c r="BE19" s="1692"/>
      <c r="BF19" s="2192"/>
      <c r="BG19" s="2169"/>
      <c r="BH19" s="1422"/>
    </row>
    <row r="20" spans="10:60" ht="9.9499999999999993" customHeight="1">
      <c r="J20" s="1689"/>
      <c r="K20" s="2169"/>
      <c r="L20" s="2184"/>
      <c r="M20" s="2184"/>
      <c r="N20" s="2184"/>
      <c r="O20" s="1689"/>
      <c r="P20" s="2169"/>
      <c r="Q20" s="2169"/>
      <c r="R20" s="2169"/>
      <c r="S20" s="2169"/>
      <c r="T20" s="2169"/>
      <c r="U20" s="2169"/>
      <c r="V20" s="2169"/>
      <c r="W20" s="2169"/>
      <c r="X20" s="2169"/>
      <c r="Y20" s="2169"/>
      <c r="Z20" s="2169"/>
      <c r="AA20" s="2169"/>
      <c r="AB20" s="2169"/>
      <c r="AC20" s="2169"/>
      <c r="AD20" s="2169"/>
      <c r="AE20" s="2169"/>
      <c r="AF20" s="2169"/>
      <c r="AG20" s="2169"/>
      <c r="AH20" s="2169"/>
      <c r="AI20" s="2169"/>
      <c r="AJ20" s="2169"/>
      <c r="AK20" s="2169"/>
      <c r="AL20" s="2169"/>
      <c r="AM20" s="2169"/>
      <c r="AN20" s="2169"/>
      <c r="AO20" s="2169"/>
      <c r="AP20" s="2169"/>
      <c r="AQ20" s="2169"/>
      <c r="AR20" s="2169"/>
      <c r="AS20" s="2169"/>
      <c r="AT20" s="2169"/>
      <c r="AU20" s="2169"/>
      <c r="AV20" s="2169"/>
      <c r="AW20" s="1422"/>
      <c r="AX20" s="2191"/>
      <c r="AY20" s="2193" t="s">
        <v>3392</v>
      </c>
      <c r="AZ20" s="2193"/>
      <c r="BA20" s="2193" t="s">
        <v>2257</v>
      </c>
      <c r="BB20" s="2193"/>
      <c r="BC20" s="2193" t="s">
        <v>3393</v>
      </c>
      <c r="BD20" s="2193"/>
      <c r="BE20" s="2193" t="s">
        <v>3395</v>
      </c>
      <c r="BF20" s="2192"/>
      <c r="BG20" s="2169"/>
      <c r="BH20" s="1422"/>
    </row>
    <row r="21" spans="10:60" ht="9.9499999999999993" customHeight="1">
      <c r="J21" s="1689"/>
      <c r="K21" s="2169"/>
      <c r="L21" s="2184"/>
      <c r="M21" s="2184"/>
      <c r="N21" s="2184"/>
      <c r="O21" s="1689"/>
      <c r="P21" s="2169"/>
      <c r="Q21" s="2169"/>
      <c r="R21" s="2169"/>
      <c r="S21" s="2169"/>
      <c r="T21" s="2169"/>
      <c r="U21" s="2169"/>
      <c r="V21" s="2169"/>
      <c r="W21" s="2169"/>
      <c r="X21" s="2169"/>
      <c r="Y21" s="2169"/>
      <c r="Z21" s="2169"/>
      <c r="AA21" s="2169"/>
      <c r="AB21" s="2169"/>
      <c r="AC21" s="2169"/>
      <c r="AD21" s="2169"/>
      <c r="AE21" s="2169"/>
      <c r="AF21" s="2169"/>
      <c r="AG21" s="2169"/>
      <c r="AH21" s="2169"/>
      <c r="AI21" s="2169"/>
      <c r="AJ21" s="2169"/>
      <c r="AK21" s="2169"/>
      <c r="AL21" s="2169"/>
      <c r="AM21" s="2169"/>
      <c r="AN21" s="2169"/>
      <c r="AO21" s="2169"/>
      <c r="AP21" s="2169"/>
      <c r="AQ21" s="2169"/>
      <c r="AR21" s="2169"/>
      <c r="AS21" s="2169"/>
      <c r="AT21" s="2169"/>
      <c r="AU21" s="2169"/>
      <c r="AV21" s="2169"/>
      <c r="AW21" s="1422"/>
      <c r="AX21" s="2191"/>
      <c r="AY21" s="1692"/>
      <c r="AZ21" s="1692"/>
      <c r="BA21" s="1692"/>
      <c r="BB21" s="1692"/>
      <c r="BC21" s="1692"/>
      <c r="BD21" s="1692"/>
      <c r="BE21" s="1692"/>
      <c r="BF21" s="2192"/>
      <c r="BG21" s="2169"/>
      <c r="BH21" s="1422"/>
    </row>
    <row r="22" spans="10:60" ht="9.9499999999999993" customHeight="1">
      <c r="J22" s="1689"/>
      <c r="K22" s="2169"/>
      <c r="L22" s="2184"/>
      <c r="M22" s="2184"/>
      <c r="N22" s="2184"/>
      <c r="O22" s="1689"/>
      <c r="P22" s="2169"/>
      <c r="Q22" s="2169"/>
      <c r="R22" s="2169"/>
      <c r="S22" s="2169"/>
      <c r="T22" s="2169"/>
      <c r="U22" s="2169"/>
      <c r="V22" s="2169"/>
      <c r="W22" s="2169"/>
      <c r="X22" s="2169"/>
      <c r="Y22" s="2169"/>
      <c r="Z22" s="2169"/>
      <c r="AA22" s="2169"/>
      <c r="AB22" s="2169"/>
      <c r="AC22" s="2169"/>
      <c r="AD22" s="2169"/>
      <c r="AE22" s="2169"/>
      <c r="AF22" s="2169"/>
      <c r="AG22" s="2169"/>
      <c r="AH22" s="2169"/>
      <c r="AI22" s="2169"/>
      <c r="AJ22" s="2169"/>
      <c r="AK22" s="2169"/>
      <c r="AL22" s="2169"/>
      <c r="AM22" s="2169"/>
      <c r="AN22" s="2169"/>
      <c r="AO22" s="2169"/>
      <c r="AP22" s="2169"/>
      <c r="AQ22" s="2169"/>
      <c r="AR22" s="2169"/>
      <c r="AS22" s="2169"/>
      <c r="AT22" s="2169"/>
      <c r="AU22" s="2169"/>
      <c r="AV22" s="2169"/>
      <c r="AW22" s="1422"/>
      <c r="AX22" s="2191"/>
      <c r="AY22" s="2182"/>
      <c r="AZ22" s="1692"/>
      <c r="BA22" s="1692"/>
      <c r="BB22" s="1692"/>
      <c r="BC22" s="1692"/>
      <c r="BD22" s="1692"/>
      <c r="BE22" s="1692"/>
      <c r="BF22" s="2192"/>
      <c r="BG22" s="2169"/>
      <c r="BH22" s="1422"/>
    </row>
    <row r="23" spans="10:60" ht="9.9499999999999993" customHeight="1">
      <c r="J23" s="1689"/>
      <c r="K23" s="2169"/>
      <c r="L23" s="2184"/>
      <c r="M23" s="2184"/>
      <c r="N23" s="2184"/>
      <c r="O23" s="1689"/>
      <c r="P23" s="2169"/>
      <c r="Q23" s="2169"/>
      <c r="R23" s="2169"/>
      <c r="S23" s="2169"/>
      <c r="T23" s="2169"/>
      <c r="U23" s="2169"/>
      <c r="V23" s="2169"/>
      <c r="W23" s="2169"/>
      <c r="X23" s="2169"/>
      <c r="Y23" s="2169"/>
      <c r="Z23" s="2169"/>
      <c r="AA23" s="2169"/>
      <c r="AB23" s="2169"/>
      <c r="AC23" s="2169"/>
      <c r="AD23" s="2169"/>
      <c r="AE23" s="2169"/>
      <c r="AF23" s="2169"/>
      <c r="AG23" s="2169"/>
      <c r="AH23" s="2169"/>
      <c r="AI23" s="2169"/>
      <c r="AJ23" s="2169"/>
      <c r="AK23" s="2169"/>
      <c r="AL23" s="2169"/>
      <c r="AM23" s="2169"/>
      <c r="AN23" s="2169"/>
      <c r="AO23" s="2169"/>
      <c r="AP23" s="2169"/>
      <c r="AQ23" s="2169"/>
      <c r="AR23" s="2169"/>
      <c r="AS23" s="2169"/>
      <c r="AT23" s="2169"/>
      <c r="AU23" s="2169"/>
      <c r="AV23" s="2169"/>
      <c r="AW23" s="1422"/>
      <c r="AX23" s="2191"/>
      <c r="AY23" s="2182"/>
      <c r="AZ23" s="1692"/>
      <c r="BA23" s="1692"/>
      <c r="BB23" s="1692"/>
      <c r="BC23" s="1692"/>
      <c r="BD23" s="1692"/>
      <c r="BE23" s="1692"/>
      <c r="BF23" s="2192"/>
      <c r="BG23" s="2169"/>
      <c r="BH23" s="1422"/>
    </row>
    <row r="24" spans="10:60" ht="9.9499999999999993" customHeight="1">
      <c r="J24" s="1689"/>
      <c r="K24" s="2169"/>
      <c r="L24" s="2184"/>
      <c r="M24" s="2184"/>
      <c r="N24" s="2184"/>
      <c r="O24" s="1689"/>
      <c r="P24" s="2169"/>
      <c r="Q24" s="2169"/>
      <c r="R24" s="2169"/>
      <c r="S24" s="2169"/>
      <c r="T24" s="2169"/>
      <c r="U24" s="2169"/>
      <c r="V24" s="2169"/>
      <c r="W24" s="2169"/>
      <c r="X24" s="2169"/>
      <c r="Y24" s="2169"/>
      <c r="Z24" s="2169"/>
      <c r="AA24" s="2169"/>
      <c r="AB24" s="2169"/>
      <c r="AC24" s="2169"/>
      <c r="AD24" s="2169"/>
      <c r="AE24" s="2169"/>
      <c r="AF24" s="2175"/>
      <c r="AG24" s="2169"/>
      <c r="AH24" s="2169"/>
      <c r="AI24" s="2169"/>
      <c r="AJ24" s="2169"/>
      <c r="AK24" s="2169"/>
      <c r="AL24" s="2169"/>
      <c r="AM24" s="2169"/>
      <c r="AN24" s="2169"/>
      <c r="AO24" s="2169"/>
      <c r="AP24" s="2169"/>
      <c r="AQ24" s="2169"/>
      <c r="AR24" s="2169"/>
      <c r="AS24" s="2169"/>
      <c r="AT24" s="2169"/>
      <c r="AU24" s="2169"/>
      <c r="AV24" s="2169"/>
      <c r="AW24" s="1422"/>
      <c r="AX24" s="2191"/>
      <c r="AY24" s="2182"/>
      <c r="AZ24" s="1692"/>
      <c r="BA24" s="1692"/>
      <c r="BB24" s="1692"/>
      <c r="BC24" s="1692"/>
      <c r="BD24" s="1692"/>
      <c r="BE24" s="1692"/>
      <c r="BF24" s="2192"/>
      <c r="BG24" s="2169"/>
      <c r="BH24" s="1422"/>
    </row>
    <row r="25" spans="10:60" ht="9.9499999999999993" customHeight="1">
      <c r="J25" s="1689"/>
      <c r="K25" s="2169"/>
      <c r="L25" s="2184"/>
      <c r="M25" s="2184"/>
      <c r="N25" s="2184"/>
      <c r="O25" s="1689"/>
      <c r="P25" s="2169"/>
      <c r="Q25" s="2169"/>
      <c r="R25" s="2169"/>
      <c r="S25" s="2169"/>
      <c r="T25" s="2169"/>
      <c r="U25" s="2169"/>
      <c r="V25" s="2169"/>
      <c r="W25" s="2169"/>
      <c r="X25" s="2169"/>
      <c r="Y25" s="2169"/>
      <c r="Z25" s="2169"/>
      <c r="AA25" s="2169"/>
      <c r="AB25" s="2169"/>
      <c r="AC25" s="2169"/>
      <c r="AD25" s="2175"/>
      <c r="AE25" s="2169"/>
      <c r="AF25" s="2175"/>
      <c r="AG25" s="2169"/>
      <c r="AH25" s="2169"/>
      <c r="AI25" s="2169"/>
      <c r="AJ25" s="2169"/>
      <c r="AK25" s="2169"/>
      <c r="AL25" s="2169"/>
      <c r="AM25" s="2169"/>
      <c r="AN25" s="2169"/>
      <c r="AO25" s="2169"/>
      <c r="AP25" s="2169"/>
      <c r="AQ25" s="2169"/>
      <c r="AR25" s="2169"/>
      <c r="AS25" s="2169"/>
      <c r="AT25" s="2169"/>
      <c r="AU25" s="2169"/>
      <c r="AV25" s="2169"/>
      <c r="AW25" s="1422"/>
      <c r="AX25" s="2191"/>
      <c r="AY25" s="2182"/>
      <c r="AZ25" s="1692"/>
      <c r="BA25" s="1692"/>
      <c r="BB25" s="1692"/>
      <c r="BC25" s="1692"/>
      <c r="BD25" s="1692"/>
      <c r="BE25" s="1692"/>
      <c r="BF25" s="2192"/>
      <c r="BG25" s="2169"/>
      <c r="BH25" s="1422"/>
    </row>
    <row r="26" spans="10:60" ht="9.9499999999999993" customHeight="1">
      <c r="J26" s="1689"/>
      <c r="K26" s="2169"/>
      <c r="L26" s="2184"/>
      <c r="M26" s="2184"/>
      <c r="N26" s="2184"/>
      <c r="O26" s="1689"/>
      <c r="P26" s="2169"/>
      <c r="Q26" s="2169"/>
      <c r="R26" s="2169"/>
      <c r="S26" s="2169"/>
      <c r="T26" s="2169"/>
      <c r="U26" s="2169"/>
      <c r="V26" s="2169"/>
      <c r="W26" s="2169"/>
      <c r="X26" s="2169"/>
      <c r="Y26" s="2169"/>
      <c r="Z26" s="2169"/>
      <c r="AA26" s="2169"/>
      <c r="AB26" s="2169"/>
      <c r="AC26" s="2169"/>
      <c r="AD26" s="2175"/>
      <c r="AE26" s="2169"/>
      <c r="AF26" s="2175"/>
      <c r="AG26" s="2169"/>
      <c r="AH26" s="2169"/>
      <c r="AI26" s="2169"/>
      <c r="AJ26" s="2169"/>
      <c r="AK26" s="2169"/>
      <c r="AL26" s="2169"/>
      <c r="AM26" s="2169"/>
      <c r="AN26" s="2169"/>
      <c r="AO26" s="2169"/>
      <c r="AP26" s="2169"/>
      <c r="AQ26" s="2169"/>
      <c r="AR26" s="2169"/>
      <c r="AS26" s="2169"/>
      <c r="AT26" s="2169"/>
      <c r="AU26" s="2169"/>
      <c r="AV26" s="2169"/>
      <c r="AW26" s="1422"/>
      <c r="AX26" s="2191"/>
      <c r="AY26" s="2182"/>
      <c r="AZ26" s="1692"/>
      <c r="BA26" s="1692"/>
      <c r="BB26" s="1692"/>
      <c r="BC26" s="1692"/>
      <c r="BD26" s="1692"/>
      <c r="BE26" s="1692"/>
      <c r="BF26" s="2192"/>
      <c r="BG26" s="2169"/>
      <c r="BH26" s="1422"/>
    </row>
    <row r="27" spans="10:60" ht="9.9499999999999993" customHeight="1">
      <c r="J27" s="1689"/>
      <c r="K27" s="2169"/>
      <c r="L27" s="2184"/>
      <c r="M27" s="2184"/>
      <c r="N27" s="2184"/>
      <c r="O27" s="1689"/>
      <c r="P27" s="2169"/>
      <c r="Q27" s="2169"/>
      <c r="R27" s="2169"/>
      <c r="S27" s="2169"/>
      <c r="T27" s="2169"/>
      <c r="U27" s="2169"/>
      <c r="V27" s="2169"/>
      <c r="W27" s="2169"/>
      <c r="X27" s="2169"/>
      <c r="Y27" s="2169"/>
      <c r="Z27" s="2169"/>
      <c r="AA27" s="2169"/>
      <c r="AB27" s="2169"/>
      <c r="AC27" s="2169"/>
      <c r="AD27" s="2175"/>
      <c r="AE27" s="2169"/>
      <c r="AF27" s="2175"/>
      <c r="AG27" s="2169"/>
      <c r="AH27" s="2178"/>
      <c r="AI27" s="2169"/>
      <c r="AJ27" s="2178"/>
      <c r="AK27" s="2169"/>
      <c r="AL27" s="2169"/>
      <c r="AM27" s="2169"/>
      <c r="AN27" s="2169"/>
      <c r="AO27" s="2169"/>
      <c r="AP27" s="2169"/>
      <c r="AQ27" s="2169"/>
      <c r="AR27" s="2169"/>
      <c r="AS27" s="2169"/>
      <c r="AT27" s="2169"/>
      <c r="AU27" s="2169"/>
      <c r="AV27" s="2169"/>
      <c r="AW27" s="1422"/>
      <c r="AX27" s="2191"/>
      <c r="AY27" s="2182"/>
      <c r="AZ27" s="1692"/>
      <c r="BA27" s="2175"/>
      <c r="BB27" s="1692"/>
      <c r="BC27" s="1692"/>
      <c r="BD27" s="1692"/>
      <c r="BE27" s="1692"/>
      <c r="BF27" s="2192"/>
      <c r="BG27" s="2169"/>
      <c r="BH27" s="1422"/>
    </row>
    <row r="28" spans="10:60" ht="9.9499999999999993" customHeight="1">
      <c r="J28" s="1689"/>
      <c r="K28" s="2169"/>
      <c r="L28" s="2184"/>
      <c r="M28" s="2184"/>
      <c r="N28" s="2184"/>
      <c r="O28" s="1689"/>
      <c r="P28" s="2169"/>
      <c r="Q28" s="2169"/>
      <c r="R28" s="2169"/>
      <c r="S28" s="2169"/>
      <c r="T28" s="1512"/>
      <c r="U28" s="2169"/>
      <c r="V28" s="2178"/>
      <c r="W28" s="2169"/>
      <c r="X28" s="2178"/>
      <c r="Y28" s="2169"/>
      <c r="Z28" s="2178"/>
      <c r="AA28" s="2169"/>
      <c r="AB28" s="2178"/>
      <c r="AC28" s="2169"/>
      <c r="AD28" s="2175"/>
      <c r="AE28" s="2169"/>
      <c r="AF28" s="2175"/>
      <c r="AG28" s="2169"/>
      <c r="AH28" s="2178"/>
      <c r="AI28" s="2169"/>
      <c r="AJ28" s="2178"/>
      <c r="AK28" s="2169"/>
      <c r="AL28" s="2169"/>
      <c r="AM28" s="2169"/>
      <c r="AN28" s="2169"/>
      <c r="AO28" s="2169"/>
      <c r="AP28" s="2169"/>
      <c r="AQ28" s="2169"/>
      <c r="AR28" s="2169"/>
      <c r="AS28" s="2169"/>
      <c r="AT28" s="2169"/>
      <c r="AU28" s="2169"/>
      <c r="AV28" s="2169"/>
      <c r="AW28" s="1422"/>
      <c r="AX28" s="2191"/>
      <c r="AY28" s="2182"/>
      <c r="AZ28" s="1692"/>
      <c r="BA28" s="2175"/>
      <c r="BB28" s="1692"/>
      <c r="BC28" s="1692"/>
      <c r="BD28" s="1692"/>
      <c r="BE28" s="1692"/>
      <c r="BF28" s="2192"/>
      <c r="BG28" s="2169"/>
      <c r="BH28" s="1422"/>
    </row>
    <row r="29" spans="10:60" ht="9.9499999999999993" customHeight="1">
      <c r="J29" s="1689"/>
      <c r="K29" s="2169"/>
      <c r="L29" s="2184"/>
      <c r="M29" s="2184"/>
      <c r="N29" s="2184"/>
      <c r="O29" s="1689"/>
      <c r="P29" s="2169"/>
      <c r="Q29" s="1512"/>
      <c r="R29" s="1512"/>
      <c r="S29" s="2169"/>
      <c r="T29" s="1512"/>
      <c r="U29" s="2169"/>
      <c r="V29" s="2178"/>
      <c r="W29" s="2169"/>
      <c r="X29" s="2178"/>
      <c r="Y29" s="2169"/>
      <c r="Z29" s="2178"/>
      <c r="AA29" s="2169"/>
      <c r="AB29" s="2178"/>
      <c r="AC29" s="2169"/>
      <c r="AD29" s="2175"/>
      <c r="AE29" s="2169"/>
      <c r="AF29" s="2175"/>
      <c r="AG29" s="2169"/>
      <c r="AH29" s="2178"/>
      <c r="AI29" s="2169"/>
      <c r="AJ29" s="2178"/>
      <c r="AK29" s="2169"/>
      <c r="AL29" s="2169"/>
      <c r="AM29" s="2169"/>
      <c r="AN29" s="2169"/>
      <c r="AO29" s="2169"/>
      <c r="AP29" s="2169"/>
      <c r="AQ29" s="2169"/>
      <c r="AR29" s="2169"/>
      <c r="AS29" s="2169"/>
      <c r="AT29" s="2169"/>
      <c r="AU29" s="2169"/>
      <c r="AV29" s="2169"/>
      <c r="AW29" s="1422"/>
      <c r="AX29" s="2191"/>
      <c r="AY29" s="2182"/>
      <c r="AZ29" s="1692"/>
      <c r="BA29" s="2175"/>
      <c r="BB29" s="1692"/>
      <c r="BC29" s="2181"/>
      <c r="BD29" s="1692"/>
      <c r="BE29" s="1692"/>
      <c r="BF29" s="2192"/>
      <c r="BG29" s="2169"/>
      <c r="BH29" s="1422"/>
    </row>
    <row r="30" spans="10:60" ht="9.9499999999999993" customHeight="1">
      <c r="J30" s="1689"/>
      <c r="K30" s="2169"/>
      <c r="L30" s="2184"/>
      <c r="M30" s="2184"/>
      <c r="N30" s="2184"/>
      <c r="O30" s="1689"/>
      <c r="P30" s="2169"/>
      <c r="Q30" s="1512"/>
      <c r="R30" s="1512"/>
      <c r="S30" s="2169"/>
      <c r="T30" s="2178"/>
      <c r="U30" s="2169"/>
      <c r="V30" s="2178"/>
      <c r="W30" s="2169"/>
      <c r="X30" s="2178"/>
      <c r="Y30" s="2169"/>
      <c r="Z30" s="2178"/>
      <c r="AA30" s="2169"/>
      <c r="AB30" s="2178"/>
      <c r="AC30" s="2169"/>
      <c r="AD30" s="2175"/>
      <c r="AE30" s="2169"/>
      <c r="AF30" s="2175"/>
      <c r="AG30" s="2169"/>
      <c r="AH30" s="2178"/>
      <c r="AI30" s="2169"/>
      <c r="AJ30" s="2178"/>
      <c r="AK30" s="2169"/>
      <c r="AL30" s="2169"/>
      <c r="AM30" s="2169"/>
      <c r="AN30" s="2169"/>
      <c r="AO30" s="2169"/>
      <c r="AP30" s="2169"/>
      <c r="AQ30" s="2169"/>
      <c r="AR30" s="2169"/>
      <c r="AS30" s="2169"/>
      <c r="AT30" s="2169"/>
      <c r="AU30" s="2169"/>
      <c r="AV30" s="2169"/>
      <c r="AW30" s="1422"/>
      <c r="AX30" s="2191"/>
      <c r="AY30" s="2182"/>
      <c r="AZ30" s="1692"/>
      <c r="BA30" s="2175"/>
      <c r="BB30" s="1692"/>
      <c r="BC30" s="2181"/>
      <c r="BD30" s="1692"/>
      <c r="BE30" s="1692"/>
      <c r="BF30" s="2192"/>
      <c r="BG30" s="2169"/>
      <c r="BH30" s="1422"/>
    </row>
    <row r="31" spans="10:60" ht="9.9499999999999993" customHeight="1">
      <c r="J31" s="1689"/>
      <c r="K31" s="2169"/>
      <c r="L31" s="2184"/>
      <c r="M31" s="2184"/>
      <c r="N31" s="2184"/>
      <c r="O31" s="1689"/>
      <c r="P31" s="2169"/>
      <c r="Q31" s="1512"/>
      <c r="R31" s="1512"/>
      <c r="S31" s="2169"/>
      <c r="T31" s="2178"/>
      <c r="U31" s="2169"/>
      <c r="V31" s="2178"/>
      <c r="W31" s="2169"/>
      <c r="X31" s="2178"/>
      <c r="Y31" s="2169"/>
      <c r="Z31" s="2178"/>
      <c r="AA31" s="2169"/>
      <c r="AB31" s="2178"/>
      <c r="AC31" s="2169"/>
      <c r="AD31" s="2175"/>
      <c r="AE31" s="2169"/>
      <c r="AF31" s="2175"/>
      <c r="AG31" s="2169"/>
      <c r="AH31" s="2178"/>
      <c r="AI31" s="2169"/>
      <c r="AJ31" s="2178"/>
      <c r="AK31" s="2169"/>
      <c r="AL31" s="2169"/>
      <c r="AM31" s="2169"/>
      <c r="AN31" s="2169"/>
      <c r="AO31" s="2169"/>
      <c r="AP31" s="2169"/>
      <c r="AQ31" s="2169"/>
      <c r="AR31" s="2169"/>
      <c r="AS31" s="2169"/>
      <c r="AT31" s="2169"/>
      <c r="AU31" s="2169"/>
      <c r="AV31" s="2169"/>
      <c r="AW31" s="1422"/>
      <c r="AX31" s="2191"/>
      <c r="AY31" s="2182"/>
      <c r="AZ31" s="1692"/>
      <c r="BA31" s="2175"/>
      <c r="BB31" s="1692"/>
      <c r="BC31" s="2181"/>
      <c r="BD31" s="1692"/>
      <c r="BE31" s="1692"/>
      <c r="BF31" s="2192"/>
      <c r="BG31" s="2169"/>
      <c r="BH31" s="1422"/>
    </row>
    <row r="32" spans="10:60" ht="9.9499999999999993" customHeight="1">
      <c r="J32" s="1689"/>
      <c r="K32" s="2169"/>
      <c r="L32" s="2184"/>
      <c r="M32" s="2184"/>
      <c r="N32" s="2184"/>
      <c r="O32" s="1689"/>
      <c r="P32" s="2169"/>
      <c r="Q32" s="2169"/>
      <c r="R32" s="2178"/>
      <c r="S32" s="2169"/>
      <c r="T32" s="2178"/>
      <c r="U32" s="2169"/>
      <c r="V32" s="2178"/>
      <c r="W32" s="2169"/>
      <c r="X32" s="2178"/>
      <c r="Y32" s="2169"/>
      <c r="Z32" s="2178"/>
      <c r="AA32" s="2169"/>
      <c r="AB32" s="2178"/>
      <c r="AC32" s="2169"/>
      <c r="AD32" s="2175"/>
      <c r="AE32" s="2169"/>
      <c r="AF32" s="2175"/>
      <c r="AG32" s="2169"/>
      <c r="AH32" s="2178"/>
      <c r="AI32" s="2169"/>
      <c r="AJ32" s="2178"/>
      <c r="AK32" s="2169"/>
      <c r="AL32" s="2169"/>
      <c r="AM32" s="2169"/>
      <c r="AN32" s="2169"/>
      <c r="AO32" s="2169"/>
      <c r="AP32" s="2169"/>
      <c r="AQ32" s="2169"/>
      <c r="AR32" s="2169"/>
      <c r="AS32" s="2169"/>
      <c r="AT32" s="2169"/>
      <c r="AU32" s="2169"/>
      <c r="AV32" s="2169"/>
      <c r="AW32" s="1422"/>
      <c r="AX32" s="2191"/>
      <c r="AY32" s="2182"/>
      <c r="AZ32" s="1692"/>
      <c r="BA32" s="2175"/>
      <c r="BB32" s="1692"/>
      <c r="BC32" s="2181"/>
      <c r="BD32" s="1692"/>
      <c r="BE32" s="1692"/>
      <c r="BF32" s="2192"/>
      <c r="BG32" s="2169"/>
      <c r="BH32" s="1422"/>
    </row>
    <row r="33" spans="10:60" ht="9.9499999999999993" customHeight="1">
      <c r="J33" s="1689"/>
      <c r="K33" s="2169"/>
      <c r="L33" s="2184"/>
      <c r="M33" s="2184"/>
      <c r="N33" s="2184"/>
      <c r="O33" s="1689"/>
      <c r="P33" s="2169"/>
      <c r="Q33" s="2169"/>
      <c r="R33" s="2178"/>
      <c r="S33" s="2169"/>
      <c r="T33" s="2178"/>
      <c r="U33" s="2169"/>
      <c r="V33" s="2178"/>
      <c r="W33" s="2169"/>
      <c r="X33" s="2178"/>
      <c r="Y33" s="2169"/>
      <c r="Z33" s="2178"/>
      <c r="AA33" s="2169"/>
      <c r="AB33" s="2178"/>
      <c r="AC33" s="2169"/>
      <c r="AD33" s="2175"/>
      <c r="AE33" s="2169"/>
      <c r="AF33" s="2175"/>
      <c r="AG33" s="2169"/>
      <c r="AH33" s="2178"/>
      <c r="AI33" s="2169"/>
      <c r="AJ33" s="2178"/>
      <c r="AK33" s="2169"/>
      <c r="AL33" s="2169"/>
      <c r="AM33" s="2169"/>
      <c r="AN33" s="2169"/>
      <c r="AO33" s="2169"/>
      <c r="AP33" s="2169"/>
      <c r="AQ33" s="2169"/>
      <c r="AR33" s="2169"/>
      <c r="AS33" s="2169"/>
      <c r="AT33" s="2169"/>
      <c r="AU33" s="2169"/>
      <c r="AV33" s="2169"/>
      <c r="AW33" s="1422"/>
      <c r="AX33" s="2191"/>
      <c r="AY33" s="2182"/>
      <c r="AZ33" s="1692"/>
      <c r="BA33" s="2175"/>
      <c r="BB33" s="1692"/>
      <c r="BC33" s="2181"/>
      <c r="BD33" s="1692"/>
      <c r="BE33" s="1692"/>
      <c r="BF33" s="2192"/>
      <c r="BG33" s="2169"/>
      <c r="BH33" s="1422"/>
    </row>
    <row r="34" spans="10:60" ht="9.9499999999999993" customHeight="1">
      <c r="J34" s="1689"/>
      <c r="K34" s="2169"/>
      <c r="L34" s="2184"/>
      <c r="M34" s="2184"/>
      <c r="N34" s="2184"/>
      <c r="O34" s="1689"/>
      <c r="P34" s="2169"/>
      <c r="Q34" s="2169"/>
      <c r="R34" s="2178"/>
      <c r="S34" s="2169"/>
      <c r="T34" s="2178"/>
      <c r="U34" s="2169"/>
      <c r="V34" s="2178"/>
      <c r="W34" s="2169"/>
      <c r="X34" s="2178"/>
      <c r="Y34" s="2169"/>
      <c r="Z34" s="2178"/>
      <c r="AA34" s="2169"/>
      <c r="AB34" s="2178"/>
      <c r="AC34" s="2169"/>
      <c r="AD34" s="2175"/>
      <c r="AE34" s="2169"/>
      <c r="AF34" s="2175"/>
      <c r="AG34" s="2169"/>
      <c r="AH34" s="2178"/>
      <c r="AI34" s="2169"/>
      <c r="AJ34" s="2178"/>
      <c r="AK34" s="2169"/>
      <c r="AL34" s="2169"/>
      <c r="AM34" s="2169"/>
      <c r="AN34" s="2169"/>
      <c r="AO34" s="2169"/>
      <c r="AP34" s="2169"/>
      <c r="AQ34" s="2169"/>
      <c r="AR34" s="2169"/>
      <c r="AS34" s="2169"/>
      <c r="AT34" s="2169"/>
      <c r="AU34" s="2169"/>
      <c r="AV34" s="2169"/>
      <c r="AW34" s="1422"/>
      <c r="AX34" s="2191"/>
      <c r="AY34" s="2182"/>
      <c r="AZ34" s="1692"/>
      <c r="BA34" s="2175"/>
      <c r="BB34" s="1692"/>
      <c r="BC34" s="2181"/>
      <c r="BD34" s="1692"/>
      <c r="BE34" s="1692"/>
      <c r="BF34" s="2192"/>
      <c r="BG34" s="2169"/>
      <c r="BH34" s="1422"/>
    </row>
    <row r="35" spans="10:60" ht="9.9499999999999993" customHeight="1">
      <c r="J35" s="1689"/>
      <c r="K35" s="2169"/>
      <c r="L35" s="2184"/>
      <c r="M35" s="2184"/>
      <c r="N35" s="2184"/>
      <c r="O35" s="1689"/>
      <c r="P35" s="2169"/>
      <c r="Q35" s="2169"/>
      <c r="R35" s="2178"/>
      <c r="S35" s="2169"/>
      <c r="T35" s="2178"/>
      <c r="U35" s="2169"/>
      <c r="V35" s="2178"/>
      <c r="W35" s="2169"/>
      <c r="X35" s="2178"/>
      <c r="Y35" s="2169"/>
      <c r="Z35" s="2178"/>
      <c r="AA35" s="2169"/>
      <c r="AB35" s="2178"/>
      <c r="AC35" s="2169"/>
      <c r="AD35" s="2175"/>
      <c r="AE35" s="2169"/>
      <c r="AF35" s="2175"/>
      <c r="AG35" s="2169"/>
      <c r="AH35" s="2178"/>
      <c r="AI35" s="2169"/>
      <c r="AJ35" s="2178"/>
      <c r="AK35" s="2169"/>
      <c r="AL35" s="2169"/>
      <c r="AM35" s="2169"/>
      <c r="AN35" s="2169"/>
      <c r="AO35" s="2169"/>
      <c r="AP35" s="2169"/>
      <c r="AQ35" s="2169"/>
      <c r="AR35" s="2169"/>
      <c r="AS35" s="2169"/>
      <c r="AT35" s="2169"/>
      <c r="AU35" s="2169"/>
      <c r="AV35" s="2169"/>
      <c r="AW35" s="1422"/>
      <c r="AX35" s="2191"/>
      <c r="AY35" s="2182"/>
      <c r="AZ35" s="1692"/>
      <c r="BA35" s="2175"/>
      <c r="BB35" s="1692"/>
      <c r="BC35" s="2181"/>
      <c r="BD35" s="1692"/>
      <c r="BE35" s="1692"/>
      <c r="BF35" s="2192"/>
      <c r="BG35" s="2169"/>
      <c r="BH35" s="1422"/>
    </row>
    <row r="36" spans="10:60" ht="9.9499999999999993" customHeight="1">
      <c r="J36" s="1689"/>
      <c r="K36" s="2169"/>
      <c r="L36" s="2184"/>
      <c r="M36" s="2184"/>
      <c r="N36" s="2184"/>
      <c r="O36" s="1689"/>
      <c r="P36" s="2169"/>
      <c r="Q36" s="2169"/>
      <c r="R36" s="2178"/>
      <c r="S36" s="2169"/>
      <c r="T36" s="2178"/>
      <c r="U36" s="2169"/>
      <c r="V36" s="2178"/>
      <c r="W36" s="2169"/>
      <c r="X36" s="2178"/>
      <c r="Y36" s="2169"/>
      <c r="Z36" s="2178"/>
      <c r="AA36" s="2169"/>
      <c r="AB36" s="2178"/>
      <c r="AC36" s="2169"/>
      <c r="AD36" s="2175"/>
      <c r="AE36" s="2169"/>
      <c r="AF36" s="2175"/>
      <c r="AG36" s="2169"/>
      <c r="AH36" s="2178"/>
      <c r="AI36" s="2169"/>
      <c r="AJ36" s="2178"/>
      <c r="AK36" s="2169"/>
      <c r="AL36" s="2169"/>
      <c r="AM36" s="2169"/>
      <c r="AN36" s="2169"/>
      <c r="AO36" s="2169"/>
      <c r="AP36" s="2169"/>
      <c r="AQ36" s="2169"/>
      <c r="AR36" s="2169"/>
      <c r="AS36" s="2169"/>
      <c r="AT36" s="2169"/>
      <c r="AU36" s="2169"/>
      <c r="AV36" s="2169"/>
      <c r="AW36" s="1422"/>
      <c r="AX36" s="2191"/>
      <c r="AY36" s="2182"/>
      <c r="AZ36" s="1692"/>
      <c r="BA36" s="2175"/>
      <c r="BB36" s="1692"/>
      <c r="BC36" s="2181"/>
      <c r="BD36" s="1692"/>
      <c r="BE36" s="1692"/>
      <c r="BF36" s="2192"/>
      <c r="BG36" s="2169"/>
      <c r="BH36" s="1422"/>
    </row>
    <row r="37" spans="10:60" ht="9.9499999999999993" customHeight="1">
      <c r="J37" s="1689"/>
      <c r="K37" s="2169"/>
      <c r="L37" s="2184"/>
      <c r="M37" s="2184"/>
      <c r="N37" s="2184"/>
      <c r="O37" s="1689"/>
      <c r="P37" s="2169"/>
      <c r="Q37" s="2169"/>
      <c r="R37" s="2178"/>
      <c r="S37" s="2169"/>
      <c r="T37" s="2178"/>
      <c r="U37" s="2169"/>
      <c r="V37" s="2178"/>
      <c r="W37" s="2169"/>
      <c r="X37" s="2178"/>
      <c r="Y37" s="2169"/>
      <c r="Z37" s="2178"/>
      <c r="AA37" s="2169"/>
      <c r="AB37" s="2178"/>
      <c r="AC37" s="2169"/>
      <c r="AD37" s="2175"/>
      <c r="AE37" s="2169"/>
      <c r="AF37" s="2175"/>
      <c r="AG37" s="2169"/>
      <c r="AH37" s="2178"/>
      <c r="AI37" s="2169"/>
      <c r="AJ37" s="2178"/>
      <c r="AK37" s="2169"/>
      <c r="AL37" s="2169"/>
      <c r="AM37" s="2169"/>
      <c r="AN37" s="2169"/>
      <c r="AO37" s="2169"/>
      <c r="AP37" s="2169"/>
      <c r="AQ37" s="2169"/>
      <c r="AR37" s="2169"/>
      <c r="AS37" s="2169"/>
      <c r="AT37" s="2169"/>
      <c r="AU37" s="2169"/>
      <c r="AV37" s="2169"/>
      <c r="AW37" s="1422"/>
      <c r="AX37" s="2191"/>
      <c r="AY37" s="2182"/>
      <c r="AZ37" s="1692"/>
      <c r="BA37" s="2175"/>
      <c r="BB37" s="1692"/>
      <c r="BC37" s="2181"/>
      <c r="BD37" s="1692"/>
      <c r="BE37" s="1692"/>
      <c r="BF37" s="2192"/>
      <c r="BG37" s="2169"/>
      <c r="BH37" s="1422"/>
    </row>
    <row r="38" spans="10:60" ht="9.9499999999999993" customHeight="1">
      <c r="J38" s="1689"/>
      <c r="K38" s="2169"/>
      <c r="L38" s="2184"/>
      <c r="M38" s="2184"/>
      <c r="N38" s="2184"/>
      <c r="O38" s="1689"/>
      <c r="P38" s="2169"/>
      <c r="Q38" s="2169"/>
      <c r="R38" s="2178"/>
      <c r="S38" s="2169"/>
      <c r="T38" s="2178"/>
      <c r="U38" s="2169"/>
      <c r="V38" s="2178"/>
      <c r="W38" s="2169"/>
      <c r="X38" s="2178"/>
      <c r="Y38" s="2169"/>
      <c r="Z38" s="2178"/>
      <c r="AA38" s="2169"/>
      <c r="AB38" s="2178"/>
      <c r="AC38" s="2169"/>
      <c r="AD38" s="2175"/>
      <c r="AE38" s="2169"/>
      <c r="AF38" s="2175"/>
      <c r="AG38" s="2169"/>
      <c r="AH38" s="2178"/>
      <c r="AI38" s="2169"/>
      <c r="AJ38" s="2178"/>
      <c r="AK38" s="2169"/>
      <c r="AL38" s="2169"/>
      <c r="AM38" s="2169"/>
      <c r="AN38" s="2169"/>
      <c r="AO38" s="2169"/>
      <c r="AP38" s="2169"/>
      <c r="AQ38" s="2169"/>
      <c r="AR38" s="2169"/>
      <c r="AS38" s="2169"/>
      <c r="AT38" s="2169"/>
      <c r="AU38" s="2169"/>
      <c r="AV38" s="2169"/>
      <c r="AW38" s="1422"/>
      <c r="AX38" s="2191"/>
      <c r="AY38" s="2182"/>
      <c r="AZ38" s="1692"/>
      <c r="BA38" s="2175"/>
      <c r="BB38" s="1692"/>
      <c r="BC38" s="2181"/>
      <c r="BD38" s="1692"/>
      <c r="BE38" s="1692"/>
      <c r="BF38" s="2192"/>
      <c r="BG38" s="2169"/>
      <c r="BH38" s="1422"/>
    </row>
    <row r="39" spans="10:60" ht="9.9499999999999993" customHeight="1">
      <c r="J39" s="1689"/>
      <c r="K39" s="2169"/>
      <c r="L39" s="2184"/>
      <c r="M39" s="2184"/>
      <c r="N39" s="2184"/>
      <c r="O39" s="525"/>
      <c r="P39" s="521"/>
      <c r="Q39" s="521"/>
      <c r="R39" s="2179"/>
      <c r="S39" s="521"/>
      <c r="T39" s="2178"/>
      <c r="U39" s="521"/>
      <c r="V39" s="2178"/>
      <c r="W39" s="521"/>
      <c r="X39" s="2178"/>
      <c r="Y39" s="521"/>
      <c r="Z39" s="2178"/>
      <c r="AA39" s="521"/>
      <c r="AB39" s="2178"/>
      <c r="AC39" s="521"/>
      <c r="AD39" s="2176"/>
      <c r="AE39" s="521"/>
      <c r="AF39" s="2176"/>
      <c r="AG39" s="521"/>
      <c r="AH39" s="2179"/>
      <c r="AI39" s="521"/>
      <c r="AJ39" s="2179"/>
      <c r="AK39" s="521"/>
      <c r="AL39" s="521"/>
      <c r="AM39" s="521"/>
      <c r="AN39" s="521"/>
      <c r="AO39" s="521"/>
      <c r="AP39" s="521"/>
      <c r="AQ39" s="521"/>
      <c r="AR39" s="521"/>
      <c r="AS39" s="521"/>
      <c r="AT39" s="521"/>
      <c r="AU39" s="521"/>
      <c r="AV39" s="521"/>
      <c r="AW39" s="1390"/>
      <c r="AX39" s="2194"/>
      <c r="AY39" s="2183"/>
      <c r="AZ39" s="2195"/>
      <c r="BA39" s="2176"/>
      <c r="BB39" s="2195"/>
      <c r="BC39" s="2180"/>
      <c r="BD39" s="2195"/>
      <c r="BE39" s="2174"/>
      <c r="BF39" s="2196"/>
      <c r="BG39" s="2169"/>
      <c r="BH39" s="1422"/>
    </row>
    <row r="40" spans="10:60" s="2177" customFormat="1" ht="12" customHeight="1">
      <c r="J40" s="2185"/>
      <c r="K40" s="2186"/>
      <c r="L40" s="2186"/>
      <c r="M40" s="2186"/>
      <c r="N40" s="2186"/>
      <c r="O40" s="2186"/>
      <c r="P40" s="2186"/>
      <c r="Q40" s="2186"/>
      <c r="R40" s="2186">
        <v>1</v>
      </c>
      <c r="S40" s="2186"/>
      <c r="T40" s="2186">
        <v>2</v>
      </c>
      <c r="U40" s="2186"/>
      <c r="V40" s="2186">
        <v>3</v>
      </c>
      <c r="W40" s="2186"/>
      <c r="X40" s="2186">
        <v>4</v>
      </c>
      <c r="Y40" s="2186"/>
      <c r="Z40" s="2186">
        <v>5</v>
      </c>
      <c r="AA40" s="2186"/>
      <c r="AB40" s="2186">
        <v>6</v>
      </c>
      <c r="AC40" s="2186"/>
      <c r="AD40" s="2186">
        <v>7</v>
      </c>
      <c r="AE40" s="2186"/>
      <c r="AF40" s="2186">
        <v>8</v>
      </c>
      <c r="AG40" s="2186"/>
      <c r="AH40" s="2186">
        <v>9</v>
      </c>
      <c r="AI40" s="2186"/>
      <c r="AJ40" s="2186">
        <v>10</v>
      </c>
      <c r="AK40" s="2186"/>
      <c r="AL40" s="2186"/>
      <c r="AM40" s="2186"/>
      <c r="AN40" s="2186"/>
      <c r="AO40" s="2186"/>
      <c r="AP40" s="2186"/>
      <c r="AQ40" s="2186"/>
      <c r="AR40" s="2186"/>
      <c r="AS40" s="2186"/>
      <c r="AT40" s="2186"/>
      <c r="AU40" s="2186"/>
      <c r="AV40" s="2186"/>
      <c r="AW40" s="2186"/>
      <c r="AX40" s="2186"/>
      <c r="AY40" s="2186"/>
      <c r="AZ40" s="2186"/>
      <c r="BA40" s="2186"/>
      <c r="BB40" s="2186"/>
      <c r="BC40" s="2186"/>
      <c r="BD40" s="2186"/>
      <c r="BE40" s="2186"/>
      <c r="BF40" s="2186"/>
      <c r="BG40" s="2186"/>
      <c r="BH40" s="2187"/>
    </row>
    <row r="41" spans="10:60" ht="9.9499999999999993" customHeight="1">
      <c r="J41" s="525"/>
      <c r="K41" s="521"/>
      <c r="L41" s="521"/>
      <c r="M41" s="521"/>
      <c r="N41" s="521"/>
      <c r="O41" s="521"/>
      <c r="P41" s="521"/>
      <c r="Q41" s="521"/>
      <c r="R41" s="521"/>
      <c r="S41" s="521"/>
      <c r="T41" s="521"/>
      <c r="U41" s="521"/>
      <c r="V41" s="521"/>
      <c r="W41" s="521"/>
      <c r="X41" s="521"/>
      <c r="Y41" s="521"/>
      <c r="Z41" s="521"/>
      <c r="AA41" s="521"/>
      <c r="AB41" s="521"/>
      <c r="AC41" s="521"/>
      <c r="AD41" s="521"/>
      <c r="AE41" s="521"/>
      <c r="AF41" s="521"/>
      <c r="AG41" s="521"/>
      <c r="AH41" s="521"/>
      <c r="AI41" s="521"/>
      <c r="AJ41" s="521"/>
      <c r="AK41" s="521"/>
      <c r="AL41" s="521"/>
      <c r="AM41" s="521"/>
      <c r="AN41" s="521"/>
      <c r="AO41" s="521"/>
      <c r="AP41" s="521"/>
      <c r="AQ41" s="521"/>
      <c r="AR41" s="521"/>
      <c r="AS41" s="521"/>
      <c r="AT41" s="521"/>
      <c r="AU41" s="521"/>
      <c r="AV41" s="521"/>
      <c r="AW41" s="521"/>
      <c r="AX41" s="521"/>
      <c r="AY41" s="521"/>
      <c r="AZ41" s="521"/>
      <c r="BA41" s="521"/>
      <c r="BB41" s="521"/>
      <c r="BC41" s="521"/>
      <c r="BD41" s="521"/>
      <c r="BE41" s="521"/>
      <c r="BF41" s="521"/>
      <c r="BG41" s="521"/>
      <c r="BH41" s="1390"/>
    </row>
    <row r="42" spans="10:60" ht="9.9499999999999993" customHeight="1">
      <c r="J42" s="3618" t="s">
        <v>3397</v>
      </c>
      <c r="K42" s="3618"/>
      <c r="L42" s="3618"/>
      <c r="M42" s="3618"/>
      <c r="N42" s="3618"/>
      <c r="O42" s="3618"/>
      <c r="P42" s="3618"/>
      <c r="Q42" s="3618"/>
      <c r="R42" s="3618"/>
      <c r="S42" s="3618"/>
      <c r="T42" s="3618"/>
      <c r="U42" s="3618"/>
      <c r="V42" s="3618"/>
      <c r="W42" s="3618"/>
      <c r="X42" s="3618"/>
      <c r="Y42" s="3618"/>
      <c r="Z42" s="3618"/>
      <c r="AA42" s="3618"/>
      <c r="AB42" s="3618"/>
      <c r="AC42" s="3618"/>
      <c r="AD42" s="3618"/>
      <c r="AE42" s="3618"/>
      <c r="AF42" s="3618"/>
      <c r="AG42" s="3618"/>
      <c r="AH42" s="3618"/>
      <c r="AI42" s="3618"/>
      <c r="AJ42" s="3618"/>
      <c r="AK42" s="3618"/>
      <c r="AL42" s="3618"/>
      <c r="AM42" s="3618"/>
      <c r="AN42" s="3618"/>
      <c r="AO42" s="3618"/>
      <c r="AP42" s="3618"/>
      <c r="AQ42" s="3618"/>
      <c r="AR42" s="3618"/>
      <c r="AS42" s="3618"/>
      <c r="AT42" s="3618"/>
      <c r="AU42" s="3618"/>
      <c r="AV42" s="3618"/>
      <c r="AW42" s="3618"/>
      <c r="AX42" s="3618"/>
      <c r="AY42" s="3618"/>
      <c r="AZ42" s="3618"/>
      <c r="BA42" s="3618"/>
      <c r="BB42" s="3618"/>
      <c r="BC42" s="3618"/>
      <c r="BD42" s="3618"/>
      <c r="BE42" s="3618"/>
      <c r="BF42" s="3618"/>
      <c r="BG42" s="3618"/>
      <c r="BH42" s="3618"/>
    </row>
    <row r="43" spans="10:60" ht="9.9499999999999993" customHeight="1">
      <c r="J43" s="3619"/>
      <c r="K43" s="3619"/>
      <c r="L43" s="3619"/>
      <c r="M43" s="3619"/>
      <c r="N43" s="3619"/>
      <c r="O43" s="3619"/>
      <c r="P43" s="3619"/>
      <c r="Q43" s="3619"/>
      <c r="R43" s="3619"/>
      <c r="S43" s="3619"/>
      <c r="T43" s="3619"/>
      <c r="U43" s="3619"/>
      <c r="V43" s="3619"/>
      <c r="W43" s="3619"/>
      <c r="X43" s="3619"/>
      <c r="Y43" s="3619"/>
      <c r="Z43" s="3619"/>
      <c r="AA43" s="3619"/>
      <c r="AB43" s="3619"/>
      <c r="AC43" s="3619"/>
      <c r="AD43" s="3619"/>
      <c r="AE43" s="3619"/>
      <c r="AF43" s="3619"/>
      <c r="AG43" s="3619"/>
      <c r="AH43" s="3619"/>
      <c r="AI43" s="3619"/>
      <c r="AJ43" s="3619"/>
      <c r="AK43" s="3619"/>
      <c r="AL43" s="3619"/>
      <c r="AM43" s="3619"/>
      <c r="AN43" s="3619"/>
      <c r="AO43" s="3619"/>
      <c r="AP43" s="3619"/>
      <c r="AQ43" s="3619"/>
      <c r="AR43" s="3619"/>
      <c r="AS43" s="3619"/>
      <c r="AT43" s="3619"/>
      <c r="AU43" s="3619"/>
      <c r="AV43" s="3619"/>
      <c r="AW43" s="3619"/>
      <c r="AX43" s="3619"/>
      <c r="AY43" s="3619"/>
      <c r="AZ43" s="3619"/>
      <c r="BA43" s="3619"/>
      <c r="BB43" s="3619"/>
      <c r="BC43" s="3619"/>
      <c r="BD43" s="3619"/>
      <c r="BE43" s="3619"/>
      <c r="BF43" s="3619"/>
      <c r="BG43" s="3619"/>
      <c r="BH43" s="3619"/>
    </row>
  </sheetData>
  <mergeCells count="18">
    <mergeCell ref="J42:BH43"/>
    <mergeCell ref="AQ11:AY12"/>
    <mergeCell ref="AU5:BF6"/>
    <mergeCell ref="O14:BF15"/>
    <mergeCell ref="AX17:BF18"/>
    <mergeCell ref="K8:Q9"/>
    <mergeCell ref="K17:N19"/>
    <mergeCell ref="AK11:AP12"/>
    <mergeCell ref="AC8:AD8"/>
    <mergeCell ref="AE8:AM9"/>
    <mergeCell ref="R8:Z9"/>
    <mergeCell ref="AN8:AO9"/>
    <mergeCell ref="AA8:AB9"/>
    <mergeCell ref="R11:Z12"/>
    <mergeCell ref="AA11:AB12"/>
    <mergeCell ref="K11:Q12"/>
    <mergeCell ref="AD11:AJ12"/>
    <mergeCell ref="AZ11:BA12"/>
  </mergeCells>
  <phoneticPr fontId="8" type="noConversion"/>
  <printOptions horizontalCentered="1" verticalCentered="1"/>
  <pageMargins left="0.15748031496062992" right="0.15748031496062992" top="0.39370078740157483" bottom="0.39370078740157483" header="0" footer="0"/>
  <pageSetup paperSize="9" scale="46"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E3:CA108"/>
  <sheetViews>
    <sheetView showGridLines="0" topLeftCell="A11" zoomScaleNormal="100" workbookViewId="0">
      <selection activeCell="R20" sqref="R20:T20"/>
    </sheetView>
  </sheetViews>
  <sheetFormatPr defaultColWidth="3.7109375" defaultRowHeight="18.95" customHeight="1"/>
  <cols>
    <col min="1" max="16384" width="3.7109375" style="486"/>
  </cols>
  <sheetData>
    <row r="3" spans="5:39" ht="26.25" customHeight="1">
      <c r="E3" s="1018" t="s">
        <v>3892</v>
      </c>
    </row>
    <row r="5" spans="5:39" ht="18.95" customHeight="1">
      <c r="F5" s="924" t="s">
        <v>2108</v>
      </c>
    </row>
    <row r="7" spans="5:39" ht="18.95" customHeight="1">
      <c r="H7" s="1337" t="s">
        <v>3891</v>
      </c>
      <c r="O7" s="1337" t="s">
        <v>3893</v>
      </c>
      <c r="Y7" s="1341" t="s">
        <v>737</v>
      </c>
      <c r="Z7" s="1681" t="s">
        <v>3894</v>
      </c>
      <c r="AA7" s="1078"/>
      <c r="AB7" s="1078"/>
      <c r="AC7" s="1078"/>
      <c r="AD7" s="1078"/>
      <c r="AE7" s="1078"/>
      <c r="AF7" s="1078"/>
      <c r="AG7" s="1078"/>
      <c r="AH7" s="1078"/>
      <c r="AI7" s="1078"/>
      <c r="AJ7" s="1078"/>
      <c r="AK7" s="1078"/>
      <c r="AL7" s="1078"/>
      <c r="AM7" s="486" t="s">
        <v>3895</v>
      </c>
    </row>
    <row r="9" spans="5:39" ht="18.95" customHeight="1">
      <c r="O9" s="1337" t="s">
        <v>3898</v>
      </c>
      <c r="Y9" s="1341" t="s">
        <v>737</v>
      </c>
      <c r="Z9" s="1681" t="s">
        <v>3896</v>
      </c>
      <c r="AA9" s="1078"/>
      <c r="AB9" s="1078"/>
      <c r="AC9" s="1078"/>
      <c r="AD9" s="1078"/>
      <c r="AE9" s="1078"/>
      <c r="AF9" s="1078"/>
      <c r="AG9" s="1078"/>
      <c r="AH9" s="1078"/>
      <c r="AI9" s="1078"/>
      <c r="AJ9" s="1078"/>
      <c r="AK9" s="1078"/>
      <c r="AL9" s="1078"/>
      <c r="AM9" s="486" t="s">
        <v>3897</v>
      </c>
    </row>
    <row r="13" spans="5:39" ht="18.95" customHeight="1">
      <c r="F13" s="924" t="s">
        <v>2020</v>
      </c>
      <c r="G13" s="925"/>
      <c r="H13" s="925"/>
    </row>
    <row r="14" spans="5:39" ht="18.95" customHeight="1">
      <c r="F14" s="924"/>
      <c r="G14" s="925"/>
      <c r="H14" s="925"/>
    </row>
    <row r="15" spans="5:39" ht="18.95" customHeight="1">
      <c r="F15" s="924"/>
      <c r="G15" s="924" t="s">
        <v>2089</v>
      </c>
      <c r="H15" s="925"/>
    </row>
    <row r="17" spans="7:79" ht="5.0999999999999996" customHeight="1">
      <c r="G17"/>
      <c r="H17" s="536"/>
      <c r="I17" s="921"/>
      <c r="J17" s="922"/>
      <c r="K17" s="922"/>
      <c r="L17" s="922"/>
      <c r="M17" s="922"/>
      <c r="N17" s="922"/>
      <c r="O17" s="923"/>
      <c r="P17" s="536"/>
      <c r="Q17" s="536"/>
      <c r="R17" s="536"/>
      <c r="S17" s="536"/>
      <c r="T17" s="536"/>
      <c r="U17" s="536"/>
      <c r="V17" s="536"/>
      <c r="W17" s="920"/>
      <c r="X17" s="920"/>
      <c r="Y17" s="920"/>
      <c r="Z17" s="920"/>
      <c r="AA17" s="920"/>
      <c r="AB17" s="920"/>
      <c r="AC17" s="920"/>
      <c r="AD17" s="920"/>
      <c r="AE17" s="920"/>
      <c r="AF17" s="920"/>
      <c r="AG17" s="920"/>
      <c r="AH17" s="920"/>
      <c r="AI17" s="920"/>
      <c r="AJ17" s="920"/>
      <c r="AK17" s="920"/>
      <c r="AL17" s="920"/>
      <c r="AM17" s="920"/>
      <c r="AN17" s="920"/>
      <c r="AO17" s="920"/>
      <c r="AP17" s="920"/>
      <c r="AQ17" s="920"/>
      <c r="AR17" s="920"/>
      <c r="AS17" s="920"/>
      <c r="BC17" s="920"/>
      <c r="BD17" s="920"/>
      <c r="BE17" s="920"/>
      <c r="BF17" s="920"/>
      <c r="BG17" s="920"/>
    </row>
    <row r="18" spans="7:79" ht="18.95" customHeight="1">
      <c r="G18"/>
      <c r="H18" s="536"/>
      <c r="I18" s="907" t="s">
        <v>2090</v>
      </c>
      <c r="J18" s="908"/>
      <c r="K18" s="908"/>
      <c r="L18" s="908"/>
      <c r="M18" s="908"/>
      <c r="N18" s="908"/>
      <c r="O18" s="909"/>
      <c r="P18" s="1020" t="s">
        <v>1519</v>
      </c>
      <c r="Q18" s="1021"/>
      <c r="R18" s="1021"/>
      <c r="S18" s="1021"/>
      <c r="T18" s="1021"/>
      <c r="U18" s="1023"/>
      <c r="AB18" s="920"/>
      <c r="AC18" s="920"/>
      <c r="AD18" s="920"/>
      <c r="AE18" s="920"/>
      <c r="AF18" s="920"/>
      <c r="AG18" s="920"/>
      <c r="AH18" s="920"/>
      <c r="AI18" s="920"/>
      <c r="AJ18" s="920"/>
      <c r="AK18" s="920"/>
      <c r="AL18" s="920"/>
      <c r="AM18" s="920"/>
      <c r="AQ18" s="920"/>
      <c r="AR18" s="920"/>
      <c r="AS18" s="920"/>
      <c r="AT18" s="920"/>
      <c r="AU18" s="920"/>
      <c r="AV18" s="920"/>
      <c r="AW18" s="920"/>
      <c r="AX18" s="920"/>
      <c r="AY18" s="920"/>
      <c r="AZ18" s="920"/>
      <c r="BA18" s="920"/>
      <c r="BB18" s="920"/>
    </row>
    <row r="19" spans="7:79" ht="9.9499999999999993" customHeight="1">
      <c r="G19"/>
      <c r="H19" s="916"/>
      <c r="I19" s="536"/>
      <c r="J19" s="536"/>
      <c r="K19" s="536"/>
      <c r="L19" s="536"/>
      <c r="M19" s="536"/>
      <c r="N19" s="536"/>
      <c r="O19" s="536"/>
      <c r="P19" s="1317"/>
      <c r="Q19" s="1317"/>
      <c r="R19" s="1317"/>
      <c r="S19" s="1317"/>
      <c r="T19" s="1317"/>
      <c r="U19" s="1317"/>
      <c r="V19" s="1317"/>
      <c r="W19" s="1316"/>
      <c r="X19" s="1316"/>
      <c r="Y19" s="1316"/>
      <c r="Z19" s="1316"/>
      <c r="AA19" s="1316"/>
      <c r="AB19" s="1316"/>
      <c r="AC19" s="1316"/>
      <c r="AD19" s="1316"/>
      <c r="AE19" s="1316"/>
      <c r="AF19" s="1316"/>
      <c r="AG19" s="1316"/>
      <c r="AH19" s="1316"/>
      <c r="AI19" s="1316"/>
      <c r="AJ19" s="1316"/>
      <c r="AK19" s="1316"/>
      <c r="AL19" s="1316"/>
      <c r="AM19" s="1316"/>
      <c r="AN19" s="1316"/>
      <c r="AO19" s="1316"/>
      <c r="AP19" s="1316"/>
      <c r="AQ19" s="1316"/>
      <c r="AR19" s="1316"/>
      <c r="AS19" s="1316"/>
      <c r="AT19" s="1316"/>
      <c r="AU19" s="1316"/>
      <c r="AV19" s="1316"/>
      <c r="AW19" s="1316"/>
      <c r="AX19" s="1316"/>
      <c r="AY19" s="1316"/>
      <c r="AZ19" s="1316"/>
      <c r="BA19" s="1316"/>
      <c r="BB19" s="1316"/>
      <c r="BC19" s="1316"/>
      <c r="BD19" s="1316"/>
      <c r="BE19" s="1316"/>
      <c r="BF19" s="1316"/>
      <c r="BG19" s="1316"/>
      <c r="BH19" s="1316"/>
      <c r="BI19" s="1316"/>
      <c r="BJ19" s="1316"/>
      <c r="BK19" s="1316"/>
      <c r="BL19" s="1316"/>
      <c r="BM19" s="1316"/>
      <c r="BN19" s="1316"/>
      <c r="BO19" s="1316"/>
      <c r="BP19" s="1318"/>
    </row>
    <row r="20" spans="7:79" ht="18.95" customHeight="1">
      <c r="H20" s="935"/>
      <c r="I20" s="910" t="s">
        <v>2024</v>
      </c>
      <c r="J20" s="752"/>
      <c r="K20" s="938"/>
      <c r="L20" s="938"/>
      <c r="M20" s="2890" t="s">
        <v>1179</v>
      </c>
      <c r="N20" s="2891"/>
      <c r="O20" s="2891"/>
      <c r="P20" s="2892"/>
      <c r="Q20" s="986" t="s">
        <v>1180</v>
      </c>
      <c r="R20" s="920" t="s">
        <v>737</v>
      </c>
      <c r="S20" s="951" t="s">
        <v>1539</v>
      </c>
      <c r="T20" s="974"/>
      <c r="U20" s="920"/>
      <c r="V20" s="920"/>
      <c r="W20" s="920"/>
      <c r="X20" s="920"/>
      <c r="Y20" s="920"/>
      <c r="Z20" s="920"/>
      <c r="AA20" s="920"/>
      <c r="AB20" s="920"/>
      <c r="AC20" s="920"/>
      <c r="AD20" s="920"/>
      <c r="AE20" s="1056" t="s">
        <v>2067</v>
      </c>
      <c r="AF20" s="1056"/>
      <c r="AG20" s="1056"/>
      <c r="AH20" s="1056"/>
      <c r="AI20" s="1056"/>
      <c r="AJ20" s="982" t="s">
        <v>1521</v>
      </c>
      <c r="AK20" s="983"/>
      <c r="AL20" s="983"/>
      <c r="AM20" s="983"/>
      <c r="AN20" s="984"/>
      <c r="AO20" s="920"/>
      <c r="AP20" s="920"/>
      <c r="AQ20" s="920"/>
      <c r="AR20" s="920"/>
      <c r="AS20" s="920"/>
      <c r="AT20" s="920"/>
      <c r="AU20" s="920"/>
      <c r="AV20" s="920"/>
      <c r="AW20" s="920"/>
      <c r="AX20" s="920"/>
      <c r="AY20" s="920"/>
      <c r="AZ20" s="920"/>
      <c r="BA20" s="920"/>
      <c r="BB20" s="920"/>
      <c r="BC20" s="920"/>
      <c r="BD20" s="920"/>
      <c r="BE20" s="920"/>
      <c r="BF20" s="920"/>
      <c r="BG20" s="920"/>
      <c r="BH20" s="920"/>
      <c r="BI20" s="920"/>
      <c r="BJ20" s="926" t="s">
        <v>1537</v>
      </c>
      <c r="BK20" s="927"/>
      <c r="BL20" s="928"/>
      <c r="BM20" s="926" t="s">
        <v>1778</v>
      </c>
      <c r="BN20" s="927"/>
      <c r="BO20" s="928"/>
      <c r="BP20" s="937"/>
    </row>
    <row r="21" spans="7:79" ht="18.95" customHeight="1">
      <c r="H21" s="935"/>
      <c r="I21" s="920"/>
      <c r="J21" s="920"/>
      <c r="K21" s="920"/>
      <c r="L21" s="920"/>
      <c r="M21" s="920"/>
      <c r="N21" s="920"/>
      <c r="O21" s="920"/>
      <c r="P21" s="920"/>
      <c r="Q21" s="920"/>
      <c r="R21" s="920"/>
      <c r="S21" s="920"/>
      <c r="T21" s="920"/>
      <c r="U21" s="920"/>
      <c r="V21" s="920"/>
      <c r="W21" s="920"/>
      <c r="X21" s="920"/>
      <c r="Y21" s="920"/>
      <c r="Z21" s="920"/>
      <c r="AA21" s="920"/>
      <c r="AB21" s="920"/>
      <c r="AC21" s="920"/>
      <c r="AD21" s="920"/>
      <c r="AE21" s="920"/>
      <c r="AF21" s="920"/>
      <c r="AG21" s="920"/>
      <c r="AH21" s="920"/>
      <c r="AO21" s="920"/>
      <c r="AP21" s="920"/>
      <c r="AQ21" s="920"/>
      <c r="AR21" s="920"/>
      <c r="AS21" s="920"/>
      <c r="AT21" s="920"/>
      <c r="AU21" s="920"/>
      <c r="AV21" s="920"/>
      <c r="AW21" s="920"/>
      <c r="AX21" s="920"/>
      <c r="AY21" s="920"/>
      <c r="AZ21" s="920"/>
      <c r="BA21" s="920"/>
      <c r="BB21" s="920"/>
      <c r="BC21" s="920"/>
      <c r="BD21" s="920"/>
      <c r="BE21" s="920"/>
      <c r="BF21" s="920"/>
      <c r="BG21" s="920"/>
      <c r="BH21" s="920"/>
      <c r="BI21" s="920"/>
      <c r="BJ21" s="920"/>
      <c r="BK21" s="920"/>
      <c r="BL21" s="920"/>
      <c r="BM21" s="920"/>
      <c r="BN21" s="920"/>
      <c r="BO21" s="920"/>
      <c r="BP21" s="937"/>
    </row>
    <row r="22" spans="7:79" ht="18.95" customHeight="1">
      <c r="H22" s="935"/>
      <c r="I22" s="1001" t="s">
        <v>2060</v>
      </c>
      <c r="J22" s="920"/>
      <c r="K22" s="920"/>
      <c r="L22" s="920"/>
      <c r="M22" s="920"/>
      <c r="N22" s="920"/>
      <c r="O22" s="920"/>
      <c r="P22" s="920"/>
      <c r="Q22" s="920"/>
      <c r="R22" s="920"/>
      <c r="S22" s="920"/>
      <c r="T22" s="920"/>
      <c r="U22" s="920"/>
      <c r="V22" s="920"/>
      <c r="W22" s="920"/>
      <c r="X22" s="920"/>
      <c r="Y22" s="920"/>
      <c r="Z22" s="920"/>
      <c r="AA22" s="920"/>
      <c r="AB22" s="920"/>
      <c r="AC22" s="920"/>
      <c r="AD22" s="920"/>
      <c r="AE22" s="920"/>
      <c r="AF22" s="920"/>
      <c r="AG22" s="920"/>
      <c r="AH22" s="920"/>
      <c r="AI22" s="920"/>
      <c r="AJ22" s="920"/>
      <c r="AK22" s="920"/>
      <c r="AL22" s="920"/>
      <c r="AM22" s="920"/>
      <c r="AN22" s="920"/>
      <c r="AO22" s="920"/>
      <c r="AP22" s="920"/>
      <c r="AQ22" s="920"/>
      <c r="AR22" s="920"/>
      <c r="AS22" s="920"/>
      <c r="AT22" s="920"/>
      <c r="AU22" s="920"/>
      <c r="AV22" s="920"/>
      <c r="AW22" s="920"/>
      <c r="AX22" s="920"/>
      <c r="AY22" s="920"/>
      <c r="AZ22" s="920"/>
      <c r="BA22" s="920"/>
      <c r="BB22" s="920"/>
      <c r="BC22" s="920"/>
      <c r="BD22" s="920"/>
      <c r="BE22" s="920"/>
      <c r="BF22" s="920"/>
      <c r="BG22" s="920"/>
      <c r="BH22" s="920"/>
      <c r="BI22" s="920"/>
      <c r="BJ22" s="920"/>
      <c r="BK22" s="920"/>
      <c r="BL22" s="920"/>
      <c r="BM22" s="920"/>
      <c r="BN22" s="920"/>
      <c r="BO22" s="920"/>
      <c r="BP22" s="937"/>
    </row>
    <row r="23" spans="7:79" ht="9.9499999999999993" customHeight="1">
      <c r="H23" s="935"/>
      <c r="I23" s="920"/>
      <c r="J23" s="920"/>
      <c r="K23" s="920"/>
      <c r="L23" s="920"/>
      <c r="M23" s="920"/>
      <c r="N23" s="920"/>
      <c r="O23" s="920"/>
      <c r="P23" s="920"/>
      <c r="Q23" s="920"/>
      <c r="R23" s="920"/>
      <c r="S23" s="920"/>
      <c r="T23" s="920"/>
      <c r="U23" s="920"/>
      <c r="V23" s="920"/>
      <c r="W23" s="920"/>
      <c r="X23" s="920"/>
      <c r="Y23" s="920"/>
      <c r="Z23" s="920"/>
      <c r="AA23" s="920"/>
      <c r="AB23" s="920"/>
      <c r="AC23" s="920"/>
      <c r="AD23" s="920"/>
      <c r="AE23" s="920"/>
      <c r="AF23" s="920"/>
      <c r="AG23" s="920"/>
      <c r="AH23" s="920"/>
      <c r="AI23" s="920"/>
      <c r="AJ23" s="920"/>
      <c r="AK23" s="920"/>
      <c r="AL23" s="920"/>
      <c r="AM23" s="920"/>
      <c r="AN23" s="920"/>
      <c r="AO23" s="920"/>
      <c r="AP23" s="920"/>
      <c r="AQ23" s="920"/>
      <c r="AR23" s="920"/>
      <c r="AS23" s="920"/>
      <c r="AT23" s="920"/>
      <c r="AU23" s="920"/>
      <c r="AV23" s="920"/>
      <c r="AW23" s="920"/>
      <c r="AX23" s="920"/>
      <c r="AY23" s="920"/>
      <c r="AZ23" s="920"/>
      <c r="BA23" s="920"/>
      <c r="BB23" s="920"/>
      <c r="BC23" s="920"/>
      <c r="BD23" s="920"/>
      <c r="BE23" s="920"/>
      <c r="BF23" s="920"/>
      <c r="BG23" s="920"/>
      <c r="BH23" s="920"/>
      <c r="BI23" s="920"/>
      <c r="BJ23" s="920"/>
      <c r="BK23" s="920"/>
      <c r="BL23" s="920"/>
      <c r="BM23" s="920"/>
      <c r="BN23" s="920"/>
      <c r="BO23" s="920"/>
      <c r="BP23" s="937"/>
    </row>
    <row r="24" spans="7:79" ht="18.95" customHeight="1">
      <c r="H24" s="935"/>
      <c r="I24" s="1314" t="s">
        <v>2047</v>
      </c>
      <c r="J24" s="929" t="s">
        <v>2048</v>
      </c>
      <c r="K24" s="930"/>
      <c r="L24" s="930"/>
      <c r="M24" s="930"/>
      <c r="N24" s="931"/>
      <c r="O24" s="929" t="s">
        <v>2049</v>
      </c>
      <c r="P24" s="930"/>
      <c r="Q24" s="930"/>
      <c r="R24" s="930"/>
      <c r="S24" s="931"/>
      <c r="T24" s="929" t="s">
        <v>2050</v>
      </c>
      <c r="U24" s="930"/>
      <c r="V24" s="930"/>
      <c r="W24" s="930"/>
      <c r="X24" s="931"/>
      <c r="Y24" s="929" t="s">
        <v>2051</v>
      </c>
      <c r="Z24" s="930"/>
      <c r="AA24" s="930"/>
      <c r="AB24" s="930"/>
      <c r="AC24" s="931"/>
      <c r="AD24" s="929" t="s">
        <v>2052</v>
      </c>
      <c r="AE24" s="930"/>
      <c r="AF24" s="930"/>
      <c r="AG24" s="930"/>
      <c r="AH24" s="931"/>
      <c r="AI24" s="929" t="s">
        <v>2054</v>
      </c>
      <c r="AJ24" s="930"/>
      <c r="AK24" s="930"/>
      <c r="AL24" s="930"/>
      <c r="AM24" s="931"/>
      <c r="AN24" s="929" t="s">
        <v>2055</v>
      </c>
      <c r="AO24" s="930"/>
      <c r="AP24" s="930"/>
      <c r="AQ24" s="930"/>
      <c r="AR24" s="931"/>
      <c r="AS24" s="929" t="s">
        <v>2057</v>
      </c>
      <c r="AT24" s="930"/>
      <c r="AU24" s="930"/>
      <c r="AV24" s="930"/>
      <c r="AW24" s="931"/>
      <c r="AX24" s="929" t="s">
        <v>2058</v>
      </c>
      <c r="AY24" s="930"/>
      <c r="AZ24" s="930"/>
      <c r="BA24" s="930"/>
      <c r="BB24" s="931"/>
      <c r="BC24" s="929" t="s">
        <v>2059</v>
      </c>
      <c r="BD24" s="930"/>
      <c r="BE24" s="930"/>
      <c r="BF24" s="930"/>
      <c r="BG24" s="931"/>
      <c r="BH24" s="1157" t="s">
        <v>2036</v>
      </c>
      <c r="BI24" s="1306"/>
      <c r="BJ24" s="1306"/>
      <c r="BK24" s="1307"/>
      <c r="BL24" s="1157" t="s">
        <v>2037</v>
      </c>
      <c r="BM24" s="1306"/>
      <c r="BN24" s="1306"/>
      <c r="BO24" s="1307"/>
      <c r="BP24" s="937"/>
    </row>
    <row r="25" spans="7:79" ht="18.95" customHeight="1">
      <c r="H25" s="935"/>
      <c r="I25" s="1163" t="s">
        <v>737</v>
      </c>
      <c r="J25" s="982" t="s">
        <v>2041</v>
      </c>
      <c r="K25" s="983"/>
      <c r="L25" s="983"/>
      <c r="M25" s="983"/>
      <c r="N25" s="984"/>
      <c r="O25" s="2890" t="s">
        <v>1179</v>
      </c>
      <c r="P25" s="2891"/>
      <c r="Q25" s="2891"/>
      <c r="R25" s="2892"/>
      <c r="S25" s="986" t="s">
        <v>2027</v>
      </c>
      <c r="T25" s="2890" t="s">
        <v>1179</v>
      </c>
      <c r="U25" s="2891"/>
      <c r="V25" s="2891"/>
      <c r="W25" s="2892"/>
      <c r="X25" s="986" t="s">
        <v>2027</v>
      </c>
      <c r="Y25" s="2890" t="s">
        <v>1179</v>
      </c>
      <c r="Z25" s="2891"/>
      <c r="AA25" s="2891"/>
      <c r="AB25" s="2892"/>
      <c r="AC25" s="986" t="s">
        <v>2027</v>
      </c>
      <c r="AD25" s="982" t="s">
        <v>832</v>
      </c>
      <c r="AE25" s="983"/>
      <c r="AF25" s="983"/>
      <c r="AG25" s="984"/>
      <c r="AH25" s="985" t="s">
        <v>1115</v>
      </c>
      <c r="AI25" s="982" t="s">
        <v>2053</v>
      </c>
      <c r="AJ25" s="983"/>
      <c r="AK25" s="983"/>
      <c r="AL25" s="984"/>
      <c r="AM25" s="985" t="s">
        <v>1115</v>
      </c>
      <c r="AN25" s="2890" t="s">
        <v>2056</v>
      </c>
      <c r="AO25" s="2891"/>
      <c r="AP25" s="2891"/>
      <c r="AQ25" s="2892"/>
      <c r="AR25" s="986" t="s">
        <v>2027</v>
      </c>
      <c r="AS25" s="982" t="s">
        <v>2041</v>
      </c>
      <c r="AT25" s="983"/>
      <c r="AU25" s="983"/>
      <c r="AV25" s="983"/>
      <c r="AW25" s="984"/>
      <c r="AX25" s="2890" t="s">
        <v>1179</v>
      </c>
      <c r="AY25" s="2891"/>
      <c r="AZ25" s="2891"/>
      <c r="BA25" s="2892"/>
      <c r="BB25" s="986" t="s">
        <v>2027</v>
      </c>
      <c r="BC25" s="2890" t="s">
        <v>1179</v>
      </c>
      <c r="BD25" s="2891"/>
      <c r="BE25" s="2891"/>
      <c r="BF25" s="2892"/>
      <c r="BG25" s="986" t="s">
        <v>2027</v>
      </c>
      <c r="BH25" s="1029">
        <v>600</v>
      </c>
      <c r="BI25" s="1027"/>
      <c r="BJ25" s="1027"/>
      <c r="BK25" s="1028"/>
      <c r="BL25" s="1029">
        <v>601</v>
      </c>
      <c r="BM25" s="1027"/>
      <c r="BN25" s="1027"/>
      <c r="BO25" s="1028"/>
      <c r="BP25" s="937"/>
    </row>
    <row r="26" spans="7:79" ht="18.95" customHeight="1">
      <c r="H26" s="935"/>
      <c r="I26" s="920"/>
      <c r="J26" s="920"/>
      <c r="K26" s="920"/>
      <c r="L26" s="920"/>
      <c r="M26" s="920"/>
      <c r="N26" s="920"/>
      <c r="O26" s="920"/>
      <c r="P26" s="920"/>
      <c r="Q26" s="920"/>
      <c r="R26" s="920"/>
      <c r="S26" s="920"/>
      <c r="T26" s="920"/>
      <c r="U26" s="920"/>
      <c r="V26" s="920"/>
      <c r="W26" s="920"/>
      <c r="X26" s="920"/>
      <c r="Y26" s="920"/>
      <c r="Z26" s="920"/>
      <c r="AA26" s="920"/>
      <c r="AB26" s="920"/>
      <c r="AC26" s="920"/>
      <c r="AD26" s="920"/>
      <c r="AE26" s="920"/>
      <c r="AF26" s="920"/>
      <c r="AG26" s="920"/>
      <c r="AH26" s="920"/>
      <c r="AI26" s="920"/>
      <c r="AJ26" s="920"/>
      <c r="AK26" s="920"/>
      <c r="AL26" s="920"/>
      <c r="AM26" s="920"/>
      <c r="AN26" s="920"/>
      <c r="AO26" s="920"/>
      <c r="AP26" s="920"/>
      <c r="AQ26" s="920"/>
      <c r="AR26" s="920"/>
      <c r="AS26" s="920"/>
      <c r="AT26" s="920"/>
      <c r="AU26" s="920"/>
      <c r="AV26" s="920"/>
      <c r="AW26" s="920"/>
      <c r="AX26" s="920"/>
      <c r="AY26" s="920"/>
      <c r="AZ26" s="920"/>
      <c r="BA26" s="920"/>
      <c r="BB26" s="920"/>
      <c r="BC26" s="920"/>
      <c r="BD26" s="920"/>
      <c r="BE26" s="920"/>
      <c r="BF26" s="920"/>
      <c r="BG26" s="920"/>
      <c r="BH26" s="920"/>
      <c r="BI26" s="920"/>
      <c r="BJ26" s="920"/>
      <c r="BK26" s="920"/>
      <c r="BL26" s="920"/>
      <c r="BM26" s="920"/>
      <c r="BN26" s="920"/>
      <c r="BO26" s="920"/>
      <c r="BP26" s="937"/>
    </row>
    <row r="27" spans="7:79" ht="18.95" customHeight="1">
      <c r="H27" s="935"/>
      <c r="I27" s="920"/>
      <c r="J27" s="920"/>
      <c r="K27" s="920"/>
      <c r="L27" s="920"/>
      <c r="M27" s="920"/>
      <c r="N27" s="920"/>
      <c r="O27" s="920"/>
      <c r="P27" s="920"/>
      <c r="Q27" s="920"/>
      <c r="R27" s="920"/>
      <c r="S27" s="920"/>
      <c r="T27" s="920"/>
      <c r="U27" s="920"/>
      <c r="V27" s="920"/>
      <c r="W27" s="920"/>
      <c r="X27" s="920"/>
      <c r="Y27" s="920"/>
      <c r="Z27" s="920"/>
      <c r="AA27" s="920"/>
      <c r="AB27" s="920"/>
      <c r="AC27" s="920"/>
      <c r="AD27" s="920"/>
      <c r="AE27" s="920"/>
      <c r="AF27" s="920"/>
      <c r="AG27" s="920"/>
      <c r="AH27" s="920"/>
      <c r="AI27" s="920"/>
      <c r="AJ27" s="920"/>
      <c r="AK27" s="920"/>
      <c r="AL27" s="920"/>
      <c r="AM27" s="920"/>
      <c r="AN27" s="920"/>
      <c r="AO27" s="920"/>
      <c r="AP27" s="920"/>
      <c r="AQ27" s="920"/>
      <c r="AR27" s="920"/>
      <c r="AS27" s="920"/>
      <c r="AT27" s="920"/>
      <c r="AU27" s="920"/>
      <c r="AV27" s="920"/>
      <c r="AW27" s="920"/>
      <c r="AX27" s="920"/>
      <c r="AY27" s="920"/>
      <c r="AZ27" s="920"/>
      <c r="BA27" s="920"/>
      <c r="BB27" s="920"/>
      <c r="BC27" s="920"/>
      <c r="BD27" s="920"/>
      <c r="BE27" s="920"/>
      <c r="BF27" s="920"/>
      <c r="BG27" s="920"/>
      <c r="BH27" s="920"/>
      <c r="BI27" s="920"/>
      <c r="BJ27" s="920"/>
      <c r="BK27" s="920"/>
      <c r="BL27" s="920"/>
      <c r="BM27" s="920"/>
      <c r="BN27" s="920"/>
      <c r="BO27" s="920"/>
      <c r="BP27" s="937"/>
    </row>
    <row r="28" spans="7:79" ht="18.95" customHeight="1">
      <c r="H28" s="935"/>
      <c r="I28" s="1001" t="s">
        <v>2046</v>
      </c>
      <c r="J28" s="920"/>
      <c r="K28" s="920"/>
      <c r="L28" s="920"/>
      <c r="M28" s="920"/>
      <c r="N28" s="920"/>
      <c r="O28" s="920"/>
      <c r="P28" s="1046" t="s">
        <v>1709</v>
      </c>
      <c r="Q28" s="1047"/>
      <c r="R28" s="1047"/>
      <c r="S28" s="1246" t="s">
        <v>1888</v>
      </c>
      <c r="T28" s="1047"/>
      <c r="U28" s="1047"/>
      <c r="V28" s="1047"/>
      <c r="W28" s="1246" t="s">
        <v>1710</v>
      </c>
      <c r="X28" s="1047"/>
      <c r="Y28" s="1048"/>
      <c r="Z28" s="920"/>
      <c r="AA28" s="920"/>
      <c r="AB28" s="920"/>
      <c r="AC28" s="920"/>
      <c r="AD28" s="920"/>
      <c r="AE28" s="920"/>
      <c r="AF28" s="920"/>
      <c r="AG28" s="920"/>
      <c r="AH28" s="920"/>
      <c r="AI28" s="920"/>
      <c r="AJ28" s="920"/>
      <c r="AK28" s="920"/>
      <c r="AL28" s="920"/>
      <c r="AM28" s="920"/>
      <c r="AN28" s="920"/>
      <c r="AO28" s="920"/>
      <c r="AP28" s="920"/>
      <c r="AQ28" s="920"/>
      <c r="AR28" s="920"/>
      <c r="AS28" s="920"/>
      <c r="AT28" s="920"/>
      <c r="AU28" s="920"/>
      <c r="AV28" s="920"/>
      <c r="AW28" s="920"/>
      <c r="AX28" s="920"/>
      <c r="AY28" s="920"/>
      <c r="AZ28" s="920"/>
      <c r="BA28" s="920"/>
      <c r="BB28" s="920"/>
      <c r="BC28" s="920"/>
      <c r="BD28" s="920"/>
      <c r="BE28" s="920"/>
      <c r="BF28" s="920"/>
      <c r="BG28" s="920"/>
      <c r="BH28" s="920"/>
      <c r="BI28" s="920"/>
      <c r="BJ28" s="920"/>
      <c r="BK28" s="920"/>
      <c r="BL28" s="920"/>
      <c r="BM28" s="920"/>
      <c r="BN28" s="920"/>
      <c r="BO28" s="920"/>
      <c r="BP28" s="937"/>
      <c r="BW28" s="920"/>
      <c r="BX28" s="920"/>
      <c r="BY28" s="920"/>
      <c r="BZ28" s="920"/>
      <c r="CA28" s="920"/>
    </row>
    <row r="29" spans="7:79" ht="9.9499999999999993" customHeight="1">
      <c r="H29" s="935"/>
      <c r="I29" s="1045"/>
      <c r="J29" s="920"/>
      <c r="K29" s="920"/>
      <c r="L29" s="920"/>
      <c r="M29" s="920"/>
      <c r="N29" s="920"/>
      <c r="O29" s="920"/>
      <c r="P29" s="920"/>
      <c r="Q29" s="920"/>
      <c r="R29" s="920"/>
      <c r="S29" s="920"/>
      <c r="T29" s="920"/>
      <c r="U29" s="920"/>
      <c r="V29" s="920"/>
      <c r="W29" s="920"/>
      <c r="X29" s="920"/>
      <c r="Y29" s="920"/>
      <c r="Z29" s="920"/>
      <c r="AA29" s="920"/>
      <c r="AB29" s="920"/>
      <c r="AC29" s="920"/>
      <c r="AD29" s="920"/>
      <c r="AE29" s="920"/>
      <c r="AF29" s="920"/>
      <c r="AG29" s="920"/>
      <c r="AH29" s="920"/>
      <c r="AI29" s="920"/>
      <c r="AJ29" s="920"/>
      <c r="AK29" s="920"/>
      <c r="AL29" s="920"/>
      <c r="AM29" s="920"/>
      <c r="AN29" s="920"/>
      <c r="AO29" s="920"/>
      <c r="AP29" s="920"/>
      <c r="AQ29" s="920"/>
      <c r="AR29" s="920"/>
      <c r="AS29" s="920"/>
      <c r="AT29" s="920"/>
      <c r="AU29" s="920"/>
      <c r="AV29" s="920"/>
      <c r="AW29" s="920"/>
      <c r="AX29" s="920"/>
      <c r="AY29" s="920"/>
      <c r="AZ29" s="920"/>
      <c r="BA29" s="920"/>
      <c r="BB29" s="920"/>
      <c r="BC29" s="920"/>
      <c r="BD29" s="920"/>
      <c r="BE29" s="920"/>
      <c r="BF29" s="920"/>
      <c r="BG29" s="920"/>
      <c r="BH29" s="920"/>
      <c r="BI29" s="920"/>
      <c r="BJ29" s="920"/>
      <c r="BK29" s="920"/>
      <c r="BL29" s="920"/>
      <c r="BM29" s="920"/>
      <c r="BN29" s="920"/>
      <c r="BO29" s="920"/>
      <c r="BP29" s="937"/>
      <c r="BW29" s="920"/>
      <c r="BX29" s="920"/>
      <c r="BY29" s="920"/>
      <c r="BZ29" s="920"/>
      <c r="CA29" s="920"/>
    </row>
    <row r="30" spans="7:79" ht="18.95" customHeight="1">
      <c r="H30" s="935"/>
      <c r="I30" s="2880" t="s">
        <v>1559</v>
      </c>
      <c r="J30" s="929" t="s">
        <v>2043</v>
      </c>
      <c r="K30" s="930"/>
      <c r="L30" s="930"/>
      <c r="M30" s="930"/>
      <c r="N30" s="930"/>
      <c r="O30" s="930"/>
      <c r="P30" s="930"/>
      <c r="Q30" s="930"/>
      <c r="R30" s="930"/>
      <c r="S30" s="930"/>
      <c r="T30" s="930"/>
      <c r="U30" s="930"/>
      <c r="V30" s="930"/>
      <c r="W30" s="930"/>
      <c r="X30" s="930"/>
      <c r="Y30" s="930"/>
      <c r="Z30" s="930"/>
      <c r="AA30" s="930"/>
      <c r="AB30" s="930"/>
      <c r="AC30" s="930"/>
      <c r="AD30" s="930"/>
      <c r="AE30" s="930"/>
      <c r="AF30" s="930"/>
      <c r="AG30" s="930"/>
      <c r="AH30" s="930"/>
      <c r="AI30" s="931"/>
      <c r="AJ30" s="929" t="s">
        <v>2044</v>
      </c>
      <c r="AK30" s="930"/>
      <c r="AL30" s="930"/>
      <c r="AM30" s="930"/>
      <c r="AN30" s="930"/>
      <c r="AO30" s="930"/>
      <c r="AP30" s="930"/>
      <c r="AQ30" s="930"/>
      <c r="AR30" s="930"/>
      <c r="AS30" s="930"/>
      <c r="AT30" s="930"/>
      <c r="AU30" s="930"/>
      <c r="AV30" s="930"/>
      <c r="AW30" s="930"/>
      <c r="AX30" s="930"/>
      <c r="AY30" s="930"/>
      <c r="AZ30" s="930"/>
      <c r="BA30" s="930"/>
      <c r="BB30" s="930"/>
      <c r="BC30" s="930"/>
      <c r="BD30" s="930"/>
      <c r="BE30" s="930"/>
      <c r="BF30" s="931"/>
      <c r="BG30" s="2797" t="s">
        <v>2042</v>
      </c>
      <c r="BH30" s="2848"/>
      <c r="BI30" s="2848"/>
      <c r="BJ30" s="2848"/>
      <c r="BK30" s="2848"/>
      <c r="BL30" s="2848"/>
      <c r="BM30" s="2848"/>
      <c r="BN30" s="3623"/>
      <c r="BO30" s="1229"/>
      <c r="BP30" s="937"/>
      <c r="BQ30" s="920"/>
      <c r="BR30" s="920"/>
      <c r="BS30" s="920"/>
      <c r="BT30" s="920"/>
      <c r="BU30" s="920"/>
      <c r="BV30" s="920"/>
      <c r="BW30" s="920"/>
      <c r="BX30" s="920"/>
      <c r="BY30" s="920"/>
      <c r="BZ30" s="920"/>
      <c r="CA30" s="920"/>
    </row>
    <row r="31" spans="7:79" ht="18.95" customHeight="1">
      <c r="H31" s="935"/>
      <c r="I31" s="2881"/>
      <c r="J31" s="929" t="s">
        <v>699</v>
      </c>
      <c r="K31" s="930"/>
      <c r="L31" s="930"/>
      <c r="M31" s="930"/>
      <c r="N31" s="931"/>
      <c r="O31" s="929" t="s">
        <v>700</v>
      </c>
      <c r="P31" s="930"/>
      <c r="Q31" s="931"/>
      <c r="R31" s="929" t="s">
        <v>2025</v>
      </c>
      <c r="S31" s="930"/>
      <c r="T31" s="929" t="s">
        <v>2032</v>
      </c>
      <c r="U31" s="930"/>
      <c r="V31" s="931"/>
      <c r="W31" s="929" t="s">
        <v>1697</v>
      </c>
      <c r="X31" s="930"/>
      <c r="Y31" s="930"/>
      <c r="Z31" s="930"/>
      <c r="AA31" s="930"/>
      <c r="AB31" s="931"/>
      <c r="AC31" s="930" t="s">
        <v>2080</v>
      </c>
      <c r="AD31" s="930"/>
      <c r="AE31" s="930"/>
      <c r="AF31" s="1157" t="s">
        <v>2036</v>
      </c>
      <c r="AG31" s="1306"/>
      <c r="AH31" s="1306"/>
      <c r="AI31" s="1307"/>
      <c r="AJ31" s="929" t="s">
        <v>2028</v>
      </c>
      <c r="AK31" s="930"/>
      <c r="AL31" s="930"/>
      <c r="AM31" s="930"/>
      <c r="AN31" s="930"/>
      <c r="AO31" s="931"/>
      <c r="AP31" s="1157" t="s">
        <v>2037</v>
      </c>
      <c r="AQ31" s="1306"/>
      <c r="AR31" s="1306"/>
      <c r="AS31" s="1307"/>
      <c r="AT31" s="1157" t="s">
        <v>2038</v>
      </c>
      <c r="AU31" s="1306"/>
      <c r="AV31" s="1306"/>
      <c r="AW31" s="1307"/>
      <c r="AX31" s="1157" t="s">
        <v>2039</v>
      </c>
      <c r="AY31" s="1306"/>
      <c r="AZ31" s="1306"/>
      <c r="BA31" s="1307"/>
      <c r="BB31" s="929" t="s">
        <v>2040</v>
      </c>
      <c r="BC31" s="930"/>
      <c r="BD31" s="930"/>
      <c r="BE31" s="930"/>
      <c r="BF31" s="931"/>
      <c r="BG31" s="2849"/>
      <c r="BH31" s="2850"/>
      <c r="BI31" s="2850"/>
      <c r="BJ31" s="2850"/>
      <c r="BK31" s="2850"/>
      <c r="BL31" s="2850"/>
      <c r="BM31" s="2850"/>
      <c r="BN31" s="2851"/>
      <c r="BO31" s="1228" t="s">
        <v>1180</v>
      </c>
      <c r="BP31" s="937"/>
      <c r="BQ31" s="920"/>
      <c r="BR31" s="920"/>
      <c r="BS31" s="920"/>
      <c r="BT31" s="920"/>
      <c r="BU31" s="920"/>
      <c r="BV31" s="920"/>
      <c r="BW31" s="920"/>
      <c r="BX31" s="920"/>
      <c r="BY31" s="920"/>
      <c r="BZ31" s="920"/>
      <c r="CA31" s="920"/>
    </row>
    <row r="32" spans="7:79" ht="18.95" customHeight="1">
      <c r="H32" s="935"/>
      <c r="I32" s="932" t="s">
        <v>737</v>
      </c>
      <c r="J32" s="982" t="s">
        <v>1689</v>
      </c>
      <c r="K32" s="983"/>
      <c r="L32" s="983"/>
      <c r="M32" s="983"/>
      <c r="N32" s="986" t="s">
        <v>2027</v>
      </c>
      <c r="O32" s="1080">
        <v>241657</v>
      </c>
      <c r="P32" s="983"/>
      <c r="Q32" s="984"/>
      <c r="R32" s="1080">
        <v>11</v>
      </c>
      <c r="S32" s="983"/>
      <c r="T32" s="1080" t="s">
        <v>2034</v>
      </c>
      <c r="U32" s="983"/>
      <c r="V32" s="984"/>
      <c r="W32" s="1080" t="s">
        <v>1691</v>
      </c>
      <c r="X32" s="983"/>
      <c r="Y32" s="983"/>
      <c r="Z32" s="983"/>
      <c r="AA32" s="983"/>
      <c r="AB32" s="984"/>
      <c r="AC32" s="1152" t="s">
        <v>1772</v>
      </c>
      <c r="AD32" s="1152"/>
      <c r="AE32" s="1153"/>
      <c r="AF32" s="1029">
        <v>1200</v>
      </c>
      <c r="AG32" s="1027"/>
      <c r="AH32" s="1027"/>
      <c r="AI32" s="1028"/>
      <c r="AJ32" s="982" t="s">
        <v>2030</v>
      </c>
      <c r="AK32" s="983"/>
      <c r="AL32" s="983"/>
      <c r="AM32" s="983"/>
      <c r="AN32" s="983"/>
      <c r="AO32" s="986" t="s">
        <v>2029</v>
      </c>
      <c r="AP32" s="1029">
        <v>600</v>
      </c>
      <c r="AQ32" s="1027"/>
      <c r="AR32" s="1027"/>
      <c r="AS32" s="1028"/>
      <c r="AT32" s="1029">
        <v>100</v>
      </c>
      <c r="AU32" s="1027"/>
      <c r="AV32" s="1027"/>
      <c r="AW32" s="1028"/>
      <c r="AX32" s="1311">
        <f>AP32*3</f>
        <v>1800</v>
      </c>
      <c r="AY32" s="1312"/>
      <c r="AZ32" s="1312"/>
      <c r="BA32" s="1313"/>
      <c r="BB32" s="982" t="s">
        <v>2041</v>
      </c>
      <c r="BC32" s="983"/>
      <c r="BD32" s="983"/>
      <c r="BE32" s="983"/>
      <c r="BF32" s="984"/>
      <c r="BG32" s="1308"/>
      <c r="BH32" s="1309"/>
      <c r="BI32" s="1309"/>
      <c r="BJ32" s="1309"/>
      <c r="BK32" s="1309"/>
      <c r="BL32" s="1309"/>
      <c r="BM32" s="1309"/>
      <c r="BN32" s="1310"/>
      <c r="BO32" s="1068"/>
      <c r="BP32" s="937"/>
      <c r="BQ32" s="920"/>
      <c r="BR32" s="920"/>
      <c r="BS32" s="920"/>
      <c r="BT32" s="920"/>
      <c r="BU32" s="920"/>
      <c r="BV32" s="920"/>
      <c r="BW32" s="920"/>
      <c r="BX32" s="920"/>
      <c r="BY32" s="920"/>
      <c r="BZ32" s="920"/>
      <c r="CA32" s="920"/>
    </row>
    <row r="33" spans="8:79" ht="18.95" customHeight="1">
      <c r="H33" s="935"/>
      <c r="I33" s="932" t="s">
        <v>737</v>
      </c>
      <c r="J33" s="982" t="s">
        <v>1689</v>
      </c>
      <c r="K33" s="983"/>
      <c r="L33" s="983"/>
      <c r="M33" s="983"/>
      <c r="N33" s="986" t="s">
        <v>2027</v>
      </c>
      <c r="O33" s="1080">
        <v>241657</v>
      </c>
      <c r="P33" s="983"/>
      <c r="Q33" s="984"/>
      <c r="R33" s="1080">
        <v>11</v>
      </c>
      <c r="S33" s="983"/>
      <c r="T33" s="1080" t="s">
        <v>2034</v>
      </c>
      <c r="U33" s="983"/>
      <c r="V33" s="984"/>
      <c r="W33" s="1080" t="s">
        <v>1691</v>
      </c>
      <c r="X33" s="983"/>
      <c r="Y33" s="983"/>
      <c r="Z33" s="983"/>
      <c r="AA33" s="983"/>
      <c r="AB33" s="984"/>
      <c r="AC33" s="1152" t="s">
        <v>1773</v>
      </c>
      <c r="AD33" s="1152"/>
      <c r="AE33" s="1153"/>
      <c r="AF33" s="1029">
        <v>1200</v>
      </c>
      <c r="AG33" s="1027"/>
      <c r="AH33" s="1027"/>
      <c r="AI33" s="1028"/>
      <c r="AJ33" s="982" t="s">
        <v>2077</v>
      </c>
      <c r="AK33" s="983"/>
      <c r="AL33" s="983"/>
      <c r="AM33" s="983"/>
      <c r="AN33" s="983"/>
      <c r="AO33" s="986" t="s">
        <v>2029</v>
      </c>
      <c r="AP33" s="1029">
        <v>599</v>
      </c>
      <c r="AQ33" s="1027"/>
      <c r="AR33" s="1027"/>
      <c r="AS33" s="1028"/>
      <c r="AT33" s="1029">
        <v>100</v>
      </c>
      <c r="AU33" s="1027"/>
      <c r="AV33" s="1027"/>
      <c r="AW33" s="1028"/>
      <c r="AX33" s="1311">
        <f t="shared" ref="AX33:AX34" si="0">AP33*3</f>
        <v>1797</v>
      </c>
      <c r="AY33" s="1312"/>
      <c r="AZ33" s="1312"/>
      <c r="BA33" s="1313"/>
      <c r="BB33" s="982" t="s">
        <v>2041</v>
      </c>
      <c r="BC33" s="983"/>
      <c r="BD33" s="983"/>
      <c r="BE33" s="983"/>
      <c r="BF33" s="984"/>
      <c r="BG33" s="1308"/>
      <c r="BH33" s="1309"/>
      <c r="BI33" s="1309"/>
      <c r="BJ33" s="1309"/>
      <c r="BK33" s="1309"/>
      <c r="BL33" s="1309"/>
      <c r="BM33" s="1309"/>
      <c r="BN33" s="1310"/>
      <c r="BO33" s="1068"/>
      <c r="BP33" s="937"/>
      <c r="BQ33" s="920"/>
      <c r="BR33" s="920"/>
      <c r="BS33" s="920"/>
      <c r="BT33" s="920"/>
      <c r="BU33" s="920"/>
      <c r="BV33" s="920"/>
      <c r="BW33" s="920"/>
      <c r="BX33" s="920"/>
      <c r="BY33" s="920"/>
      <c r="BZ33" s="920"/>
      <c r="CA33" s="920"/>
    </row>
    <row r="34" spans="8:79" ht="18.95" customHeight="1">
      <c r="H34" s="935"/>
      <c r="I34" s="932" t="s">
        <v>737</v>
      </c>
      <c r="J34" s="982" t="s">
        <v>1689</v>
      </c>
      <c r="K34" s="983"/>
      <c r="L34" s="983"/>
      <c r="M34" s="983"/>
      <c r="N34" s="986" t="s">
        <v>2027</v>
      </c>
      <c r="O34" s="1080">
        <v>241657</v>
      </c>
      <c r="P34" s="983"/>
      <c r="Q34" s="984"/>
      <c r="R34" s="1080" t="s">
        <v>2026</v>
      </c>
      <c r="S34" s="983"/>
      <c r="T34" s="1080" t="s">
        <v>2035</v>
      </c>
      <c r="U34" s="983"/>
      <c r="V34" s="984"/>
      <c r="W34" s="1080" t="s">
        <v>1691</v>
      </c>
      <c r="X34" s="983"/>
      <c r="Y34" s="983"/>
      <c r="Z34" s="983"/>
      <c r="AA34" s="983"/>
      <c r="AB34" s="984"/>
      <c r="AC34" s="1152" t="s">
        <v>1766</v>
      </c>
      <c r="AD34" s="1152"/>
      <c r="AE34" s="1153"/>
      <c r="AF34" s="1029">
        <v>600</v>
      </c>
      <c r="AG34" s="1027"/>
      <c r="AH34" s="1027"/>
      <c r="AI34" s="1028"/>
      <c r="AJ34" s="982" t="s">
        <v>2031</v>
      </c>
      <c r="AK34" s="983"/>
      <c r="AL34" s="983"/>
      <c r="AM34" s="983"/>
      <c r="AN34" s="983"/>
      <c r="AO34" s="986" t="s">
        <v>2029</v>
      </c>
      <c r="AP34" s="1029">
        <v>590</v>
      </c>
      <c r="AQ34" s="1027"/>
      <c r="AR34" s="1027"/>
      <c r="AS34" s="1028"/>
      <c r="AT34" s="1029">
        <v>95</v>
      </c>
      <c r="AU34" s="1027"/>
      <c r="AV34" s="1027"/>
      <c r="AW34" s="1028"/>
      <c r="AX34" s="1311">
        <f t="shared" si="0"/>
        <v>1770</v>
      </c>
      <c r="AY34" s="1312"/>
      <c r="AZ34" s="1312"/>
      <c r="BA34" s="1313"/>
      <c r="BB34" s="982" t="s">
        <v>2041</v>
      </c>
      <c r="BC34" s="983"/>
      <c r="BD34" s="983"/>
      <c r="BE34" s="983"/>
      <c r="BF34" s="984"/>
      <c r="BG34" s="1308"/>
      <c r="BH34" s="1309"/>
      <c r="BI34" s="1309"/>
      <c r="BJ34" s="1309"/>
      <c r="BK34" s="1309"/>
      <c r="BL34" s="1309"/>
      <c r="BM34" s="1309"/>
      <c r="BN34" s="1310"/>
      <c r="BO34" s="1229"/>
      <c r="BP34" s="937"/>
      <c r="BQ34" s="920"/>
      <c r="BR34" s="920"/>
      <c r="BS34" s="920"/>
      <c r="BT34" s="920"/>
      <c r="BU34" s="920"/>
      <c r="BV34" s="920"/>
      <c r="BW34" s="920"/>
      <c r="BX34" s="920"/>
      <c r="BY34" s="920"/>
      <c r="BZ34" s="920"/>
      <c r="CA34" s="920"/>
    </row>
    <row r="35" spans="8:79" ht="5.0999999999999996" customHeight="1">
      <c r="H35" s="935"/>
      <c r="I35" s="920"/>
      <c r="J35" s="920"/>
      <c r="K35" s="920"/>
      <c r="L35" s="920"/>
      <c r="M35" s="920"/>
      <c r="N35" s="920"/>
      <c r="O35" s="920"/>
      <c r="P35" s="920"/>
      <c r="Q35" s="920"/>
      <c r="R35" s="920"/>
      <c r="S35" s="920"/>
      <c r="T35" s="920"/>
      <c r="U35" s="920"/>
      <c r="V35" s="920"/>
      <c r="W35" s="920"/>
      <c r="X35" s="920"/>
      <c r="Y35" s="920"/>
      <c r="Z35" s="920"/>
      <c r="AA35" s="920"/>
      <c r="AB35" s="920"/>
      <c r="AC35" s="920"/>
      <c r="AD35" s="920"/>
      <c r="AE35" s="920"/>
      <c r="AF35" s="920"/>
      <c r="AG35" s="920"/>
      <c r="AH35" s="920"/>
      <c r="AI35" s="920"/>
      <c r="AJ35" s="920"/>
      <c r="AK35" s="920"/>
      <c r="AL35" s="920"/>
      <c r="AM35" s="920"/>
      <c r="AN35" s="920"/>
      <c r="AO35" s="920"/>
      <c r="AP35" s="920"/>
      <c r="AQ35" s="920"/>
      <c r="AR35" s="920"/>
      <c r="AS35" s="920"/>
      <c r="AT35" s="920"/>
      <c r="AU35" s="920"/>
      <c r="AV35" s="920"/>
      <c r="AW35" s="920"/>
      <c r="AX35" s="920"/>
      <c r="AY35" s="920"/>
      <c r="AZ35" s="920"/>
      <c r="BA35" s="920"/>
      <c r="BB35" s="920"/>
      <c r="BC35" s="920"/>
      <c r="BD35" s="920"/>
      <c r="BE35" s="920"/>
      <c r="BF35" s="920"/>
      <c r="BG35" s="920"/>
      <c r="BH35" s="920"/>
      <c r="BI35" s="920"/>
      <c r="BJ35" s="920"/>
      <c r="BK35" s="920"/>
      <c r="BL35" s="920"/>
      <c r="BM35" s="920"/>
      <c r="BN35" s="920"/>
      <c r="BO35" s="920"/>
      <c r="BP35" s="937"/>
      <c r="BQ35" s="920"/>
      <c r="BR35" s="920"/>
      <c r="BS35" s="920"/>
      <c r="BT35" s="920"/>
      <c r="BU35" s="920"/>
      <c r="BV35" s="920"/>
      <c r="BW35" s="920"/>
      <c r="BX35" s="920"/>
      <c r="BY35" s="920"/>
      <c r="BZ35" s="920"/>
      <c r="CA35" s="920"/>
    </row>
    <row r="36" spans="8:79" ht="5.0999999999999996" customHeight="1">
      <c r="H36" s="935"/>
      <c r="I36" s="977"/>
      <c r="J36" s="977"/>
      <c r="K36" s="977"/>
      <c r="L36" s="977"/>
      <c r="M36" s="977"/>
      <c r="N36" s="977"/>
      <c r="O36" s="977"/>
      <c r="P36" s="977"/>
      <c r="Q36" s="977"/>
      <c r="R36" s="977"/>
      <c r="S36" s="977"/>
      <c r="T36" s="977"/>
      <c r="U36" s="977"/>
      <c r="V36" s="977"/>
      <c r="W36" s="977"/>
      <c r="X36" s="977"/>
      <c r="Y36" s="977"/>
      <c r="Z36" s="977"/>
      <c r="AA36" s="977"/>
      <c r="AB36" s="977"/>
      <c r="AC36" s="977"/>
      <c r="AD36" s="977"/>
      <c r="AE36" s="977"/>
      <c r="AF36" s="977"/>
      <c r="AG36" s="977"/>
      <c r="AH36" s="977"/>
      <c r="AI36" s="977"/>
      <c r="AJ36" s="977"/>
      <c r="AK36" s="977"/>
      <c r="AL36" s="977"/>
      <c r="AM36" s="977"/>
      <c r="AN36" s="977"/>
      <c r="AO36" s="977"/>
      <c r="AP36" s="977"/>
      <c r="AQ36" s="977"/>
      <c r="AR36" s="977"/>
      <c r="AS36" s="977"/>
      <c r="AT36" s="977"/>
      <c r="AU36" s="977"/>
      <c r="AV36" s="977"/>
      <c r="AW36" s="977"/>
      <c r="AX36" s="977"/>
      <c r="AY36" s="977"/>
      <c r="AZ36" s="977"/>
      <c r="BA36" s="977"/>
      <c r="BB36" s="977"/>
      <c r="BC36" s="977"/>
      <c r="BD36" s="977"/>
      <c r="BE36" s="977"/>
      <c r="BF36" s="977"/>
      <c r="BG36" s="977"/>
      <c r="BH36" s="977"/>
      <c r="BI36" s="977"/>
      <c r="BJ36" s="977"/>
      <c r="BK36" s="977"/>
      <c r="BL36" s="977"/>
      <c r="BM36" s="977"/>
      <c r="BN36" s="977"/>
      <c r="BO36" s="977"/>
      <c r="BP36" s="937"/>
      <c r="BQ36" s="920"/>
      <c r="BR36" s="920"/>
      <c r="BS36" s="920"/>
      <c r="BT36" s="920"/>
      <c r="BU36" s="920"/>
      <c r="BV36" s="920"/>
      <c r="BW36" s="920"/>
      <c r="BX36" s="920"/>
      <c r="BY36" s="920"/>
      <c r="BZ36" s="920"/>
      <c r="CA36" s="920"/>
    </row>
    <row r="37" spans="8:79" ht="18.95" customHeight="1">
      <c r="H37" s="935"/>
      <c r="I37" s="977"/>
      <c r="J37" s="977"/>
      <c r="K37" s="977"/>
      <c r="L37" s="977"/>
      <c r="M37" s="977"/>
      <c r="N37" s="977"/>
      <c r="O37" s="977"/>
      <c r="P37" s="977"/>
      <c r="Q37" s="977"/>
      <c r="R37" s="977"/>
      <c r="S37" s="977"/>
      <c r="T37" s="977"/>
      <c r="U37" s="977"/>
      <c r="V37" s="977"/>
      <c r="W37" s="977"/>
      <c r="X37" s="977"/>
      <c r="Y37" s="977"/>
      <c r="Z37" s="977"/>
      <c r="AA37" s="977"/>
      <c r="AB37" s="977"/>
      <c r="AC37" s="980" t="s">
        <v>2045</v>
      </c>
      <c r="AD37" s="979"/>
      <c r="AE37" s="979"/>
      <c r="AF37" s="3620">
        <f>AF34+AF33+AF32</f>
        <v>3000</v>
      </c>
      <c r="AG37" s="3621"/>
      <c r="AH37" s="3621"/>
      <c r="AI37" s="3622"/>
      <c r="AJ37" s="977"/>
      <c r="AK37" s="977"/>
      <c r="AL37" s="977"/>
      <c r="AM37" s="977"/>
      <c r="AN37" s="977"/>
      <c r="AO37" s="977"/>
      <c r="AP37" s="3620">
        <f>AP34+AP33+AP32</f>
        <v>1789</v>
      </c>
      <c r="AQ37" s="3621"/>
      <c r="AR37" s="3621"/>
      <c r="AS37" s="3622"/>
      <c r="AT37" s="3620">
        <f>AT34+AT33+AT32</f>
        <v>295</v>
      </c>
      <c r="AU37" s="3621"/>
      <c r="AV37" s="3621"/>
      <c r="AW37" s="3622"/>
      <c r="AX37" s="3620">
        <f>AX34+AX33+AX32</f>
        <v>5367</v>
      </c>
      <c r="AY37" s="3621"/>
      <c r="AZ37" s="3621"/>
      <c r="BA37" s="3622"/>
      <c r="BB37" s="977"/>
      <c r="BC37" s="977"/>
      <c r="BD37" s="977"/>
      <c r="BE37" s="977"/>
      <c r="BF37" s="977"/>
      <c r="BG37" s="977"/>
      <c r="BH37" s="977"/>
      <c r="BI37" s="977"/>
      <c r="BJ37" s="977"/>
      <c r="BK37" s="977"/>
      <c r="BL37" s="977"/>
      <c r="BM37" s="977"/>
      <c r="BN37" s="977"/>
      <c r="BO37" s="977"/>
      <c r="BP37" s="937"/>
      <c r="BQ37" s="920"/>
      <c r="BR37" s="920"/>
      <c r="BS37" s="920"/>
      <c r="BT37" s="920"/>
      <c r="BU37" s="920"/>
      <c r="BV37" s="920"/>
      <c r="BW37" s="920"/>
      <c r="BX37" s="920"/>
      <c r="BY37" s="920"/>
      <c r="BZ37" s="920"/>
      <c r="CA37" s="920"/>
    </row>
    <row r="38" spans="8:79" ht="5.0999999999999996" customHeight="1">
      <c r="H38" s="935"/>
      <c r="I38" s="977"/>
      <c r="J38" s="977"/>
      <c r="K38" s="977"/>
      <c r="L38" s="977"/>
      <c r="M38" s="977"/>
      <c r="N38" s="977"/>
      <c r="O38" s="977"/>
      <c r="P38" s="977"/>
      <c r="Q38" s="977"/>
      <c r="R38" s="977"/>
      <c r="S38" s="977"/>
      <c r="T38" s="977"/>
      <c r="U38" s="977"/>
      <c r="V38" s="977"/>
      <c r="W38" s="977"/>
      <c r="X38" s="977"/>
      <c r="Y38" s="977"/>
      <c r="Z38" s="977"/>
      <c r="AA38" s="977"/>
      <c r="AB38" s="977"/>
      <c r="AC38" s="977"/>
      <c r="AD38" s="977"/>
      <c r="AE38" s="977"/>
      <c r="AF38" s="977"/>
      <c r="AG38" s="977"/>
      <c r="AH38" s="977"/>
      <c r="AI38" s="977"/>
      <c r="AJ38" s="977"/>
      <c r="AK38" s="977"/>
      <c r="AL38" s="977"/>
      <c r="AM38" s="977"/>
      <c r="AN38" s="977"/>
      <c r="AO38" s="977"/>
      <c r="AP38" s="977"/>
      <c r="AQ38" s="977"/>
      <c r="AR38" s="977"/>
      <c r="AS38" s="977"/>
      <c r="AT38" s="977"/>
      <c r="AU38" s="977"/>
      <c r="AV38" s="977"/>
      <c r="AW38" s="977"/>
      <c r="AX38" s="977"/>
      <c r="AY38" s="977"/>
      <c r="AZ38" s="977"/>
      <c r="BA38" s="977"/>
      <c r="BB38" s="977"/>
      <c r="BC38" s="977"/>
      <c r="BD38" s="977"/>
      <c r="BE38" s="977"/>
      <c r="BF38" s="977"/>
      <c r="BG38" s="977"/>
      <c r="BH38" s="977"/>
      <c r="BI38" s="977"/>
      <c r="BJ38" s="977"/>
      <c r="BK38" s="977"/>
      <c r="BL38" s="977"/>
      <c r="BM38" s="977"/>
      <c r="BN38" s="977"/>
      <c r="BO38" s="977"/>
      <c r="BP38" s="937"/>
      <c r="BQ38" s="920"/>
      <c r="BR38" s="920"/>
      <c r="BS38" s="920"/>
      <c r="BT38" s="920"/>
      <c r="BU38" s="920"/>
      <c r="BV38" s="920"/>
      <c r="BW38" s="920"/>
      <c r="BX38" s="920"/>
      <c r="BY38" s="920"/>
      <c r="BZ38" s="920"/>
      <c r="CA38" s="920"/>
    </row>
    <row r="39" spans="8:79" s="962" customFormat="1" ht="18.95" customHeight="1">
      <c r="H39" s="976"/>
      <c r="I39" s="974"/>
      <c r="J39" s="974"/>
      <c r="K39" s="974"/>
      <c r="L39" s="974"/>
      <c r="M39" s="974"/>
      <c r="N39" s="974"/>
      <c r="O39" s="974"/>
      <c r="P39" s="974"/>
      <c r="Q39" s="974"/>
      <c r="R39" s="974"/>
      <c r="S39" s="974"/>
      <c r="T39" s="974"/>
      <c r="U39" s="974"/>
      <c r="V39" s="974"/>
      <c r="W39" s="974"/>
      <c r="X39" s="974"/>
      <c r="Y39" s="974"/>
      <c r="Z39" s="974"/>
      <c r="AA39" s="974"/>
      <c r="AB39" s="974"/>
      <c r="AC39" s="974"/>
      <c r="AD39" s="974"/>
      <c r="AE39" s="974"/>
      <c r="AF39" s="974"/>
      <c r="AG39" s="974"/>
      <c r="AH39" s="974"/>
      <c r="AI39" s="974"/>
      <c r="AJ39" s="974"/>
      <c r="AK39" s="974"/>
      <c r="AL39" s="974"/>
      <c r="AM39" s="974"/>
      <c r="AN39" s="974"/>
      <c r="AO39" s="974"/>
      <c r="AP39" s="974"/>
      <c r="AQ39" s="974"/>
      <c r="AR39" s="974"/>
      <c r="AS39" s="974"/>
      <c r="AT39" s="974"/>
      <c r="AU39" s="974"/>
      <c r="AV39" s="974"/>
      <c r="AW39" s="974"/>
      <c r="AX39" s="974"/>
      <c r="AY39" s="974"/>
      <c r="AZ39" s="974"/>
      <c r="BA39" s="974"/>
      <c r="BB39" s="974"/>
      <c r="BC39" s="974"/>
      <c r="BD39" s="974"/>
      <c r="BE39" s="974"/>
      <c r="BF39" s="974"/>
      <c r="BG39" s="974"/>
      <c r="BH39" s="974"/>
      <c r="BI39" s="974"/>
      <c r="BJ39" s="974"/>
      <c r="BK39" s="974"/>
      <c r="BL39" s="974"/>
      <c r="BM39" s="974"/>
      <c r="BN39" s="974"/>
      <c r="BO39" s="974"/>
      <c r="BP39" s="1041"/>
      <c r="BQ39" s="974"/>
      <c r="BR39" s="974"/>
      <c r="BS39" s="974"/>
      <c r="BT39" s="920"/>
      <c r="BU39" s="920"/>
      <c r="BV39" s="920"/>
      <c r="BW39" s="920"/>
      <c r="BX39" s="920"/>
      <c r="BY39" s="920"/>
      <c r="BZ39" s="920"/>
      <c r="CA39" s="920"/>
    </row>
    <row r="40" spans="8:79" s="962" customFormat="1" ht="18.95" customHeight="1">
      <c r="H40" s="976"/>
      <c r="I40" s="974" t="s">
        <v>2078</v>
      </c>
      <c r="J40" s="974"/>
      <c r="K40" s="974"/>
      <c r="L40" s="974"/>
      <c r="M40" s="974"/>
      <c r="N40" s="974"/>
      <c r="O40" s="974"/>
      <c r="P40" s="1325" t="s">
        <v>2079</v>
      </c>
      <c r="Q40" s="974"/>
      <c r="R40" s="974"/>
      <c r="S40" s="974"/>
      <c r="T40" s="974"/>
      <c r="U40" s="974"/>
      <c r="V40" s="974"/>
      <c r="W40" s="974"/>
      <c r="X40" s="974"/>
      <c r="Y40" s="974"/>
      <c r="Z40" s="974"/>
      <c r="AA40" s="974"/>
      <c r="AB40" s="974"/>
      <c r="AC40" s="974"/>
      <c r="AD40" s="974"/>
      <c r="AE40" s="974"/>
      <c r="AF40" s="974"/>
      <c r="AG40" s="974"/>
      <c r="AH40" s="974"/>
      <c r="AI40" s="974"/>
      <c r="AK40" s="974"/>
      <c r="AL40" s="974"/>
      <c r="AV40" s="974"/>
      <c r="AW40" s="974"/>
      <c r="AX40" s="974"/>
      <c r="AY40" s="974"/>
      <c r="AZ40" s="974"/>
      <c r="BA40" s="974"/>
      <c r="BB40" s="974"/>
      <c r="BC40" s="974"/>
      <c r="BD40" s="974"/>
      <c r="BE40" s="974"/>
      <c r="BF40" s="974"/>
      <c r="BG40" s="974"/>
      <c r="BH40" s="974"/>
      <c r="BI40" s="974"/>
      <c r="BJ40" s="974"/>
      <c r="BK40" s="974"/>
      <c r="BL40" s="974"/>
      <c r="BM40" s="974"/>
      <c r="BN40" s="974"/>
      <c r="BO40" s="974"/>
      <c r="BP40" s="1041"/>
      <c r="BT40" s="920"/>
      <c r="BU40" s="920"/>
      <c r="BV40" s="920"/>
      <c r="BW40" s="920"/>
    </row>
    <row r="41" spans="8:79" ht="9.9499999999999993" customHeight="1">
      <c r="H41" s="935"/>
      <c r="I41" s="1045"/>
      <c r="J41" s="920"/>
      <c r="K41" s="920"/>
      <c r="L41" s="920"/>
      <c r="M41" s="920"/>
      <c r="N41" s="920"/>
      <c r="O41" s="920"/>
      <c r="P41" s="920"/>
      <c r="Q41" s="920"/>
      <c r="R41" s="920"/>
      <c r="S41" s="920"/>
      <c r="T41" s="920"/>
      <c r="U41" s="920"/>
      <c r="V41" s="920"/>
      <c r="W41" s="920"/>
      <c r="X41" s="920"/>
      <c r="Y41" s="920"/>
      <c r="Z41" s="920"/>
      <c r="AA41" s="920"/>
      <c r="AB41" s="920"/>
      <c r="AC41" s="920"/>
      <c r="AD41" s="920"/>
      <c r="AE41" s="920"/>
      <c r="AF41" s="920"/>
      <c r="AG41" s="920"/>
      <c r="AH41" s="920"/>
      <c r="AI41" s="920"/>
      <c r="AJ41" s="920"/>
      <c r="AK41" s="920"/>
      <c r="AL41" s="920"/>
      <c r="AV41" s="920"/>
      <c r="AW41" s="920"/>
      <c r="AX41" s="920"/>
      <c r="AY41" s="920"/>
      <c r="AZ41" s="920"/>
      <c r="BA41" s="920"/>
      <c r="BB41" s="920"/>
      <c r="BC41" s="920"/>
      <c r="BD41" s="920"/>
      <c r="BE41" s="920"/>
      <c r="BF41" s="920"/>
      <c r="BG41" s="920"/>
      <c r="BH41" s="920"/>
      <c r="BI41" s="920"/>
      <c r="BJ41" s="920"/>
      <c r="BK41" s="920"/>
      <c r="BL41" s="920"/>
      <c r="BM41" s="920"/>
      <c r="BN41" s="920"/>
      <c r="BO41" s="920"/>
      <c r="BP41" s="937"/>
      <c r="BT41" s="920"/>
      <c r="BU41" s="920"/>
      <c r="BV41" s="920"/>
      <c r="BW41" s="920"/>
    </row>
    <row r="42" spans="8:79" s="962" customFormat="1" ht="18.95" customHeight="1">
      <c r="H42" s="976"/>
      <c r="I42" s="2880" t="s">
        <v>1559</v>
      </c>
      <c r="J42" s="929" t="s">
        <v>2043</v>
      </c>
      <c r="K42" s="930"/>
      <c r="L42" s="930"/>
      <c r="M42" s="930"/>
      <c r="N42" s="930"/>
      <c r="O42" s="930"/>
      <c r="P42" s="930"/>
      <c r="Q42" s="930"/>
      <c r="R42" s="930"/>
      <c r="S42" s="930"/>
      <c r="T42" s="930"/>
      <c r="U42" s="930"/>
      <c r="V42" s="930"/>
      <c r="W42" s="930"/>
      <c r="X42" s="930"/>
      <c r="Y42" s="930"/>
      <c r="Z42" s="930"/>
      <c r="AA42" s="930"/>
      <c r="AB42" s="930"/>
      <c r="AC42" s="930"/>
      <c r="AD42" s="930"/>
      <c r="AE42" s="930"/>
      <c r="AF42" s="929" t="s">
        <v>2075</v>
      </c>
      <c r="AG42" s="930"/>
      <c r="AH42" s="930"/>
      <c r="AI42" s="930"/>
      <c r="AJ42" s="930"/>
      <c r="AK42" s="930"/>
      <c r="AL42" s="930"/>
      <c r="AM42" s="930"/>
      <c r="AN42" s="930"/>
      <c r="AO42" s="930"/>
      <c r="AP42" s="930"/>
      <c r="AQ42" s="931"/>
      <c r="AR42" s="1229"/>
      <c r="BJ42" s="974"/>
      <c r="BK42" s="974"/>
      <c r="BL42" s="974"/>
      <c r="BM42" s="974"/>
      <c r="BN42" s="974"/>
      <c r="BO42" s="974"/>
      <c r="BP42" s="1041"/>
      <c r="BT42" s="920"/>
      <c r="BU42" s="920"/>
      <c r="BV42" s="920"/>
      <c r="BW42" s="920"/>
    </row>
    <row r="43" spans="8:79" s="962" customFormat="1" ht="18.95" customHeight="1">
      <c r="H43" s="976"/>
      <c r="I43" s="2881"/>
      <c r="J43" s="929" t="s">
        <v>699</v>
      </c>
      <c r="K43" s="930"/>
      <c r="L43" s="930"/>
      <c r="M43" s="930"/>
      <c r="N43" s="931"/>
      <c r="O43" s="929" t="s">
        <v>700</v>
      </c>
      <c r="P43" s="930"/>
      <c r="Q43" s="931"/>
      <c r="R43" s="929" t="s">
        <v>2025</v>
      </c>
      <c r="S43" s="930"/>
      <c r="T43" s="929" t="s">
        <v>2032</v>
      </c>
      <c r="U43" s="930"/>
      <c r="V43" s="931"/>
      <c r="W43" s="929" t="s">
        <v>1697</v>
      </c>
      <c r="X43" s="930"/>
      <c r="Y43" s="930"/>
      <c r="Z43" s="930"/>
      <c r="AA43" s="930"/>
      <c r="AB43" s="931"/>
      <c r="AC43" s="930" t="s">
        <v>2080</v>
      </c>
      <c r="AD43" s="930"/>
      <c r="AE43" s="930"/>
      <c r="AF43" s="1025" t="s">
        <v>2036</v>
      </c>
      <c r="AG43" s="1026"/>
      <c r="AH43" s="1026"/>
      <c r="AI43" s="1182"/>
      <c r="AJ43" s="1025" t="s">
        <v>2037</v>
      </c>
      <c r="AK43" s="1026"/>
      <c r="AL43" s="1026"/>
      <c r="AM43" s="1182"/>
      <c r="AN43" s="1025" t="s">
        <v>2076</v>
      </c>
      <c r="AO43" s="1026"/>
      <c r="AP43" s="1026"/>
      <c r="AQ43" s="1182"/>
      <c r="AR43" s="1228" t="s">
        <v>1180</v>
      </c>
      <c r="BJ43" s="974"/>
      <c r="BK43" s="974"/>
      <c r="BL43" s="974"/>
      <c r="BM43" s="974"/>
      <c r="BN43" s="974"/>
      <c r="BO43" s="974"/>
      <c r="BP43" s="1041"/>
    </row>
    <row r="44" spans="8:79" s="962" customFormat="1" ht="18.95" customHeight="1">
      <c r="H44" s="976"/>
      <c r="I44" s="932" t="s">
        <v>737</v>
      </c>
      <c r="J44" s="1029" t="s">
        <v>1830</v>
      </c>
      <c r="K44" s="1162"/>
      <c r="L44" s="1162"/>
      <c r="M44" s="1162"/>
      <c r="N44" s="1320"/>
      <c r="O44" s="1029" t="s">
        <v>700</v>
      </c>
      <c r="P44" s="1162"/>
      <c r="Q44" s="1320"/>
      <c r="R44" s="1029">
        <v>11</v>
      </c>
      <c r="S44" s="1162"/>
      <c r="T44" s="1029" t="s">
        <v>2033</v>
      </c>
      <c r="U44" s="1162"/>
      <c r="V44" s="1320"/>
      <c r="W44" s="1080" t="s">
        <v>1691</v>
      </c>
      <c r="X44" s="983"/>
      <c r="Y44" s="983"/>
      <c r="Z44" s="983"/>
      <c r="AA44" s="983"/>
      <c r="AB44" s="984"/>
      <c r="AC44" s="1152" t="s">
        <v>1772</v>
      </c>
      <c r="AD44" s="1152"/>
      <c r="AE44" s="1153"/>
      <c r="AF44" s="1321">
        <v>1200</v>
      </c>
      <c r="AG44" s="1322"/>
      <c r="AH44" s="1322"/>
      <c r="AI44" s="1323"/>
      <c r="AJ44" s="1321">
        <f>AP32+AP33</f>
        <v>1199</v>
      </c>
      <c r="AK44" s="1322"/>
      <c r="AL44" s="1322"/>
      <c r="AM44" s="1323"/>
      <c r="AN44" s="1324">
        <f>AJ44-AF44</f>
        <v>-1</v>
      </c>
      <c r="AO44" s="1322"/>
      <c r="AP44" s="1322"/>
      <c r="AQ44" s="1323"/>
      <c r="AR44" s="1068"/>
      <c r="BJ44" s="974"/>
      <c r="BK44" s="974"/>
      <c r="BL44" s="974"/>
      <c r="BM44" s="974"/>
      <c r="BN44" s="974"/>
      <c r="BO44" s="974"/>
      <c r="BP44" s="1041"/>
    </row>
    <row r="45" spans="8:79" s="962" customFormat="1" ht="18.95" customHeight="1">
      <c r="H45" s="976"/>
      <c r="I45" s="932" t="s">
        <v>737</v>
      </c>
      <c r="J45" s="1029" t="s">
        <v>1830</v>
      </c>
      <c r="K45" s="1162"/>
      <c r="L45" s="1162"/>
      <c r="M45" s="1162"/>
      <c r="N45" s="1320"/>
      <c r="O45" s="1029" t="s">
        <v>700</v>
      </c>
      <c r="P45" s="1162"/>
      <c r="Q45" s="1320"/>
      <c r="R45" s="1080" t="s">
        <v>2026</v>
      </c>
      <c r="S45" s="1162"/>
      <c r="T45" s="1080" t="s">
        <v>2035</v>
      </c>
      <c r="U45" s="1162"/>
      <c r="V45" s="1320"/>
      <c r="W45" s="1080" t="s">
        <v>1691</v>
      </c>
      <c r="X45" s="983"/>
      <c r="Y45" s="983"/>
      <c r="Z45" s="983"/>
      <c r="AA45" s="983"/>
      <c r="AB45" s="984"/>
      <c r="AC45" s="1152" t="s">
        <v>1773</v>
      </c>
      <c r="AD45" s="1152"/>
      <c r="AE45" s="1153"/>
      <c r="AF45" s="1321">
        <v>600</v>
      </c>
      <c r="AG45" s="1322"/>
      <c r="AH45" s="1322"/>
      <c r="AI45" s="1323"/>
      <c r="AJ45" s="1321">
        <v>590</v>
      </c>
      <c r="AK45" s="1322"/>
      <c r="AL45" s="1322"/>
      <c r="AM45" s="1323"/>
      <c r="AN45" s="1324">
        <f>AJ45-AF45</f>
        <v>-10</v>
      </c>
      <c r="AO45" s="1322"/>
      <c r="AP45" s="1322"/>
      <c r="AQ45" s="1323"/>
      <c r="AR45" s="1229"/>
      <c r="BJ45" s="974"/>
      <c r="BK45" s="974"/>
      <c r="BL45" s="974"/>
      <c r="BM45" s="974"/>
      <c r="BN45" s="974"/>
      <c r="BO45" s="974"/>
      <c r="BP45" s="1041"/>
    </row>
    <row r="46" spans="8:79" s="962" customFormat="1" ht="5.0999999999999996" customHeight="1">
      <c r="H46" s="976"/>
      <c r="I46" s="974"/>
      <c r="J46" s="974"/>
      <c r="K46" s="974"/>
      <c r="L46" s="974"/>
      <c r="M46" s="974"/>
      <c r="N46" s="974"/>
      <c r="O46" s="974"/>
      <c r="P46" s="974"/>
      <c r="Q46" s="974"/>
      <c r="R46" s="974"/>
      <c r="S46" s="974"/>
      <c r="T46" s="974"/>
      <c r="U46" s="974"/>
      <c r="V46" s="974"/>
      <c r="AF46" s="974"/>
      <c r="AG46" s="974"/>
      <c r="AH46" s="974"/>
      <c r="AI46" s="974"/>
      <c r="AJ46" s="974"/>
      <c r="AK46" s="974"/>
      <c r="AL46" s="974"/>
      <c r="AM46" s="974"/>
      <c r="AN46" s="974"/>
      <c r="AO46" s="974"/>
      <c r="AP46" s="974"/>
      <c r="AQ46" s="974"/>
      <c r="BJ46" s="974"/>
      <c r="BK46" s="974"/>
      <c r="BL46" s="974"/>
      <c r="BM46" s="974"/>
      <c r="BN46" s="974"/>
      <c r="BO46" s="974"/>
      <c r="BP46" s="1041"/>
    </row>
    <row r="47" spans="8:79" s="962" customFormat="1" ht="5.0999999999999996" customHeight="1">
      <c r="H47" s="976"/>
      <c r="I47" s="977"/>
      <c r="J47" s="977"/>
      <c r="K47" s="977"/>
      <c r="L47" s="977"/>
      <c r="M47" s="977"/>
      <c r="N47" s="977"/>
      <c r="O47" s="977"/>
      <c r="P47" s="977"/>
      <c r="Q47" s="977"/>
      <c r="R47" s="977"/>
      <c r="S47" s="977"/>
      <c r="T47" s="977"/>
      <c r="U47" s="977"/>
      <c r="V47" s="977"/>
      <c r="W47" s="977"/>
      <c r="X47" s="977"/>
      <c r="Y47" s="977"/>
      <c r="Z47" s="977"/>
      <c r="AA47" s="977"/>
      <c r="AB47" s="977"/>
      <c r="AC47" s="977"/>
      <c r="AD47" s="977"/>
      <c r="AE47" s="977"/>
      <c r="AF47" s="977"/>
      <c r="AG47" s="977"/>
      <c r="AH47" s="977"/>
      <c r="AI47" s="977"/>
      <c r="AJ47" s="977"/>
      <c r="AK47" s="977"/>
      <c r="AL47" s="977"/>
      <c r="AM47" s="977"/>
      <c r="AN47" s="977"/>
      <c r="AO47" s="977"/>
      <c r="AP47" s="977"/>
      <c r="AQ47" s="977"/>
      <c r="AR47" s="977"/>
      <c r="BJ47" s="974"/>
      <c r="BK47" s="974"/>
      <c r="BL47" s="974"/>
      <c r="BM47" s="974"/>
      <c r="BN47" s="974"/>
      <c r="BO47" s="974"/>
      <c r="BP47" s="1041"/>
    </row>
    <row r="48" spans="8:79" s="962" customFormat="1" ht="18.95" customHeight="1">
      <c r="H48" s="976"/>
      <c r="I48" s="977"/>
      <c r="J48" s="977"/>
      <c r="K48" s="977"/>
      <c r="L48" s="977"/>
      <c r="M48" s="977"/>
      <c r="N48" s="977"/>
      <c r="O48" s="977"/>
      <c r="P48" s="977"/>
      <c r="Q48" s="977"/>
      <c r="R48" s="977"/>
      <c r="S48" s="977"/>
      <c r="T48" s="980"/>
      <c r="U48" s="979"/>
      <c r="V48" s="979"/>
      <c r="W48" s="977"/>
      <c r="X48" s="977"/>
      <c r="Y48" s="977"/>
      <c r="Z48" s="977"/>
      <c r="AA48" s="977"/>
      <c r="AB48" s="977"/>
      <c r="AC48" s="980" t="s">
        <v>2045</v>
      </c>
      <c r="AD48" s="979"/>
      <c r="AE48" s="979"/>
      <c r="AF48" s="3620">
        <f>AF44+AF45</f>
        <v>1800</v>
      </c>
      <c r="AG48" s="3621"/>
      <c r="AH48" s="3621"/>
      <c r="AI48" s="3622"/>
      <c r="AJ48" s="3620">
        <f>AJ44+AJ45</f>
        <v>1789</v>
      </c>
      <c r="AK48" s="3621"/>
      <c r="AL48" s="3621"/>
      <c r="AM48" s="3622"/>
      <c r="AN48" s="1324">
        <f>AJ48-AF48</f>
        <v>-11</v>
      </c>
      <c r="AO48" s="1322"/>
      <c r="AP48" s="1322"/>
      <c r="AQ48" s="1323"/>
      <c r="AR48" s="977"/>
      <c r="BJ48" s="974"/>
      <c r="BK48" s="974"/>
      <c r="BL48" s="974"/>
      <c r="BM48" s="974"/>
      <c r="BN48" s="974"/>
      <c r="BO48" s="974"/>
      <c r="BP48" s="1041"/>
    </row>
    <row r="49" spans="6:79" s="962" customFormat="1" ht="5.0999999999999996" customHeight="1">
      <c r="H49" s="976"/>
      <c r="I49" s="977"/>
      <c r="J49" s="977"/>
      <c r="K49" s="977"/>
      <c r="L49" s="977"/>
      <c r="M49" s="977"/>
      <c r="N49" s="977"/>
      <c r="O49" s="977"/>
      <c r="P49" s="977"/>
      <c r="Q49" s="977"/>
      <c r="R49" s="977"/>
      <c r="S49" s="977"/>
      <c r="T49" s="977"/>
      <c r="U49" s="977"/>
      <c r="V49" s="977"/>
      <c r="W49" s="977"/>
      <c r="X49" s="977"/>
      <c r="Y49" s="977"/>
      <c r="Z49" s="977"/>
      <c r="AA49" s="977"/>
      <c r="AB49" s="977"/>
      <c r="AC49" s="977"/>
      <c r="AD49" s="977"/>
      <c r="AE49" s="977"/>
      <c r="AF49" s="977"/>
      <c r="AG49" s="977"/>
      <c r="AH49" s="977"/>
      <c r="AI49" s="977"/>
      <c r="AJ49" s="977"/>
      <c r="AK49" s="977"/>
      <c r="AL49" s="977"/>
      <c r="AM49" s="977"/>
      <c r="AN49" s="977"/>
      <c r="AO49" s="977"/>
      <c r="AP49" s="977"/>
      <c r="AQ49" s="977"/>
      <c r="AR49" s="977"/>
      <c r="BJ49" s="974"/>
      <c r="BK49" s="974"/>
      <c r="BL49" s="974"/>
      <c r="BM49" s="974"/>
      <c r="BN49" s="974"/>
      <c r="BO49" s="974"/>
      <c r="BP49" s="1041"/>
    </row>
    <row r="50" spans="6:79" ht="18.95" customHeight="1">
      <c r="H50" s="936"/>
      <c r="I50" s="939"/>
      <c r="J50" s="939"/>
      <c r="K50" s="939"/>
      <c r="L50" s="939"/>
      <c r="M50" s="939"/>
      <c r="N50" s="939"/>
      <c r="O50" s="939"/>
      <c r="P50" s="939"/>
      <c r="Q50" s="939"/>
      <c r="R50" s="939"/>
      <c r="S50" s="939"/>
      <c r="T50" s="939"/>
      <c r="U50" s="939"/>
      <c r="V50" s="939"/>
      <c r="W50" s="939"/>
      <c r="X50" s="939"/>
      <c r="Y50" s="939"/>
      <c r="Z50" s="939"/>
      <c r="AA50" s="939"/>
      <c r="AB50" s="939"/>
      <c r="AC50" s="939"/>
      <c r="AD50" s="939"/>
      <c r="AE50" s="939"/>
      <c r="AF50" s="939"/>
      <c r="AG50" s="939"/>
      <c r="AH50" s="939"/>
      <c r="AI50" s="939"/>
      <c r="AJ50" s="939"/>
      <c r="AK50" s="939"/>
      <c r="AL50" s="939"/>
      <c r="AM50" s="939"/>
      <c r="AN50" s="939"/>
      <c r="AO50" s="939"/>
      <c r="AP50" s="939"/>
      <c r="AQ50" s="939"/>
      <c r="AR50" s="939"/>
      <c r="AS50" s="939"/>
      <c r="AT50" s="939"/>
      <c r="AU50" s="939"/>
      <c r="AV50" s="939"/>
      <c r="AW50" s="939"/>
      <c r="AX50" s="939"/>
      <c r="AY50" s="939"/>
      <c r="AZ50" s="939"/>
      <c r="BA50" s="939"/>
      <c r="BB50" s="939"/>
      <c r="BC50" s="939"/>
      <c r="BD50" s="939"/>
      <c r="BE50" s="939"/>
      <c r="BF50" s="939"/>
      <c r="BG50" s="939"/>
      <c r="BH50" s="939"/>
      <c r="BI50" s="939"/>
      <c r="BJ50" s="939"/>
      <c r="BK50" s="939"/>
      <c r="BL50" s="939"/>
      <c r="BM50" s="939"/>
      <c r="BN50" s="939"/>
      <c r="BO50" s="939"/>
      <c r="BP50" s="940"/>
    </row>
    <row r="53" spans="6:79" ht="18.95" customHeight="1">
      <c r="G53" s="924" t="s">
        <v>2091</v>
      </c>
    </row>
    <row r="55" spans="6:79" ht="18.95" customHeight="1">
      <c r="H55" s="486" t="s">
        <v>2063</v>
      </c>
    </row>
    <row r="56" spans="6:79" ht="18.95" customHeight="1">
      <c r="H56" s="486" t="s">
        <v>2082</v>
      </c>
    </row>
    <row r="58" spans="6:79" ht="5.0999999999999996" customHeight="1">
      <c r="F58"/>
      <c r="G58"/>
      <c r="H58"/>
      <c r="I58" s="536"/>
      <c r="J58" s="536"/>
      <c r="K58" s="536"/>
      <c r="L58" s="536"/>
      <c r="M58" s="536"/>
      <c r="N58" s="536"/>
      <c r="O58" s="536"/>
      <c r="P58" s="921"/>
      <c r="Q58" s="922"/>
      <c r="R58" s="922"/>
      <c r="S58" s="922"/>
      <c r="T58" s="922"/>
      <c r="U58" s="923"/>
      <c r="AC58" s="920"/>
      <c r="AD58" s="920"/>
      <c r="AE58" s="920"/>
      <c r="AF58" s="920"/>
      <c r="AG58" s="920"/>
      <c r="AH58" s="920"/>
      <c r="AI58" s="920"/>
      <c r="AJ58" s="920"/>
      <c r="AK58" s="920"/>
      <c r="AL58" s="920"/>
      <c r="AM58" s="920"/>
      <c r="AN58" s="920"/>
      <c r="AO58" s="920"/>
      <c r="AP58" s="920"/>
      <c r="AQ58" s="920"/>
      <c r="AR58" s="920"/>
      <c r="AS58" s="920"/>
      <c r="AT58" s="920"/>
      <c r="AU58" s="920"/>
      <c r="AV58" s="920"/>
      <c r="AW58" s="920"/>
      <c r="AX58" s="920"/>
      <c r="AY58" s="920"/>
      <c r="AZ58" s="920"/>
      <c r="BA58" s="920"/>
      <c r="BB58" s="920"/>
      <c r="BC58" s="920"/>
      <c r="BD58" s="920"/>
      <c r="BE58" s="920"/>
      <c r="BF58" s="920"/>
      <c r="BG58" s="920"/>
    </row>
    <row r="59" spans="6:79" ht="18.95" customHeight="1">
      <c r="F59"/>
      <c r="G59"/>
      <c r="H59" s="536"/>
      <c r="I59" s="1020" t="s">
        <v>2092</v>
      </c>
      <c r="J59" s="1021"/>
      <c r="K59" s="1021"/>
      <c r="L59" s="1021"/>
      <c r="M59" s="1022"/>
      <c r="N59" s="1022"/>
      <c r="O59" s="1023"/>
      <c r="P59" s="907" t="s">
        <v>1519</v>
      </c>
      <c r="Q59" s="908"/>
      <c r="R59" s="908"/>
      <c r="S59" s="908"/>
      <c r="T59" s="908"/>
      <c r="U59" s="909"/>
      <c r="V59" s="920"/>
      <c r="W59" s="920"/>
      <c r="X59" s="920"/>
      <c r="Y59" s="920"/>
      <c r="Z59" s="920"/>
      <c r="AA59" s="920"/>
      <c r="AB59" s="920"/>
      <c r="AC59" s="920"/>
      <c r="AD59" s="920"/>
      <c r="AE59" s="920"/>
      <c r="AF59" s="920"/>
      <c r="AG59" s="920"/>
      <c r="AH59" s="920"/>
      <c r="AI59" s="920"/>
      <c r="AJ59" s="920"/>
      <c r="AK59" s="920"/>
      <c r="AL59" s="920"/>
      <c r="AM59" s="920"/>
      <c r="AQ59" s="920"/>
      <c r="AR59" s="920"/>
      <c r="AS59" s="920"/>
      <c r="AT59" s="920"/>
      <c r="AU59" s="920"/>
      <c r="AV59" s="920"/>
      <c r="AW59" s="920"/>
      <c r="AX59" s="920"/>
      <c r="AY59" s="920"/>
      <c r="AZ59" s="920"/>
      <c r="BA59" s="920"/>
      <c r="BB59" s="920"/>
      <c r="BC59" s="920"/>
      <c r="BD59" s="920"/>
      <c r="BE59" s="920"/>
      <c r="BF59" s="920"/>
      <c r="BG59" s="920"/>
      <c r="BH59" s="920"/>
    </row>
    <row r="60" spans="6:79" ht="9.9499999999999993" customHeight="1">
      <c r="F60"/>
      <c r="G60"/>
      <c r="H60" s="916"/>
      <c r="I60" s="1317"/>
      <c r="J60" s="1317"/>
      <c r="K60" s="1317"/>
      <c r="L60" s="1317"/>
      <c r="M60" s="1317"/>
      <c r="N60" s="1317"/>
      <c r="O60" s="536"/>
      <c r="P60" s="536"/>
      <c r="Q60" s="536"/>
      <c r="R60" s="536"/>
      <c r="S60" s="536"/>
      <c r="T60" s="536"/>
      <c r="U60" s="536"/>
      <c r="V60" s="1316"/>
      <c r="W60" s="1316"/>
      <c r="X60" s="1316"/>
      <c r="Y60" s="1316"/>
      <c r="Z60" s="1316"/>
      <c r="AA60" s="1316"/>
      <c r="AB60" s="1316"/>
      <c r="AC60" s="1316"/>
      <c r="AD60" s="1316"/>
      <c r="AE60" s="1316"/>
      <c r="AF60" s="1316"/>
      <c r="AG60" s="1316"/>
      <c r="AH60" s="1316"/>
      <c r="AI60" s="1316"/>
      <c r="AJ60" s="1316"/>
      <c r="AK60" s="1316"/>
      <c r="AL60" s="1316"/>
      <c r="AM60" s="1316"/>
      <c r="AN60" s="1316"/>
      <c r="AO60" s="1316"/>
      <c r="AP60" s="1316"/>
      <c r="AQ60" s="1316"/>
      <c r="AR60" s="1316"/>
      <c r="AS60" s="1316"/>
      <c r="AT60" s="1316"/>
      <c r="AU60" s="1316"/>
      <c r="AV60" s="1316"/>
      <c r="AW60" s="1316"/>
      <c r="AX60" s="1316"/>
      <c r="AY60" s="1316"/>
      <c r="AZ60" s="1316"/>
      <c r="BA60" s="1316"/>
      <c r="BB60" s="1316"/>
      <c r="BC60" s="1316"/>
      <c r="BD60" s="1316"/>
      <c r="BE60" s="1316"/>
      <c r="BF60" s="1316"/>
      <c r="BG60" s="1316"/>
      <c r="BH60" s="1316"/>
      <c r="BI60" s="1316"/>
      <c r="BJ60" s="1316"/>
      <c r="BK60" s="1316"/>
      <c r="BL60" s="1316"/>
      <c r="BM60" s="1316"/>
      <c r="BN60" s="1316"/>
      <c r="BO60" s="1316"/>
      <c r="BP60" s="1316"/>
      <c r="BQ60" s="1316"/>
      <c r="BR60" s="1316"/>
      <c r="BS60" s="1316"/>
      <c r="BT60" s="1316"/>
      <c r="BU60" s="1316"/>
      <c r="BV60" s="1316"/>
      <c r="BW60" s="1316"/>
      <c r="BX60" s="1316"/>
      <c r="BY60" s="1316"/>
      <c r="BZ60" s="1316"/>
      <c r="CA60" s="1318"/>
    </row>
    <row r="61" spans="6:79" ht="18.95" customHeight="1">
      <c r="H61" s="935"/>
      <c r="I61" s="982" t="s">
        <v>2062</v>
      </c>
      <c r="J61" s="983"/>
      <c r="K61" s="983"/>
      <c r="L61" s="983"/>
      <c r="M61" s="983"/>
      <c r="N61" s="986" t="s">
        <v>2029</v>
      </c>
      <c r="O61" s="920"/>
      <c r="P61" s="2890" t="s">
        <v>1179</v>
      </c>
      <c r="Q61" s="2891"/>
      <c r="R61" s="2891"/>
      <c r="S61" s="2892"/>
      <c r="T61" s="986" t="s">
        <v>1180</v>
      </c>
      <c r="U61" s="987" t="s">
        <v>1178</v>
      </c>
      <c r="V61" s="2890" t="s">
        <v>1179</v>
      </c>
      <c r="W61" s="2891"/>
      <c r="X61" s="2891"/>
      <c r="Y61" s="2892"/>
      <c r="Z61" s="986" t="s">
        <v>1180</v>
      </c>
      <c r="AA61" s="920"/>
      <c r="AB61" s="910" t="s">
        <v>2061</v>
      </c>
      <c r="AC61" s="981"/>
      <c r="AD61" s="938"/>
      <c r="AE61" s="982" t="s">
        <v>2030</v>
      </c>
      <c r="AF61" s="983"/>
      <c r="AG61" s="983"/>
      <c r="AH61" s="983"/>
      <c r="AI61" s="983"/>
      <c r="AJ61" s="986" t="s">
        <v>2029</v>
      </c>
      <c r="AK61" s="920"/>
      <c r="BE61" s="920"/>
      <c r="BF61" s="920"/>
      <c r="BM61" s="920"/>
      <c r="BN61" s="920"/>
      <c r="BO61" s="920"/>
      <c r="BP61" s="920"/>
      <c r="BQ61" s="920"/>
      <c r="BR61" s="920"/>
      <c r="BS61" s="920"/>
      <c r="BT61" s="920"/>
      <c r="BU61" s="926" t="s">
        <v>2073</v>
      </c>
      <c r="BV61" s="927"/>
      <c r="BW61" s="928"/>
      <c r="BX61" s="926" t="s">
        <v>2074</v>
      </c>
      <c r="BY61" s="927"/>
      <c r="BZ61" s="928"/>
      <c r="CA61" s="937"/>
    </row>
    <row r="62" spans="6:79" ht="9.9499999999999993" customHeight="1">
      <c r="H62" s="935"/>
      <c r="I62" s="1057"/>
      <c r="J62" s="920"/>
      <c r="K62" s="920"/>
      <c r="L62" s="920"/>
      <c r="M62" s="920"/>
      <c r="N62" s="920"/>
      <c r="O62" s="920"/>
      <c r="P62" s="920"/>
      <c r="Q62" s="920"/>
      <c r="R62" s="920"/>
      <c r="S62" s="920"/>
      <c r="T62" s="920"/>
      <c r="U62" s="920"/>
      <c r="V62" s="920"/>
      <c r="W62" s="920"/>
      <c r="X62" s="920"/>
      <c r="Y62" s="920"/>
      <c r="Z62" s="920"/>
      <c r="AA62" s="920"/>
      <c r="AB62" s="920"/>
      <c r="AC62" s="920"/>
      <c r="AD62" s="920"/>
      <c r="AE62" s="920"/>
      <c r="AF62" s="920"/>
      <c r="AG62" s="920"/>
      <c r="AH62" s="920"/>
      <c r="AI62" s="920"/>
      <c r="AJ62" s="920"/>
      <c r="AK62" s="920"/>
      <c r="AL62" s="920"/>
      <c r="AM62" s="920"/>
      <c r="AN62" s="920"/>
      <c r="AO62" s="920"/>
      <c r="AP62" s="920"/>
      <c r="AQ62" s="920"/>
      <c r="AR62" s="920"/>
      <c r="AS62" s="920"/>
      <c r="AT62" s="920"/>
      <c r="AU62" s="920"/>
      <c r="AV62" s="920"/>
      <c r="AW62" s="920"/>
      <c r="AX62" s="920"/>
      <c r="AY62" s="920"/>
      <c r="AZ62" s="920"/>
      <c r="BA62" s="920"/>
      <c r="BB62" s="920"/>
      <c r="BC62" s="920"/>
      <c r="BD62" s="920"/>
      <c r="BE62" s="920"/>
      <c r="BF62" s="920"/>
      <c r="BG62" s="920"/>
      <c r="BH62" s="920"/>
      <c r="BI62" s="920"/>
      <c r="BJ62" s="920"/>
      <c r="BK62" s="920"/>
      <c r="BL62" s="920"/>
      <c r="BM62" s="920"/>
      <c r="BN62" s="920"/>
      <c r="BO62" s="920"/>
      <c r="BP62" s="920"/>
      <c r="BQ62" s="920"/>
      <c r="BR62" s="920"/>
      <c r="BS62" s="920"/>
      <c r="BT62" s="920"/>
      <c r="BU62" s="920"/>
      <c r="BV62" s="920"/>
      <c r="BW62" s="920"/>
      <c r="BX62" s="920"/>
      <c r="BY62" s="920"/>
      <c r="BZ62" s="920"/>
      <c r="CA62" s="937"/>
    </row>
    <row r="63" spans="6:79" ht="18.95" customHeight="1">
      <c r="H63" s="935"/>
      <c r="I63" s="910" t="s">
        <v>2064</v>
      </c>
      <c r="J63" s="981"/>
      <c r="K63" s="938"/>
      <c r="L63" s="982" t="s">
        <v>1521</v>
      </c>
      <c r="M63" s="983"/>
      <c r="N63" s="983"/>
      <c r="O63" s="983"/>
      <c r="P63" s="986" t="s">
        <v>912</v>
      </c>
      <c r="Q63" s="920"/>
      <c r="R63" s="910" t="s">
        <v>1627</v>
      </c>
      <c r="S63" s="981"/>
      <c r="T63" s="938"/>
      <c r="U63" s="982" t="s">
        <v>1521</v>
      </c>
      <c r="V63" s="983"/>
      <c r="W63" s="983"/>
      <c r="X63" s="983"/>
      <c r="Y63" s="986" t="s">
        <v>912</v>
      </c>
      <c r="Z63" s="910" t="s">
        <v>1656</v>
      </c>
      <c r="AA63" s="981"/>
      <c r="AB63" s="938"/>
      <c r="AC63" s="982" t="s">
        <v>1521</v>
      </c>
      <c r="AD63" s="983"/>
      <c r="AE63" s="983"/>
      <c r="AF63" s="983"/>
      <c r="AG63" s="986" t="s">
        <v>912</v>
      </c>
      <c r="AI63" s="910" t="s">
        <v>2081</v>
      </c>
      <c r="AJ63" s="981"/>
      <c r="AK63" s="938"/>
      <c r="AL63" s="982" t="s">
        <v>1521</v>
      </c>
      <c r="AM63" s="983"/>
      <c r="AN63" s="983"/>
      <c r="AO63" s="984"/>
      <c r="AQ63" s="1056" t="s">
        <v>2067</v>
      </c>
      <c r="AR63" s="1056"/>
      <c r="AS63" s="1056"/>
      <c r="AT63" s="1056"/>
      <c r="AU63" s="1056"/>
      <c r="AV63" s="982" t="s">
        <v>1521</v>
      </c>
      <c r="AW63" s="983"/>
      <c r="AX63" s="983"/>
      <c r="AY63" s="983"/>
      <c r="AZ63" s="984"/>
      <c r="BA63" s="1056" t="s">
        <v>2065</v>
      </c>
      <c r="BB63" s="1056"/>
      <c r="BC63" s="1056"/>
      <c r="BD63" s="1056"/>
      <c r="BE63" s="982" t="s">
        <v>1521</v>
      </c>
      <c r="BF63" s="983"/>
      <c r="BG63" s="983"/>
      <c r="BH63" s="983"/>
      <c r="BI63" s="984"/>
      <c r="BJ63" s="920"/>
      <c r="BK63" s="920"/>
      <c r="BL63" s="920"/>
      <c r="BM63" s="920"/>
      <c r="BN63" s="920"/>
      <c r="BO63" s="920"/>
      <c r="BP63" s="920"/>
      <c r="BQ63" s="920"/>
      <c r="BR63" s="920"/>
      <c r="BS63" s="920"/>
      <c r="BT63" s="920"/>
      <c r="BU63" s="920"/>
      <c r="BV63" s="920"/>
      <c r="BW63" s="920"/>
      <c r="BX63" s="920"/>
      <c r="BY63" s="920"/>
      <c r="BZ63" s="920"/>
      <c r="CA63" s="937"/>
    </row>
    <row r="64" spans="6:79" ht="18.95" customHeight="1">
      <c r="H64" s="935"/>
      <c r="I64" s="920"/>
      <c r="J64" s="920"/>
      <c r="K64" s="920"/>
      <c r="L64" s="920"/>
      <c r="M64" s="920"/>
      <c r="N64" s="920"/>
      <c r="O64" s="920"/>
      <c r="P64" s="920"/>
      <c r="Q64" s="920"/>
      <c r="R64" s="920"/>
      <c r="S64" s="920"/>
      <c r="T64" s="920"/>
      <c r="U64" s="920"/>
      <c r="V64" s="920"/>
      <c r="W64" s="920"/>
      <c r="X64" s="920"/>
      <c r="Y64" s="920"/>
      <c r="Z64" s="920"/>
      <c r="AA64" s="920"/>
      <c r="AB64" s="920"/>
      <c r="AC64" s="920"/>
      <c r="AD64" s="920"/>
      <c r="AE64" s="920"/>
      <c r="AF64" s="920"/>
      <c r="AG64" s="920"/>
      <c r="AH64" s="920"/>
      <c r="AI64" s="920"/>
      <c r="AJ64" s="920"/>
      <c r="AK64" s="920"/>
      <c r="AL64" s="920"/>
      <c r="AM64" s="920"/>
      <c r="AN64" s="920"/>
      <c r="AO64" s="920"/>
      <c r="AP64" s="920"/>
      <c r="AQ64" s="920"/>
      <c r="AR64" s="920"/>
      <c r="AS64" s="920"/>
      <c r="AT64" s="920"/>
      <c r="AU64" s="920"/>
      <c r="AV64" s="920"/>
      <c r="AW64" s="920"/>
      <c r="AX64" s="920"/>
      <c r="AY64" s="920"/>
      <c r="AZ64" s="920"/>
      <c r="BA64" s="920"/>
      <c r="BB64" s="920"/>
      <c r="BC64" s="920"/>
      <c r="BD64" s="920"/>
      <c r="BE64" s="920"/>
      <c r="BF64" s="920"/>
      <c r="BG64" s="920"/>
      <c r="BH64" s="920"/>
      <c r="BI64" s="920"/>
      <c r="BJ64" s="920"/>
      <c r="BK64" s="920"/>
      <c r="BL64" s="920"/>
      <c r="BM64" s="920"/>
      <c r="BN64" s="920"/>
      <c r="BO64" s="920"/>
      <c r="BP64" s="920"/>
      <c r="BQ64" s="920"/>
      <c r="BR64" s="920"/>
      <c r="BS64" s="920"/>
      <c r="BT64" s="920"/>
      <c r="BU64" s="920"/>
      <c r="BV64" s="920"/>
      <c r="BW64" s="920"/>
      <c r="BX64" s="920"/>
      <c r="BY64" s="920"/>
      <c r="BZ64" s="920"/>
      <c r="CA64" s="937"/>
    </row>
    <row r="65" spans="6:79" ht="18.95" customHeight="1">
      <c r="H65" s="935"/>
      <c r="I65" s="1314" t="s">
        <v>2047</v>
      </c>
      <c r="J65" s="929" t="s">
        <v>2069</v>
      </c>
      <c r="K65" s="930"/>
      <c r="L65" s="930"/>
      <c r="M65" s="930"/>
      <c r="N65" s="929" t="s">
        <v>2066</v>
      </c>
      <c r="O65" s="930"/>
      <c r="P65" s="930"/>
      <c r="Q65" s="930"/>
      <c r="R65" s="931"/>
      <c r="S65" s="929" t="s">
        <v>2065</v>
      </c>
      <c r="T65" s="930"/>
      <c r="U65" s="930"/>
      <c r="V65" s="930"/>
      <c r="W65" s="1307"/>
      <c r="X65" s="929" t="s">
        <v>2068</v>
      </c>
      <c r="Y65" s="930"/>
      <c r="Z65" s="930"/>
      <c r="AA65" s="930"/>
      <c r="AB65" s="1307"/>
      <c r="AC65" s="929" t="s">
        <v>699</v>
      </c>
      <c r="AD65" s="930"/>
      <c r="AE65" s="930"/>
      <c r="AF65" s="930"/>
      <c r="AG65" s="929" t="s">
        <v>700</v>
      </c>
      <c r="AH65" s="930"/>
      <c r="AI65" s="931"/>
      <c r="AJ65" s="929" t="s">
        <v>2025</v>
      </c>
      <c r="AK65" s="930"/>
      <c r="AL65" s="929" t="s">
        <v>2032</v>
      </c>
      <c r="AM65" s="930"/>
      <c r="AN65" s="931"/>
      <c r="AO65" s="929" t="s">
        <v>1697</v>
      </c>
      <c r="AP65" s="930"/>
      <c r="AQ65" s="930"/>
      <c r="AR65" s="930"/>
      <c r="AS65" s="930"/>
      <c r="AT65" s="931"/>
      <c r="AU65" s="930" t="s">
        <v>2080</v>
      </c>
      <c r="AV65" s="930"/>
      <c r="AW65" s="930"/>
      <c r="AX65" s="929" t="s">
        <v>2028</v>
      </c>
      <c r="AY65" s="930"/>
      <c r="AZ65" s="930"/>
      <c r="BA65" s="930"/>
      <c r="BB65" s="930"/>
      <c r="BC65" s="929" t="s">
        <v>2051</v>
      </c>
      <c r="BD65" s="930"/>
      <c r="BE65" s="930"/>
      <c r="BF65" s="930"/>
      <c r="BG65" s="929" t="s">
        <v>2049</v>
      </c>
      <c r="BH65" s="930"/>
      <c r="BI65" s="930"/>
      <c r="BJ65" s="930"/>
      <c r="BK65" s="1157" t="s">
        <v>2037</v>
      </c>
      <c r="BL65" s="1306"/>
      <c r="BM65" s="1306"/>
      <c r="BN65" s="1307"/>
      <c r="BO65" s="1157" t="s">
        <v>2039</v>
      </c>
      <c r="BP65" s="1306"/>
      <c r="BQ65" s="1306"/>
      <c r="BR65" s="1307"/>
      <c r="BS65" s="929" t="s">
        <v>2050</v>
      </c>
      <c r="BT65" s="930"/>
      <c r="BU65" s="930"/>
      <c r="BV65" s="931"/>
      <c r="BW65" s="929" t="s">
        <v>2070</v>
      </c>
      <c r="BX65" s="930"/>
      <c r="BY65" s="930"/>
      <c r="BZ65" s="931"/>
      <c r="CA65" s="937"/>
    </row>
    <row r="66" spans="6:79" ht="18.95" customHeight="1">
      <c r="H66" s="935"/>
      <c r="I66" s="1315" t="s">
        <v>737</v>
      </c>
      <c r="J66" s="2890" t="s">
        <v>1179</v>
      </c>
      <c r="K66" s="2891"/>
      <c r="L66" s="2891"/>
      <c r="M66" s="2892"/>
      <c r="N66" s="1319" t="s">
        <v>1570</v>
      </c>
      <c r="O66" s="959"/>
      <c r="P66" s="959"/>
      <c r="Q66" s="959"/>
      <c r="R66" s="960"/>
      <c r="S66" s="1319" t="s">
        <v>1570</v>
      </c>
      <c r="T66" s="959"/>
      <c r="U66" s="959"/>
      <c r="V66" s="959"/>
      <c r="W66" s="1028"/>
      <c r="X66" s="1319" t="s">
        <v>2071</v>
      </c>
      <c r="Y66" s="959"/>
      <c r="Z66" s="959"/>
      <c r="AA66" s="959"/>
      <c r="AB66" s="1028"/>
      <c r="AC66" s="982" t="s">
        <v>1689</v>
      </c>
      <c r="AD66" s="983"/>
      <c r="AE66" s="983"/>
      <c r="AF66" s="983"/>
      <c r="AG66" s="1029" t="s">
        <v>700</v>
      </c>
      <c r="AH66" s="1162"/>
      <c r="AI66" s="1320"/>
      <c r="AJ66" s="1029">
        <v>11</v>
      </c>
      <c r="AK66" s="1162"/>
      <c r="AL66" s="1080" t="s">
        <v>2034</v>
      </c>
      <c r="AM66" s="983"/>
      <c r="AN66" s="984"/>
      <c r="AO66" s="1080" t="s">
        <v>1691</v>
      </c>
      <c r="AP66" s="983"/>
      <c r="AQ66" s="983"/>
      <c r="AR66" s="983"/>
      <c r="AS66" s="983"/>
      <c r="AT66" s="984"/>
      <c r="AU66" s="1152" t="s">
        <v>1772</v>
      </c>
      <c r="AV66" s="1152"/>
      <c r="AW66" s="1153"/>
      <c r="AX66" s="982" t="s">
        <v>2030</v>
      </c>
      <c r="AY66" s="983"/>
      <c r="AZ66" s="983"/>
      <c r="BA66" s="983"/>
      <c r="BB66" s="983"/>
      <c r="BC66" s="2890" t="s">
        <v>1179</v>
      </c>
      <c r="BD66" s="2891"/>
      <c r="BE66" s="2891"/>
      <c r="BF66" s="2892"/>
      <c r="BG66" s="2890" t="s">
        <v>1179</v>
      </c>
      <c r="BH66" s="2891"/>
      <c r="BI66" s="2891"/>
      <c r="BJ66" s="2892"/>
      <c r="BK66" s="1029">
        <v>601</v>
      </c>
      <c r="BL66" s="1027"/>
      <c r="BM66" s="1027"/>
      <c r="BN66" s="1028"/>
      <c r="BO66" s="1311">
        <v>1803</v>
      </c>
      <c r="BP66" s="1312"/>
      <c r="BQ66" s="1312"/>
      <c r="BR66" s="1313"/>
      <c r="BS66" s="2890" t="s">
        <v>1179</v>
      </c>
      <c r="BT66" s="2891"/>
      <c r="BU66" s="2891"/>
      <c r="BV66" s="2892"/>
      <c r="BW66" s="2890"/>
      <c r="BX66" s="2891"/>
      <c r="BY66" s="2891"/>
      <c r="BZ66" s="2892"/>
      <c r="CA66" s="937"/>
    </row>
    <row r="67" spans="6:79" ht="18.95" customHeight="1">
      <c r="H67" s="935"/>
      <c r="I67" s="1315" t="s">
        <v>737</v>
      </c>
      <c r="J67" s="2890" t="s">
        <v>1179</v>
      </c>
      <c r="K67" s="2891"/>
      <c r="L67" s="2891"/>
      <c r="M67" s="2892"/>
      <c r="N67" s="1319" t="s">
        <v>1570</v>
      </c>
      <c r="O67" s="959"/>
      <c r="P67" s="959"/>
      <c r="Q67" s="959"/>
      <c r="R67" s="960"/>
      <c r="S67" s="1319" t="s">
        <v>1570</v>
      </c>
      <c r="T67" s="959"/>
      <c r="U67" s="959"/>
      <c r="V67" s="959"/>
      <c r="W67" s="1028"/>
      <c r="X67" s="1319" t="s">
        <v>2071</v>
      </c>
      <c r="Y67" s="959"/>
      <c r="Z67" s="959"/>
      <c r="AA67" s="959"/>
      <c r="AB67" s="1028"/>
      <c r="AC67" s="982" t="s">
        <v>1689</v>
      </c>
      <c r="AD67" s="983"/>
      <c r="AE67" s="983"/>
      <c r="AF67" s="983"/>
      <c r="AG67" s="1029" t="s">
        <v>700</v>
      </c>
      <c r="AH67" s="1162"/>
      <c r="AI67" s="1320"/>
      <c r="AJ67" s="1080" t="s">
        <v>2026</v>
      </c>
      <c r="AK67" s="1162"/>
      <c r="AL67" s="1080" t="s">
        <v>2034</v>
      </c>
      <c r="AM67" s="983"/>
      <c r="AN67" s="984"/>
      <c r="AO67" s="1080" t="s">
        <v>1691</v>
      </c>
      <c r="AP67" s="983"/>
      <c r="AQ67" s="983"/>
      <c r="AR67" s="983"/>
      <c r="AS67" s="983"/>
      <c r="AT67" s="984"/>
      <c r="AU67" s="1152" t="s">
        <v>1773</v>
      </c>
      <c r="AV67" s="1152"/>
      <c r="AW67" s="1153"/>
      <c r="AX67" s="982" t="s">
        <v>2030</v>
      </c>
      <c r="AY67" s="983"/>
      <c r="AZ67" s="983"/>
      <c r="BA67" s="983"/>
      <c r="BB67" s="983"/>
      <c r="BC67" s="2890" t="s">
        <v>1179</v>
      </c>
      <c r="BD67" s="2891"/>
      <c r="BE67" s="2891"/>
      <c r="BF67" s="2892"/>
      <c r="BG67" s="2890" t="s">
        <v>1179</v>
      </c>
      <c r="BH67" s="2891"/>
      <c r="BI67" s="2891"/>
      <c r="BJ67" s="2892"/>
      <c r="BK67" s="1029">
        <v>601</v>
      </c>
      <c r="BL67" s="1027"/>
      <c r="BM67" s="1027"/>
      <c r="BN67" s="1028"/>
      <c r="BO67" s="1311">
        <v>1803</v>
      </c>
      <c r="BP67" s="1312"/>
      <c r="BQ67" s="1312"/>
      <c r="BR67" s="1313"/>
      <c r="BS67" s="2890" t="s">
        <v>1179</v>
      </c>
      <c r="BT67" s="2891"/>
      <c r="BU67" s="2891"/>
      <c r="BV67" s="2892"/>
      <c r="BW67" s="2890"/>
      <c r="BX67" s="2891"/>
      <c r="BY67" s="2891"/>
      <c r="BZ67" s="2892"/>
      <c r="CA67" s="937"/>
    </row>
    <row r="68" spans="6:79" ht="18.95" customHeight="1">
      <c r="H68" s="935"/>
      <c r="I68" s="1315" t="s">
        <v>737</v>
      </c>
      <c r="J68" s="2890" t="s">
        <v>1179</v>
      </c>
      <c r="K68" s="2891"/>
      <c r="L68" s="2891"/>
      <c r="M68" s="2892"/>
      <c r="N68" s="1319" t="s">
        <v>1570</v>
      </c>
      <c r="O68" s="959"/>
      <c r="P68" s="959"/>
      <c r="Q68" s="959"/>
      <c r="R68" s="960"/>
      <c r="S68" s="1319" t="s">
        <v>1570</v>
      </c>
      <c r="T68" s="959"/>
      <c r="U68" s="959"/>
      <c r="V68" s="959"/>
      <c r="W68" s="1028"/>
      <c r="X68" s="1319" t="s">
        <v>2071</v>
      </c>
      <c r="Y68" s="959"/>
      <c r="Z68" s="959"/>
      <c r="AA68" s="959"/>
      <c r="AB68" s="1028"/>
      <c r="AC68" s="982" t="s">
        <v>1689</v>
      </c>
      <c r="AD68" s="983"/>
      <c r="AE68" s="983"/>
      <c r="AF68" s="983"/>
      <c r="AG68" s="1029" t="s">
        <v>700</v>
      </c>
      <c r="AH68" s="1162"/>
      <c r="AI68" s="1320"/>
      <c r="AJ68" s="1080" t="s">
        <v>2026</v>
      </c>
      <c r="AK68" s="1162"/>
      <c r="AL68" s="1080" t="s">
        <v>2034</v>
      </c>
      <c r="AM68" s="983"/>
      <c r="AN68" s="984"/>
      <c r="AO68" s="1080" t="s">
        <v>1691</v>
      </c>
      <c r="AP68" s="983"/>
      <c r="AQ68" s="983"/>
      <c r="AR68" s="983"/>
      <c r="AS68" s="983"/>
      <c r="AT68" s="984"/>
      <c r="AU68" s="1152" t="s">
        <v>1773</v>
      </c>
      <c r="AV68" s="1152"/>
      <c r="AW68" s="1153"/>
      <c r="AX68" s="982" t="s">
        <v>2030</v>
      </c>
      <c r="AY68" s="983"/>
      <c r="AZ68" s="983"/>
      <c r="BA68" s="983"/>
      <c r="BB68" s="983"/>
      <c r="BC68" s="2890" t="s">
        <v>1179</v>
      </c>
      <c r="BD68" s="2891"/>
      <c r="BE68" s="2891"/>
      <c r="BF68" s="2892"/>
      <c r="BG68" s="2890" t="s">
        <v>1179</v>
      </c>
      <c r="BH68" s="2891"/>
      <c r="BI68" s="2891"/>
      <c r="BJ68" s="2892"/>
      <c r="BK68" s="1029">
        <v>601</v>
      </c>
      <c r="BL68" s="1027"/>
      <c r="BM68" s="1027"/>
      <c r="BN68" s="1028"/>
      <c r="BO68" s="1311">
        <v>1803</v>
      </c>
      <c r="BP68" s="1312"/>
      <c r="BQ68" s="1312"/>
      <c r="BR68" s="1313"/>
      <c r="BS68" s="2890" t="s">
        <v>1179</v>
      </c>
      <c r="BT68" s="2891"/>
      <c r="BU68" s="2891"/>
      <c r="BV68" s="2892"/>
      <c r="BW68" s="2890"/>
      <c r="BX68" s="2891"/>
      <c r="BY68" s="2891"/>
      <c r="BZ68" s="2892"/>
      <c r="CA68" s="937"/>
    </row>
    <row r="69" spans="6:79" ht="5.0999999999999996" customHeight="1">
      <c r="H69" s="935"/>
      <c r="I69" s="920"/>
      <c r="J69" s="920"/>
      <c r="K69" s="920"/>
      <c r="L69" s="920"/>
      <c r="M69" s="920"/>
      <c r="N69" s="920"/>
      <c r="O69" s="920"/>
      <c r="P69" s="920"/>
      <c r="Q69" s="920"/>
      <c r="R69" s="920"/>
      <c r="S69" s="920"/>
      <c r="T69" s="920"/>
      <c r="U69" s="920"/>
      <c r="V69" s="920"/>
      <c r="W69" s="920"/>
      <c r="X69" s="920"/>
      <c r="Y69" s="920"/>
      <c r="Z69" s="920"/>
      <c r="AA69" s="920"/>
      <c r="AB69" s="920"/>
      <c r="AC69" s="920"/>
      <c r="AD69" s="920"/>
      <c r="AE69" s="920"/>
      <c r="AF69" s="920"/>
      <c r="AL69" s="920"/>
      <c r="AM69" s="920"/>
      <c r="AN69" s="920"/>
      <c r="AX69" s="920"/>
      <c r="AY69" s="920"/>
      <c r="AZ69" s="920"/>
      <c r="BA69" s="920"/>
      <c r="BB69" s="920"/>
      <c r="BC69" s="920"/>
      <c r="BD69" s="920"/>
      <c r="BE69" s="920"/>
      <c r="BF69" s="920"/>
      <c r="BG69" s="920"/>
      <c r="BH69" s="920"/>
      <c r="BI69" s="920"/>
      <c r="BJ69" s="920"/>
      <c r="BK69" s="920"/>
      <c r="BL69" s="920"/>
      <c r="BM69" s="920"/>
      <c r="BN69" s="920"/>
      <c r="BO69" s="920"/>
      <c r="BP69" s="920"/>
      <c r="BQ69" s="920"/>
      <c r="BR69" s="920"/>
      <c r="BS69" s="920"/>
      <c r="BT69" s="920"/>
      <c r="BU69" s="920"/>
      <c r="BV69" s="920"/>
      <c r="BW69" s="920"/>
      <c r="BX69" s="920"/>
      <c r="BY69" s="920"/>
      <c r="BZ69" s="920"/>
      <c r="CA69" s="937"/>
    </row>
    <row r="70" spans="6:79" ht="5.0999999999999996" customHeight="1">
      <c r="H70" s="935"/>
      <c r="I70" s="977"/>
      <c r="J70" s="977"/>
      <c r="K70" s="977"/>
      <c r="L70" s="977"/>
      <c r="M70" s="977"/>
      <c r="N70" s="977"/>
      <c r="O70" s="977"/>
      <c r="P70" s="977"/>
      <c r="Q70" s="977"/>
      <c r="R70" s="977"/>
      <c r="S70" s="977"/>
      <c r="T70" s="977"/>
      <c r="U70" s="977"/>
      <c r="V70" s="977"/>
      <c r="W70" s="977"/>
      <c r="X70" s="977"/>
      <c r="Y70" s="977"/>
      <c r="Z70" s="977"/>
      <c r="AA70" s="977"/>
      <c r="AB70" s="977"/>
      <c r="AC70" s="977"/>
      <c r="AD70" s="977"/>
      <c r="AE70" s="977"/>
      <c r="AF70" s="977"/>
      <c r="AG70" s="977"/>
      <c r="AH70" s="977"/>
      <c r="AI70" s="977"/>
      <c r="AJ70" s="977"/>
      <c r="AK70" s="977"/>
      <c r="AL70" s="977"/>
      <c r="AM70" s="977"/>
      <c r="AN70" s="977"/>
      <c r="AO70" s="977"/>
      <c r="AP70" s="977"/>
      <c r="AQ70" s="977"/>
      <c r="AR70" s="977"/>
      <c r="AS70" s="977"/>
      <c r="AT70" s="977"/>
      <c r="AU70" s="977"/>
      <c r="AV70" s="977"/>
      <c r="AW70" s="977"/>
      <c r="AX70" s="977"/>
      <c r="AY70" s="977"/>
      <c r="AZ70" s="977"/>
      <c r="BA70" s="977"/>
      <c r="BB70" s="977"/>
      <c r="BC70" s="977"/>
      <c r="BD70" s="977"/>
      <c r="BE70" s="977"/>
      <c r="BF70" s="977"/>
      <c r="BG70" s="977"/>
      <c r="BH70" s="977"/>
      <c r="BI70" s="977"/>
      <c r="BJ70" s="977"/>
      <c r="BK70" s="977"/>
      <c r="BL70" s="977"/>
      <c r="BM70" s="977"/>
      <c r="BN70" s="977"/>
      <c r="BO70" s="977"/>
      <c r="BP70" s="977"/>
      <c r="BQ70" s="977"/>
      <c r="BR70" s="977"/>
      <c r="BS70" s="977"/>
      <c r="BT70" s="977"/>
      <c r="BU70" s="977"/>
      <c r="BV70" s="977"/>
      <c r="BW70" s="977"/>
      <c r="BX70" s="977"/>
      <c r="BY70" s="977"/>
      <c r="BZ70" s="977"/>
      <c r="CA70" s="937"/>
    </row>
    <row r="71" spans="6:79" ht="18.95" customHeight="1">
      <c r="H71" s="935"/>
      <c r="I71" s="977"/>
      <c r="J71" s="977"/>
      <c r="K71" s="977"/>
      <c r="L71" s="977"/>
      <c r="M71" s="977"/>
      <c r="N71" s="977"/>
      <c r="O71" s="977"/>
      <c r="P71" s="977"/>
      <c r="Q71" s="977"/>
      <c r="R71" s="977"/>
      <c r="S71" s="977"/>
      <c r="T71" s="977"/>
      <c r="U71" s="977"/>
      <c r="V71" s="977"/>
      <c r="W71" s="977"/>
      <c r="X71" s="977"/>
      <c r="Y71" s="977"/>
      <c r="Z71" s="977"/>
      <c r="AA71" s="977"/>
      <c r="AB71" s="977"/>
      <c r="AC71" s="977"/>
      <c r="AD71" s="977"/>
      <c r="AE71" s="977"/>
      <c r="AF71" s="977"/>
      <c r="AG71" s="977"/>
      <c r="AH71" s="977"/>
      <c r="AI71" s="977"/>
      <c r="AJ71" s="977"/>
      <c r="AK71" s="977"/>
      <c r="AL71" s="977"/>
      <c r="AM71" s="977"/>
      <c r="AN71" s="977"/>
      <c r="AO71" s="977"/>
      <c r="AP71" s="977"/>
      <c r="AQ71" s="977"/>
      <c r="AR71" s="977"/>
      <c r="AS71" s="977"/>
      <c r="AT71" s="977"/>
      <c r="AU71" s="977"/>
      <c r="AV71" s="977"/>
      <c r="AW71" s="977"/>
      <c r="AX71" s="977"/>
      <c r="AY71" s="977"/>
      <c r="AZ71" s="977"/>
      <c r="BA71" s="977"/>
      <c r="BB71" s="977"/>
      <c r="BC71" s="977"/>
      <c r="BD71" s="977"/>
      <c r="BE71" s="977"/>
      <c r="BF71" s="977"/>
      <c r="BG71" s="980" t="s">
        <v>2072</v>
      </c>
      <c r="BH71" s="979"/>
      <c r="BI71" s="979"/>
      <c r="BJ71" s="979"/>
      <c r="BK71" s="3620">
        <f>BK68+BK67+BK66</f>
        <v>1803</v>
      </c>
      <c r="BL71" s="3621"/>
      <c r="BM71" s="3621"/>
      <c r="BN71" s="3622"/>
      <c r="BO71" s="3620">
        <f>BO68+BO67+BO66</f>
        <v>5409</v>
      </c>
      <c r="BP71" s="3621"/>
      <c r="BQ71" s="3621"/>
      <c r="BR71" s="3622"/>
      <c r="BS71" s="977"/>
      <c r="BT71" s="977"/>
      <c r="BU71" s="977"/>
      <c r="BV71" s="977"/>
      <c r="BW71" s="977"/>
      <c r="BX71" s="977"/>
      <c r="BY71" s="977"/>
      <c r="BZ71" s="977"/>
      <c r="CA71" s="937"/>
    </row>
    <row r="72" spans="6:79" ht="5.0999999999999996" customHeight="1">
      <c r="H72" s="935"/>
      <c r="I72" s="977"/>
      <c r="J72" s="977"/>
      <c r="K72" s="977"/>
      <c r="L72" s="977"/>
      <c r="M72" s="977"/>
      <c r="N72" s="977"/>
      <c r="O72" s="977"/>
      <c r="P72" s="977"/>
      <c r="Q72" s="977"/>
      <c r="R72" s="977"/>
      <c r="S72" s="977"/>
      <c r="T72" s="977"/>
      <c r="U72" s="977"/>
      <c r="V72" s="977"/>
      <c r="W72" s="977"/>
      <c r="X72" s="977"/>
      <c r="Y72" s="977"/>
      <c r="Z72" s="977"/>
      <c r="AA72" s="977"/>
      <c r="AB72" s="977"/>
      <c r="AC72" s="977"/>
      <c r="AD72" s="977"/>
      <c r="AE72" s="977"/>
      <c r="AF72" s="977"/>
      <c r="AG72" s="977"/>
      <c r="AH72" s="977"/>
      <c r="AI72" s="977"/>
      <c r="AJ72" s="977"/>
      <c r="AK72" s="977"/>
      <c r="AL72" s="977"/>
      <c r="AM72" s="977"/>
      <c r="AN72" s="977"/>
      <c r="AO72" s="977"/>
      <c r="AP72" s="977"/>
      <c r="AQ72" s="977"/>
      <c r="AR72" s="977"/>
      <c r="AS72" s="977"/>
      <c r="AT72" s="977"/>
      <c r="AU72" s="977"/>
      <c r="AV72" s="977"/>
      <c r="AW72" s="977"/>
      <c r="AX72" s="977"/>
      <c r="AY72" s="977"/>
      <c r="AZ72" s="977"/>
      <c r="BA72" s="977"/>
      <c r="BB72" s="977"/>
      <c r="BC72" s="977"/>
      <c r="BD72" s="977"/>
      <c r="BE72" s="977"/>
      <c r="BF72" s="977"/>
      <c r="BG72" s="977"/>
      <c r="BH72" s="977"/>
      <c r="BI72" s="977"/>
      <c r="BJ72" s="977"/>
      <c r="BK72" s="977"/>
      <c r="BL72" s="977"/>
      <c r="BM72" s="977"/>
      <c r="BN72" s="977"/>
      <c r="BO72" s="977"/>
      <c r="BP72" s="977"/>
      <c r="BQ72" s="977"/>
      <c r="BR72" s="977"/>
      <c r="BS72" s="977"/>
      <c r="BT72" s="977"/>
      <c r="BU72" s="977"/>
      <c r="BV72" s="977"/>
      <c r="BW72" s="977"/>
      <c r="BX72" s="977"/>
      <c r="BY72" s="977"/>
      <c r="BZ72" s="977"/>
      <c r="CA72" s="937"/>
    </row>
    <row r="73" spans="6:79" ht="18.95" customHeight="1">
      <c r="H73" s="936"/>
      <c r="I73" s="939"/>
      <c r="J73" s="939"/>
      <c r="K73" s="939"/>
      <c r="L73" s="939"/>
      <c r="M73" s="939"/>
      <c r="N73" s="939"/>
      <c r="O73" s="939"/>
      <c r="P73" s="939"/>
      <c r="Q73" s="939"/>
      <c r="R73" s="939"/>
      <c r="S73" s="939"/>
      <c r="T73" s="939"/>
      <c r="U73" s="939"/>
      <c r="V73" s="939"/>
      <c r="W73" s="939"/>
      <c r="X73" s="939"/>
      <c r="Y73" s="939"/>
      <c r="Z73" s="939"/>
      <c r="AA73" s="939"/>
      <c r="AB73" s="939"/>
      <c r="AC73" s="939"/>
      <c r="AD73" s="939"/>
      <c r="AE73" s="939"/>
      <c r="AF73" s="939"/>
      <c r="AG73" s="939"/>
      <c r="AH73" s="939"/>
      <c r="AI73" s="939"/>
      <c r="AJ73" s="939"/>
      <c r="AK73" s="939"/>
      <c r="AL73" s="939"/>
      <c r="AM73" s="939"/>
      <c r="AN73" s="939"/>
      <c r="AO73" s="939"/>
      <c r="AP73" s="939"/>
      <c r="AQ73" s="939"/>
      <c r="AR73" s="939"/>
      <c r="AS73" s="939"/>
      <c r="AT73" s="939"/>
      <c r="AU73" s="939"/>
      <c r="AV73" s="939"/>
      <c r="AW73" s="939"/>
      <c r="AX73" s="939"/>
      <c r="AY73" s="939"/>
      <c r="AZ73" s="939"/>
      <c r="BA73" s="939"/>
      <c r="BB73" s="939"/>
      <c r="BC73" s="939"/>
      <c r="BD73" s="939"/>
      <c r="BE73" s="939"/>
      <c r="BF73" s="939"/>
      <c r="BG73" s="939"/>
      <c r="BH73" s="939"/>
      <c r="BI73" s="939"/>
      <c r="BJ73" s="939"/>
      <c r="BK73" s="939"/>
      <c r="BL73" s="939"/>
      <c r="BM73" s="939"/>
      <c r="BN73" s="939"/>
      <c r="BO73" s="939"/>
      <c r="BP73" s="939"/>
      <c r="BQ73" s="939"/>
      <c r="BR73" s="939"/>
      <c r="BS73" s="939"/>
      <c r="BT73" s="939"/>
      <c r="BU73" s="939"/>
      <c r="BV73" s="939"/>
      <c r="BW73" s="939"/>
      <c r="BX73" s="939"/>
      <c r="BY73" s="939"/>
      <c r="BZ73" s="939"/>
      <c r="CA73" s="940"/>
    </row>
    <row r="77" spans="6:79" ht="18.95" customHeight="1">
      <c r="F77" s="924" t="s">
        <v>2657</v>
      </c>
      <c r="G77" s="925"/>
      <c r="H77" s="925"/>
    </row>
    <row r="78" spans="6:79" ht="18.95" customHeight="1">
      <c r="F78" s="924"/>
      <c r="G78" s="925"/>
      <c r="H78" s="925"/>
    </row>
    <row r="79" spans="6:79" ht="18.95" customHeight="1">
      <c r="F79" s="924"/>
      <c r="G79" s="924" t="s">
        <v>2658</v>
      </c>
      <c r="H79" s="925"/>
    </row>
    <row r="81" spans="9:9" ht="18.95" customHeight="1">
      <c r="I81" s="486" t="s">
        <v>2019</v>
      </c>
    </row>
    <row r="106" spans="7:9" ht="18.95" customHeight="1">
      <c r="G106" s="924" t="s">
        <v>2659</v>
      </c>
    </row>
    <row r="108" spans="7:9" ht="18.95" customHeight="1">
      <c r="I108" s="486" t="s">
        <v>2021</v>
      </c>
    </row>
  </sheetData>
  <mergeCells count="35">
    <mergeCell ref="M20:P20"/>
    <mergeCell ref="I30:I31"/>
    <mergeCell ref="BG30:BN31"/>
    <mergeCell ref="AX37:BA37"/>
    <mergeCell ref="AT37:AW37"/>
    <mergeCell ref="AP37:AS37"/>
    <mergeCell ref="AF37:AI37"/>
    <mergeCell ref="BC25:BF25"/>
    <mergeCell ref="AN25:AQ25"/>
    <mergeCell ref="AX25:BA25"/>
    <mergeCell ref="Y25:AB25"/>
    <mergeCell ref="O25:R25"/>
    <mergeCell ref="T25:W25"/>
    <mergeCell ref="BW66:BZ66"/>
    <mergeCell ref="J67:M67"/>
    <mergeCell ref="BC67:BF67"/>
    <mergeCell ref="BG67:BJ67"/>
    <mergeCell ref="BS67:BV67"/>
    <mergeCell ref="BW67:BZ67"/>
    <mergeCell ref="BS66:BV66"/>
    <mergeCell ref="J66:M66"/>
    <mergeCell ref="BG66:BJ66"/>
    <mergeCell ref="BC66:BF66"/>
    <mergeCell ref="BG68:BJ68"/>
    <mergeCell ref="BS68:BV68"/>
    <mergeCell ref="BW68:BZ68"/>
    <mergeCell ref="BK71:BN71"/>
    <mergeCell ref="BO71:BR71"/>
    <mergeCell ref="I42:I43"/>
    <mergeCell ref="AF48:AI48"/>
    <mergeCell ref="AJ48:AM48"/>
    <mergeCell ref="J68:M68"/>
    <mergeCell ref="BC68:BF68"/>
    <mergeCell ref="P61:S61"/>
    <mergeCell ref="V61:Y61"/>
  </mergeCells>
  <phoneticPr fontId="8" type="noConversion"/>
  <printOptions horizontalCentered="1" verticalCentered="1"/>
  <pageMargins left="0.15748031496062992" right="0.15748031496062992" top="0.39370078740157483" bottom="0.39370078740157483" header="0" footer="0"/>
  <pageSetup paperSize="9" scale="59" orientation="landscape" r:id="rId1"/>
  <rowBreaks count="2" manualBreakCount="2">
    <brk id="52" min="4" max="78" man="1"/>
    <brk id="76" min="4" max="78"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E3:BT66"/>
  <sheetViews>
    <sheetView showGridLines="0" topLeftCell="A21" zoomScaleNormal="100" workbookViewId="0">
      <selection activeCell="H43" sqref="H43:W45"/>
    </sheetView>
  </sheetViews>
  <sheetFormatPr defaultColWidth="3.7109375" defaultRowHeight="18.95" customHeight="1"/>
  <cols>
    <col min="1" max="16384" width="3.7109375" style="486"/>
  </cols>
  <sheetData>
    <row r="3" spans="5:58" ht="26.25" customHeight="1">
      <c r="E3" s="1018" t="s">
        <v>2508</v>
      </c>
    </row>
    <row r="5" spans="5:58" ht="18.95" customHeight="1">
      <c r="F5" s="924" t="s">
        <v>2509</v>
      </c>
      <c r="AD5" s="488" t="s">
        <v>3043</v>
      </c>
    </row>
    <row r="7" spans="5:58" ht="5.0999999999999996" customHeight="1">
      <c r="F7"/>
      <c r="G7" s="536"/>
      <c r="H7" s="921"/>
      <c r="I7" s="922"/>
      <c r="J7" s="922"/>
      <c r="K7" s="922"/>
      <c r="L7" s="922"/>
      <c r="M7" s="922"/>
      <c r="N7" s="923"/>
      <c r="O7" s="536"/>
      <c r="P7" s="536"/>
      <c r="Q7" s="536"/>
      <c r="R7" s="536"/>
      <c r="S7" s="536"/>
      <c r="T7" s="536"/>
      <c r="U7" s="536"/>
      <c r="V7" s="920"/>
      <c r="W7" s="920"/>
      <c r="X7" s="920"/>
      <c r="Y7" s="920"/>
      <c r="Z7" s="920"/>
      <c r="AA7" s="920"/>
      <c r="AB7" s="920"/>
      <c r="AC7" s="920"/>
      <c r="AD7" s="920"/>
      <c r="AE7" s="920"/>
      <c r="AF7" s="920"/>
      <c r="AG7" s="920"/>
      <c r="AH7" s="920"/>
      <c r="AI7" s="920"/>
      <c r="AV7" s="920"/>
      <c r="AW7" s="920"/>
      <c r="AX7" s="920"/>
      <c r="AY7" s="920"/>
      <c r="AZ7" s="920"/>
      <c r="BA7" s="920"/>
      <c r="BB7" s="920"/>
      <c r="BC7" s="920"/>
      <c r="BD7" s="920"/>
      <c r="BE7" s="920"/>
      <c r="BF7" s="920"/>
    </row>
    <row r="8" spans="5:58" ht="18.95" customHeight="1">
      <c r="F8"/>
      <c r="G8" s="536"/>
      <c r="H8" s="907" t="s">
        <v>1895</v>
      </c>
      <c r="I8" s="908"/>
      <c r="J8" s="908"/>
      <c r="K8" s="908"/>
      <c r="L8" s="908"/>
      <c r="M8" s="908"/>
      <c r="N8" s="909"/>
      <c r="O8" s="1252" t="s">
        <v>1519</v>
      </c>
      <c r="P8" s="1253"/>
      <c r="Q8" s="1253"/>
      <c r="R8" s="1253"/>
      <c r="S8" s="1254"/>
      <c r="T8" s="1255"/>
      <c r="AA8" s="920"/>
      <c r="AB8" s="920"/>
      <c r="AC8" s="920"/>
      <c r="AD8" s="920"/>
      <c r="AE8" s="920"/>
      <c r="AF8" s="920"/>
      <c r="AG8" s="920"/>
      <c r="AH8" s="920"/>
      <c r="AI8" s="920"/>
      <c r="AJ8" s="920"/>
      <c r="AK8" s="920"/>
      <c r="AL8" s="920"/>
    </row>
    <row r="9" spans="5:58" ht="9.9499999999999993" customHeight="1">
      <c r="F9"/>
      <c r="G9" s="916"/>
      <c r="H9" s="536"/>
      <c r="I9" s="536"/>
      <c r="J9" s="536"/>
      <c r="K9" s="536"/>
      <c r="L9" s="536"/>
      <c r="M9" s="536"/>
      <c r="N9" s="536"/>
      <c r="O9" s="914"/>
      <c r="P9" s="914"/>
      <c r="Q9" s="914"/>
      <c r="R9" s="914"/>
      <c r="S9" s="914"/>
      <c r="T9" s="914"/>
      <c r="U9" s="914"/>
      <c r="V9" s="941"/>
      <c r="W9" s="941"/>
      <c r="X9" s="941"/>
      <c r="Y9" s="941"/>
      <c r="Z9" s="941"/>
      <c r="AA9" s="941"/>
      <c r="AB9" s="941"/>
      <c r="AC9" s="941"/>
      <c r="AD9" s="941"/>
      <c r="AE9" s="941"/>
      <c r="AF9" s="941"/>
      <c r="AG9" s="941"/>
      <c r="AH9" s="941"/>
      <c r="AI9" s="941"/>
      <c r="AJ9" s="941"/>
      <c r="AK9" s="941"/>
      <c r="AL9" s="941"/>
      <c r="AM9" s="941"/>
      <c r="AN9" s="941"/>
      <c r="AO9" s="1316"/>
      <c r="AP9" s="1316"/>
      <c r="AQ9" s="942"/>
    </row>
    <row r="10" spans="5:58" ht="18.95" customHeight="1">
      <c r="G10" s="935"/>
      <c r="H10" s="949" t="s">
        <v>2453</v>
      </c>
      <c r="I10" s="752"/>
      <c r="J10" s="938"/>
      <c r="K10" s="938"/>
      <c r="L10" s="2890" t="s">
        <v>1179</v>
      </c>
      <c r="M10" s="2891"/>
      <c r="N10" s="2891"/>
      <c r="O10" s="2892"/>
      <c r="P10" s="986" t="s">
        <v>1180</v>
      </c>
      <c r="Q10" s="920" t="s">
        <v>737</v>
      </c>
      <c r="R10" s="951" t="s">
        <v>1539</v>
      </c>
      <c r="S10" s="974"/>
      <c r="T10" s="920"/>
      <c r="U10" s="1056" t="s">
        <v>1630</v>
      </c>
      <c r="V10" s="1056"/>
      <c r="W10" s="938"/>
      <c r="X10" s="1154" t="s">
        <v>1896</v>
      </c>
      <c r="Y10" s="1155"/>
      <c r="Z10" s="1155"/>
      <c r="AA10" s="1155"/>
      <c r="AB10" s="1155"/>
      <c r="AC10" s="1156"/>
      <c r="AD10" s="986" t="s">
        <v>912</v>
      </c>
      <c r="AK10" s="926" t="s">
        <v>1537</v>
      </c>
      <c r="AL10" s="927"/>
      <c r="AM10" s="928"/>
      <c r="AN10" s="926" t="s">
        <v>1538</v>
      </c>
      <c r="AO10" s="927"/>
      <c r="AP10" s="928"/>
      <c r="AQ10" s="937"/>
    </row>
    <row r="11" spans="5:58" ht="9.9499999999999993" customHeight="1">
      <c r="G11" s="935"/>
      <c r="H11" s="950"/>
      <c r="I11" s="920"/>
      <c r="J11" s="920"/>
      <c r="K11" s="920"/>
      <c r="L11" s="920"/>
      <c r="M11" s="920"/>
      <c r="N11" s="920"/>
      <c r="O11" s="920"/>
      <c r="P11" s="920"/>
      <c r="Q11" s="920"/>
      <c r="R11" s="920"/>
      <c r="S11" s="920"/>
      <c r="T11" s="920"/>
      <c r="U11" s="920"/>
      <c r="V11" s="920"/>
      <c r="W11" s="920"/>
      <c r="X11" s="920"/>
      <c r="Y11" s="920"/>
      <c r="Z11" s="920"/>
      <c r="AA11" s="920"/>
      <c r="AB11" s="920"/>
      <c r="AC11" s="920"/>
      <c r="AD11" s="920"/>
      <c r="AE11" s="920"/>
      <c r="AF11" s="920"/>
      <c r="AG11" s="920"/>
      <c r="AH11" s="920"/>
      <c r="AI11" s="920"/>
      <c r="AJ11" s="920"/>
      <c r="AK11" s="920"/>
      <c r="AL11" s="920"/>
      <c r="AM11" s="920"/>
      <c r="AN11" s="920"/>
      <c r="AO11" s="920"/>
      <c r="AP11" s="920"/>
      <c r="AQ11" s="937"/>
    </row>
    <row r="12" spans="5:58" ht="18.95" customHeight="1">
      <c r="G12" s="935"/>
      <c r="H12" s="1256" t="s">
        <v>1647</v>
      </c>
      <c r="I12" s="1056"/>
      <c r="J12" s="1056"/>
      <c r="K12" s="938"/>
      <c r="L12" s="1040" t="s">
        <v>1860</v>
      </c>
      <c r="M12" s="918"/>
      <c r="N12" s="918"/>
      <c r="O12" s="918"/>
      <c r="P12" s="918"/>
      <c r="Q12" s="919"/>
      <c r="R12" s="986" t="s">
        <v>912</v>
      </c>
      <c r="S12" s="920"/>
      <c r="T12" s="920"/>
      <c r="U12" s="920"/>
      <c r="V12" s="920"/>
      <c r="W12" s="920"/>
      <c r="X12" s="920"/>
      <c r="Y12" s="920"/>
      <c r="Z12" s="920"/>
      <c r="AA12" s="920"/>
      <c r="AB12" s="920"/>
      <c r="AC12" s="920"/>
      <c r="AD12" s="920"/>
      <c r="AE12" s="920"/>
      <c r="AF12" s="920"/>
      <c r="AG12" s="920"/>
      <c r="AH12" s="920"/>
      <c r="AI12" s="920"/>
      <c r="AJ12" s="920"/>
      <c r="AK12" s="920"/>
      <c r="AL12" s="920"/>
      <c r="AM12" s="920"/>
      <c r="AN12" s="920"/>
      <c r="AO12" s="920"/>
      <c r="AP12" s="920"/>
      <c r="AQ12" s="937"/>
    </row>
    <row r="13" spans="5:58" ht="9.9499999999999993" customHeight="1">
      <c r="G13" s="935"/>
      <c r="H13" s="950"/>
      <c r="I13" s="920"/>
      <c r="J13" s="920"/>
      <c r="K13" s="920"/>
      <c r="L13" s="920"/>
      <c r="M13" s="920"/>
      <c r="N13" s="920"/>
      <c r="O13" s="920"/>
      <c r="P13" s="920"/>
      <c r="Q13" s="920"/>
      <c r="R13" s="920"/>
      <c r="S13" s="920"/>
      <c r="T13" s="920"/>
      <c r="U13" s="920"/>
      <c r="V13" s="920"/>
      <c r="W13" s="920"/>
      <c r="X13" s="920"/>
      <c r="Y13" s="920"/>
      <c r="Z13" s="920"/>
      <c r="AA13" s="920"/>
      <c r="AB13" s="920"/>
      <c r="AC13" s="920"/>
      <c r="AD13" s="920"/>
      <c r="AE13" s="920"/>
      <c r="AF13" s="920"/>
      <c r="AG13" s="920"/>
      <c r="AH13" s="920"/>
      <c r="AI13" s="920"/>
      <c r="AJ13" s="920"/>
      <c r="AK13" s="920"/>
      <c r="AL13" s="920"/>
      <c r="AM13" s="920"/>
      <c r="AN13" s="920"/>
      <c r="AO13" s="920"/>
      <c r="AP13" s="920"/>
      <c r="AQ13" s="937"/>
    </row>
    <row r="14" spans="5:58" ht="18.95" customHeight="1">
      <c r="G14" s="935"/>
      <c r="H14" s="949" t="s">
        <v>1522</v>
      </c>
      <c r="I14" s="752"/>
      <c r="J14" s="752"/>
      <c r="K14" s="752"/>
      <c r="L14" s="2868" t="s">
        <v>2136</v>
      </c>
      <c r="M14" s="2869"/>
      <c r="N14" s="2870"/>
      <c r="O14" s="946" t="s">
        <v>1115</v>
      </c>
      <c r="P14" s="2865" t="s">
        <v>1523</v>
      </c>
      <c r="Q14" s="2866"/>
      <c r="R14" s="2867"/>
      <c r="S14" s="946" t="s">
        <v>1115</v>
      </c>
      <c r="T14" s="2865" t="s">
        <v>1524</v>
      </c>
      <c r="U14" s="2866"/>
      <c r="V14" s="2867"/>
      <c r="W14" s="946" t="s">
        <v>1115</v>
      </c>
      <c r="X14" s="920"/>
      <c r="Y14" s="920"/>
      <c r="Z14" s="920"/>
      <c r="AA14" s="920"/>
      <c r="AB14" s="920"/>
      <c r="AC14" s="920"/>
      <c r="AD14" s="920"/>
      <c r="AE14" s="920"/>
      <c r="AF14" s="920"/>
      <c r="AG14" s="920"/>
      <c r="AH14" s="920"/>
      <c r="AI14" s="920"/>
      <c r="AJ14" s="920"/>
      <c r="AK14" s="920"/>
      <c r="AL14" s="920"/>
      <c r="AM14" s="920"/>
      <c r="AN14" s="920"/>
      <c r="AO14" s="920"/>
      <c r="AP14" s="920"/>
      <c r="AQ14" s="937"/>
    </row>
    <row r="15" spans="5:58" ht="9.9499999999999993" customHeight="1">
      <c r="G15" s="935"/>
      <c r="H15" s="920"/>
      <c r="I15" s="920"/>
      <c r="J15" s="920"/>
      <c r="K15" s="920"/>
      <c r="L15" s="920"/>
      <c r="M15" s="920"/>
      <c r="N15" s="920"/>
      <c r="O15" s="920"/>
      <c r="P15" s="920"/>
      <c r="Q15" s="920"/>
      <c r="R15" s="920"/>
      <c r="S15" s="920"/>
      <c r="T15" s="920"/>
      <c r="U15" s="920"/>
      <c r="V15" s="920"/>
      <c r="W15" s="920"/>
      <c r="X15" s="920"/>
      <c r="Y15" s="920"/>
      <c r="Z15" s="920"/>
      <c r="AA15" s="920"/>
      <c r="AB15" s="920"/>
      <c r="AC15" s="920"/>
      <c r="AD15" s="920"/>
      <c r="AE15" s="920"/>
      <c r="AF15" s="920"/>
      <c r="AG15" s="920"/>
      <c r="AH15" s="920"/>
      <c r="AI15" s="920"/>
      <c r="AJ15" s="920"/>
      <c r="AK15" s="920"/>
      <c r="AL15" s="920"/>
      <c r="AM15" s="920"/>
      <c r="AN15" s="920"/>
      <c r="AO15" s="920"/>
      <c r="AP15" s="920"/>
      <c r="AQ15" s="937"/>
    </row>
    <row r="16" spans="5:58" ht="18.95" customHeight="1">
      <c r="G16" s="935"/>
      <c r="H16" s="949" t="s">
        <v>1791</v>
      </c>
      <c r="I16" s="981"/>
      <c r="J16" s="981"/>
      <c r="K16" s="938"/>
      <c r="L16" s="982" t="s">
        <v>1521</v>
      </c>
      <c r="M16" s="983"/>
      <c r="N16" s="983"/>
      <c r="O16" s="983"/>
      <c r="P16" s="982" t="s">
        <v>1521</v>
      </c>
      <c r="Q16" s="983"/>
      <c r="R16" s="983"/>
      <c r="S16" s="983"/>
      <c r="T16" s="986" t="s">
        <v>912</v>
      </c>
      <c r="U16" s="1046" t="s">
        <v>1709</v>
      </c>
      <c r="V16" s="1047"/>
      <c r="W16" s="1047"/>
      <c r="X16" s="1246" t="s">
        <v>1888</v>
      </c>
      <c r="Y16" s="1047"/>
      <c r="Z16" s="1047"/>
      <c r="AA16" s="1047"/>
      <c r="AB16" s="1246" t="s">
        <v>1710</v>
      </c>
      <c r="AC16" s="1047"/>
      <c r="AD16" s="1048"/>
      <c r="AE16" s="920"/>
      <c r="AH16" s="1056" t="s">
        <v>1665</v>
      </c>
      <c r="AI16" s="1056"/>
      <c r="AJ16" s="1056"/>
      <c r="AK16" s="1056"/>
      <c r="AL16" s="982" t="s">
        <v>1521</v>
      </c>
      <c r="AM16" s="983"/>
      <c r="AN16" s="983"/>
      <c r="AO16" s="983"/>
      <c r="AP16" s="984"/>
      <c r="AQ16" s="937"/>
      <c r="AS16" s="1122"/>
      <c r="AT16" s="1122"/>
      <c r="AU16" s="1122"/>
      <c r="AV16" s="1122"/>
    </row>
    <row r="17" spans="6:72" ht="9.9499999999999993" customHeight="1">
      <c r="G17" s="935"/>
      <c r="H17" s="920"/>
      <c r="I17" s="920"/>
      <c r="J17" s="920"/>
      <c r="K17" s="920"/>
      <c r="L17" s="920"/>
      <c r="M17" s="920"/>
      <c r="N17" s="920"/>
      <c r="O17" s="920"/>
      <c r="P17" s="920"/>
      <c r="Q17" s="920"/>
      <c r="R17" s="920"/>
      <c r="S17" s="920"/>
      <c r="T17" s="920"/>
      <c r="U17" s="920"/>
      <c r="V17" s="920"/>
      <c r="W17" s="920"/>
      <c r="X17" s="920"/>
      <c r="Y17" s="920"/>
      <c r="Z17" s="920"/>
      <c r="AA17" s="920"/>
      <c r="AB17" s="920"/>
      <c r="AC17" s="920"/>
      <c r="AD17" s="920"/>
      <c r="AE17" s="920"/>
      <c r="AF17" s="920"/>
      <c r="AG17" s="920"/>
      <c r="AH17" s="920"/>
      <c r="AI17" s="920"/>
      <c r="AJ17" s="920"/>
      <c r="AK17" s="920"/>
      <c r="AL17" s="920"/>
      <c r="AM17" s="920"/>
      <c r="AN17" s="920"/>
      <c r="AO17" s="1056"/>
      <c r="AP17" s="1056"/>
      <c r="AQ17" s="1244"/>
      <c r="AR17" s="1180"/>
      <c r="AS17" s="1122"/>
      <c r="AT17" s="1122"/>
      <c r="AU17" s="1122"/>
      <c r="AV17" s="1122"/>
    </row>
    <row r="18" spans="6:72" ht="18.95" customHeight="1">
      <c r="G18" s="935"/>
      <c r="H18" s="2880" t="s">
        <v>1559</v>
      </c>
      <c r="I18" s="2842" t="s">
        <v>1630</v>
      </c>
      <c r="J18" s="2843"/>
      <c r="K18" s="2843"/>
      <c r="L18" s="2843"/>
      <c r="M18" s="2844"/>
      <c r="N18" s="1343" t="s">
        <v>2147</v>
      </c>
      <c r="O18" s="1250"/>
      <c r="P18" s="1060"/>
      <c r="Q18" s="1060"/>
      <c r="R18" s="1060"/>
      <c r="S18" s="1060"/>
      <c r="T18" s="1060"/>
      <c r="U18" s="1060"/>
      <c r="V18" s="1060"/>
      <c r="W18" s="929" t="s">
        <v>1586</v>
      </c>
      <c r="X18" s="930"/>
      <c r="Y18" s="930"/>
      <c r="Z18" s="930"/>
      <c r="AA18" s="930"/>
      <c r="AB18" s="930"/>
      <c r="AC18" s="930"/>
      <c r="AD18" s="930"/>
      <c r="AE18" s="930"/>
      <c r="AF18" s="931"/>
      <c r="AG18" s="930"/>
      <c r="AH18" s="930"/>
      <c r="AI18" s="931"/>
      <c r="AJ18" s="2797" t="s">
        <v>1771</v>
      </c>
      <c r="AK18" s="2798"/>
      <c r="AL18" s="2799"/>
      <c r="AM18" s="2810" t="s">
        <v>1872</v>
      </c>
      <c r="AN18" s="2811"/>
      <c r="AO18" s="2812"/>
      <c r="AP18" s="1229"/>
      <c r="AQ18" s="937"/>
    </row>
    <row r="19" spans="6:72" ht="18.95" customHeight="1">
      <c r="G19" s="935"/>
      <c r="H19" s="2881"/>
      <c r="I19" s="2845"/>
      <c r="J19" s="2846"/>
      <c r="K19" s="2846"/>
      <c r="L19" s="2846"/>
      <c r="M19" s="2847"/>
      <c r="N19" s="1059" t="s">
        <v>1551</v>
      </c>
      <c r="O19" s="1060"/>
      <c r="P19" s="1060"/>
      <c r="Q19" s="1059" t="s">
        <v>2138</v>
      </c>
      <c r="R19" s="1060"/>
      <c r="S19" s="1060"/>
      <c r="T19" s="1059" t="s">
        <v>2139</v>
      </c>
      <c r="U19" s="1060"/>
      <c r="V19" s="1060"/>
      <c r="W19" s="929" t="s">
        <v>699</v>
      </c>
      <c r="X19" s="930"/>
      <c r="Y19" s="930"/>
      <c r="Z19" s="930"/>
      <c r="AA19" s="929" t="s">
        <v>700</v>
      </c>
      <c r="AB19" s="930"/>
      <c r="AC19" s="931"/>
      <c r="AD19" s="929" t="s">
        <v>1697</v>
      </c>
      <c r="AE19" s="930"/>
      <c r="AF19" s="930"/>
      <c r="AG19" s="930"/>
      <c r="AH19" s="930"/>
      <c r="AI19" s="931"/>
      <c r="AJ19" s="2800"/>
      <c r="AK19" s="2801"/>
      <c r="AL19" s="2802"/>
      <c r="AM19" s="2813"/>
      <c r="AN19" s="2814"/>
      <c r="AO19" s="2815"/>
      <c r="AP19" s="1228" t="s">
        <v>1180</v>
      </c>
      <c r="AQ19" s="937"/>
    </row>
    <row r="20" spans="6:72" ht="18.95" customHeight="1">
      <c r="G20" s="935"/>
      <c r="H20" s="932" t="s">
        <v>737</v>
      </c>
      <c r="I20" s="1029" t="s">
        <v>1897</v>
      </c>
      <c r="J20" s="1027"/>
      <c r="K20" s="1027"/>
      <c r="L20" s="1027"/>
      <c r="M20" s="1028"/>
      <c r="N20" s="1388" t="s">
        <v>2136</v>
      </c>
      <c r="O20" s="955"/>
      <c r="P20" s="955"/>
      <c r="Q20" s="954" t="s">
        <v>1523</v>
      </c>
      <c r="R20" s="955"/>
      <c r="S20" s="955"/>
      <c r="T20" s="954" t="s">
        <v>1524</v>
      </c>
      <c r="U20" s="955"/>
      <c r="V20" s="955"/>
      <c r="W20" s="982" t="s">
        <v>1689</v>
      </c>
      <c r="X20" s="983"/>
      <c r="Y20" s="983"/>
      <c r="Z20" s="983"/>
      <c r="AA20" s="1080">
        <v>241657</v>
      </c>
      <c r="AB20" s="983"/>
      <c r="AC20" s="984"/>
      <c r="AD20" s="1080" t="s">
        <v>1691</v>
      </c>
      <c r="AE20" s="983"/>
      <c r="AF20" s="983"/>
      <c r="AG20" s="983"/>
      <c r="AH20" s="983"/>
      <c r="AI20" s="986" t="s">
        <v>1115</v>
      </c>
      <c r="AJ20" s="982" t="s">
        <v>1772</v>
      </c>
      <c r="AK20" s="1152"/>
      <c r="AL20" s="986" t="s">
        <v>1115</v>
      </c>
      <c r="AM20" s="1170">
        <v>13</v>
      </c>
      <c r="AN20" s="1171"/>
      <c r="AO20" s="1172"/>
      <c r="AP20" s="1068"/>
      <c r="AQ20" s="937"/>
      <c r="BG20" s="920"/>
      <c r="BH20" s="920"/>
      <c r="BI20" s="920"/>
      <c r="BJ20" s="920"/>
      <c r="BK20" s="920"/>
      <c r="BL20" s="920"/>
      <c r="BM20" s="920"/>
      <c r="BN20" s="920"/>
      <c r="BO20" s="920"/>
      <c r="BP20" s="920"/>
      <c r="BQ20" s="920"/>
      <c r="BR20" s="920"/>
      <c r="BS20" s="920"/>
      <c r="BT20" s="920"/>
    </row>
    <row r="21" spans="6:72" ht="18.95" customHeight="1">
      <c r="G21" s="935"/>
      <c r="H21" s="932" t="s">
        <v>737</v>
      </c>
      <c r="I21" s="1029" t="s">
        <v>1897</v>
      </c>
      <c r="J21" s="1027"/>
      <c r="K21" s="1027"/>
      <c r="L21" s="1027"/>
      <c r="M21" s="1028"/>
      <c r="N21" s="1388" t="s">
        <v>2136</v>
      </c>
      <c r="O21" s="955"/>
      <c r="P21" s="955"/>
      <c r="Q21" s="954" t="s">
        <v>1523</v>
      </c>
      <c r="R21" s="955"/>
      <c r="S21" s="955"/>
      <c r="T21" s="954" t="s">
        <v>1524</v>
      </c>
      <c r="U21" s="955"/>
      <c r="V21" s="955"/>
      <c r="W21" s="982" t="s">
        <v>1689</v>
      </c>
      <c r="X21" s="983"/>
      <c r="Y21" s="983"/>
      <c r="Z21" s="983"/>
      <c r="AA21" s="1080">
        <v>241657</v>
      </c>
      <c r="AB21" s="983"/>
      <c r="AC21" s="984"/>
      <c r="AD21" s="1080" t="s">
        <v>1691</v>
      </c>
      <c r="AE21" s="983"/>
      <c r="AF21" s="983"/>
      <c r="AG21" s="983"/>
      <c r="AH21" s="983"/>
      <c r="AI21" s="986" t="s">
        <v>1115</v>
      </c>
      <c r="AJ21" s="982" t="s">
        <v>1773</v>
      </c>
      <c r="AK21" s="1152"/>
      <c r="AL21" s="986" t="s">
        <v>1115</v>
      </c>
      <c r="AM21" s="1170">
        <v>13</v>
      </c>
      <c r="AN21" s="1171"/>
      <c r="AO21" s="1172"/>
      <c r="AP21" s="1068"/>
      <c r="AQ21" s="937"/>
      <c r="BG21" s="920"/>
      <c r="BH21" s="920"/>
      <c r="BI21" s="920"/>
      <c r="BJ21" s="920"/>
      <c r="BK21" s="920"/>
      <c r="BL21" s="920"/>
      <c r="BM21" s="920"/>
      <c r="BN21" s="920"/>
      <c r="BO21" s="920"/>
      <c r="BP21" s="920"/>
      <c r="BQ21" s="920"/>
      <c r="BR21" s="920"/>
      <c r="BS21" s="920"/>
      <c r="BT21" s="920"/>
    </row>
    <row r="22" spans="6:72" ht="18.95" customHeight="1">
      <c r="G22" s="935"/>
      <c r="H22" s="932" t="s">
        <v>737</v>
      </c>
      <c r="I22" s="1029" t="s">
        <v>1897</v>
      </c>
      <c r="J22" s="1027"/>
      <c r="K22" s="1027"/>
      <c r="L22" s="1027"/>
      <c r="M22" s="1028"/>
      <c r="N22" s="1388" t="s">
        <v>2136</v>
      </c>
      <c r="O22" s="955"/>
      <c r="P22" s="955"/>
      <c r="Q22" s="954" t="s">
        <v>1523</v>
      </c>
      <c r="R22" s="955"/>
      <c r="S22" s="955"/>
      <c r="T22" s="954" t="s">
        <v>1524</v>
      </c>
      <c r="U22" s="955"/>
      <c r="V22" s="955"/>
      <c r="W22" s="982" t="s">
        <v>1689</v>
      </c>
      <c r="X22" s="983"/>
      <c r="Y22" s="983"/>
      <c r="Z22" s="983"/>
      <c r="AA22" s="1080">
        <v>241657</v>
      </c>
      <c r="AB22" s="983"/>
      <c r="AC22" s="984"/>
      <c r="AD22" s="1080" t="s">
        <v>1691</v>
      </c>
      <c r="AE22" s="983"/>
      <c r="AF22" s="983"/>
      <c r="AG22" s="983"/>
      <c r="AH22" s="983"/>
      <c r="AI22" s="986" t="s">
        <v>1115</v>
      </c>
      <c r="AJ22" s="982" t="s">
        <v>1766</v>
      </c>
      <c r="AK22" s="1152"/>
      <c r="AL22" s="986" t="s">
        <v>1115</v>
      </c>
      <c r="AM22" s="1170">
        <v>19</v>
      </c>
      <c r="AN22" s="1171"/>
      <c r="AO22" s="1172"/>
      <c r="AP22" s="1229"/>
      <c r="AQ22" s="937"/>
      <c r="BG22" s="920"/>
      <c r="BH22" s="920"/>
      <c r="BI22" s="920"/>
      <c r="BJ22" s="920"/>
      <c r="BK22" s="920"/>
      <c r="BL22" s="920"/>
      <c r="BM22" s="920"/>
      <c r="BN22" s="920"/>
      <c r="BO22" s="920"/>
      <c r="BP22" s="920"/>
      <c r="BQ22" s="920"/>
      <c r="BR22" s="920"/>
      <c r="BS22" s="920"/>
      <c r="BT22" s="920"/>
    </row>
    <row r="23" spans="6:72" ht="5.0999999999999996" customHeight="1">
      <c r="G23" s="935"/>
      <c r="H23" s="920"/>
      <c r="I23" s="920"/>
      <c r="J23" s="920"/>
      <c r="K23" s="920"/>
      <c r="L23" s="920"/>
      <c r="M23" s="920"/>
      <c r="W23" s="920"/>
      <c r="X23" s="920"/>
      <c r="Y23" s="920"/>
      <c r="Z23" s="920"/>
      <c r="AA23" s="920"/>
      <c r="AB23" s="920"/>
      <c r="AC23" s="920"/>
      <c r="AD23" s="920"/>
      <c r="AE23" s="920"/>
      <c r="AF23" s="920"/>
      <c r="AG23" s="920"/>
      <c r="AH23" s="920"/>
      <c r="AI23" s="920"/>
      <c r="AJ23" s="920"/>
      <c r="AK23" s="920"/>
      <c r="AL23" s="920"/>
      <c r="AM23" s="920"/>
      <c r="AN23" s="920"/>
      <c r="AO23" s="920"/>
      <c r="AP23" s="920"/>
      <c r="AQ23" s="937"/>
      <c r="BG23" s="920"/>
      <c r="BH23" s="920"/>
      <c r="BI23" s="920"/>
      <c r="BJ23" s="920"/>
      <c r="BK23" s="920"/>
      <c r="BL23" s="920"/>
      <c r="BM23" s="920"/>
      <c r="BN23" s="920"/>
      <c r="BO23" s="920"/>
      <c r="BP23" s="920"/>
      <c r="BQ23" s="920"/>
      <c r="BR23" s="920"/>
      <c r="BS23" s="920"/>
      <c r="BT23" s="920"/>
    </row>
    <row r="24" spans="6:72" ht="5.0999999999999996" customHeight="1">
      <c r="G24" s="935"/>
      <c r="H24" s="1242"/>
      <c r="I24" s="1242"/>
      <c r="J24" s="1242"/>
      <c r="K24" s="1242"/>
      <c r="L24" s="1242"/>
      <c r="M24" s="1242"/>
      <c r="N24" s="1242"/>
      <c r="O24" s="1242"/>
      <c r="P24" s="1242"/>
      <c r="Q24" s="1242"/>
      <c r="R24" s="1242"/>
      <c r="S24" s="1242"/>
      <c r="T24" s="1242"/>
      <c r="U24" s="1242"/>
      <c r="V24" s="1242"/>
      <c r="W24" s="1242"/>
      <c r="X24" s="1242"/>
      <c r="Y24" s="1242"/>
      <c r="Z24" s="1242"/>
      <c r="AA24" s="1242"/>
      <c r="AB24" s="1242"/>
      <c r="AC24" s="1242"/>
      <c r="AD24" s="1242"/>
      <c r="AE24" s="1242"/>
      <c r="AF24" s="1242"/>
      <c r="AG24" s="1242"/>
      <c r="AH24" s="1242"/>
      <c r="AI24" s="1242"/>
      <c r="AJ24" s="1242"/>
      <c r="AK24" s="1242"/>
      <c r="AL24" s="1242"/>
      <c r="AM24" s="977"/>
      <c r="AN24" s="977"/>
      <c r="AO24" s="977"/>
      <c r="AP24" s="1242"/>
      <c r="AQ24" s="937"/>
      <c r="BG24" s="920"/>
      <c r="BH24" s="920"/>
      <c r="BI24" s="920"/>
      <c r="BJ24" s="920"/>
      <c r="BK24" s="920"/>
      <c r="BL24" s="920"/>
      <c r="BM24" s="920"/>
      <c r="BN24" s="920"/>
      <c r="BO24" s="920"/>
      <c r="BP24" s="920"/>
      <c r="BQ24" s="920"/>
      <c r="BR24" s="920"/>
      <c r="BS24" s="920"/>
      <c r="BT24" s="920"/>
    </row>
    <row r="25" spans="6:72" ht="18.95" customHeight="1">
      <c r="G25" s="935"/>
      <c r="H25" s="980"/>
      <c r="I25" s="980"/>
      <c r="J25" s="980"/>
      <c r="K25" s="980"/>
      <c r="L25" s="980"/>
      <c r="M25" s="980"/>
      <c r="N25" s="980"/>
      <c r="O25" s="980"/>
      <c r="P25" s="980"/>
      <c r="Q25" s="980"/>
      <c r="R25" s="980"/>
      <c r="S25" s="980"/>
      <c r="T25" s="980"/>
      <c r="U25" s="980"/>
      <c r="V25" s="980"/>
      <c r="W25" s="980"/>
      <c r="X25" s="980"/>
      <c r="Y25" s="980"/>
      <c r="Z25" s="980"/>
      <c r="AA25" s="980"/>
      <c r="AB25" s="980"/>
      <c r="AC25" s="980"/>
      <c r="AD25" s="980"/>
      <c r="AE25" s="980"/>
      <c r="AF25" s="980"/>
      <c r="AG25" s="980"/>
      <c r="AH25" s="980"/>
      <c r="AI25" s="980"/>
      <c r="AJ25" s="980" t="s">
        <v>1851</v>
      </c>
      <c r="AK25" s="979"/>
      <c r="AL25" s="979"/>
      <c r="AM25" s="2883">
        <f>AM22+AM21+AM20</f>
        <v>45</v>
      </c>
      <c r="AN25" s="2884"/>
      <c r="AO25" s="2885"/>
      <c r="AP25" s="977"/>
      <c r="AQ25" s="937"/>
    </row>
    <row r="26" spans="6:72" ht="5.0999999999999996" customHeight="1">
      <c r="G26" s="935"/>
      <c r="H26" s="977"/>
      <c r="I26" s="977"/>
      <c r="J26" s="977"/>
      <c r="K26" s="977"/>
      <c r="L26" s="977"/>
      <c r="M26" s="977"/>
      <c r="N26" s="977"/>
      <c r="O26" s="977"/>
      <c r="P26" s="977"/>
      <c r="Q26" s="977"/>
      <c r="R26" s="977"/>
      <c r="S26" s="977"/>
      <c r="T26" s="977"/>
      <c r="U26" s="977"/>
      <c r="V26" s="977"/>
      <c r="W26" s="977"/>
      <c r="X26" s="977"/>
      <c r="Y26" s="977"/>
      <c r="Z26" s="977"/>
      <c r="AA26" s="977"/>
      <c r="AB26" s="977"/>
      <c r="AC26" s="977"/>
      <c r="AD26" s="977"/>
      <c r="AE26" s="977"/>
      <c r="AF26" s="977"/>
      <c r="AG26" s="977"/>
      <c r="AH26" s="977"/>
      <c r="AI26" s="977"/>
      <c r="AJ26" s="977"/>
      <c r="AK26" s="977"/>
      <c r="AL26" s="977"/>
      <c r="AM26" s="977"/>
      <c r="AN26" s="977"/>
      <c r="AO26" s="977"/>
      <c r="AP26" s="977"/>
      <c r="AQ26" s="937"/>
    </row>
    <row r="27" spans="6:72" ht="9.9499999999999993" customHeight="1">
      <c r="G27" s="936"/>
      <c r="H27" s="939"/>
      <c r="I27" s="939"/>
      <c r="J27" s="939"/>
      <c r="K27" s="939"/>
      <c r="L27" s="939"/>
      <c r="M27" s="939"/>
      <c r="N27" s="939"/>
      <c r="O27" s="939"/>
      <c r="P27" s="939"/>
      <c r="Q27" s="939"/>
      <c r="R27" s="939"/>
      <c r="S27" s="939"/>
      <c r="T27" s="939"/>
      <c r="U27" s="939"/>
      <c r="V27" s="939"/>
      <c r="W27" s="939"/>
      <c r="X27" s="939"/>
      <c r="Y27" s="939"/>
      <c r="Z27" s="939"/>
      <c r="AA27" s="939"/>
      <c r="AB27" s="939"/>
      <c r="AC27" s="939"/>
      <c r="AD27" s="939"/>
      <c r="AE27" s="939"/>
      <c r="AF27" s="939"/>
      <c r="AG27" s="939"/>
      <c r="AH27" s="939"/>
      <c r="AI27" s="939"/>
      <c r="AJ27" s="939"/>
      <c r="AK27" s="939"/>
      <c r="AL27" s="939"/>
      <c r="AM27" s="939"/>
      <c r="AN27" s="939"/>
      <c r="AO27" s="939"/>
      <c r="AP27" s="939"/>
      <c r="AQ27" s="940"/>
    </row>
    <row r="30" spans="6:72" ht="18.95" customHeight="1">
      <c r="F30" s="924" t="s">
        <v>2510</v>
      </c>
    </row>
    <row r="32" spans="6:72" ht="5.0999999999999996" customHeight="1">
      <c r="F32"/>
      <c r="G32" s="536"/>
      <c r="H32" s="921"/>
      <c r="I32" s="922"/>
      <c r="J32" s="922"/>
      <c r="K32" s="922"/>
      <c r="L32" s="922"/>
      <c r="M32" s="922"/>
      <c r="N32" s="923"/>
      <c r="O32" s="536"/>
      <c r="P32" s="536"/>
      <c r="Q32" s="536"/>
      <c r="R32" s="536"/>
      <c r="S32" s="536"/>
      <c r="T32" s="536"/>
      <c r="U32" s="536"/>
      <c r="V32" s="920"/>
      <c r="W32" s="920"/>
      <c r="X32" s="920"/>
      <c r="Y32" s="920"/>
      <c r="Z32" s="920"/>
      <c r="AA32" s="920"/>
      <c r="AB32" s="920"/>
      <c r="AC32" s="920"/>
      <c r="AD32" s="920"/>
      <c r="AE32" s="920"/>
      <c r="AF32" s="920"/>
      <c r="AG32" s="920"/>
      <c r="AH32" s="920"/>
      <c r="AI32" s="920"/>
      <c r="AV32" s="920"/>
      <c r="AW32" s="920"/>
      <c r="AX32" s="920"/>
      <c r="AY32" s="920"/>
      <c r="AZ32" s="920"/>
      <c r="BA32" s="920"/>
      <c r="BB32" s="920"/>
      <c r="BC32" s="920"/>
      <c r="BD32" s="920"/>
      <c r="BE32" s="920"/>
      <c r="BF32" s="920"/>
    </row>
    <row r="33" spans="6:50" ht="18.95" customHeight="1">
      <c r="F33"/>
      <c r="G33" s="536"/>
      <c r="H33" s="907" t="s">
        <v>1900</v>
      </c>
      <c r="I33" s="908"/>
      <c r="J33" s="908"/>
      <c r="K33" s="908"/>
      <c r="L33" s="908"/>
      <c r="M33" s="908"/>
      <c r="N33" s="909"/>
      <c r="O33" s="1252" t="s">
        <v>1519</v>
      </c>
      <c r="P33" s="1253"/>
      <c r="Q33" s="1253"/>
      <c r="R33" s="1253"/>
      <c r="S33" s="1254"/>
      <c r="T33" s="1255"/>
      <c r="AA33" s="920"/>
      <c r="AB33" s="920"/>
      <c r="AC33" s="920"/>
      <c r="AD33" s="920"/>
      <c r="AE33" s="920"/>
      <c r="AF33" s="920"/>
      <c r="AG33" s="920"/>
      <c r="AH33" s="920"/>
      <c r="AI33" s="920"/>
      <c r="AJ33" s="920"/>
      <c r="AK33" s="920"/>
      <c r="AL33" s="920"/>
    </row>
    <row r="34" spans="6:50" ht="9.9499999999999993" customHeight="1">
      <c r="F34"/>
      <c r="G34" s="916"/>
      <c r="H34" s="536"/>
      <c r="I34" s="536"/>
      <c r="J34" s="536"/>
      <c r="K34" s="536"/>
      <c r="L34" s="536"/>
      <c r="M34" s="536"/>
      <c r="N34" s="536"/>
      <c r="O34" s="914"/>
      <c r="P34" s="914"/>
      <c r="Q34" s="914"/>
      <c r="R34" s="914"/>
      <c r="S34" s="914"/>
      <c r="T34" s="914"/>
      <c r="U34" s="914"/>
      <c r="V34" s="941"/>
      <c r="W34" s="941"/>
      <c r="X34" s="941"/>
      <c r="Y34" s="941"/>
      <c r="Z34" s="941"/>
      <c r="AA34" s="941"/>
      <c r="AB34" s="941"/>
      <c r="AC34" s="941"/>
      <c r="AD34" s="941"/>
      <c r="AE34" s="941"/>
      <c r="AF34" s="941"/>
      <c r="AG34" s="941"/>
      <c r="AH34" s="941"/>
      <c r="AI34" s="941"/>
      <c r="AJ34" s="941"/>
      <c r="AK34" s="941"/>
      <c r="AL34" s="1316"/>
      <c r="AM34" s="1316"/>
      <c r="AN34" s="1316"/>
      <c r="AO34" s="1316"/>
      <c r="AP34" s="942"/>
    </row>
    <row r="35" spans="6:50" ht="18.95" customHeight="1">
      <c r="G35" s="935"/>
      <c r="H35" s="949" t="s">
        <v>2450</v>
      </c>
      <c r="I35" s="752"/>
      <c r="J35" s="938"/>
      <c r="K35" s="938"/>
      <c r="L35" s="2890" t="s">
        <v>1179</v>
      </c>
      <c r="M35" s="2891"/>
      <c r="N35" s="2891"/>
      <c r="O35" s="2892"/>
      <c r="P35" s="986" t="s">
        <v>1180</v>
      </c>
      <c r="Q35" s="920" t="s">
        <v>737</v>
      </c>
      <c r="R35" s="951" t="s">
        <v>1539</v>
      </c>
      <c r="S35" s="974"/>
      <c r="T35" s="920"/>
      <c r="U35" s="1056" t="s">
        <v>1630</v>
      </c>
      <c r="V35" s="1056"/>
      <c r="W35" s="938"/>
      <c r="X35" s="1154" t="s">
        <v>1896</v>
      </c>
      <c r="Y35" s="1155"/>
      <c r="Z35" s="1155"/>
      <c r="AA35" s="1155"/>
      <c r="AB35" s="1155"/>
      <c r="AC35" s="1156"/>
      <c r="AD35" s="986" t="s">
        <v>912</v>
      </c>
      <c r="AG35" s="926" t="s">
        <v>1544</v>
      </c>
      <c r="AH35" s="927"/>
      <c r="AI35" s="928"/>
      <c r="AJ35" s="926" t="s">
        <v>1537</v>
      </c>
      <c r="AK35" s="927"/>
      <c r="AL35" s="928"/>
      <c r="AM35" s="926" t="s">
        <v>1538</v>
      </c>
      <c r="AN35" s="927"/>
      <c r="AO35" s="928"/>
      <c r="AP35" s="937"/>
    </row>
    <row r="36" spans="6:50" ht="18.95" customHeight="1">
      <c r="G36" s="935"/>
      <c r="H36" s="920"/>
      <c r="I36" s="920"/>
      <c r="J36" s="920"/>
      <c r="K36" s="920"/>
      <c r="L36" s="920"/>
      <c r="M36" s="920"/>
      <c r="N36" s="920"/>
      <c r="O36" s="920"/>
      <c r="P36" s="920"/>
      <c r="Q36" s="920"/>
      <c r="R36" s="920"/>
      <c r="S36" s="920"/>
      <c r="T36" s="920"/>
      <c r="U36" s="920"/>
      <c r="V36" s="920"/>
      <c r="W36" s="920"/>
      <c r="X36" s="920"/>
      <c r="Y36" s="920"/>
      <c r="Z36" s="920"/>
      <c r="AA36" s="920"/>
      <c r="AB36" s="920"/>
      <c r="AC36" s="920"/>
      <c r="AD36" s="920"/>
      <c r="AE36" s="920"/>
      <c r="AF36" s="920"/>
      <c r="AG36" s="920"/>
      <c r="AH36" s="920"/>
      <c r="AI36" s="920"/>
      <c r="AJ36" s="920"/>
      <c r="AK36" s="920"/>
      <c r="AL36" s="920"/>
      <c r="AM36" s="920"/>
      <c r="AN36" s="920"/>
      <c r="AO36" s="920"/>
      <c r="AP36" s="937"/>
    </row>
    <row r="37" spans="6:50" ht="18.95" customHeight="1">
      <c r="G37" s="935"/>
      <c r="H37" s="988" t="s">
        <v>1674</v>
      </c>
      <c r="I37" s="920"/>
      <c r="J37" s="920"/>
      <c r="K37" s="920"/>
      <c r="L37" s="920"/>
      <c r="M37" s="920"/>
      <c r="N37" s="920"/>
      <c r="O37" s="920"/>
      <c r="P37" s="920"/>
      <c r="Q37" s="920"/>
      <c r="R37" s="920"/>
      <c r="S37" s="920"/>
      <c r="T37" s="920"/>
      <c r="U37" s="920"/>
      <c r="V37" s="920"/>
      <c r="W37" s="920"/>
      <c r="X37" s="920"/>
      <c r="Y37" s="920"/>
      <c r="Z37" s="920"/>
      <c r="AA37" s="920"/>
      <c r="AB37" s="920"/>
      <c r="AC37" s="920"/>
      <c r="AD37" s="920"/>
      <c r="AE37" s="920"/>
      <c r="AL37" s="920"/>
      <c r="AM37" s="920"/>
      <c r="AN37" s="920"/>
      <c r="AO37" s="920"/>
      <c r="AP37" s="937"/>
    </row>
    <row r="38" spans="6:50" ht="9.9499999999999993" customHeight="1">
      <c r="G38" s="935"/>
      <c r="H38" s="920"/>
      <c r="I38" s="920"/>
      <c r="J38" s="920"/>
      <c r="K38" s="920"/>
      <c r="L38" s="920"/>
      <c r="M38" s="920"/>
      <c r="N38" s="920"/>
      <c r="O38" s="920"/>
      <c r="P38" s="920"/>
      <c r="Q38" s="920"/>
      <c r="R38" s="920"/>
      <c r="S38" s="920"/>
      <c r="T38" s="920"/>
      <c r="U38" s="920"/>
      <c r="V38" s="920"/>
      <c r="W38" s="920"/>
      <c r="X38" s="920"/>
      <c r="Y38" s="920"/>
      <c r="Z38" s="920"/>
      <c r="AA38" s="920"/>
      <c r="AB38" s="920"/>
      <c r="AC38" s="920"/>
      <c r="AD38" s="920"/>
      <c r="AE38" s="920"/>
      <c r="AF38" s="920"/>
      <c r="AG38" s="920"/>
      <c r="AH38" s="920"/>
      <c r="AI38" s="920"/>
      <c r="AJ38" s="920"/>
      <c r="AK38" s="920"/>
      <c r="AL38" s="920"/>
      <c r="AM38" s="920"/>
      <c r="AN38" s="920"/>
      <c r="AO38" s="920"/>
      <c r="AP38" s="937"/>
    </row>
    <row r="39" spans="6:50" ht="18.95" customHeight="1">
      <c r="G39" s="935"/>
      <c r="H39" s="949" t="s">
        <v>1522</v>
      </c>
      <c r="I39" s="752"/>
      <c r="J39" s="752"/>
      <c r="K39" s="752"/>
      <c r="L39" s="2868" t="s">
        <v>2136</v>
      </c>
      <c r="M39" s="2869"/>
      <c r="N39" s="2870"/>
      <c r="O39" s="946" t="s">
        <v>1115</v>
      </c>
      <c r="P39" s="2865" t="s">
        <v>1523</v>
      </c>
      <c r="Q39" s="2866"/>
      <c r="R39" s="2867"/>
      <c r="S39" s="946" t="s">
        <v>1115</v>
      </c>
      <c r="T39" s="2865" t="s">
        <v>1524</v>
      </c>
      <c r="U39" s="2866"/>
      <c r="V39" s="2867"/>
      <c r="W39" s="946" t="s">
        <v>1115</v>
      </c>
      <c r="X39" s="920"/>
      <c r="Y39" s="920"/>
      <c r="Z39" s="920"/>
      <c r="AA39" s="920"/>
      <c r="AB39" s="920"/>
      <c r="AC39" s="920"/>
      <c r="AD39" s="920"/>
      <c r="AE39" s="920"/>
      <c r="AF39" s="920"/>
      <c r="AG39" s="920"/>
      <c r="AH39" s="920"/>
      <c r="AI39" s="920"/>
      <c r="AJ39" s="920"/>
      <c r="AK39" s="920"/>
      <c r="AL39" s="920"/>
      <c r="AM39" s="920"/>
      <c r="AN39" s="920"/>
      <c r="AO39" s="920"/>
      <c r="AP39" s="937"/>
    </row>
    <row r="40" spans="6:50" ht="9.9499999999999993" customHeight="1">
      <c r="G40" s="935"/>
      <c r="H40" s="920"/>
      <c r="I40" s="920"/>
      <c r="J40" s="920"/>
      <c r="K40" s="920"/>
      <c r="L40" s="920"/>
      <c r="M40" s="920"/>
      <c r="N40" s="920"/>
      <c r="O40" s="920"/>
      <c r="P40" s="920"/>
      <c r="Q40" s="920"/>
      <c r="R40" s="920"/>
      <c r="S40" s="920"/>
      <c r="T40" s="920"/>
      <c r="U40" s="920"/>
      <c r="V40" s="920"/>
      <c r="W40" s="920"/>
      <c r="X40" s="920"/>
      <c r="Y40" s="920"/>
      <c r="Z40" s="920"/>
      <c r="AA40" s="920"/>
      <c r="AB40" s="920"/>
      <c r="AC40" s="920"/>
      <c r="AD40" s="920"/>
      <c r="AE40" s="920"/>
      <c r="AF40" s="920"/>
      <c r="AG40" s="920"/>
      <c r="AH40" s="920"/>
      <c r="AI40" s="920"/>
      <c r="AJ40" s="920"/>
      <c r="AK40" s="920"/>
      <c r="AL40" s="920"/>
      <c r="AM40" s="920"/>
      <c r="AN40" s="920"/>
      <c r="AO40" s="920"/>
      <c r="AP40" s="937"/>
    </row>
    <row r="41" spans="6:50" ht="18.95" customHeight="1">
      <c r="G41" s="935"/>
      <c r="H41" s="949" t="s">
        <v>1791</v>
      </c>
      <c r="I41" s="981"/>
      <c r="J41" s="981"/>
      <c r="K41" s="938"/>
      <c r="L41" s="982" t="s">
        <v>1521</v>
      </c>
      <c r="M41" s="983"/>
      <c r="N41" s="983"/>
      <c r="O41" s="983"/>
      <c r="P41" s="982" t="s">
        <v>1521</v>
      </c>
      <c r="Q41" s="983"/>
      <c r="R41" s="983"/>
      <c r="S41" s="983"/>
      <c r="T41" s="986" t="s">
        <v>912</v>
      </c>
      <c r="U41" s="1046" t="s">
        <v>1709</v>
      </c>
      <c r="V41" s="1047"/>
      <c r="W41" s="1047"/>
      <c r="X41" s="1246" t="s">
        <v>1888</v>
      </c>
      <c r="Y41" s="1047"/>
      <c r="Z41" s="1047"/>
      <c r="AA41" s="1047"/>
      <c r="AB41" s="1246" t="s">
        <v>1710</v>
      </c>
      <c r="AC41" s="1047"/>
      <c r="AD41" s="1048"/>
      <c r="AE41" s="920"/>
      <c r="AF41" s="920"/>
      <c r="AG41" s="920"/>
      <c r="AH41" s="920"/>
      <c r="AI41" s="920"/>
      <c r="AJ41" s="920"/>
      <c r="AK41" s="920"/>
      <c r="AL41" s="920"/>
      <c r="AM41" s="920"/>
      <c r="AN41" s="920"/>
      <c r="AO41" s="920"/>
      <c r="AP41" s="937"/>
    </row>
    <row r="42" spans="6:50" ht="18.95" customHeight="1">
      <c r="G42" s="935"/>
      <c r="H42" s="920"/>
      <c r="I42" s="920"/>
      <c r="J42" s="920"/>
      <c r="K42" s="920"/>
      <c r="L42" s="920"/>
      <c r="M42" s="920"/>
      <c r="N42" s="920"/>
      <c r="O42" s="920"/>
      <c r="P42" s="920"/>
      <c r="Q42" s="920"/>
      <c r="R42" s="920"/>
      <c r="S42" s="920"/>
      <c r="T42" s="920"/>
      <c r="U42" s="920"/>
      <c r="V42" s="920"/>
      <c r="W42" s="920"/>
      <c r="X42" s="920"/>
      <c r="Y42" s="920"/>
      <c r="Z42" s="920"/>
      <c r="AA42" s="920"/>
      <c r="AB42" s="920"/>
      <c r="AC42" s="920"/>
      <c r="AD42" s="920"/>
      <c r="AE42" s="920"/>
      <c r="AF42" s="920"/>
      <c r="AG42" s="920"/>
      <c r="AH42" s="920"/>
      <c r="AI42" s="920"/>
      <c r="AJ42" s="920"/>
      <c r="AK42" s="920"/>
      <c r="AL42" s="920"/>
      <c r="AM42" s="920"/>
      <c r="AN42" s="920"/>
      <c r="AO42" s="1056"/>
      <c r="AP42" s="1244"/>
      <c r="AQ42" s="1056"/>
      <c r="AR42" s="1180"/>
      <c r="AS42" s="1122"/>
      <c r="AT42" s="1122"/>
      <c r="AU42" s="1122"/>
      <c r="AV42" s="1122"/>
    </row>
    <row r="43" spans="6:50" ht="18.95" customHeight="1">
      <c r="G43" s="935"/>
      <c r="H43" s="2880" t="s">
        <v>1559</v>
      </c>
      <c r="I43" s="2797" t="s">
        <v>1630</v>
      </c>
      <c r="J43" s="2798"/>
      <c r="K43" s="2798"/>
      <c r="L43" s="2798"/>
      <c r="M43" s="2798"/>
      <c r="N43" s="2799"/>
      <c r="O43" s="966" t="s">
        <v>2147</v>
      </c>
      <c r="P43" s="967"/>
      <c r="Q43" s="930"/>
      <c r="R43" s="930"/>
      <c r="S43" s="930"/>
      <c r="T43" s="930"/>
      <c r="U43" s="930"/>
      <c r="V43" s="930"/>
      <c r="W43" s="930"/>
      <c r="X43" s="929" t="s">
        <v>1586</v>
      </c>
      <c r="Y43" s="930"/>
      <c r="Z43" s="930"/>
      <c r="AA43" s="930"/>
      <c r="AB43" s="930"/>
      <c r="AC43" s="930"/>
      <c r="AD43" s="930"/>
      <c r="AE43" s="930"/>
      <c r="AF43" s="930"/>
      <c r="AG43" s="931"/>
      <c r="AH43" s="930"/>
      <c r="AI43" s="931"/>
      <c r="AJ43" s="2797" t="s">
        <v>1771</v>
      </c>
      <c r="AK43" s="2799"/>
      <c r="AL43" s="1157" t="s">
        <v>1775</v>
      </c>
      <c r="AM43" s="1306"/>
      <c r="AN43" s="1159"/>
      <c r="AO43" s="1229"/>
      <c r="AP43" s="937"/>
      <c r="AQ43" s="1056"/>
      <c r="AR43" s="1056"/>
      <c r="AS43" s="1056"/>
      <c r="AT43" s="1180"/>
      <c r="AU43" s="1122"/>
      <c r="AV43" s="1122"/>
      <c r="AW43" s="1122"/>
      <c r="AX43" s="1122"/>
    </row>
    <row r="44" spans="6:50" ht="18.95" customHeight="1">
      <c r="G44" s="935"/>
      <c r="H44" s="2881"/>
      <c r="I44" s="2800"/>
      <c r="J44" s="2801"/>
      <c r="K44" s="2801"/>
      <c r="L44" s="2801"/>
      <c r="M44" s="2801"/>
      <c r="N44" s="2802"/>
      <c r="O44" s="929" t="s">
        <v>1551</v>
      </c>
      <c r="P44" s="930"/>
      <c r="Q44" s="930"/>
      <c r="R44" s="929" t="s">
        <v>2138</v>
      </c>
      <c r="S44" s="930"/>
      <c r="T44" s="930"/>
      <c r="U44" s="929" t="s">
        <v>2139</v>
      </c>
      <c r="V44" s="930"/>
      <c r="W44" s="930"/>
      <c r="X44" s="929" t="s">
        <v>699</v>
      </c>
      <c r="Y44" s="930"/>
      <c r="Z44" s="930"/>
      <c r="AA44" s="931"/>
      <c r="AB44" s="929" t="s">
        <v>700</v>
      </c>
      <c r="AC44" s="930"/>
      <c r="AD44" s="931"/>
      <c r="AE44" s="929" t="s">
        <v>1697</v>
      </c>
      <c r="AF44" s="930"/>
      <c r="AG44" s="930"/>
      <c r="AH44" s="930"/>
      <c r="AI44" s="931"/>
      <c r="AJ44" s="2800"/>
      <c r="AK44" s="2802"/>
      <c r="AL44" s="1227" t="s">
        <v>1847</v>
      </c>
      <c r="AM44" s="1160"/>
      <c r="AN44" s="1161"/>
      <c r="AO44" s="1228" t="s">
        <v>1180</v>
      </c>
      <c r="AP44" s="937"/>
      <c r="AQ44" s="1056"/>
      <c r="AR44" s="1056"/>
      <c r="AS44" s="1056"/>
      <c r="AT44" s="1180"/>
      <c r="AU44" s="1122"/>
      <c r="AV44" s="1122"/>
      <c r="AW44" s="1122"/>
      <c r="AX44" s="1122"/>
    </row>
    <row r="45" spans="6:50" ht="18.95" customHeight="1">
      <c r="G45" s="935"/>
      <c r="H45" s="1164" t="s">
        <v>1759</v>
      </c>
      <c r="I45" s="1029" t="s">
        <v>1857</v>
      </c>
      <c r="J45" s="1027"/>
      <c r="K45" s="1027"/>
      <c r="L45" s="1027"/>
      <c r="M45" s="1027"/>
      <c r="N45" s="1028"/>
      <c r="O45" s="1388" t="s">
        <v>2136</v>
      </c>
      <c r="P45" s="955"/>
      <c r="Q45" s="955"/>
      <c r="R45" s="954" t="s">
        <v>1523</v>
      </c>
      <c r="S45" s="955"/>
      <c r="T45" s="955"/>
      <c r="U45" s="954" t="s">
        <v>1524</v>
      </c>
      <c r="V45" s="955"/>
      <c r="W45" s="955"/>
      <c r="X45" s="982" t="s">
        <v>1689</v>
      </c>
      <c r="Y45" s="983"/>
      <c r="Z45" s="983"/>
      <c r="AA45" s="983"/>
      <c r="AB45" s="1080">
        <v>241657</v>
      </c>
      <c r="AC45" s="983"/>
      <c r="AD45" s="984"/>
      <c r="AE45" s="1080" t="s">
        <v>1691</v>
      </c>
      <c r="AF45" s="983"/>
      <c r="AG45" s="983"/>
      <c r="AH45" s="983"/>
      <c r="AI45" s="984"/>
      <c r="AJ45" s="982" t="s">
        <v>1772</v>
      </c>
      <c r="AK45" s="984"/>
      <c r="AL45" s="1029">
        <v>14</v>
      </c>
      <c r="AM45" s="1027"/>
      <c r="AN45" s="1028"/>
      <c r="AO45" s="1068"/>
      <c r="AP45" s="937"/>
      <c r="AQ45" s="1056"/>
      <c r="AR45" s="1056"/>
      <c r="AS45" s="1056"/>
      <c r="AT45" s="1180"/>
      <c r="AU45" s="1122"/>
      <c r="AV45" s="1122"/>
      <c r="AW45" s="1122"/>
      <c r="AX45" s="1122"/>
    </row>
    <row r="46" spans="6:50" ht="18.95" customHeight="1">
      <c r="G46" s="935"/>
      <c r="H46" s="1164" t="s">
        <v>1759</v>
      </c>
      <c r="I46" s="1029" t="s">
        <v>1857</v>
      </c>
      <c r="J46" s="1027"/>
      <c r="K46" s="1027"/>
      <c r="L46" s="1027"/>
      <c r="M46" s="1027"/>
      <c r="N46" s="1028"/>
      <c r="O46" s="1388" t="s">
        <v>2136</v>
      </c>
      <c r="P46" s="955"/>
      <c r="Q46" s="955"/>
      <c r="R46" s="954" t="s">
        <v>1523</v>
      </c>
      <c r="S46" s="955"/>
      <c r="T46" s="955"/>
      <c r="U46" s="954" t="s">
        <v>1524</v>
      </c>
      <c r="V46" s="955"/>
      <c r="W46" s="955"/>
      <c r="X46" s="982" t="s">
        <v>1689</v>
      </c>
      <c r="Y46" s="983"/>
      <c r="Z46" s="983"/>
      <c r="AA46" s="983"/>
      <c r="AB46" s="1080">
        <v>241657</v>
      </c>
      <c r="AC46" s="983"/>
      <c r="AD46" s="984"/>
      <c r="AE46" s="1080" t="s">
        <v>1691</v>
      </c>
      <c r="AF46" s="983"/>
      <c r="AG46" s="983"/>
      <c r="AH46" s="983"/>
      <c r="AI46" s="984"/>
      <c r="AJ46" s="982" t="s">
        <v>1773</v>
      </c>
      <c r="AK46" s="984"/>
      <c r="AL46" s="1029">
        <v>14</v>
      </c>
      <c r="AM46" s="1027"/>
      <c r="AN46" s="1028"/>
      <c r="AO46" s="1068"/>
      <c r="AP46" s="937"/>
      <c r="AQ46" s="1056"/>
      <c r="AR46" s="1056"/>
      <c r="AS46" s="1056"/>
      <c r="AT46" s="1180"/>
      <c r="AU46" s="1122"/>
      <c r="AV46" s="1122"/>
      <c r="AW46" s="1122"/>
      <c r="AX46" s="1122"/>
    </row>
    <row r="47" spans="6:50" ht="18.95" customHeight="1">
      <c r="G47" s="935"/>
      <c r="H47" s="932" t="s">
        <v>737</v>
      </c>
      <c r="I47" s="1029" t="s">
        <v>1857</v>
      </c>
      <c r="J47" s="1027"/>
      <c r="K47" s="1027"/>
      <c r="L47" s="1027"/>
      <c r="M47" s="1027"/>
      <c r="N47" s="1028"/>
      <c r="O47" s="1388" t="s">
        <v>2136</v>
      </c>
      <c r="P47" s="955"/>
      <c r="Q47" s="955"/>
      <c r="R47" s="954" t="s">
        <v>1523</v>
      </c>
      <c r="S47" s="955"/>
      <c r="T47" s="955"/>
      <c r="U47" s="954" t="s">
        <v>1524</v>
      </c>
      <c r="V47" s="955"/>
      <c r="W47" s="955"/>
      <c r="X47" s="982" t="s">
        <v>1689</v>
      </c>
      <c r="Y47" s="983"/>
      <c r="Z47" s="983"/>
      <c r="AA47" s="983"/>
      <c r="AB47" s="1080">
        <v>241657</v>
      </c>
      <c r="AC47" s="983"/>
      <c r="AD47" s="984"/>
      <c r="AE47" s="1080" t="s">
        <v>1691</v>
      </c>
      <c r="AF47" s="983"/>
      <c r="AG47" s="983"/>
      <c r="AH47" s="983"/>
      <c r="AI47" s="984"/>
      <c r="AJ47" s="982" t="s">
        <v>1773</v>
      </c>
      <c r="AK47" s="984"/>
      <c r="AL47" s="1029">
        <v>14</v>
      </c>
      <c r="AM47" s="1027"/>
      <c r="AN47" s="1028"/>
      <c r="AO47" s="1229"/>
      <c r="AP47" s="937"/>
      <c r="AQ47" s="1056"/>
      <c r="AR47" s="1056"/>
      <c r="AS47" s="1056"/>
      <c r="AT47" s="1180"/>
      <c r="AU47" s="1122"/>
      <c r="AV47" s="1122"/>
      <c r="AW47" s="1122"/>
      <c r="AX47" s="1122"/>
    </row>
    <row r="48" spans="6:50" ht="5.0999999999999996" customHeight="1">
      <c r="G48" s="935"/>
      <c r="H48" s="920"/>
      <c r="I48" s="920"/>
      <c r="J48" s="920"/>
      <c r="K48" s="920"/>
      <c r="L48" s="920"/>
      <c r="M48" s="920"/>
      <c r="N48" s="920"/>
      <c r="X48" s="920"/>
      <c r="Y48" s="920"/>
      <c r="Z48" s="920"/>
      <c r="AA48" s="920"/>
      <c r="AB48" s="920"/>
      <c r="AC48" s="920"/>
      <c r="AD48" s="920"/>
      <c r="AE48" s="920"/>
      <c r="AF48" s="920"/>
      <c r="AG48" s="920"/>
      <c r="AH48" s="920"/>
      <c r="AI48" s="920"/>
      <c r="AJ48" s="920"/>
      <c r="AK48" s="920"/>
      <c r="AL48" s="920"/>
      <c r="AM48" s="920"/>
      <c r="AN48" s="920"/>
      <c r="AO48" s="920"/>
      <c r="AP48" s="937"/>
      <c r="AQ48" s="1056"/>
      <c r="AR48" s="1056"/>
      <c r="AS48" s="1056"/>
      <c r="AT48" s="1180"/>
      <c r="AU48" s="1122"/>
      <c r="AV48" s="1122"/>
      <c r="AW48" s="1122"/>
      <c r="AX48" s="1122"/>
    </row>
    <row r="49" spans="7:68" ht="5.0999999999999996" customHeight="1">
      <c r="G49" s="935"/>
      <c r="H49" s="1242"/>
      <c r="I49" s="1242"/>
      <c r="J49" s="1078"/>
      <c r="K49" s="1078"/>
      <c r="L49" s="1078"/>
      <c r="M49" s="1078"/>
      <c r="N49" s="1078"/>
      <c r="O49" s="1242"/>
      <c r="P49" s="1242"/>
      <c r="Q49" s="1242"/>
      <c r="R49" s="1242"/>
      <c r="S49" s="1242"/>
      <c r="T49" s="1242"/>
      <c r="U49" s="1242"/>
      <c r="V49" s="1242"/>
      <c r="W49" s="1242"/>
      <c r="X49" s="1078"/>
      <c r="Y49" s="1078"/>
      <c r="Z49" s="1078"/>
      <c r="AA49" s="977"/>
      <c r="AB49" s="977"/>
      <c r="AC49" s="977"/>
      <c r="AD49" s="977"/>
      <c r="AE49" s="977"/>
      <c r="AF49" s="977"/>
      <c r="AG49" s="977"/>
      <c r="AH49" s="1242"/>
      <c r="AI49" s="1242"/>
      <c r="AJ49" s="1242"/>
      <c r="AK49" s="1242"/>
      <c r="AL49" s="977"/>
      <c r="AM49" s="977"/>
      <c r="AN49" s="977"/>
      <c r="AO49" s="977"/>
      <c r="AP49" s="937"/>
      <c r="AQ49" s="1056"/>
      <c r="AR49" s="1056"/>
      <c r="AS49" s="1056"/>
      <c r="AT49" s="1180"/>
      <c r="AU49" s="1122"/>
      <c r="AV49" s="1122"/>
      <c r="AW49" s="1122"/>
      <c r="AX49" s="1122"/>
    </row>
    <row r="50" spans="7:68" ht="18.95" customHeight="1">
      <c r="G50" s="935"/>
      <c r="H50" s="980"/>
      <c r="I50" s="980"/>
      <c r="J50" s="1078"/>
      <c r="K50" s="1078"/>
      <c r="L50" s="1078"/>
      <c r="M50" s="1078"/>
      <c r="N50" s="1078"/>
      <c r="O50" s="980"/>
      <c r="P50" s="980"/>
      <c r="Q50" s="980"/>
      <c r="R50" s="980"/>
      <c r="S50" s="980"/>
      <c r="T50" s="980"/>
      <c r="U50" s="980"/>
      <c r="V50" s="980"/>
      <c r="W50" s="980"/>
      <c r="X50" s="1078"/>
      <c r="Y50" s="1078"/>
      <c r="Z50" s="1078"/>
      <c r="AA50" s="977"/>
      <c r="AB50" s="977"/>
      <c r="AC50" s="977"/>
      <c r="AD50" s="977"/>
      <c r="AE50" s="977"/>
      <c r="AF50" s="977"/>
      <c r="AG50" s="977"/>
      <c r="AH50" s="980" t="s">
        <v>1861</v>
      </c>
      <c r="AI50" s="979"/>
      <c r="AJ50" s="979"/>
      <c r="AK50" s="979"/>
      <c r="AL50" s="2889">
        <f>AL47+AL45</f>
        <v>28</v>
      </c>
      <c r="AM50" s="2887"/>
      <c r="AN50" s="2888"/>
      <c r="AO50" s="977"/>
      <c r="AP50" s="937"/>
      <c r="AQ50" s="1056"/>
      <c r="AR50" s="1056"/>
      <c r="AS50" s="1056"/>
      <c r="AT50" s="1180"/>
      <c r="AU50" s="1122"/>
      <c r="AV50" s="1122"/>
      <c r="AW50" s="1122"/>
      <c r="AX50" s="1122"/>
    </row>
    <row r="51" spans="7:68" ht="5.0999999999999996" customHeight="1">
      <c r="G51" s="935"/>
      <c r="H51" s="977"/>
      <c r="I51" s="977"/>
      <c r="J51" s="1078"/>
      <c r="K51" s="1078"/>
      <c r="L51" s="1078"/>
      <c r="M51" s="1078"/>
      <c r="N51" s="1078"/>
      <c r="O51" s="977"/>
      <c r="P51" s="977"/>
      <c r="Q51" s="977"/>
      <c r="R51" s="977"/>
      <c r="S51" s="977"/>
      <c r="T51" s="977"/>
      <c r="U51" s="977"/>
      <c r="V51" s="977"/>
      <c r="W51" s="977"/>
      <c r="X51" s="1078"/>
      <c r="Y51" s="1078"/>
      <c r="Z51" s="1078"/>
      <c r="AA51" s="977"/>
      <c r="AB51" s="977"/>
      <c r="AC51" s="977"/>
      <c r="AD51" s="977"/>
      <c r="AE51" s="977"/>
      <c r="AF51" s="977"/>
      <c r="AG51" s="977"/>
      <c r="AH51" s="977"/>
      <c r="AI51" s="977"/>
      <c r="AJ51" s="977"/>
      <c r="AK51" s="977"/>
      <c r="AL51" s="977"/>
      <c r="AM51" s="977"/>
      <c r="AN51" s="977"/>
      <c r="AO51" s="977"/>
      <c r="AP51" s="937"/>
      <c r="AQ51" s="1056"/>
      <c r="AR51" s="1056"/>
      <c r="AS51" s="1056"/>
      <c r="AT51" s="1180"/>
      <c r="AU51" s="1122"/>
      <c r="AV51" s="1122"/>
      <c r="AW51" s="1122"/>
      <c r="AX51" s="1122"/>
    </row>
    <row r="52" spans="7:68" ht="18.95" customHeight="1">
      <c r="G52" s="935"/>
      <c r="H52" s="920"/>
      <c r="I52" s="920"/>
      <c r="J52" s="920"/>
      <c r="K52" s="920"/>
      <c r="L52" s="920"/>
      <c r="M52" s="920"/>
      <c r="N52" s="920"/>
      <c r="O52" s="920"/>
      <c r="P52" s="920"/>
      <c r="Q52" s="920"/>
      <c r="R52" s="920"/>
      <c r="S52" s="920"/>
      <c r="T52" s="920"/>
      <c r="U52" s="920"/>
      <c r="V52" s="920"/>
      <c r="W52" s="920"/>
      <c r="X52" s="920"/>
      <c r="Y52" s="920"/>
      <c r="Z52" s="920"/>
      <c r="AA52" s="920"/>
      <c r="AB52" s="920"/>
      <c r="AC52" s="920"/>
      <c r="AD52" s="920"/>
      <c r="AE52" s="920"/>
      <c r="AF52" s="920"/>
      <c r="AG52" s="920"/>
      <c r="AH52" s="920"/>
      <c r="AI52" s="920"/>
      <c r="AJ52" s="920"/>
      <c r="AK52" s="920"/>
      <c r="AL52" s="920"/>
      <c r="AM52" s="920"/>
      <c r="AN52" s="920"/>
      <c r="AO52" s="920"/>
      <c r="AP52" s="937"/>
      <c r="AQ52" s="1056"/>
      <c r="AR52" s="1056"/>
      <c r="AS52" s="1056"/>
      <c r="AT52" s="1180"/>
      <c r="AU52" s="1122"/>
      <c r="AV52" s="1122"/>
      <c r="AW52" s="1122"/>
      <c r="AX52" s="1122"/>
    </row>
    <row r="53" spans="7:68" ht="18.95" customHeight="1">
      <c r="G53" s="935"/>
      <c r="H53" s="949" t="s">
        <v>2210</v>
      </c>
      <c r="I53" s="752"/>
      <c r="J53" s="752"/>
      <c r="K53" s="752"/>
      <c r="O53" s="992" t="s">
        <v>2455</v>
      </c>
      <c r="P53" s="1152"/>
      <c r="Q53" s="1152"/>
      <c r="R53" s="1152"/>
      <c r="S53" s="1152"/>
      <c r="T53" s="1153"/>
      <c r="U53" s="986" t="s">
        <v>912</v>
      </c>
      <c r="V53" s="1046" t="s">
        <v>1600</v>
      </c>
      <c r="W53" s="1047"/>
      <c r="X53" s="1048"/>
      <c r="Y53" s="1466" t="s">
        <v>1650</v>
      </c>
      <c r="Z53" s="950" t="s">
        <v>1794</v>
      </c>
      <c r="AA53" s="920"/>
      <c r="AB53" s="920"/>
      <c r="AC53" s="1466" t="s">
        <v>1651</v>
      </c>
      <c r="AD53" s="950" t="s">
        <v>1649</v>
      </c>
      <c r="AE53" s="920"/>
      <c r="AF53" s="950"/>
      <c r="AG53" s="920"/>
      <c r="AH53" s="920"/>
      <c r="AI53" s="920"/>
      <c r="AJ53" s="920"/>
      <c r="AK53" s="920"/>
      <c r="AL53" s="920"/>
      <c r="AM53" s="920"/>
      <c r="AN53" s="920"/>
      <c r="AO53" s="1056"/>
      <c r="AP53" s="1244"/>
      <c r="AQ53" s="1056"/>
      <c r="AR53" s="1180"/>
      <c r="AS53" s="1122"/>
      <c r="AT53" s="1122"/>
      <c r="AU53" s="1122"/>
      <c r="AV53" s="1122"/>
    </row>
    <row r="54" spans="7:68" ht="18.95" customHeight="1" thickBot="1">
      <c r="G54" s="935"/>
      <c r="H54" s="920"/>
      <c r="I54" s="920"/>
      <c r="J54" s="920"/>
      <c r="K54" s="920"/>
      <c r="L54" s="920"/>
      <c r="M54" s="920"/>
      <c r="N54" s="920"/>
      <c r="O54" s="920"/>
      <c r="P54" s="920"/>
      <c r="Q54" s="920"/>
      <c r="R54" s="920"/>
      <c r="S54" s="920"/>
      <c r="T54" s="920"/>
      <c r="U54" s="920"/>
      <c r="V54" s="920"/>
      <c r="W54" s="920"/>
      <c r="X54" s="920"/>
      <c r="Y54" s="920"/>
      <c r="Z54" s="920"/>
      <c r="AA54" s="920"/>
      <c r="AB54" s="920"/>
      <c r="AC54" s="920"/>
      <c r="AD54" s="920"/>
      <c r="AE54" s="920"/>
      <c r="AF54" s="920"/>
      <c r="AG54" s="920"/>
      <c r="AH54" s="920"/>
      <c r="AI54" s="920"/>
      <c r="AJ54" s="920"/>
      <c r="AK54" s="920"/>
      <c r="AL54" s="920"/>
      <c r="AM54" s="920"/>
      <c r="AN54" s="920"/>
      <c r="AO54" s="1056"/>
      <c r="AP54" s="1244"/>
      <c r="AQ54" s="1056"/>
      <c r="AR54" s="1180"/>
      <c r="AS54" s="1122"/>
      <c r="AT54" s="1122"/>
      <c r="AU54" s="1122"/>
      <c r="AV54" s="1122"/>
    </row>
    <row r="55" spans="7:68" ht="18.95" customHeight="1">
      <c r="G55" s="935"/>
      <c r="H55" s="1000"/>
      <c r="I55" s="1000"/>
      <c r="J55" s="1000"/>
      <c r="K55" s="1000"/>
      <c r="L55" s="1000"/>
      <c r="M55" s="1000"/>
      <c r="N55" s="1000"/>
      <c r="O55" s="1000"/>
      <c r="P55" s="1000"/>
      <c r="Q55" s="1000"/>
      <c r="R55" s="1000"/>
      <c r="S55" s="1000"/>
      <c r="T55" s="1000"/>
      <c r="U55" s="1000"/>
      <c r="V55" s="1000"/>
      <c r="W55" s="1000"/>
      <c r="X55" s="1000"/>
      <c r="Y55" s="1000"/>
      <c r="Z55" s="1000"/>
      <c r="AA55" s="1000"/>
      <c r="AB55" s="1000"/>
      <c r="AC55" s="1000"/>
      <c r="AD55" s="1000"/>
      <c r="AE55" s="1000"/>
      <c r="AF55" s="1000"/>
      <c r="AG55" s="1000"/>
      <c r="AH55" s="1000"/>
      <c r="AI55" s="1000"/>
      <c r="AJ55" s="1000"/>
      <c r="AK55" s="1000"/>
      <c r="AL55" s="1000"/>
      <c r="AM55" s="1000"/>
      <c r="AN55" s="920"/>
      <c r="AO55" s="1056"/>
      <c r="AP55" s="1244"/>
      <c r="AQ55" s="1056"/>
      <c r="AR55" s="1180"/>
      <c r="AS55" s="1122"/>
      <c r="AT55" s="1122"/>
      <c r="AU55" s="1122"/>
      <c r="AV55" s="1122"/>
    </row>
    <row r="56" spans="7:68" ht="18.95" customHeight="1">
      <c r="G56" s="935"/>
      <c r="H56" s="988" t="s">
        <v>1899</v>
      </c>
      <c r="I56" s="920"/>
      <c r="J56" s="920"/>
      <c r="K56" s="920"/>
      <c r="L56" s="920"/>
      <c r="M56" s="920"/>
      <c r="N56" s="920"/>
      <c r="P56" s="948" t="s">
        <v>1628</v>
      </c>
      <c r="Q56" s="947"/>
      <c r="R56" s="947"/>
      <c r="S56" s="920"/>
      <c r="T56" s="920"/>
      <c r="U56" s="920"/>
      <c r="V56" s="920"/>
      <c r="W56" s="920"/>
      <c r="X56" s="920"/>
      <c r="Y56" s="920"/>
      <c r="Z56" s="920"/>
      <c r="AA56" s="1056" t="s">
        <v>1655</v>
      </c>
      <c r="AB56" s="1056"/>
      <c r="AC56" s="1056"/>
      <c r="AD56" s="1056"/>
      <c r="AE56" s="982" t="s">
        <v>1521</v>
      </c>
      <c r="AF56" s="983"/>
      <c r="AG56" s="983"/>
      <c r="AH56" s="983"/>
      <c r="AI56" s="984"/>
      <c r="AL56" s="920"/>
      <c r="AM56" s="920"/>
      <c r="AN56" s="920"/>
      <c r="AO56" s="1056"/>
      <c r="AP56" s="1244"/>
      <c r="AQ56" s="1056"/>
      <c r="AR56" s="1180"/>
      <c r="AS56" s="1122"/>
      <c r="AT56" s="1122"/>
      <c r="AU56" s="1122"/>
      <c r="AV56" s="1122"/>
    </row>
    <row r="57" spans="7:68" ht="9.9499999999999993" customHeight="1">
      <c r="G57" s="935"/>
      <c r="H57" s="920"/>
      <c r="I57" s="920"/>
      <c r="J57" s="920"/>
      <c r="K57" s="920"/>
      <c r="L57" s="920"/>
      <c r="M57" s="920"/>
      <c r="N57" s="920"/>
      <c r="O57" s="920"/>
      <c r="P57" s="920"/>
      <c r="Q57" s="920"/>
      <c r="R57" s="920"/>
      <c r="S57" s="920"/>
      <c r="T57" s="920"/>
      <c r="U57" s="920"/>
      <c r="V57" s="920"/>
      <c r="W57" s="920"/>
      <c r="X57" s="920"/>
      <c r="Y57" s="920"/>
      <c r="Z57" s="920"/>
      <c r="AA57" s="920"/>
      <c r="AB57" s="920"/>
      <c r="AC57" s="920"/>
      <c r="AD57" s="920"/>
      <c r="AE57" s="920"/>
      <c r="AF57" s="920"/>
      <c r="AG57" s="920"/>
      <c r="AH57" s="920"/>
      <c r="AI57" s="920"/>
      <c r="AJ57" s="920"/>
      <c r="AK57" s="920"/>
      <c r="AL57" s="920"/>
      <c r="AM57" s="920"/>
      <c r="AN57" s="920"/>
      <c r="AO57" s="1056"/>
      <c r="AP57" s="1244"/>
      <c r="AQ57" s="1056"/>
      <c r="AR57" s="1180"/>
      <c r="AS57" s="1122"/>
      <c r="AT57" s="1122"/>
      <c r="AU57" s="1122"/>
      <c r="AV57" s="1122"/>
    </row>
    <row r="58" spans="7:68" ht="18.95" customHeight="1">
      <c r="G58" s="935"/>
      <c r="H58" s="2880" t="s">
        <v>1559</v>
      </c>
      <c r="I58" s="2810" t="s">
        <v>1792</v>
      </c>
      <c r="J58" s="2811"/>
      <c r="K58" s="2811"/>
      <c r="L58" s="2812"/>
      <c r="M58" s="2896" t="s">
        <v>2456</v>
      </c>
      <c r="N58" s="2843"/>
      <c r="O58" s="2843"/>
      <c r="P58" s="2843"/>
      <c r="Q58" s="2844"/>
      <c r="R58" s="929" t="s">
        <v>1586</v>
      </c>
      <c r="S58" s="930"/>
      <c r="T58" s="930"/>
      <c r="U58" s="930"/>
      <c r="V58" s="930"/>
      <c r="W58" s="930"/>
      <c r="X58" s="930"/>
      <c r="Y58" s="930"/>
      <c r="Z58" s="930"/>
      <c r="AA58" s="931"/>
      <c r="AB58" s="930"/>
      <c r="AC58" s="930"/>
      <c r="AD58" s="2797" t="s">
        <v>1771</v>
      </c>
      <c r="AE58" s="2799"/>
      <c r="AF58" s="2810" t="s">
        <v>1873</v>
      </c>
      <c r="AG58" s="2811"/>
      <c r="AH58" s="2812"/>
      <c r="AI58" s="1229"/>
      <c r="AJ58" s="920"/>
      <c r="AK58" s="920"/>
      <c r="AL58" s="920"/>
      <c r="AM58" s="920"/>
      <c r="AN58" s="920"/>
      <c r="AO58" s="920"/>
      <c r="AP58" s="937"/>
    </row>
    <row r="59" spans="7:68" ht="18.95" customHeight="1">
      <c r="G59" s="935"/>
      <c r="H59" s="2881"/>
      <c r="I59" s="2813"/>
      <c r="J59" s="2814"/>
      <c r="K59" s="2814"/>
      <c r="L59" s="2815"/>
      <c r="M59" s="2845"/>
      <c r="N59" s="2846"/>
      <c r="O59" s="2846"/>
      <c r="P59" s="2846"/>
      <c r="Q59" s="2847"/>
      <c r="R59" s="929" t="s">
        <v>699</v>
      </c>
      <c r="S59" s="930"/>
      <c r="T59" s="930"/>
      <c r="U59" s="930"/>
      <c r="V59" s="929" t="s">
        <v>700</v>
      </c>
      <c r="W59" s="930"/>
      <c r="X59" s="931"/>
      <c r="Y59" s="929" t="s">
        <v>1697</v>
      </c>
      <c r="Z59" s="930"/>
      <c r="AA59" s="930"/>
      <c r="AB59" s="930"/>
      <c r="AC59" s="930"/>
      <c r="AD59" s="2800"/>
      <c r="AE59" s="2802"/>
      <c r="AF59" s="2813"/>
      <c r="AG59" s="2814"/>
      <c r="AH59" s="2815"/>
      <c r="AI59" s="1228" t="s">
        <v>1180</v>
      </c>
      <c r="AJ59" s="920"/>
      <c r="AK59" s="920"/>
      <c r="AL59" s="920"/>
      <c r="AM59" s="920"/>
      <c r="AN59" s="920"/>
      <c r="AO59" s="920"/>
      <c r="AP59" s="937"/>
    </row>
    <row r="60" spans="7:68" ht="18.95" customHeight="1">
      <c r="G60" s="935"/>
      <c r="H60" s="932" t="s">
        <v>737</v>
      </c>
      <c r="I60" s="2890" t="s">
        <v>1179</v>
      </c>
      <c r="J60" s="2891"/>
      <c r="K60" s="2891"/>
      <c r="L60" s="2892"/>
      <c r="M60" s="1029" t="s">
        <v>2454</v>
      </c>
      <c r="N60" s="1027"/>
      <c r="O60" s="1027"/>
      <c r="P60" s="1027"/>
      <c r="Q60" s="1028"/>
      <c r="R60" s="982" t="s">
        <v>1689</v>
      </c>
      <c r="S60" s="983"/>
      <c r="T60" s="983"/>
      <c r="U60" s="983"/>
      <c r="V60" s="1080">
        <v>241657</v>
      </c>
      <c r="W60" s="983"/>
      <c r="X60" s="984"/>
      <c r="Y60" s="1080" t="s">
        <v>1691</v>
      </c>
      <c r="Z60" s="983"/>
      <c r="AA60" s="983"/>
      <c r="AB60" s="983"/>
      <c r="AC60" s="983"/>
      <c r="AD60" s="982" t="s">
        <v>1772</v>
      </c>
      <c r="AE60" s="1152"/>
      <c r="AF60" s="1029">
        <v>14</v>
      </c>
      <c r="AG60" s="1027"/>
      <c r="AH60" s="1028"/>
      <c r="AI60" s="1068"/>
      <c r="AJ60" s="920"/>
      <c r="AK60" s="920"/>
      <c r="AL60" s="920"/>
      <c r="AM60" s="920"/>
      <c r="AN60" s="920"/>
      <c r="AO60" s="920"/>
      <c r="AP60" s="937"/>
      <c r="BC60" s="920"/>
      <c r="BD60" s="920"/>
      <c r="BE60" s="920"/>
      <c r="BF60" s="920"/>
      <c r="BG60" s="920"/>
      <c r="BH60" s="920"/>
      <c r="BI60" s="920"/>
      <c r="BJ60" s="920"/>
      <c r="BK60" s="920"/>
      <c r="BL60" s="920"/>
      <c r="BM60" s="920"/>
      <c r="BN60" s="920"/>
      <c r="BO60" s="920"/>
      <c r="BP60" s="920"/>
    </row>
    <row r="61" spans="7:68" ht="18.95" customHeight="1">
      <c r="G61" s="935"/>
      <c r="H61" s="932" t="s">
        <v>737</v>
      </c>
      <c r="I61" s="2890" t="s">
        <v>1179</v>
      </c>
      <c r="J61" s="2891"/>
      <c r="K61" s="2891"/>
      <c r="L61" s="2892"/>
      <c r="M61" s="1029" t="s">
        <v>2454</v>
      </c>
      <c r="N61" s="1027"/>
      <c r="O61" s="1027"/>
      <c r="P61" s="1027"/>
      <c r="Q61" s="1028"/>
      <c r="R61" s="982" t="s">
        <v>1689</v>
      </c>
      <c r="S61" s="983"/>
      <c r="T61" s="983"/>
      <c r="U61" s="983"/>
      <c r="V61" s="1080">
        <v>241657</v>
      </c>
      <c r="W61" s="983"/>
      <c r="X61" s="984"/>
      <c r="Y61" s="1080" t="s">
        <v>1691</v>
      </c>
      <c r="Z61" s="983"/>
      <c r="AA61" s="983"/>
      <c r="AB61" s="983"/>
      <c r="AC61" s="983"/>
      <c r="AD61" s="982" t="s">
        <v>1773</v>
      </c>
      <c r="AE61" s="1152"/>
      <c r="AF61" s="1029">
        <v>14</v>
      </c>
      <c r="AG61" s="1027"/>
      <c r="AH61" s="1028"/>
      <c r="AI61" s="1229"/>
      <c r="AJ61" s="920"/>
      <c r="AK61" s="920"/>
      <c r="AL61" s="920"/>
      <c r="AM61" s="920"/>
      <c r="AN61" s="920"/>
      <c r="AO61" s="920"/>
      <c r="AP61" s="937"/>
      <c r="BC61" s="920"/>
      <c r="BD61" s="920"/>
      <c r="BE61" s="920"/>
      <c r="BF61" s="920"/>
      <c r="BG61" s="920"/>
      <c r="BH61" s="920"/>
      <c r="BI61" s="920"/>
      <c r="BJ61" s="920"/>
      <c r="BK61" s="920"/>
      <c r="BL61" s="920"/>
      <c r="BM61" s="920"/>
      <c r="BN61" s="920"/>
      <c r="BO61" s="920"/>
      <c r="BP61" s="920"/>
    </row>
    <row r="62" spans="7:68" ht="5.0999999999999996" customHeight="1">
      <c r="G62" s="935"/>
      <c r="H62" s="920"/>
      <c r="I62" s="920"/>
      <c r="J62" s="920"/>
      <c r="K62" s="920"/>
      <c r="L62" s="920"/>
      <c r="M62" s="920"/>
      <c r="N62" s="920"/>
      <c r="O62" s="920"/>
      <c r="P62" s="920"/>
      <c r="Q62" s="920"/>
      <c r="R62" s="920"/>
      <c r="S62" s="920"/>
      <c r="T62" s="920"/>
      <c r="U62" s="920"/>
      <c r="V62" s="920"/>
      <c r="W62" s="920"/>
      <c r="X62" s="920"/>
      <c r="Y62" s="920"/>
      <c r="Z62" s="920"/>
      <c r="AA62" s="920"/>
      <c r="AB62" s="920"/>
      <c r="AC62" s="920"/>
      <c r="AD62" s="920"/>
      <c r="AE62" s="920"/>
      <c r="AF62" s="920"/>
      <c r="AG62" s="920"/>
      <c r="AH62" s="920"/>
      <c r="AI62" s="920"/>
      <c r="AJ62" s="920"/>
      <c r="AK62" s="920"/>
      <c r="AL62" s="920"/>
      <c r="AM62" s="920"/>
      <c r="AN62" s="920"/>
      <c r="AO62" s="920"/>
      <c r="AP62" s="937"/>
      <c r="BC62" s="920"/>
      <c r="BD62" s="920"/>
      <c r="BE62" s="920"/>
      <c r="BF62" s="920"/>
      <c r="BG62" s="920"/>
      <c r="BH62" s="920"/>
      <c r="BI62" s="920"/>
      <c r="BJ62" s="920"/>
      <c r="BK62" s="920"/>
      <c r="BL62" s="920"/>
      <c r="BM62" s="920"/>
      <c r="BN62" s="920"/>
      <c r="BO62" s="920"/>
      <c r="BP62" s="920"/>
    </row>
    <row r="63" spans="7:68" ht="5.0999999999999996" customHeight="1">
      <c r="G63" s="935"/>
      <c r="H63" s="1242"/>
      <c r="I63" s="1242"/>
      <c r="J63" s="1242"/>
      <c r="K63" s="1242"/>
      <c r="L63" s="1242"/>
      <c r="M63" s="1242"/>
      <c r="N63" s="1242"/>
      <c r="O63" s="1242"/>
      <c r="P63" s="1242"/>
      <c r="Q63" s="1242"/>
      <c r="R63" s="1242"/>
      <c r="S63" s="1242"/>
      <c r="T63" s="1242"/>
      <c r="U63" s="1242"/>
      <c r="V63" s="1242"/>
      <c r="W63" s="1242"/>
      <c r="X63" s="1242"/>
      <c r="Y63" s="1242"/>
      <c r="Z63" s="1242"/>
      <c r="AA63" s="1242"/>
      <c r="AB63" s="1242"/>
      <c r="AC63" s="1242"/>
      <c r="AD63" s="1242"/>
      <c r="AE63" s="1242"/>
      <c r="AF63" s="977"/>
      <c r="AG63" s="977"/>
      <c r="AH63" s="977"/>
      <c r="AI63" s="1242"/>
      <c r="AJ63" s="920"/>
      <c r="AK63" s="920"/>
      <c r="AL63" s="920"/>
      <c r="AM63" s="920"/>
      <c r="AN63" s="920"/>
      <c r="AO63" s="920"/>
      <c r="AP63" s="937"/>
      <c r="BC63" s="920"/>
      <c r="BD63" s="920"/>
      <c r="BE63" s="920"/>
      <c r="BF63" s="920"/>
      <c r="BG63" s="920"/>
      <c r="BH63" s="920"/>
      <c r="BI63" s="920"/>
      <c r="BJ63" s="920"/>
      <c r="BK63" s="920"/>
      <c r="BL63" s="920"/>
      <c r="BM63" s="920"/>
      <c r="BN63" s="920"/>
      <c r="BO63" s="920"/>
      <c r="BP63" s="920"/>
    </row>
    <row r="64" spans="7:68" ht="18.95" customHeight="1">
      <c r="G64" s="935"/>
      <c r="H64" s="980"/>
      <c r="I64" s="980"/>
      <c r="J64" s="980"/>
      <c r="K64" s="980"/>
      <c r="L64" s="980"/>
      <c r="M64" s="980"/>
      <c r="N64" s="980"/>
      <c r="O64" s="980"/>
      <c r="P64" s="980"/>
      <c r="Q64" s="980"/>
      <c r="R64" s="980"/>
      <c r="S64" s="980"/>
      <c r="T64" s="980"/>
      <c r="U64" s="980"/>
      <c r="V64" s="980"/>
      <c r="W64" s="980"/>
      <c r="X64" s="980"/>
      <c r="Y64" s="980"/>
      <c r="Z64" s="980"/>
      <c r="AA64" s="980"/>
      <c r="AB64" s="980"/>
      <c r="AC64" s="980" t="s">
        <v>1870</v>
      </c>
      <c r="AD64" s="980"/>
      <c r="AE64" s="979"/>
      <c r="AF64" s="2883">
        <f>AF60+AF61</f>
        <v>28</v>
      </c>
      <c r="AG64" s="2884"/>
      <c r="AH64" s="2885"/>
      <c r="AI64" s="977"/>
      <c r="AJ64" s="920"/>
      <c r="AK64" s="920"/>
      <c r="AL64" s="920"/>
      <c r="AM64" s="920"/>
      <c r="AN64" s="920"/>
      <c r="AO64" s="920"/>
      <c r="AP64" s="937"/>
    </row>
    <row r="65" spans="7:42" ht="5.0999999999999996" customHeight="1">
      <c r="G65" s="935"/>
      <c r="H65" s="977"/>
      <c r="I65" s="977"/>
      <c r="J65" s="977"/>
      <c r="K65" s="977"/>
      <c r="L65" s="977"/>
      <c r="M65" s="977"/>
      <c r="N65" s="977"/>
      <c r="O65" s="977"/>
      <c r="P65" s="977"/>
      <c r="Q65" s="977"/>
      <c r="R65" s="977"/>
      <c r="S65" s="977"/>
      <c r="T65" s="977"/>
      <c r="U65" s="977"/>
      <c r="V65" s="977"/>
      <c r="W65" s="977"/>
      <c r="X65" s="977"/>
      <c r="Y65" s="977"/>
      <c r="Z65" s="977"/>
      <c r="AA65" s="977"/>
      <c r="AB65" s="977"/>
      <c r="AC65" s="977"/>
      <c r="AD65" s="977"/>
      <c r="AE65" s="977"/>
      <c r="AF65" s="977"/>
      <c r="AG65" s="977"/>
      <c r="AH65" s="977"/>
      <c r="AI65" s="977"/>
      <c r="AJ65" s="920"/>
      <c r="AK65" s="920"/>
      <c r="AL65" s="920"/>
      <c r="AM65" s="920"/>
      <c r="AN65" s="920"/>
      <c r="AO65" s="920"/>
      <c r="AP65" s="937"/>
    </row>
    <row r="66" spans="7:42" ht="9.9499999999999993" customHeight="1">
      <c r="G66" s="936"/>
      <c r="H66" s="939"/>
      <c r="I66" s="939"/>
      <c r="J66" s="939"/>
      <c r="K66" s="939"/>
      <c r="L66" s="939"/>
      <c r="M66" s="939"/>
      <c r="N66" s="939"/>
      <c r="O66" s="939"/>
      <c r="P66" s="939"/>
      <c r="Q66" s="939"/>
      <c r="R66" s="939"/>
      <c r="S66" s="939"/>
      <c r="T66" s="939"/>
      <c r="U66" s="939"/>
      <c r="V66" s="939"/>
      <c r="W66" s="939"/>
      <c r="X66" s="939"/>
      <c r="Y66" s="939"/>
      <c r="Z66" s="939"/>
      <c r="AA66" s="939"/>
      <c r="AB66" s="939"/>
      <c r="AC66" s="939"/>
      <c r="AD66" s="939"/>
      <c r="AE66" s="939"/>
      <c r="AF66" s="939"/>
      <c r="AG66" s="939"/>
      <c r="AH66" s="939"/>
      <c r="AI66" s="939"/>
      <c r="AJ66" s="939"/>
      <c r="AK66" s="939"/>
      <c r="AL66" s="939"/>
      <c r="AM66" s="939"/>
      <c r="AN66" s="939"/>
      <c r="AO66" s="939"/>
      <c r="AP66" s="940"/>
    </row>
  </sheetData>
  <mergeCells count="25">
    <mergeCell ref="AL50:AN50"/>
    <mergeCell ref="H58:H59"/>
    <mergeCell ref="I58:L59"/>
    <mergeCell ref="M58:Q59"/>
    <mergeCell ref="AD58:AE59"/>
    <mergeCell ref="AF58:AH59"/>
    <mergeCell ref="H43:H44"/>
    <mergeCell ref="I43:N44"/>
    <mergeCell ref="I60:L60"/>
    <mergeCell ref="I61:L61"/>
    <mergeCell ref="AF64:AH64"/>
    <mergeCell ref="H18:H19"/>
    <mergeCell ref="I18:M19"/>
    <mergeCell ref="AJ18:AL19"/>
    <mergeCell ref="AM18:AO19"/>
    <mergeCell ref="AM25:AO25"/>
    <mergeCell ref="L10:O10"/>
    <mergeCell ref="L14:N14"/>
    <mergeCell ref="P14:R14"/>
    <mergeCell ref="T14:V14"/>
    <mergeCell ref="AJ43:AK44"/>
    <mergeCell ref="L35:O35"/>
    <mergeCell ref="L39:N39"/>
    <mergeCell ref="P39:R39"/>
    <mergeCell ref="T39:V39"/>
  </mergeCells>
  <phoneticPr fontId="8" type="noConversion"/>
  <printOptions horizontalCentered="1" verticalCentered="1"/>
  <pageMargins left="0.15748031496062992" right="0.15748031496062992" top="0.39370078740157483" bottom="0.39370078740157483" header="0" footer="0"/>
  <pageSetup paperSize="9" scale="84" orientation="landscape" r:id="rId1"/>
  <rowBreaks count="1" manualBreakCount="1">
    <brk id="29" min="4" max="4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BH151"/>
  <sheetViews>
    <sheetView showGridLines="0" zoomScaleNormal="100" workbookViewId="0">
      <pane ySplit="7" topLeftCell="A8" activePane="bottomLeft" state="frozen"/>
      <selection activeCell="B3" sqref="B3"/>
      <selection pane="bottomLeft" activeCell="I2" sqref="I2"/>
    </sheetView>
  </sheetViews>
  <sheetFormatPr defaultColWidth="9.140625" defaultRowHeight="20.100000000000001" customHeight="1" outlineLevelRow="1"/>
  <cols>
    <col min="1" max="1" width="4.7109375" style="486" customWidth="1"/>
    <col min="2" max="5" width="3.7109375" style="486" customWidth="1"/>
    <col min="6" max="6" width="25.42578125" style="486" customWidth="1"/>
    <col min="7" max="7" width="1" style="1512" customWidth="1"/>
    <col min="8" max="15" width="10.7109375" style="486" customWidth="1"/>
    <col min="16" max="16" width="1" style="1512" customWidth="1"/>
    <col min="17" max="24" width="10.7109375" style="486" customWidth="1"/>
    <col min="25" max="26" width="5.5703125" style="1512" customWidth="1"/>
    <col min="27" max="34" width="10.7109375" style="486" customWidth="1"/>
    <col min="35" max="35" width="1" style="1512" customWidth="1"/>
    <col min="36" max="43" width="10.7109375" style="486" customWidth="1"/>
    <col min="44" max="16384" width="9.140625" style="486"/>
  </cols>
  <sheetData>
    <row r="2" spans="2:44" ht="20.100000000000001" customHeight="1">
      <c r="B2" s="1511" t="s">
        <v>2651</v>
      </c>
      <c r="I2" s="488" t="s">
        <v>2655</v>
      </c>
      <c r="AA2" s="957" t="s">
        <v>2544</v>
      </c>
    </row>
    <row r="3" spans="2:44" ht="14.25" customHeight="1" thickBot="1">
      <c r="G3" s="1513"/>
      <c r="P3" s="1513"/>
      <c r="Y3" s="1513"/>
      <c r="Z3" s="1513"/>
      <c r="AI3" s="1513"/>
    </row>
    <row r="4" spans="2:44" ht="20.100000000000001" customHeight="1">
      <c r="B4" s="3624" t="s">
        <v>2545</v>
      </c>
      <c r="C4" s="3624"/>
      <c r="D4" s="3624"/>
      <c r="E4" s="3624"/>
      <c r="F4" s="3625"/>
      <c r="G4" s="1513"/>
      <c r="H4" s="3628" t="s">
        <v>2546</v>
      </c>
      <c r="I4" s="3624"/>
      <c r="J4" s="3624"/>
      <c r="K4" s="3624"/>
      <c r="L4" s="3624"/>
      <c r="M4" s="3624"/>
      <c r="N4" s="3624"/>
      <c r="O4" s="3625"/>
      <c r="P4" s="1513"/>
      <c r="Q4" s="3629" t="s">
        <v>2547</v>
      </c>
      <c r="R4" s="3630"/>
      <c r="S4" s="3630"/>
      <c r="T4" s="3630"/>
      <c r="U4" s="3630"/>
      <c r="V4" s="3630"/>
      <c r="W4" s="3630"/>
      <c r="X4" s="3631"/>
      <c r="Y4" s="1513"/>
      <c r="Z4" s="1513"/>
      <c r="AA4" s="3632" t="s">
        <v>2546</v>
      </c>
      <c r="AB4" s="3633"/>
      <c r="AC4" s="3633"/>
      <c r="AD4" s="3633"/>
      <c r="AE4" s="3633"/>
      <c r="AF4" s="3633"/>
      <c r="AG4" s="3633"/>
      <c r="AH4" s="3634"/>
      <c r="AI4" s="1513"/>
      <c r="AJ4" s="3635" t="s">
        <v>2547</v>
      </c>
      <c r="AK4" s="3636"/>
      <c r="AL4" s="3636"/>
      <c r="AM4" s="3636"/>
      <c r="AN4" s="3636"/>
      <c r="AO4" s="3636"/>
      <c r="AP4" s="3636"/>
      <c r="AQ4" s="3637"/>
    </row>
    <row r="5" spans="2:44" ht="8.25" customHeight="1">
      <c r="B5" s="3626"/>
      <c r="C5" s="3626"/>
      <c r="D5" s="3626"/>
      <c r="E5" s="3626"/>
      <c r="F5" s="3627"/>
      <c r="G5" s="1513"/>
      <c r="H5" s="3638" t="s">
        <v>2548</v>
      </c>
      <c r="I5" s="3641" t="s">
        <v>2549</v>
      </c>
      <c r="J5" s="1514"/>
      <c r="K5" s="1515"/>
      <c r="L5" s="3641" t="s">
        <v>2550</v>
      </c>
      <c r="M5" s="1516"/>
      <c r="N5" s="1517"/>
      <c r="O5" s="3644" t="s">
        <v>2551</v>
      </c>
      <c r="P5" s="1513"/>
      <c r="Q5" s="3638" t="s">
        <v>2552</v>
      </c>
      <c r="R5" s="3641" t="s">
        <v>2553</v>
      </c>
      <c r="S5" s="1514"/>
      <c r="T5" s="1515"/>
      <c r="U5" s="3641" t="s">
        <v>2554</v>
      </c>
      <c r="V5" s="1516"/>
      <c r="W5" s="1517"/>
      <c r="X5" s="3644" t="s">
        <v>2551</v>
      </c>
      <c r="Y5" s="1513"/>
      <c r="Z5" s="1513"/>
      <c r="AA5" s="3638" t="s">
        <v>2552</v>
      </c>
      <c r="AB5" s="3641" t="s">
        <v>2553</v>
      </c>
      <c r="AC5" s="1514"/>
      <c r="AD5" s="1515"/>
      <c r="AE5" s="3641" t="s">
        <v>2554</v>
      </c>
      <c r="AF5" s="1516"/>
      <c r="AG5" s="1517"/>
      <c r="AH5" s="3644" t="s">
        <v>2551</v>
      </c>
      <c r="AI5" s="1513"/>
      <c r="AJ5" s="3638" t="s">
        <v>2552</v>
      </c>
      <c r="AK5" s="3641" t="s">
        <v>2553</v>
      </c>
      <c r="AL5" s="1514"/>
      <c r="AM5" s="1515"/>
      <c r="AN5" s="3641" t="s">
        <v>2554</v>
      </c>
      <c r="AO5" s="1516"/>
      <c r="AP5" s="1517"/>
      <c r="AQ5" s="3644" t="s">
        <v>2551</v>
      </c>
    </row>
    <row r="6" spans="2:44" ht="8.25" customHeight="1">
      <c r="B6" s="3626"/>
      <c r="C6" s="3626"/>
      <c r="D6" s="3626"/>
      <c r="E6" s="3626"/>
      <c r="F6" s="3627"/>
      <c r="G6" s="1513"/>
      <c r="H6" s="3639"/>
      <c r="I6" s="3642"/>
      <c r="J6" s="3647" t="s">
        <v>2555</v>
      </c>
      <c r="K6" s="3649" t="s">
        <v>2556</v>
      </c>
      <c r="L6" s="3642"/>
      <c r="M6" s="3647" t="s">
        <v>2557</v>
      </c>
      <c r="N6" s="3649" t="s">
        <v>2558</v>
      </c>
      <c r="O6" s="3645"/>
      <c r="P6" s="1513"/>
      <c r="Q6" s="3639"/>
      <c r="R6" s="3642"/>
      <c r="S6" s="3647" t="s">
        <v>2555</v>
      </c>
      <c r="T6" s="3649" t="s">
        <v>2556</v>
      </c>
      <c r="U6" s="3642"/>
      <c r="V6" s="3647" t="s">
        <v>2557</v>
      </c>
      <c r="W6" s="3649" t="s">
        <v>2558</v>
      </c>
      <c r="X6" s="3645"/>
      <c r="Y6" s="1513"/>
      <c r="Z6" s="1513"/>
      <c r="AA6" s="3639"/>
      <c r="AB6" s="3642"/>
      <c r="AC6" s="3647" t="s">
        <v>2555</v>
      </c>
      <c r="AD6" s="3649" t="s">
        <v>2556</v>
      </c>
      <c r="AE6" s="3642"/>
      <c r="AF6" s="3647" t="s">
        <v>2557</v>
      </c>
      <c r="AG6" s="3649" t="s">
        <v>2558</v>
      </c>
      <c r="AH6" s="3645"/>
      <c r="AI6" s="1513"/>
      <c r="AJ6" s="3639"/>
      <c r="AK6" s="3642"/>
      <c r="AL6" s="3647" t="s">
        <v>2555</v>
      </c>
      <c r="AM6" s="3649" t="s">
        <v>2556</v>
      </c>
      <c r="AN6" s="3642"/>
      <c r="AO6" s="3647" t="s">
        <v>2557</v>
      </c>
      <c r="AP6" s="3649" t="s">
        <v>2558</v>
      </c>
      <c r="AQ6" s="3645"/>
    </row>
    <row r="7" spans="2:44" ht="16.5" customHeight="1" thickBot="1">
      <c r="B7" s="3626"/>
      <c r="C7" s="3626"/>
      <c r="D7" s="3626"/>
      <c r="E7" s="3626"/>
      <c r="F7" s="3627"/>
      <c r="G7" s="1518"/>
      <c r="H7" s="3640"/>
      <c r="I7" s="3643"/>
      <c r="J7" s="3648"/>
      <c r="K7" s="3650"/>
      <c r="L7" s="3643"/>
      <c r="M7" s="3648"/>
      <c r="N7" s="3650"/>
      <c r="O7" s="3646"/>
      <c r="P7" s="1518"/>
      <c r="Q7" s="3640"/>
      <c r="R7" s="3643"/>
      <c r="S7" s="3648"/>
      <c r="T7" s="3650"/>
      <c r="U7" s="3643"/>
      <c r="V7" s="3648"/>
      <c r="W7" s="3650"/>
      <c r="X7" s="3646"/>
      <c r="Y7" s="1518"/>
      <c r="Z7" s="1518"/>
      <c r="AA7" s="3640"/>
      <c r="AB7" s="3643"/>
      <c r="AC7" s="3648"/>
      <c r="AD7" s="3650"/>
      <c r="AE7" s="3643"/>
      <c r="AF7" s="3648"/>
      <c r="AG7" s="3650"/>
      <c r="AH7" s="3646"/>
      <c r="AI7" s="1518"/>
      <c r="AJ7" s="3640"/>
      <c r="AK7" s="3643"/>
      <c r="AL7" s="3648"/>
      <c r="AM7" s="3650"/>
      <c r="AN7" s="3643"/>
      <c r="AO7" s="3648"/>
      <c r="AP7" s="3650"/>
      <c r="AQ7" s="3646"/>
    </row>
    <row r="8" spans="2:44" s="957" customFormat="1" ht="18" customHeight="1">
      <c r="B8" s="1519" t="s">
        <v>2559</v>
      </c>
      <c r="C8" s="1519"/>
      <c r="D8" s="1519"/>
      <c r="E8" s="1519"/>
      <c r="F8" s="1520"/>
      <c r="G8" s="1521"/>
      <c r="H8" s="1522"/>
      <c r="I8" s="1523"/>
      <c r="J8" s="1523">
        <f>AC8/$AC$9</f>
        <v>57.545454545454547</v>
      </c>
      <c r="K8" s="1524"/>
      <c r="L8" s="1523"/>
      <c r="M8" s="1523"/>
      <c r="N8" s="1524"/>
      <c r="O8" s="1520"/>
      <c r="P8" s="1521"/>
      <c r="Q8" s="1522"/>
      <c r="R8" s="1523"/>
      <c r="S8" s="1523"/>
      <c r="T8" s="1524"/>
      <c r="U8" s="1523"/>
      <c r="V8" s="1523"/>
      <c r="W8" s="1524"/>
      <c r="X8" s="1520"/>
      <c r="Y8" s="1521"/>
      <c r="Z8" s="1521"/>
      <c r="AA8" s="1522"/>
      <c r="AB8" s="1523"/>
      <c r="AC8" s="1523">
        <f>[1]니카라과!$O$7</f>
        <v>1266</v>
      </c>
      <c r="AD8" s="1524"/>
      <c r="AE8" s="1523"/>
      <c r="AF8" s="1523"/>
      <c r="AG8" s="1524"/>
      <c r="AH8" s="1520"/>
      <c r="AI8" s="1521"/>
      <c r="AJ8" s="1522"/>
      <c r="AK8" s="1523"/>
      <c r="AL8" s="1523"/>
      <c r="AM8" s="1524"/>
      <c r="AN8" s="1523"/>
      <c r="AO8" s="1523"/>
      <c r="AP8" s="1524"/>
      <c r="AQ8" s="1520"/>
      <c r="AR8" s="1302"/>
    </row>
    <row r="9" spans="2:44" s="957" customFormat="1" ht="18" customHeight="1">
      <c r="B9" s="1525" t="s">
        <v>2560</v>
      </c>
      <c r="C9" s="1525"/>
      <c r="D9" s="1525"/>
      <c r="E9" s="1525"/>
      <c r="F9" s="1526"/>
      <c r="G9" s="1521"/>
      <c r="H9" s="1527"/>
      <c r="I9" s="1528"/>
      <c r="J9" s="1528">
        <f>AC9</f>
        <v>22</v>
      </c>
      <c r="K9" s="1529"/>
      <c r="L9" s="1528"/>
      <c r="M9" s="1528"/>
      <c r="N9" s="1529"/>
      <c r="O9" s="1526"/>
      <c r="P9" s="1521"/>
      <c r="Q9" s="1527"/>
      <c r="R9" s="1528"/>
      <c r="S9" s="1528"/>
      <c r="T9" s="1529"/>
      <c r="U9" s="1528"/>
      <c r="V9" s="1528"/>
      <c r="W9" s="1529"/>
      <c r="X9" s="1526"/>
      <c r="Y9" s="1521"/>
      <c r="Z9" s="1521"/>
      <c r="AA9" s="1527"/>
      <c r="AB9" s="1528"/>
      <c r="AC9" s="1528">
        <f>[1]니카라과!$O$6</f>
        <v>22</v>
      </c>
      <c r="AD9" s="1529"/>
      <c r="AE9" s="1528"/>
      <c r="AF9" s="1528"/>
      <c r="AG9" s="1529"/>
      <c r="AH9" s="1526"/>
      <c r="AI9" s="1521"/>
      <c r="AJ9" s="1527"/>
      <c r="AK9" s="1528"/>
      <c r="AL9" s="1528"/>
      <c r="AM9" s="1529"/>
      <c r="AN9" s="1528"/>
      <c r="AO9" s="1528"/>
      <c r="AP9" s="1529"/>
      <c r="AQ9" s="1526"/>
      <c r="AR9" s="1302"/>
    </row>
    <row r="10" spans="2:44" s="957" customFormat="1" ht="18" customHeight="1">
      <c r="B10" s="1525" t="s">
        <v>2561</v>
      </c>
      <c r="C10" s="1525"/>
      <c r="D10" s="1525"/>
      <c r="E10" s="1525"/>
      <c r="F10" s="1526"/>
      <c r="G10" s="1521"/>
      <c r="H10" s="1527"/>
      <c r="I10" s="1528"/>
      <c r="J10" s="1528">
        <f>AC10</f>
        <v>677067.18000000052</v>
      </c>
      <c r="K10" s="1529"/>
      <c r="L10" s="1528"/>
      <c r="M10" s="1528"/>
      <c r="N10" s="1529"/>
      <c r="O10" s="1526"/>
      <c r="P10" s="1521"/>
      <c r="Q10" s="1527"/>
      <c r="R10" s="1528"/>
      <c r="S10" s="1528"/>
      <c r="T10" s="1529"/>
      <c r="U10" s="1528"/>
      <c r="V10" s="1528"/>
      <c r="W10" s="1529"/>
      <c r="X10" s="1526"/>
      <c r="Y10" s="1521"/>
      <c r="Z10" s="1521"/>
      <c r="AA10" s="1527"/>
      <c r="AB10" s="1528"/>
      <c r="AC10" s="1528">
        <f>AC12+AC23</f>
        <v>677067.18000000052</v>
      </c>
      <c r="AD10" s="1529"/>
      <c r="AE10" s="1528"/>
      <c r="AF10" s="1528"/>
      <c r="AG10" s="1529"/>
      <c r="AH10" s="1526"/>
      <c r="AI10" s="1521"/>
      <c r="AJ10" s="1527"/>
      <c r="AK10" s="1528"/>
      <c r="AL10" s="1528"/>
      <c r="AM10" s="1529"/>
      <c r="AN10" s="1528"/>
      <c r="AO10" s="1528"/>
      <c r="AP10" s="1529"/>
      <c r="AQ10" s="1526"/>
      <c r="AR10" s="1302"/>
    </row>
    <row r="11" spans="2:44" s="1283" customFormat="1" ht="18" customHeight="1">
      <c r="B11" s="1530"/>
      <c r="C11" s="1531"/>
      <c r="D11" s="1532" t="s">
        <v>2562</v>
      </c>
      <c r="E11" s="1533"/>
      <c r="F11" s="1534"/>
      <c r="G11" s="1535"/>
      <c r="H11" s="1536"/>
      <c r="I11" s="1537"/>
      <c r="J11" s="1537">
        <f>J15+J26</f>
        <v>393274.31000000058</v>
      </c>
      <c r="K11" s="1538"/>
      <c r="L11" s="1537"/>
      <c r="M11" s="1537"/>
      <c r="N11" s="1538"/>
      <c r="O11" s="1539"/>
      <c r="P11" s="1535"/>
      <c r="Q11" s="1536"/>
      <c r="R11" s="1537"/>
      <c r="S11" s="1537"/>
      <c r="T11" s="1538"/>
      <c r="U11" s="1537"/>
      <c r="V11" s="1537"/>
      <c r="W11" s="1538"/>
      <c r="X11" s="1539"/>
      <c r="Y11" s="1535"/>
      <c r="Z11" s="1535"/>
      <c r="AA11" s="1536"/>
      <c r="AB11" s="1537"/>
      <c r="AC11" s="1537">
        <f>AC15+AC26</f>
        <v>393274.31000000058</v>
      </c>
      <c r="AD11" s="1538"/>
      <c r="AE11" s="1537"/>
      <c r="AF11" s="1537"/>
      <c r="AG11" s="1538"/>
      <c r="AH11" s="1539"/>
      <c r="AI11" s="1535"/>
      <c r="AJ11" s="1536"/>
      <c r="AK11" s="1537"/>
      <c r="AL11" s="1537"/>
      <c r="AM11" s="1538"/>
      <c r="AN11" s="1537"/>
      <c r="AO11" s="1537"/>
      <c r="AP11" s="1538"/>
      <c r="AQ11" s="1539"/>
      <c r="AR11" s="1299"/>
    </row>
    <row r="12" spans="2:44" s="1283" customFormat="1" ht="18" customHeight="1">
      <c r="B12" s="1530"/>
      <c r="C12" s="1537" t="s">
        <v>2563</v>
      </c>
      <c r="D12" s="1540"/>
      <c r="E12" s="1540"/>
      <c r="F12" s="1539"/>
      <c r="G12" s="1535"/>
      <c r="H12" s="1536"/>
      <c r="I12" s="1537"/>
      <c r="J12" s="1537">
        <f t="shared" ref="J12:J33" si="0">AC12</f>
        <v>640771.18000000052</v>
      </c>
      <c r="K12" s="1538"/>
      <c r="L12" s="1537"/>
      <c r="M12" s="1537"/>
      <c r="N12" s="1538"/>
      <c r="O12" s="1539"/>
      <c r="P12" s="1535"/>
      <c r="Q12" s="1536"/>
      <c r="R12" s="1537"/>
      <c r="S12" s="1537"/>
      <c r="T12" s="1538"/>
      <c r="U12" s="1537"/>
      <c r="V12" s="1537"/>
      <c r="W12" s="1538"/>
      <c r="X12" s="1539"/>
      <c r="Y12" s="1535"/>
      <c r="Z12" s="1535"/>
      <c r="AA12" s="1536"/>
      <c r="AB12" s="1537"/>
      <c r="AC12" s="1537">
        <f>AC13+AC14+AC15+AC18+AC19+AC20+AC21+AC22</f>
        <v>640771.18000000052</v>
      </c>
      <c r="AD12" s="1538"/>
      <c r="AE12" s="1537"/>
      <c r="AF12" s="1537"/>
      <c r="AG12" s="1538"/>
      <c r="AH12" s="1539"/>
      <c r="AI12" s="1535"/>
      <c r="AJ12" s="1536"/>
      <c r="AK12" s="1537"/>
      <c r="AL12" s="1537"/>
      <c r="AM12" s="1538"/>
      <c r="AN12" s="1537"/>
      <c r="AO12" s="1537"/>
      <c r="AP12" s="1538"/>
      <c r="AQ12" s="1539"/>
      <c r="AR12" s="1299"/>
    </row>
    <row r="13" spans="2:44" s="1283" customFormat="1" ht="18" customHeight="1">
      <c r="B13" s="1530"/>
      <c r="C13" s="1541"/>
      <c r="D13" s="1537" t="s">
        <v>2564</v>
      </c>
      <c r="E13" s="1540"/>
      <c r="F13" s="1539"/>
      <c r="G13" s="1535"/>
      <c r="H13" s="1536"/>
      <c r="I13" s="1537"/>
      <c r="J13" s="1537">
        <f t="shared" si="0"/>
        <v>5734.6699999999992</v>
      </c>
      <c r="K13" s="1538"/>
      <c r="L13" s="1537"/>
      <c r="M13" s="1537"/>
      <c r="N13" s="1538"/>
      <c r="O13" s="1539"/>
      <c r="P13" s="1535"/>
      <c r="Q13" s="1536"/>
      <c r="R13" s="1537"/>
      <c r="S13" s="1537"/>
      <c r="T13" s="1538"/>
      <c r="U13" s="1537"/>
      <c r="V13" s="1537"/>
      <c r="W13" s="1538"/>
      <c r="X13" s="1539"/>
      <c r="Y13" s="1535"/>
      <c r="Z13" s="1535"/>
      <c r="AA13" s="1536"/>
      <c r="AB13" s="1537"/>
      <c r="AC13" s="1537">
        <f>[1]니카라과!$O$26</f>
        <v>5734.6699999999992</v>
      </c>
      <c r="AD13" s="1538"/>
      <c r="AE13" s="1537"/>
      <c r="AF13" s="1537"/>
      <c r="AG13" s="1538"/>
      <c r="AH13" s="1539"/>
      <c r="AI13" s="1535"/>
      <c r="AJ13" s="1536"/>
      <c r="AK13" s="1537"/>
      <c r="AL13" s="1537"/>
      <c r="AM13" s="1538"/>
      <c r="AN13" s="1537"/>
      <c r="AO13" s="1537"/>
      <c r="AP13" s="1538"/>
      <c r="AQ13" s="1539"/>
      <c r="AR13" s="1299"/>
    </row>
    <row r="14" spans="2:44" s="1283" customFormat="1" ht="18" customHeight="1">
      <c r="B14" s="1530"/>
      <c r="C14" s="1541"/>
      <c r="D14" s="1541" t="s">
        <v>2565</v>
      </c>
      <c r="E14" s="1530"/>
      <c r="F14" s="1542"/>
      <c r="G14" s="1535"/>
      <c r="H14" s="1543"/>
      <c r="I14" s="1541"/>
      <c r="J14" s="1541">
        <f t="shared" si="0"/>
        <v>39962.660000000003</v>
      </c>
      <c r="K14" s="1544"/>
      <c r="L14" s="1541"/>
      <c r="M14" s="1541"/>
      <c r="N14" s="1544"/>
      <c r="O14" s="1542"/>
      <c r="P14" s="1535"/>
      <c r="Q14" s="1543"/>
      <c r="R14" s="1541"/>
      <c r="S14" s="1541"/>
      <c r="T14" s="1544"/>
      <c r="U14" s="1541"/>
      <c r="V14" s="1541"/>
      <c r="W14" s="1544"/>
      <c r="X14" s="1542"/>
      <c r="Y14" s="1535"/>
      <c r="Z14" s="1535"/>
      <c r="AA14" s="1543"/>
      <c r="AB14" s="1541"/>
      <c r="AC14" s="1541">
        <f>[1]니카라과!$O$27</f>
        <v>39962.660000000003</v>
      </c>
      <c r="AD14" s="1544"/>
      <c r="AE14" s="1541"/>
      <c r="AF14" s="1541"/>
      <c r="AG14" s="1544"/>
      <c r="AH14" s="1542"/>
      <c r="AI14" s="1535"/>
      <c r="AJ14" s="1543"/>
      <c r="AK14" s="1541"/>
      <c r="AL14" s="1541"/>
      <c r="AM14" s="1544"/>
      <c r="AN14" s="1541"/>
      <c r="AO14" s="1541"/>
      <c r="AP14" s="1544"/>
      <c r="AQ14" s="1542"/>
      <c r="AR14" s="1299"/>
    </row>
    <row r="15" spans="2:44" s="1283" customFormat="1" ht="18" customHeight="1">
      <c r="B15" s="1530"/>
      <c r="C15" s="1541"/>
      <c r="D15" s="1541" t="s">
        <v>2566</v>
      </c>
      <c r="E15" s="1530"/>
      <c r="F15" s="1542"/>
      <c r="G15" s="1535"/>
      <c r="H15" s="1543"/>
      <c r="I15" s="1541"/>
      <c r="J15" s="1541">
        <f t="shared" si="0"/>
        <v>381586.81000000058</v>
      </c>
      <c r="K15" s="1544"/>
      <c r="L15" s="1541"/>
      <c r="M15" s="1541"/>
      <c r="N15" s="1544"/>
      <c r="O15" s="1542"/>
      <c r="P15" s="1535"/>
      <c r="Q15" s="1543"/>
      <c r="R15" s="1541"/>
      <c r="S15" s="1541"/>
      <c r="T15" s="1544"/>
      <c r="U15" s="1541"/>
      <c r="V15" s="1541"/>
      <c r="W15" s="1544"/>
      <c r="X15" s="1542"/>
      <c r="Y15" s="1535"/>
      <c r="Z15" s="1535"/>
      <c r="AA15" s="1543"/>
      <c r="AB15" s="1541"/>
      <c r="AC15" s="1541">
        <f>AC16+AC17</f>
        <v>381586.81000000058</v>
      </c>
      <c r="AD15" s="1544"/>
      <c r="AE15" s="1541"/>
      <c r="AF15" s="1541"/>
      <c r="AG15" s="1544"/>
      <c r="AH15" s="1542"/>
      <c r="AI15" s="1535"/>
      <c r="AJ15" s="1543"/>
      <c r="AK15" s="1541"/>
      <c r="AL15" s="1541"/>
      <c r="AM15" s="1544"/>
      <c r="AN15" s="1541"/>
      <c r="AO15" s="1541"/>
      <c r="AP15" s="1544"/>
      <c r="AQ15" s="1542"/>
      <c r="AR15" s="1299"/>
    </row>
    <row r="16" spans="2:44" s="1283" customFormat="1" ht="18" hidden="1" customHeight="1" outlineLevel="1">
      <c r="B16" s="1530"/>
      <c r="C16" s="1541"/>
      <c r="D16" s="1541"/>
      <c r="E16" s="1530"/>
      <c r="F16" s="1542" t="s">
        <v>2567</v>
      </c>
      <c r="G16" s="1535"/>
      <c r="H16" s="1543"/>
      <c r="I16" s="1541"/>
      <c r="J16" s="1541">
        <f t="shared" si="0"/>
        <v>360515.7700000006</v>
      </c>
      <c r="K16" s="1544"/>
      <c r="L16" s="1541"/>
      <c r="M16" s="1541"/>
      <c r="N16" s="1544"/>
      <c r="O16" s="1542"/>
      <c r="P16" s="1535"/>
      <c r="Q16" s="1543"/>
      <c r="R16" s="1541"/>
      <c r="S16" s="1541"/>
      <c r="T16" s="1544"/>
      <c r="U16" s="1541"/>
      <c r="V16" s="1541"/>
      <c r="W16" s="1544"/>
      <c r="X16" s="1542"/>
      <c r="Y16" s="1535"/>
      <c r="Z16" s="1535"/>
      <c r="AA16" s="1543"/>
      <c r="AB16" s="1541"/>
      <c r="AC16" s="1541">
        <f>[1]니카라과!$O$28</f>
        <v>360515.7700000006</v>
      </c>
      <c r="AD16" s="1544"/>
      <c r="AE16" s="1541"/>
      <c r="AF16" s="1541"/>
      <c r="AG16" s="1544"/>
      <c r="AH16" s="1542"/>
      <c r="AI16" s="1535"/>
      <c r="AJ16" s="1543"/>
      <c r="AK16" s="1541"/>
      <c r="AL16" s="1541"/>
      <c r="AM16" s="1544"/>
      <c r="AN16" s="1541"/>
      <c r="AO16" s="1541"/>
      <c r="AP16" s="1544"/>
      <c r="AQ16" s="1542"/>
      <c r="AR16" s="1299"/>
    </row>
    <row r="17" spans="2:44" s="1283" customFormat="1" ht="18" hidden="1" customHeight="1" outlineLevel="1">
      <c r="B17" s="1530"/>
      <c r="C17" s="1541"/>
      <c r="D17" s="1541"/>
      <c r="E17" s="1530"/>
      <c r="F17" s="1542" t="s">
        <v>2568</v>
      </c>
      <c r="G17" s="1535"/>
      <c r="H17" s="1543"/>
      <c r="I17" s="1541"/>
      <c r="J17" s="1541">
        <f t="shared" si="0"/>
        <v>21071.040000000001</v>
      </c>
      <c r="K17" s="1544"/>
      <c r="L17" s="1541"/>
      <c r="M17" s="1541"/>
      <c r="N17" s="1544"/>
      <c r="O17" s="1542"/>
      <c r="P17" s="1535"/>
      <c r="Q17" s="1543"/>
      <c r="R17" s="1541"/>
      <c r="S17" s="1541"/>
      <c r="T17" s="1544"/>
      <c r="U17" s="1541"/>
      <c r="V17" s="1541"/>
      <c r="W17" s="1544"/>
      <c r="X17" s="1542"/>
      <c r="Y17" s="1535"/>
      <c r="Z17" s="1535"/>
      <c r="AA17" s="1543"/>
      <c r="AB17" s="1541"/>
      <c r="AC17" s="1541">
        <f>[1]니카라과!$O$32</f>
        <v>21071.040000000001</v>
      </c>
      <c r="AD17" s="1544"/>
      <c r="AE17" s="1541"/>
      <c r="AF17" s="1541"/>
      <c r="AG17" s="1544"/>
      <c r="AH17" s="1542"/>
      <c r="AI17" s="1535"/>
      <c r="AJ17" s="1543"/>
      <c r="AK17" s="1541"/>
      <c r="AL17" s="1541"/>
      <c r="AM17" s="1544"/>
      <c r="AN17" s="1541"/>
      <c r="AO17" s="1541"/>
      <c r="AP17" s="1544"/>
      <c r="AQ17" s="1542"/>
      <c r="AR17" s="1299"/>
    </row>
    <row r="18" spans="2:44" s="1283" customFormat="1" ht="18" customHeight="1" collapsed="1">
      <c r="B18" s="1530"/>
      <c r="C18" s="1541"/>
      <c r="D18" s="1541" t="s">
        <v>2569</v>
      </c>
      <c r="E18" s="1530"/>
      <c r="F18" s="1542"/>
      <c r="G18" s="1535"/>
      <c r="H18" s="1543"/>
      <c r="I18" s="1541"/>
      <c r="J18" s="1541">
        <f t="shared" si="0"/>
        <v>90947.489999999991</v>
      </c>
      <c r="K18" s="1544"/>
      <c r="L18" s="1541"/>
      <c r="M18" s="1541"/>
      <c r="N18" s="1544"/>
      <c r="O18" s="1542"/>
      <c r="P18" s="1535"/>
      <c r="Q18" s="1543"/>
      <c r="R18" s="1541"/>
      <c r="S18" s="1541"/>
      <c r="T18" s="1544"/>
      <c r="U18" s="1541"/>
      <c r="V18" s="1541"/>
      <c r="W18" s="1544"/>
      <c r="X18" s="1542"/>
      <c r="Y18" s="1535"/>
      <c r="Z18" s="1535"/>
      <c r="AA18" s="1543"/>
      <c r="AB18" s="1541"/>
      <c r="AC18" s="1541">
        <f>[1]니카라과!$O$29</f>
        <v>90947.489999999991</v>
      </c>
      <c r="AD18" s="1544"/>
      <c r="AE18" s="1541"/>
      <c r="AF18" s="1541"/>
      <c r="AG18" s="1544"/>
      <c r="AH18" s="1542"/>
      <c r="AI18" s="1535"/>
      <c r="AJ18" s="1543"/>
      <c r="AK18" s="1541"/>
      <c r="AL18" s="1541"/>
      <c r="AM18" s="1544"/>
      <c r="AN18" s="1541"/>
      <c r="AO18" s="1541"/>
      <c r="AP18" s="1544"/>
      <c r="AQ18" s="1542"/>
      <c r="AR18" s="1299"/>
    </row>
    <row r="19" spans="2:44" s="1283" customFormat="1" ht="18" customHeight="1">
      <c r="B19" s="1530"/>
      <c r="C19" s="1541"/>
      <c r="D19" s="1541" t="s">
        <v>2570</v>
      </c>
      <c r="E19" s="1530"/>
      <c r="F19" s="1542"/>
      <c r="G19" s="1535"/>
      <c r="H19" s="1543"/>
      <c r="I19" s="1541"/>
      <c r="J19" s="1541">
        <f t="shared" si="0"/>
        <v>6357.62</v>
      </c>
      <c r="K19" s="1544"/>
      <c r="L19" s="1541"/>
      <c r="M19" s="1541"/>
      <c r="N19" s="1544"/>
      <c r="O19" s="1542"/>
      <c r="P19" s="1535"/>
      <c r="Q19" s="1543"/>
      <c r="R19" s="1541"/>
      <c r="S19" s="1541"/>
      <c r="T19" s="1544"/>
      <c r="U19" s="1541"/>
      <c r="V19" s="1541"/>
      <c r="W19" s="1544"/>
      <c r="X19" s="1542"/>
      <c r="Y19" s="1535"/>
      <c r="Z19" s="1535"/>
      <c r="AA19" s="1543"/>
      <c r="AB19" s="1541"/>
      <c r="AC19" s="1541">
        <f>[1]니카라과!$O$30</f>
        <v>6357.62</v>
      </c>
      <c r="AD19" s="1544"/>
      <c r="AE19" s="1541"/>
      <c r="AF19" s="1541"/>
      <c r="AG19" s="1544"/>
      <c r="AH19" s="1542"/>
      <c r="AI19" s="1535"/>
      <c r="AJ19" s="1543"/>
      <c r="AK19" s="1541"/>
      <c r="AL19" s="1541"/>
      <c r="AM19" s="1544"/>
      <c r="AN19" s="1541"/>
      <c r="AO19" s="1541"/>
      <c r="AP19" s="1544"/>
      <c r="AQ19" s="1542"/>
      <c r="AR19" s="1299"/>
    </row>
    <row r="20" spans="2:44" s="1283" customFormat="1" ht="18" customHeight="1">
      <c r="B20" s="1530"/>
      <c r="C20" s="1541"/>
      <c r="D20" s="1541" t="s">
        <v>1998</v>
      </c>
      <c r="E20" s="1530"/>
      <c r="F20" s="1542"/>
      <c r="G20" s="1535"/>
      <c r="H20" s="1543"/>
      <c r="I20" s="1541"/>
      <c r="J20" s="1541">
        <f t="shared" si="0"/>
        <v>79471.720000000016</v>
      </c>
      <c r="K20" s="1544"/>
      <c r="L20" s="1541"/>
      <c r="M20" s="1541"/>
      <c r="N20" s="1544"/>
      <c r="O20" s="1542"/>
      <c r="P20" s="1535"/>
      <c r="Q20" s="1543"/>
      <c r="R20" s="1541"/>
      <c r="S20" s="1541"/>
      <c r="T20" s="1544"/>
      <c r="U20" s="1541"/>
      <c r="V20" s="1541"/>
      <c r="W20" s="1544"/>
      <c r="X20" s="1542"/>
      <c r="Y20" s="1535"/>
      <c r="Z20" s="1535"/>
      <c r="AA20" s="1543"/>
      <c r="AB20" s="1541"/>
      <c r="AC20" s="1541">
        <f>[1]니카라과!$O$31</f>
        <v>79471.720000000016</v>
      </c>
      <c r="AD20" s="1544"/>
      <c r="AE20" s="1541"/>
      <c r="AF20" s="1541"/>
      <c r="AG20" s="1544"/>
      <c r="AH20" s="1542"/>
      <c r="AI20" s="1535"/>
      <c r="AJ20" s="1543"/>
      <c r="AK20" s="1541"/>
      <c r="AL20" s="1541"/>
      <c r="AM20" s="1544"/>
      <c r="AN20" s="1541"/>
      <c r="AO20" s="1541"/>
      <c r="AP20" s="1544"/>
      <c r="AQ20" s="1542"/>
      <c r="AR20" s="1299"/>
    </row>
    <row r="21" spans="2:44" s="1283" customFormat="1" ht="18" customHeight="1">
      <c r="B21" s="1530"/>
      <c r="C21" s="1541"/>
      <c r="D21" s="1541" t="s">
        <v>1999</v>
      </c>
      <c r="E21" s="1530"/>
      <c r="F21" s="1542"/>
      <c r="G21" s="1535"/>
      <c r="H21" s="1543"/>
      <c r="I21" s="1541"/>
      <c r="J21" s="1541">
        <f t="shared" si="0"/>
        <v>36710.209999999992</v>
      </c>
      <c r="K21" s="1544"/>
      <c r="L21" s="1541"/>
      <c r="M21" s="1541"/>
      <c r="N21" s="1544"/>
      <c r="O21" s="1542"/>
      <c r="P21" s="1535"/>
      <c r="Q21" s="1543"/>
      <c r="R21" s="1541"/>
      <c r="S21" s="1541"/>
      <c r="T21" s="1544"/>
      <c r="U21" s="1541"/>
      <c r="V21" s="1541"/>
      <c r="W21" s="1544"/>
      <c r="X21" s="1542"/>
      <c r="Y21" s="1535"/>
      <c r="Z21" s="1535"/>
      <c r="AA21" s="1543"/>
      <c r="AB21" s="1541"/>
      <c r="AC21" s="1541">
        <f>[1]니카라과!$O$33</f>
        <v>36710.209999999992</v>
      </c>
      <c r="AD21" s="1544"/>
      <c r="AE21" s="1541"/>
      <c r="AF21" s="1541"/>
      <c r="AG21" s="1544"/>
      <c r="AH21" s="1542"/>
      <c r="AI21" s="1535"/>
      <c r="AJ21" s="1543"/>
      <c r="AK21" s="1541"/>
      <c r="AL21" s="1541"/>
      <c r="AM21" s="1544"/>
      <c r="AN21" s="1541"/>
      <c r="AO21" s="1541"/>
      <c r="AP21" s="1544"/>
      <c r="AQ21" s="1542"/>
      <c r="AR21" s="1299"/>
    </row>
    <row r="22" spans="2:44" s="1283" customFormat="1" ht="18" customHeight="1">
      <c r="B22" s="1530"/>
      <c r="C22" s="1541"/>
      <c r="D22" s="1541" t="s">
        <v>1198</v>
      </c>
      <c r="E22" s="1531"/>
      <c r="F22" s="1542"/>
      <c r="G22" s="1535"/>
      <c r="H22" s="1543"/>
      <c r="I22" s="1541"/>
      <c r="J22" s="1541">
        <f t="shared" si="0"/>
        <v>0</v>
      </c>
      <c r="K22" s="1544"/>
      <c r="L22" s="1541"/>
      <c r="M22" s="1541"/>
      <c r="N22" s="1544"/>
      <c r="O22" s="1542"/>
      <c r="P22" s="1535"/>
      <c r="Q22" s="1543"/>
      <c r="R22" s="1541"/>
      <c r="S22" s="1541"/>
      <c r="T22" s="1544"/>
      <c r="U22" s="1541"/>
      <c r="V22" s="1541"/>
      <c r="W22" s="1544"/>
      <c r="X22" s="1542"/>
      <c r="Y22" s="1535"/>
      <c r="Z22" s="1535"/>
      <c r="AA22" s="1543"/>
      <c r="AB22" s="1541"/>
      <c r="AC22" s="1541"/>
      <c r="AD22" s="1544"/>
      <c r="AE22" s="1541"/>
      <c r="AF22" s="1541"/>
      <c r="AG22" s="1544"/>
      <c r="AH22" s="1542"/>
      <c r="AI22" s="1535"/>
      <c r="AJ22" s="1543"/>
      <c r="AK22" s="1541"/>
      <c r="AL22" s="1541"/>
      <c r="AM22" s="1544"/>
      <c r="AN22" s="1541"/>
      <c r="AO22" s="1541"/>
      <c r="AP22" s="1544"/>
      <c r="AQ22" s="1542"/>
      <c r="AR22" s="1299"/>
    </row>
    <row r="23" spans="2:44" s="1283" customFormat="1" ht="18" customHeight="1">
      <c r="B23" s="1530"/>
      <c r="C23" s="1537" t="s">
        <v>2571</v>
      </c>
      <c r="D23" s="1540"/>
      <c r="E23" s="1540"/>
      <c r="F23" s="1539"/>
      <c r="G23" s="1535"/>
      <c r="H23" s="1536"/>
      <c r="I23" s="1537"/>
      <c r="J23" s="1537">
        <f>AC23</f>
        <v>36296</v>
      </c>
      <c r="K23" s="1538"/>
      <c r="L23" s="1537"/>
      <c r="M23" s="1537"/>
      <c r="N23" s="1538"/>
      <c r="O23" s="1539"/>
      <c r="P23" s="1535"/>
      <c r="Q23" s="1536"/>
      <c r="R23" s="1537"/>
      <c r="S23" s="1537"/>
      <c r="T23" s="1538"/>
      <c r="U23" s="1537"/>
      <c r="V23" s="1537"/>
      <c r="W23" s="1538"/>
      <c r="X23" s="1539"/>
      <c r="Y23" s="1535"/>
      <c r="Z23" s="1535"/>
      <c r="AA23" s="1536"/>
      <c r="AB23" s="1537"/>
      <c r="AC23" s="1537">
        <f>AC24+AC25+AC26+AC29+AC30+AC31+AC32+AC33</f>
        <v>36296</v>
      </c>
      <c r="AD23" s="1538"/>
      <c r="AE23" s="1537"/>
      <c r="AF23" s="1537"/>
      <c r="AG23" s="1538"/>
      <c r="AH23" s="1539"/>
      <c r="AI23" s="1535"/>
      <c r="AJ23" s="1536"/>
      <c r="AK23" s="1537"/>
      <c r="AL23" s="1537"/>
      <c r="AM23" s="1538"/>
      <c r="AN23" s="1537"/>
      <c r="AO23" s="1537"/>
      <c r="AP23" s="1538"/>
      <c r="AQ23" s="1539"/>
      <c r="AR23" s="1299"/>
    </row>
    <row r="24" spans="2:44" s="1283" customFormat="1" ht="18" customHeight="1">
      <c r="B24" s="1530"/>
      <c r="C24" s="1541"/>
      <c r="D24" s="1537" t="s">
        <v>2564</v>
      </c>
      <c r="E24" s="1540"/>
      <c r="F24" s="1539"/>
      <c r="G24" s="1535"/>
      <c r="H24" s="1536"/>
      <c r="I24" s="1537"/>
      <c r="J24" s="1537">
        <f t="shared" si="0"/>
        <v>603</v>
      </c>
      <c r="K24" s="1538"/>
      <c r="L24" s="1537"/>
      <c r="M24" s="1537"/>
      <c r="N24" s="1538"/>
      <c r="O24" s="1539"/>
      <c r="P24" s="1535"/>
      <c r="Q24" s="1536"/>
      <c r="R24" s="1537"/>
      <c r="S24" s="1537"/>
      <c r="T24" s="1538"/>
      <c r="U24" s="1537"/>
      <c r="V24" s="1537"/>
      <c r="W24" s="1538"/>
      <c r="X24" s="1539"/>
      <c r="Y24" s="1535"/>
      <c r="Z24" s="1535"/>
      <c r="AA24" s="1536"/>
      <c r="AB24" s="1537"/>
      <c r="AC24" s="1537">
        <f>[1]니카라과!$O$39</f>
        <v>603</v>
      </c>
      <c r="AD24" s="1538"/>
      <c r="AE24" s="1537"/>
      <c r="AF24" s="1537"/>
      <c r="AG24" s="1538"/>
      <c r="AH24" s="1539"/>
      <c r="AI24" s="1535"/>
      <c r="AJ24" s="1536"/>
      <c r="AK24" s="1537"/>
      <c r="AL24" s="1537"/>
      <c r="AM24" s="1538"/>
      <c r="AN24" s="1537"/>
      <c r="AO24" s="1537"/>
      <c r="AP24" s="1538"/>
      <c r="AQ24" s="1539"/>
      <c r="AR24" s="1299"/>
    </row>
    <row r="25" spans="2:44" s="1283" customFormat="1" ht="18" customHeight="1">
      <c r="B25" s="1530"/>
      <c r="C25" s="1541"/>
      <c r="D25" s="1541" t="s">
        <v>2565</v>
      </c>
      <c r="E25" s="1530"/>
      <c r="F25" s="1542"/>
      <c r="G25" s="1535"/>
      <c r="H25" s="1543"/>
      <c r="I25" s="1541"/>
      <c r="J25" s="1541">
        <f t="shared" si="0"/>
        <v>2518</v>
      </c>
      <c r="K25" s="1544"/>
      <c r="L25" s="1541"/>
      <c r="M25" s="1541"/>
      <c r="N25" s="1544"/>
      <c r="O25" s="1542"/>
      <c r="P25" s="1535"/>
      <c r="Q25" s="1543"/>
      <c r="R25" s="1541"/>
      <c r="S25" s="1541"/>
      <c r="T25" s="1544"/>
      <c r="U25" s="1541"/>
      <c r="V25" s="1541"/>
      <c r="W25" s="1544"/>
      <c r="X25" s="1542"/>
      <c r="Y25" s="1535"/>
      <c r="Z25" s="1535"/>
      <c r="AA25" s="1543"/>
      <c r="AB25" s="1541"/>
      <c r="AC25" s="1541">
        <f>[1]니카라과!$O$40</f>
        <v>2518</v>
      </c>
      <c r="AD25" s="1544"/>
      <c r="AE25" s="1541"/>
      <c r="AF25" s="1541"/>
      <c r="AG25" s="1544"/>
      <c r="AH25" s="1542"/>
      <c r="AI25" s="1535"/>
      <c r="AJ25" s="1543"/>
      <c r="AK25" s="1541"/>
      <c r="AL25" s="1541"/>
      <c r="AM25" s="1544"/>
      <c r="AN25" s="1541"/>
      <c r="AO25" s="1541"/>
      <c r="AP25" s="1544"/>
      <c r="AQ25" s="1542"/>
      <c r="AR25" s="1299"/>
    </row>
    <row r="26" spans="2:44" s="1283" customFormat="1" ht="18" customHeight="1">
      <c r="B26" s="1530"/>
      <c r="C26" s="1541"/>
      <c r="D26" s="1541" t="s">
        <v>2566</v>
      </c>
      <c r="E26" s="1530"/>
      <c r="F26" s="1542"/>
      <c r="G26" s="1535"/>
      <c r="H26" s="1543"/>
      <c r="I26" s="1541"/>
      <c r="J26" s="1541">
        <f t="shared" si="0"/>
        <v>11687.5</v>
      </c>
      <c r="K26" s="1544"/>
      <c r="L26" s="1541"/>
      <c r="M26" s="1541"/>
      <c r="N26" s="1544"/>
      <c r="O26" s="1542"/>
      <c r="P26" s="1535"/>
      <c r="Q26" s="1543"/>
      <c r="R26" s="1541"/>
      <c r="S26" s="1541"/>
      <c r="T26" s="1544"/>
      <c r="U26" s="1541"/>
      <c r="V26" s="1541"/>
      <c r="W26" s="1544"/>
      <c r="X26" s="1542"/>
      <c r="Y26" s="1535"/>
      <c r="Z26" s="1535"/>
      <c r="AA26" s="1543"/>
      <c r="AB26" s="1541"/>
      <c r="AC26" s="1541">
        <f>AC27+AC28</f>
        <v>11687.5</v>
      </c>
      <c r="AD26" s="1544"/>
      <c r="AE26" s="1541"/>
      <c r="AF26" s="1541"/>
      <c r="AG26" s="1544"/>
      <c r="AH26" s="1542"/>
      <c r="AI26" s="1535"/>
      <c r="AJ26" s="1543"/>
      <c r="AK26" s="1541"/>
      <c r="AL26" s="1541"/>
      <c r="AM26" s="1544"/>
      <c r="AN26" s="1541"/>
      <c r="AO26" s="1541"/>
      <c r="AP26" s="1544"/>
      <c r="AQ26" s="1542"/>
      <c r="AR26" s="1299"/>
    </row>
    <row r="27" spans="2:44" s="1283" customFormat="1" ht="18" hidden="1" customHeight="1" outlineLevel="1">
      <c r="B27" s="1530"/>
      <c r="C27" s="1541"/>
      <c r="D27" s="1541"/>
      <c r="E27" s="1530"/>
      <c r="F27" s="1542" t="s">
        <v>2567</v>
      </c>
      <c r="G27" s="1535"/>
      <c r="H27" s="1543"/>
      <c r="I27" s="1541"/>
      <c r="J27" s="1541">
        <f t="shared" si="0"/>
        <v>8877.5</v>
      </c>
      <c r="K27" s="1544"/>
      <c r="L27" s="1541"/>
      <c r="M27" s="1541"/>
      <c r="N27" s="1544"/>
      <c r="O27" s="1542"/>
      <c r="P27" s="1535"/>
      <c r="Q27" s="1543"/>
      <c r="R27" s="1541"/>
      <c r="S27" s="1541"/>
      <c r="T27" s="1544"/>
      <c r="U27" s="1541"/>
      <c r="V27" s="1541"/>
      <c r="W27" s="1544"/>
      <c r="X27" s="1542"/>
      <c r="Y27" s="1535"/>
      <c r="Z27" s="1535"/>
      <c r="AA27" s="1543"/>
      <c r="AB27" s="1541"/>
      <c r="AC27" s="1541">
        <f>[1]니카라과!$O$41</f>
        <v>8877.5</v>
      </c>
      <c r="AD27" s="1544"/>
      <c r="AE27" s="1541"/>
      <c r="AF27" s="1541"/>
      <c r="AG27" s="1544"/>
      <c r="AH27" s="1542"/>
      <c r="AI27" s="1535"/>
      <c r="AJ27" s="1543"/>
      <c r="AK27" s="1541"/>
      <c r="AL27" s="1541"/>
      <c r="AM27" s="1544"/>
      <c r="AN27" s="1541"/>
      <c r="AO27" s="1541"/>
      <c r="AP27" s="1544"/>
      <c r="AQ27" s="1542"/>
      <c r="AR27" s="1299"/>
    </row>
    <row r="28" spans="2:44" s="1283" customFormat="1" ht="18" hidden="1" customHeight="1" outlineLevel="1">
      <c r="B28" s="1530"/>
      <c r="C28" s="1541"/>
      <c r="D28" s="1541"/>
      <c r="E28" s="1530"/>
      <c r="F28" s="1542" t="s">
        <v>2568</v>
      </c>
      <c r="G28" s="1535"/>
      <c r="H28" s="1543"/>
      <c r="I28" s="1541"/>
      <c r="J28" s="1541">
        <f t="shared" si="0"/>
        <v>2810</v>
      </c>
      <c r="K28" s="1544"/>
      <c r="L28" s="1541"/>
      <c r="M28" s="1541"/>
      <c r="N28" s="1544"/>
      <c r="O28" s="1542"/>
      <c r="P28" s="1535"/>
      <c r="Q28" s="1543"/>
      <c r="R28" s="1541"/>
      <c r="S28" s="1541"/>
      <c r="T28" s="1544"/>
      <c r="U28" s="1541"/>
      <c r="V28" s="1541"/>
      <c r="W28" s="1544"/>
      <c r="X28" s="1542"/>
      <c r="Y28" s="1535"/>
      <c r="Z28" s="1535"/>
      <c r="AA28" s="1543"/>
      <c r="AB28" s="1541"/>
      <c r="AC28" s="1541">
        <f>[1]니카라과!$O$45</f>
        <v>2810</v>
      </c>
      <c r="AD28" s="1544"/>
      <c r="AE28" s="1541"/>
      <c r="AF28" s="1541"/>
      <c r="AG28" s="1544"/>
      <c r="AH28" s="1542"/>
      <c r="AI28" s="1535"/>
      <c r="AJ28" s="1543"/>
      <c r="AK28" s="1541"/>
      <c r="AL28" s="1541"/>
      <c r="AM28" s="1544"/>
      <c r="AN28" s="1541"/>
      <c r="AO28" s="1541"/>
      <c r="AP28" s="1544"/>
      <c r="AQ28" s="1542"/>
      <c r="AR28" s="1299"/>
    </row>
    <row r="29" spans="2:44" s="1283" customFormat="1" ht="18" customHeight="1" collapsed="1">
      <c r="B29" s="1530"/>
      <c r="C29" s="1541"/>
      <c r="D29" s="1541" t="s">
        <v>2569</v>
      </c>
      <c r="E29" s="1530"/>
      <c r="F29" s="1542"/>
      <c r="G29" s="1535"/>
      <c r="H29" s="1543"/>
      <c r="I29" s="1541"/>
      <c r="J29" s="1541">
        <f t="shared" si="0"/>
        <v>10652.5</v>
      </c>
      <c r="K29" s="1544"/>
      <c r="L29" s="1541"/>
      <c r="M29" s="1541"/>
      <c r="N29" s="1544"/>
      <c r="O29" s="1542"/>
      <c r="P29" s="1535"/>
      <c r="Q29" s="1543"/>
      <c r="R29" s="1541"/>
      <c r="S29" s="1541"/>
      <c r="T29" s="1544"/>
      <c r="U29" s="1541"/>
      <c r="V29" s="1541"/>
      <c r="W29" s="1544"/>
      <c r="X29" s="1542"/>
      <c r="Y29" s="1535"/>
      <c r="Z29" s="1535"/>
      <c r="AA29" s="1543"/>
      <c r="AB29" s="1541"/>
      <c r="AC29" s="1541">
        <f>[1]니카라과!$O$42</f>
        <v>10652.5</v>
      </c>
      <c r="AD29" s="1544"/>
      <c r="AE29" s="1541"/>
      <c r="AF29" s="1541"/>
      <c r="AG29" s="1544"/>
      <c r="AH29" s="1542"/>
      <c r="AI29" s="1535"/>
      <c r="AJ29" s="1543"/>
      <c r="AK29" s="1541"/>
      <c r="AL29" s="1541"/>
      <c r="AM29" s="1544"/>
      <c r="AN29" s="1541"/>
      <c r="AO29" s="1541"/>
      <c r="AP29" s="1544"/>
      <c r="AQ29" s="1542"/>
      <c r="AR29" s="1299"/>
    </row>
    <row r="30" spans="2:44" s="1283" customFormat="1" ht="18" customHeight="1">
      <c r="B30" s="1530"/>
      <c r="C30" s="1541"/>
      <c r="D30" s="1541" t="s">
        <v>2570</v>
      </c>
      <c r="E30" s="1530"/>
      <c r="F30" s="1542"/>
      <c r="G30" s="1535"/>
      <c r="H30" s="1543"/>
      <c r="I30" s="1541"/>
      <c r="J30" s="1541">
        <f t="shared" si="0"/>
        <v>270</v>
      </c>
      <c r="K30" s="1544"/>
      <c r="L30" s="1541"/>
      <c r="M30" s="1541"/>
      <c r="N30" s="1544"/>
      <c r="O30" s="1542"/>
      <c r="P30" s="1535"/>
      <c r="Q30" s="1543"/>
      <c r="R30" s="1541"/>
      <c r="S30" s="1541"/>
      <c r="T30" s="1544"/>
      <c r="U30" s="1541"/>
      <c r="V30" s="1541"/>
      <c r="W30" s="1544"/>
      <c r="X30" s="1542"/>
      <c r="Y30" s="1535"/>
      <c r="Z30" s="1535"/>
      <c r="AA30" s="1543"/>
      <c r="AB30" s="1541"/>
      <c r="AC30" s="1541">
        <f>[1]니카라과!$O$43</f>
        <v>270</v>
      </c>
      <c r="AD30" s="1544"/>
      <c r="AE30" s="1541"/>
      <c r="AF30" s="1541"/>
      <c r="AG30" s="1544"/>
      <c r="AH30" s="1542"/>
      <c r="AI30" s="1535"/>
      <c r="AJ30" s="1543"/>
      <c r="AK30" s="1541"/>
      <c r="AL30" s="1541"/>
      <c r="AM30" s="1544"/>
      <c r="AN30" s="1541"/>
      <c r="AO30" s="1541"/>
      <c r="AP30" s="1544"/>
      <c r="AQ30" s="1542"/>
      <c r="AR30" s="1299"/>
    </row>
    <row r="31" spans="2:44" s="1283" customFormat="1" ht="18" customHeight="1">
      <c r="B31" s="1530"/>
      <c r="C31" s="1541"/>
      <c r="D31" s="1541" t="s">
        <v>1998</v>
      </c>
      <c r="E31" s="1530"/>
      <c r="F31" s="1542"/>
      <c r="G31" s="1535"/>
      <c r="H31" s="1543"/>
      <c r="I31" s="1541"/>
      <c r="J31" s="1541">
        <f t="shared" si="0"/>
        <v>4700.5</v>
      </c>
      <c r="K31" s="1544"/>
      <c r="L31" s="1541"/>
      <c r="M31" s="1541"/>
      <c r="N31" s="1544"/>
      <c r="O31" s="1542"/>
      <c r="P31" s="1535"/>
      <c r="Q31" s="1543"/>
      <c r="R31" s="1541"/>
      <c r="S31" s="1541"/>
      <c r="T31" s="1544"/>
      <c r="U31" s="1541"/>
      <c r="V31" s="1541"/>
      <c r="W31" s="1544"/>
      <c r="X31" s="1542"/>
      <c r="Y31" s="1535"/>
      <c r="Z31" s="1535"/>
      <c r="AA31" s="1543"/>
      <c r="AB31" s="1541"/>
      <c r="AC31" s="1541">
        <f>[1]니카라과!$O$44</f>
        <v>4700.5</v>
      </c>
      <c r="AD31" s="1544"/>
      <c r="AE31" s="1541"/>
      <c r="AF31" s="1541"/>
      <c r="AG31" s="1544"/>
      <c r="AH31" s="1542"/>
      <c r="AI31" s="1535"/>
      <c r="AJ31" s="1543"/>
      <c r="AK31" s="1541"/>
      <c r="AL31" s="1541"/>
      <c r="AM31" s="1544"/>
      <c r="AN31" s="1541"/>
      <c r="AO31" s="1541"/>
      <c r="AP31" s="1544"/>
      <c r="AQ31" s="1542"/>
      <c r="AR31" s="1299"/>
    </row>
    <row r="32" spans="2:44" s="1283" customFormat="1" ht="18" customHeight="1">
      <c r="B32" s="1530"/>
      <c r="C32" s="1541"/>
      <c r="D32" s="1541" t="s">
        <v>1999</v>
      </c>
      <c r="E32" s="1530"/>
      <c r="F32" s="1542"/>
      <c r="G32" s="1535"/>
      <c r="H32" s="1543"/>
      <c r="I32" s="1541"/>
      <c r="J32" s="1541">
        <f t="shared" si="0"/>
        <v>5864.5</v>
      </c>
      <c r="K32" s="1544"/>
      <c r="L32" s="1541"/>
      <c r="M32" s="1541"/>
      <c r="N32" s="1544"/>
      <c r="O32" s="1542"/>
      <c r="P32" s="1535"/>
      <c r="Q32" s="1543"/>
      <c r="R32" s="1541"/>
      <c r="S32" s="1541"/>
      <c r="T32" s="1544"/>
      <c r="U32" s="1541"/>
      <c r="V32" s="1541"/>
      <c r="W32" s="1544"/>
      <c r="X32" s="1542"/>
      <c r="Y32" s="1535"/>
      <c r="Z32" s="1535"/>
      <c r="AA32" s="1543"/>
      <c r="AB32" s="1541"/>
      <c r="AC32" s="1541">
        <f>[1]니카라과!$O$46</f>
        <v>5864.5</v>
      </c>
      <c r="AD32" s="1544"/>
      <c r="AE32" s="1541"/>
      <c r="AF32" s="1541"/>
      <c r="AG32" s="1544"/>
      <c r="AH32" s="1542"/>
      <c r="AI32" s="1535"/>
      <c r="AJ32" s="1543"/>
      <c r="AK32" s="1541"/>
      <c r="AL32" s="1541"/>
      <c r="AM32" s="1544"/>
      <c r="AN32" s="1541"/>
      <c r="AO32" s="1541"/>
      <c r="AP32" s="1544"/>
      <c r="AQ32" s="1542"/>
      <c r="AR32" s="1299"/>
    </row>
    <row r="33" spans="2:44" s="1283" customFormat="1" ht="18" customHeight="1">
      <c r="B33" s="1530"/>
      <c r="C33" s="1541"/>
      <c r="D33" s="1541" t="s">
        <v>1198</v>
      </c>
      <c r="E33" s="1531"/>
      <c r="F33" s="1542"/>
      <c r="G33" s="1535"/>
      <c r="H33" s="1543"/>
      <c r="I33" s="1541"/>
      <c r="J33" s="1541">
        <f t="shared" si="0"/>
        <v>0</v>
      </c>
      <c r="K33" s="1544"/>
      <c r="L33" s="1541"/>
      <c r="M33" s="1541"/>
      <c r="N33" s="1544"/>
      <c r="O33" s="1542"/>
      <c r="P33" s="1535"/>
      <c r="Q33" s="1543"/>
      <c r="R33" s="1541"/>
      <c r="S33" s="1541"/>
      <c r="T33" s="1544"/>
      <c r="U33" s="1541"/>
      <c r="V33" s="1541"/>
      <c r="W33" s="1544"/>
      <c r="X33" s="1542"/>
      <c r="Y33" s="1535"/>
      <c r="Z33" s="1535"/>
      <c r="AA33" s="1543"/>
      <c r="AB33" s="1541"/>
      <c r="AC33" s="1541"/>
      <c r="AD33" s="1544"/>
      <c r="AE33" s="1541"/>
      <c r="AF33" s="1541"/>
      <c r="AG33" s="1544"/>
      <c r="AH33" s="1542"/>
      <c r="AI33" s="1535"/>
      <c r="AJ33" s="1543"/>
      <c r="AK33" s="1541"/>
      <c r="AL33" s="1541"/>
      <c r="AM33" s="1544"/>
      <c r="AN33" s="1541"/>
      <c r="AO33" s="1541"/>
      <c r="AP33" s="1544"/>
      <c r="AQ33" s="1542"/>
      <c r="AR33" s="1299"/>
    </row>
    <row r="34" spans="2:44" s="957" customFormat="1" ht="18" customHeight="1">
      <c r="B34" s="1545" t="s">
        <v>2572</v>
      </c>
      <c r="C34" s="1545"/>
      <c r="D34" s="1545"/>
      <c r="E34" s="1545"/>
      <c r="F34" s="1546"/>
      <c r="G34" s="1521"/>
      <c r="H34" s="1547"/>
      <c r="I34" s="1548"/>
      <c r="J34" s="1548">
        <f>AC34/$AC$9</f>
        <v>1515.6363636363637</v>
      </c>
      <c r="K34" s="1549"/>
      <c r="L34" s="1548"/>
      <c r="M34" s="1548"/>
      <c r="N34" s="1549"/>
      <c r="O34" s="1546"/>
      <c r="P34" s="1521"/>
      <c r="Q34" s="1547"/>
      <c r="R34" s="1548"/>
      <c r="S34" s="1548"/>
      <c r="T34" s="1549"/>
      <c r="U34" s="1548"/>
      <c r="V34" s="1548"/>
      <c r="W34" s="1549"/>
      <c r="X34" s="1546"/>
      <c r="Y34" s="1521"/>
      <c r="Z34" s="1521"/>
      <c r="AA34" s="1547"/>
      <c r="AB34" s="1548"/>
      <c r="AC34" s="1548">
        <f>[1]니카라과!$O$8</f>
        <v>33344</v>
      </c>
      <c r="AD34" s="1549"/>
      <c r="AE34" s="1548"/>
      <c r="AF34" s="1548"/>
      <c r="AG34" s="1549"/>
      <c r="AH34" s="1546"/>
      <c r="AI34" s="1521"/>
      <c r="AJ34" s="1547"/>
      <c r="AK34" s="1548"/>
      <c r="AL34" s="1548"/>
      <c r="AM34" s="1549"/>
      <c r="AN34" s="1548"/>
      <c r="AO34" s="1548"/>
      <c r="AP34" s="1549"/>
      <c r="AQ34" s="1546"/>
      <c r="AR34" s="1302"/>
    </row>
    <row r="35" spans="2:44" s="957" customFormat="1" ht="18" customHeight="1">
      <c r="B35" s="1525" t="s">
        <v>2573</v>
      </c>
      <c r="C35" s="1525"/>
      <c r="D35" s="1525"/>
      <c r="E35" s="1525"/>
      <c r="F35" s="1526"/>
      <c r="G35" s="1521"/>
      <c r="H35" s="1527"/>
      <c r="I35" s="1528"/>
      <c r="J35" s="1550">
        <f t="shared" ref="J35:J36" si="1">AC35/$AC$9</f>
        <v>3824.590909090909</v>
      </c>
      <c r="K35" s="1529"/>
      <c r="L35" s="1528"/>
      <c r="M35" s="1528"/>
      <c r="N35" s="1529"/>
      <c r="O35" s="1526"/>
      <c r="P35" s="1521"/>
      <c r="Q35" s="1527"/>
      <c r="R35" s="1528"/>
      <c r="S35" s="1528"/>
      <c r="T35" s="1529"/>
      <c r="U35" s="1528"/>
      <c r="V35" s="1528"/>
      <c r="W35" s="1529"/>
      <c r="X35" s="1526"/>
      <c r="Y35" s="1521"/>
      <c r="Z35" s="1521"/>
      <c r="AA35" s="1527"/>
      <c r="AB35" s="1528"/>
      <c r="AC35" s="1528">
        <f>AC36+AC50</f>
        <v>84141</v>
      </c>
      <c r="AD35" s="1529"/>
      <c r="AE35" s="1528"/>
      <c r="AF35" s="1528"/>
      <c r="AG35" s="1529"/>
      <c r="AH35" s="1526"/>
      <c r="AI35" s="1521"/>
      <c r="AJ35" s="1527"/>
      <c r="AK35" s="1528"/>
      <c r="AL35" s="1528"/>
      <c r="AM35" s="1529"/>
      <c r="AN35" s="1528"/>
      <c r="AO35" s="1528"/>
      <c r="AP35" s="1529"/>
      <c r="AQ35" s="1526"/>
      <c r="AR35" s="1302"/>
    </row>
    <row r="36" spans="2:44" s="1283" customFormat="1" ht="18" customHeight="1">
      <c r="B36" s="1530"/>
      <c r="C36" s="1537" t="s">
        <v>2574</v>
      </c>
      <c r="D36" s="1540"/>
      <c r="E36" s="1540"/>
      <c r="F36" s="1539"/>
      <c r="G36" s="1535"/>
      <c r="H36" s="1536"/>
      <c r="I36" s="1537"/>
      <c r="J36" s="1551">
        <f t="shared" si="1"/>
        <v>3777.7727272727275</v>
      </c>
      <c r="K36" s="1538"/>
      <c r="L36" s="1537"/>
      <c r="M36" s="1537"/>
      <c r="N36" s="1538"/>
      <c r="O36" s="1539"/>
      <c r="P36" s="1535"/>
      <c r="Q36" s="1536"/>
      <c r="R36" s="1537"/>
      <c r="S36" s="1537"/>
      <c r="T36" s="1538"/>
      <c r="U36" s="1537"/>
      <c r="V36" s="1537"/>
      <c r="W36" s="1538"/>
      <c r="X36" s="1539"/>
      <c r="Y36" s="1535"/>
      <c r="Z36" s="1535"/>
      <c r="AA36" s="1536"/>
      <c r="AB36" s="1537"/>
      <c r="AC36" s="1537">
        <f>AC37+AC38+AC39</f>
        <v>83111</v>
      </c>
      <c r="AD36" s="1538"/>
      <c r="AE36" s="1537"/>
      <c r="AF36" s="1537"/>
      <c r="AG36" s="1538"/>
      <c r="AH36" s="1539"/>
      <c r="AI36" s="1535"/>
      <c r="AJ36" s="1536"/>
      <c r="AK36" s="1537"/>
      <c r="AL36" s="1537"/>
      <c r="AM36" s="1538"/>
      <c r="AN36" s="1537"/>
      <c r="AO36" s="1537"/>
      <c r="AP36" s="1538"/>
      <c r="AQ36" s="1539"/>
      <c r="AR36" s="1299"/>
    </row>
    <row r="37" spans="2:44" s="1283" customFormat="1" ht="18" hidden="1" customHeight="1" outlineLevel="1">
      <c r="B37" s="1530"/>
      <c r="C37" s="1541"/>
      <c r="D37" s="1537" t="s">
        <v>2575</v>
      </c>
      <c r="E37" s="1540"/>
      <c r="F37" s="1539"/>
      <c r="G37" s="1535"/>
      <c r="H37" s="1536"/>
      <c r="I37" s="1537"/>
      <c r="J37" s="1552"/>
      <c r="K37" s="1538"/>
      <c r="L37" s="1537"/>
      <c r="M37" s="1537"/>
      <c r="N37" s="1538"/>
      <c r="O37" s="1539"/>
      <c r="P37" s="1535"/>
      <c r="Q37" s="1536"/>
      <c r="R37" s="1537"/>
      <c r="S37" s="1537"/>
      <c r="T37" s="1538"/>
      <c r="U37" s="1537"/>
      <c r="V37" s="1537"/>
      <c r="W37" s="1538"/>
      <c r="X37" s="1539"/>
      <c r="Y37" s="1535"/>
      <c r="Z37" s="1535"/>
      <c r="AA37" s="1536"/>
      <c r="AB37" s="1537"/>
      <c r="AC37" s="1552"/>
      <c r="AD37" s="1538"/>
      <c r="AE37" s="1537"/>
      <c r="AF37" s="1537"/>
      <c r="AG37" s="1538"/>
      <c r="AH37" s="1539"/>
      <c r="AI37" s="1535"/>
      <c r="AJ37" s="1536"/>
      <c r="AK37" s="1537"/>
      <c r="AL37" s="1537"/>
      <c r="AM37" s="1538"/>
      <c r="AN37" s="1537"/>
      <c r="AO37" s="1537"/>
      <c r="AP37" s="1538"/>
      <c r="AQ37" s="1539"/>
      <c r="AR37" s="1299"/>
    </row>
    <row r="38" spans="2:44" s="1283" customFormat="1" ht="18" hidden="1" customHeight="1" outlineLevel="1">
      <c r="B38" s="1530"/>
      <c r="C38" s="1541"/>
      <c r="D38" s="1537" t="s">
        <v>2576</v>
      </c>
      <c r="E38" s="1540"/>
      <c r="F38" s="1539"/>
      <c r="G38" s="1535"/>
      <c r="H38" s="1536"/>
      <c r="I38" s="1537"/>
      <c r="J38" s="1552"/>
      <c r="K38" s="1538"/>
      <c r="L38" s="1537"/>
      <c r="M38" s="1537"/>
      <c r="N38" s="1538"/>
      <c r="O38" s="1539"/>
      <c r="P38" s="1535"/>
      <c r="Q38" s="1536"/>
      <c r="R38" s="1537"/>
      <c r="S38" s="1537"/>
      <c r="T38" s="1538"/>
      <c r="U38" s="1537"/>
      <c r="V38" s="1537"/>
      <c r="W38" s="1538"/>
      <c r="X38" s="1539"/>
      <c r="Y38" s="1535"/>
      <c r="Z38" s="1535"/>
      <c r="AA38" s="1536"/>
      <c r="AB38" s="1537"/>
      <c r="AC38" s="1552"/>
      <c r="AD38" s="1538"/>
      <c r="AE38" s="1537"/>
      <c r="AF38" s="1537"/>
      <c r="AG38" s="1538"/>
      <c r="AH38" s="1539"/>
      <c r="AI38" s="1535"/>
      <c r="AJ38" s="1536"/>
      <c r="AK38" s="1537"/>
      <c r="AL38" s="1537"/>
      <c r="AM38" s="1538"/>
      <c r="AN38" s="1537"/>
      <c r="AO38" s="1537"/>
      <c r="AP38" s="1538"/>
      <c r="AQ38" s="1539"/>
      <c r="AR38" s="1299"/>
    </row>
    <row r="39" spans="2:44" s="1283" customFormat="1" ht="18" customHeight="1" collapsed="1">
      <c r="B39" s="1530"/>
      <c r="C39" s="1541"/>
      <c r="D39" s="1537" t="s">
        <v>2577</v>
      </c>
      <c r="E39" s="1540"/>
      <c r="F39" s="1539"/>
      <c r="G39" s="1553"/>
      <c r="H39" s="1536"/>
      <c r="I39" s="1537"/>
      <c r="J39" s="1551">
        <f t="shared" ref="J39:J47" si="2">AC39/$AC$9</f>
        <v>3777.7727272727275</v>
      </c>
      <c r="K39" s="1538"/>
      <c r="L39" s="1537"/>
      <c r="M39" s="1537"/>
      <c r="N39" s="1538"/>
      <c r="O39" s="1539"/>
      <c r="P39" s="1535"/>
      <c r="Q39" s="1536"/>
      <c r="R39" s="1537"/>
      <c r="S39" s="1537"/>
      <c r="T39" s="1538"/>
      <c r="U39" s="1537"/>
      <c r="V39" s="1537"/>
      <c r="W39" s="1538"/>
      <c r="X39" s="1539"/>
      <c r="Y39" s="1535"/>
      <c r="Z39" s="1535"/>
      <c r="AA39" s="1536"/>
      <c r="AB39" s="1537"/>
      <c r="AC39" s="1537">
        <f>AC40+AC41+AC42+AC45+AC46+AC47+AC48+AC49</f>
        <v>83111</v>
      </c>
      <c r="AD39" s="1538"/>
      <c r="AE39" s="1537"/>
      <c r="AF39" s="1537"/>
      <c r="AG39" s="1538"/>
      <c r="AH39" s="1539"/>
      <c r="AI39" s="1535"/>
      <c r="AJ39" s="1536"/>
      <c r="AK39" s="1537"/>
      <c r="AL39" s="1537"/>
      <c r="AM39" s="1538"/>
      <c r="AN39" s="1537"/>
      <c r="AO39" s="1537"/>
      <c r="AP39" s="1538"/>
      <c r="AQ39" s="1539"/>
      <c r="AR39" s="1299"/>
    </row>
    <row r="40" spans="2:44" s="1283" customFormat="1" ht="18" customHeight="1">
      <c r="B40" s="1530"/>
      <c r="C40" s="1541"/>
      <c r="D40" s="1541"/>
      <c r="E40" s="1537" t="s">
        <v>2564</v>
      </c>
      <c r="F40" s="1539"/>
      <c r="G40" s="1535"/>
      <c r="H40" s="1536"/>
      <c r="I40" s="1537"/>
      <c r="J40" s="1551">
        <f t="shared" si="2"/>
        <v>34.272727272727273</v>
      </c>
      <c r="K40" s="1538"/>
      <c r="L40" s="1537"/>
      <c r="M40" s="1537"/>
      <c r="N40" s="1538"/>
      <c r="O40" s="1539"/>
      <c r="P40" s="1535"/>
      <c r="Q40" s="1536"/>
      <c r="R40" s="1537"/>
      <c r="S40" s="1537"/>
      <c r="T40" s="1538"/>
      <c r="U40" s="1537"/>
      <c r="V40" s="1537"/>
      <c r="W40" s="1538"/>
      <c r="X40" s="1539"/>
      <c r="Y40" s="1535"/>
      <c r="Z40" s="1535"/>
      <c r="AA40" s="1536"/>
      <c r="AB40" s="1537"/>
      <c r="AC40" s="1537">
        <f>[1]니카라과!$O$11</f>
        <v>754</v>
      </c>
      <c r="AD40" s="1538"/>
      <c r="AE40" s="1537"/>
      <c r="AF40" s="1537"/>
      <c r="AG40" s="1538"/>
      <c r="AH40" s="1539"/>
      <c r="AI40" s="1535"/>
      <c r="AJ40" s="1536"/>
      <c r="AK40" s="1537"/>
      <c r="AL40" s="1537"/>
      <c r="AM40" s="1538"/>
      <c r="AN40" s="1537"/>
      <c r="AO40" s="1537"/>
      <c r="AP40" s="1538"/>
      <c r="AQ40" s="1539"/>
      <c r="AR40" s="1299"/>
    </row>
    <row r="41" spans="2:44" s="1283" customFormat="1" ht="18" customHeight="1">
      <c r="B41" s="1530"/>
      <c r="C41" s="1541"/>
      <c r="D41" s="1541"/>
      <c r="E41" s="1541" t="s">
        <v>2565</v>
      </c>
      <c r="F41" s="1542"/>
      <c r="G41" s="1535"/>
      <c r="H41" s="1543"/>
      <c r="I41" s="1541"/>
      <c r="J41" s="1554">
        <f t="shared" si="2"/>
        <v>238.45454545454547</v>
      </c>
      <c r="K41" s="1544"/>
      <c r="L41" s="1541"/>
      <c r="M41" s="1541"/>
      <c r="N41" s="1544"/>
      <c r="O41" s="1542"/>
      <c r="P41" s="1535"/>
      <c r="Q41" s="1543"/>
      <c r="R41" s="1541"/>
      <c r="S41" s="1541"/>
      <c r="T41" s="1544"/>
      <c r="U41" s="1541"/>
      <c r="V41" s="1541"/>
      <c r="W41" s="1544"/>
      <c r="X41" s="1542"/>
      <c r="Y41" s="1535"/>
      <c r="Z41" s="1535"/>
      <c r="AA41" s="1543"/>
      <c r="AB41" s="1541"/>
      <c r="AC41" s="1541">
        <f>[1]니카라과!$O$12</f>
        <v>5246</v>
      </c>
      <c r="AD41" s="1544"/>
      <c r="AE41" s="1541"/>
      <c r="AF41" s="1541"/>
      <c r="AG41" s="1544"/>
      <c r="AH41" s="1542"/>
      <c r="AI41" s="1535"/>
      <c r="AJ41" s="1543"/>
      <c r="AK41" s="1541"/>
      <c r="AL41" s="1541"/>
      <c r="AM41" s="1544"/>
      <c r="AN41" s="1541"/>
      <c r="AO41" s="1541"/>
      <c r="AP41" s="1544"/>
      <c r="AQ41" s="1542"/>
      <c r="AR41" s="1299"/>
    </row>
    <row r="42" spans="2:44" s="1283" customFormat="1" ht="18" customHeight="1">
      <c r="B42" s="1530"/>
      <c r="C42" s="1541"/>
      <c r="D42" s="1541"/>
      <c r="E42" s="1541" t="s">
        <v>2566</v>
      </c>
      <c r="F42" s="1542"/>
      <c r="G42" s="1535"/>
      <c r="H42" s="1543"/>
      <c r="I42" s="1541"/>
      <c r="J42" s="1554">
        <f t="shared" si="2"/>
        <v>2196.5454545454545</v>
      </c>
      <c r="K42" s="1544"/>
      <c r="L42" s="1541"/>
      <c r="M42" s="1541"/>
      <c r="N42" s="1544"/>
      <c r="O42" s="1542"/>
      <c r="P42" s="1535"/>
      <c r="Q42" s="1543"/>
      <c r="R42" s="1541"/>
      <c r="S42" s="1541"/>
      <c r="T42" s="1544"/>
      <c r="U42" s="1541"/>
      <c r="V42" s="1541"/>
      <c r="W42" s="1544"/>
      <c r="X42" s="1542"/>
      <c r="Y42" s="1535"/>
      <c r="Z42" s="1535"/>
      <c r="AA42" s="1543"/>
      <c r="AB42" s="1541"/>
      <c r="AC42" s="1541">
        <f>AC43+AC44</f>
        <v>48324</v>
      </c>
      <c r="AD42" s="1544"/>
      <c r="AE42" s="1541"/>
      <c r="AF42" s="1541"/>
      <c r="AG42" s="1544"/>
      <c r="AH42" s="1542"/>
      <c r="AI42" s="1535"/>
      <c r="AJ42" s="1543"/>
      <c r="AK42" s="1541"/>
      <c r="AL42" s="1541"/>
      <c r="AM42" s="1544"/>
      <c r="AN42" s="1541"/>
      <c r="AO42" s="1541"/>
      <c r="AP42" s="1544"/>
      <c r="AQ42" s="1542"/>
      <c r="AR42" s="1299"/>
    </row>
    <row r="43" spans="2:44" s="1283" customFormat="1" ht="18" hidden="1" customHeight="1" outlineLevel="1">
      <c r="B43" s="1530"/>
      <c r="C43" s="1541"/>
      <c r="D43" s="1541"/>
      <c r="E43" s="1541"/>
      <c r="F43" s="1542" t="s">
        <v>2567</v>
      </c>
      <c r="G43" s="1535"/>
      <c r="H43" s="1543"/>
      <c r="I43" s="1541"/>
      <c r="J43" s="1554">
        <f t="shared" si="2"/>
        <v>2076.409090909091</v>
      </c>
      <c r="K43" s="1544"/>
      <c r="L43" s="1541"/>
      <c r="M43" s="1541"/>
      <c r="N43" s="1544"/>
      <c r="O43" s="1542"/>
      <c r="P43" s="1535"/>
      <c r="Q43" s="1543"/>
      <c r="R43" s="1541"/>
      <c r="S43" s="1541"/>
      <c r="T43" s="1544"/>
      <c r="U43" s="1541"/>
      <c r="V43" s="1541"/>
      <c r="W43" s="1544"/>
      <c r="X43" s="1542"/>
      <c r="Y43" s="1535"/>
      <c r="Z43" s="1535"/>
      <c r="AA43" s="1543"/>
      <c r="AB43" s="1541"/>
      <c r="AC43" s="1541">
        <f>[1]니카라과!$O$13</f>
        <v>45681</v>
      </c>
      <c r="AD43" s="1544"/>
      <c r="AE43" s="1541"/>
      <c r="AF43" s="1541"/>
      <c r="AG43" s="1544"/>
      <c r="AH43" s="1542"/>
      <c r="AI43" s="1535"/>
      <c r="AJ43" s="1543"/>
      <c r="AK43" s="1541"/>
      <c r="AL43" s="1541"/>
      <c r="AM43" s="1544"/>
      <c r="AN43" s="1541"/>
      <c r="AO43" s="1541"/>
      <c r="AP43" s="1544"/>
      <c r="AQ43" s="1542"/>
      <c r="AR43" s="1299"/>
    </row>
    <row r="44" spans="2:44" s="1283" customFormat="1" ht="18" hidden="1" customHeight="1" outlineLevel="1">
      <c r="B44" s="1530"/>
      <c r="C44" s="1541"/>
      <c r="D44" s="1541"/>
      <c r="E44" s="1541"/>
      <c r="F44" s="1542" t="s">
        <v>2568</v>
      </c>
      <c r="G44" s="1535"/>
      <c r="H44" s="1543"/>
      <c r="I44" s="1541"/>
      <c r="J44" s="1554">
        <f t="shared" si="2"/>
        <v>120.13636363636364</v>
      </c>
      <c r="K44" s="1544"/>
      <c r="L44" s="1541"/>
      <c r="M44" s="1541"/>
      <c r="N44" s="1544"/>
      <c r="O44" s="1542"/>
      <c r="P44" s="1535"/>
      <c r="Q44" s="1543"/>
      <c r="R44" s="1541"/>
      <c r="S44" s="1541"/>
      <c r="T44" s="1544"/>
      <c r="U44" s="1541"/>
      <c r="V44" s="1541"/>
      <c r="W44" s="1544"/>
      <c r="X44" s="1542"/>
      <c r="Y44" s="1535"/>
      <c r="Z44" s="1535"/>
      <c r="AA44" s="1543"/>
      <c r="AB44" s="1541"/>
      <c r="AC44" s="1541">
        <f>[1]니카라과!$O$17</f>
        <v>2643</v>
      </c>
      <c r="AD44" s="1544"/>
      <c r="AE44" s="1541"/>
      <c r="AF44" s="1541"/>
      <c r="AG44" s="1544"/>
      <c r="AH44" s="1542"/>
      <c r="AI44" s="1535"/>
      <c r="AJ44" s="1543"/>
      <c r="AK44" s="1541"/>
      <c r="AL44" s="1541"/>
      <c r="AM44" s="1544"/>
      <c r="AN44" s="1541"/>
      <c r="AO44" s="1541"/>
      <c r="AP44" s="1544"/>
      <c r="AQ44" s="1542"/>
      <c r="AR44" s="1299"/>
    </row>
    <row r="45" spans="2:44" s="1283" customFormat="1" ht="18" customHeight="1" collapsed="1">
      <c r="B45" s="1530"/>
      <c r="C45" s="1541"/>
      <c r="D45" s="1541"/>
      <c r="E45" s="1541" t="s">
        <v>2578</v>
      </c>
      <c r="F45" s="1542"/>
      <c r="G45" s="1535"/>
      <c r="H45" s="1543"/>
      <c r="I45" s="1541"/>
      <c r="J45" s="1554">
        <f t="shared" si="2"/>
        <v>519.13636363636363</v>
      </c>
      <c r="K45" s="1544"/>
      <c r="L45" s="1541"/>
      <c r="M45" s="1541"/>
      <c r="N45" s="1544"/>
      <c r="O45" s="1542"/>
      <c r="P45" s="1535"/>
      <c r="Q45" s="1543"/>
      <c r="R45" s="1541"/>
      <c r="S45" s="1541"/>
      <c r="T45" s="1544"/>
      <c r="U45" s="1541"/>
      <c r="V45" s="1541"/>
      <c r="W45" s="1544"/>
      <c r="X45" s="1542"/>
      <c r="Y45" s="1535"/>
      <c r="Z45" s="1535"/>
      <c r="AA45" s="1543"/>
      <c r="AB45" s="1541"/>
      <c r="AC45" s="1541">
        <f>[1]니카라과!$O$14</f>
        <v>11421</v>
      </c>
      <c r="AD45" s="1544"/>
      <c r="AE45" s="1541"/>
      <c r="AF45" s="1541"/>
      <c r="AG45" s="1544"/>
      <c r="AH45" s="1542"/>
      <c r="AI45" s="1535"/>
      <c r="AJ45" s="1543"/>
      <c r="AK45" s="1541"/>
      <c r="AL45" s="1541"/>
      <c r="AM45" s="1544"/>
      <c r="AN45" s="1541"/>
      <c r="AO45" s="1541"/>
      <c r="AP45" s="1544"/>
      <c r="AQ45" s="1542"/>
      <c r="AR45" s="1299"/>
    </row>
    <row r="46" spans="2:44" s="1283" customFormat="1" ht="18" customHeight="1">
      <c r="B46" s="1530"/>
      <c r="C46" s="1541"/>
      <c r="D46" s="1541"/>
      <c r="E46" s="1541" t="s">
        <v>2579</v>
      </c>
      <c r="F46" s="1542"/>
      <c r="G46" s="1535"/>
      <c r="H46" s="1543"/>
      <c r="I46" s="1541"/>
      <c r="J46" s="1554">
        <f t="shared" si="2"/>
        <v>37</v>
      </c>
      <c r="K46" s="1544"/>
      <c r="L46" s="1541"/>
      <c r="M46" s="1541"/>
      <c r="N46" s="1544"/>
      <c r="O46" s="1542"/>
      <c r="P46" s="1535"/>
      <c r="Q46" s="1543"/>
      <c r="R46" s="1541"/>
      <c r="S46" s="1541"/>
      <c r="T46" s="1544"/>
      <c r="U46" s="1541"/>
      <c r="V46" s="1541"/>
      <c r="W46" s="1544"/>
      <c r="X46" s="1542"/>
      <c r="Y46" s="1535"/>
      <c r="Z46" s="1535"/>
      <c r="AA46" s="1543"/>
      <c r="AB46" s="1541"/>
      <c r="AC46" s="1541">
        <f>[1]니카라과!$O$15</f>
        <v>814</v>
      </c>
      <c r="AD46" s="1544"/>
      <c r="AE46" s="1541"/>
      <c r="AF46" s="1541"/>
      <c r="AG46" s="1544"/>
      <c r="AH46" s="1542"/>
      <c r="AI46" s="1535"/>
      <c r="AJ46" s="1543"/>
      <c r="AK46" s="1541"/>
      <c r="AL46" s="1541"/>
      <c r="AM46" s="1544"/>
      <c r="AN46" s="1541"/>
      <c r="AO46" s="1541"/>
      <c r="AP46" s="1544"/>
      <c r="AQ46" s="1542"/>
      <c r="AR46" s="1299"/>
    </row>
    <row r="47" spans="2:44" s="1283" customFormat="1" ht="18" customHeight="1">
      <c r="B47" s="1530"/>
      <c r="C47" s="1541"/>
      <c r="D47" s="1541"/>
      <c r="E47" s="1541" t="s">
        <v>1998</v>
      </c>
      <c r="F47" s="1542"/>
      <c r="G47" s="1535"/>
      <c r="H47" s="1543"/>
      <c r="I47" s="1541"/>
      <c r="J47" s="1554">
        <f t="shared" si="2"/>
        <v>474.09090909090907</v>
      </c>
      <c r="K47" s="1544"/>
      <c r="L47" s="1541"/>
      <c r="M47" s="1541"/>
      <c r="N47" s="1544"/>
      <c r="O47" s="1542"/>
      <c r="P47" s="1535"/>
      <c r="Q47" s="1543"/>
      <c r="R47" s="1541"/>
      <c r="S47" s="1541"/>
      <c r="T47" s="1544"/>
      <c r="U47" s="1541"/>
      <c r="V47" s="1541"/>
      <c r="W47" s="1544"/>
      <c r="X47" s="1542"/>
      <c r="Y47" s="1535"/>
      <c r="Z47" s="1535"/>
      <c r="AA47" s="1543"/>
      <c r="AB47" s="1541"/>
      <c r="AC47" s="1541">
        <f>[1]니카라과!$O$16</f>
        <v>10430</v>
      </c>
      <c r="AD47" s="1544"/>
      <c r="AE47" s="1541"/>
      <c r="AF47" s="1541"/>
      <c r="AG47" s="1544"/>
      <c r="AH47" s="1542"/>
      <c r="AI47" s="1535"/>
      <c r="AJ47" s="1543"/>
      <c r="AK47" s="1541"/>
      <c r="AL47" s="1541"/>
      <c r="AM47" s="1544"/>
      <c r="AN47" s="1541"/>
      <c r="AO47" s="1541"/>
      <c r="AP47" s="1544"/>
      <c r="AQ47" s="1542"/>
      <c r="AR47" s="1299"/>
    </row>
    <row r="48" spans="2:44" s="1283" customFormat="1" ht="18" customHeight="1">
      <c r="B48" s="1530"/>
      <c r="C48" s="1541"/>
      <c r="D48" s="1541"/>
      <c r="E48" s="1541" t="s">
        <v>2580</v>
      </c>
      <c r="F48" s="1542"/>
      <c r="G48" s="1535"/>
      <c r="H48" s="1543"/>
      <c r="I48" s="1541"/>
      <c r="J48" s="1554">
        <f>AC48/$AC$9</f>
        <v>278.27272727272725</v>
      </c>
      <c r="K48" s="1544"/>
      <c r="L48" s="1541"/>
      <c r="M48" s="1541"/>
      <c r="N48" s="1544"/>
      <c r="O48" s="1542"/>
      <c r="P48" s="1535"/>
      <c r="Q48" s="1543"/>
      <c r="R48" s="1541"/>
      <c r="S48" s="1541"/>
      <c r="T48" s="1544"/>
      <c r="U48" s="1541"/>
      <c r="V48" s="1541"/>
      <c r="W48" s="1544"/>
      <c r="X48" s="1542"/>
      <c r="Y48" s="1535"/>
      <c r="Z48" s="1535"/>
      <c r="AA48" s="1543"/>
      <c r="AB48" s="1541"/>
      <c r="AC48" s="1541">
        <f>[1]니카라과!$O$18</f>
        <v>6122</v>
      </c>
      <c r="AD48" s="1544"/>
      <c r="AE48" s="1541"/>
      <c r="AF48" s="1541"/>
      <c r="AG48" s="1544"/>
      <c r="AH48" s="1542"/>
      <c r="AI48" s="1535"/>
      <c r="AJ48" s="1543"/>
      <c r="AK48" s="1541"/>
      <c r="AL48" s="1541"/>
      <c r="AM48" s="1544"/>
      <c r="AN48" s="1541"/>
      <c r="AO48" s="1541"/>
      <c r="AP48" s="1544"/>
      <c r="AQ48" s="1542"/>
      <c r="AR48" s="1299"/>
    </row>
    <row r="49" spans="2:60" s="1283" customFormat="1" ht="18" customHeight="1">
      <c r="B49" s="1530"/>
      <c r="C49" s="1541"/>
      <c r="D49" s="1541"/>
      <c r="E49" s="1541" t="s">
        <v>2581</v>
      </c>
      <c r="F49" s="1542"/>
      <c r="G49" s="1535"/>
      <c r="H49" s="1543"/>
      <c r="I49" s="1541"/>
      <c r="J49" s="1554">
        <f>AC49/$AC$9</f>
        <v>0</v>
      </c>
      <c r="K49" s="1544"/>
      <c r="L49" s="1541"/>
      <c r="M49" s="1541"/>
      <c r="N49" s="1544"/>
      <c r="O49" s="1542"/>
      <c r="P49" s="1535"/>
      <c r="Q49" s="1543"/>
      <c r="R49" s="1541"/>
      <c r="S49" s="1541"/>
      <c r="T49" s="1544"/>
      <c r="U49" s="1541"/>
      <c r="V49" s="1541"/>
      <c r="W49" s="1544"/>
      <c r="X49" s="1542"/>
      <c r="Y49" s="1535"/>
      <c r="Z49" s="1535"/>
      <c r="AA49" s="1543"/>
      <c r="AB49" s="1541"/>
      <c r="AC49" s="1541"/>
      <c r="AD49" s="1544"/>
      <c r="AE49" s="1541"/>
      <c r="AF49" s="1541"/>
      <c r="AG49" s="1544"/>
      <c r="AH49" s="1542"/>
      <c r="AI49" s="1535"/>
      <c r="AJ49" s="1543"/>
      <c r="AK49" s="1541"/>
      <c r="AL49" s="1541"/>
      <c r="AM49" s="1544"/>
      <c r="AN49" s="1541"/>
      <c r="AO49" s="1541"/>
      <c r="AP49" s="1544"/>
      <c r="AQ49" s="1542"/>
      <c r="AR49" s="1299"/>
    </row>
    <row r="50" spans="2:60" s="1283" customFormat="1" ht="18" customHeight="1">
      <c r="B50" s="1530"/>
      <c r="C50" s="1537" t="s">
        <v>2582</v>
      </c>
      <c r="D50" s="1533"/>
      <c r="E50" s="1533"/>
      <c r="F50" s="1534"/>
      <c r="G50" s="1535"/>
      <c r="H50" s="1555"/>
      <c r="I50" s="1532"/>
      <c r="J50" s="1556">
        <f>AC50/$AC$9</f>
        <v>46.81818181818182</v>
      </c>
      <c r="K50" s="1557"/>
      <c r="L50" s="1532"/>
      <c r="M50" s="1532"/>
      <c r="N50" s="1557"/>
      <c r="O50" s="1534"/>
      <c r="P50" s="1535"/>
      <c r="Q50" s="1555"/>
      <c r="R50" s="1532"/>
      <c r="S50" s="1532"/>
      <c r="T50" s="1557"/>
      <c r="U50" s="1532"/>
      <c r="V50" s="1532"/>
      <c r="W50" s="1557"/>
      <c r="X50" s="1534"/>
      <c r="Y50" s="1535"/>
      <c r="Z50" s="1535"/>
      <c r="AA50" s="1555"/>
      <c r="AB50" s="1532"/>
      <c r="AC50" s="1532">
        <f>AC51+AC52+AC53</f>
        <v>1030</v>
      </c>
      <c r="AD50" s="1557"/>
      <c r="AE50" s="1532"/>
      <c r="AF50" s="1532"/>
      <c r="AG50" s="1557"/>
      <c r="AH50" s="1534"/>
      <c r="AI50" s="1535"/>
      <c r="AJ50" s="1555"/>
      <c r="AK50" s="1532"/>
      <c r="AL50" s="1532"/>
      <c r="AM50" s="1557"/>
      <c r="AN50" s="1532"/>
      <c r="AO50" s="1532"/>
      <c r="AP50" s="1557"/>
      <c r="AQ50" s="1534"/>
      <c r="AR50" s="1299"/>
    </row>
    <row r="51" spans="2:60" s="1283" customFormat="1" ht="18" hidden="1" customHeight="1" outlineLevel="1">
      <c r="B51" s="1530"/>
      <c r="C51" s="1541"/>
      <c r="D51" s="1537" t="s">
        <v>2575</v>
      </c>
      <c r="E51" s="1540"/>
      <c r="F51" s="1539"/>
      <c r="G51" s="1535"/>
      <c r="H51" s="1536"/>
      <c r="I51" s="1537"/>
      <c r="J51" s="1552"/>
      <c r="K51" s="1538"/>
      <c r="L51" s="1537"/>
      <c r="M51" s="1537"/>
      <c r="N51" s="1538"/>
      <c r="O51" s="1539"/>
      <c r="P51" s="1535"/>
      <c r="Q51" s="1536"/>
      <c r="R51" s="1537"/>
      <c r="S51" s="1537"/>
      <c r="T51" s="1538"/>
      <c r="U51" s="1537"/>
      <c r="V51" s="1537"/>
      <c r="W51" s="1538"/>
      <c r="X51" s="1539"/>
      <c r="Y51" s="1535"/>
      <c r="Z51" s="1535"/>
      <c r="AA51" s="1536"/>
      <c r="AB51" s="1537"/>
      <c r="AC51" s="1552"/>
      <c r="AD51" s="1538"/>
      <c r="AE51" s="1537"/>
      <c r="AF51" s="1537"/>
      <c r="AG51" s="1538"/>
      <c r="AH51" s="1539"/>
      <c r="AI51" s="1535"/>
      <c r="AJ51" s="1536"/>
      <c r="AK51" s="1537"/>
      <c r="AL51" s="1537"/>
      <c r="AM51" s="1538"/>
      <c r="AN51" s="1537"/>
      <c r="AO51" s="1537"/>
      <c r="AP51" s="1538"/>
      <c r="AQ51" s="1539"/>
      <c r="AR51" s="1299"/>
    </row>
    <row r="52" spans="2:60" s="1283" customFormat="1" ht="18" hidden="1" customHeight="1" outlineLevel="1">
      <c r="B52" s="1530"/>
      <c r="C52" s="1541"/>
      <c r="D52" s="1541" t="s">
        <v>2576</v>
      </c>
      <c r="E52" s="1530"/>
      <c r="F52" s="1542"/>
      <c r="G52" s="1535"/>
      <c r="H52" s="1543"/>
      <c r="I52" s="1541"/>
      <c r="J52" s="1558"/>
      <c r="K52" s="1544"/>
      <c r="L52" s="1541"/>
      <c r="M52" s="1541"/>
      <c r="N52" s="1544"/>
      <c r="O52" s="1542"/>
      <c r="P52" s="1535"/>
      <c r="Q52" s="1543"/>
      <c r="R52" s="1541"/>
      <c r="S52" s="1541"/>
      <c r="T52" s="1544"/>
      <c r="U52" s="1541"/>
      <c r="V52" s="1541"/>
      <c r="W52" s="1544"/>
      <c r="X52" s="1542"/>
      <c r="Y52" s="1535"/>
      <c r="Z52" s="1535"/>
      <c r="AA52" s="1543"/>
      <c r="AB52" s="1541"/>
      <c r="AC52" s="1558"/>
      <c r="AD52" s="1544"/>
      <c r="AE52" s="1541"/>
      <c r="AF52" s="1541"/>
      <c r="AG52" s="1544"/>
      <c r="AH52" s="1542"/>
      <c r="AI52" s="1535"/>
      <c r="AJ52" s="1543"/>
      <c r="AK52" s="1541"/>
      <c r="AL52" s="1541"/>
      <c r="AM52" s="1544"/>
      <c r="AN52" s="1541"/>
      <c r="AO52" s="1541"/>
      <c r="AP52" s="1544"/>
      <c r="AQ52" s="1542"/>
      <c r="AR52" s="1299"/>
    </row>
    <row r="53" spans="2:60" s="1283" customFormat="1" ht="18" customHeight="1" collapsed="1" thickBot="1">
      <c r="B53" s="1530"/>
      <c r="C53" s="1541"/>
      <c r="D53" s="1541" t="s">
        <v>2577</v>
      </c>
      <c r="E53" s="1530"/>
      <c r="F53" s="1542"/>
      <c r="G53" s="1535"/>
      <c r="H53" s="1543"/>
      <c r="I53" s="1541"/>
      <c r="J53" s="1554">
        <f t="shared" ref="J53:J57" si="3">AC53/$AC$9</f>
        <v>46.81818181818182</v>
      </c>
      <c r="K53" s="1544"/>
      <c r="L53" s="1541"/>
      <c r="M53" s="1541"/>
      <c r="N53" s="1544"/>
      <c r="O53" s="1542"/>
      <c r="P53" s="1535"/>
      <c r="Q53" s="1543"/>
      <c r="R53" s="1541"/>
      <c r="S53" s="1541"/>
      <c r="T53" s="1544"/>
      <c r="U53" s="1541"/>
      <c r="V53" s="1541"/>
      <c r="W53" s="1544"/>
      <c r="X53" s="1542"/>
      <c r="Y53" s="1535"/>
      <c r="Z53" s="1535"/>
      <c r="AA53" s="1543"/>
      <c r="AB53" s="1541"/>
      <c r="AC53" s="1541">
        <f>SUM(AC54:AC57)</f>
        <v>1030</v>
      </c>
      <c r="AD53" s="1544"/>
      <c r="AE53" s="1541"/>
      <c r="AF53" s="1541"/>
      <c r="AG53" s="1544"/>
      <c r="AH53" s="1542"/>
      <c r="AI53" s="1535"/>
      <c r="AJ53" s="1543"/>
      <c r="AK53" s="1541"/>
      <c r="AL53" s="1541"/>
      <c r="AM53" s="1544"/>
      <c r="AN53" s="1541"/>
      <c r="AO53" s="1541"/>
      <c r="AP53" s="1544"/>
      <c r="AQ53" s="1542"/>
      <c r="AR53" s="1299"/>
    </row>
    <row r="54" spans="2:60" s="1283" customFormat="1" ht="18" hidden="1" customHeight="1" outlineLevel="1">
      <c r="B54" s="1530"/>
      <c r="C54" s="1541"/>
      <c r="D54" s="1541"/>
      <c r="E54" s="1530" t="s">
        <v>2583</v>
      </c>
      <c r="F54" s="1542"/>
      <c r="G54" s="1535"/>
      <c r="H54" s="1543"/>
      <c r="I54" s="1541"/>
      <c r="J54" s="1554">
        <f t="shared" si="3"/>
        <v>13</v>
      </c>
      <c r="K54" s="1544"/>
      <c r="L54" s="1541"/>
      <c r="M54" s="1541"/>
      <c r="N54" s="1544"/>
      <c r="O54" s="1542"/>
      <c r="P54" s="1535"/>
      <c r="Q54" s="1543"/>
      <c r="R54" s="1541"/>
      <c r="S54" s="1541"/>
      <c r="T54" s="1544"/>
      <c r="U54" s="1541"/>
      <c r="V54" s="1541"/>
      <c r="W54" s="1544"/>
      <c r="X54" s="1542"/>
      <c r="Y54" s="1535"/>
      <c r="Z54" s="1535"/>
      <c r="AA54" s="1543"/>
      <c r="AB54" s="1541"/>
      <c r="AC54" s="1541">
        <f>[1]니카라과!$O$19</f>
        <v>286</v>
      </c>
      <c r="AD54" s="1544"/>
      <c r="AE54" s="1541"/>
      <c r="AF54" s="1541"/>
      <c r="AG54" s="1544"/>
      <c r="AH54" s="1542"/>
      <c r="AI54" s="1535"/>
      <c r="AJ54" s="1543"/>
      <c r="AK54" s="1541"/>
      <c r="AL54" s="1541"/>
      <c r="AM54" s="1544"/>
      <c r="AN54" s="1541"/>
      <c r="AO54" s="1541"/>
      <c r="AP54" s="1544"/>
      <c r="AQ54" s="1542"/>
      <c r="AR54" s="1299"/>
    </row>
    <row r="55" spans="2:60" s="1283" customFormat="1" ht="18" hidden="1" customHeight="1" outlineLevel="1">
      <c r="B55" s="1530"/>
      <c r="C55" s="1541"/>
      <c r="D55" s="1541"/>
      <c r="E55" s="1530" t="s">
        <v>2584</v>
      </c>
      <c r="F55" s="1542"/>
      <c r="G55" s="1535"/>
      <c r="H55" s="1543"/>
      <c r="I55" s="1541"/>
      <c r="J55" s="1554">
        <f t="shared" si="3"/>
        <v>0</v>
      </c>
      <c r="K55" s="1544"/>
      <c r="L55" s="1541"/>
      <c r="M55" s="1541"/>
      <c r="N55" s="1544"/>
      <c r="O55" s="1542"/>
      <c r="P55" s="1535"/>
      <c r="Q55" s="1543"/>
      <c r="R55" s="1541"/>
      <c r="S55" s="1541"/>
      <c r="T55" s="1544"/>
      <c r="U55" s="1541"/>
      <c r="V55" s="1541"/>
      <c r="W55" s="1544"/>
      <c r="X55" s="1542"/>
      <c r="Y55" s="1535"/>
      <c r="Z55" s="1535"/>
      <c r="AA55" s="1543"/>
      <c r="AB55" s="1541"/>
      <c r="AC55" s="1541">
        <f>[1]니카라과!$O$20</f>
        <v>0</v>
      </c>
      <c r="AD55" s="1544"/>
      <c r="AE55" s="1541"/>
      <c r="AF55" s="1541"/>
      <c r="AG55" s="1544"/>
      <c r="AH55" s="1542"/>
      <c r="AI55" s="1535"/>
      <c r="AJ55" s="1543"/>
      <c r="AK55" s="1541"/>
      <c r="AL55" s="1541"/>
      <c r="AM55" s="1544"/>
      <c r="AN55" s="1541"/>
      <c r="AO55" s="1541"/>
      <c r="AP55" s="1544"/>
      <c r="AQ55" s="1542"/>
      <c r="AR55" s="1299"/>
    </row>
    <row r="56" spans="2:60" s="1283" customFormat="1" ht="18" hidden="1" customHeight="1" outlineLevel="1">
      <c r="B56" s="1530"/>
      <c r="C56" s="1541"/>
      <c r="D56" s="1541"/>
      <c r="E56" s="1530" t="s">
        <v>2585</v>
      </c>
      <c r="F56" s="1542"/>
      <c r="G56" s="1535"/>
      <c r="H56" s="1543"/>
      <c r="I56" s="1541"/>
      <c r="J56" s="1554">
        <f t="shared" si="3"/>
        <v>5.9090909090909092</v>
      </c>
      <c r="K56" s="1544"/>
      <c r="L56" s="1541"/>
      <c r="M56" s="1541"/>
      <c r="N56" s="1544"/>
      <c r="O56" s="1542"/>
      <c r="P56" s="1535"/>
      <c r="Q56" s="1543"/>
      <c r="R56" s="1541"/>
      <c r="S56" s="1541"/>
      <c r="T56" s="1544"/>
      <c r="U56" s="1541"/>
      <c r="V56" s="1541"/>
      <c r="W56" s="1544"/>
      <c r="X56" s="1542"/>
      <c r="Y56" s="1535"/>
      <c r="Z56" s="1535"/>
      <c r="AA56" s="1543"/>
      <c r="AB56" s="1541"/>
      <c r="AC56" s="1541">
        <f>[1]니카라과!$O$21</f>
        <v>130</v>
      </c>
      <c r="AD56" s="1544"/>
      <c r="AE56" s="1541"/>
      <c r="AF56" s="1541"/>
      <c r="AG56" s="1544"/>
      <c r="AH56" s="1542"/>
      <c r="AI56" s="1535"/>
      <c r="AJ56" s="1543"/>
      <c r="AK56" s="1541"/>
      <c r="AL56" s="1541"/>
      <c r="AM56" s="1544"/>
      <c r="AN56" s="1541"/>
      <c r="AO56" s="1541"/>
      <c r="AP56" s="1544"/>
      <c r="AQ56" s="1542"/>
      <c r="AR56" s="1299"/>
    </row>
    <row r="57" spans="2:60" s="1283" customFormat="1" ht="18" hidden="1" customHeight="1" outlineLevel="1" thickBot="1">
      <c r="B57" s="1530"/>
      <c r="C57" s="1541"/>
      <c r="D57" s="1541"/>
      <c r="E57" s="1530" t="s">
        <v>2581</v>
      </c>
      <c r="F57" s="1542"/>
      <c r="G57" s="1535"/>
      <c r="H57" s="1543"/>
      <c r="I57" s="1541"/>
      <c r="J57" s="1554">
        <f t="shared" si="3"/>
        <v>27.90909090909091</v>
      </c>
      <c r="K57" s="1544"/>
      <c r="L57" s="1541"/>
      <c r="M57" s="1541"/>
      <c r="N57" s="1544"/>
      <c r="O57" s="1542"/>
      <c r="P57" s="1535"/>
      <c r="Q57" s="1543"/>
      <c r="R57" s="1541"/>
      <c r="S57" s="1541"/>
      <c r="T57" s="1544"/>
      <c r="U57" s="1541"/>
      <c r="V57" s="1541"/>
      <c r="W57" s="1544"/>
      <c r="X57" s="1542"/>
      <c r="Y57" s="1535"/>
      <c r="Z57" s="1535"/>
      <c r="AA57" s="1543"/>
      <c r="AB57" s="1541"/>
      <c r="AC57" s="1541">
        <f>[1]니카라과!$O$22</f>
        <v>614</v>
      </c>
      <c r="AD57" s="1544"/>
      <c r="AE57" s="1541"/>
      <c r="AF57" s="1541"/>
      <c r="AG57" s="1544"/>
      <c r="AH57" s="1542"/>
      <c r="AI57" s="1535"/>
      <c r="AJ57" s="1543"/>
      <c r="AK57" s="1541"/>
      <c r="AL57" s="1541"/>
      <c r="AM57" s="1544"/>
      <c r="AN57" s="1541"/>
      <c r="AO57" s="1541"/>
      <c r="AP57" s="1544"/>
      <c r="AQ57" s="1542"/>
      <c r="AR57" s="1299"/>
    </row>
    <row r="58" spans="2:60" s="920" customFormat="1" ht="5.0999999999999996" customHeight="1" collapsed="1" thickBot="1">
      <c r="B58" s="1559"/>
      <c r="C58" s="1559"/>
      <c r="D58" s="1559"/>
      <c r="E58" s="1559"/>
      <c r="F58" s="1559"/>
      <c r="G58" s="1560"/>
      <c r="H58" s="1561"/>
      <c r="I58" s="1562"/>
      <c r="J58" s="1561"/>
      <c r="K58" s="1562"/>
      <c r="L58" s="1561"/>
      <c r="M58" s="1561"/>
      <c r="N58" s="1561"/>
      <c r="O58" s="1562"/>
      <c r="P58" s="1560"/>
      <c r="Q58" s="1561"/>
      <c r="R58" s="1562"/>
      <c r="S58" s="1561"/>
      <c r="T58" s="1562"/>
      <c r="U58" s="1561"/>
      <c r="V58" s="1561"/>
      <c r="W58" s="1561"/>
      <c r="X58" s="1562"/>
      <c r="Y58" s="1560"/>
      <c r="Z58" s="1560"/>
      <c r="AA58" s="1561"/>
      <c r="AB58" s="1562"/>
      <c r="AC58" s="1561"/>
      <c r="AD58" s="1562"/>
      <c r="AE58" s="1561"/>
      <c r="AF58" s="1561"/>
      <c r="AG58" s="1561"/>
      <c r="AH58" s="1562"/>
      <c r="AI58" s="1560"/>
      <c r="AJ58" s="1561"/>
      <c r="AK58" s="1562"/>
      <c r="AL58" s="1561"/>
      <c r="AM58" s="1562"/>
      <c r="AN58" s="1561"/>
      <c r="AO58" s="1561"/>
      <c r="AP58" s="1561"/>
      <c r="AQ58" s="1562"/>
      <c r="AR58" s="974"/>
      <c r="AS58" s="974"/>
      <c r="AT58" s="974"/>
      <c r="AU58" s="1563"/>
      <c r="AV58" s="1512"/>
      <c r="AW58" s="974"/>
      <c r="AX58" s="1563"/>
      <c r="AY58" s="974"/>
      <c r="AZ58" s="1563"/>
      <c r="BA58" s="974"/>
      <c r="BD58" s="1563"/>
      <c r="BH58" s="1563"/>
    </row>
    <row r="59" spans="2:60" s="957" customFormat="1" ht="18" customHeight="1">
      <c r="B59" s="1519" t="s">
        <v>2586</v>
      </c>
      <c r="C59" s="1519"/>
      <c r="D59" s="1519"/>
      <c r="E59" s="1519"/>
      <c r="F59" s="1520"/>
      <c r="G59" s="1521"/>
      <c r="H59" s="1522"/>
      <c r="I59" s="1523"/>
      <c r="J59" s="1523"/>
      <c r="K59" s="1524"/>
      <c r="L59" s="1523"/>
      <c r="M59" s="1523"/>
      <c r="N59" s="1524"/>
      <c r="O59" s="1520"/>
      <c r="P59" s="1521"/>
      <c r="Q59" s="1522"/>
      <c r="R59" s="1523"/>
      <c r="S59" s="1523"/>
      <c r="T59" s="1524"/>
      <c r="U59" s="1523"/>
      <c r="V59" s="1523"/>
      <c r="W59" s="1524"/>
      <c r="X59" s="1520"/>
      <c r="Y59" s="1521"/>
      <c r="Z59" s="1521"/>
      <c r="AA59" s="1522"/>
      <c r="AB59" s="1523"/>
      <c r="AC59" s="1523"/>
      <c r="AD59" s="1524"/>
      <c r="AE59" s="1523"/>
      <c r="AF59" s="1523"/>
      <c r="AG59" s="1524"/>
      <c r="AH59" s="1520"/>
      <c r="AI59" s="1521"/>
      <c r="AJ59" s="1522"/>
      <c r="AK59" s="1523"/>
      <c r="AL59" s="1523"/>
      <c r="AM59" s="1524"/>
      <c r="AN59" s="1523"/>
      <c r="AO59" s="1523"/>
      <c r="AP59" s="1524"/>
      <c r="AQ59" s="1520"/>
      <c r="AR59" s="1302"/>
    </row>
    <row r="60" spans="2:60" s="957" customFormat="1" ht="18" customHeight="1" thickBot="1">
      <c r="B60" s="1564" t="s">
        <v>2587</v>
      </c>
      <c r="C60" s="1564"/>
      <c r="D60" s="1564"/>
      <c r="E60" s="1564"/>
      <c r="F60" s="1565"/>
      <c r="G60" s="1521"/>
      <c r="H60" s="1566"/>
      <c r="I60" s="1567"/>
      <c r="J60" s="1567"/>
      <c r="K60" s="1568"/>
      <c r="L60" s="1567"/>
      <c r="M60" s="1567"/>
      <c r="N60" s="1568"/>
      <c r="O60" s="1565"/>
      <c r="P60" s="1521"/>
      <c r="Q60" s="1566"/>
      <c r="R60" s="1567"/>
      <c r="S60" s="1567"/>
      <c r="T60" s="1568"/>
      <c r="U60" s="1567"/>
      <c r="V60" s="1567"/>
      <c r="W60" s="1568"/>
      <c r="X60" s="1565"/>
      <c r="Y60" s="1521"/>
      <c r="Z60" s="1521"/>
      <c r="AA60" s="1566"/>
      <c r="AB60" s="1567"/>
      <c r="AC60" s="1567"/>
      <c r="AD60" s="1568"/>
      <c r="AE60" s="1567"/>
      <c r="AF60" s="1567"/>
      <c r="AG60" s="1568"/>
      <c r="AH60" s="1565"/>
      <c r="AI60" s="1521"/>
      <c r="AJ60" s="1566"/>
      <c r="AK60" s="1567"/>
      <c r="AL60" s="1567"/>
      <c r="AM60" s="1568"/>
      <c r="AN60" s="1567"/>
      <c r="AO60" s="1567"/>
      <c r="AP60" s="1568"/>
      <c r="AQ60" s="1565"/>
      <c r="AR60" s="1302"/>
    </row>
    <row r="61" spans="2:60" s="920" customFormat="1" ht="20.100000000000001" customHeight="1">
      <c r="G61" s="1512"/>
      <c r="H61" s="974"/>
      <c r="I61" s="1563"/>
      <c r="J61" s="1569"/>
      <c r="K61" s="1563"/>
      <c r="L61" s="974"/>
      <c r="M61" s="974"/>
      <c r="N61" s="974"/>
      <c r="O61" s="1563"/>
      <c r="P61" s="1512"/>
      <c r="Q61" s="974"/>
      <c r="R61" s="1563"/>
      <c r="S61" s="974"/>
      <c r="T61" s="1563"/>
      <c r="U61" s="974"/>
      <c r="V61" s="974"/>
      <c r="W61" s="974"/>
      <c r="X61" s="1563"/>
      <c r="Y61" s="1512"/>
      <c r="Z61" s="1512"/>
      <c r="AA61" s="974"/>
      <c r="AB61" s="1563"/>
      <c r="AC61" s="974"/>
      <c r="AD61" s="1563"/>
      <c r="AE61" s="974"/>
      <c r="AF61" s="974"/>
      <c r="AG61" s="974"/>
      <c r="AH61" s="1563"/>
      <c r="AI61" s="1512"/>
      <c r="AJ61" s="974"/>
      <c r="AK61" s="1563"/>
      <c r="AL61" s="974"/>
      <c r="AM61" s="1563"/>
      <c r="AN61" s="974"/>
      <c r="AO61" s="974"/>
      <c r="AP61" s="974"/>
      <c r="AQ61" s="1563"/>
      <c r="AR61" s="974"/>
      <c r="AS61" s="974"/>
      <c r="AT61" s="974"/>
      <c r="AU61" s="1563"/>
      <c r="AV61" s="1512"/>
      <c r="AW61" s="974"/>
      <c r="AX61" s="1563"/>
      <c r="AY61" s="974"/>
      <c r="AZ61" s="1563"/>
      <c r="BA61" s="974"/>
      <c r="BD61" s="1563"/>
      <c r="BH61" s="1563"/>
    </row>
    <row r="62" spans="2:60" s="1084" customFormat="1" ht="20.100000000000001" customHeight="1">
      <c r="B62" s="1365"/>
      <c r="C62" s="1530"/>
      <c r="D62" s="1530"/>
      <c r="E62" s="1530"/>
      <c r="F62" s="1530"/>
      <c r="G62" s="1535"/>
      <c r="H62" s="1530"/>
      <c r="I62" s="1530"/>
      <c r="J62" s="1530"/>
      <c r="K62" s="1530"/>
      <c r="L62" s="1530"/>
      <c r="M62" s="1530"/>
      <c r="N62" s="1530"/>
      <c r="O62" s="1530"/>
      <c r="P62" s="1535"/>
      <c r="Q62" s="1530"/>
      <c r="R62" s="1530"/>
      <c r="S62" s="1530"/>
      <c r="T62" s="1530"/>
      <c r="U62" s="1530"/>
      <c r="V62" s="1530"/>
      <c r="W62" s="1530"/>
      <c r="X62" s="1530"/>
      <c r="Y62" s="1535"/>
      <c r="Z62" s="1535"/>
      <c r="AA62" s="1530"/>
      <c r="AB62" s="1530"/>
      <c r="AC62" s="1530"/>
      <c r="AD62" s="1530"/>
      <c r="AE62" s="1530"/>
      <c r="AF62" s="1530"/>
      <c r="AG62" s="1530"/>
      <c r="AH62" s="1530"/>
      <c r="AI62" s="1535"/>
      <c r="AJ62" s="1530"/>
      <c r="AK62" s="1530"/>
      <c r="AL62" s="1530"/>
      <c r="AM62" s="1530"/>
      <c r="AN62" s="1530"/>
      <c r="AO62" s="1530"/>
      <c r="AP62" s="1530"/>
      <c r="AQ62" s="1530"/>
      <c r="AR62" s="1530"/>
    </row>
    <row r="63" spans="2:60" s="1084" customFormat="1" ht="20.100000000000001" customHeight="1">
      <c r="B63" s="988"/>
      <c r="C63" s="1530"/>
      <c r="D63" s="1530"/>
      <c r="E63" s="1530"/>
      <c r="F63" s="1530"/>
      <c r="G63" s="1535"/>
      <c r="H63" s="1530"/>
      <c r="I63" s="1530"/>
      <c r="J63" s="1530"/>
      <c r="K63" s="1530"/>
      <c r="L63" s="1530"/>
      <c r="M63" s="1530"/>
      <c r="N63" s="1530"/>
      <c r="O63" s="1530"/>
      <c r="P63" s="1535"/>
      <c r="Q63" s="1530"/>
      <c r="R63" s="1530"/>
      <c r="S63" s="1530"/>
      <c r="T63" s="1530"/>
      <c r="U63" s="1530"/>
      <c r="V63" s="1530"/>
      <c r="W63" s="1530"/>
      <c r="X63" s="1530"/>
      <c r="Y63" s="1535"/>
      <c r="Z63" s="1535"/>
      <c r="AA63" s="1530"/>
      <c r="AB63" s="1530"/>
      <c r="AC63" s="1530"/>
      <c r="AD63" s="1530"/>
      <c r="AE63" s="1530"/>
      <c r="AF63" s="1530"/>
      <c r="AG63" s="1530"/>
      <c r="AH63" s="1530"/>
      <c r="AI63" s="1535"/>
      <c r="AJ63" s="1530"/>
      <c r="AK63" s="1530"/>
      <c r="AL63" s="1530"/>
      <c r="AM63" s="1530"/>
      <c r="AN63" s="1530"/>
      <c r="AO63" s="1530"/>
      <c r="AP63" s="1530"/>
      <c r="AQ63" s="1530"/>
      <c r="AR63" s="1530"/>
    </row>
    <row r="64" spans="2:60" s="1084" customFormat="1" ht="20.100000000000001" customHeight="1">
      <c r="B64" s="988"/>
      <c r="C64" s="1530"/>
      <c r="D64" s="1530"/>
      <c r="E64" s="1530"/>
      <c r="F64" s="1530"/>
      <c r="G64" s="1535"/>
      <c r="H64" s="1530"/>
      <c r="I64" s="1530"/>
      <c r="J64" s="1530"/>
      <c r="K64" s="1530"/>
      <c r="L64" s="1530"/>
      <c r="M64" s="1530"/>
      <c r="N64" s="1530"/>
      <c r="O64" s="1530"/>
      <c r="P64" s="1535"/>
      <c r="Q64" s="1530"/>
      <c r="R64" s="1530"/>
      <c r="S64" s="1530"/>
      <c r="T64" s="1530"/>
      <c r="U64" s="1530"/>
      <c r="V64" s="1530"/>
      <c r="W64" s="1530"/>
      <c r="X64" s="1530"/>
      <c r="Y64" s="1535"/>
      <c r="Z64" s="1535"/>
      <c r="AA64" s="1530"/>
      <c r="AB64" s="1530"/>
      <c r="AC64" s="1530"/>
      <c r="AD64" s="1530"/>
      <c r="AE64" s="1530"/>
      <c r="AF64" s="1530"/>
      <c r="AG64" s="1530"/>
      <c r="AH64" s="1530"/>
      <c r="AI64" s="1535"/>
      <c r="AJ64" s="1530"/>
      <c r="AK64" s="1530"/>
      <c r="AL64" s="1530"/>
      <c r="AM64" s="1530"/>
      <c r="AN64" s="1530"/>
      <c r="AO64" s="1530"/>
      <c r="AP64" s="1530"/>
      <c r="AQ64" s="1530"/>
      <c r="AR64" s="1530"/>
    </row>
    <row r="65" spans="2:60" s="920" customFormat="1" ht="5.0999999999999996" customHeight="1">
      <c r="G65" s="1512"/>
      <c r="H65" s="974"/>
      <c r="I65" s="1563"/>
      <c r="J65" s="974"/>
      <c r="K65" s="1563"/>
      <c r="L65" s="974"/>
      <c r="M65" s="974"/>
      <c r="N65" s="974"/>
      <c r="O65" s="1563"/>
      <c r="P65" s="1512"/>
      <c r="Q65" s="974"/>
      <c r="R65" s="1563"/>
      <c r="S65" s="974"/>
      <c r="T65" s="1563"/>
      <c r="U65" s="974"/>
      <c r="V65" s="974"/>
      <c r="W65" s="974"/>
      <c r="X65" s="1563"/>
      <c r="Y65" s="1512"/>
      <c r="Z65" s="1512"/>
      <c r="AA65" s="974"/>
      <c r="AB65" s="1563"/>
      <c r="AC65" s="974"/>
      <c r="AD65" s="1563"/>
      <c r="AE65" s="974"/>
      <c r="AF65" s="974"/>
      <c r="AG65" s="974"/>
      <c r="AH65" s="1563"/>
      <c r="AI65" s="1512"/>
      <c r="AJ65" s="974"/>
      <c r="AK65" s="1563"/>
      <c r="AL65" s="974"/>
      <c r="AM65" s="1563"/>
      <c r="AN65" s="974"/>
      <c r="AO65" s="974"/>
      <c r="AP65" s="974"/>
      <c r="AQ65" s="1563"/>
      <c r="AR65" s="974"/>
      <c r="AS65" s="974"/>
      <c r="AT65" s="974"/>
      <c r="AU65" s="1563"/>
      <c r="AV65" s="1512"/>
      <c r="AW65" s="974"/>
      <c r="AX65" s="1563"/>
      <c r="AY65" s="974"/>
      <c r="AZ65" s="1563"/>
      <c r="BA65" s="974"/>
      <c r="BD65" s="1563"/>
      <c r="BH65" s="1563"/>
    </row>
    <row r="66" spans="2:60" s="1084" customFormat="1" ht="20.100000000000001" customHeight="1">
      <c r="B66" s="1365"/>
      <c r="C66" s="1530"/>
      <c r="D66" s="1530"/>
      <c r="E66" s="1530"/>
      <c r="F66" s="1530"/>
      <c r="G66" s="1535"/>
      <c r="H66" s="1530"/>
      <c r="I66" s="1530"/>
      <c r="J66" s="1530"/>
      <c r="K66" s="1530"/>
      <c r="L66" s="1530"/>
      <c r="M66" s="1530"/>
      <c r="N66" s="1530"/>
      <c r="O66" s="1530"/>
      <c r="P66" s="1535"/>
      <c r="Q66" s="1530"/>
      <c r="R66" s="1530"/>
      <c r="S66" s="1530"/>
      <c r="T66" s="1530"/>
      <c r="U66" s="1530"/>
      <c r="V66" s="1530"/>
      <c r="W66" s="1530"/>
      <c r="X66" s="1530"/>
      <c r="Y66" s="1535"/>
      <c r="Z66" s="1535"/>
      <c r="AA66" s="1530"/>
      <c r="AB66" s="1530"/>
      <c r="AC66" s="1530"/>
      <c r="AD66" s="1530"/>
      <c r="AE66" s="1530"/>
      <c r="AF66" s="1530"/>
      <c r="AG66" s="1530"/>
      <c r="AH66" s="1530"/>
      <c r="AI66" s="1535"/>
      <c r="AJ66" s="1530"/>
      <c r="AK66" s="1530"/>
      <c r="AL66" s="1530"/>
      <c r="AM66" s="1530"/>
      <c r="AN66" s="1530"/>
      <c r="AO66" s="1530"/>
      <c r="AP66" s="1530"/>
      <c r="AQ66" s="1530"/>
      <c r="AR66" s="1530"/>
    </row>
    <row r="67" spans="2:60" s="1283" customFormat="1" ht="20.100000000000001" customHeight="1">
      <c r="B67" s="988"/>
      <c r="C67" s="1530"/>
      <c r="D67" s="1530"/>
      <c r="E67" s="1530"/>
      <c r="F67" s="1530"/>
      <c r="G67" s="1535"/>
      <c r="H67" s="1530"/>
      <c r="I67" s="1530"/>
      <c r="J67" s="1530"/>
      <c r="K67" s="1530"/>
      <c r="L67" s="1530"/>
      <c r="M67" s="1530"/>
      <c r="N67" s="1530"/>
      <c r="O67" s="1530"/>
      <c r="P67" s="1535"/>
      <c r="Q67" s="1530"/>
      <c r="R67" s="1530"/>
      <c r="S67" s="1530"/>
      <c r="T67" s="1530"/>
      <c r="U67" s="1530"/>
      <c r="V67" s="1530"/>
      <c r="W67" s="1530"/>
      <c r="X67" s="1530"/>
      <c r="Y67" s="1535"/>
      <c r="Z67" s="1535"/>
      <c r="AA67" s="1530"/>
      <c r="AB67" s="1530"/>
      <c r="AC67" s="1530"/>
      <c r="AD67" s="1530"/>
      <c r="AE67" s="1530"/>
      <c r="AF67" s="1530"/>
      <c r="AG67" s="1530"/>
      <c r="AH67" s="1530"/>
      <c r="AI67" s="1535"/>
      <c r="AJ67" s="1530"/>
      <c r="AK67" s="1530"/>
      <c r="AL67" s="1530"/>
      <c r="AM67" s="1530"/>
      <c r="AN67" s="1530"/>
      <c r="AO67" s="1530"/>
      <c r="AP67" s="1530"/>
      <c r="AQ67" s="1530"/>
      <c r="AR67" s="1530"/>
      <c r="AS67" s="1084"/>
      <c r="AT67" s="1084"/>
    </row>
    <row r="68" spans="2:60" s="1283" customFormat="1" ht="20.100000000000001" customHeight="1">
      <c r="B68" s="988"/>
      <c r="C68" s="1530"/>
      <c r="D68" s="1530"/>
      <c r="E68" s="1530"/>
      <c r="F68" s="1530"/>
      <c r="G68" s="1535"/>
      <c r="H68" s="1530"/>
      <c r="I68" s="1530"/>
      <c r="J68" s="1530"/>
      <c r="K68" s="1530"/>
      <c r="L68" s="1530"/>
      <c r="M68" s="1530"/>
      <c r="N68" s="1530"/>
      <c r="O68" s="1530"/>
      <c r="P68" s="1535"/>
      <c r="Q68" s="1530"/>
      <c r="R68" s="1530"/>
      <c r="S68" s="1530"/>
      <c r="T68" s="1530"/>
      <c r="U68" s="1530"/>
      <c r="V68" s="1530"/>
      <c r="W68" s="1530"/>
      <c r="X68" s="1530"/>
      <c r="Y68" s="1535"/>
      <c r="Z68" s="1535"/>
      <c r="AA68" s="1530"/>
      <c r="AB68" s="1530"/>
      <c r="AC68" s="1530"/>
      <c r="AD68" s="1530"/>
      <c r="AE68" s="1530"/>
      <c r="AF68" s="1530"/>
      <c r="AG68" s="1530"/>
      <c r="AH68" s="1530"/>
      <c r="AI68" s="1535"/>
      <c r="AJ68" s="1530"/>
      <c r="AK68" s="1530"/>
      <c r="AL68" s="1530"/>
      <c r="AM68" s="1530"/>
      <c r="AN68" s="1530"/>
      <c r="AO68" s="1530"/>
      <c r="AP68" s="1530"/>
      <c r="AQ68" s="1530"/>
      <c r="AR68" s="1530"/>
      <c r="AS68" s="1084"/>
      <c r="AT68" s="1084"/>
    </row>
    <row r="69" spans="2:60" s="920" customFormat="1" ht="5.0999999999999996" customHeight="1">
      <c r="G69" s="1512"/>
      <c r="H69" s="974"/>
      <c r="I69" s="1563"/>
      <c r="J69" s="974"/>
      <c r="K69" s="1563"/>
      <c r="L69" s="974"/>
      <c r="M69" s="974"/>
      <c r="N69" s="974"/>
      <c r="O69" s="1563"/>
      <c r="P69" s="1512"/>
      <c r="Q69" s="974"/>
      <c r="R69" s="1563"/>
      <c r="S69" s="974"/>
      <c r="T69" s="1563"/>
      <c r="U69" s="974"/>
      <c r="V69" s="974"/>
      <c r="W69" s="974"/>
      <c r="X69" s="1563"/>
      <c r="Y69" s="1512"/>
      <c r="Z69" s="1512"/>
      <c r="AA69" s="974"/>
      <c r="AB69" s="1563"/>
      <c r="AC69" s="974"/>
      <c r="AD69" s="1563"/>
      <c r="AE69" s="974"/>
      <c r="AF69" s="974"/>
      <c r="AG69" s="974"/>
      <c r="AH69" s="1563"/>
      <c r="AI69" s="1512"/>
      <c r="AJ69" s="974"/>
      <c r="AK69" s="1563"/>
      <c r="AL69" s="974"/>
      <c r="AM69" s="1563"/>
      <c r="AN69" s="974"/>
      <c r="AO69" s="974"/>
      <c r="AP69" s="974"/>
      <c r="AQ69" s="1563"/>
      <c r="AR69" s="974"/>
      <c r="AS69" s="974"/>
      <c r="AT69" s="974"/>
      <c r="AU69" s="1563"/>
      <c r="AV69" s="1512"/>
      <c r="AW69" s="974"/>
      <c r="AX69" s="1563"/>
      <c r="AY69" s="974"/>
      <c r="AZ69" s="1563"/>
      <c r="BA69" s="974"/>
      <c r="BD69" s="1563"/>
      <c r="BH69" s="1563"/>
    </row>
    <row r="70" spans="2:60" s="1084" customFormat="1" ht="20.100000000000001" customHeight="1">
      <c r="B70" s="1365"/>
      <c r="C70" s="1530"/>
      <c r="D70" s="1530"/>
      <c r="E70" s="1530"/>
      <c r="F70" s="1530"/>
      <c r="G70" s="1535"/>
      <c r="H70" s="1530"/>
      <c r="I70" s="1530"/>
      <c r="J70" s="1530"/>
      <c r="K70" s="1530"/>
      <c r="L70" s="1530"/>
      <c r="M70" s="1530"/>
      <c r="N70" s="1530"/>
      <c r="O70" s="1530"/>
      <c r="P70" s="1535"/>
      <c r="Q70" s="1530"/>
      <c r="R70" s="1530"/>
      <c r="S70" s="1530"/>
      <c r="T70" s="1530"/>
      <c r="U70" s="1530"/>
      <c r="V70" s="1530"/>
      <c r="W70" s="1530"/>
      <c r="X70" s="1530"/>
      <c r="Y70" s="1535"/>
      <c r="Z70" s="1535"/>
      <c r="AA70" s="1530"/>
      <c r="AB70" s="1530"/>
      <c r="AC70" s="1530"/>
      <c r="AD70" s="1530"/>
      <c r="AE70" s="1530"/>
      <c r="AF70" s="1530"/>
      <c r="AG70" s="1530"/>
      <c r="AH70" s="1530"/>
      <c r="AI70" s="1535"/>
      <c r="AJ70" s="1530"/>
      <c r="AK70" s="1530"/>
      <c r="AL70" s="1530"/>
      <c r="AM70" s="1530"/>
      <c r="AN70" s="1530"/>
      <c r="AO70" s="1530"/>
      <c r="AP70" s="1530"/>
      <c r="AQ70" s="1530"/>
      <c r="AR70" s="1530"/>
    </row>
    <row r="71" spans="2:60" s="1283" customFormat="1" ht="20.100000000000001" customHeight="1">
      <c r="B71" s="988"/>
      <c r="C71" s="988"/>
      <c r="D71" s="1530"/>
      <c r="E71" s="1530"/>
      <c r="F71" s="1530"/>
      <c r="G71" s="1535"/>
      <c r="H71" s="1530"/>
      <c r="I71" s="1530"/>
      <c r="J71" s="1530"/>
      <c r="K71" s="1530"/>
      <c r="L71" s="1530"/>
      <c r="M71" s="1530"/>
      <c r="N71" s="1530"/>
      <c r="O71" s="1530"/>
      <c r="P71" s="1535"/>
      <c r="Q71" s="1530"/>
      <c r="R71" s="1530"/>
      <c r="S71" s="1530"/>
      <c r="T71" s="1530"/>
      <c r="U71" s="1530"/>
      <c r="V71" s="1530"/>
      <c r="W71" s="1530"/>
      <c r="X71" s="1530"/>
      <c r="Y71" s="1535"/>
      <c r="Z71" s="1535"/>
      <c r="AA71" s="1530"/>
      <c r="AB71" s="1530"/>
      <c r="AC71" s="1530"/>
      <c r="AD71" s="1530"/>
      <c r="AE71" s="1530"/>
      <c r="AF71" s="1530"/>
      <c r="AG71" s="1530"/>
      <c r="AH71" s="1530"/>
      <c r="AI71" s="1535"/>
      <c r="AJ71" s="1530"/>
      <c r="AK71" s="1530"/>
      <c r="AL71" s="1530"/>
      <c r="AM71" s="1530"/>
      <c r="AN71" s="1530"/>
      <c r="AO71" s="1530"/>
      <c r="AP71" s="1530"/>
      <c r="AQ71" s="1530"/>
      <c r="AR71" s="1530"/>
      <c r="AS71" s="1084"/>
      <c r="AT71" s="1084"/>
    </row>
    <row r="72" spans="2:60" s="1283" customFormat="1" ht="20.100000000000001" customHeight="1">
      <c r="B72" s="1530"/>
      <c r="C72" s="1084"/>
      <c r="D72" s="1530"/>
      <c r="E72" s="1530"/>
      <c r="F72" s="1530"/>
      <c r="G72" s="1535"/>
      <c r="H72" s="1530"/>
      <c r="I72" s="1530"/>
      <c r="J72" s="1530"/>
      <c r="K72" s="1530"/>
      <c r="L72" s="1530"/>
      <c r="M72" s="1530"/>
      <c r="N72" s="1530"/>
      <c r="O72" s="1530"/>
      <c r="P72" s="1535"/>
      <c r="Q72" s="1530"/>
      <c r="R72" s="1530"/>
      <c r="S72" s="1530"/>
      <c r="T72" s="1530"/>
      <c r="U72" s="1530"/>
      <c r="V72" s="1530"/>
      <c r="W72" s="1530"/>
      <c r="X72" s="1530"/>
      <c r="Y72" s="1535"/>
      <c r="Z72" s="1535"/>
      <c r="AA72" s="1530"/>
      <c r="AB72" s="1530"/>
      <c r="AC72" s="1530"/>
      <c r="AD72" s="1530"/>
      <c r="AE72" s="1530"/>
      <c r="AF72" s="1530"/>
      <c r="AG72" s="1530"/>
      <c r="AH72" s="1530"/>
      <c r="AI72" s="1535"/>
      <c r="AJ72" s="1530"/>
      <c r="AK72" s="1530"/>
      <c r="AL72" s="1530"/>
      <c r="AM72" s="1530"/>
      <c r="AN72" s="1530"/>
      <c r="AO72" s="1530"/>
      <c r="AP72" s="1530"/>
      <c r="AQ72" s="1530"/>
      <c r="AR72" s="1530"/>
      <c r="AS72" s="1084"/>
      <c r="AT72" s="1084"/>
    </row>
    <row r="73" spans="2:60" s="1283" customFormat="1" ht="20.100000000000001" customHeight="1">
      <c r="B73" s="1530"/>
      <c r="C73" s="1530"/>
      <c r="D73" s="1530"/>
      <c r="E73" s="1530"/>
      <c r="F73" s="1530"/>
      <c r="G73" s="1535"/>
      <c r="H73" s="1530"/>
      <c r="I73" s="1530"/>
      <c r="J73" s="1530"/>
      <c r="K73" s="1530"/>
      <c r="L73" s="1530"/>
      <c r="M73" s="1530"/>
      <c r="N73" s="1530"/>
      <c r="O73" s="1530"/>
      <c r="P73" s="1535"/>
      <c r="Q73" s="1530"/>
      <c r="R73" s="1530"/>
      <c r="S73" s="1530"/>
      <c r="T73" s="1530"/>
      <c r="U73" s="1530"/>
      <c r="V73" s="1530"/>
      <c r="W73" s="1530"/>
      <c r="X73" s="1530"/>
      <c r="Y73" s="1535"/>
      <c r="Z73" s="1535"/>
      <c r="AA73" s="1530"/>
      <c r="AB73" s="1530"/>
      <c r="AC73" s="1530"/>
      <c r="AD73" s="1530"/>
      <c r="AE73" s="1530"/>
      <c r="AF73" s="1530"/>
      <c r="AG73" s="1530"/>
      <c r="AH73" s="1530"/>
      <c r="AI73" s="1535"/>
      <c r="AJ73" s="1530"/>
      <c r="AK73" s="1530"/>
      <c r="AL73" s="1530"/>
      <c r="AM73" s="1530"/>
      <c r="AN73" s="1530"/>
      <c r="AO73" s="1530"/>
      <c r="AP73" s="1530"/>
      <c r="AQ73" s="1530"/>
      <c r="AR73" s="1530"/>
      <c r="AS73" s="1084"/>
      <c r="AT73" s="1084"/>
    </row>
    <row r="74" spans="2:60" s="1283" customFormat="1" ht="20.100000000000001" customHeight="1">
      <c r="B74" s="1530"/>
      <c r="C74" s="988"/>
      <c r="D74" s="1530"/>
      <c r="E74" s="1530"/>
      <c r="F74" s="1530"/>
      <c r="G74" s="1535"/>
      <c r="H74" s="1530"/>
      <c r="I74" s="1530"/>
      <c r="J74" s="1530"/>
      <c r="K74" s="1530"/>
      <c r="L74" s="1530"/>
      <c r="M74" s="1530"/>
      <c r="N74" s="1530"/>
      <c r="O74" s="1530"/>
      <c r="P74" s="1535"/>
      <c r="Q74" s="1530"/>
      <c r="R74" s="1530"/>
      <c r="S74" s="1530"/>
      <c r="T74" s="1530"/>
      <c r="U74" s="1530"/>
      <c r="V74" s="1530"/>
      <c r="W74" s="1530"/>
      <c r="X74" s="1530"/>
      <c r="Y74" s="1535"/>
      <c r="Z74" s="1535"/>
      <c r="AA74" s="1530"/>
      <c r="AB74" s="1530"/>
      <c r="AC74" s="1530"/>
      <c r="AD74" s="1530"/>
      <c r="AE74" s="1530"/>
      <c r="AF74" s="1530"/>
      <c r="AG74" s="1530"/>
      <c r="AH74" s="1530"/>
      <c r="AI74" s="1535"/>
      <c r="AJ74" s="1530"/>
      <c r="AK74" s="1530"/>
      <c r="AL74" s="1530"/>
      <c r="AM74" s="1530"/>
      <c r="AN74" s="1530"/>
      <c r="AO74" s="1530"/>
      <c r="AP74" s="1530"/>
      <c r="AQ74" s="1530"/>
      <c r="AR74" s="1530"/>
      <c r="AS74" s="1084"/>
      <c r="AT74" s="1084"/>
    </row>
    <row r="75" spans="2:60" ht="20.100000000000001" customHeight="1">
      <c r="B75" s="1530"/>
      <c r="C75" s="1530"/>
      <c r="D75" s="1530"/>
      <c r="E75" s="1530"/>
      <c r="F75" s="1530"/>
      <c r="G75" s="1535"/>
      <c r="H75" s="1530"/>
      <c r="I75" s="1530"/>
      <c r="J75" s="1530"/>
      <c r="K75" s="1530"/>
      <c r="L75" s="1530"/>
      <c r="M75" s="1530"/>
      <c r="N75" s="1530"/>
      <c r="O75" s="1530"/>
      <c r="P75" s="1535"/>
      <c r="Q75" s="1530"/>
      <c r="R75" s="1530"/>
      <c r="S75" s="1530"/>
      <c r="T75" s="1530"/>
      <c r="U75" s="1530"/>
      <c r="V75" s="1530"/>
      <c r="W75" s="1530"/>
      <c r="X75" s="1530"/>
      <c r="Y75" s="1535"/>
      <c r="Z75" s="1535"/>
      <c r="AA75" s="1530"/>
      <c r="AB75" s="1530"/>
      <c r="AC75" s="1530"/>
      <c r="AD75" s="1530"/>
      <c r="AE75" s="1530"/>
      <c r="AF75" s="1530"/>
      <c r="AG75" s="1530"/>
      <c r="AH75" s="1530"/>
      <c r="AI75" s="1535"/>
      <c r="AJ75" s="1530"/>
      <c r="AK75" s="1530"/>
      <c r="AL75" s="1530"/>
      <c r="AM75" s="1530"/>
      <c r="AN75" s="1530"/>
      <c r="AO75" s="1530"/>
      <c r="AP75" s="1530"/>
      <c r="AQ75" s="1530"/>
      <c r="AR75" s="974"/>
      <c r="AS75" s="920"/>
      <c r="AT75" s="920"/>
    </row>
    <row r="76" spans="2:60" ht="20.100000000000001" customHeight="1">
      <c r="B76" s="1530"/>
      <c r="C76" s="1530"/>
      <c r="D76" s="1530"/>
      <c r="E76" s="1530"/>
      <c r="F76" s="1530"/>
      <c r="G76" s="1535"/>
      <c r="H76" s="1530"/>
      <c r="I76" s="1530"/>
      <c r="J76" s="1530"/>
      <c r="K76" s="1530"/>
      <c r="L76" s="1530"/>
      <c r="M76" s="1530"/>
      <c r="N76" s="1530"/>
      <c r="O76" s="1530"/>
      <c r="P76" s="1535"/>
      <c r="Q76" s="1530"/>
      <c r="R76" s="1530"/>
      <c r="S76" s="1530"/>
      <c r="T76" s="1530"/>
      <c r="U76" s="1530"/>
      <c r="V76" s="1530"/>
      <c r="W76" s="1530"/>
      <c r="X76" s="1530"/>
      <c r="Y76" s="1535"/>
      <c r="Z76" s="1535"/>
      <c r="AA76" s="1530"/>
      <c r="AB76" s="1530"/>
      <c r="AC76" s="1530"/>
      <c r="AD76" s="1530"/>
      <c r="AE76" s="1530"/>
      <c r="AF76" s="1530"/>
      <c r="AG76" s="1530"/>
      <c r="AH76" s="1530"/>
      <c r="AI76" s="1535"/>
      <c r="AJ76" s="1530"/>
      <c r="AK76" s="1530"/>
      <c r="AL76" s="1530"/>
      <c r="AM76" s="1530"/>
      <c r="AN76" s="1530"/>
      <c r="AO76" s="1530"/>
      <c r="AP76" s="1530"/>
      <c r="AQ76" s="1530"/>
      <c r="AR76" s="974"/>
      <c r="AS76" s="920"/>
      <c r="AT76" s="920"/>
    </row>
    <row r="77" spans="2:60" ht="20.100000000000001" customHeight="1">
      <c r="B77" s="1530"/>
      <c r="C77" s="1530"/>
      <c r="D77" s="1530"/>
      <c r="E77" s="1530"/>
      <c r="F77" s="1530"/>
      <c r="G77" s="1535"/>
      <c r="H77" s="1530"/>
      <c r="I77" s="1530"/>
      <c r="J77" s="1530"/>
      <c r="K77" s="1530"/>
      <c r="L77" s="1530"/>
      <c r="M77" s="1530"/>
      <c r="N77" s="1530"/>
      <c r="O77" s="1530"/>
      <c r="P77" s="1535"/>
      <c r="Q77" s="1530"/>
      <c r="R77" s="1530"/>
      <c r="S77" s="1530"/>
      <c r="T77" s="1530"/>
      <c r="U77" s="1530"/>
      <c r="V77" s="1530"/>
      <c r="W77" s="1530"/>
      <c r="X77" s="1530"/>
      <c r="Y77" s="1535"/>
      <c r="Z77" s="1535"/>
      <c r="AA77" s="1530"/>
      <c r="AB77" s="1530"/>
      <c r="AC77" s="1530"/>
      <c r="AD77" s="1530"/>
      <c r="AE77" s="1530"/>
      <c r="AF77" s="1530"/>
      <c r="AG77" s="1530"/>
      <c r="AH77" s="1530"/>
      <c r="AI77" s="1535"/>
      <c r="AJ77" s="1530"/>
      <c r="AK77" s="1530"/>
      <c r="AL77" s="1530"/>
      <c r="AM77" s="1530"/>
      <c r="AN77" s="1530"/>
      <c r="AO77" s="1530"/>
      <c r="AP77" s="1530"/>
      <c r="AQ77" s="1530"/>
      <c r="AR77" s="974"/>
      <c r="AS77" s="920"/>
      <c r="AT77" s="920"/>
    </row>
    <row r="78" spans="2:60" ht="20.100000000000001" customHeight="1">
      <c r="B78" s="1530"/>
      <c r="C78" s="1530"/>
      <c r="D78" s="1530"/>
      <c r="E78" s="1530"/>
      <c r="F78" s="1530"/>
      <c r="G78" s="1535"/>
      <c r="H78" s="1530"/>
      <c r="I78" s="1530"/>
      <c r="J78" s="1530"/>
      <c r="K78" s="1530"/>
      <c r="L78" s="1530"/>
      <c r="M78" s="1530"/>
      <c r="N78" s="1530"/>
      <c r="O78" s="1530"/>
      <c r="P78" s="1535"/>
      <c r="Q78" s="1530"/>
      <c r="R78" s="1530"/>
      <c r="S78" s="1530"/>
      <c r="T78" s="1530"/>
      <c r="U78" s="1530"/>
      <c r="V78" s="1530"/>
      <c r="W78" s="1530"/>
      <c r="X78" s="1530"/>
      <c r="Y78" s="1535"/>
      <c r="Z78" s="1535"/>
      <c r="AA78" s="1530"/>
      <c r="AB78" s="1530"/>
      <c r="AC78" s="1530"/>
      <c r="AD78" s="1530"/>
      <c r="AE78" s="1530"/>
      <c r="AF78" s="1530"/>
      <c r="AG78" s="1530"/>
      <c r="AH78" s="1530"/>
      <c r="AI78" s="1535"/>
      <c r="AJ78" s="1530"/>
      <c r="AK78" s="1530"/>
      <c r="AL78" s="1530"/>
      <c r="AM78" s="1530"/>
      <c r="AN78" s="1530"/>
      <c r="AO78" s="1530"/>
      <c r="AP78" s="1530"/>
      <c r="AQ78" s="1530"/>
      <c r="AR78" s="920"/>
      <c r="AS78" s="920"/>
      <c r="AT78" s="920"/>
    </row>
    <row r="79" spans="2:60" ht="20.100000000000001" customHeight="1">
      <c r="B79" s="1530"/>
      <c r="C79" s="988"/>
      <c r="D79" s="1530"/>
      <c r="E79" s="1530"/>
      <c r="F79" s="1530"/>
      <c r="G79" s="1535"/>
      <c r="H79" s="1530"/>
      <c r="I79" s="1530"/>
      <c r="J79" s="1530"/>
      <c r="K79" s="1530"/>
      <c r="L79" s="1530"/>
      <c r="M79" s="1530"/>
      <c r="N79" s="1530"/>
      <c r="O79" s="1530"/>
      <c r="P79" s="1535"/>
      <c r="Q79" s="1530"/>
      <c r="R79" s="1530"/>
      <c r="S79" s="1530"/>
      <c r="T79" s="1530"/>
      <c r="U79" s="1530"/>
      <c r="V79" s="1530"/>
      <c r="W79" s="1530"/>
      <c r="X79" s="1530"/>
      <c r="Y79" s="1535"/>
      <c r="Z79" s="1535"/>
      <c r="AA79" s="1530"/>
      <c r="AB79" s="1530"/>
      <c r="AC79" s="1530"/>
      <c r="AD79" s="1530"/>
      <c r="AE79" s="1530"/>
      <c r="AF79" s="1530"/>
      <c r="AG79" s="1530"/>
      <c r="AH79" s="1530"/>
      <c r="AI79" s="1535"/>
      <c r="AJ79" s="1530"/>
      <c r="AK79" s="1530"/>
      <c r="AL79" s="1530"/>
      <c r="AM79" s="1530"/>
      <c r="AN79" s="1530"/>
      <c r="AO79" s="1530"/>
      <c r="AP79" s="1530"/>
      <c r="AQ79" s="1530"/>
      <c r="AR79" s="920"/>
      <c r="AS79" s="920"/>
      <c r="AT79" s="920"/>
    </row>
    <row r="80" spans="2:60" ht="20.100000000000001" customHeight="1">
      <c r="B80" s="1530"/>
      <c r="C80" s="1530"/>
      <c r="D80" s="1530"/>
      <c r="E80" s="1530"/>
      <c r="F80" s="1530"/>
      <c r="G80" s="1535"/>
      <c r="H80" s="1530"/>
      <c r="I80" s="1530"/>
      <c r="J80" s="1530"/>
      <c r="K80" s="1530"/>
      <c r="L80" s="1530"/>
      <c r="M80" s="1530"/>
      <c r="N80" s="1530"/>
      <c r="O80" s="1530"/>
      <c r="P80" s="1535"/>
      <c r="Q80" s="1530"/>
      <c r="R80" s="1530"/>
      <c r="S80" s="1530"/>
      <c r="T80" s="1530"/>
      <c r="U80" s="1530"/>
      <c r="V80" s="1530"/>
      <c r="W80" s="1530"/>
      <c r="X80" s="1530"/>
      <c r="Y80" s="1535"/>
      <c r="Z80" s="1535"/>
      <c r="AA80" s="1530"/>
      <c r="AB80" s="1530"/>
      <c r="AC80" s="1530"/>
      <c r="AD80" s="1530"/>
      <c r="AE80" s="1530"/>
      <c r="AF80" s="1530"/>
      <c r="AG80" s="1530"/>
      <c r="AH80" s="1530"/>
      <c r="AI80" s="1535"/>
      <c r="AJ80" s="1530"/>
      <c r="AK80" s="1530"/>
      <c r="AL80" s="1530"/>
      <c r="AM80" s="1530"/>
      <c r="AN80" s="1530"/>
      <c r="AO80" s="1530"/>
      <c r="AP80" s="1530"/>
      <c r="AQ80" s="1530"/>
      <c r="AR80" s="920"/>
      <c r="AS80" s="920"/>
      <c r="AT80" s="920"/>
    </row>
    <row r="81" spans="2:60" ht="20.100000000000001" customHeight="1">
      <c r="B81" s="1530"/>
      <c r="C81" s="1530"/>
      <c r="D81" s="1530"/>
      <c r="E81" s="1530"/>
      <c r="F81" s="1530"/>
      <c r="G81" s="1535"/>
      <c r="H81" s="1530"/>
      <c r="I81" s="1530"/>
      <c r="J81" s="1530"/>
      <c r="K81" s="1530"/>
      <c r="L81" s="1530"/>
      <c r="M81" s="1530"/>
      <c r="N81" s="1530"/>
      <c r="O81" s="1530"/>
      <c r="P81" s="1535"/>
      <c r="Q81" s="1530"/>
      <c r="R81" s="1530"/>
      <c r="S81" s="1530"/>
      <c r="T81" s="1530"/>
      <c r="U81" s="1530"/>
      <c r="V81" s="1530"/>
      <c r="W81" s="1530"/>
      <c r="X81" s="1530"/>
      <c r="Y81" s="1535"/>
      <c r="Z81" s="1535"/>
      <c r="AA81" s="1530"/>
      <c r="AB81" s="1530"/>
      <c r="AC81" s="1530"/>
      <c r="AD81" s="1530"/>
      <c r="AE81" s="1530"/>
      <c r="AF81" s="1530"/>
      <c r="AG81" s="1530"/>
      <c r="AH81" s="1530"/>
      <c r="AI81" s="1535"/>
      <c r="AJ81" s="1530"/>
      <c r="AK81" s="1530"/>
      <c r="AL81" s="1530"/>
      <c r="AM81" s="1530"/>
      <c r="AN81" s="1530"/>
      <c r="AO81" s="1530"/>
      <c r="AP81" s="1530"/>
      <c r="AQ81" s="1530"/>
      <c r="AR81" s="920"/>
      <c r="AS81" s="920"/>
      <c r="AT81" s="920"/>
    </row>
    <row r="82" spans="2:60" ht="20.100000000000001" customHeight="1">
      <c r="B82" s="1530"/>
      <c r="C82" s="1530"/>
      <c r="D82" s="1530"/>
      <c r="E82" s="1530"/>
      <c r="F82" s="1530"/>
      <c r="G82" s="1535"/>
      <c r="H82" s="1530"/>
      <c r="I82" s="1530"/>
      <c r="J82" s="1530"/>
      <c r="K82" s="1530"/>
      <c r="L82" s="1530"/>
      <c r="M82" s="1530"/>
      <c r="N82" s="1530"/>
      <c r="O82" s="1530"/>
      <c r="P82" s="1535"/>
      <c r="Q82" s="1530"/>
      <c r="R82" s="1530"/>
      <c r="S82" s="1530"/>
      <c r="T82" s="1530"/>
      <c r="U82" s="1530"/>
      <c r="V82" s="1530"/>
      <c r="W82" s="1530"/>
      <c r="X82" s="1530"/>
      <c r="Y82" s="1535"/>
      <c r="Z82" s="1535"/>
      <c r="AA82" s="1530"/>
      <c r="AB82" s="1530"/>
      <c r="AC82" s="1530"/>
      <c r="AD82" s="1530"/>
      <c r="AE82" s="1530"/>
      <c r="AF82" s="1530"/>
      <c r="AG82" s="1530"/>
      <c r="AH82" s="1530"/>
      <c r="AI82" s="1535"/>
      <c r="AJ82" s="1530"/>
      <c r="AK82" s="1530"/>
      <c r="AL82" s="1530"/>
      <c r="AM82" s="1530"/>
      <c r="AN82" s="1530"/>
      <c r="AO82" s="1530"/>
      <c r="AP82" s="1530"/>
      <c r="AQ82" s="1530"/>
      <c r="AR82" s="920"/>
      <c r="AS82" s="920"/>
      <c r="AT82" s="920"/>
    </row>
    <row r="83" spans="2:60" ht="20.100000000000001" customHeight="1">
      <c r="B83" s="1530"/>
      <c r="C83" s="1530"/>
      <c r="D83" s="1530"/>
      <c r="E83" s="1530"/>
      <c r="F83" s="1530"/>
      <c r="G83" s="1535"/>
      <c r="H83" s="1530"/>
      <c r="I83" s="1530"/>
      <c r="J83" s="1530"/>
      <c r="K83" s="1530"/>
      <c r="L83" s="1530"/>
      <c r="M83" s="1530"/>
      <c r="N83" s="1530"/>
      <c r="O83" s="1530"/>
      <c r="P83" s="1535"/>
      <c r="Q83" s="1530"/>
      <c r="R83" s="1530"/>
      <c r="S83" s="1530"/>
      <c r="T83" s="1530"/>
      <c r="U83" s="1530"/>
      <c r="V83" s="1530"/>
      <c r="W83" s="1530"/>
      <c r="X83" s="1530"/>
      <c r="Y83" s="1535"/>
      <c r="Z83" s="1535"/>
      <c r="AA83" s="1530"/>
      <c r="AB83" s="1530"/>
      <c r="AC83" s="1530"/>
      <c r="AD83" s="1530"/>
      <c r="AE83" s="1530"/>
      <c r="AF83" s="1530"/>
      <c r="AG83" s="1530"/>
      <c r="AH83" s="1530"/>
      <c r="AI83" s="1535"/>
      <c r="AJ83" s="1530"/>
      <c r="AK83" s="1530"/>
      <c r="AL83" s="1530"/>
      <c r="AM83" s="1530"/>
      <c r="AN83" s="1530"/>
      <c r="AO83" s="1530"/>
      <c r="AP83" s="1530"/>
      <c r="AQ83" s="1530"/>
      <c r="AR83" s="920"/>
      <c r="AS83" s="920"/>
      <c r="AT83" s="920"/>
    </row>
    <row r="84" spans="2:60" ht="20.100000000000001" customHeight="1">
      <c r="B84" s="1530"/>
      <c r="C84" s="988"/>
      <c r="D84" s="1530"/>
      <c r="E84" s="1530"/>
      <c r="F84" s="1530"/>
      <c r="G84" s="1535"/>
      <c r="H84" s="1530"/>
      <c r="I84" s="1530"/>
      <c r="J84" s="1530"/>
      <c r="K84" s="1530"/>
      <c r="L84" s="1530"/>
      <c r="M84" s="1530"/>
      <c r="N84" s="1530"/>
      <c r="O84" s="1530"/>
      <c r="P84" s="1535"/>
      <c r="Q84" s="1530"/>
      <c r="R84" s="1530"/>
      <c r="S84" s="1530"/>
      <c r="T84" s="1530"/>
      <c r="U84" s="1530"/>
      <c r="V84" s="1530"/>
      <c r="W84" s="1530"/>
      <c r="X84" s="1530"/>
      <c r="Y84" s="1535"/>
      <c r="Z84" s="1535"/>
      <c r="AA84" s="1530"/>
      <c r="AB84" s="1530"/>
      <c r="AC84" s="1530"/>
      <c r="AD84" s="1530"/>
      <c r="AE84" s="1530"/>
      <c r="AF84" s="1530"/>
      <c r="AG84" s="1530"/>
      <c r="AH84" s="1530"/>
      <c r="AI84" s="1535"/>
      <c r="AJ84" s="1530"/>
      <c r="AK84" s="1530"/>
      <c r="AL84" s="1530"/>
      <c r="AM84" s="1530"/>
      <c r="AN84" s="1530"/>
      <c r="AO84" s="1530"/>
      <c r="AP84" s="1530"/>
      <c r="AQ84" s="1530"/>
      <c r="AR84" s="920"/>
      <c r="AS84" s="920"/>
      <c r="AT84" s="920"/>
    </row>
    <row r="85" spans="2:60" ht="20.100000000000001" customHeight="1">
      <c r="B85" s="1530"/>
      <c r="C85" s="1530"/>
      <c r="D85" s="1530"/>
      <c r="E85" s="1530"/>
      <c r="F85" s="1530"/>
      <c r="G85" s="1535"/>
      <c r="H85" s="1530"/>
      <c r="I85" s="1530"/>
      <c r="J85" s="1530"/>
      <c r="K85" s="1530"/>
      <c r="L85" s="1530"/>
      <c r="M85" s="1530"/>
      <c r="N85" s="1530"/>
      <c r="O85" s="1530"/>
      <c r="P85" s="1535"/>
      <c r="Q85" s="1530"/>
      <c r="R85" s="1530"/>
      <c r="S85" s="1530"/>
      <c r="T85" s="1530"/>
      <c r="U85" s="1530"/>
      <c r="V85" s="1530"/>
      <c r="W85" s="1530"/>
      <c r="X85" s="1530"/>
      <c r="Y85" s="1535"/>
      <c r="Z85" s="1535"/>
      <c r="AA85" s="1530"/>
      <c r="AB85" s="1530"/>
      <c r="AC85" s="1530"/>
      <c r="AD85" s="1530"/>
      <c r="AE85" s="1530"/>
      <c r="AF85" s="1530"/>
      <c r="AG85" s="1530"/>
      <c r="AH85" s="1530"/>
      <c r="AI85" s="1535"/>
      <c r="AJ85" s="1530"/>
      <c r="AK85" s="1530"/>
      <c r="AL85" s="1530"/>
      <c r="AM85" s="1530"/>
      <c r="AN85" s="1530"/>
      <c r="AO85" s="1530"/>
      <c r="AP85" s="1530"/>
      <c r="AQ85" s="1530"/>
      <c r="AR85" s="920"/>
      <c r="AS85" s="920"/>
      <c r="AT85" s="920"/>
    </row>
    <row r="86" spans="2:60" ht="20.100000000000001" customHeight="1">
      <c r="B86" s="1530"/>
      <c r="C86" s="1530"/>
      <c r="D86" s="1530"/>
      <c r="E86" s="1530"/>
      <c r="F86" s="1530"/>
      <c r="G86" s="1535"/>
      <c r="H86" s="1530"/>
      <c r="I86" s="1530"/>
      <c r="J86" s="1530"/>
      <c r="K86" s="1530"/>
      <c r="L86" s="1530"/>
      <c r="M86" s="1530"/>
      <c r="N86" s="1530"/>
      <c r="O86" s="1530"/>
      <c r="P86" s="1535"/>
      <c r="Q86" s="1530"/>
      <c r="R86" s="1530"/>
      <c r="S86" s="1530"/>
      <c r="T86" s="1530"/>
      <c r="U86" s="1530"/>
      <c r="V86" s="1530"/>
      <c r="W86" s="1530"/>
      <c r="X86" s="1530"/>
      <c r="Y86" s="1535"/>
      <c r="Z86" s="1535"/>
      <c r="AA86" s="1530"/>
      <c r="AB86" s="1530"/>
      <c r="AC86" s="1530"/>
      <c r="AD86" s="1530"/>
      <c r="AE86" s="1530"/>
      <c r="AF86" s="1530"/>
      <c r="AG86" s="1530"/>
      <c r="AH86" s="1530"/>
      <c r="AI86" s="1535"/>
      <c r="AJ86" s="1530"/>
      <c r="AK86" s="1530"/>
      <c r="AL86" s="1530"/>
      <c r="AM86" s="1530"/>
      <c r="AN86" s="1530"/>
      <c r="AO86" s="1530"/>
      <c r="AP86" s="1530"/>
      <c r="AQ86" s="1530"/>
      <c r="AR86" s="920"/>
      <c r="AS86" s="920"/>
      <c r="AT86" s="920"/>
    </row>
    <row r="87" spans="2:60" ht="20.100000000000001" customHeight="1">
      <c r="B87" s="1530"/>
      <c r="C87" s="1530"/>
      <c r="D87" s="1530"/>
      <c r="E87" s="1530"/>
      <c r="F87" s="1530"/>
      <c r="G87" s="1535"/>
      <c r="H87" s="1530"/>
      <c r="I87" s="1530"/>
      <c r="J87" s="1530"/>
      <c r="K87" s="1530"/>
      <c r="L87" s="1530"/>
      <c r="M87" s="1530"/>
      <c r="N87" s="1530"/>
      <c r="O87" s="1530"/>
      <c r="P87" s="1535"/>
      <c r="Q87" s="1530"/>
      <c r="R87" s="1530"/>
      <c r="S87" s="1530"/>
      <c r="T87" s="1530"/>
      <c r="U87" s="1530"/>
      <c r="V87" s="1530"/>
      <c r="W87" s="1530"/>
      <c r="X87" s="1530"/>
      <c r="Y87" s="1535"/>
      <c r="Z87" s="1535"/>
      <c r="AA87" s="1530"/>
      <c r="AB87" s="1530"/>
      <c r="AC87" s="1530"/>
      <c r="AD87" s="1530"/>
      <c r="AE87" s="1530"/>
      <c r="AF87" s="1530"/>
      <c r="AG87" s="1530"/>
      <c r="AH87" s="1530"/>
      <c r="AI87" s="1535"/>
      <c r="AJ87" s="1530"/>
      <c r="AK87" s="1530"/>
      <c r="AL87" s="1530"/>
      <c r="AM87" s="1530"/>
      <c r="AN87" s="1530"/>
      <c r="AO87" s="1530"/>
      <c r="AP87" s="1530"/>
      <c r="AQ87" s="1530"/>
      <c r="AR87" s="920"/>
      <c r="AS87" s="920"/>
      <c r="AT87" s="920"/>
    </row>
    <row r="88" spans="2:60" ht="20.100000000000001" customHeight="1">
      <c r="B88" s="1530"/>
      <c r="C88" s="1530"/>
      <c r="D88" s="1530"/>
      <c r="E88" s="1530"/>
      <c r="F88" s="1530"/>
      <c r="G88" s="1535"/>
      <c r="H88" s="1530"/>
      <c r="I88" s="1530"/>
      <c r="J88" s="1530"/>
      <c r="K88" s="1530"/>
      <c r="L88" s="1530"/>
      <c r="M88" s="1530"/>
      <c r="N88" s="1530"/>
      <c r="O88" s="1530"/>
      <c r="P88" s="1535"/>
      <c r="Q88" s="1530"/>
      <c r="R88" s="1530"/>
      <c r="S88" s="1530"/>
      <c r="T88" s="1530"/>
      <c r="U88" s="1530"/>
      <c r="V88" s="1530"/>
      <c r="W88" s="1530"/>
      <c r="X88" s="1530"/>
      <c r="Y88" s="1535"/>
      <c r="Z88" s="1535"/>
      <c r="AA88" s="1530"/>
      <c r="AB88" s="1530"/>
      <c r="AC88" s="1530"/>
      <c r="AD88" s="1530"/>
      <c r="AE88" s="1530"/>
      <c r="AF88" s="1530"/>
      <c r="AG88" s="1530"/>
      <c r="AH88" s="1530"/>
      <c r="AI88" s="1535"/>
      <c r="AJ88" s="1530"/>
      <c r="AK88" s="1530"/>
      <c r="AL88" s="1530"/>
      <c r="AM88" s="1530"/>
      <c r="AN88" s="1530"/>
      <c r="AO88" s="1530"/>
      <c r="AP88" s="1530"/>
      <c r="AQ88" s="1530"/>
      <c r="AR88" s="920"/>
      <c r="AS88" s="920"/>
      <c r="AT88" s="920"/>
    </row>
    <row r="89" spans="2:60" s="920" customFormat="1" ht="5.0999999999999996" customHeight="1">
      <c r="G89" s="1512"/>
      <c r="H89" s="974"/>
      <c r="I89" s="1563"/>
      <c r="J89" s="974"/>
      <c r="K89" s="1563"/>
      <c r="L89" s="974"/>
      <c r="M89" s="974"/>
      <c r="N89" s="974"/>
      <c r="O89" s="1563"/>
      <c r="P89" s="1512"/>
      <c r="Q89" s="974"/>
      <c r="R89" s="1563"/>
      <c r="S89" s="974"/>
      <c r="T89" s="1563"/>
      <c r="U89" s="974"/>
      <c r="V89" s="974"/>
      <c r="W89" s="974"/>
      <c r="X89" s="1563"/>
      <c r="Y89" s="1512"/>
      <c r="Z89" s="1512"/>
      <c r="AA89" s="974"/>
      <c r="AB89" s="1563"/>
      <c r="AC89" s="974"/>
      <c r="AD89" s="1563"/>
      <c r="AE89" s="974"/>
      <c r="AF89" s="974"/>
      <c r="AG89" s="974"/>
      <c r="AH89" s="1563"/>
      <c r="AI89" s="1512"/>
      <c r="AJ89" s="974"/>
      <c r="AK89" s="1563"/>
      <c r="AL89" s="974"/>
      <c r="AM89" s="1563"/>
      <c r="AN89" s="974"/>
      <c r="AO89" s="974"/>
      <c r="AP89" s="974"/>
      <c r="AQ89" s="1563"/>
      <c r="AR89" s="974"/>
      <c r="AS89" s="974"/>
      <c r="AT89" s="974"/>
      <c r="AU89" s="1563"/>
      <c r="AV89" s="1512"/>
      <c r="AW89" s="974"/>
      <c r="AX89" s="1563"/>
      <c r="AY89" s="974"/>
      <c r="AZ89" s="1563"/>
      <c r="BA89" s="974"/>
      <c r="BD89" s="1563"/>
      <c r="BH89" s="1563"/>
    </row>
    <row r="90" spans="2:60" ht="20.100000000000001" customHeight="1">
      <c r="B90" s="1365"/>
      <c r="C90" s="1530"/>
      <c r="D90" s="1530"/>
      <c r="E90" s="1530"/>
      <c r="F90" s="1530"/>
      <c r="G90" s="1535"/>
      <c r="H90" s="1530"/>
      <c r="I90" s="1530"/>
      <c r="J90" s="1530"/>
      <c r="K90" s="1530"/>
      <c r="L90" s="1530"/>
      <c r="M90" s="1530"/>
      <c r="N90" s="1530"/>
      <c r="O90" s="1530"/>
      <c r="P90" s="1535"/>
      <c r="Q90" s="1530"/>
      <c r="R90" s="1530"/>
      <c r="S90" s="1530"/>
      <c r="T90" s="1530"/>
      <c r="U90" s="1530"/>
      <c r="V90" s="1530"/>
      <c r="W90" s="1530"/>
      <c r="X90" s="1530"/>
      <c r="Y90" s="1535"/>
      <c r="Z90" s="1535"/>
      <c r="AA90" s="1530"/>
      <c r="AB90" s="1530"/>
      <c r="AC90" s="1530"/>
      <c r="AD90" s="1530"/>
      <c r="AE90" s="1530"/>
      <c r="AF90" s="1530"/>
      <c r="AG90" s="1530"/>
      <c r="AH90" s="1530"/>
      <c r="AI90" s="1535"/>
      <c r="AJ90" s="1530"/>
      <c r="AK90" s="1530"/>
      <c r="AL90" s="1530"/>
      <c r="AM90" s="1530"/>
      <c r="AN90" s="1530"/>
      <c r="AO90" s="1530"/>
      <c r="AP90" s="1530"/>
      <c r="AQ90" s="1530"/>
      <c r="AR90" s="920"/>
      <c r="AS90" s="920"/>
      <c r="AT90" s="920"/>
    </row>
    <row r="91" spans="2:60" ht="20.100000000000001" customHeight="1">
      <c r="B91" s="1530"/>
      <c r="C91" s="988"/>
      <c r="E91" s="1530"/>
      <c r="F91" s="1530"/>
      <c r="G91" s="1535"/>
      <c r="H91" s="1530"/>
      <c r="I91" s="1530"/>
      <c r="J91" s="1530"/>
      <c r="K91" s="1530"/>
      <c r="L91" s="1530"/>
      <c r="M91" s="1530"/>
      <c r="N91" s="1530"/>
      <c r="O91" s="1530"/>
      <c r="P91" s="1535"/>
      <c r="Q91" s="1530"/>
      <c r="R91" s="1530"/>
      <c r="S91" s="1530"/>
      <c r="T91" s="1530"/>
      <c r="U91" s="1530"/>
      <c r="V91" s="1530"/>
      <c r="W91" s="1530"/>
      <c r="X91" s="1530"/>
      <c r="Y91" s="1535"/>
      <c r="Z91" s="1535"/>
      <c r="AA91" s="1530"/>
      <c r="AB91" s="1530"/>
      <c r="AC91" s="1530"/>
      <c r="AD91" s="1530"/>
      <c r="AE91" s="1530"/>
      <c r="AF91" s="1530"/>
      <c r="AG91" s="1530"/>
      <c r="AH91" s="1530"/>
      <c r="AI91" s="1535"/>
      <c r="AJ91" s="1530"/>
      <c r="AK91" s="1530"/>
      <c r="AL91" s="1530"/>
      <c r="AM91" s="1530"/>
      <c r="AN91" s="1530"/>
      <c r="AO91" s="1530"/>
      <c r="AP91" s="1530"/>
      <c r="AQ91" s="1530"/>
      <c r="AR91" s="920"/>
      <c r="AS91" s="920"/>
      <c r="AT91" s="920"/>
    </row>
    <row r="92" spans="2:60" ht="20.100000000000001" customHeight="1">
      <c r="B92" s="1530"/>
      <c r="C92" s="1530"/>
      <c r="D92" s="1530"/>
      <c r="E92" s="1530"/>
      <c r="G92" s="1535"/>
      <c r="H92" s="1530"/>
      <c r="I92" s="1530"/>
      <c r="J92" s="1530"/>
      <c r="K92" s="1530"/>
      <c r="L92" s="1530"/>
      <c r="M92" s="1530"/>
      <c r="N92" s="1530"/>
      <c r="O92" s="1530"/>
      <c r="P92" s="1535"/>
      <c r="Q92" s="1530"/>
      <c r="R92" s="1530"/>
      <c r="S92" s="1530"/>
      <c r="T92" s="1530"/>
      <c r="U92" s="1530"/>
      <c r="V92" s="1530"/>
      <c r="W92" s="1530"/>
      <c r="X92" s="1530"/>
      <c r="Y92" s="1535"/>
      <c r="Z92" s="1535"/>
      <c r="AA92" s="1530"/>
      <c r="AB92" s="1530"/>
      <c r="AC92" s="1530"/>
      <c r="AD92" s="1530"/>
      <c r="AE92" s="1530"/>
      <c r="AF92" s="1530"/>
      <c r="AG92" s="1530"/>
      <c r="AH92" s="1530"/>
      <c r="AI92" s="1535"/>
      <c r="AJ92" s="1530"/>
      <c r="AK92" s="1530"/>
      <c r="AL92" s="1530"/>
      <c r="AM92" s="1530"/>
      <c r="AN92" s="1530"/>
      <c r="AO92" s="1530"/>
      <c r="AP92" s="1530"/>
      <c r="AQ92" s="1530"/>
      <c r="AR92" s="920"/>
      <c r="AS92" s="920"/>
      <c r="AT92" s="920"/>
    </row>
    <row r="93" spans="2:60" ht="20.100000000000001" customHeight="1">
      <c r="B93" s="1530"/>
      <c r="C93" s="1530"/>
      <c r="D93" s="1530"/>
      <c r="F93" s="1530"/>
      <c r="G93" s="1535"/>
      <c r="H93" s="1530"/>
      <c r="I93" s="1530"/>
      <c r="J93" s="1530"/>
      <c r="K93" s="1530"/>
      <c r="L93" s="1530"/>
      <c r="M93" s="1530"/>
      <c r="N93" s="1530"/>
      <c r="O93" s="1530"/>
      <c r="P93" s="1535"/>
      <c r="Q93" s="1530"/>
      <c r="R93" s="1530"/>
      <c r="S93" s="1530"/>
      <c r="T93" s="1530"/>
      <c r="U93" s="1530"/>
      <c r="V93" s="1530"/>
      <c r="W93" s="1530"/>
      <c r="X93" s="1530"/>
      <c r="Y93" s="1535"/>
      <c r="Z93" s="1535"/>
      <c r="AA93" s="1530"/>
      <c r="AB93" s="1530"/>
      <c r="AC93" s="1530"/>
      <c r="AD93" s="1530"/>
      <c r="AE93" s="1530"/>
      <c r="AF93" s="1530"/>
      <c r="AG93" s="1530"/>
      <c r="AH93" s="1530"/>
      <c r="AI93" s="1535"/>
      <c r="AJ93" s="1530"/>
      <c r="AK93" s="1530"/>
      <c r="AL93" s="1530"/>
      <c r="AM93" s="1530"/>
      <c r="AN93" s="1530"/>
      <c r="AO93" s="1530"/>
      <c r="AP93" s="1530"/>
      <c r="AQ93" s="1530"/>
      <c r="AR93" s="920"/>
      <c r="AS93" s="920"/>
      <c r="AT93" s="920"/>
    </row>
    <row r="94" spans="2:60" ht="20.100000000000001" customHeight="1">
      <c r="B94" s="1530"/>
      <c r="C94" s="1530"/>
      <c r="D94" s="1530"/>
      <c r="F94" s="1530"/>
      <c r="G94" s="1535"/>
      <c r="H94" s="1530"/>
      <c r="I94" s="1530"/>
      <c r="J94" s="1530"/>
      <c r="K94" s="1530"/>
      <c r="L94" s="1530"/>
      <c r="M94" s="1530"/>
      <c r="N94" s="1530"/>
      <c r="O94" s="1530"/>
      <c r="P94" s="1535"/>
      <c r="Q94" s="1530"/>
      <c r="R94" s="1530"/>
      <c r="S94" s="1530"/>
      <c r="T94" s="1530"/>
      <c r="U94" s="1530"/>
      <c r="V94" s="1530"/>
      <c r="W94" s="1530"/>
      <c r="X94" s="1530"/>
      <c r="Y94" s="1535"/>
      <c r="Z94" s="1535"/>
      <c r="AA94" s="1530"/>
      <c r="AB94" s="1530"/>
      <c r="AC94" s="1530"/>
      <c r="AD94" s="1530"/>
      <c r="AE94" s="1530"/>
      <c r="AF94" s="1530"/>
      <c r="AG94" s="1530"/>
      <c r="AH94" s="1530"/>
      <c r="AI94" s="1535"/>
      <c r="AJ94" s="1530"/>
      <c r="AK94" s="1530"/>
      <c r="AL94" s="1530"/>
      <c r="AM94" s="1530"/>
      <c r="AN94" s="1530"/>
      <c r="AO94" s="1530"/>
      <c r="AP94" s="1530"/>
      <c r="AQ94" s="1530"/>
      <c r="AR94" s="920"/>
      <c r="AS94" s="920"/>
      <c r="AT94" s="920"/>
    </row>
    <row r="95" spans="2:60" ht="20.100000000000001" customHeight="1">
      <c r="B95" s="1530"/>
      <c r="C95" s="1530"/>
      <c r="D95" s="1530"/>
      <c r="F95" s="1530"/>
      <c r="G95" s="1535"/>
      <c r="H95" s="1530"/>
      <c r="I95" s="1530"/>
      <c r="J95" s="1530"/>
      <c r="K95" s="1530"/>
      <c r="L95" s="1530"/>
      <c r="M95" s="1530"/>
      <c r="N95" s="1530"/>
      <c r="O95" s="1530"/>
      <c r="P95" s="1535"/>
      <c r="Q95" s="1530"/>
      <c r="R95" s="1530"/>
      <c r="S95" s="1530"/>
      <c r="T95" s="1530"/>
      <c r="U95" s="1530"/>
      <c r="V95" s="1530"/>
      <c r="W95" s="1530"/>
      <c r="X95" s="1530"/>
      <c r="Y95" s="1535"/>
      <c r="Z95" s="1535"/>
      <c r="AA95" s="1530"/>
      <c r="AB95" s="1530"/>
      <c r="AC95" s="1530"/>
      <c r="AD95" s="1530"/>
      <c r="AE95" s="1530"/>
      <c r="AF95" s="1530"/>
      <c r="AG95" s="1530"/>
      <c r="AH95" s="1530"/>
      <c r="AI95" s="1535"/>
      <c r="AJ95" s="1530"/>
      <c r="AK95" s="1530"/>
      <c r="AL95" s="1530"/>
      <c r="AM95" s="1530"/>
      <c r="AN95" s="1530"/>
      <c r="AO95" s="1530"/>
      <c r="AP95" s="1530"/>
      <c r="AQ95" s="1530"/>
      <c r="AR95" s="920"/>
      <c r="AS95" s="920"/>
      <c r="AT95" s="920"/>
    </row>
    <row r="96" spans="2:60" ht="20.100000000000001" customHeight="1">
      <c r="B96" s="1530"/>
      <c r="C96" s="1530"/>
      <c r="D96" s="1530"/>
      <c r="E96" s="1530"/>
      <c r="G96" s="1535"/>
      <c r="H96" s="1530"/>
      <c r="I96" s="1530"/>
      <c r="J96" s="1530"/>
      <c r="K96" s="1530"/>
      <c r="L96" s="1530"/>
      <c r="M96" s="1530"/>
      <c r="N96" s="1530"/>
      <c r="O96" s="1530"/>
      <c r="P96" s="1535"/>
      <c r="Q96" s="1530"/>
      <c r="R96" s="1530"/>
      <c r="S96" s="1530"/>
      <c r="T96" s="1530"/>
      <c r="U96" s="1530"/>
      <c r="V96" s="1530"/>
      <c r="W96" s="1530"/>
      <c r="X96" s="1530"/>
      <c r="Y96" s="1535"/>
      <c r="Z96" s="1535"/>
      <c r="AA96" s="1530"/>
      <c r="AB96" s="1530"/>
      <c r="AC96" s="1530"/>
      <c r="AD96" s="1530"/>
      <c r="AE96" s="1530"/>
      <c r="AF96" s="1530"/>
      <c r="AG96" s="1530"/>
      <c r="AH96" s="1530"/>
      <c r="AI96" s="1535"/>
      <c r="AJ96" s="1530"/>
      <c r="AK96" s="1530"/>
      <c r="AL96" s="1530"/>
      <c r="AM96" s="1530"/>
      <c r="AN96" s="1530"/>
      <c r="AO96" s="1530"/>
      <c r="AP96" s="1530"/>
      <c r="AQ96" s="1530"/>
      <c r="AR96" s="920"/>
      <c r="AS96" s="920"/>
      <c r="AT96" s="920"/>
    </row>
    <row r="97" spans="2:46" ht="20.100000000000001" customHeight="1">
      <c r="B97" s="1530"/>
      <c r="C97" s="1530"/>
      <c r="D97" s="1530"/>
      <c r="F97" s="1530"/>
      <c r="G97" s="1535"/>
      <c r="H97" s="1530"/>
      <c r="I97" s="1530"/>
      <c r="J97" s="1530"/>
      <c r="K97" s="1530"/>
      <c r="L97" s="1530"/>
      <c r="M97" s="1530"/>
      <c r="N97" s="1530"/>
      <c r="O97" s="1530"/>
      <c r="P97" s="1535"/>
      <c r="Q97" s="1530"/>
      <c r="R97" s="1530"/>
      <c r="S97" s="1530"/>
      <c r="T97" s="1530"/>
      <c r="U97" s="1530"/>
      <c r="V97" s="1530"/>
      <c r="W97" s="1530"/>
      <c r="X97" s="1530"/>
      <c r="Y97" s="1535"/>
      <c r="Z97" s="1535"/>
      <c r="AA97" s="1530"/>
      <c r="AB97" s="1530"/>
      <c r="AC97" s="1530"/>
      <c r="AD97" s="1530"/>
      <c r="AE97" s="1530"/>
      <c r="AF97" s="1530"/>
      <c r="AG97" s="1530"/>
      <c r="AH97" s="1530"/>
      <c r="AI97" s="1535"/>
      <c r="AJ97" s="1530"/>
      <c r="AK97" s="1530"/>
      <c r="AL97" s="1530"/>
      <c r="AM97" s="1530"/>
      <c r="AN97" s="1530"/>
      <c r="AO97" s="1530"/>
      <c r="AP97" s="1530"/>
      <c r="AQ97" s="1530"/>
      <c r="AR97" s="920"/>
      <c r="AS97" s="920"/>
      <c r="AT97" s="920"/>
    </row>
    <row r="98" spans="2:46" ht="20.100000000000001" customHeight="1">
      <c r="B98" s="1530"/>
      <c r="C98" s="1530"/>
      <c r="D98" s="1530"/>
      <c r="F98" s="1530"/>
      <c r="G98" s="1535"/>
      <c r="H98" s="1530"/>
      <c r="I98" s="1530"/>
      <c r="J98" s="1530"/>
      <c r="K98" s="1530"/>
      <c r="L98" s="1530"/>
      <c r="M98" s="1530"/>
      <c r="N98" s="1530"/>
      <c r="O98" s="1530"/>
      <c r="P98" s="1535"/>
      <c r="Q98" s="1530"/>
      <c r="R98" s="1530"/>
      <c r="S98" s="1530"/>
      <c r="T98" s="1530"/>
      <c r="U98" s="1530"/>
      <c r="V98" s="1530"/>
      <c r="W98" s="1530"/>
      <c r="X98" s="1530"/>
      <c r="Y98" s="1535"/>
      <c r="Z98" s="1535"/>
      <c r="AA98" s="1530"/>
      <c r="AB98" s="1530"/>
      <c r="AC98" s="1530"/>
      <c r="AD98" s="1530"/>
      <c r="AE98" s="1530"/>
      <c r="AF98" s="1530"/>
      <c r="AG98" s="1530"/>
      <c r="AH98" s="1530"/>
      <c r="AI98" s="1535"/>
      <c r="AJ98" s="1530"/>
      <c r="AK98" s="1530"/>
      <c r="AL98" s="1530"/>
      <c r="AM98" s="1530"/>
      <c r="AN98" s="1530"/>
      <c r="AO98" s="1530"/>
      <c r="AP98" s="1530"/>
      <c r="AQ98" s="1530"/>
      <c r="AR98" s="920"/>
      <c r="AS98" s="920"/>
      <c r="AT98" s="920"/>
    </row>
    <row r="99" spans="2:46" ht="20.100000000000001" customHeight="1">
      <c r="B99" s="1530"/>
      <c r="C99" s="1530"/>
      <c r="D99" s="1530"/>
      <c r="F99" s="1530"/>
      <c r="G99" s="1535"/>
      <c r="H99" s="1530"/>
      <c r="I99" s="1530"/>
      <c r="J99" s="1530"/>
      <c r="K99" s="1530"/>
      <c r="L99" s="1530"/>
      <c r="M99" s="1530"/>
      <c r="N99" s="1530"/>
      <c r="O99" s="1530"/>
      <c r="P99" s="1535"/>
      <c r="Q99" s="1530"/>
      <c r="R99" s="1530"/>
      <c r="S99" s="1530"/>
      <c r="T99" s="1530"/>
      <c r="U99" s="1530"/>
      <c r="V99" s="1530"/>
      <c r="W99" s="1530"/>
      <c r="X99" s="1530"/>
      <c r="Y99" s="1535"/>
      <c r="Z99" s="1535"/>
      <c r="AA99" s="1530"/>
      <c r="AB99" s="1530"/>
      <c r="AC99" s="1530"/>
      <c r="AD99" s="1530"/>
      <c r="AE99" s="1530"/>
      <c r="AF99" s="1530"/>
      <c r="AG99" s="1530"/>
      <c r="AH99" s="1530"/>
      <c r="AI99" s="1535"/>
      <c r="AJ99" s="1530"/>
      <c r="AK99" s="1530"/>
      <c r="AL99" s="1530"/>
      <c r="AM99" s="1530"/>
      <c r="AN99" s="1530"/>
      <c r="AO99" s="1530"/>
      <c r="AP99" s="1530"/>
      <c r="AQ99" s="1530"/>
      <c r="AR99" s="920"/>
      <c r="AS99" s="920"/>
      <c r="AT99" s="920"/>
    </row>
    <row r="100" spans="2:46" ht="20.100000000000001" customHeight="1">
      <c r="B100" s="1530"/>
      <c r="C100" s="1530"/>
      <c r="D100" s="1530"/>
      <c r="E100" s="1530"/>
      <c r="G100" s="1535"/>
      <c r="H100" s="1530"/>
      <c r="I100" s="1530"/>
      <c r="J100" s="1530"/>
      <c r="K100" s="1530"/>
      <c r="L100" s="1530"/>
      <c r="M100" s="1530"/>
      <c r="N100" s="1530"/>
      <c r="O100" s="1530"/>
      <c r="P100" s="1535"/>
      <c r="Q100" s="1530"/>
      <c r="R100" s="1530"/>
      <c r="S100" s="1530"/>
      <c r="T100" s="1530"/>
      <c r="U100" s="1530"/>
      <c r="V100" s="1530"/>
      <c r="W100" s="1530"/>
      <c r="X100" s="1530"/>
      <c r="Y100" s="1535"/>
      <c r="Z100" s="1535"/>
      <c r="AA100" s="1530"/>
      <c r="AB100" s="1530"/>
      <c r="AC100" s="1530"/>
      <c r="AD100" s="1530"/>
      <c r="AE100" s="1530"/>
      <c r="AF100" s="1530"/>
      <c r="AG100" s="1530"/>
      <c r="AH100" s="1530"/>
      <c r="AI100" s="1535"/>
      <c r="AJ100" s="1530"/>
      <c r="AK100" s="1530"/>
      <c r="AL100" s="1530"/>
      <c r="AM100" s="1530"/>
      <c r="AN100" s="1530"/>
      <c r="AO100" s="1530"/>
      <c r="AP100" s="1530"/>
      <c r="AQ100" s="1530"/>
      <c r="AR100" s="920"/>
      <c r="AS100" s="920"/>
      <c r="AT100" s="920"/>
    </row>
    <row r="101" spans="2:46" ht="20.100000000000001" customHeight="1">
      <c r="B101" s="1530"/>
      <c r="C101" s="1530"/>
      <c r="D101" s="1530"/>
      <c r="F101" s="1530"/>
      <c r="G101" s="1535"/>
      <c r="H101" s="1530"/>
      <c r="I101" s="1530"/>
      <c r="J101" s="1530"/>
      <c r="K101" s="1530"/>
      <c r="L101" s="1530"/>
      <c r="M101" s="1530"/>
      <c r="N101" s="1530"/>
      <c r="O101" s="1530"/>
      <c r="P101" s="1535"/>
      <c r="Q101" s="1530"/>
      <c r="R101" s="1530"/>
      <c r="S101" s="1530"/>
      <c r="T101" s="1530"/>
      <c r="U101" s="1530"/>
      <c r="V101" s="1530"/>
      <c r="W101" s="1530"/>
      <c r="X101" s="1530"/>
      <c r="Y101" s="1535"/>
      <c r="Z101" s="1535"/>
      <c r="AA101" s="1530"/>
      <c r="AB101" s="1530"/>
      <c r="AC101" s="1530"/>
      <c r="AD101" s="1530"/>
      <c r="AE101" s="1530"/>
      <c r="AF101" s="1530"/>
      <c r="AG101" s="1530"/>
      <c r="AH101" s="1530"/>
      <c r="AI101" s="1535"/>
      <c r="AJ101" s="1530"/>
      <c r="AK101" s="1530"/>
      <c r="AL101" s="1530"/>
      <c r="AM101" s="1530"/>
      <c r="AN101" s="1530"/>
      <c r="AO101" s="1530"/>
      <c r="AP101" s="1530"/>
      <c r="AQ101" s="1530"/>
      <c r="AR101" s="920"/>
      <c r="AS101" s="920"/>
      <c r="AT101" s="920"/>
    </row>
    <row r="102" spans="2:46" ht="20.100000000000001" customHeight="1">
      <c r="B102" s="1530"/>
      <c r="C102" s="1530"/>
      <c r="D102" s="1530"/>
      <c r="F102" s="1530"/>
      <c r="G102" s="1535"/>
      <c r="H102" s="1530"/>
      <c r="I102" s="1530"/>
      <c r="J102" s="1530"/>
      <c r="K102" s="1530"/>
      <c r="L102" s="1530"/>
      <c r="M102" s="1530"/>
      <c r="N102" s="1530"/>
      <c r="O102" s="1530"/>
      <c r="P102" s="1535"/>
      <c r="Q102" s="1530"/>
      <c r="R102" s="1530"/>
      <c r="S102" s="1530"/>
      <c r="T102" s="1530"/>
      <c r="U102" s="1530"/>
      <c r="V102" s="1530"/>
      <c r="W102" s="1530"/>
      <c r="X102" s="1530"/>
      <c r="Y102" s="1535"/>
      <c r="Z102" s="1535"/>
      <c r="AA102" s="1530"/>
      <c r="AB102" s="1530"/>
      <c r="AC102" s="1530"/>
      <c r="AD102" s="1530"/>
      <c r="AE102" s="1530"/>
      <c r="AF102" s="1530"/>
      <c r="AG102" s="1530"/>
      <c r="AH102" s="1530"/>
      <c r="AI102" s="1535"/>
      <c r="AJ102" s="1530"/>
      <c r="AK102" s="1530"/>
      <c r="AL102" s="1530"/>
      <c r="AM102" s="1530"/>
      <c r="AN102" s="1530"/>
      <c r="AO102" s="1530"/>
      <c r="AP102" s="1530"/>
      <c r="AQ102" s="1530"/>
      <c r="AR102" s="920"/>
      <c r="AS102" s="920"/>
      <c r="AT102" s="920"/>
    </row>
    <row r="103" spans="2:46" ht="20.100000000000001" customHeight="1">
      <c r="B103" s="1530"/>
      <c r="C103" s="1530"/>
      <c r="D103" s="1530"/>
      <c r="F103" s="1530"/>
      <c r="G103" s="1535"/>
      <c r="H103" s="1530"/>
      <c r="I103" s="1530"/>
      <c r="J103" s="1530"/>
      <c r="K103" s="1530"/>
      <c r="L103" s="1530"/>
      <c r="M103" s="1530"/>
      <c r="N103" s="1530"/>
      <c r="O103" s="1530"/>
      <c r="P103" s="1535"/>
      <c r="Q103" s="1530"/>
      <c r="R103" s="1530"/>
      <c r="S103" s="1530"/>
      <c r="T103" s="1530"/>
      <c r="U103" s="1530"/>
      <c r="V103" s="1530"/>
      <c r="W103" s="1530"/>
      <c r="X103" s="1530"/>
      <c r="Y103" s="1535"/>
      <c r="Z103" s="1535"/>
      <c r="AA103" s="1530"/>
      <c r="AB103" s="1530"/>
      <c r="AC103" s="1530"/>
      <c r="AD103" s="1530"/>
      <c r="AE103" s="1530"/>
      <c r="AF103" s="1530"/>
      <c r="AG103" s="1530"/>
      <c r="AH103" s="1530"/>
      <c r="AI103" s="1535"/>
      <c r="AJ103" s="1530"/>
      <c r="AK103" s="1530"/>
      <c r="AL103" s="1530"/>
      <c r="AM103" s="1530"/>
      <c r="AN103" s="1530"/>
      <c r="AO103" s="1530"/>
      <c r="AP103" s="1530"/>
      <c r="AQ103" s="1530"/>
      <c r="AR103" s="920"/>
      <c r="AS103" s="920"/>
      <c r="AT103" s="920"/>
    </row>
    <row r="104" spans="2:46" ht="20.100000000000001" customHeight="1">
      <c r="B104" s="1530"/>
      <c r="C104" s="1530"/>
      <c r="D104" s="1530"/>
      <c r="E104" s="1530"/>
      <c r="F104" s="1530"/>
      <c r="G104" s="1535"/>
      <c r="H104" s="1530"/>
      <c r="I104" s="1530"/>
      <c r="J104" s="1530"/>
      <c r="K104" s="1530"/>
      <c r="L104" s="1530"/>
      <c r="M104" s="1530"/>
      <c r="N104" s="1530"/>
      <c r="O104" s="1530"/>
      <c r="P104" s="1535"/>
      <c r="Q104" s="1530"/>
      <c r="R104" s="1530"/>
      <c r="S104" s="1530"/>
      <c r="T104" s="1530"/>
      <c r="U104" s="1530"/>
      <c r="V104" s="1530"/>
      <c r="W104" s="1530"/>
      <c r="X104" s="1530"/>
      <c r="Y104" s="1535"/>
      <c r="Z104" s="1535"/>
      <c r="AA104" s="1530"/>
      <c r="AB104" s="1530"/>
      <c r="AC104" s="1530"/>
      <c r="AD104" s="1530"/>
      <c r="AE104" s="1530"/>
      <c r="AF104" s="1530"/>
      <c r="AG104" s="1530"/>
      <c r="AH104" s="1530"/>
      <c r="AI104" s="1535"/>
      <c r="AJ104" s="1530"/>
      <c r="AK104" s="1530"/>
      <c r="AL104" s="1530"/>
      <c r="AM104" s="1530"/>
      <c r="AN104" s="1530"/>
      <c r="AO104" s="1530"/>
      <c r="AP104" s="1530"/>
      <c r="AQ104" s="1530"/>
      <c r="AR104" s="920"/>
      <c r="AS104" s="920"/>
      <c r="AT104" s="920"/>
    </row>
    <row r="105" spans="2:46" ht="20.100000000000001" customHeight="1">
      <c r="B105" s="1530"/>
      <c r="C105" s="1530"/>
      <c r="D105" s="1530"/>
      <c r="E105" s="1530"/>
      <c r="F105" s="1530"/>
      <c r="G105" s="1535"/>
      <c r="H105" s="1530"/>
      <c r="I105" s="1530"/>
      <c r="J105" s="1530"/>
      <c r="K105" s="1530"/>
      <c r="L105" s="1530"/>
      <c r="M105" s="1530"/>
      <c r="N105" s="1530"/>
      <c r="O105" s="1530"/>
      <c r="P105" s="1535"/>
      <c r="Q105" s="1530"/>
      <c r="R105" s="1530"/>
      <c r="S105" s="1530"/>
      <c r="T105" s="1530"/>
      <c r="U105" s="1530"/>
      <c r="V105" s="1530"/>
      <c r="W105" s="1530"/>
      <c r="X105" s="1530"/>
      <c r="Y105" s="1535"/>
      <c r="Z105" s="1535"/>
      <c r="AA105" s="1530"/>
      <c r="AB105" s="1530"/>
      <c r="AC105" s="1530"/>
      <c r="AD105" s="1530"/>
      <c r="AE105" s="1530"/>
      <c r="AF105" s="1530"/>
      <c r="AG105" s="1530"/>
      <c r="AH105" s="1530"/>
      <c r="AI105" s="1535"/>
      <c r="AJ105" s="1530"/>
      <c r="AK105" s="1530"/>
      <c r="AL105" s="1530"/>
      <c r="AM105" s="1530"/>
      <c r="AN105" s="1530"/>
      <c r="AO105" s="1530"/>
      <c r="AP105" s="1530"/>
      <c r="AQ105" s="1530"/>
      <c r="AR105" s="920"/>
      <c r="AS105" s="920"/>
      <c r="AT105" s="920"/>
    </row>
    <row r="106" spans="2:46" ht="20.100000000000001" customHeight="1">
      <c r="B106" s="1530"/>
      <c r="C106" s="1530"/>
      <c r="D106" s="1530"/>
      <c r="E106" s="1530"/>
      <c r="F106" s="1530"/>
      <c r="G106" s="1535"/>
      <c r="H106" s="1530"/>
      <c r="I106" s="1530"/>
      <c r="J106" s="1530"/>
      <c r="K106" s="1530"/>
      <c r="L106" s="1530"/>
      <c r="M106" s="1530"/>
      <c r="N106" s="1530"/>
      <c r="O106" s="1530"/>
      <c r="P106" s="1535"/>
      <c r="Q106" s="1530"/>
      <c r="R106" s="1530"/>
      <c r="S106" s="1530"/>
      <c r="T106" s="1530"/>
      <c r="U106" s="1530"/>
      <c r="V106" s="1530"/>
      <c r="W106" s="1530"/>
      <c r="X106" s="1530"/>
      <c r="Y106" s="1535"/>
      <c r="Z106" s="1535"/>
      <c r="AA106" s="1530"/>
      <c r="AB106" s="1530"/>
      <c r="AC106" s="1530"/>
      <c r="AD106" s="1530"/>
      <c r="AE106" s="1530"/>
      <c r="AF106" s="1530"/>
      <c r="AG106" s="1530"/>
      <c r="AH106" s="1530"/>
      <c r="AI106" s="1535"/>
      <c r="AJ106" s="1530"/>
      <c r="AK106" s="1530"/>
      <c r="AL106" s="1530"/>
      <c r="AM106" s="1530"/>
      <c r="AN106" s="1530"/>
      <c r="AO106" s="1530"/>
      <c r="AP106" s="1530"/>
      <c r="AQ106" s="1530"/>
      <c r="AR106" s="920"/>
      <c r="AS106" s="920"/>
      <c r="AT106" s="920"/>
    </row>
    <row r="107" spans="2:46" ht="20.100000000000001" customHeight="1">
      <c r="B107" s="1530"/>
      <c r="C107" s="1530"/>
      <c r="D107" s="1530"/>
      <c r="E107" s="1530"/>
      <c r="F107" s="1530"/>
      <c r="G107" s="1535"/>
      <c r="H107" s="1530"/>
      <c r="I107" s="1530"/>
      <c r="J107" s="1530"/>
      <c r="K107" s="1530"/>
      <c r="L107" s="1530"/>
      <c r="M107" s="1530"/>
      <c r="N107" s="1530"/>
      <c r="O107" s="1530"/>
      <c r="P107" s="1535"/>
      <c r="Q107" s="1530"/>
      <c r="R107" s="1530"/>
      <c r="S107" s="1530"/>
      <c r="T107" s="1530"/>
      <c r="U107" s="1530"/>
      <c r="V107" s="1530"/>
      <c r="W107" s="1530"/>
      <c r="X107" s="1530"/>
      <c r="Y107" s="1535"/>
      <c r="Z107" s="1535"/>
      <c r="AA107" s="1530"/>
      <c r="AB107" s="1530"/>
      <c r="AC107" s="1530"/>
      <c r="AD107" s="1530"/>
      <c r="AE107" s="1530"/>
      <c r="AF107" s="1530"/>
      <c r="AG107" s="1530"/>
      <c r="AH107" s="1530"/>
      <c r="AI107" s="1535"/>
      <c r="AJ107" s="1530"/>
      <c r="AK107" s="1530"/>
      <c r="AL107" s="1530"/>
      <c r="AM107" s="1530"/>
      <c r="AN107" s="1530"/>
      <c r="AO107" s="1530"/>
      <c r="AP107" s="1530"/>
      <c r="AQ107" s="1530"/>
      <c r="AR107" s="920"/>
      <c r="AS107" s="920"/>
      <c r="AT107" s="920"/>
    </row>
    <row r="108" spans="2:46" ht="20.100000000000001" customHeight="1">
      <c r="B108" s="1530"/>
      <c r="C108" s="1530"/>
      <c r="D108" s="1530"/>
      <c r="E108" s="1530"/>
      <c r="F108" s="1530"/>
      <c r="G108" s="1535"/>
      <c r="H108" s="1530"/>
      <c r="I108" s="1530"/>
      <c r="J108" s="1530"/>
      <c r="K108" s="1530"/>
      <c r="L108" s="1530"/>
      <c r="M108" s="1530"/>
      <c r="N108" s="1530"/>
      <c r="O108" s="1530"/>
      <c r="P108" s="1535"/>
      <c r="Q108" s="1530"/>
      <c r="R108" s="1530"/>
      <c r="S108" s="1530"/>
      <c r="T108" s="1530"/>
      <c r="U108" s="1530"/>
      <c r="V108" s="1530"/>
      <c r="W108" s="1530"/>
      <c r="X108" s="1530"/>
      <c r="Y108" s="1535"/>
      <c r="Z108" s="1535"/>
      <c r="AA108" s="1530"/>
      <c r="AB108" s="1530"/>
      <c r="AC108" s="1530"/>
      <c r="AD108" s="1530"/>
      <c r="AE108" s="1530"/>
      <c r="AF108" s="1530"/>
      <c r="AG108" s="1530"/>
      <c r="AH108" s="1530"/>
      <c r="AI108" s="1535"/>
      <c r="AJ108" s="1530"/>
      <c r="AK108" s="1530"/>
      <c r="AL108" s="1530"/>
      <c r="AM108" s="1530"/>
      <c r="AN108" s="1530"/>
      <c r="AO108" s="1530"/>
      <c r="AP108" s="1530"/>
      <c r="AQ108" s="1530"/>
      <c r="AR108" s="920"/>
      <c r="AS108" s="920"/>
      <c r="AT108" s="920"/>
    </row>
    <row r="109" spans="2:46" ht="20.100000000000001" customHeight="1">
      <c r="B109" s="1530"/>
      <c r="C109" s="1530"/>
      <c r="D109" s="1530"/>
      <c r="E109" s="1530"/>
      <c r="F109" s="1530"/>
      <c r="G109" s="1535"/>
      <c r="H109" s="1530"/>
      <c r="I109" s="1530"/>
      <c r="J109" s="1530"/>
      <c r="K109" s="1530"/>
      <c r="L109" s="1530"/>
      <c r="M109" s="1530"/>
      <c r="N109" s="1530"/>
      <c r="O109" s="1530"/>
      <c r="P109" s="1535"/>
      <c r="Q109" s="1530"/>
      <c r="R109" s="1530"/>
      <c r="S109" s="1530"/>
      <c r="T109" s="1530"/>
      <c r="U109" s="1530"/>
      <c r="V109" s="1530"/>
      <c r="W109" s="1530"/>
      <c r="X109" s="1530"/>
      <c r="Y109" s="1535"/>
      <c r="Z109" s="1535"/>
      <c r="AA109" s="1530"/>
      <c r="AB109" s="1530"/>
      <c r="AC109" s="1530"/>
      <c r="AD109" s="1530"/>
      <c r="AE109" s="1530"/>
      <c r="AF109" s="1530"/>
      <c r="AG109" s="1530"/>
      <c r="AH109" s="1530"/>
      <c r="AI109" s="1535"/>
      <c r="AJ109" s="1530"/>
      <c r="AK109" s="1530"/>
      <c r="AL109" s="1530"/>
      <c r="AM109" s="1530"/>
      <c r="AN109" s="1530"/>
      <c r="AO109" s="1530"/>
      <c r="AP109" s="1530"/>
      <c r="AQ109" s="1530"/>
      <c r="AR109" s="920"/>
      <c r="AS109" s="920"/>
      <c r="AT109" s="920"/>
    </row>
    <row r="110" spans="2:46" ht="20.100000000000001" customHeight="1">
      <c r="B110" s="1530"/>
      <c r="C110" s="1530"/>
      <c r="D110" s="1530"/>
      <c r="E110" s="1530"/>
      <c r="F110" s="1530"/>
      <c r="G110" s="1535"/>
      <c r="H110" s="1530"/>
      <c r="I110" s="1530"/>
      <c r="J110" s="1530"/>
      <c r="K110" s="1530"/>
      <c r="L110" s="1530"/>
      <c r="M110" s="1530"/>
      <c r="N110" s="1530"/>
      <c r="O110" s="1530"/>
      <c r="P110" s="1535"/>
      <c r="Q110" s="1530"/>
      <c r="R110" s="1530"/>
      <c r="S110" s="1530"/>
      <c r="T110" s="1530"/>
      <c r="U110" s="1530"/>
      <c r="V110" s="1530"/>
      <c r="W110" s="1530"/>
      <c r="X110" s="1530"/>
      <c r="Y110" s="1535"/>
      <c r="Z110" s="1535"/>
      <c r="AA110" s="1530"/>
      <c r="AB110" s="1530"/>
      <c r="AC110" s="1530"/>
      <c r="AD110" s="1530"/>
      <c r="AE110" s="1530"/>
      <c r="AF110" s="1530"/>
      <c r="AG110" s="1530"/>
      <c r="AH110" s="1530"/>
      <c r="AI110" s="1535"/>
      <c r="AJ110" s="1530"/>
      <c r="AK110" s="1530"/>
      <c r="AL110" s="1530"/>
      <c r="AM110" s="1530"/>
      <c r="AN110" s="1530"/>
      <c r="AO110" s="1530"/>
      <c r="AP110" s="1530"/>
      <c r="AQ110" s="1530"/>
      <c r="AR110" s="920"/>
      <c r="AS110" s="920"/>
      <c r="AT110" s="920"/>
    </row>
    <row r="111" spans="2:46" ht="20.100000000000001" customHeight="1">
      <c r="B111" s="1530"/>
      <c r="C111" s="1530"/>
      <c r="D111" s="1530"/>
      <c r="E111" s="1530"/>
      <c r="F111" s="1530"/>
      <c r="G111" s="1535"/>
      <c r="H111" s="1530"/>
      <c r="I111" s="1530"/>
      <c r="J111" s="1530"/>
      <c r="K111" s="1530"/>
      <c r="L111" s="1530"/>
      <c r="M111" s="1530"/>
      <c r="N111" s="1530"/>
      <c r="O111" s="1530"/>
      <c r="P111" s="1535"/>
      <c r="Q111" s="1530"/>
      <c r="R111" s="1530"/>
      <c r="S111" s="1530"/>
      <c r="T111" s="1530"/>
      <c r="U111" s="1530"/>
      <c r="V111" s="1530"/>
      <c r="W111" s="1530"/>
      <c r="X111" s="1530"/>
      <c r="Y111" s="1535"/>
      <c r="Z111" s="1535"/>
      <c r="AA111" s="1530"/>
      <c r="AB111" s="1530"/>
      <c r="AC111" s="1530"/>
      <c r="AD111" s="1530"/>
      <c r="AE111" s="1530"/>
      <c r="AF111" s="1530"/>
      <c r="AG111" s="1530"/>
      <c r="AH111" s="1530"/>
      <c r="AI111" s="1535"/>
      <c r="AJ111" s="1530"/>
      <c r="AK111" s="1530"/>
      <c r="AL111" s="1530"/>
      <c r="AM111" s="1530"/>
      <c r="AN111" s="1530"/>
      <c r="AO111" s="1530"/>
      <c r="AP111" s="1530"/>
      <c r="AQ111" s="1530"/>
      <c r="AR111" s="920"/>
      <c r="AS111" s="920"/>
      <c r="AT111" s="920"/>
    </row>
    <row r="112" spans="2:46" ht="20.100000000000001" customHeight="1">
      <c r="B112" s="1530"/>
      <c r="C112" s="988"/>
      <c r="D112" s="1530"/>
      <c r="E112" s="1530"/>
      <c r="F112" s="1530"/>
      <c r="G112" s="1535"/>
      <c r="H112" s="1530"/>
      <c r="I112" s="1530"/>
      <c r="J112" s="1530"/>
      <c r="K112" s="1530"/>
      <c r="L112" s="1530"/>
      <c r="M112" s="1530"/>
      <c r="N112" s="1530"/>
      <c r="O112" s="1530"/>
      <c r="P112" s="1535"/>
      <c r="Q112" s="1530"/>
      <c r="R112" s="1530"/>
      <c r="S112" s="1530"/>
      <c r="T112" s="1530"/>
      <c r="U112" s="1530"/>
      <c r="V112" s="1530"/>
      <c r="W112" s="1530"/>
      <c r="X112" s="1530"/>
      <c r="Y112" s="1535"/>
      <c r="Z112" s="1535"/>
      <c r="AA112" s="1530"/>
      <c r="AB112" s="1530"/>
      <c r="AC112" s="1530"/>
      <c r="AD112" s="1530"/>
      <c r="AE112" s="1530"/>
      <c r="AF112" s="1530"/>
      <c r="AG112" s="1530"/>
      <c r="AH112" s="1530"/>
      <c r="AI112" s="1535"/>
      <c r="AJ112" s="1530"/>
      <c r="AK112" s="1530"/>
      <c r="AL112" s="1530"/>
      <c r="AM112" s="1530"/>
      <c r="AN112" s="1530"/>
      <c r="AO112" s="1530"/>
      <c r="AP112" s="1530"/>
      <c r="AQ112" s="1530"/>
      <c r="AR112" s="920"/>
      <c r="AS112" s="920"/>
      <c r="AT112" s="920"/>
    </row>
    <row r="113" spans="2:46" ht="20.100000000000001" customHeight="1">
      <c r="B113" s="1530"/>
      <c r="C113" s="1530"/>
      <c r="D113" s="1530"/>
      <c r="E113" s="1530"/>
      <c r="G113" s="1535"/>
      <c r="H113" s="1530"/>
      <c r="I113" s="1530"/>
      <c r="J113" s="1530"/>
      <c r="K113" s="1530"/>
      <c r="L113" s="1530"/>
      <c r="M113" s="1530"/>
      <c r="N113" s="1530"/>
      <c r="O113" s="1530"/>
      <c r="P113" s="1535"/>
      <c r="Q113" s="1530"/>
      <c r="R113" s="1530"/>
      <c r="S113" s="1530"/>
      <c r="T113" s="1530"/>
      <c r="U113" s="1530"/>
      <c r="V113" s="1530"/>
      <c r="W113" s="1530"/>
      <c r="X113" s="1530"/>
      <c r="Y113" s="1535"/>
      <c r="Z113" s="1535"/>
      <c r="AA113" s="1530"/>
      <c r="AB113" s="1530"/>
      <c r="AC113" s="1530"/>
      <c r="AD113" s="1530"/>
      <c r="AE113" s="1530"/>
      <c r="AF113" s="1530"/>
      <c r="AG113" s="1530"/>
      <c r="AH113" s="1530"/>
      <c r="AI113" s="1535"/>
      <c r="AJ113" s="1530"/>
      <c r="AK113" s="1530"/>
      <c r="AL113" s="1530"/>
      <c r="AM113" s="1530"/>
      <c r="AN113" s="1530"/>
      <c r="AO113" s="1530"/>
      <c r="AP113" s="1530"/>
      <c r="AQ113" s="1530"/>
      <c r="AR113" s="920"/>
      <c r="AS113" s="920"/>
      <c r="AT113" s="920"/>
    </row>
    <row r="114" spans="2:46" ht="20.100000000000001" customHeight="1">
      <c r="B114" s="1530"/>
      <c r="C114" s="1530"/>
      <c r="D114" s="1530"/>
      <c r="F114" s="1530"/>
      <c r="G114" s="1535"/>
      <c r="H114" s="1530"/>
      <c r="I114" s="1530"/>
      <c r="J114" s="1530"/>
      <c r="K114" s="1530"/>
      <c r="L114" s="1530"/>
      <c r="M114" s="1530"/>
      <c r="N114" s="1530"/>
      <c r="O114" s="1530"/>
      <c r="P114" s="1535"/>
      <c r="Q114" s="1530"/>
      <c r="R114" s="1530"/>
      <c r="S114" s="1530"/>
      <c r="T114" s="1530"/>
      <c r="U114" s="1530"/>
      <c r="V114" s="1530"/>
      <c r="W114" s="1530"/>
      <c r="X114" s="1530"/>
      <c r="Y114" s="1535"/>
      <c r="Z114" s="1535"/>
      <c r="AA114" s="1530"/>
      <c r="AB114" s="1530"/>
      <c r="AC114" s="1530"/>
      <c r="AD114" s="1530"/>
      <c r="AE114" s="1530"/>
      <c r="AF114" s="1530"/>
      <c r="AG114" s="1530"/>
      <c r="AH114" s="1530"/>
      <c r="AI114" s="1535"/>
      <c r="AJ114" s="1530"/>
      <c r="AK114" s="1530"/>
      <c r="AL114" s="1530"/>
      <c r="AM114" s="1530"/>
      <c r="AN114" s="1530"/>
      <c r="AO114" s="1530"/>
      <c r="AP114" s="1530"/>
      <c r="AQ114" s="1530"/>
      <c r="AR114" s="920"/>
      <c r="AS114" s="920"/>
      <c r="AT114" s="920"/>
    </row>
    <row r="115" spans="2:46" ht="20.100000000000001" customHeight="1">
      <c r="B115" s="1530"/>
      <c r="C115" s="1530"/>
      <c r="D115" s="1530"/>
      <c r="F115" s="1530"/>
      <c r="G115" s="1535"/>
      <c r="H115" s="1530"/>
      <c r="I115" s="1530"/>
      <c r="J115" s="1530"/>
      <c r="K115" s="1530"/>
      <c r="L115" s="1530"/>
      <c r="M115" s="1530"/>
      <c r="N115" s="1530"/>
      <c r="O115" s="1530"/>
      <c r="P115" s="1535"/>
      <c r="Q115" s="1530"/>
      <c r="R115" s="1530"/>
      <c r="S115" s="1530"/>
      <c r="T115" s="1530"/>
      <c r="U115" s="1530"/>
      <c r="V115" s="1530"/>
      <c r="W115" s="1530"/>
      <c r="X115" s="1530"/>
      <c r="Y115" s="1535"/>
      <c r="Z115" s="1535"/>
      <c r="AA115" s="1530"/>
      <c r="AB115" s="1530"/>
      <c r="AC115" s="1530"/>
      <c r="AD115" s="1530"/>
      <c r="AE115" s="1530"/>
      <c r="AF115" s="1530"/>
      <c r="AG115" s="1530"/>
      <c r="AH115" s="1530"/>
      <c r="AI115" s="1535"/>
      <c r="AJ115" s="1530"/>
      <c r="AK115" s="1530"/>
      <c r="AL115" s="1530"/>
      <c r="AM115" s="1530"/>
      <c r="AN115" s="1530"/>
      <c r="AO115" s="1530"/>
      <c r="AP115" s="1530"/>
      <c r="AQ115" s="1530"/>
      <c r="AR115" s="920"/>
      <c r="AS115" s="920"/>
      <c r="AT115" s="920"/>
    </row>
    <row r="116" spans="2:46" ht="20.100000000000001" customHeight="1">
      <c r="B116" s="1530"/>
      <c r="C116" s="1530"/>
      <c r="D116" s="1530"/>
      <c r="E116" s="1530"/>
      <c r="G116" s="1535"/>
      <c r="H116" s="1530"/>
      <c r="I116" s="1530"/>
      <c r="J116" s="1530"/>
      <c r="K116" s="1530"/>
      <c r="L116" s="1530"/>
      <c r="M116" s="1530"/>
      <c r="N116" s="1530"/>
      <c r="O116" s="1530"/>
      <c r="P116" s="1535"/>
      <c r="Q116" s="1530"/>
      <c r="R116" s="1530"/>
      <c r="S116" s="1530"/>
      <c r="T116" s="1530"/>
      <c r="U116" s="1530"/>
      <c r="V116" s="1530"/>
      <c r="W116" s="1530"/>
      <c r="X116" s="1530"/>
      <c r="Y116" s="1535"/>
      <c r="Z116" s="1535"/>
      <c r="AA116" s="1530"/>
      <c r="AB116" s="1530"/>
      <c r="AC116" s="1530"/>
      <c r="AD116" s="1530"/>
      <c r="AE116" s="1530"/>
      <c r="AF116" s="1530"/>
      <c r="AG116" s="1530"/>
      <c r="AH116" s="1530"/>
      <c r="AI116" s="1535"/>
      <c r="AJ116" s="1530"/>
      <c r="AK116" s="1530"/>
      <c r="AL116" s="1530"/>
      <c r="AM116" s="1530"/>
      <c r="AN116" s="1530"/>
      <c r="AO116" s="1530"/>
      <c r="AP116" s="1530"/>
      <c r="AQ116" s="1530"/>
      <c r="AR116" s="920"/>
      <c r="AS116" s="920"/>
      <c r="AT116" s="920"/>
    </row>
    <row r="117" spans="2:46" ht="20.100000000000001" customHeight="1">
      <c r="B117" s="1530"/>
      <c r="C117" s="1530"/>
      <c r="D117" s="1530"/>
      <c r="F117" s="1530"/>
      <c r="G117" s="1535"/>
      <c r="H117" s="1530"/>
      <c r="I117" s="1530"/>
      <c r="J117" s="1530"/>
      <c r="K117" s="1530"/>
      <c r="L117" s="1530"/>
      <c r="M117" s="1530"/>
      <c r="N117" s="1530"/>
      <c r="O117" s="1530"/>
      <c r="P117" s="1535"/>
      <c r="Q117" s="1530"/>
      <c r="R117" s="1530"/>
      <c r="S117" s="1530"/>
      <c r="T117" s="1530"/>
      <c r="U117" s="1530"/>
      <c r="V117" s="1530"/>
      <c r="W117" s="1530"/>
      <c r="X117" s="1530"/>
      <c r="Y117" s="1535"/>
      <c r="Z117" s="1535"/>
      <c r="AA117" s="1530"/>
      <c r="AB117" s="1530"/>
      <c r="AC117" s="1530"/>
      <c r="AD117" s="1530"/>
      <c r="AE117" s="1530"/>
      <c r="AF117" s="1530"/>
      <c r="AG117" s="1530"/>
      <c r="AH117" s="1530"/>
      <c r="AI117" s="1535"/>
      <c r="AJ117" s="1530"/>
      <c r="AK117" s="1530"/>
      <c r="AL117" s="1530"/>
      <c r="AM117" s="1530"/>
      <c r="AN117" s="1530"/>
      <c r="AO117" s="1530"/>
      <c r="AP117" s="1530"/>
      <c r="AQ117" s="1530"/>
      <c r="AR117" s="920"/>
      <c r="AS117" s="920"/>
      <c r="AT117" s="920"/>
    </row>
    <row r="118" spans="2:46" ht="20.100000000000001" customHeight="1">
      <c r="B118" s="1530"/>
      <c r="C118" s="1530"/>
      <c r="D118" s="1530"/>
      <c r="F118" s="1530"/>
      <c r="G118" s="1535"/>
      <c r="H118" s="1530"/>
      <c r="I118" s="1530"/>
      <c r="J118" s="1530"/>
      <c r="K118" s="1530"/>
      <c r="L118" s="1530"/>
      <c r="M118" s="1530"/>
      <c r="N118" s="1530"/>
      <c r="O118" s="1530"/>
      <c r="P118" s="1535"/>
      <c r="Q118" s="1530"/>
      <c r="R118" s="1530"/>
      <c r="S118" s="1530"/>
      <c r="T118" s="1530"/>
      <c r="U118" s="1530"/>
      <c r="V118" s="1530"/>
      <c r="W118" s="1530"/>
      <c r="X118" s="1530"/>
      <c r="Y118" s="1535"/>
      <c r="Z118" s="1535"/>
      <c r="AA118" s="1530"/>
      <c r="AB118" s="1530"/>
      <c r="AC118" s="1530"/>
      <c r="AD118" s="1530"/>
      <c r="AE118" s="1530"/>
      <c r="AF118" s="1530"/>
      <c r="AG118" s="1530"/>
      <c r="AH118" s="1530"/>
      <c r="AI118" s="1535"/>
      <c r="AJ118" s="1530"/>
      <c r="AK118" s="1530"/>
      <c r="AL118" s="1530"/>
      <c r="AM118" s="1530"/>
      <c r="AN118" s="1530"/>
      <c r="AO118" s="1530"/>
      <c r="AP118" s="1530"/>
      <c r="AQ118" s="1530"/>
      <c r="AR118" s="920"/>
      <c r="AS118" s="920"/>
      <c r="AT118" s="920"/>
    </row>
    <row r="119" spans="2:46" ht="20.100000000000001" customHeight="1">
      <c r="B119" s="1530"/>
      <c r="C119" s="1530"/>
      <c r="D119" s="1530"/>
      <c r="E119" s="1530"/>
      <c r="G119" s="1535"/>
      <c r="H119" s="1530"/>
      <c r="I119" s="1530"/>
      <c r="J119" s="1530"/>
      <c r="K119" s="1530"/>
      <c r="L119" s="1530"/>
      <c r="M119" s="1530"/>
      <c r="N119" s="1530"/>
      <c r="O119" s="1530"/>
      <c r="P119" s="1535"/>
      <c r="Q119" s="1530"/>
      <c r="R119" s="1530"/>
      <c r="S119" s="1530"/>
      <c r="T119" s="1530"/>
      <c r="U119" s="1530"/>
      <c r="V119" s="1530"/>
      <c r="W119" s="1530"/>
      <c r="X119" s="1530"/>
      <c r="Y119" s="1535"/>
      <c r="Z119" s="1535"/>
      <c r="AA119" s="1530"/>
      <c r="AB119" s="1530"/>
      <c r="AC119" s="1530"/>
      <c r="AD119" s="1530"/>
      <c r="AE119" s="1530"/>
      <c r="AF119" s="1530"/>
      <c r="AG119" s="1530"/>
      <c r="AH119" s="1530"/>
      <c r="AI119" s="1535"/>
      <c r="AJ119" s="1530"/>
      <c r="AK119" s="1530"/>
      <c r="AL119" s="1530"/>
      <c r="AM119" s="1530"/>
      <c r="AN119" s="1530"/>
      <c r="AO119" s="1530"/>
      <c r="AP119" s="1530"/>
      <c r="AQ119" s="1530"/>
      <c r="AR119" s="920"/>
      <c r="AS119" s="920"/>
      <c r="AT119" s="920"/>
    </row>
    <row r="120" spans="2:46" ht="20.100000000000001" customHeight="1">
      <c r="B120" s="1530"/>
      <c r="C120" s="1530"/>
      <c r="D120" s="1530"/>
      <c r="F120" s="1530"/>
      <c r="G120" s="1535"/>
      <c r="H120" s="1530"/>
      <c r="I120" s="1530"/>
      <c r="J120" s="1530"/>
      <c r="K120" s="1530"/>
      <c r="L120" s="1530"/>
      <c r="M120" s="1530"/>
      <c r="N120" s="1530"/>
      <c r="O120" s="1530"/>
      <c r="P120" s="1535"/>
      <c r="Q120" s="1530"/>
      <c r="R120" s="1530"/>
      <c r="S120" s="1530"/>
      <c r="T120" s="1530"/>
      <c r="U120" s="1530"/>
      <c r="V120" s="1530"/>
      <c r="W120" s="1530"/>
      <c r="X120" s="1530"/>
      <c r="Y120" s="1535"/>
      <c r="Z120" s="1535"/>
      <c r="AA120" s="1530"/>
      <c r="AB120" s="1530"/>
      <c r="AC120" s="1530"/>
      <c r="AD120" s="1530"/>
      <c r="AE120" s="1530"/>
      <c r="AF120" s="1530"/>
      <c r="AG120" s="1530"/>
      <c r="AH120" s="1530"/>
      <c r="AI120" s="1535"/>
      <c r="AJ120" s="1530"/>
      <c r="AK120" s="1530"/>
      <c r="AL120" s="1530"/>
      <c r="AM120" s="1530"/>
      <c r="AN120" s="1530"/>
      <c r="AO120" s="1530"/>
      <c r="AP120" s="1530"/>
      <c r="AQ120" s="1530"/>
      <c r="AR120" s="920"/>
      <c r="AS120" s="920"/>
      <c r="AT120" s="920"/>
    </row>
    <row r="121" spans="2:46" ht="20.100000000000001" customHeight="1">
      <c r="B121" s="1530"/>
      <c r="C121" s="1530"/>
      <c r="D121" s="1530"/>
      <c r="F121" s="1530"/>
      <c r="G121" s="1535"/>
      <c r="H121" s="1530"/>
      <c r="I121" s="1530"/>
      <c r="J121" s="1530"/>
      <c r="K121" s="1530"/>
      <c r="L121" s="1530"/>
      <c r="M121" s="1530"/>
      <c r="N121" s="1530"/>
      <c r="O121" s="1530"/>
      <c r="P121" s="1535"/>
      <c r="Q121" s="1530"/>
      <c r="R121" s="1530"/>
      <c r="S121" s="1530"/>
      <c r="T121" s="1530"/>
      <c r="U121" s="1530"/>
      <c r="V121" s="1530"/>
      <c r="W121" s="1530"/>
      <c r="X121" s="1530"/>
      <c r="Y121" s="1535"/>
      <c r="Z121" s="1535"/>
      <c r="AA121" s="1530"/>
      <c r="AB121" s="1530"/>
      <c r="AC121" s="1530"/>
      <c r="AD121" s="1530"/>
      <c r="AE121" s="1530"/>
      <c r="AF121" s="1530"/>
      <c r="AG121" s="1530"/>
      <c r="AH121" s="1530"/>
      <c r="AI121" s="1535"/>
      <c r="AJ121" s="1530"/>
      <c r="AK121" s="1530"/>
      <c r="AL121" s="1530"/>
      <c r="AM121" s="1530"/>
      <c r="AN121" s="1530"/>
      <c r="AO121" s="1530"/>
      <c r="AP121" s="1530"/>
      <c r="AQ121" s="1530"/>
      <c r="AR121" s="920"/>
      <c r="AS121" s="920"/>
      <c r="AT121" s="920"/>
    </row>
    <row r="122" spans="2:46" ht="20.100000000000001" customHeight="1">
      <c r="B122" s="1530"/>
      <c r="C122" s="1530"/>
      <c r="D122" s="1530"/>
      <c r="E122" s="1530"/>
      <c r="G122" s="1535"/>
      <c r="H122" s="1530"/>
      <c r="I122" s="1530"/>
      <c r="J122" s="1530"/>
      <c r="K122" s="1530"/>
      <c r="L122" s="1530"/>
      <c r="M122" s="1530"/>
      <c r="N122" s="1530"/>
      <c r="O122" s="1530"/>
      <c r="P122" s="1535"/>
      <c r="Q122" s="1530"/>
      <c r="R122" s="1530"/>
      <c r="S122" s="1530"/>
      <c r="T122" s="1530"/>
      <c r="U122" s="1530"/>
      <c r="V122" s="1530"/>
      <c r="W122" s="1530"/>
      <c r="X122" s="1530"/>
      <c r="Y122" s="1535"/>
      <c r="Z122" s="1535"/>
      <c r="AA122" s="1530"/>
      <c r="AB122" s="1530"/>
      <c r="AC122" s="1530"/>
      <c r="AD122" s="1530"/>
      <c r="AE122" s="1530"/>
      <c r="AF122" s="1530"/>
      <c r="AG122" s="1530"/>
      <c r="AH122" s="1530"/>
      <c r="AI122" s="1535"/>
      <c r="AJ122" s="1530"/>
      <c r="AK122" s="1530"/>
      <c r="AL122" s="1530"/>
      <c r="AM122" s="1530"/>
      <c r="AN122" s="1530"/>
      <c r="AO122" s="1530"/>
      <c r="AP122" s="1530"/>
      <c r="AQ122" s="1530"/>
      <c r="AR122" s="920"/>
      <c r="AS122" s="920"/>
      <c r="AT122" s="920"/>
    </row>
    <row r="123" spans="2:46" ht="20.100000000000001" customHeight="1">
      <c r="B123" s="1530"/>
      <c r="C123" s="1530"/>
      <c r="D123" s="1530"/>
      <c r="F123" s="1530"/>
      <c r="G123" s="1535"/>
      <c r="H123" s="1530"/>
      <c r="I123" s="1530"/>
      <c r="J123" s="1530"/>
      <c r="K123" s="1530"/>
      <c r="L123" s="1530"/>
      <c r="M123" s="1530"/>
      <c r="N123" s="1530"/>
      <c r="O123" s="1530"/>
      <c r="P123" s="1535"/>
      <c r="Q123" s="1530"/>
      <c r="R123" s="1530"/>
      <c r="S123" s="1530"/>
      <c r="T123" s="1530"/>
      <c r="U123" s="1530"/>
      <c r="V123" s="1530"/>
      <c r="W123" s="1530"/>
      <c r="X123" s="1530"/>
      <c r="Y123" s="1535"/>
      <c r="Z123" s="1535"/>
      <c r="AA123" s="1530"/>
      <c r="AB123" s="1530"/>
      <c r="AC123" s="1530"/>
      <c r="AD123" s="1530"/>
      <c r="AE123" s="1530"/>
      <c r="AF123" s="1530"/>
      <c r="AG123" s="1530"/>
      <c r="AH123" s="1530"/>
      <c r="AI123" s="1535"/>
      <c r="AJ123" s="1530"/>
      <c r="AK123" s="1530"/>
      <c r="AL123" s="1530"/>
      <c r="AM123" s="1530"/>
      <c r="AN123" s="1530"/>
      <c r="AO123" s="1530"/>
      <c r="AP123" s="1530"/>
      <c r="AQ123" s="1530"/>
      <c r="AR123" s="920"/>
      <c r="AS123" s="920"/>
      <c r="AT123" s="920"/>
    </row>
    <row r="124" spans="2:46" ht="20.100000000000001" customHeight="1">
      <c r="B124" s="1530"/>
      <c r="C124" s="1530"/>
      <c r="D124" s="1530"/>
      <c r="F124" s="1530"/>
      <c r="G124" s="1535"/>
      <c r="H124" s="1530"/>
      <c r="I124" s="1530"/>
      <c r="J124" s="1530"/>
      <c r="K124" s="1530"/>
      <c r="L124" s="1530"/>
      <c r="M124" s="1530"/>
      <c r="N124" s="1530"/>
      <c r="O124" s="1530"/>
      <c r="P124" s="1535"/>
      <c r="Q124" s="1530"/>
      <c r="R124" s="1530"/>
      <c r="S124" s="1530"/>
      <c r="T124" s="1530"/>
      <c r="U124" s="1530"/>
      <c r="V124" s="1530"/>
      <c r="W124" s="1530"/>
      <c r="X124" s="1530"/>
      <c r="Y124" s="1535"/>
      <c r="Z124" s="1535"/>
      <c r="AA124" s="1530"/>
      <c r="AB124" s="1530"/>
      <c r="AC124" s="1530"/>
      <c r="AD124" s="1530"/>
      <c r="AE124" s="1530"/>
      <c r="AF124" s="1530"/>
      <c r="AG124" s="1530"/>
      <c r="AH124" s="1530"/>
      <c r="AI124" s="1535"/>
      <c r="AJ124" s="1530"/>
      <c r="AK124" s="1530"/>
      <c r="AL124" s="1530"/>
      <c r="AM124" s="1530"/>
      <c r="AN124" s="1530"/>
      <c r="AO124" s="1530"/>
      <c r="AP124" s="1530"/>
      <c r="AQ124" s="1530"/>
      <c r="AR124" s="920"/>
      <c r="AS124" s="920"/>
      <c r="AT124" s="920"/>
    </row>
    <row r="125" spans="2:46" ht="20.100000000000001" customHeight="1">
      <c r="B125" s="1530"/>
      <c r="C125" s="1530"/>
      <c r="D125" s="1530"/>
      <c r="E125" s="1530"/>
      <c r="G125" s="1535"/>
      <c r="H125" s="1530"/>
      <c r="I125" s="1530"/>
      <c r="J125" s="1530"/>
      <c r="K125" s="1530"/>
      <c r="L125" s="1530"/>
      <c r="M125" s="1530"/>
      <c r="N125" s="1530"/>
      <c r="O125" s="1530"/>
      <c r="P125" s="1535"/>
      <c r="Q125" s="1530"/>
      <c r="R125" s="1530"/>
      <c r="S125" s="1530"/>
      <c r="T125" s="1530"/>
      <c r="U125" s="1530"/>
      <c r="V125" s="1530"/>
      <c r="W125" s="1530"/>
      <c r="X125" s="1530"/>
      <c r="Y125" s="1535"/>
      <c r="Z125" s="1535"/>
      <c r="AA125" s="1530"/>
      <c r="AB125" s="1530"/>
      <c r="AC125" s="1530"/>
      <c r="AD125" s="1530"/>
      <c r="AE125" s="1530"/>
      <c r="AF125" s="1530"/>
      <c r="AG125" s="1530"/>
      <c r="AH125" s="1530"/>
      <c r="AI125" s="1535"/>
      <c r="AJ125" s="1530"/>
      <c r="AK125" s="1530"/>
      <c r="AL125" s="1530"/>
      <c r="AM125" s="1530"/>
      <c r="AN125" s="1530"/>
      <c r="AO125" s="1530"/>
      <c r="AP125" s="1530"/>
      <c r="AQ125" s="1530"/>
      <c r="AR125" s="920"/>
      <c r="AS125" s="920"/>
      <c r="AT125" s="920"/>
    </row>
    <row r="126" spans="2:46" ht="20.100000000000001" customHeight="1">
      <c r="B126" s="1530"/>
      <c r="C126" s="1530"/>
      <c r="D126" s="1530"/>
      <c r="F126" s="1530"/>
      <c r="G126" s="1535"/>
      <c r="H126" s="1530"/>
      <c r="I126" s="1530"/>
      <c r="J126" s="1530"/>
      <c r="K126" s="1530"/>
      <c r="L126" s="1530"/>
      <c r="M126" s="1530"/>
      <c r="N126" s="1530"/>
      <c r="O126" s="1530"/>
      <c r="P126" s="1535"/>
      <c r="Q126" s="1530"/>
      <c r="R126" s="1530"/>
      <c r="S126" s="1530"/>
      <c r="T126" s="1530"/>
      <c r="U126" s="1530"/>
      <c r="V126" s="1530"/>
      <c r="W126" s="1530"/>
      <c r="X126" s="1530"/>
      <c r="Y126" s="1535"/>
      <c r="Z126" s="1535"/>
      <c r="AA126" s="1530"/>
      <c r="AB126" s="1530"/>
      <c r="AC126" s="1530"/>
      <c r="AD126" s="1530"/>
      <c r="AE126" s="1530"/>
      <c r="AF126" s="1530"/>
      <c r="AG126" s="1530"/>
      <c r="AH126" s="1530"/>
      <c r="AI126" s="1535"/>
      <c r="AJ126" s="1530"/>
      <c r="AK126" s="1530"/>
      <c r="AL126" s="1530"/>
      <c r="AM126" s="1530"/>
      <c r="AN126" s="1530"/>
      <c r="AO126" s="1530"/>
      <c r="AP126" s="1530"/>
      <c r="AQ126" s="1530"/>
      <c r="AR126" s="920"/>
      <c r="AS126" s="920"/>
      <c r="AT126" s="920"/>
    </row>
    <row r="127" spans="2:46" ht="20.100000000000001" customHeight="1">
      <c r="B127" s="1530"/>
      <c r="C127" s="1530"/>
      <c r="D127" s="1530"/>
      <c r="F127" s="1530"/>
      <c r="G127" s="1535"/>
      <c r="H127" s="1530"/>
      <c r="I127" s="1530"/>
      <c r="J127" s="1530"/>
      <c r="K127" s="1530"/>
      <c r="L127" s="1530"/>
      <c r="M127" s="1530"/>
      <c r="N127" s="1530"/>
      <c r="O127" s="1530"/>
      <c r="P127" s="1535"/>
      <c r="Q127" s="1530"/>
      <c r="R127" s="1530"/>
      <c r="S127" s="1530"/>
      <c r="T127" s="1530"/>
      <c r="U127" s="1530"/>
      <c r="V127" s="1530"/>
      <c r="W127" s="1530"/>
      <c r="X127" s="1530"/>
      <c r="Y127" s="1535"/>
      <c r="Z127" s="1535"/>
      <c r="AA127" s="1530"/>
      <c r="AB127" s="1530"/>
      <c r="AC127" s="1530"/>
      <c r="AD127" s="1530"/>
      <c r="AE127" s="1530"/>
      <c r="AF127" s="1530"/>
      <c r="AG127" s="1530"/>
      <c r="AH127" s="1530"/>
      <c r="AI127" s="1535"/>
      <c r="AJ127" s="1530"/>
      <c r="AK127" s="1530"/>
      <c r="AL127" s="1530"/>
      <c r="AM127" s="1530"/>
      <c r="AN127" s="1530"/>
      <c r="AO127" s="1530"/>
      <c r="AP127" s="1530"/>
      <c r="AQ127" s="1530"/>
      <c r="AR127" s="920"/>
      <c r="AS127" s="920"/>
      <c r="AT127" s="920"/>
    </row>
    <row r="128" spans="2:46" ht="20.100000000000001" customHeight="1">
      <c r="B128" s="1530"/>
      <c r="C128" s="988"/>
      <c r="D128" s="1530"/>
      <c r="E128" s="1530"/>
      <c r="F128" s="1530"/>
      <c r="G128" s="1535"/>
      <c r="H128" s="1530"/>
      <c r="I128" s="1530"/>
      <c r="J128" s="1530"/>
      <c r="K128" s="1530"/>
      <c r="L128" s="1530"/>
      <c r="M128" s="1530"/>
      <c r="N128" s="1530"/>
      <c r="O128" s="1530"/>
      <c r="P128" s="1535"/>
      <c r="Q128" s="1530"/>
      <c r="R128" s="1530"/>
      <c r="S128" s="1530"/>
      <c r="T128" s="1530"/>
      <c r="U128" s="1530"/>
      <c r="V128" s="1530"/>
      <c r="W128" s="1530"/>
      <c r="X128" s="1530"/>
      <c r="Y128" s="1535"/>
      <c r="Z128" s="1535"/>
      <c r="AA128" s="1530"/>
      <c r="AB128" s="1530"/>
      <c r="AC128" s="1530"/>
      <c r="AD128" s="1530"/>
      <c r="AE128" s="1530"/>
      <c r="AF128" s="1530"/>
      <c r="AG128" s="1530"/>
      <c r="AH128" s="1530"/>
      <c r="AI128" s="1535"/>
      <c r="AJ128" s="1530"/>
      <c r="AK128" s="1530"/>
      <c r="AL128" s="1530"/>
      <c r="AM128" s="1530"/>
      <c r="AN128" s="1530"/>
      <c r="AO128" s="1530"/>
      <c r="AP128" s="1530"/>
      <c r="AQ128" s="1530"/>
      <c r="AR128" s="920"/>
      <c r="AS128" s="920"/>
      <c r="AT128" s="920"/>
    </row>
    <row r="129" spans="2:46" ht="20.100000000000001" customHeight="1">
      <c r="B129" s="1530"/>
      <c r="C129" s="1530"/>
      <c r="D129" s="1530"/>
      <c r="E129" s="1530"/>
      <c r="G129" s="1535"/>
      <c r="H129" s="1530"/>
      <c r="I129" s="1530"/>
      <c r="J129" s="1530"/>
      <c r="K129" s="1530"/>
      <c r="L129" s="1530"/>
      <c r="M129" s="1530"/>
      <c r="N129" s="1530"/>
      <c r="O129" s="1530"/>
      <c r="P129" s="1535"/>
      <c r="Q129" s="1530"/>
      <c r="R129" s="1530"/>
      <c r="S129" s="1530"/>
      <c r="T129" s="1530"/>
      <c r="U129" s="1530"/>
      <c r="V129" s="1530"/>
      <c r="W129" s="1530"/>
      <c r="X129" s="1530"/>
      <c r="Y129" s="1535"/>
      <c r="Z129" s="1535"/>
      <c r="AA129" s="1530"/>
      <c r="AB129" s="1530"/>
      <c r="AC129" s="1530"/>
      <c r="AD129" s="1530"/>
      <c r="AE129" s="1530"/>
      <c r="AF129" s="1530"/>
      <c r="AG129" s="1530"/>
      <c r="AH129" s="1530"/>
      <c r="AI129" s="1535"/>
      <c r="AJ129" s="1530"/>
      <c r="AK129" s="1530"/>
      <c r="AL129" s="1530"/>
      <c r="AM129" s="1530"/>
      <c r="AN129" s="1530"/>
      <c r="AO129" s="1530"/>
      <c r="AP129" s="1530"/>
      <c r="AQ129" s="1530"/>
      <c r="AR129" s="920"/>
      <c r="AS129" s="920"/>
      <c r="AT129" s="920"/>
    </row>
    <row r="130" spans="2:46" ht="20.100000000000001" customHeight="1">
      <c r="B130" s="1530"/>
      <c r="C130" s="1530"/>
      <c r="D130" s="1530"/>
      <c r="F130" s="1530"/>
      <c r="G130" s="1535"/>
      <c r="H130" s="1530"/>
      <c r="I130" s="1530"/>
      <c r="J130" s="1530"/>
      <c r="K130" s="1530"/>
      <c r="L130" s="1530"/>
      <c r="M130" s="1530"/>
      <c r="N130" s="1530"/>
      <c r="O130" s="1530"/>
      <c r="P130" s="1535"/>
      <c r="Q130" s="1530"/>
      <c r="R130" s="1530"/>
      <c r="S130" s="1530"/>
      <c r="T130" s="1530"/>
      <c r="U130" s="1530"/>
      <c r="V130" s="1530"/>
      <c r="W130" s="1530"/>
      <c r="X130" s="1530"/>
      <c r="Y130" s="1535"/>
      <c r="Z130" s="1535"/>
      <c r="AA130" s="1530"/>
      <c r="AB130" s="1530"/>
      <c r="AC130" s="1530"/>
      <c r="AD130" s="1530"/>
      <c r="AE130" s="1530"/>
      <c r="AF130" s="1530"/>
      <c r="AG130" s="1530"/>
      <c r="AH130" s="1530"/>
      <c r="AI130" s="1535"/>
      <c r="AJ130" s="1530"/>
      <c r="AK130" s="1530"/>
      <c r="AL130" s="1530"/>
      <c r="AM130" s="1530"/>
      <c r="AN130" s="1530"/>
      <c r="AO130" s="1530"/>
      <c r="AP130" s="1530"/>
      <c r="AQ130" s="1530"/>
      <c r="AR130" s="920"/>
      <c r="AS130" s="920"/>
      <c r="AT130" s="920"/>
    </row>
    <row r="131" spans="2:46" ht="20.100000000000001" customHeight="1">
      <c r="B131" s="1530"/>
      <c r="C131" s="1530"/>
      <c r="D131" s="1530"/>
      <c r="F131" s="1530"/>
      <c r="G131" s="1535"/>
      <c r="H131" s="1530"/>
      <c r="I131" s="1530"/>
      <c r="J131" s="1530"/>
      <c r="K131" s="1530"/>
      <c r="L131" s="1530"/>
      <c r="M131" s="1530"/>
      <c r="N131" s="1530"/>
      <c r="O131" s="1530"/>
      <c r="P131" s="1535"/>
      <c r="Q131" s="1530"/>
      <c r="R131" s="1530"/>
      <c r="S131" s="1530"/>
      <c r="T131" s="1530"/>
      <c r="U131" s="1530"/>
      <c r="V131" s="1530"/>
      <c r="W131" s="1530"/>
      <c r="X131" s="1530"/>
      <c r="Y131" s="1535"/>
      <c r="Z131" s="1535"/>
      <c r="AA131" s="1530"/>
      <c r="AB131" s="1530"/>
      <c r="AC131" s="1530"/>
      <c r="AD131" s="1530"/>
      <c r="AE131" s="1530"/>
      <c r="AF131" s="1530"/>
      <c r="AG131" s="1530"/>
      <c r="AH131" s="1530"/>
      <c r="AI131" s="1535"/>
      <c r="AJ131" s="1530"/>
      <c r="AK131" s="1530"/>
      <c r="AL131" s="1530"/>
      <c r="AM131" s="1530"/>
      <c r="AN131" s="1530"/>
      <c r="AO131" s="1530"/>
      <c r="AP131" s="1530"/>
      <c r="AQ131" s="1530"/>
      <c r="AR131" s="920"/>
      <c r="AS131" s="920"/>
      <c r="AT131" s="920"/>
    </row>
    <row r="132" spans="2:46" ht="20.100000000000001" customHeight="1">
      <c r="B132" s="1530"/>
      <c r="C132" s="1530"/>
      <c r="D132" s="1530"/>
      <c r="E132" s="1530"/>
      <c r="G132" s="1535"/>
      <c r="H132" s="1530"/>
      <c r="I132" s="1530"/>
      <c r="J132" s="1530"/>
      <c r="K132" s="1530"/>
      <c r="L132" s="1530"/>
      <c r="M132" s="1530"/>
      <c r="N132" s="1530"/>
      <c r="O132" s="1530"/>
      <c r="P132" s="1535"/>
      <c r="Q132" s="1530"/>
      <c r="R132" s="1530"/>
      <c r="S132" s="1530"/>
      <c r="T132" s="1530"/>
      <c r="U132" s="1530"/>
      <c r="V132" s="1530"/>
      <c r="W132" s="1530"/>
      <c r="X132" s="1530"/>
      <c r="Y132" s="1535"/>
      <c r="Z132" s="1535"/>
      <c r="AA132" s="1530"/>
      <c r="AB132" s="1530"/>
      <c r="AC132" s="1530"/>
      <c r="AD132" s="1530"/>
      <c r="AE132" s="1530"/>
      <c r="AF132" s="1530"/>
      <c r="AG132" s="1530"/>
      <c r="AH132" s="1530"/>
      <c r="AI132" s="1535"/>
      <c r="AJ132" s="1530"/>
      <c r="AK132" s="1530"/>
      <c r="AL132" s="1530"/>
      <c r="AM132" s="1530"/>
      <c r="AN132" s="1530"/>
      <c r="AO132" s="1530"/>
      <c r="AP132" s="1530"/>
      <c r="AQ132" s="1530"/>
      <c r="AR132" s="920"/>
      <c r="AS132" s="920"/>
      <c r="AT132" s="920"/>
    </row>
    <row r="133" spans="2:46" ht="20.100000000000001" customHeight="1">
      <c r="B133" s="1530"/>
      <c r="C133" s="1530"/>
      <c r="D133" s="1530"/>
      <c r="F133" s="1530"/>
      <c r="G133" s="1535"/>
      <c r="H133" s="1530"/>
      <c r="I133" s="1530"/>
      <c r="J133" s="1530"/>
      <c r="K133" s="1530"/>
      <c r="L133" s="1530"/>
      <c r="M133" s="1530"/>
      <c r="N133" s="1530"/>
      <c r="O133" s="1530"/>
      <c r="P133" s="1535"/>
      <c r="Q133" s="1530"/>
      <c r="R133" s="1530"/>
      <c r="S133" s="1530"/>
      <c r="T133" s="1530"/>
      <c r="U133" s="1530"/>
      <c r="V133" s="1530"/>
      <c r="W133" s="1530"/>
      <c r="X133" s="1530"/>
      <c r="Y133" s="1535"/>
      <c r="Z133" s="1535"/>
      <c r="AA133" s="1530"/>
      <c r="AB133" s="1530"/>
      <c r="AC133" s="1530"/>
      <c r="AD133" s="1530"/>
      <c r="AE133" s="1530"/>
      <c r="AF133" s="1530"/>
      <c r="AG133" s="1530"/>
      <c r="AH133" s="1530"/>
      <c r="AI133" s="1535"/>
      <c r="AJ133" s="1530"/>
      <c r="AK133" s="1530"/>
      <c r="AL133" s="1530"/>
      <c r="AM133" s="1530"/>
      <c r="AN133" s="1530"/>
      <c r="AO133" s="1530"/>
      <c r="AP133" s="1530"/>
      <c r="AQ133" s="1530"/>
      <c r="AR133" s="920"/>
      <c r="AS133" s="920"/>
      <c r="AT133" s="920"/>
    </row>
    <row r="134" spans="2:46" ht="20.100000000000001" customHeight="1">
      <c r="B134" s="1530"/>
      <c r="C134" s="1530"/>
      <c r="D134" s="1530"/>
      <c r="F134" s="1530"/>
      <c r="G134" s="1535"/>
      <c r="H134" s="1530"/>
      <c r="I134" s="1530"/>
      <c r="J134" s="1530"/>
      <c r="K134" s="1530"/>
      <c r="L134" s="1530"/>
      <c r="M134" s="1530"/>
      <c r="N134" s="1530"/>
      <c r="O134" s="1530"/>
      <c r="P134" s="1535"/>
      <c r="Q134" s="1530"/>
      <c r="R134" s="1530"/>
      <c r="S134" s="1530"/>
      <c r="T134" s="1530"/>
      <c r="U134" s="1530"/>
      <c r="V134" s="1530"/>
      <c r="W134" s="1530"/>
      <c r="X134" s="1530"/>
      <c r="Y134" s="1535"/>
      <c r="Z134" s="1535"/>
      <c r="AA134" s="1530"/>
      <c r="AB134" s="1530"/>
      <c r="AC134" s="1530"/>
      <c r="AD134" s="1530"/>
      <c r="AE134" s="1530"/>
      <c r="AF134" s="1530"/>
      <c r="AG134" s="1530"/>
      <c r="AH134" s="1530"/>
      <c r="AI134" s="1535"/>
      <c r="AJ134" s="1530"/>
      <c r="AK134" s="1530"/>
      <c r="AL134" s="1530"/>
      <c r="AM134" s="1530"/>
      <c r="AN134" s="1530"/>
      <c r="AO134" s="1530"/>
      <c r="AP134" s="1530"/>
      <c r="AQ134" s="1530"/>
      <c r="AR134" s="920"/>
      <c r="AS134" s="920"/>
      <c r="AT134" s="920"/>
    </row>
    <row r="135" spans="2:46" ht="20.100000000000001" customHeight="1">
      <c r="B135" s="1530"/>
      <c r="C135" s="1530"/>
      <c r="D135" s="1530"/>
      <c r="E135" s="1530"/>
      <c r="G135" s="1535"/>
      <c r="H135" s="1530"/>
      <c r="I135" s="1530"/>
      <c r="J135" s="1530"/>
      <c r="K135" s="1530"/>
      <c r="L135" s="1530"/>
      <c r="M135" s="1530"/>
      <c r="N135" s="1530"/>
      <c r="O135" s="1530"/>
      <c r="P135" s="1535"/>
      <c r="Q135" s="1530"/>
      <c r="R135" s="1530"/>
      <c r="S135" s="1530"/>
      <c r="T135" s="1530"/>
      <c r="U135" s="1530"/>
      <c r="V135" s="1530"/>
      <c r="W135" s="1530"/>
      <c r="X135" s="1530"/>
      <c r="Y135" s="1535"/>
      <c r="Z135" s="1535"/>
      <c r="AA135" s="1530"/>
      <c r="AB135" s="1530"/>
      <c r="AC135" s="1530"/>
      <c r="AD135" s="1530"/>
      <c r="AE135" s="1530"/>
      <c r="AF135" s="1530"/>
      <c r="AG135" s="1530"/>
      <c r="AH135" s="1530"/>
      <c r="AI135" s="1535"/>
      <c r="AJ135" s="1530"/>
      <c r="AK135" s="1530"/>
      <c r="AL135" s="1530"/>
      <c r="AM135" s="1530"/>
      <c r="AN135" s="1530"/>
      <c r="AO135" s="1530"/>
      <c r="AP135" s="1530"/>
      <c r="AQ135" s="1530"/>
      <c r="AR135" s="920"/>
      <c r="AS135" s="920"/>
      <c r="AT135" s="920"/>
    </row>
    <row r="136" spans="2:46" ht="20.100000000000001" customHeight="1">
      <c r="B136" s="1530"/>
      <c r="C136" s="1530"/>
      <c r="D136" s="1530"/>
      <c r="F136" s="1530"/>
      <c r="G136" s="1535"/>
      <c r="H136" s="1530"/>
      <c r="I136" s="1530"/>
      <c r="J136" s="1530"/>
      <c r="K136" s="1530"/>
      <c r="L136" s="1530"/>
      <c r="M136" s="1530"/>
      <c r="N136" s="1530"/>
      <c r="O136" s="1530"/>
      <c r="P136" s="1535"/>
      <c r="Q136" s="1530"/>
      <c r="R136" s="1530"/>
      <c r="S136" s="1530"/>
      <c r="T136" s="1530"/>
      <c r="U136" s="1530"/>
      <c r="V136" s="1530"/>
      <c r="W136" s="1530"/>
      <c r="X136" s="1530"/>
      <c r="Y136" s="1535"/>
      <c r="Z136" s="1535"/>
      <c r="AA136" s="1530"/>
      <c r="AB136" s="1530"/>
      <c r="AC136" s="1530"/>
      <c r="AD136" s="1530"/>
      <c r="AE136" s="1530"/>
      <c r="AF136" s="1530"/>
      <c r="AG136" s="1530"/>
      <c r="AH136" s="1530"/>
      <c r="AI136" s="1535"/>
      <c r="AJ136" s="1530"/>
      <c r="AK136" s="1530"/>
      <c r="AL136" s="1530"/>
      <c r="AM136" s="1530"/>
      <c r="AN136" s="1530"/>
      <c r="AO136" s="1530"/>
      <c r="AP136" s="1530"/>
      <c r="AQ136" s="1530"/>
      <c r="AR136" s="920"/>
      <c r="AS136" s="920"/>
      <c r="AT136" s="920"/>
    </row>
    <row r="137" spans="2:46" ht="20.100000000000001" customHeight="1">
      <c r="B137" s="1530"/>
      <c r="C137" s="1530"/>
      <c r="D137" s="1530"/>
      <c r="F137" s="1530"/>
      <c r="G137" s="1535"/>
      <c r="H137" s="1530"/>
      <c r="I137" s="1530"/>
      <c r="J137" s="1530"/>
      <c r="K137" s="1530"/>
      <c r="L137" s="1530"/>
      <c r="M137" s="1530"/>
      <c r="N137" s="1530"/>
      <c r="O137" s="1530"/>
      <c r="P137" s="1535"/>
      <c r="Q137" s="1530"/>
      <c r="R137" s="1530"/>
      <c r="S137" s="1530"/>
      <c r="T137" s="1530"/>
      <c r="U137" s="1530"/>
      <c r="V137" s="1530"/>
      <c r="W137" s="1530"/>
      <c r="X137" s="1530"/>
      <c r="Y137" s="1535"/>
      <c r="Z137" s="1535"/>
      <c r="AA137" s="1530"/>
      <c r="AB137" s="1530"/>
      <c r="AC137" s="1530"/>
      <c r="AD137" s="1530"/>
      <c r="AE137" s="1530"/>
      <c r="AF137" s="1530"/>
      <c r="AG137" s="1530"/>
      <c r="AH137" s="1530"/>
      <c r="AI137" s="1535"/>
      <c r="AJ137" s="1530"/>
      <c r="AK137" s="1530"/>
      <c r="AL137" s="1530"/>
      <c r="AM137" s="1530"/>
      <c r="AN137" s="1530"/>
      <c r="AO137" s="1530"/>
      <c r="AP137" s="1530"/>
      <c r="AQ137" s="1530"/>
      <c r="AR137" s="920"/>
      <c r="AS137" s="920"/>
      <c r="AT137" s="920"/>
    </row>
    <row r="138" spans="2:46" ht="20.100000000000001" customHeight="1">
      <c r="B138" s="1530"/>
      <c r="C138" s="1530"/>
      <c r="D138" s="1530"/>
      <c r="E138" s="1530"/>
      <c r="G138" s="1535"/>
      <c r="H138" s="1530"/>
      <c r="I138" s="1530"/>
      <c r="J138" s="1530"/>
      <c r="K138" s="1530"/>
      <c r="L138" s="1530"/>
      <c r="M138" s="1530"/>
      <c r="N138" s="1530"/>
      <c r="O138" s="1530"/>
      <c r="P138" s="1535"/>
      <c r="Q138" s="1530"/>
      <c r="R138" s="1530"/>
      <c r="S138" s="1530"/>
      <c r="T138" s="1530"/>
      <c r="U138" s="1530"/>
      <c r="V138" s="1530"/>
      <c r="W138" s="1530"/>
      <c r="X138" s="1530"/>
      <c r="Y138" s="1535"/>
      <c r="Z138" s="1535"/>
      <c r="AA138" s="1530"/>
      <c r="AB138" s="1530"/>
      <c r="AC138" s="1530"/>
      <c r="AD138" s="1530"/>
      <c r="AE138" s="1530"/>
      <c r="AF138" s="1530"/>
      <c r="AG138" s="1530"/>
      <c r="AH138" s="1530"/>
      <c r="AI138" s="1535"/>
      <c r="AJ138" s="1530"/>
      <c r="AK138" s="1530"/>
      <c r="AL138" s="1530"/>
      <c r="AM138" s="1530"/>
      <c r="AN138" s="1530"/>
      <c r="AO138" s="1530"/>
      <c r="AP138" s="1530"/>
      <c r="AQ138" s="1530"/>
      <c r="AR138" s="920"/>
      <c r="AS138" s="920"/>
      <c r="AT138" s="920"/>
    </row>
    <row r="139" spans="2:46" ht="20.100000000000001" customHeight="1">
      <c r="B139" s="1530"/>
      <c r="C139" s="1530"/>
      <c r="D139" s="1530"/>
      <c r="F139" s="1530"/>
      <c r="G139" s="1535"/>
      <c r="H139" s="1530"/>
      <c r="I139" s="1530"/>
      <c r="J139" s="1530"/>
      <c r="K139" s="1530"/>
      <c r="L139" s="1530"/>
      <c r="M139" s="1530"/>
      <c r="N139" s="1530"/>
      <c r="O139" s="1530"/>
      <c r="P139" s="1535"/>
      <c r="Q139" s="1530"/>
      <c r="R139" s="1530"/>
      <c r="S139" s="1530"/>
      <c r="T139" s="1530"/>
      <c r="U139" s="1530"/>
      <c r="V139" s="1530"/>
      <c r="W139" s="1530"/>
      <c r="X139" s="1530"/>
      <c r="Y139" s="1535"/>
      <c r="Z139" s="1535"/>
      <c r="AA139" s="1530"/>
      <c r="AB139" s="1530"/>
      <c r="AC139" s="1530"/>
      <c r="AD139" s="1530"/>
      <c r="AE139" s="1530"/>
      <c r="AF139" s="1530"/>
      <c r="AG139" s="1530"/>
      <c r="AH139" s="1530"/>
      <c r="AI139" s="1535"/>
      <c r="AJ139" s="1530"/>
      <c r="AK139" s="1530"/>
      <c r="AL139" s="1530"/>
      <c r="AM139" s="1530"/>
      <c r="AN139" s="1530"/>
      <c r="AO139" s="1530"/>
      <c r="AP139" s="1530"/>
      <c r="AQ139" s="1530"/>
      <c r="AR139" s="920"/>
      <c r="AS139" s="920"/>
      <c r="AT139" s="920"/>
    </row>
    <row r="140" spans="2:46" ht="20.100000000000001" customHeight="1">
      <c r="B140" s="1530"/>
      <c r="C140" s="1530"/>
      <c r="D140" s="1530"/>
      <c r="F140" s="1530"/>
      <c r="G140" s="1535"/>
      <c r="H140" s="1530"/>
      <c r="I140" s="1530"/>
      <c r="J140" s="1530"/>
      <c r="K140" s="1530"/>
      <c r="L140" s="1530"/>
      <c r="M140" s="1530"/>
      <c r="N140" s="1530"/>
      <c r="O140" s="1530"/>
      <c r="P140" s="1535"/>
      <c r="Q140" s="1530"/>
      <c r="R140" s="1530"/>
      <c r="S140" s="1530"/>
      <c r="T140" s="1530"/>
      <c r="U140" s="1530"/>
      <c r="V140" s="1530"/>
      <c r="W140" s="1530"/>
      <c r="X140" s="1530"/>
      <c r="Y140" s="1535"/>
      <c r="Z140" s="1535"/>
      <c r="AA140" s="1530"/>
      <c r="AB140" s="1530"/>
      <c r="AC140" s="1530"/>
      <c r="AD140" s="1530"/>
      <c r="AE140" s="1530"/>
      <c r="AF140" s="1530"/>
      <c r="AG140" s="1530"/>
      <c r="AH140" s="1530"/>
      <c r="AI140" s="1535"/>
      <c r="AJ140" s="1530"/>
      <c r="AK140" s="1530"/>
      <c r="AL140" s="1530"/>
      <c r="AM140" s="1530"/>
      <c r="AN140" s="1530"/>
      <c r="AO140" s="1530"/>
      <c r="AP140" s="1530"/>
      <c r="AQ140" s="1530"/>
      <c r="AR140" s="920"/>
      <c r="AS140" s="920"/>
      <c r="AT140" s="920"/>
    </row>
    <row r="141" spans="2:46" ht="20.100000000000001" customHeight="1">
      <c r="B141" s="1530"/>
      <c r="C141" s="1530"/>
      <c r="D141" s="1530"/>
      <c r="E141" s="1530"/>
      <c r="G141" s="1535"/>
      <c r="H141" s="1530"/>
      <c r="I141" s="1530"/>
      <c r="J141" s="1530"/>
      <c r="K141" s="1530"/>
      <c r="L141" s="1530"/>
      <c r="M141" s="1530"/>
      <c r="N141" s="1530"/>
      <c r="O141" s="1530"/>
      <c r="P141" s="1535"/>
      <c r="Q141" s="1530"/>
      <c r="R141" s="1530"/>
      <c r="S141" s="1530"/>
      <c r="T141" s="1530"/>
      <c r="U141" s="1530"/>
      <c r="V141" s="1530"/>
      <c r="W141" s="1530"/>
      <c r="X141" s="1530"/>
      <c r="Y141" s="1535"/>
      <c r="Z141" s="1535"/>
      <c r="AA141" s="1530"/>
      <c r="AB141" s="1530"/>
      <c r="AC141" s="1530"/>
      <c r="AD141" s="1530"/>
      <c r="AE141" s="1530"/>
      <c r="AF141" s="1530"/>
      <c r="AG141" s="1530"/>
      <c r="AH141" s="1530"/>
      <c r="AI141" s="1535"/>
      <c r="AJ141" s="1530"/>
      <c r="AK141" s="1530"/>
      <c r="AL141" s="1530"/>
      <c r="AM141" s="1530"/>
      <c r="AN141" s="1530"/>
      <c r="AO141" s="1530"/>
      <c r="AP141" s="1530"/>
      <c r="AQ141" s="1530"/>
      <c r="AR141" s="920"/>
      <c r="AS141" s="920"/>
      <c r="AT141" s="920"/>
    </row>
    <row r="142" spans="2:46" ht="20.100000000000001" customHeight="1">
      <c r="B142" s="1530"/>
      <c r="C142" s="1530"/>
      <c r="D142" s="1530"/>
      <c r="F142" s="1530"/>
      <c r="G142" s="1535"/>
      <c r="H142" s="1530"/>
      <c r="I142" s="1530"/>
      <c r="J142" s="1530"/>
      <c r="K142" s="1530"/>
      <c r="L142" s="1530"/>
      <c r="M142" s="1530"/>
      <c r="N142" s="1530"/>
      <c r="O142" s="1530"/>
      <c r="P142" s="1535"/>
      <c r="Q142" s="1530"/>
      <c r="R142" s="1530"/>
      <c r="S142" s="1530"/>
      <c r="T142" s="1530"/>
      <c r="U142" s="1530"/>
      <c r="V142" s="1530"/>
      <c r="W142" s="1530"/>
      <c r="X142" s="1530"/>
      <c r="Y142" s="1535"/>
      <c r="Z142" s="1535"/>
      <c r="AA142" s="1530"/>
      <c r="AB142" s="1530"/>
      <c r="AC142" s="1530"/>
      <c r="AD142" s="1530"/>
      <c r="AE142" s="1530"/>
      <c r="AF142" s="1530"/>
      <c r="AG142" s="1530"/>
      <c r="AH142" s="1530"/>
      <c r="AI142" s="1535"/>
      <c r="AJ142" s="1530"/>
      <c r="AK142" s="1530"/>
      <c r="AL142" s="1530"/>
      <c r="AM142" s="1530"/>
      <c r="AN142" s="1530"/>
      <c r="AO142" s="1530"/>
      <c r="AP142" s="1530"/>
      <c r="AQ142" s="1530"/>
      <c r="AR142" s="920"/>
      <c r="AS142" s="920"/>
      <c r="AT142" s="920"/>
    </row>
    <row r="143" spans="2:46" ht="20.100000000000001" customHeight="1">
      <c r="B143" s="1530"/>
      <c r="C143" s="1530"/>
      <c r="D143" s="1530"/>
      <c r="F143" s="1530"/>
      <c r="G143" s="1535"/>
      <c r="H143" s="1530"/>
      <c r="I143" s="1530"/>
      <c r="J143" s="1530"/>
      <c r="K143" s="1530"/>
      <c r="L143" s="1530"/>
      <c r="M143" s="1530"/>
      <c r="N143" s="1530"/>
      <c r="O143" s="1530"/>
      <c r="P143" s="1535"/>
      <c r="Q143" s="1530"/>
      <c r="R143" s="1530"/>
      <c r="S143" s="1530"/>
      <c r="T143" s="1530"/>
      <c r="U143" s="1530"/>
      <c r="V143" s="1530"/>
      <c r="W143" s="1530"/>
      <c r="X143" s="1530"/>
      <c r="Y143" s="1535"/>
      <c r="Z143" s="1535"/>
      <c r="AA143" s="1530"/>
      <c r="AB143" s="1530"/>
      <c r="AC143" s="1530"/>
      <c r="AD143" s="1530"/>
      <c r="AE143" s="1530"/>
      <c r="AF143" s="1530"/>
      <c r="AG143" s="1530"/>
      <c r="AH143" s="1530"/>
      <c r="AI143" s="1535"/>
      <c r="AJ143" s="1530"/>
      <c r="AK143" s="1530"/>
      <c r="AL143" s="1530"/>
      <c r="AM143" s="1530"/>
      <c r="AN143" s="1530"/>
      <c r="AO143" s="1530"/>
      <c r="AP143" s="1530"/>
      <c r="AQ143" s="1530"/>
      <c r="AR143" s="920"/>
      <c r="AS143" s="920"/>
      <c r="AT143" s="920"/>
    </row>
    <row r="144" spans="2:46" ht="20.100000000000001" customHeight="1">
      <c r="B144" s="1530"/>
      <c r="C144" s="957"/>
      <c r="D144" s="1530"/>
      <c r="E144" s="1530"/>
      <c r="F144" s="1530"/>
      <c r="G144" s="1535"/>
      <c r="H144" s="1530"/>
      <c r="I144" s="1530"/>
      <c r="J144" s="1530"/>
      <c r="K144" s="1530"/>
      <c r="L144" s="1530"/>
      <c r="M144" s="1530"/>
      <c r="N144" s="1530"/>
      <c r="O144" s="1530"/>
      <c r="P144" s="1535"/>
      <c r="Q144" s="1530"/>
      <c r="R144" s="1530"/>
      <c r="S144" s="1530"/>
      <c r="T144" s="1530"/>
      <c r="U144" s="1530"/>
      <c r="V144" s="1530"/>
      <c r="W144" s="1530"/>
      <c r="X144" s="1530"/>
      <c r="Y144" s="1535"/>
      <c r="Z144" s="1535"/>
      <c r="AA144" s="1530"/>
      <c r="AB144" s="1530"/>
      <c r="AC144" s="1530"/>
      <c r="AD144" s="1530"/>
      <c r="AE144" s="1530"/>
      <c r="AF144" s="1530"/>
      <c r="AG144" s="1530"/>
      <c r="AH144" s="1530"/>
      <c r="AI144" s="1535"/>
      <c r="AJ144" s="1530"/>
      <c r="AK144" s="1530"/>
      <c r="AL144" s="1530"/>
      <c r="AM144" s="1530"/>
      <c r="AN144" s="1530"/>
      <c r="AO144" s="1530"/>
      <c r="AP144" s="1530"/>
      <c r="AQ144" s="1530"/>
      <c r="AR144" s="920"/>
      <c r="AS144" s="920"/>
      <c r="AT144" s="920"/>
    </row>
    <row r="145" spans="2:46" ht="20.100000000000001" customHeight="1">
      <c r="B145" s="1530"/>
      <c r="C145" s="1530"/>
      <c r="D145" s="1530"/>
      <c r="E145" s="1530"/>
      <c r="F145" s="1530"/>
      <c r="G145" s="1535"/>
      <c r="H145" s="1530"/>
      <c r="I145" s="1530"/>
      <c r="J145" s="1530"/>
      <c r="K145" s="1530"/>
      <c r="L145" s="1530"/>
      <c r="M145" s="1530"/>
      <c r="N145" s="1530"/>
      <c r="O145" s="1530"/>
      <c r="P145" s="1535"/>
      <c r="Q145" s="1530"/>
      <c r="R145" s="1530"/>
      <c r="S145" s="1530"/>
      <c r="T145" s="1530"/>
      <c r="U145" s="1530"/>
      <c r="V145" s="1530"/>
      <c r="W145" s="1530"/>
      <c r="X145" s="1530"/>
      <c r="Y145" s="1535"/>
      <c r="Z145" s="1535"/>
      <c r="AA145" s="1530"/>
      <c r="AB145" s="1530"/>
      <c r="AC145" s="1530"/>
      <c r="AD145" s="1530"/>
      <c r="AE145" s="1530"/>
      <c r="AF145" s="1530"/>
      <c r="AG145" s="1530"/>
      <c r="AH145" s="1530"/>
      <c r="AI145" s="1535"/>
      <c r="AJ145" s="1530"/>
      <c r="AK145" s="1530"/>
      <c r="AL145" s="1530"/>
      <c r="AM145" s="1530"/>
      <c r="AN145" s="1530"/>
      <c r="AO145" s="1530"/>
      <c r="AP145" s="1530"/>
      <c r="AQ145" s="1530"/>
      <c r="AR145" s="920"/>
      <c r="AS145" s="920"/>
      <c r="AT145" s="920"/>
    </row>
    <row r="146" spans="2:46" ht="20.100000000000001" customHeight="1">
      <c r="B146" s="1530"/>
      <c r="C146" s="1530"/>
      <c r="D146" s="1530"/>
      <c r="E146" s="1530"/>
      <c r="F146" s="1530"/>
      <c r="G146" s="1535"/>
      <c r="H146" s="1530"/>
      <c r="I146" s="1530"/>
      <c r="J146" s="1530"/>
      <c r="K146" s="1530"/>
      <c r="L146" s="1530"/>
      <c r="M146" s="1530"/>
      <c r="N146" s="1530"/>
      <c r="O146" s="1530"/>
      <c r="P146" s="1535"/>
      <c r="Q146" s="1530"/>
      <c r="R146" s="1530"/>
      <c r="S146" s="1530"/>
      <c r="T146" s="1530"/>
      <c r="U146" s="1530"/>
      <c r="V146" s="1530"/>
      <c r="W146" s="1530"/>
      <c r="X146" s="1530"/>
      <c r="Y146" s="1535"/>
      <c r="Z146" s="1535"/>
      <c r="AA146" s="1530"/>
      <c r="AB146" s="1530"/>
      <c r="AC146" s="1530"/>
      <c r="AD146" s="1530"/>
      <c r="AE146" s="1530"/>
      <c r="AF146" s="1530"/>
      <c r="AG146" s="1530"/>
      <c r="AH146" s="1530"/>
      <c r="AI146" s="1535"/>
      <c r="AJ146" s="1530"/>
      <c r="AK146" s="1530"/>
      <c r="AL146" s="1530"/>
      <c r="AM146" s="1530"/>
      <c r="AN146" s="1530"/>
      <c r="AO146" s="1530"/>
      <c r="AP146" s="1530"/>
      <c r="AQ146" s="1530"/>
      <c r="AR146" s="920"/>
      <c r="AS146" s="920"/>
      <c r="AT146" s="920"/>
    </row>
    <row r="147" spans="2:46" ht="20.100000000000001" customHeight="1">
      <c r="B147" s="1530"/>
      <c r="C147" s="1530"/>
      <c r="D147" s="1530"/>
      <c r="E147" s="1530"/>
      <c r="F147" s="1530"/>
      <c r="G147" s="1535"/>
      <c r="H147" s="1530"/>
      <c r="I147" s="1530"/>
      <c r="J147" s="1530"/>
      <c r="K147" s="1530"/>
      <c r="L147" s="1530"/>
      <c r="M147" s="1530"/>
      <c r="N147" s="1530"/>
      <c r="O147" s="1530"/>
      <c r="P147" s="1535"/>
      <c r="Q147" s="1530"/>
      <c r="R147" s="1530"/>
      <c r="S147" s="1530"/>
      <c r="T147" s="1530"/>
      <c r="U147" s="1530"/>
      <c r="V147" s="1530"/>
      <c r="W147" s="1530"/>
      <c r="X147" s="1530"/>
      <c r="Y147" s="1535"/>
      <c r="Z147" s="1535"/>
      <c r="AA147" s="1530"/>
      <c r="AB147" s="1530"/>
      <c r="AC147" s="1530"/>
      <c r="AD147" s="1530"/>
      <c r="AE147" s="1530"/>
      <c r="AF147" s="1530"/>
      <c r="AG147" s="1530"/>
      <c r="AH147" s="1530"/>
      <c r="AI147" s="1535"/>
      <c r="AJ147" s="1530"/>
      <c r="AK147" s="1530"/>
      <c r="AL147" s="1530"/>
      <c r="AM147" s="1530"/>
      <c r="AN147" s="1530"/>
      <c r="AO147" s="1530"/>
      <c r="AP147" s="1530"/>
      <c r="AQ147" s="1530"/>
      <c r="AR147" s="920"/>
      <c r="AS147" s="920"/>
      <c r="AT147" s="920"/>
    </row>
    <row r="148" spans="2:46" ht="20.100000000000001" customHeight="1">
      <c r="B148" s="1530"/>
      <c r="C148" s="1530"/>
      <c r="D148" s="1530"/>
      <c r="E148" s="1530"/>
      <c r="F148" s="1530"/>
      <c r="G148" s="1535"/>
      <c r="H148" s="1530"/>
      <c r="I148" s="1530"/>
      <c r="J148" s="1530"/>
      <c r="K148" s="1530"/>
      <c r="L148" s="1530"/>
      <c r="M148" s="1530"/>
      <c r="N148" s="1530"/>
      <c r="O148" s="1530"/>
      <c r="P148" s="1535"/>
      <c r="Q148" s="1530"/>
      <c r="R148" s="1530"/>
      <c r="S148" s="1530"/>
      <c r="T148" s="1530"/>
      <c r="U148" s="1530"/>
      <c r="V148" s="1530"/>
      <c r="W148" s="1530"/>
      <c r="X148" s="1530"/>
      <c r="Y148" s="1535"/>
      <c r="Z148" s="1535"/>
      <c r="AA148" s="1530"/>
      <c r="AB148" s="1530"/>
      <c r="AC148" s="1530"/>
      <c r="AD148" s="1530"/>
      <c r="AE148" s="1530"/>
      <c r="AF148" s="1530"/>
      <c r="AG148" s="1530"/>
      <c r="AH148" s="1530"/>
      <c r="AI148" s="1535"/>
      <c r="AJ148" s="1530"/>
      <c r="AK148" s="1530"/>
      <c r="AL148" s="1530"/>
      <c r="AM148" s="1530"/>
      <c r="AN148" s="1530"/>
      <c r="AO148" s="1530"/>
      <c r="AP148" s="1530"/>
      <c r="AQ148" s="1530"/>
      <c r="AR148" s="920"/>
      <c r="AS148" s="920"/>
      <c r="AT148" s="920"/>
    </row>
    <row r="149" spans="2:46" ht="20.100000000000001" customHeight="1">
      <c r="B149" s="920"/>
      <c r="C149" s="920"/>
      <c r="D149" s="1530"/>
      <c r="E149" s="920"/>
      <c r="F149" s="920"/>
      <c r="H149" s="920"/>
      <c r="I149" s="920"/>
      <c r="J149" s="920"/>
      <c r="K149" s="920"/>
      <c r="L149" s="920"/>
      <c r="M149" s="920"/>
      <c r="N149" s="920"/>
      <c r="O149" s="920"/>
      <c r="Q149" s="920"/>
      <c r="R149" s="920"/>
      <c r="S149" s="920"/>
      <c r="T149" s="920"/>
      <c r="U149" s="920"/>
      <c r="V149" s="920"/>
      <c r="W149" s="920"/>
      <c r="X149" s="920"/>
      <c r="AA149" s="920"/>
      <c r="AB149" s="920"/>
      <c r="AC149" s="920"/>
      <c r="AD149" s="920"/>
      <c r="AE149" s="920"/>
      <c r="AF149" s="920"/>
      <c r="AG149" s="920"/>
      <c r="AH149" s="920"/>
      <c r="AJ149" s="920"/>
      <c r="AK149" s="920"/>
      <c r="AL149" s="920"/>
      <c r="AM149" s="920"/>
      <c r="AN149" s="920"/>
      <c r="AO149" s="920"/>
      <c r="AP149" s="920"/>
      <c r="AQ149" s="920"/>
      <c r="AR149" s="920"/>
      <c r="AS149" s="920"/>
      <c r="AT149" s="920"/>
    </row>
    <row r="150" spans="2:46" ht="20.100000000000001" customHeight="1">
      <c r="F150" s="1530"/>
    </row>
    <row r="151" spans="2:46" ht="20.100000000000001" customHeight="1">
      <c r="F151" s="1530"/>
    </row>
  </sheetData>
  <mergeCells count="37">
    <mergeCell ref="AP6:AP7"/>
    <mergeCell ref="AD6:AD7"/>
    <mergeCell ref="AF6:AF7"/>
    <mergeCell ref="AG6:AG7"/>
    <mergeCell ref="AL6:AL7"/>
    <mergeCell ref="AM6:AM7"/>
    <mergeCell ref="AO6:AO7"/>
    <mergeCell ref="AH5:AH7"/>
    <mergeCell ref="AJ5:AJ7"/>
    <mergeCell ref="AK5:AK7"/>
    <mergeCell ref="AN5:AN7"/>
    <mergeCell ref="AE5:AE7"/>
    <mergeCell ref="T6:T7"/>
    <mergeCell ref="V6:V7"/>
    <mergeCell ref="W6:W7"/>
    <mergeCell ref="AC6:AC7"/>
    <mergeCell ref="R5:R7"/>
    <mergeCell ref="U5:U7"/>
    <mergeCell ref="X5:X7"/>
    <mergeCell ref="AA5:AA7"/>
    <mergeCell ref="AB5:AB7"/>
    <mergeCell ref="B4:F7"/>
    <mergeCell ref="H4:O4"/>
    <mergeCell ref="Q4:X4"/>
    <mergeCell ref="AA4:AH4"/>
    <mergeCell ref="AJ4:AQ4"/>
    <mergeCell ref="H5:H7"/>
    <mergeCell ref="I5:I7"/>
    <mergeCell ref="L5:L7"/>
    <mergeCell ref="O5:O7"/>
    <mergeCell ref="Q5:Q7"/>
    <mergeCell ref="AQ5:AQ7"/>
    <mergeCell ref="J6:J7"/>
    <mergeCell ref="K6:K7"/>
    <mergeCell ref="M6:M7"/>
    <mergeCell ref="N6:N7"/>
    <mergeCell ref="S6:S7"/>
  </mergeCells>
  <phoneticPr fontId="8" type="noConversion"/>
  <printOptions horizontalCentered="1" verticalCentered="1"/>
  <pageMargins left="0.15748031496062992" right="0.15748031496062992" top="0.39370078740157483" bottom="0.39370078740157483" header="0" footer="0"/>
  <pageSetup paperSize="9" scale="6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O43"/>
  <sheetViews>
    <sheetView showGridLines="0" zoomScaleNormal="100" workbookViewId="0">
      <pane ySplit="7" topLeftCell="A14" activePane="bottomLeft" state="frozen"/>
      <selection activeCell="I2" sqref="I2"/>
      <selection pane="bottomLeft" activeCell="I2" sqref="I2"/>
    </sheetView>
  </sheetViews>
  <sheetFormatPr defaultColWidth="9.140625" defaultRowHeight="20.100000000000001" customHeight="1"/>
  <cols>
    <col min="1" max="1" width="4.7109375" style="486" customWidth="1"/>
    <col min="2" max="2" width="2.28515625" style="486" customWidth="1"/>
    <col min="3" max="3" width="3.5703125" style="486" customWidth="1"/>
    <col min="4" max="5" width="2.28515625" style="486" customWidth="1"/>
    <col min="6" max="6" width="27.140625" style="486" customWidth="1"/>
    <col min="7" max="7" width="1" style="1512" customWidth="1"/>
    <col min="8" max="15" width="10.7109375" style="486" customWidth="1"/>
    <col min="16" max="16" width="1" style="1512" customWidth="1"/>
    <col min="17" max="24" width="10.7109375" style="486" customWidth="1"/>
    <col min="25" max="16384" width="9.140625" style="486"/>
  </cols>
  <sheetData>
    <row r="2" spans="2:41" ht="20.100000000000001" customHeight="1">
      <c r="B2" s="1511" t="s">
        <v>2652</v>
      </c>
    </row>
    <row r="3" spans="2:41" ht="14.25" customHeight="1" thickBot="1">
      <c r="G3" s="1513"/>
      <c r="P3" s="1513"/>
      <c r="X3" s="1570" t="s">
        <v>2588</v>
      </c>
    </row>
    <row r="4" spans="2:41" ht="20.100000000000001" customHeight="1">
      <c r="B4" s="3624" t="s">
        <v>2545</v>
      </c>
      <c r="C4" s="3624"/>
      <c r="D4" s="3624"/>
      <c r="E4" s="3624"/>
      <c r="F4" s="3625"/>
      <c r="G4" s="1513"/>
      <c r="H4" s="3628" t="s">
        <v>2546</v>
      </c>
      <c r="I4" s="3624"/>
      <c r="J4" s="3624"/>
      <c r="K4" s="3624"/>
      <c r="L4" s="3624"/>
      <c r="M4" s="3624"/>
      <c r="N4" s="3624"/>
      <c r="O4" s="3625"/>
      <c r="P4" s="1513"/>
      <c r="Q4" s="3629" t="s">
        <v>2547</v>
      </c>
      <c r="R4" s="3630"/>
      <c r="S4" s="3630"/>
      <c r="T4" s="3630"/>
      <c r="U4" s="3630"/>
      <c r="V4" s="3630"/>
      <c r="W4" s="3630"/>
      <c r="X4" s="3631"/>
    </row>
    <row r="5" spans="2:41" ht="8.25" customHeight="1">
      <c r="B5" s="3626"/>
      <c r="C5" s="3626"/>
      <c r="D5" s="3626"/>
      <c r="E5" s="3626"/>
      <c r="F5" s="3627"/>
      <c r="G5" s="1513"/>
      <c r="H5" s="3638" t="s">
        <v>2548</v>
      </c>
      <c r="I5" s="3641" t="s">
        <v>2549</v>
      </c>
      <c r="J5" s="1514"/>
      <c r="K5" s="1515"/>
      <c r="L5" s="3641" t="s">
        <v>2550</v>
      </c>
      <c r="M5" s="1516"/>
      <c r="N5" s="1517"/>
      <c r="O5" s="3644" t="s">
        <v>2589</v>
      </c>
      <c r="P5" s="1513"/>
      <c r="Q5" s="3638" t="s">
        <v>2548</v>
      </c>
      <c r="R5" s="3641" t="s">
        <v>2549</v>
      </c>
      <c r="S5" s="1514"/>
      <c r="T5" s="1515"/>
      <c r="U5" s="3641" t="s">
        <v>2550</v>
      </c>
      <c r="V5" s="1516"/>
      <c r="W5" s="1517"/>
      <c r="X5" s="3644" t="s">
        <v>2589</v>
      </c>
    </row>
    <row r="6" spans="2:41" ht="8.25" customHeight="1">
      <c r="B6" s="3626"/>
      <c r="C6" s="3626"/>
      <c r="D6" s="3626"/>
      <c r="E6" s="3626"/>
      <c r="F6" s="3627"/>
      <c r="G6" s="1513"/>
      <c r="H6" s="3639"/>
      <c r="I6" s="3642"/>
      <c r="J6" s="3647" t="s">
        <v>2590</v>
      </c>
      <c r="K6" s="3649" t="s">
        <v>2591</v>
      </c>
      <c r="L6" s="3642"/>
      <c r="M6" s="3647" t="s">
        <v>2592</v>
      </c>
      <c r="N6" s="3649" t="s">
        <v>2593</v>
      </c>
      <c r="O6" s="3645"/>
      <c r="P6" s="1513"/>
      <c r="Q6" s="3639"/>
      <c r="R6" s="3642"/>
      <c r="S6" s="3647" t="s">
        <v>2590</v>
      </c>
      <c r="T6" s="3649" t="s">
        <v>2591</v>
      </c>
      <c r="U6" s="3642"/>
      <c r="V6" s="3647" t="s">
        <v>2592</v>
      </c>
      <c r="W6" s="3649" t="s">
        <v>2593</v>
      </c>
      <c r="X6" s="3645"/>
    </row>
    <row r="7" spans="2:41" ht="16.5" customHeight="1" thickBot="1">
      <c r="B7" s="3626"/>
      <c r="C7" s="3626"/>
      <c r="D7" s="3626"/>
      <c r="E7" s="3626"/>
      <c r="F7" s="3627"/>
      <c r="G7" s="1518"/>
      <c r="H7" s="3639"/>
      <c r="I7" s="3642"/>
      <c r="J7" s="3651"/>
      <c r="K7" s="3652"/>
      <c r="L7" s="3642"/>
      <c r="M7" s="3651"/>
      <c r="N7" s="3652"/>
      <c r="O7" s="3645"/>
      <c r="P7" s="1518"/>
      <c r="Q7" s="3639"/>
      <c r="R7" s="3642"/>
      <c r="S7" s="3651"/>
      <c r="T7" s="3652"/>
      <c r="U7" s="3642"/>
      <c r="V7" s="3651"/>
      <c r="W7" s="3652"/>
      <c r="X7" s="3645"/>
    </row>
    <row r="8" spans="2:41" s="1084" customFormat="1" ht="20.100000000000001" customHeight="1" thickBot="1">
      <c r="B8" s="1571" t="s">
        <v>2594</v>
      </c>
      <c r="C8" s="1572"/>
      <c r="D8" s="1572"/>
      <c r="E8" s="1572"/>
      <c r="F8" s="1572"/>
      <c r="G8" s="1535"/>
      <c r="H8" s="1519"/>
      <c r="I8" s="1519"/>
      <c r="J8" s="1519"/>
      <c r="K8" s="1519"/>
      <c r="L8" s="1519"/>
      <c r="M8" s="1519"/>
      <c r="N8" s="1519"/>
      <c r="O8" s="1519"/>
      <c r="P8" s="1521"/>
      <c r="Q8" s="1519"/>
      <c r="R8" s="1519"/>
      <c r="S8" s="1519"/>
      <c r="T8" s="1519"/>
      <c r="U8" s="1519"/>
      <c r="V8" s="1519"/>
      <c r="W8" s="1519"/>
      <c r="X8" s="1519"/>
      <c r="Y8" s="1530"/>
    </row>
    <row r="9" spans="2:41" s="1084" customFormat="1" ht="18" customHeight="1">
      <c r="B9" s="1519"/>
      <c r="C9" s="1572" t="s">
        <v>2595</v>
      </c>
      <c r="D9" s="1572"/>
      <c r="E9" s="1572"/>
      <c r="F9" s="1573"/>
      <c r="G9" s="1574"/>
      <c r="H9" s="1522"/>
      <c r="I9" s="1523"/>
      <c r="J9" s="1575">
        <f>('[1]해외-본공장손익'!M30+'[1]해외-본공장손익'!M35)/'[1]해외-본공장손익'!M28</f>
        <v>0.28224808906850968</v>
      </c>
      <c r="K9" s="1576"/>
      <c r="L9" s="1523"/>
      <c r="M9" s="1523"/>
      <c r="N9" s="1524"/>
      <c r="O9" s="1520"/>
      <c r="P9" s="1577"/>
      <c r="Q9" s="1522"/>
      <c r="R9" s="1523"/>
      <c r="S9" s="1523"/>
      <c r="T9" s="1524"/>
      <c r="U9" s="1523"/>
      <c r="V9" s="1523"/>
      <c r="W9" s="1524"/>
      <c r="X9" s="1520"/>
      <c r="Y9" s="1530"/>
    </row>
    <row r="10" spans="2:41" s="1084" customFormat="1" ht="18" customHeight="1" thickBot="1">
      <c r="B10" s="1564"/>
      <c r="C10" s="1578" t="s">
        <v>2596</v>
      </c>
      <c r="D10" s="1578"/>
      <c r="E10" s="1578"/>
      <c r="F10" s="1579"/>
      <c r="G10" s="1535"/>
      <c r="H10" s="1566"/>
      <c r="I10" s="1567"/>
      <c r="J10" s="1580">
        <f>'[1]해외-본공장손익'!M30/'[1]해외-본공장손익'!M28</f>
        <v>0.25227576475292851</v>
      </c>
      <c r="K10" s="1581"/>
      <c r="L10" s="1567"/>
      <c r="M10" s="1567"/>
      <c r="N10" s="1568"/>
      <c r="O10" s="1565"/>
      <c r="P10" s="1521"/>
      <c r="Q10" s="1566"/>
      <c r="R10" s="1567"/>
      <c r="S10" s="1567"/>
      <c r="T10" s="1568"/>
      <c r="U10" s="1567"/>
      <c r="V10" s="1567"/>
      <c r="W10" s="1568"/>
      <c r="X10" s="1565"/>
      <c r="Y10" s="1530"/>
    </row>
    <row r="11" spans="2:41" s="920" customFormat="1" ht="5.0999999999999996" customHeight="1">
      <c r="G11" s="1512"/>
      <c r="H11" s="988"/>
      <c r="I11" s="988"/>
      <c r="J11" s="988"/>
      <c r="K11" s="988"/>
      <c r="L11" s="988"/>
      <c r="M11" s="988"/>
      <c r="N11" s="988"/>
      <c r="O11" s="988"/>
      <c r="P11" s="1521"/>
      <c r="Q11" s="988"/>
      <c r="R11" s="988"/>
      <c r="S11" s="988"/>
      <c r="T11" s="988"/>
      <c r="U11" s="988"/>
      <c r="V11" s="988"/>
      <c r="W11" s="988"/>
      <c r="X11" s="988"/>
      <c r="Y11" s="974"/>
      <c r="Z11" s="974"/>
      <c r="AA11" s="974"/>
      <c r="AB11" s="1563"/>
      <c r="AC11" s="1512"/>
      <c r="AD11" s="974"/>
      <c r="AE11" s="1563"/>
      <c r="AF11" s="974"/>
      <c r="AG11" s="1563"/>
      <c r="AH11" s="974"/>
      <c r="AK11" s="1563"/>
      <c r="AO11" s="1563"/>
    </row>
    <row r="12" spans="2:41" s="1084" customFormat="1" ht="20.100000000000001" customHeight="1" thickBot="1">
      <c r="B12" s="1365" t="s">
        <v>2597</v>
      </c>
      <c r="C12" s="1530"/>
      <c r="D12" s="1530"/>
      <c r="E12" s="1530"/>
      <c r="F12" s="1530"/>
      <c r="G12" s="1535"/>
      <c r="H12" s="988"/>
      <c r="I12" s="988"/>
      <c r="J12" s="988"/>
      <c r="K12" s="988"/>
      <c r="L12" s="988"/>
      <c r="M12" s="988"/>
      <c r="N12" s="988"/>
      <c r="O12" s="988"/>
      <c r="P12" s="1521"/>
      <c r="Q12" s="988"/>
      <c r="R12" s="988"/>
      <c r="S12" s="988"/>
      <c r="T12" s="988"/>
      <c r="U12" s="988"/>
      <c r="V12" s="988"/>
      <c r="W12" s="988"/>
      <c r="X12" s="988"/>
      <c r="Y12" s="1530"/>
    </row>
    <row r="13" spans="2:41" s="1283" customFormat="1" ht="18" customHeight="1">
      <c r="B13" s="1519"/>
      <c r="C13" s="1572" t="s">
        <v>2598</v>
      </c>
      <c r="D13" s="1572"/>
      <c r="E13" s="1572"/>
      <c r="F13" s="1573"/>
      <c r="G13" s="1574"/>
      <c r="H13" s="1522"/>
      <c r="I13" s="1523"/>
      <c r="J13" s="1582"/>
      <c r="K13" s="1576"/>
      <c r="L13" s="1523"/>
      <c r="M13" s="1523"/>
      <c r="N13" s="1524"/>
      <c r="O13" s="1520"/>
      <c r="P13" s="1577"/>
      <c r="Q13" s="1522"/>
      <c r="R13" s="1523"/>
      <c r="S13" s="1523"/>
      <c r="T13" s="1524"/>
      <c r="U13" s="1523"/>
      <c r="V13" s="1523"/>
      <c r="W13" s="1524"/>
      <c r="X13" s="1520"/>
      <c r="Y13" s="1530"/>
      <c r="Z13" s="1084"/>
      <c r="AA13" s="1084"/>
    </row>
    <row r="14" spans="2:41" s="1283" customFormat="1" ht="18" customHeight="1" thickBot="1">
      <c r="B14" s="1564"/>
      <c r="C14" s="1578" t="s">
        <v>2599</v>
      </c>
      <c r="D14" s="1578"/>
      <c r="E14" s="1578"/>
      <c r="F14" s="1579"/>
      <c r="G14" s="1535"/>
      <c r="H14" s="1566"/>
      <c r="I14" s="1567"/>
      <c r="J14" s="1583"/>
      <c r="K14" s="1581"/>
      <c r="L14" s="1567"/>
      <c r="M14" s="1567"/>
      <c r="N14" s="1568"/>
      <c r="O14" s="1565"/>
      <c r="P14" s="1521"/>
      <c r="Q14" s="1566"/>
      <c r="R14" s="1567"/>
      <c r="S14" s="1567"/>
      <c r="T14" s="1568"/>
      <c r="U14" s="1567"/>
      <c r="V14" s="1567"/>
      <c r="W14" s="1568"/>
      <c r="X14" s="1565"/>
      <c r="Y14" s="1530"/>
      <c r="Z14" s="1084"/>
      <c r="AA14" s="1084"/>
    </row>
    <row r="15" spans="2:41" s="920" customFormat="1" ht="5.0999999999999996" customHeight="1">
      <c r="G15" s="1512"/>
      <c r="H15" s="988"/>
      <c r="I15" s="988"/>
      <c r="J15" s="988"/>
      <c r="K15" s="988"/>
      <c r="L15" s="988"/>
      <c r="M15" s="988"/>
      <c r="N15" s="988"/>
      <c r="O15" s="988"/>
      <c r="P15" s="1521"/>
      <c r="Q15" s="988"/>
      <c r="R15" s="988"/>
      <c r="S15" s="988"/>
      <c r="T15" s="988"/>
      <c r="U15" s="988"/>
      <c r="V15" s="988"/>
      <c r="W15" s="988"/>
      <c r="X15" s="988"/>
      <c r="Y15" s="974"/>
      <c r="Z15" s="974"/>
      <c r="AA15" s="974"/>
      <c r="AB15" s="1563"/>
      <c r="AC15" s="1512"/>
      <c r="AD15" s="974"/>
      <c r="AE15" s="1563"/>
      <c r="AF15" s="974"/>
      <c r="AG15" s="1563"/>
      <c r="AH15" s="974"/>
      <c r="AK15" s="1563"/>
      <c r="AO15" s="1563"/>
    </row>
    <row r="16" spans="2:41" s="1084" customFormat="1" ht="20.100000000000001" customHeight="1" thickBot="1">
      <c r="B16" s="1365" t="s">
        <v>2600</v>
      </c>
      <c r="C16" s="1530"/>
      <c r="D16" s="1530"/>
      <c r="E16" s="1530"/>
      <c r="F16" s="1530"/>
      <c r="G16" s="1535"/>
      <c r="H16" s="988"/>
      <c r="I16" s="988"/>
      <c r="J16" s="988"/>
      <c r="K16" s="988"/>
      <c r="L16" s="988"/>
      <c r="M16" s="988"/>
      <c r="N16" s="988"/>
      <c r="O16" s="988"/>
      <c r="P16" s="1521"/>
      <c r="Q16" s="988"/>
      <c r="R16" s="988"/>
      <c r="S16" s="988"/>
      <c r="T16" s="988"/>
      <c r="U16" s="988"/>
      <c r="V16" s="988"/>
      <c r="W16" s="988"/>
      <c r="X16" s="988"/>
      <c r="Y16" s="1530"/>
    </row>
    <row r="17" spans="2:27" s="1283" customFormat="1" ht="18" customHeight="1">
      <c r="B17" s="1519"/>
      <c r="C17" s="1519" t="s">
        <v>2601</v>
      </c>
      <c r="D17" s="1572"/>
      <c r="E17" s="1572"/>
      <c r="F17" s="1573"/>
      <c r="G17" s="1574"/>
      <c r="H17" s="1522"/>
      <c r="I17" s="1523"/>
      <c r="J17" s="1584">
        <f>J18*J19</f>
        <v>4.0016492051057133</v>
      </c>
      <c r="K17" s="1585"/>
      <c r="L17" s="1523"/>
      <c r="M17" s="1523"/>
      <c r="N17" s="1524"/>
      <c r="O17" s="1520"/>
      <c r="P17" s="1521"/>
      <c r="Q17" s="1522"/>
      <c r="R17" s="1523"/>
      <c r="S17" s="1523"/>
      <c r="T17" s="1524"/>
      <c r="U17" s="1523"/>
      <c r="V17" s="1523"/>
      <c r="W17" s="1524"/>
      <c r="X17" s="1520"/>
      <c r="Y17" s="1530"/>
      <c r="Z17" s="1084"/>
      <c r="AA17" s="1084"/>
    </row>
    <row r="18" spans="2:27" s="1283" customFormat="1" ht="18" customHeight="1">
      <c r="B18" s="1530"/>
      <c r="C18" s="1084"/>
      <c r="D18" s="1530" t="s">
        <v>2602</v>
      </c>
      <c r="E18" s="1530"/>
      <c r="F18" s="1542"/>
      <c r="G18" s="1535"/>
      <c r="H18" s="1586"/>
      <c r="I18" s="1587"/>
      <c r="J18" s="1588">
        <f>'[1]해외-본공장손익'!M13/'[1]해외-본공장손익'!M11</f>
        <v>0.50026060666553929</v>
      </c>
      <c r="K18" s="1589">
        <f>'[1]해외-본공장손익'!N13/'[1]해외-본공장손익'!N11</f>
        <v>0.24</v>
      </c>
      <c r="L18" s="1587"/>
      <c r="M18" s="1587"/>
      <c r="N18" s="1590"/>
      <c r="O18" s="1591"/>
      <c r="P18" s="1521"/>
      <c r="Q18" s="1586"/>
      <c r="R18" s="1587"/>
      <c r="S18" s="1587"/>
      <c r="T18" s="1590"/>
      <c r="U18" s="1587"/>
      <c r="V18" s="1587"/>
      <c r="W18" s="1590"/>
      <c r="X18" s="1591"/>
      <c r="Y18" s="1530"/>
      <c r="Z18" s="1084"/>
      <c r="AA18" s="1084"/>
    </row>
    <row r="19" spans="2:27" s="1283" customFormat="1" ht="18" customHeight="1">
      <c r="B19" s="1530"/>
      <c r="C19" s="1530"/>
      <c r="D19" s="1530" t="s">
        <v>2603</v>
      </c>
      <c r="E19" s="1530"/>
      <c r="F19" s="1542"/>
      <c r="G19" s="1535"/>
      <c r="H19" s="1586"/>
      <c r="I19" s="1587"/>
      <c r="J19" s="1592">
        <f>'[1]해외-본공장손익'!M11/'예제-본공장운영'!J11</f>
        <v>7.9991291574575403</v>
      </c>
      <c r="K19" s="1593"/>
      <c r="L19" s="1587"/>
      <c r="M19" s="1587"/>
      <c r="N19" s="1590"/>
      <c r="O19" s="1591"/>
      <c r="P19" s="1521"/>
      <c r="Q19" s="1586"/>
      <c r="R19" s="1587"/>
      <c r="S19" s="1587"/>
      <c r="T19" s="1590"/>
      <c r="U19" s="1587"/>
      <c r="V19" s="1587"/>
      <c r="W19" s="1590"/>
      <c r="X19" s="1591"/>
      <c r="Y19" s="1530"/>
      <c r="Z19" s="1084"/>
      <c r="AA19" s="1084"/>
    </row>
    <row r="20" spans="2:27" s="1283" customFormat="1" ht="18" customHeight="1">
      <c r="B20" s="1530"/>
      <c r="C20" s="988" t="s">
        <v>2604</v>
      </c>
      <c r="D20" s="1530"/>
      <c r="E20" s="1530"/>
      <c r="F20" s="1542"/>
      <c r="G20" s="1535"/>
      <c r="H20" s="1586"/>
      <c r="I20" s="1587"/>
      <c r="J20" s="1587"/>
      <c r="K20" s="1593"/>
      <c r="L20" s="1587"/>
      <c r="M20" s="1587"/>
      <c r="N20" s="1590"/>
      <c r="O20" s="1591"/>
      <c r="P20" s="1521"/>
      <c r="Q20" s="1586"/>
      <c r="R20" s="1587"/>
      <c r="S20" s="1587"/>
      <c r="T20" s="1590"/>
      <c r="U20" s="1587"/>
      <c r="V20" s="1587"/>
      <c r="W20" s="1590"/>
      <c r="X20" s="1591"/>
      <c r="Y20" s="1530"/>
      <c r="Z20" s="1084"/>
      <c r="AA20" s="1084"/>
    </row>
    <row r="21" spans="2:27" ht="18" customHeight="1">
      <c r="B21" s="1530"/>
      <c r="C21" s="1530"/>
      <c r="D21" s="1530" t="s">
        <v>2605</v>
      </c>
      <c r="E21" s="1530"/>
      <c r="F21" s="1542"/>
      <c r="G21" s="1535"/>
      <c r="H21" s="1586"/>
      <c r="I21" s="1587"/>
      <c r="J21" s="1594">
        <f>'예제-본공장운영'!J34/'예제-본공장운영'!J8</f>
        <v>26.338072669826225</v>
      </c>
      <c r="K21" s="1593"/>
      <c r="L21" s="1587"/>
      <c r="M21" s="1587"/>
      <c r="N21" s="1590"/>
      <c r="O21" s="1591"/>
      <c r="P21" s="1521"/>
      <c r="Q21" s="1586"/>
      <c r="R21" s="1587"/>
      <c r="S21" s="1587"/>
      <c r="T21" s="1590"/>
      <c r="U21" s="1587"/>
      <c r="V21" s="1587"/>
      <c r="W21" s="1590"/>
      <c r="X21" s="1591"/>
      <c r="Y21" s="974"/>
      <c r="Z21" s="920"/>
      <c r="AA21" s="920"/>
    </row>
    <row r="22" spans="2:27" ht="18" customHeight="1">
      <c r="B22" s="1530"/>
      <c r="C22" s="1530"/>
      <c r="D22" s="1530" t="s">
        <v>2606</v>
      </c>
      <c r="E22" s="1530"/>
      <c r="F22" s="1542"/>
      <c r="G22" s="1535"/>
      <c r="H22" s="1586"/>
      <c r="I22" s="1587"/>
      <c r="J22" s="1587">
        <f>'[1]해외-본공장손익'!M13/'예제-본공장운영'!J34</f>
        <v>1038.3399790067178</v>
      </c>
      <c r="K22" s="1593"/>
      <c r="L22" s="1587"/>
      <c r="M22" s="1587"/>
      <c r="N22" s="1590"/>
      <c r="O22" s="1591"/>
      <c r="P22" s="1521"/>
      <c r="Q22" s="1586"/>
      <c r="R22" s="1587"/>
      <c r="S22" s="1587"/>
      <c r="T22" s="1590"/>
      <c r="U22" s="1587"/>
      <c r="V22" s="1587"/>
      <c r="W22" s="1590"/>
      <c r="X22" s="1591"/>
      <c r="Y22" s="974"/>
      <c r="Z22" s="920"/>
      <c r="AA22" s="920"/>
    </row>
    <row r="23" spans="2:27" ht="18" customHeight="1">
      <c r="B23" s="1530"/>
      <c r="C23" s="1530"/>
      <c r="D23" s="1530" t="s">
        <v>2607</v>
      </c>
      <c r="E23" s="1530"/>
      <c r="F23" s="1542"/>
      <c r="G23" s="1535"/>
      <c r="H23" s="1586"/>
      <c r="I23" s="1587"/>
      <c r="J23" s="1588">
        <f>'예제-본공장운영'!J35/'예제-본공장운영'!J34</f>
        <v>2.5234225047984644</v>
      </c>
      <c r="K23" s="1593"/>
      <c r="L23" s="1587"/>
      <c r="M23" s="1587"/>
      <c r="N23" s="1590"/>
      <c r="O23" s="1591"/>
      <c r="P23" s="1521"/>
      <c r="Q23" s="1586"/>
      <c r="R23" s="1587"/>
      <c r="S23" s="1587"/>
      <c r="T23" s="1590"/>
      <c r="U23" s="1587"/>
      <c r="V23" s="1587"/>
      <c r="W23" s="1590"/>
      <c r="X23" s="1591"/>
      <c r="Y23" s="920"/>
      <c r="Z23" s="920"/>
      <c r="AA23" s="920"/>
    </row>
    <row r="24" spans="2:27" ht="18" customHeight="1">
      <c r="B24" s="1530"/>
      <c r="C24" s="1530"/>
      <c r="D24" s="1530" t="s">
        <v>2608</v>
      </c>
      <c r="E24" s="1530"/>
      <c r="F24" s="1542"/>
      <c r="G24" s="1535"/>
      <c r="H24" s="1586"/>
      <c r="I24" s="1587"/>
      <c r="J24" s="1588">
        <f>'예제-본공장운영'!J42/'예제-본공장운영'!J34</f>
        <v>1.4492562380038387</v>
      </c>
      <c r="K24" s="1593"/>
      <c r="L24" s="1587"/>
      <c r="M24" s="1587"/>
      <c r="N24" s="1590"/>
      <c r="O24" s="1591"/>
      <c r="P24" s="1521"/>
      <c r="Q24" s="1586"/>
      <c r="R24" s="1587"/>
      <c r="S24" s="1587"/>
      <c r="T24" s="1590"/>
      <c r="U24" s="1587"/>
      <c r="V24" s="1587"/>
      <c r="W24" s="1590"/>
      <c r="X24" s="1591"/>
      <c r="Y24" s="920"/>
      <c r="Z24" s="920"/>
      <c r="AA24" s="920"/>
    </row>
    <row r="25" spans="2:27" ht="18" customHeight="1">
      <c r="B25" s="1530"/>
      <c r="C25" s="988" t="s">
        <v>2609</v>
      </c>
      <c r="D25" s="1530"/>
      <c r="E25" s="1530"/>
      <c r="F25" s="1542"/>
      <c r="G25" s="1535"/>
      <c r="H25" s="1586"/>
      <c r="I25" s="1587"/>
      <c r="J25" s="1587"/>
      <c r="K25" s="1593"/>
      <c r="L25" s="1587"/>
      <c r="M25" s="1587"/>
      <c r="N25" s="1590"/>
      <c r="O25" s="1591"/>
      <c r="P25" s="1521"/>
      <c r="Q25" s="1586"/>
      <c r="R25" s="1587"/>
      <c r="S25" s="1587"/>
      <c r="T25" s="1590"/>
      <c r="U25" s="1587"/>
      <c r="V25" s="1587"/>
      <c r="W25" s="1590"/>
      <c r="X25" s="1591"/>
      <c r="Y25" s="920"/>
      <c r="Z25" s="920"/>
      <c r="AA25" s="920"/>
    </row>
    <row r="26" spans="2:27" ht="18" customHeight="1">
      <c r="B26" s="1530"/>
      <c r="C26" s="1530"/>
      <c r="D26" s="1530" t="s">
        <v>2610</v>
      </c>
      <c r="E26" s="1530"/>
      <c r="F26" s="1542"/>
      <c r="G26" s="1535"/>
      <c r="H26" s="1586"/>
      <c r="I26" s="1587"/>
      <c r="J26" s="1595">
        <f>'[1]해외-본공장손익'!M13/'예제-본공장운영'!J36</f>
        <v>416.58033545499393</v>
      </c>
      <c r="K26" s="1593"/>
      <c r="L26" s="1587"/>
      <c r="M26" s="1587"/>
      <c r="N26" s="1590"/>
      <c r="O26" s="1591"/>
      <c r="P26" s="1521"/>
      <c r="Q26" s="1586"/>
      <c r="R26" s="1587"/>
      <c r="S26" s="1587"/>
      <c r="T26" s="1590"/>
      <c r="U26" s="1587"/>
      <c r="V26" s="1587"/>
      <c r="W26" s="1590"/>
      <c r="X26" s="1591"/>
      <c r="Y26" s="920"/>
      <c r="Z26" s="920"/>
      <c r="AA26" s="920"/>
    </row>
    <row r="27" spans="2:27" ht="18" customHeight="1">
      <c r="B27" s="1530"/>
      <c r="C27" s="1530"/>
      <c r="D27" s="1530" t="s">
        <v>2611</v>
      </c>
      <c r="E27" s="1530"/>
      <c r="F27" s="1542"/>
      <c r="G27" s="1535"/>
      <c r="H27" s="1586"/>
      <c r="I27" s="1587"/>
      <c r="J27" s="1587">
        <f>J29+J30</f>
        <v>179.2239048982687</v>
      </c>
      <c r="K27" s="1593"/>
      <c r="L27" s="1587"/>
      <c r="M27" s="1587"/>
      <c r="N27" s="1590"/>
      <c r="O27" s="1591"/>
      <c r="P27" s="1521"/>
      <c r="Q27" s="1586"/>
      <c r="R27" s="1587"/>
      <c r="S27" s="1587"/>
      <c r="T27" s="1590"/>
      <c r="U27" s="1587"/>
      <c r="V27" s="1587"/>
      <c r="W27" s="1590"/>
      <c r="X27" s="1591"/>
      <c r="Y27" s="920"/>
      <c r="Z27" s="920"/>
      <c r="AA27" s="920"/>
    </row>
    <row r="28" spans="2:27" s="1288" customFormat="1" ht="18" customHeight="1">
      <c r="B28" s="1058"/>
      <c r="C28" s="1058"/>
      <c r="D28" s="1058"/>
      <c r="E28" s="1058" t="s">
        <v>2612</v>
      </c>
      <c r="F28" s="1596"/>
      <c r="G28" s="1597"/>
      <c r="H28" s="1598"/>
      <c r="I28" s="1599"/>
      <c r="J28" s="1600">
        <f>J27/'예제-본공장운영'!J9</f>
        <v>8.146541131739486</v>
      </c>
      <c r="K28" s="1601"/>
      <c r="L28" s="1599"/>
      <c r="M28" s="1599"/>
      <c r="N28" s="1602"/>
      <c r="O28" s="1603"/>
      <c r="P28" s="1604"/>
      <c r="Q28" s="1598"/>
      <c r="R28" s="1599"/>
      <c r="S28" s="1599"/>
      <c r="T28" s="1602"/>
      <c r="U28" s="1599"/>
      <c r="V28" s="1599"/>
      <c r="W28" s="1602"/>
      <c r="X28" s="1603"/>
      <c r="Y28" s="1050"/>
      <c r="Z28" s="1050"/>
      <c r="AA28" s="1050"/>
    </row>
    <row r="29" spans="2:27" ht="18" customHeight="1">
      <c r="B29" s="1530"/>
      <c r="C29" s="1530"/>
      <c r="D29" s="1530"/>
      <c r="E29" s="1530"/>
      <c r="F29" s="1542" t="s">
        <v>2613</v>
      </c>
      <c r="G29" s="1535"/>
      <c r="H29" s="1586"/>
      <c r="I29" s="1587"/>
      <c r="J29" s="1587">
        <f>'예제-본공장운영'!J12/'예제-본공장운영'!J36</f>
        <v>169.61612734776395</v>
      </c>
      <c r="K29" s="1593"/>
      <c r="L29" s="1587"/>
      <c r="M29" s="1587"/>
      <c r="N29" s="1590"/>
      <c r="O29" s="1591"/>
      <c r="P29" s="1521"/>
      <c r="Q29" s="1586"/>
      <c r="R29" s="1587"/>
      <c r="S29" s="1587"/>
      <c r="T29" s="1590"/>
      <c r="U29" s="1587"/>
      <c r="V29" s="1587"/>
      <c r="W29" s="1590"/>
      <c r="X29" s="1591"/>
      <c r="Y29" s="920"/>
      <c r="Z29" s="920"/>
      <c r="AA29" s="920"/>
    </row>
    <row r="30" spans="2:27" ht="18" customHeight="1">
      <c r="B30" s="1530"/>
      <c r="C30" s="1530"/>
      <c r="D30" s="1530"/>
      <c r="E30" s="1530"/>
      <c r="F30" s="1542" t="s">
        <v>2614</v>
      </c>
      <c r="G30" s="1535"/>
      <c r="H30" s="1586"/>
      <c r="I30" s="1587"/>
      <c r="J30" s="1587">
        <f>'예제-본공장운영'!J23/'예제-본공장운영'!J36</f>
        <v>9.6077775505047462</v>
      </c>
      <c r="K30" s="1593"/>
      <c r="L30" s="1587"/>
      <c r="M30" s="1587"/>
      <c r="N30" s="1590"/>
      <c r="O30" s="1591"/>
      <c r="P30" s="1521"/>
      <c r="Q30" s="1586"/>
      <c r="R30" s="1587"/>
      <c r="S30" s="1587"/>
      <c r="T30" s="1590"/>
      <c r="U30" s="1587"/>
      <c r="V30" s="1587"/>
      <c r="W30" s="1590"/>
      <c r="X30" s="1591"/>
      <c r="Y30" s="920"/>
      <c r="Z30" s="920"/>
      <c r="AA30" s="920"/>
    </row>
    <row r="31" spans="2:27" ht="18" customHeight="1">
      <c r="B31" s="1530"/>
      <c r="C31" s="988" t="s">
        <v>2615</v>
      </c>
      <c r="D31" s="1530"/>
      <c r="E31" s="1530"/>
      <c r="F31" s="1542"/>
      <c r="G31" s="1535"/>
      <c r="H31" s="1586"/>
      <c r="I31" s="1587"/>
      <c r="J31" s="1587"/>
      <c r="K31" s="1593"/>
      <c r="L31" s="1587"/>
      <c r="M31" s="1587"/>
      <c r="N31" s="1590"/>
      <c r="O31" s="1591"/>
      <c r="P31" s="1521"/>
      <c r="Q31" s="1586"/>
      <c r="R31" s="1587"/>
      <c r="S31" s="1587"/>
      <c r="T31" s="1590"/>
      <c r="U31" s="1587"/>
      <c r="V31" s="1587"/>
      <c r="W31" s="1590"/>
      <c r="X31" s="1591"/>
      <c r="Y31" s="920"/>
      <c r="Z31" s="920"/>
      <c r="AA31" s="920"/>
    </row>
    <row r="32" spans="2:27" ht="18" customHeight="1">
      <c r="B32" s="1530"/>
      <c r="C32" s="1530"/>
      <c r="D32" s="1530" t="s">
        <v>2610</v>
      </c>
      <c r="E32" s="1530"/>
      <c r="F32" s="1542"/>
      <c r="G32" s="1535"/>
      <c r="H32" s="1586"/>
      <c r="I32" s="1587"/>
      <c r="J32" s="1595">
        <f>'[1]해외-본공장손익'!M13/'예제-본공장운영'!J42</f>
        <v>716.46403981458491</v>
      </c>
      <c r="K32" s="1593"/>
      <c r="L32" s="1587"/>
      <c r="M32" s="1587"/>
      <c r="N32" s="1590"/>
      <c r="O32" s="1591"/>
      <c r="P32" s="1521"/>
      <c r="Q32" s="1586"/>
      <c r="R32" s="1587"/>
      <c r="S32" s="1587"/>
      <c r="T32" s="1590"/>
      <c r="U32" s="1587"/>
      <c r="V32" s="1587"/>
      <c r="W32" s="1590"/>
      <c r="X32" s="1591"/>
      <c r="Y32" s="920"/>
      <c r="Z32" s="920"/>
      <c r="AA32" s="920"/>
    </row>
    <row r="33" spans="2:27" ht="18" customHeight="1">
      <c r="B33" s="1530"/>
      <c r="C33" s="1530"/>
      <c r="D33" s="1530" t="s">
        <v>2611</v>
      </c>
      <c r="E33" s="1530"/>
      <c r="F33" s="1542"/>
      <c r="G33" s="1535"/>
      <c r="H33" s="1586"/>
      <c r="I33" s="1587"/>
      <c r="J33" s="1587">
        <f>J35+J36</f>
        <v>179.04219062991501</v>
      </c>
      <c r="K33" s="1593"/>
      <c r="L33" s="1587"/>
      <c r="M33" s="1587"/>
      <c r="N33" s="1590"/>
      <c r="O33" s="1591"/>
      <c r="P33" s="1521"/>
      <c r="Q33" s="1586"/>
      <c r="R33" s="1587"/>
      <c r="S33" s="1587"/>
      <c r="T33" s="1590"/>
      <c r="U33" s="1587"/>
      <c r="V33" s="1587"/>
      <c r="W33" s="1590"/>
      <c r="X33" s="1591"/>
      <c r="Y33" s="920"/>
      <c r="Z33" s="920"/>
      <c r="AA33" s="920"/>
    </row>
    <row r="34" spans="2:27" s="1288" customFormat="1" ht="18" customHeight="1">
      <c r="B34" s="1058"/>
      <c r="C34" s="1058"/>
      <c r="D34" s="1058"/>
      <c r="E34" s="1058" t="s">
        <v>2612</v>
      </c>
      <c r="F34" s="1596"/>
      <c r="G34" s="1597"/>
      <c r="H34" s="1598"/>
      <c r="I34" s="1599"/>
      <c r="J34" s="1600">
        <f>J33/'예제-본공장운영'!J9</f>
        <v>8.1382813922688637</v>
      </c>
      <c r="K34" s="1601"/>
      <c r="L34" s="1599"/>
      <c r="M34" s="1599"/>
      <c r="N34" s="1602"/>
      <c r="O34" s="1603"/>
      <c r="P34" s="1604"/>
      <c r="Q34" s="1598"/>
      <c r="R34" s="1599"/>
      <c r="S34" s="1599"/>
      <c r="T34" s="1602"/>
      <c r="U34" s="1599"/>
      <c r="V34" s="1599"/>
      <c r="W34" s="1602"/>
      <c r="X34" s="1603"/>
      <c r="Y34" s="1050"/>
      <c r="Z34" s="1050"/>
      <c r="AA34" s="1050"/>
    </row>
    <row r="35" spans="2:27" ht="18" customHeight="1">
      <c r="B35" s="1530"/>
      <c r="C35" s="1530"/>
      <c r="D35" s="1530"/>
      <c r="E35" s="1530"/>
      <c r="F35" s="1542" t="s">
        <v>2613</v>
      </c>
      <c r="G35" s="1535"/>
      <c r="H35" s="1586"/>
      <c r="I35" s="1587"/>
      <c r="J35" s="1587">
        <f>'예제-본공장운영'!J15/'예제-본공장운영'!J42</f>
        <v>173.72133556824792</v>
      </c>
      <c r="K35" s="1593"/>
      <c r="L35" s="1587"/>
      <c r="M35" s="1587"/>
      <c r="N35" s="1590"/>
      <c r="O35" s="1591"/>
      <c r="P35" s="1521"/>
      <c r="Q35" s="1586"/>
      <c r="R35" s="1587"/>
      <c r="S35" s="1587"/>
      <c r="T35" s="1590"/>
      <c r="U35" s="1587"/>
      <c r="V35" s="1587"/>
      <c r="W35" s="1590"/>
      <c r="X35" s="1591"/>
      <c r="Y35" s="920"/>
      <c r="Z35" s="920"/>
      <c r="AA35" s="920"/>
    </row>
    <row r="36" spans="2:27" ht="18" customHeight="1" thickBot="1">
      <c r="B36" s="1578"/>
      <c r="C36" s="1578"/>
      <c r="D36" s="1578"/>
      <c r="E36" s="1578"/>
      <c r="F36" s="1579" t="s">
        <v>2614</v>
      </c>
      <c r="G36" s="1535"/>
      <c r="H36" s="1566"/>
      <c r="I36" s="1567"/>
      <c r="J36" s="1567">
        <f>'예제-본공장운영'!J26/'예제-본공장운영'!J42</f>
        <v>5.3208550616670802</v>
      </c>
      <c r="K36" s="1581"/>
      <c r="L36" s="1567"/>
      <c r="M36" s="1567"/>
      <c r="N36" s="1568"/>
      <c r="O36" s="1565"/>
      <c r="P36" s="1521"/>
      <c r="Q36" s="1566"/>
      <c r="R36" s="1567"/>
      <c r="S36" s="1567"/>
      <c r="T36" s="1568"/>
      <c r="U36" s="1567"/>
      <c r="V36" s="1567"/>
      <c r="W36" s="1568"/>
      <c r="X36" s="1565"/>
      <c r="Y36" s="920"/>
      <c r="Z36" s="920"/>
      <c r="AA36" s="920"/>
    </row>
    <row r="37" spans="2:27" ht="20.100000000000001" customHeight="1">
      <c r="B37" s="1530"/>
      <c r="C37" s="1530"/>
      <c r="D37" s="1530"/>
      <c r="E37" s="1530"/>
      <c r="F37" s="1530"/>
      <c r="G37" s="1535"/>
      <c r="H37" s="1530"/>
      <c r="I37" s="1530"/>
      <c r="J37" s="1530"/>
      <c r="K37" s="1530"/>
      <c r="L37" s="1530"/>
      <c r="M37" s="1530"/>
      <c r="N37" s="1530"/>
      <c r="O37" s="1530"/>
      <c r="P37" s="1535"/>
      <c r="Q37" s="1530"/>
      <c r="R37" s="1530"/>
      <c r="S37" s="1530"/>
      <c r="T37" s="1530"/>
      <c r="U37" s="1530"/>
      <c r="V37" s="1530"/>
      <c r="W37" s="1530"/>
      <c r="X37" s="1530"/>
      <c r="Y37" s="920"/>
      <c r="Z37" s="920"/>
      <c r="AA37" s="920"/>
    </row>
    <row r="38" spans="2:27" ht="20.100000000000001" customHeight="1">
      <c r="B38" s="1530"/>
      <c r="C38" s="1530"/>
      <c r="D38" s="1530"/>
      <c r="E38" s="1530"/>
      <c r="F38" s="1530"/>
      <c r="G38" s="1535"/>
      <c r="H38" s="1530"/>
      <c r="I38" s="1530"/>
      <c r="J38" s="1530"/>
      <c r="K38" s="1530"/>
      <c r="L38" s="1530"/>
      <c r="M38" s="1530"/>
      <c r="N38" s="1530"/>
      <c r="O38" s="1530"/>
      <c r="P38" s="1535"/>
      <c r="Q38" s="1530"/>
      <c r="R38" s="1530"/>
      <c r="S38" s="1530"/>
      <c r="T38" s="1530"/>
      <c r="U38" s="1530"/>
      <c r="V38" s="1530"/>
      <c r="W38" s="1530"/>
      <c r="X38" s="1530"/>
      <c r="Y38" s="920"/>
      <c r="Z38" s="920"/>
      <c r="AA38" s="920"/>
    </row>
    <row r="39" spans="2:27" ht="20.100000000000001" customHeight="1">
      <c r="B39" s="1530"/>
      <c r="C39" s="1530"/>
      <c r="D39" s="1530"/>
      <c r="E39" s="1530"/>
      <c r="F39" s="1530"/>
      <c r="G39" s="1535"/>
      <c r="H39" s="1530"/>
      <c r="I39" s="1530"/>
      <c r="J39" s="1530"/>
      <c r="K39" s="1530"/>
      <c r="L39" s="1530"/>
      <c r="M39" s="1530"/>
      <c r="N39" s="1530"/>
      <c r="O39" s="1530"/>
      <c r="P39" s="1535"/>
      <c r="Q39" s="1530"/>
      <c r="R39" s="1530"/>
      <c r="S39" s="1530"/>
      <c r="T39" s="1530"/>
      <c r="U39" s="1530"/>
      <c r="V39" s="1530"/>
      <c r="W39" s="1530"/>
      <c r="X39" s="1530"/>
      <c r="Y39" s="920"/>
      <c r="Z39" s="920"/>
      <c r="AA39" s="920"/>
    </row>
    <row r="40" spans="2:27" ht="20.100000000000001" customHeight="1">
      <c r="B40" s="1530"/>
      <c r="C40" s="1530"/>
      <c r="D40" s="1530"/>
      <c r="E40" s="1530"/>
      <c r="F40" s="1530"/>
      <c r="G40" s="1535"/>
      <c r="H40" s="1530"/>
      <c r="I40" s="1530"/>
      <c r="J40" s="1530"/>
      <c r="K40" s="1530"/>
      <c r="L40" s="1530"/>
      <c r="M40" s="1530"/>
      <c r="N40" s="1530"/>
      <c r="O40" s="1530"/>
      <c r="P40" s="1535"/>
      <c r="Q40" s="1530"/>
      <c r="R40" s="1530"/>
      <c r="S40" s="1530"/>
      <c r="T40" s="1530"/>
      <c r="U40" s="1530"/>
      <c r="V40" s="1530"/>
      <c r="W40" s="1530"/>
      <c r="X40" s="1530"/>
      <c r="Y40" s="920"/>
      <c r="Z40" s="920"/>
      <c r="AA40" s="920"/>
    </row>
    <row r="41" spans="2:27" ht="20.100000000000001" customHeight="1">
      <c r="B41" s="920"/>
      <c r="C41" s="920"/>
      <c r="D41" s="1530"/>
      <c r="E41" s="920"/>
      <c r="F41" s="920"/>
      <c r="H41" s="920"/>
      <c r="I41" s="920"/>
      <c r="J41" s="920"/>
      <c r="K41" s="920"/>
      <c r="L41" s="920"/>
      <c r="M41" s="920"/>
      <c r="N41" s="920"/>
      <c r="O41" s="920"/>
      <c r="Q41" s="920"/>
      <c r="R41" s="920"/>
      <c r="S41" s="920"/>
      <c r="T41" s="920"/>
      <c r="U41" s="920"/>
      <c r="V41" s="920"/>
      <c r="W41" s="920"/>
      <c r="X41" s="920"/>
      <c r="Y41" s="920"/>
      <c r="Z41" s="920"/>
      <c r="AA41" s="920"/>
    </row>
    <row r="42" spans="2:27" ht="20.100000000000001" customHeight="1">
      <c r="F42" s="1530"/>
    </row>
    <row r="43" spans="2:27" ht="20.100000000000001" customHeight="1">
      <c r="F43" s="1530"/>
    </row>
  </sheetData>
  <mergeCells count="19">
    <mergeCell ref="N6:N7"/>
    <mergeCell ref="S6:S7"/>
    <mergeCell ref="T6:T7"/>
    <mergeCell ref="V6:V7"/>
    <mergeCell ref="W6:W7"/>
    <mergeCell ref="B4:F7"/>
    <mergeCell ref="H4:O4"/>
    <mergeCell ref="Q4:X4"/>
    <mergeCell ref="H5:H7"/>
    <mergeCell ref="I5:I7"/>
    <mergeCell ref="L5:L7"/>
    <mergeCell ref="O5:O7"/>
    <mergeCell ref="Q5:Q7"/>
    <mergeCell ref="R5:R7"/>
    <mergeCell ref="U5:U7"/>
    <mergeCell ref="X5:X7"/>
    <mergeCell ref="J6:J7"/>
    <mergeCell ref="K6:K7"/>
    <mergeCell ref="M6:M7"/>
  </mergeCells>
  <phoneticPr fontId="8" type="noConversion"/>
  <printOptions horizontalCentered="1" verticalCentered="1"/>
  <pageMargins left="0.15748031496062992" right="0.15748031496062992" top="0.39370078740157483" bottom="0.39370078740157483" header="0" footer="0"/>
  <pageSetup paperSize="9" scale="7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F62"/>
  <sheetViews>
    <sheetView showGridLines="0" zoomScaleNormal="100" workbookViewId="0">
      <selection activeCell="I2" sqref="I2"/>
    </sheetView>
  </sheetViews>
  <sheetFormatPr defaultColWidth="9.140625" defaultRowHeight="20.100000000000001" customHeight="1"/>
  <cols>
    <col min="1" max="1" width="9.140625" style="486"/>
    <col min="2" max="5" width="2.28515625" style="486" customWidth="1"/>
    <col min="6" max="6" width="17.7109375" style="486" customWidth="1"/>
    <col min="7" max="7" width="1" style="1512" customWidth="1"/>
    <col min="8" max="8" width="10.7109375" style="486" customWidth="1"/>
    <col min="9" max="9" width="6.7109375" style="486" customWidth="1"/>
    <col min="10" max="10" width="10.7109375" style="486" customWidth="1"/>
    <col min="11" max="11" width="6.7109375" style="486" customWidth="1"/>
    <col min="12" max="14" width="10.7109375" style="486" customWidth="1"/>
    <col min="15" max="15" width="6.7109375" style="486" customWidth="1"/>
    <col min="16" max="18" width="10.7109375" style="486" customWidth="1"/>
    <col min="19" max="19" width="6.7109375" style="486" customWidth="1"/>
    <col min="20" max="20" width="1" style="1512" customWidth="1"/>
    <col min="21" max="21" width="10.7109375" style="486" customWidth="1"/>
    <col min="22" max="22" width="6.7109375" style="486" customWidth="1"/>
    <col min="23" max="23" width="10.7109375" style="486" customWidth="1"/>
    <col min="24" max="24" width="6.7109375" style="486" customWidth="1"/>
    <col min="25" max="27" width="10.7109375" style="486" customWidth="1"/>
    <col min="28" max="28" width="6.7109375" style="486" customWidth="1"/>
    <col min="29" max="31" width="10.7109375" style="486" customWidth="1"/>
    <col min="32" max="32" width="6.7109375" style="486" customWidth="1"/>
    <col min="33" max="16384" width="9.140625" style="486"/>
  </cols>
  <sheetData>
    <row r="2" spans="2:32" customFormat="1" ht="24" customHeight="1">
      <c r="B2" s="486"/>
      <c r="C2" s="1511"/>
      <c r="D2" s="1511"/>
      <c r="E2" s="1511"/>
      <c r="F2" s="1511"/>
      <c r="G2" s="1512"/>
      <c r="H2" s="1511"/>
      <c r="I2" s="1511"/>
      <c r="J2" s="1511"/>
      <c r="K2" s="1511"/>
      <c r="O2" s="1511"/>
      <c r="S2" s="1511"/>
      <c r="T2" s="1512"/>
      <c r="U2" s="1511"/>
      <c r="V2" s="1511"/>
      <c r="W2" s="1511"/>
      <c r="X2" s="1511"/>
      <c r="AB2" s="1511"/>
      <c r="AF2" s="1511"/>
    </row>
    <row r="3" spans="2:32" ht="9" customHeight="1"/>
    <row r="4" spans="2:32" ht="20.100000000000001" customHeight="1">
      <c r="B4" s="1511" t="s">
        <v>2653</v>
      </c>
    </row>
    <row r="5" spans="2:32" ht="14.25" customHeight="1" thickBot="1">
      <c r="G5" s="1513"/>
      <c r="T5" s="1513"/>
      <c r="AF5" s="1570" t="s">
        <v>2588</v>
      </c>
    </row>
    <row r="6" spans="2:32" ht="20.100000000000001" customHeight="1">
      <c r="B6" s="3624" t="s">
        <v>2545</v>
      </c>
      <c r="C6" s="3624"/>
      <c r="D6" s="3624"/>
      <c r="E6" s="3624"/>
      <c r="F6" s="3625"/>
      <c r="G6" s="1513"/>
      <c r="H6" s="3628" t="s">
        <v>2546</v>
      </c>
      <c r="I6" s="3624"/>
      <c r="J6" s="3624"/>
      <c r="K6" s="3624"/>
      <c r="L6" s="3624"/>
      <c r="M6" s="3624"/>
      <c r="N6" s="3624"/>
      <c r="O6" s="3624"/>
      <c r="P6" s="3624"/>
      <c r="Q6" s="3624"/>
      <c r="R6" s="3624"/>
      <c r="S6" s="1617"/>
      <c r="T6" s="1513"/>
      <c r="U6" s="3628" t="s">
        <v>2547</v>
      </c>
      <c r="V6" s="3624"/>
      <c r="W6" s="3624"/>
      <c r="X6" s="3624"/>
      <c r="Y6" s="3624"/>
      <c r="Z6" s="3624"/>
      <c r="AA6" s="3624"/>
      <c r="AB6" s="3624"/>
      <c r="AC6" s="3624"/>
      <c r="AD6" s="3624"/>
      <c r="AE6" s="3624"/>
      <c r="AF6" s="1617"/>
    </row>
    <row r="7" spans="2:32" ht="8.25" customHeight="1">
      <c r="B7" s="3626"/>
      <c r="C7" s="3626"/>
      <c r="D7" s="3626"/>
      <c r="E7" s="3626"/>
      <c r="F7" s="3627"/>
      <c r="G7" s="1513"/>
      <c r="H7" s="3638" t="s">
        <v>2548</v>
      </c>
      <c r="I7" s="1514"/>
      <c r="J7" s="3641" t="s">
        <v>2549</v>
      </c>
      <c r="K7" s="1516"/>
      <c r="L7" s="1514"/>
      <c r="M7" s="1515"/>
      <c r="N7" s="3641" t="s">
        <v>2550</v>
      </c>
      <c r="O7" s="1516"/>
      <c r="P7" s="1516"/>
      <c r="Q7" s="1517"/>
      <c r="R7" s="3653" t="s">
        <v>2589</v>
      </c>
      <c r="S7" s="1618"/>
      <c r="T7" s="1513"/>
      <c r="U7" s="3638" t="s">
        <v>2548</v>
      </c>
      <c r="V7" s="1514"/>
      <c r="W7" s="3641" t="s">
        <v>2549</v>
      </c>
      <c r="X7" s="1516"/>
      <c r="Y7" s="1514"/>
      <c r="Z7" s="1515"/>
      <c r="AA7" s="3641" t="s">
        <v>2550</v>
      </c>
      <c r="AB7" s="1516"/>
      <c r="AC7" s="1516"/>
      <c r="AD7" s="1517"/>
      <c r="AE7" s="3653" t="s">
        <v>2589</v>
      </c>
      <c r="AF7" s="1618"/>
    </row>
    <row r="8" spans="2:32" ht="8.25" customHeight="1">
      <c r="B8" s="3626"/>
      <c r="C8" s="3626"/>
      <c r="D8" s="3626"/>
      <c r="E8" s="3626"/>
      <c r="F8" s="3627"/>
      <c r="G8" s="1513"/>
      <c r="H8" s="3639"/>
      <c r="I8" s="1619"/>
      <c r="J8" s="3642"/>
      <c r="K8" s="1620"/>
      <c r="L8" s="3647" t="s">
        <v>2590</v>
      </c>
      <c r="M8" s="3649" t="s">
        <v>2591</v>
      </c>
      <c r="N8" s="3642"/>
      <c r="O8" s="1620"/>
      <c r="P8" s="3647" t="s">
        <v>2592</v>
      </c>
      <c r="Q8" s="3649" t="s">
        <v>2593</v>
      </c>
      <c r="R8" s="3654"/>
      <c r="S8" s="1621"/>
      <c r="T8" s="1513"/>
      <c r="U8" s="3639"/>
      <c r="V8" s="1619"/>
      <c r="W8" s="3642"/>
      <c r="X8" s="1620"/>
      <c r="Y8" s="3647" t="s">
        <v>2590</v>
      </c>
      <c r="Z8" s="3649" t="s">
        <v>2591</v>
      </c>
      <c r="AA8" s="3642"/>
      <c r="AB8" s="1620"/>
      <c r="AC8" s="3647" t="s">
        <v>2592</v>
      </c>
      <c r="AD8" s="3649" t="s">
        <v>2593</v>
      </c>
      <c r="AE8" s="3654"/>
      <c r="AF8" s="1621"/>
    </row>
    <row r="9" spans="2:32" ht="20.100000000000001" customHeight="1" thickBot="1">
      <c r="B9" s="3626"/>
      <c r="C9" s="3626"/>
      <c r="D9" s="3626"/>
      <c r="E9" s="3626"/>
      <c r="F9" s="3627"/>
      <c r="G9" s="1518"/>
      <c r="H9" s="3640"/>
      <c r="I9" s="1622" t="s">
        <v>2629</v>
      </c>
      <c r="J9" s="3643"/>
      <c r="K9" s="1622" t="s">
        <v>2629</v>
      </c>
      <c r="L9" s="3648"/>
      <c r="M9" s="3650"/>
      <c r="N9" s="3643"/>
      <c r="O9" s="1622" t="s">
        <v>2629</v>
      </c>
      <c r="P9" s="3648"/>
      <c r="Q9" s="3650"/>
      <c r="R9" s="3655"/>
      <c r="S9" s="1623" t="s">
        <v>2629</v>
      </c>
      <c r="T9" s="1518"/>
      <c r="U9" s="3640"/>
      <c r="V9" s="1622" t="s">
        <v>2629</v>
      </c>
      <c r="W9" s="3643"/>
      <c r="X9" s="1622" t="s">
        <v>2629</v>
      </c>
      <c r="Y9" s="3648"/>
      <c r="Z9" s="3650"/>
      <c r="AA9" s="3643"/>
      <c r="AB9" s="1622" t="s">
        <v>2629</v>
      </c>
      <c r="AC9" s="3648"/>
      <c r="AD9" s="3650"/>
      <c r="AE9" s="3655"/>
      <c r="AF9" s="1623" t="s">
        <v>2629</v>
      </c>
    </row>
    <row r="10" spans="2:32" s="1045" customFormat="1" ht="20.100000000000001" customHeight="1">
      <c r="B10" s="1624" t="s">
        <v>2630</v>
      </c>
      <c r="C10" s="1624"/>
      <c r="D10" s="1624"/>
      <c r="E10" s="1624"/>
      <c r="F10" s="1625"/>
      <c r="G10" s="1535"/>
      <c r="H10" s="1626"/>
      <c r="I10" s="1627"/>
      <c r="J10" s="1628"/>
      <c r="K10" s="1627"/>
      <c r="L10" s="1628"/>
      <c r="M10" s="1629"/>
      <c r="N10" s="1628"/>
      <c r="O10" s="1627"/>
      <c r="P10" s="1628"/>
      <c r="Q10" s="1629"/>
      <c r="R10" s="1572"/>
      <c r="S10" s="1630"/>
      <c r="T10" s="1535"/>
      <c r="U10" s="1626"/>
      <c r="V10" s="1627"/>
      <c r="W10" s="1628"/>
      <c r="X10" s="1627"/>
      <c r="Y10" s="1631"/>
      <c r="Z10" s="1632"/>
      <c r="AA10" s="1631"/>
      <c r="AB10" s="1627"/>
      <c r="AC10" s="1631"/>
      <c r="AD10" s="1632"/>
      <c r="AE10" s="1624"/>
      <c r="AF10" s="1630"/>
    </row>
    <row r="11" spans="2:32" s="957" customFormat="1" ht="20.100000000000001" customHeight="1">
      <c r="B11" s="1045" t="s">
        <v>2631</v>
      </c>
      <c r="C11" s="1045"/>
      <c r="D11" s="1045"/>
      <c r="E11" s="1045"/>
      <c r="F11" s="1633"/>
      <c r="G11" s="1521"/>
      <c r="H11" s="1586"/>
      <c r="I11" s="1634">
        <f>IF(H$10=0,0,H11/H$10)</f>
        <v>0</v>
      </c>
      <c r="J11" s="1587"/>
      <c r="K11" s="1634">
        <f>IF(J$10=0,0,J11/J$10)</f>
        <v>0</v>
      </c>
      <c r="L11" s="1587"/>
      <c r="M11" s="1590"/>
      <c r="N11" s="1587"/>
      <c r="O11" s="1634">
        <f>IF(N$10=0,0,N11/N$10)</f>
        <v>0</v>
      </c>
      <c r="P11" s="1587"/>
      <c r="Q11" s="1590"/>
      <c r="R11" s="988"/>
      <c r="S11" s="1635">
        <f>IF(R$10=0,0,R11/R$10)</f>
        <v>0</v>
      </c>
      <c r="T11" s="1521"/>
      <c r="U11" s="1586"/>
      <c r="V11" s="1634">
        <f>IF(U$10=0,0,U11/U$10)</f>
        <v>0</v>
      </c>
      <c r="W11" s="1587"/>
      <c r="X11" s="1634">
        <f>IF(W$10=0,0,W11/W$10)</f>
        <v>0</v>
      </c>
      <c r="Y11" s="1636"/>
      <c r="Z11" s="1637"/>
      <c r="AA11" s="1636"/>
      <c r="AB11" s="1634">
        <f>IF(AA$10=0,0,AA11/AA$10)</f>
        <v>0</v>
      </c>
      <c r="AC11" s="1636"/>
      <c r="AD11" s="1637"/>
      <c r="AE11" s="1045"/>
      <c r="AF11" s="1635">
        <f>IF(AE$10=0,0,AE11/AE$10)</f>
        <v>0</v>
      </c>
    </row>
    <row r="12" spans="2:32" ht="20.100000000000001" customHeight="1">
      <c r="B12" s="1084"/>
      <c r="C12" s="1084" t="s">
        <v>2632</v>
      </c>
      <c r="D12" s="1084"/>
      <c r="E12" s="1084"/>
      <c r="F12" s="1638"/>
      <c r="G12" s="1535"/>
      <c r="H12" s="1543"/>
      <c r="I12" s="1639">
        <f t="shared" ref="I12:K39" si="0">IF(H$11=0,0,H12/H$11)</f>
        <v>0</v>
      </c>
      <c r="J12" s="1541"/>
      <c r="K12" s="1639">
        <f t="shared" si="0"/>
        <v>0</v>
      </c>
      <c r="L12" s="1541"/>
      <c r="M12" s="1544"/>
      <c r="N12" s="1541"/>
      <c r="O12" s="1639">
        <f t="shared" ref="O12:O39" si="1">IF(N$11=0,0,N12/N$11)</f>
        <v>0</v>
      </c>
      <c r="P12" s="1541"/>
      <c r="Q12" s="1544"/>
      <c r="R12" s="1530"/>
      <c r="S12" s="1640">
        <f t="shared" ref="S12:S39" si="2">IF(R$11=0,0,R12/R$11)</f>
        <v>0</v>
      </c>
      <c r="T12" s="1535"/>
      <c r="U12" s="1543"/>
      <c r="V12" s="1639">
        <f t="shared" ref="V12:V39" si="3">IF(U$11=0,0,U12/U$11)</f>
        <v>0</v>
      </c>
      <c r="W12" s="1541"/>
      <c r="X12" s="1639">
        <f t="shared" ref="X12:X39" si="4">IF(W$11=0,0,W12/W$11)</f>
        <v>0</v>
      </c>
      <c r="Y12" s="1641"/>
      <c r="Z12" s="1642"/>
      <c r="AA12" s="1641"/>
      <c r="AB12" s="1639">
        <f t="shared" ref="AB12:AB39" si="5">IF(AA$11=0,0,AA12/AA$11)</f>
        <v>0</v>
      </c>
      <c r="AC12" s="1641"/>
      <c r="AD12" s="1642"/>
      <c r="AE12" s="1084"/>
      <c r="AF12" s="1640">
        <f t="shared" ref="AF12:AF39" si="6">IF(AE$11=0,0,AE12/AE$11)</f>
        <v>0</v>
      </c>
    </row>
    <row r="13" spans="2:32" s="957" customFormat="1" ht="20.100000000000001" customHeight="1">
      <c r="B13" s="1045" t="s">
        <v>2633</v>
      </c>
      <c r="C13" s="1045"/>
      <c r="D13" s="1045"/>
      <c r="E13" s="1045"/>
      <c r="F13" s="1633"/>
      <c r="G13" s="1521"/>
      <c r="H13" s="1586"/>
      <c r="I13" s="1634">
        <f t="shared" si="0"/>
        <v>0</v>
      </c>
      <c r="J13" s="1587"/>
      <c r="K13" s="1634">
        <f t="shared" si="0"/>
        <v>0</v>
      </c>
      <c r="L13" s="1587"/>
      <c r="M13" s="1590"/>
      <c r="N13" s="1587"/>
      <c r="O13" s="1634">
        <f t="shared" si="1"/>
        <v>0</v>
      </c>
      <c r="P13" s="1587"/>
      <c r="Q13" s="1590"/>
      <c r="R13" s="988"/>
      <c r="S13" s="1635">
        <f t="shared" si="2"/>
        <v>0</v>
      </c>
      <c r="T13" s="1521"/>
      <c r="U13" s="1586"/>
      <c r="V13" s="1634">
        <f t="shared" si="3"/>
        <v>0</v>
      </c>
      <c r="W13" s="1587"/>
      <c r="X13" s="1634">
        <f t="shared" si="4"/>
        <v>0</v>
      </c>
      <c r="Y13" s="1636"/>
      <c r="Z13" s="1637"/>
      <c r="AA13" s="1636"/>
      <c r="AB13" s="1634">
        <f t="shared" si="5"/>
        <v>0</v>
      </c>
      <c r="AC13" s="1636"/>
      <c r="AD13" s="1637"/>
      <c r="AE13" s="1045"/>
      <c r="AF13" s="1635">
        <f t="shared" si="6"/>
        <v>0</v>
      </c>
    </row>
    <row r="14" spans="2:32" ht="20.100000000000001" customHeight="1">
      <c r="B14" s="1084"/>
      <c r="C14" s="1084" t="s">
        <v>2634</v>
      </c>
      <c r="D14" s="1084"/>
      <c r="E14" s="1084"/>
      <c r="F14" s="1638"/>
      <c r="G14" s="1535"/>
      <c r="H14" s="1543"/>
      <c r="I14" s="1639">
        <f t="shared" si="0"/>
        <v>0</v>
      </c>
      <c r="J14" s="1541"/>
      <c r="K14" s="1639">
        <f t="shared" si="0"/>
        <v>0</v>
      </c>
      <c r="L14" s="1541"/>
      <c r="M14" s="1544"/>
      <c r="N14" s="1541"/>
      <c r="O14" s="1639">
        <f t="shared" si="1"/>
        <v>0</v>
      </c>
      <c r="P14" s="1541"/>
      <c r="Q14" s="1544"/>
      <c r="R14" s="1530"/>
      <c r="S14" s="1640">
        <f t="shared" si="2"/>
        <v>0</v>
      </c>
      <c r="T14" s="1535"/>
      <c r="U14" s="1543"/>
      <c r="V14" s="1639">
        <f t="shared" si="3"/>
        <v>0</v>
      </c>
      <c r="W14" s="1541"/>
      <c r="X14" s="1639">
        <f t="shared" si="4"/>
        <v>0</v>
      </c>
      <c r="Y14" s="1641"/>
      <c r="Z14" s="1642"/>
      <c r="AA14" s="1641"/>
      <c r="AB14" s="1639">
        <f t="shared" si="5"/>
        <v>0</v>
      </c>
      <c r="AC14" s="1641"/>
      <c r="AD14" s="1642"/>
      <c r="AE14" s="1084"/>
      <c r="AF14" s="1640">
        <f t="shared" si="6"/>
        <v>0</v>
      </c>
    </row>
    <row r="15" spans="2:32" ht="20.100000000000001" customHeight="1">
      <c r="B15" s="1084"/>
      <c r="C15" s="1084" t="s">
        <v>2635</v>
      </c>
      <c r="D15" s="1084"/>
      <c r="E15" s="1084"/>
      <c r="F15" s="1638"/>
      <c r="G15" s="1535"/>
      <c r="H15" s="1543"/>
      <c r="I15" s="1639">
        <f t="shared" si="0"/>
        <v>0</v>
      </c>
      <c r="J15" s="1541"/>
      <c r="K15" s="1639">
        <f t="shared" si="0"/>
        <v>0</v>
      </c>
      <c r="L15" s="1541"/>
      <c r="M15" s="1544"/>
      <c r="N15" s="1541"/>
      <c r="O15" s="1639">
        <f t="shared" si="1"/>
        <v>0</v>
      </c>
      <c r="P15" s="1541"/>
      <c r="Q15" s="1544"/>
      <c r="R15" s="1530"/>
      <c r="S15" s="1640">
        <f t="shared" si="2"/>
        <v>0</v>
      </c>
      <c r="T15" s="1535"/>
      <c r="U15" s="1543"/>
      <c r="V15" s="1639">
        <f t="shared" si="3"/>
        <v>0</v>
      </c>
      <c r="W15" s="1541"/>
      <c r="X15" s="1639">
        <f t="shared" si="4"/>
        <v>0</v>
      </c>
      <c r="Y15" s="1641"/>
      <c r="Z15" s="1642"/>
      <c r="AA15" s="1641"/>
      <c r="AB15" s="1639">
        <f t="shared" si="5"/>
        <v>0</v>
      </c>
      <c r="AC15" s="1641"/>
      <c r="AD15" s="1642"/>
      <c r="AE15" s="1084"/>
      <c r="AF15" s="1640">
        <f t="shared" si="6"/>
        <v>0</v>
      </c>
    </row>
    <row r="16" spans="2:32" ht="20.100000000000001" customHeight="1">
      <c r="B16" s="1084"/>
      <c r="C16" s="1084" t="s">
        <v>2636</v>
      </c>
      <c r="D16" s="1084"/>
      <c r="E16" s="1084"/>
      <c r="F16" s="1638"/>
      <c r="G16" s="1535"/>
      <c r="H16" s="1543"/>
      <c r="I16" s="1639">
        <f t="shared" si="0"/>
        <v>0</v>
      </c>
      <c r="J16" s="1541"/>
      <c r="K16" s="1639">
        <f t="shared" si="0"/>
        <v>0</v>
      </c>
      <c r="L16" s="1541"/>
      <c r="M16" s="1544"/>
      <c r="N16" s="1541"/>
      <c r="O16" s="1639">
        <f t="shared" si="1"/>
        <v>0</v>
      </c>
      <c r="P16" s="1541"/>
      <c r="Q16" s="1544"/>
      <c r="R16" s="1530"/>
      <c r="S16" s="1640">
        <f t="shared" si="2"/>
        <v>0</v>
      </c>
      <c r="T16" s="1535"/>
      <c r="U16" s="1543"/>
      <c r="V16" s="1639">
        <f t="shared" si="3"/>
        <v>0</v>
      </c>
      <c r="W16" s="1541"/>
      <c r="X16" s="1639">
        <f t="shared" si="4"/>
        <v>0</v>
      </c>
      <c r="Y16" s="1641"/>
      <c r="Z16" s="1642"/>
      <c r="AA16" s="1641"/>
      <c r="AB16" s="1639">
        <f t="shared" si="5"/>
        <v>0</v>
      </c>
      <c r="AC16" s="1641"/>
      <c r="AD16" s="1642"/>
      <c r="AE16" s="1084"/>
      <c r="AF16" s="1640">
        <f t="shared" si="6"/>
        <v>0</v>
      </c>
    </row>
    <row r="17" spans="2:32" ht="20.100000000000001" customHeight="1">
      <c r="B17" s="1084"/>
      <c r="C17" s="1084" t="s">
        <v>2637</v>
      </c>
      <c r="D17" s="1084"/>
      <c r="E17" s="1084"/>
      <c r="F17" s="1638"/>
      <c r="G17" s="1535"/>
      <c r="H17" s="1543"/>
      <c r="I17" s="1639">
        <f t="shared" si="0"/>
        <v>0</v>
      </c>
      <c r="J17" s="1541"/>
      <c r="K17" s="1639">
        <f t="shared" si="0"/>
        <v>0</v>
      </c>
      <c r="L17" s="1541"/>
      <c r="M17" s="1544"/>
      <c r="N17" s="1541"/>
      <c r="O17" s="1639">
        <f t="shared" si="1"/>
        <v>0</v>
      </c>
      <c r="P17" s="1541"/>
      <c r="Q17" s="1544"/>
      <c r="R17" s="1530"/>
      <c r="S17" s="1640">
        <f t="shared" si="2"/>
        <v>0</v>
      </c>
      <c r="T17" s="1535"/>
      <c r="U17" s="1543"/>
      <c r="V17" s="1639">
        <f t="shared" si="3"/>
        <v>0</v>
      </c>
      <c r="W17" s="1541"/>
      <c r="X17" s="1639">
        <f t="shared" si="4"/>
        <v>0</v>
      </c>
      <c r="Y17" s="1541"/>
      <c r="Z17" s="1544"/>
      <c r="AA17" s="1541"/>
      <c r="AB17" s="1639">
        <f t="shared" si="5"/>
        <v>0</v>
      </c>
      <c r="AC17" s="1541"/>
      <c r="AD17" s="1544"/>
      <c r="AE17" s="1530"/>
      <c r="AF17" s="1640">
        <f t="shared" si="6"/>
        <v>0</v>
      </c>
    </row>
    <row r="18" spans="2:32" ht="20.100000000000001" customHeight="1">
      <c r="B18" s="1084"/>
      <c r="C18" s="1084"/>
      <c r="D18" s="486" t="s">
        <v>2638</v>
      </c>
      <c r="F18" s="1638"/>
      <c r="G18" s="1535"/>
      <c r="H18" s="1543"/>
      <c r="I18" s="1639">
        <f t="shared" si="0"/>
        <v>0</v>
      </c>
      <c r="J18" s="1541"/>
      <c r="K18" s="1639">
        <f t="shared" si="0"/>
        <v>0</v>
      </c>
      <c r="L18" s="1541"/>
      <c r="M18" s="1544"/>
      <c r="N18" s="1541"/>
      <c r="O18" s="1639">
        <f t="shared" si="1"/>
        <v>0</v>
      </c>
      <c r="P18" s="1541"/>
      <c r="Q18" s="1544"/>
      <c r="R18" s="1530"/>
      <c r="S18" s="1640">
        <f t="shared" si="2"/>
        <v>0</v>
      </c>
      <c r="T18" s="1535"/>
      <c r="U18" s="1543"/>
      <c r="V18" s="1639">
        <f t="shared" si="3"/>
        <v>0</v>
      </c>
      <c r="W18" s="1541"/>
      <c r="X18" s="1639">
        <f t="shared" si="4"/>
        <v>0</v>
      </c>
      <c r="Y18" s="1541"/>
      <c r="Z18" s="1544"/>
      <c r="AA18" s="1541"/>
      <c r="AB18" s="1639">
        <f t="shared" si="5"/>
        <v>0</v>
      </c>
      <c r="AC18" s="1541"/>
      <c r="AD18" s="1544"/>
      <c r="AE18" s="1530"/>
      <c r="AF18" s="1640">
        <f t="shared" si="6"/>
        <v>0</v>
      </c>
    </row>
    <row r="19" spans="2:32" ht="20.100000000000001" customHeight="1">
      <c r="B19" s="1084"/>
      <c r="C19" s="1084"/>
      <c r="E19" s="486" t="s">
        <v>2639</v>
      </c>
      <c r="F19" s="1638"/>
      <c r="G19" s="1535"/>
      <c r="H19" s="1543"/>
      <c r="I19" s="1639">
        <f t="shared" si="0"/>
        <v>0</v>
      </c>
      <c r="J19" s="1541"/>
      <c r="K19" s="1639">
        <f t="shared" si="0"/>
        <v>0</v>
      </c>
      <c r="L19" s="1541"/>
      <c r="M19" s="1544"/>
      <c r="N19" s="1541"/>
      <c r="O19" s="1639">
        <f t="shared" si="1"/>
        <v>0</v>
      </c>
      <c r="P19" s="1541"/>
      <c r="Q19" s="1544"/>
      <c r="R19" s="1530"/>
      <c r="S19" s="1640">
        <f t="shared" si="2"/>
        <v>0</v>
      </c>
      <c r="T19" s="1535"/>
      <c r="U19" s="1543"/>
      <c r="V19" s="1639">
        <f t="shared" si="3"/>
        <v>0</v>
      </c>
      <c r="W19" s="1541"/>
      <c r="X19" s="1639">
        <f t="shared" si="4"/>
        <v>0</v>
      </c>
      <c r="Y19" s="1541"/>
      <c r="Z19" s="1544"/>
      <c r="AA19" s="1541"/>
      <c r="AB19" s="1639">
        <f t="shared" si="5"/>
        <v>0</v>
      </c>
      <c r="AC19" s="1541"/>
      <c r="AD19" s="1544"/>
      <c r="AE19" s="1530"/>
      <c r="AF19" s="1640">
        <f t="shared" si="6"/>
        <v>0</v>
      </c>
    </row>
    <row r="20" spans="2:32" ht="20.100000000000001" customHeight="1">
      <c r="B20" s="1084"/>
      <c r="C20" s="1084"/>
      <c r="E20" s="486" t="s">
        <v>2640</v>
      </c>
      <c r="F20" s="1638"/>
      <c r="G20" s="1535"/>
      <c r="H20" s="1543"/>
      <c r="I20" s="1639">
        <f t="shared" si="0"/>
        <v>0</v>
      </c>
      <c r="J20" s="1541"/>
      <c r="K20" s="1639">
        <f t="shared" si="0"/>
        <v>0</v>
      </c>
      <c r="L20" s="1541"/>
      <c r="M20" s="1544"/>
      <c r="N20" s="1541"/>
      <c r="O20" s="1639">
        <f t="shared" si="1"/>
        <v>0</v>
      </c>
      <c r="P20" s="1541"/>
      <c r="Q20" s="1544"/>
      <c r="R20" s="1530"/>
      <c r="S20" s="1640">
        <f t="shared" si="2"/>
        <v>0</v>
      </c>
      <c r="T20" s="1535"/>
      <c r="U20" s="1543"/>
      <c r="V20" s="1639">
        <f t="shared" si="3"/>
        <v>0</v>
      </c>
      <c r="W20" s="1541"/>
      <c r="X20" s="1639">
        <f t="shared" si="4"/>
        <v>0</v>
      </c>
      <c r="Y20" s="1541"/>
      <c r="Z20" s="1544"/>
      <c r="AA20" s="1541"/>
      <c r="AB20" s="1639">
        <f t="shared" si="5"/>
        <v>0</v>
      </c>
      <c r="AC20" s="1541"/>
      <c r="AD20" s="1544"/>
      <c r="AE20" s="1530"/>
      <c r="AF20" s="1640">
        <f t="shared" si="6"/>
        <v>0</v>
      </c>
    </row>
    <row r="21" spans="2:32" ht="20.100000000000001" customHeight="1">
      <c r="B21" s="1084"/>
      <c r="C21" s="1084"/>
      <c r="D21" s="486" t="s">
        <v>2641</v>
      </c>
      <c r="F21" s="1638"/>
      <c r="G21" s="1535"/>
      <c r="H21" s="1643"/>
      <c r="I21" s="1644">
        <f t="shared" si="0"/>
        <v>0</v>
      </c>
      <c r="J21" s="1558"/>
      <c r="K21" s="1644">
        <f t="shared" si="0"/>
        <v>0</v>
      </c>
      <c r="L21" s="1558"/>
      <c r="M21" s="1645"/>
      <c r="N21" s="1558"/>
      <c r="O21" s="1644">
        <f t="shared" si="1"/>
        <v>0</v>
      </c>
      <c r="P21" s="1558"/>
      <c r="Q21" s="1645"/>
      <c r="R21" s="1646"/>
      <c r="S21" s="1647">
        <f t="shared" si="2"/>
        <v>0</v>
      </c>
      <c r="T21" s="1535"/>
      <c r="U21" s="1643"/>
      <c r="V21" s="1644">
        <f t="shared" si="3"/>
        <v>0</v>
      </c>
      <c r="W21" s="1558"/>
      <c r="X21" s="1644">
        <f t="shared" si="4"/>
        <v>0</v>
      </c>
      <c r="Y21" s="1558"/>
      <c r="Z21" s="1645"/>
      <c r="AA21" s="1558"/>
      <c r="AB21" s="1644">
        <f t="shared" si="5"/>
        <v>0</v>
      </c>
      <c r="AC21" s="1558"/>
      <c r="AD21" s="1645"/>
      <c r="AE21" s="1646"/>
      <c r="AF21" s="1647">
        <f t="shared" si="6"/>
        <v>0</v>
      </c>
    </row>
    <row r="22" spans="2:32" ht="20.100000000000001" customHeight="1">
      <c r="B22" s="1084"/>
      <c r="C22" s="486" t="s">
        <v>2642</v>
      </c>
      <c r="D22" s="1084"/>
      <c r="E22" s="1084"/>
      <c r="F22" s="1638"/>
      <c r="G22" s="1535"/>
      <c r="H22" s="1643"/>
      <c r="I22" s="1644">
        <f t="shared" si="0"/>
        <v>0</v>
      </c>
      <c r="J22" s="1558"/>
      <c r="K22" s="1644">
        <f t="shared" si="0"/>
        <v>0</v>
      </c>
      <c r="L22" s="1558"/>
      <c r="M22" s="1645"/>
      <c r="N22" s="1558"/>
      <c r="O22" s="1644">
        <f t="shared" si="1"/>
        <v>0</v>
      </c>
      <c r="P22" s="1558"/>
      <c r="Q22" s="1645"/>
      <c r="R22" s="1646"/>
      <c r="S22" s="1647">
        <f t="shared" si="2"/>
        <v>0</v>
      </c>
      <c r="T22" s="1535"/>
      <c r="U22" s="1643"/>
      <c r="V22" s="1644">
        <f t="shared" si="3"/>
        <v>0</v>
      </c>
      <c r="W22" s="1558"/>
      <c r="X22" s="1644">
        <f t="shared" si="4"/>
        <v>0</v>
      </c>
      <c r="Y22" s="1558"/>
      <c r="Z22" s="1645"/>
      <c r="AA22" s="1558"/>
      <c r="AB22" s="1644">
        <f t="shared" si="5"/>
        <v>0</v>
      </c>
      <c r="AC22" s="1558"/>
      <c r="AD22" s="1645"/>
      <c r="AE22" s="1646"/>
      <c r="AF22" s="1647">
        <f t="shared" si="6"/>
        <v>0</v>
      </c>
    </row>
    <row r="23" spans="2:32" ht="20.100000000000001" customHeight="1">
      <c r="B23" s="1084"/>
      <c r="C23" s="486" t="s">
        <v>2643</v>
      </c>
      <c r="D23" s="1084"/>
      <c r="E23" s="1084"/>
      <c r="F23" s="1638"/>
      <c r="G23" s="1535"/>
      <c r="H23" s="1643"/>
      <c r="I23" s="1644">
        <f t="shared" si="0"/>
        <v>0</v>
      </c>
      <c r="J23" s="1558"/>
      <c r="K23" s="1644">
        <f t="shared" si="0"/>
        <v>0</v>
      </c>
      <c r="L23" s="1558"/>
      <c r="M23" s="1645"/>
      <c r="N23" s="1558"/>
      <c r="O23" s="1644">
        <f t="shared" si="1"/>
        <v>0</v>
      </c>
      <c r="P23" s="1558"/>
      <c r="Q23" s="1645"/>
      <c r="R23" s="1646"/>
      <c r="S23" s="1647">
        <f t="shared" si="2"/>
        <v>0</v>
      </c>
      <c r="T23" s="1535"/>
      <c r="U23" s="1643"/>
      <c r="V23" s="1644">
        <f t="shared" si="3"/>
        <v>0</v>
      </c>
      <c r="W23" s="1558"/>
      <c r="X23" s="1644">
        <f t="shared" si="4"/>
        <v>0</v>
      </c>
      <c r="Y23" s="1558"/>
      <c r="Z23" s="1645"/>
      <c r="AA23" s="1558"/>
      <c r="AB23" s="1644">
        <f t="shared" si="5"/>
        <v>0</v>
      </c>
      <c r="AC23" s="1558"/>
      <c r="AD23" s="1645"/>
      <c r="AE23" s="1646"/>
      <c r="AF23" s="1647">
        <f t="shared" si="6"/>
        <v>0</v>
      </c>
    </row>
    <row r="24" spans="2:32" ht="20.100000000000001" customHeight="1">
      <c r="B24" s="1084"/>
      <c r="C24" s="486" t="s">
        <v>2644</v>
      </c>
      <c r="D24" s="1084"/>
      <c r="E24" s="1084"/>
      <c r="F24" s="1638"/>
      <c r="G24" s="1535"/>
      <c r="H24" s="1543"/>
      <c r="I24" s="1639">
        <f t="shared" si="0"/>
        <v>0</v>
      </c>
      <c r="J24" s="1541"/>
      <c r="K24" s="1639">
        <f t="shared" si="0"/>
        <v>0</v>
      </c>
      <c r="L24" s="1541"/>
      <c r="M24" s="1544"/>
      <c r="N24" s="1541"/>
      <c r="O24" s="1639">
        <f t="shared" si="1"/>
        <v>0</v>
      </c>
      <c r="P24" s="1541"/>
      <c r="Q24" s="1544"/>
      <c r="R24" s="1530"/>
      <c r="S24" s="1640">
        <f t="shared" si="2"/>
        <v>0</v>
      </c>
      <c r="T24" s="1535"/>
      <c r="U24" s="1543"/>
      <c r="V24" s="1639">
        <f t="shared" si="3"/>
        <v>0</v>
      </c>
      <c r="W24" s="1541"/>
      <c r="X24" s="1639">
        <f t="shared" si="4"/>
        <v>0</v>
      </c>
      <c r="Y24" s="1541"/>
      <c r="Z24" s="1544"/>
      <c r="AA24" s="1541"/>
      <c r="AB24" s="1639">
        <f t="shared" si="5"/>
        <v>0</v>
      </c>
      <c r="AC24" s="1541"/>
      <c r="AD24" s="1544"/>
      <c r="AE24" s="1530"/>
      <c r="AF24" s="1640">
        <f t="shared" si="6"/>
        <v>0</v>
      </c>
    </row>
    <row r="25" spans="2:32" ht="20.100000000000001" customHeight="1">
      <c r="B25" s="1084"/>
      <c r="C25" s="486" t="s">
        <v>2645</v>
      </c>
      <c r="D25" s="1084"/>
      <c r="E25" s="1084"/>
      <c r="F25" s="1638"/>
      <c r="G25" s="1535"/>
      <c r="H25" s="1543"/>
      <c r="I25" s="1639">
        <f t="shared" si="0"/>
        <v>0</v>
      </c>
      <c r="J25" s="1541"/>
      <c r="K25" s="1639">
        <f t="shared" si="0"/>
        <v>0</v>
      </c>
      <c r="L25" s="1541"/>
      <c r="M25" s="1544"/>
      <c r="N25" s="1541"/>
      <c r="O25" s="1639">
        <f t="shared" si="1"/>
        <v>0</v>
      </c>
      <c r="P25" s="1541"/>
      <c r="Q25" s="1544"/>
      <c r="R25" s="1530"/>
      <c r="S25" s="1640">
        <f t="shared" si="2"/>
        <v>0</v>
      </c>
      <c r="T25" s="1535"/>
      <c r="U25" s="1543"/>
      <c r="V25" s="1639">
        <f t="shared" si="3"/>
        <v>0</v>
      </c>
      <c r="W25" s="1541"/>
      <c r="X25" s="1639">
        <f t="shared" si="4"/>
        <v>0</v>
      </c>
      <c r="Y25" s="1541"/>
      <c r="Z25" s="1544"/>
      <c r="AA25" s="1541"/>
      <c r="AB25" s="1639">
        <f t="shared" si="5"/>
        <v>0</v>
      </c>
      <c r="AC25" s="1541"/>
      <c r="AD25" s="1544"/>
      <c r="AE25" s="1530"/>
      <c r="AF25" s="1640">
        <f t="shared" si="6"/>
        <v>0</v>
      </c>
    </row>
    <row r="26" spans="2:32" ht="20.100000000000001" customHeight="1">
      <c r="B26" s="1084"/>
      <c r="C26" s="486" t="s">
        <v>2646</v>
      </c>
      <c r="D26" s="1084"/>
      <c r="E26" s="1084"/>
      <c r="F26" s="1638"/>
      <c r="G26" s="1535"/>
      <c r="H26" s="1543"/>
      <c r="I26" s="1639">
        <f t="shared" si="0"/>
        <v>0</v>
      </c>
      <c r="J26" s="1541"/>
      <c r="K26" s="1639">
        <f t="shared" si="0"/>
        <v>0</v>
      </c>
      <c r="L26" s="1541"/>
      <c r="M26" s="1544"/>
      <c r="N26" s="1541"/>
      <c r="O26" s="1639">
        <f t="shared" si="1"/>
        <v>0</v>
      </c>
      <c r="P26" s="1541"/>
      <c r="Q26" s="1544"/>
      <c r="R26" s="1530"/>
      <c r="S26" s="1640">
        <f t="shared" si="2"/>
        <v>0</v>
      </c>
      <c r="T26" s="1535"/>
      <c r="U26" s="1543"/>
      <c r="V26" s="1639">
        <f t="shared" si="3"/>
        <v>0</v>
      </c>
      <c r="W26" s="1541"/>
      <c r="X26" s="1639">
        <f t="shared" si="4"/>
        <v>0</v>
      </c>
      <c r="Y26" s="1541"/>
      <c r="Z26" s="1544"/>
      <c r="AA26" s="1541"/>
      <c r="AB26" s="1639">
        <f t="shared" si="5"/>
        <v>0</v>
      </c>
      <c r="AC26" s="1541"/>
      <c r="AD26" s="1544"/>
      <c r="AE26" s="1530"/>
      <c r="AF26" s="1640">
        <f t="shared" si="6"/>
        <v>0</v>
      </c>
    </row>
    <row r="27" spans="2:32" ht="20.100000000000001" customHeight="1">
      <c r="B27" s="1084"/>
      <c r="C27" s="486" t="s">
        <v>2581</v>
      </c>
      <c r="D27" s="1084"/>
      <c r="E27" s="1084"/>
      <c r="F27" s="1638"/>
      <c r="G27" s="1535"/>
      <c r="H27" s="1543"/>
      <c r="I27" s="1639">
        <f t="shared" si="0"/>
        <v>0</v>
      </c>
      <c r="J27" s="1541"/>
      <c r="K27" s="1639">
        <f t="shared" si="0"/>
        <v>0</v>
      </c>
      <c r="L27" s="1541"/>
      <c r="M27" s="1544"/>
      <c r="N27" s="1541"/>
      <c r="O27" s="1639">
        <f t="shared" si="1"/>
        <v>0</v>
      </c>
      <c r="P27" s="1541"/>
      <c r="Q27" s="1544"/>
      <c r="R27" s="1530"/>
      <c r="S27" s="1640">
        <f t="shared" si="2"/>
        <v>0</v>
      </c>
      <c r="T27" s="1535"/>
      <c r="U27" s="1543"/>
      <c r="V27" s="1639">
        <f t="shared" si="3"/>
        <v>0</v>
      </c>
      <c r="W27" s="1541"/>
      <c r="X27" s="1639">
        <f t="shared" si="4"/>
        <v>0</v>
      </c>
      <c r="Y27" s="1541"/>
      <c r="Z27" s="1544"/>
      <c r="AA27" s="1541"/>
      <c r="AB27" s="1639">
        <f t="shared" si="5"/>
        <v>0</v>
      </c>
      <c r="AC27" s="1541"/>
      <c r="AD27" s="1544"/>
      <c r="AE27" s="1530"/>
      <c r="AF27" s="1640">
        <f t="shared" si="6"/>
        <v>0</v>
      </c>
    </row>
    <row r="28" spans="2:32" s="957" customFormat="1" ht="20.100000000000001" customHeight="1">
      <c r="B28" s="1045" t="s">
        <v>2647</v>
      </c>
      <c r="C28" s="1045"/>
      <c r="D28" s="1045"/>
      <c r="E28" s="1045"/>
      <c r="F28" s="1633"/>
      <c r="G28" s="1521"/>
      <c r="H28" s="1586"/>
      <c r="I28" s="1634">
        <f t="shared" si="0"/>
        <v>0</v>
      </c>
      <c r="J28" s="1587"/>
      <c r="K28" s="1634">
        <f t="shared" si="0"/>
        <v>0</v>
      </c>
      <c r="L28" s="1587"/>
      <c r="M28" s="1590"/>
      <c r="N28" s="1587"/>
      <c r="O28" s="1634">
        <f t="shared" si="1"/>
        <v>0</v>
      </c>
      <c r="P28" s="1587"/>
      <c r="Q28" s="1590"/>
      <c r="R28" s="988"/>
      <c r="S28" s="1635">
        <f t="shared" si="2"/>
        <v>0</v>
      </c>
      <c r="T28" s="1521"/>
      <c r="U28" s="1586"/>
      <c r="V28" s="1634">
        <f t="shared" si="3"/>
        <v>0</v>
      </c>
      <c r="W28" s="1587"/>
      <c r="X28" s="1634">
        <f t="shared" si="4"/>
        <v>0</v>
      </c>
      <c r="Y28" s="1587"/>
      <c r="Z28" s="1590"/>
      <c r="AA28" s="1587"/>
      <c r="AB28" s="1634">
        <f t="shared" si="5"/>
        <v>0</v>
      </c>
      <c r="AC28" s="1587"/>
      <c r="AD28" s="1590"/>
      <c r="AE28" s="988"/>
      <c r="AF28" s="1635">
        <f t="shared" si="6"/>
        <v>0</v>
      </c>
    </row>
    <row r="29" spans="2:32" ht="20.100000000000001" customHeight="1">
      <c r="B29" s="1084"/>
      <c r="C29" s="1084" t="s">
        <v>2637</v>
      </c>
      <c r="D29" s="1084"/>
      <c r="E29" s="1084"/>
      <c r="F29" s="1638"/>
      <c r="G29" s="1535"/>
      <c r="H29" s="1543"/>
      <c r="I29" s="1639">
        <f t="shared" si="0"/>
        <v>0</v>
      </c>
      <c r="J29" s="1541"/>
      <c r="K29" s="1639">
        <f t="shared" si="0"/>
        <v>0</v>
      </c>
      <c r="L29" s="1541"/>
      <c r="M29" s="1544"/>
      <c r="N29" s="1541"/>
      <c r="O29" s="1639">
        <f t="shared" si="1"/>
        <v>0</v>
      </c>
      <c r="P29" s="1541"/>
      <c r="Q29" s="1544"/>
      <c r="R29" s="1530"/>
      <c r="S29" s="1640">
        <f t="shared" si="2"/>
        <v>0</v>
      </c>
      <c r="T29" s="1535"/>
      <c r="U29" s="1543"/>
      <c r="V29" s="1639">
        <f t="shared" si="3"/>
        <v>0</v>
      </c>
      <c r="W29" s="1541"/>
      <c r="X29" s="1639">
        <f t="shared" si="4"/>
        <v>0</v>
      </c>
      <c r="Y29" s="1541"/>
      <c r="Z29" s="1544"/>
      <c r="AA29" s="1541"/>
      <c r="AB29" s="1639">
        <f t="shared" si="5"/>
        <v>0</v>
      </c>
      <c r="AC29" s="1541"/>
      <c r="AD29" s="1544"/>
      <c r="AE29" s="1530"/>
      <c r="AF29" s="1640">
        <f t="shared" si="6"/>
        <v>0</v>
      </c>
    </row>
    <row r="30" spans="2:32" ht="20.100000000000001" customHeight="1">
      <c r="B30" s="1084"/>
      <c r="C30" s="1084"/>
      <c r="D30" s="486" t="s">
        <v>2638</v>
      </c>
      <c r="F30" s="1638"/>
      <c r="G30" s="1535"/>
      <c r="H30" s="1543"/>
      <c r="I30" s="1639">
        <f t="shared" si="0"/>
        <v>0</v>
      </c>
      <c r="J30" s="1541"/>
      <c r="K30" s="1639">
        <f t="shared" si="0"/>
        <v>0</v>
      </c>
      <c r="L30" s="1541"/>
      <c r="M30" s="1544"/>
      <c r="N30" s="1541"/>
      <c r="O30" s="1639">
        <f t="shared" si="1"/>
        <v>0</v>
      </c>
      <c r="P30" s="1541"/>
      <c r="Q30" s="1544"/>
      <c r="R30" s="1530"/>
      <c r="S30" s="1640">
        <f t="shared" si="2"/>
        <v>0</v>
      </c>
      <c r="T30" s="1535"/>
      <c r="U30" s="1543"/>
      <c r="V30" s="1639">
        <f t="shared" si="3"/>
        <v>0</v>
      </c>
      <c r="W30" s="1541"/>
      <c r="X30" s="1639">
        <f t="shared" si="4"/>
        <v>0</v>
      </c>
      <c r="Y30" s="1541"/>
      <c r="Z30" s="1544"/>
      <c r="AA30" s="1541"/>
      <c r="AB30" s="1639">
        <f t="shared" si="5"/>
        <v>0</v>
      </c>
      <c r="AC30" s="1541"/>
      <c r="AD30" s="1544"/>
      <c r="AE30" s="1530"/>
      <c r="AF30" s="1640">
        <f t="shared" si="6"/>
        <v>0</v>
      </c>
    </row>
    <row r="31" spans="2:32" ht="20.100000000000001" customHeight="1">
      <c r="B31" s="1084"/>
      <c r="C31" s="1084"/>
      <c r="E31" s="486" t="s">
        <v>2639</v>
      </c>
      <c r="F31" s="1638"/>
      <c r="G31" s="1535"/>
      <c r="H31" s="1543"/>
      <c r="I31" s="1639">
        <f t="shared" si="0"/>
        <v>0</v>
      </c>
      <c r="J31" s="1541"/>
      <c r="K31" s="1639">
        <f t="shared" si="0"/>
        <v>0</v>
      </c>
      <c r="L31" s="1541"/>
      <c r="M31" s="1544"/>
      <c r="N31" s="1541"/>
      <c r="O31" s="1639">
        <f t="shared" si="1"/>
        <v>0</v>
      </c>
      <c r="P31" s="1541"/>
      <c r="Q31" s="1544"/>
      <c r="R31" s="1530"/>
      <c r="S31" s="1640">
        <f t="shared" si="2"/>
        <v>0</v>
      </c>
      <c r="T31" s="1535"/>
      <c r="U31" s="1543"/>
      <c r="V31" s="1639">
        <f t="shared" si="3"/>
        <v>0</v>
      </c>
      <c r="W31" s="1541"/>
      <c r="X31" s="1639">
        <f t="shared" si="4"/>
        <v>0</v>
      </c>
      <c r="Y31" s="1541"/>
      <c r="Z31" s="1544"/>
      <c r="AA31" s="1541"/>
      <c r="AB31" s="1639">
        <f t="shared" si="5"/>
        <v>0</v>
      </c>
      <c r="AC31" s="1541"/>
      <c r="AD31" s="1544"/>
      <c r="AE31" s="1530"/>
      <c r="AF31" s="1640">
        <f t="shared" si="6"/>
        <v>0</v>
      </c>
    </row>
    <row r="32" spans="2:32" ht="20.100000000000001" customHeight="1">
      <c r="B32" s="1084"/>
      <c r="C32" s="1084"/>
      <c r="E32" s="486" t="s">
        <v>2640</v>
      </c>
      <c r="F32" s="1638"/>
      <c r="G32" s="1535"/>
      <c r="H32" s="1543"/>
      <c r="I32" s="1639">
        <f t="shared" si="0"/>
        <v>0</v>
      </c>
      <c r="J32" s="1541"/>
      <c r="K32" s="1639">
        <f t="shared" si="0"/>
        <v>0</v>
      </c>
      <c r="L32" s="1541"/>
      <c r="M32" s="1544"/>
      <c r="N32" s="1541"/>
      <c r="O32" s="1639">
        <f t="shared" si="1"/>
        <v>0</v>
      </c>
      <c r="P32" s="1541"/>
      <c r="Q32" s="1544"/>
      <c r="R32" s="1530"/>
      <c r="S32" s="1640">
        <f t="shared" si="2"/>
        <v>0</v>
      </c>
      <c r="T32" s="1535"/>
      <c r="U32" s="1543"/>
      <c r="V32" s="1639">
        <f t="shared" si="3"/>
        <v>0</v>
      </c>
      <c r="W32" s="1541"/>
      <c r="X32" s="1639">
        <f t="shared" si="4"/>
        <v>0</v>
      </c>
      <c r="Y32" s="1541"/>
      <c r="Z32" s="1544"/>
      <c r="AA32" s="1541"/>
      <c r="AB32" s="1639">
        <f t="shared" si="5"/>
        <v>0</v>
      </c>
      <c r="AC32" s="1541"/>
      <c r="AD32" s="1544"/>
      <c r="AE32" s="1530"/>
      <c r="AF32" s="1640">
        <f t="shared" si="6"/>
        <v>0</v>
      </c>
    </row>
    <row r="33" spans="2:32" ht="20.100000000000001" customHeight="1">
      <c r="B33" s="1084"/>
      <c r="C33" s="1084"/>
      <c r="D33" s="486" t="s">
        <v>2641</v>
      </c>
      <c r="F33" s="1638"/>
      <c r="G33" s="1535"/>
      <c r="H33" s="1643"/>
      <c r="I33" s="1644">
        <f t="shared" si="0"/>
        <v>0</v>
      </c>
      <c r="J33" s="1558"/>
      <c r="K33" s="1644">
        <f t="shared" si="0"/>
        <v>0</v>
      </c>
      <c r="L33" s="1558"/>
      <c r="M33" s="1645"/>
      <c r="N33" s="1558"/>
      <c r="O33" s="1644">
        <f t="shared" si="1"/>
        <v>0</v>
      </c>
      <c r="P33" s="1558"/>
      <c r="Q33" s="1645"/>
      <c r="R33" s="1646"/>
      <c r="S33" s="1647">
        <f t="shared" si="2"/>
        <v>0</v>
      </c>
      <c r="T33" s="1535"/>
      <c r="U33" s="1643"/>
      <c r="V33" s="1644">
        <f t="shared" si="3"/>
        <v>0</v>
      </c>
      <c r="W33" s="1558"/>
      <c r="X33" s="1644">
        <f t="shared" si="4"/>
        <v>0</v>
      </c>
      <c r="Y33" s="1558"/>
      <c r="Z33" s="1645"/>
      <c r="AA33" s="1558"/>
      <c r="AB33" s="1644">
        <f t="shared" si="5"/>
        <v>0</v>
      </c>
      <c r="AC33" s="1558"/>
      <c r="AD33" s="1645"/>
      <c r="AE33" s="1646"/>
      <c r="AF33" s="1647">
        <f t="shared" si="6"/>
        <v>0</v>
      </c>
    </row>
    <row r="34" spans="2:32" ht="20.100000000000001" customHeight="1">
      <c r="B34" s="1084"/>
      <c r="C34" s="1084" t="s">
        <v>2648</v>
      </c>
      <c r="D34" s="1084"/>
      <c r="E34" s="1084"/>
      <c r="F34" s="1638"/>
      <c r="G34" s="1535"/>
      <c r="H34" s="1543"/>
      <c r="I34" s="1639">
        <f t="shared" si="0"/>
        <v>0</v>
      </c>
      <c r="J34" s="1541"/>
      <c r="K34" s="1639">
        <f t="shared" si="0"/>
        <v>0</v>
      </c>
      <c r="L34" s="1541"/>
      <c r="M34" s="1544"/>
      <c r="N34" s="1541"/>
      <c r="O34" s="1639">
        <f t="shared" si="1"/>
        <v>0</v>
      </c>
      <c r="P34" s="1541"/>
      <c r="Q34" s="1544"/>
      <c r="R34" s="1530"/>
      <c r="S34" s="1640">
        <f t="shared" si="2"/>
        <v>0</v>
      </c>
      <c r="T34" s="1535"/>
      <c r="U34" s="1543"/>
      <c r="V34" s="1639">
        <f t="shared" si="3"/>
        <v>0</v>
      </c>
      <c r="W34" s="1541"/>
      <c r="X34" s="1639">
        <f t="shared" si="4"/>
        <v>0</v>
      </c>
      <c r="Y34" s="1541"/>
      <c r="Z34" s="1544"/>
      <c r="AA34" s="1541"/>
      <c r="AB34" s="1639">
        <f t="shared" si="5"/>
        <v>0</v>
      </c>
      <c r="AC34" s="1541"/>
      <c r="AD34" s="1544"/>
      <c r="AE34" s="1530"/>
      <c r="AF34" s="1640">
        <f t="shared" si="6"/>
        <v>0</v>
      </c>
    </row>
    <row r="35" spans="2:32" ht="20.100000000000001" customHeight="1">
      <c r="B35" s="1084"/>
      <c r="C35" s="1084" t="s">
        <v>2649</v>
      </c>
      <c r="D35" s="1084"/>
      <c r="E35" s="1084"/>
      <c r="F35" s="1638"/>
      <c r="G35" s="1535"/>
      <c r="H35" s="1543"/>
      <c r="I35" s="1639">
        <f t="shared" si="0"/>
        <v>0</v>
      </c>
      <c r="J35" s="1541"/>
      <c r="K35" s="1639">
        <f t="shared" si="0"/>
        <v>0</v>
      </c>
      <c r="L35" s="1541"/>
      <c r="M35" s="1544"/>
      <c r="N35" s="1541"/>
      <c r="O35" s="1639">
        <f t="shared" si="1"/>
        <v>0</v>
      </c>
      <c r="P35" s="1541"/>
      <c r="Q35" s="1544"/>
      <c r="R35" s="1530"/>
      <c r="S35" s="1640">
        <f t="shared" si="2"/>
        <v>0</v>
      </c>
      <c r="T35" s="1535"/>
      <c r="U35" s="1543"/>
      <c r="V35" s="1639">
        <f t="shared" si="3"/>
        <v>0</v>
      </c>
      <c r="W35" s="1541"/>
      <c r="X35" s="1639">
        <f t="shared" si="4"/>
        <v>0</v>
      </c>
      <c r="Y35" s="1541"/>
      <c r="Z35" s="1544"/>
      <c r="AA35" s="1541"/>
      <c r="AB35" s="1639">
        <f t="shared" si="5"/>
        <v>0</v>
      </c>
      <c r="AC35" s="1541"/>
      <c r="AD35" s="1544"/>
      <c r="AE35" s="1530"/>
      <c r="AF35" s="1640">
        <f t="shared" si="6"/>
        <v>0</v>
      </c>
    </row>
    <row r="36" spans="2:32" ht="20.100000000000001" customHeight="1">
      <c r="B36" s="1084"/>
      <c r="C36" s="1084" t="s">
        <v>2650</v>
      </c>
      <c r="D36" s="1084"/>
      <c r="E36" s="1084"/>
      <c r="F36" s="1638"/>
      <c r="G36" s="1535"/>
      <c r="H36" s="1543"/>
      <c r="I36" s="1639">
        <f t="shared" si="0"/>
        <v>0</v>
      </c>
      <c r="J36" s="1541"/>
      <c r="K36" s="1639">
        <f t="shared" si="0"/>
        <v>0</v>
      </c>
      <c r="L36" s="1541"/>
      <c r="M36" s="1544"/>
      <c r="N36" s="1541"/>
      <c r="O36" s="1639">
        <f t="shared" si="1"/>
        <v>0</v>
      </c>
      <c r="P36" s="1541"/>
      <c r="Q36" s="1544"/>
      <c r="R36" s="1530"/>
      <c r="S36" s="1640">
        <f t="shared" si="2"/>
        <v>0</v>
      </c>
      <c r="T36" s="1535"/>
      <c r="U36" s="1543"/>
      <c r="V36" s="1639">
        <f t="shared" si="3"/>
        <v>0</v>
      </c>
      <c r="W36" s="1541"/>
      <c r="X36" s="1639">
        <f t="shared" si="4"/>
        <v>0</v>
      </c>
      <c r="Y36" s="1541"/>
      <c r="Z36" s="1544"/>
      <c r="AA36" s="1541"/>
      <c r="AB36" s="1639">
        <f t="shared" si="5"/>
        <v>0</v>
      </c>
      <c r="AC36" s="1541"/>
      <c r="AD36" s="1544"/>
      <c r="AE36" s="1530"/>
      <c r="AF36" s="1640">
        <f t="shared" si="6"/>
        <v>0</v>
      </c>
    </row>
    <row r="37" spans="2:32" ht="20.100000000000001" customHeight="1">
      <c r="B37" s="1084"/>
      <c r="C37" s="1084" t="s">
        <v>2646</v>
      </c>
      <c r="D37" s="1084"/>
      <c r="E37" s="1084"/>
      <c r="F37" s="1638"/>
      <c r="G37" s="1535"/>
      <c r="H37" s="1543"/>
      <c r="I37" s="1639">
        <f t="shared" si="0"/>
        <v>0</v>
      </c>
      <c r="J37" s="1541"/>
      <c r="K37" s="1639">
        <f t="shared" si="0"/>
        <v>0</v>
      </c>
      <c r="L37" s="1541"/>
      <c r="M37" s="1544"/>
      <c r="N37" s="1541"/>
      <c r="O37" s="1639">
        <f t="shared" si="1"/>
        <v>0</v>
      </c>
      <c r="P37" s="1541"/>
      <c r="Q37" s="1544"/>
      <c r="R37" s="1530"/>
      <c r="S37" s="1640">
        <f t="shared" si="2"/>
        <v>0</v>
      </c>
      <c r="T37" s="1535"/>
      <c r="U37" s="1543"/>
      <c r="V37" s="1639">
        <f t="shared" si="3"/>
        <v>0</v>
      </c>
      <c r="W37" s="1541"/>
      <c r="X37" s="1639">
        <f t="shared" si="4"/>
        <v>0</v>
      </c>
      <c r="Y37" s="1541"/>
      <c r="Z37" s="1544"/>
      <c r="AA37" s="1541"/>
      <c r="AB37" s="1639">
        <f t="shared" si="5"/>
        <v>0</v>
      </c>
      <c r="AC37" s="1541"/>
      <c r="AD37" s="1544"/>
      <c r="AE37" s="1530"/>
      <c r="AF37" s="1640">
        <f t="shared" si="6"/>
        <v>0</v>
      </c>
    </row>
    <row r="38" spans="2:32" ht="20.100000000000001" customHeight="1">
      <c r="B38" s="1084"/>
      <c r="C38" s="1084" t="s">
        <v>2644</v>
      </c>
      <c r="D38" s="1084"/>
      <c r="E38" s="1084"/>
      <c r="F38" s="1638"/>
      <c r="G38" s="1535"/>
      <c r="H38" s="1543"/>
      <c r="I38" s="1639">
        <f t="shared" si="0"/>
        <v>0</v>
      </c>
      <c r="J38" s="1541"/>
      <c r="K38" s="1639">
        <f t="shared" si="0"/>
        <v>0</v>
      </c>
      <c r="L38" s="1541"/>
      <c r="M38" s="1544"/>
      <c r="N38" s="1541"/>
      <c r="O38" s="1639">
        <f t="shared" si="1"/>
        <v>0</v>
      </c>
      <c r="P38" s="1541"/>
      <c r="Q38" s="1544"/>
      <c r="R38" s="1530"/>
      <c r="S38" s="1640">
        <f t="shared" si="2"/>
        <v>0</v>
      </c>
      <c r="T38" s="1535"/>
      <c r="U38" s="1543"/>
      <c r="V38" s="1639">
        <f t="shared" si="3"/>
        <v>0</v>
      </c>
      <c r="W38" s="1541"/>
      <c r="X38" s="1639">
        <f t="shared" si="4"/>
        <v>0</v>
      </c>
      <c r="Y38" s="1541"/>
      <c r="Z38" s="1544"/>
      <c r="AA38" s="1541"/>
      <c r="AB38" s="1639">
        <f t="shared" si="5"/>
        <v>0</v>
      </c>
      <c r="AC38" s="1541"/>
      <c r="AD38" s="1544"/>
      <c r="AE38" s="1530"/>
      <c r="AF38" s="1640">
        <f t="shared" si="6"/>
        <v>0</v>
      </c>
    </row>
    <row r="39" spans="2:32" ht="20.100000000000001" customHeight="1" thickBot="1">
      <c r="B39" s="1648"/>
      <c r="C39" s="1648" t="s">
        <v>2581</v>
      </c>
      <c r="D39" s="1648"/>
      <c r="E39" s="1648"/>
      <c r="F39" s="1649"/>
      <c r="G39" s="1535"/>
      <c r="H39" s="1650"/>
      <c r="I39" s="1651">
        <f t="shared" si="0"/>
        <v>0</v>
      </c>
      <c r="J39" s="1652"/>
      <c r="K39" s="1651">
        <f t="shared" si="0"/>
        <v>0</v>
      </c>
      <c r="L39" s="1652"/>
      <c r="M39" s="1653"/>
      <c r="N39" s="1652"/>
      <c r="O39" s="1651">
        <f t="shared" si="1"/>
        <v>0</v>
      </c>
      <c r="P39" s="1652"/>
      <c r="Q39" s="1653"/>
      <c r="R39" s="1578"/>
      <c r="S39" s="1654">
        <f t="shared" si="2"/>
        <v>0</v>
      </c>
      <c r="T39" s="1535"/>
      <c r="U39" s="1650"/>
      <c r="V39" s="1651">
        <f t="shared" si="3"/>
        <v>0</v>
      </c>
      <c r="W39" s="1652"/>
      <c r="X39" s="1651">
        <f t="shared" si="4"/>
        <v>0</v>
      </c>
      <c r="Y39" s="1652"/>
      <c r="Z39" s="1653"/>
      <c r="AA39" s="1652"/>
      <c r="AB39" s="1651">
        <f t="shared" si="5"/>
        <v>0</v>
      </c>
      <c r="AC39" s="1652"/>
      <c r="AD39" s="1653"/>
      <c r="AE39" s="1578"/>
      <c r="AF39" s="1654">
        <f t="shared" si="6"/>
        <v>0</v>
      </c>
    </row>
    <row r="42" spans="2:32" ht="20.100000000000001" customHeight="1">
      <c r="G42" s="486"/>
    </row>
    <row r="43" spans="2:32" ht="20.100000000000001" customHeight="1">
      <c r="G43" s="486"/>
    </row>
    <row r="44" spans="2:32" ht="20.100000000000001" customHeight="1">
      <c r="G44" s="486"/>
    </row>
    <row r="45" spans="2:32" ht="20.100000000000001" customHeight="1">
      <c r="G45" s="486"/>
    </row>
    <row r="46" spans="2:32" ht="20.100000000000001" customHeight="1">
      <c r="G46" s="486"/>
    </row>
    <row r="47" spans="2:32" ht="20.100000000000001" customHeight="1">
      <c r="G47" s="486"/>
    </row>
    <row r="48" spans="2:32" ht="20.100000000000001" customHeight="1">
      <c r="G48" s="486"/>
    </row>
    <row r="49" spans="7:7" ht="20.100000000000001" customHeight="1">
      <c r="G49" s="486"/>
    </row>
    <row r="50" spans="7:7" ht="20.100000000000001" customHeight="1">
      <c r="G50" s="486"/>
    </row>
    <row r="51" spans="7:7" ht="20.100000000000001" customHeight="1">
      <c r="G51" s="486"/>
    </row>
    <row r="52" spans="7:7" ht="20.100000000000001" customHeight="1">
      <c r="G52" s="486"/>
    </row>
    <row r="53" spans="7:7" ht="20.100000000000001" customHeight="1">
      <c r="G53" s="486"/>
    </row>
    <row r="54" spans="7:7" ht="20.100000000000001" customHeight="1">
      <c r="G54" s="486"/>
    </row>
    <row r="55" spans="7:7" ht="20.100000000000001" customHeight="1">
      <c r="G55" s="486"/>
    </row>
    <row r="56" spans="7:7" ht="20.100000000000001" customHeight="1">
      <c r="G56" s="486"/>
    </row>
    <row r="57" spans="7:7" ht="20.100000000000001" customHeight="1">
      <c r="G57" s="486"/>
    </row>
    <row r="58" spans="7:7" ht="20.100000000000001" customHeight="1">
      <c r="G58" s="486"/>
    </row>
    <row r="59" spans="7:7" ht="20.100000000000001" customHeight="1">
      <c r="G59" s="486"/>
    </row>
    <row r="60" spans="7:7" ht="20.100000000000001" customHeight="1">
      <c r="G60" s="486"/>
    </row>
    <row r="61" spans="7:7" ht="20.100000000000001" customHeight="1">
      <c r="G61" s="486"/>
    </row>
    <row r="62" spans="7:7" ht="20.100000000000001" customHeight="1">
      <c r="G62" s="486"/>
    </row>
  </sheetData>
  <mergeCells count="19">
    <mergeCell ref="Q8:Q9"/>
    <mergeCell ref="Y8:Y9"/>
    <mergeCell ref="Z8:Z9"/>
    <mergeCell ref="AC8:AC9"/>
    <mergeCell ref="AD8:AD9"/>
    <mergeCell ref="B6:F9"/>
    <mergeCell ref="H6:R6"/>
    <mergeCell ref="U6:AE6"/>
    <mergeCell ref="H7:H9"/>
    <mergeCell ref="J7:J9"/>
    <mergeCell ref="N7:N9"/>
    <mergeCell ref="R7:R9"/>
    <mergeCell ref="U7:U9"/>
    <mergeCell ref="W7:W9"/>
    <mergeCell ref="AA7:AA9"/>
    <mergeCell ref="AE7:AE9"/>
    <mergeCell ref="L8:L9"/>
    <mergeCell ref="M8:M9"/>
    <mergeCell ref="P8:P9"/>
  </mergeCells>
  <phoneticPr fontId="8" type="noConversion"/>
  <printOptions horizontalCentered="1" verticalCentered="1"/>
  <pageMargins left="0.15748031496062992" right="0.15748031496062992" top="0.39370078740157483" bottom="0.39370078740157483" header="0" footer="0"/>
  <pageSetup paperSize="9" scale="6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O70"/>
  <sheetViews>
    <sheetView showGridLines="0" topLeftCell="A34" zoomScaleNormal="100" workbookViewId="0">
      <selection activeCell="I2" sqref="I2"/>
    </sheetView>
  </sheetViews>
  <sheetFormatPr defaultColWidth="9.140625" defaultRowHeight="20.100000000000001" customHeight="1"/>
  <cols>
    <col min="1" max="1" width="4.7109375" style="486" customWidth="1"/>
    <col min="2" max="2" width="2.28515625" style="486" customWidth="1"/>
    <col min="3" max="3" width="3.5703125" style="486" customWidth="1"/>
    <col min="4" max="5" width="2.28515625" style="486" customWidth="1"/>
    <col min="6" max="6" width="24" style="486" customWidth="1"/>
    <col min="7" max="7" width="1" style="1512" customWidth="1"/>
    <col min="8" max="15" width="10.7109375" style="486" customWidth="1"/>
    <col min="16" max="16" width="1" style="1512" customWidth="1"/>
    <col min="17" max="24" width="10.7109375" style="486" customWidth="1"/>
    <col min="25" max="16384" width="9.140625" style="486"/>
  </cols>
  <sheetData>
    <row r="2" spans="2:27" ht="20.100000000000001" customHeight="1">
      <c r="B2" s="1605" t="s">
        <v>2654</v>
      </c>
      <c r="C2" s="920"/>
      <c r="D2" s="920"/>
      <c r="E2" s="920"/>
      <c r="F2" s="920"/>
      <c r="H2" s="920"/>
      <c r="I2" s="920"/>
      <c r="J2" s="920"/>
      <c r="K2" s="920"/>
      <c r="L2" s="920"/>
      <c r="M2" s="920"/>
      <c r="N2" s="920"/>
      <c r="O2" s="920"/>
      <c r="Q2" s="920"/>
      <c r="R2" s="920"/>
      <c r="S2" s="920"/>
      <c r="T2" s="920"/>
      <c r="U2" s="920"/>
      <c r="V2" s="920"/>
      <c r="W2" s="920"/>
      <c r="X2" s="920"/>
    </row>
    <row r="3" spans="2:27" ht="14.25" customHeight="1" thickBot="1">
      <c r="B3" s="920"/>
      <c r="C3" s="920"/>
      <c r="D3" s="920"/>
      <c r="E3" s="920"/>
      <c r="F3" s="920"/>
      <c r="G3" s="1513"/>
      <c r="H3" s="920"/>
      <c r="I3" s="920"/>
      <c r="J3" s="920"/>
      <c r="K3" s="920"/>
      <c r="L3" s="920"/>
      <c r="M3" s="920"/>
      <c r="N3" s="920"/>
      <c r="O3" s="920"/>
      <c r="P3" s="1513"/>
      <c r="Q3" s="920"/>
      <c r="R3" s="920"/>
      <c r="S3" s="920"/>
      <c r="T3" s="920"/>
      <c r="U3" s="920"/>
      <c r="V3" s="920"/>
      <c r="W3" s="920"/>
      <c r="X3" s="1606" t="s">
        <v>2588</v>
      </c>
    </row>
    <row r="4" spans="2:27" ht="20.100000000000001" customHeight="1">
      <c r="B4" s="3624" t="s">
        <v>2545</v>
      </c>
      <c r="C4" s="3624"/>
      <c r="D4" s="3624"/>
      <c r="E4" s="3624"/>
      <c r="F4" s="3625"/>
      <c r="G4" s="1513"/>
      <c r="H4" s="3628" t="s">
        <v>2546</v>
      </c>
      <c r="I4" s="3624"/>
      <c r="J4" s="3624"/>
      <c r="K4" s="3624"/>
      <c r="L4" s="3624"/>
      <c r="M4" s="3624"/>
      <c r="N4" s="3624"/>
      <c r="O4" s="3625"/>
      <c r="P4" s="1513"/>
      <c r="Q4" s="3629" t="s">
        <v>2547</v>
      </c>
      <c r="R4" s="3630"/>
      <c r="S4" s="3630"/>
      <c r="T4" s="3630"/>
      <c r="U4" s="3630"/>
      <c r="V4" s="3630"/>
      <c r="W4" s="3630"/>
      <c r="X4" s="3631"/>
    </row>
    <row r="5" spans="2:27" ht="8.25" customHeight="1">
      <c r="B5" s="3626"/>
      <c r="C5" s="3626"/>
      <c r="D5" s="3626"/>
      <c r="E5" s="3626"/>
      <c r="F5" s="3627"/>
      <c r="G5" s="1513"/>
      <c r="H5" s="3638" t="s">
        <v>2548</v>
      </c>
      <c r="I5" s="3641" t="s">
        <v>2549</v>
      </c>
      <c r="J5" s="1514"/>
      <c r="K5" s="1515"/>
      <c r="L5" s="3641" t="s">
        <v>2550</v>
      </c>
      <c r="M5" s="1516"/>
      <c r="N5" s="1517"/>
      <c r="O5" s="3644" t="s">
        <v>2589</v>
      </c>
      <c r="P5" s="1513"/>
      <c r="Q5" s="3638" t="s">
        <v>2548</v>
      </c>
      <c r="R5" s="3641" t="s">
        <v>2549</v>
      </c>
      <c r="S5" s="1514"/>
      <c r="T5" s="1515"/>
      <c r="U5" s="3641" t="s">
        <v>2550</v>
      </c>
      <c r="V5" s="1516"/>
      <c r="W5" s="1517"/>
      <c r="X5" s="3644" t="s">
        <v>2589</v>
      </c>
    </row>
    <row r="6" spans="2:27" ht="8.25" customHeight="1">
      <c r="B6" s="3626"/>
      <c r="C6" s="3626"/>
      <c r="D6" s="3626"/>
      <c r="E6" s="3626"/>
      <c r="F6" s="3627"/>
      <c r="G6" s="1513"/>
      <c r="H6" s="3639"/>
      <c r="I6" s="3642"/>
      <c r="J6" s="3647" t="s">
        <v>2590</v>
      </c>
      <c r="K6" s="3649" t="s">
        <v>2591</v>
      </c>
      <c r="L6" s="3642"/>
      <c r="M6" s="3647" t="s">
        <v>2592</v>
      </c>
      <c r="N6" s="3649" t="s">
        <v>2593</v>
      </c>
      <c r="O6" s="3645"/>
      <c r="P6" s="1513"/>
      <c r="Q6" s="3639"/>
      <c r="R6" s="3642"/>
      <c r="S6" s="3647" t="s">
        <v>2590</v>
      </c>
      <c r="T6" s="3649" t="s">
        <v>2591</v>
      </c>
      <c r="U6" s="3642"/>
      <c r="V6" s="3647" t="s">
        <v>2592</v>
      </c>
      <c r="W6" s="3649" t="s">
        <v>2593</v>
      </c>
      <c r="X6" s="3645"/>
    </row>
    <row r="7" spans="2:27" ht="16.5" customHeight="1" thickBot="1">
      <c r="B7" s="3626"/>
      <c r="C7" s="3626"/>
      <c r="D7" s="3626"/>
      <c r="E7" s="3626"/>
      <c r="F7" s="3627"/>
      <c r="G7" s="1518"/>
      <c r="H7" s="3640"/>
      <c r="I7" s="3643"/>
      <c r="J7" s="3648"/>
      <c r="K7" s="3650"/>
      <c r="L7" s="3643"/>
      <c r="M7" s="3648"/>
      <c r="N7" s="3650"/>
      <c r="O7" s="3646"/>
      <c r="P7" s="1518"/>
      <c r="Q7" s="3640"/>
      <c r="R7" s="3643"/>
      <c r="S7" s="3648"/>
      <c r="T7" s="3650"/>
      <c r="U7" s="3643"/>
      <c r="V7" s="3648"/>
      <c r="W7" s="3650"/>
      <c r="X7" s="3646"/>
    </row>
    <row r="8" spans="2:27" ht="20.100000000000001" customHeight="1">
      <c r="B8" s="1365" t="s">
        <v>2616</v>
      </c>
      <c r="C8" s="1530"/>
      <c r="D8" s="1530"/>
      <c r="E8" s="1530"/>
      <c r="F8" s="1542"/>
      <c r="G8" s="1535"/>
      <c r="H8" s="1586"/>
      <c r="I8" s="1587"/>
      <c r="J8" s="1587"/>
      <c r="K8" s="1590"/>
      <c r="L8" s="1587"/>
      <c r="M8" s="1587"/>
      <c r="N8" s="1590"/>
      <c r="O8" s="1591"/>
      <c r="P8" s="1521"/>
      <c r="Q8" s="1586"/>
      <c r="R8" s="1587"/>
      <c r="S8" s="1587"/>
      <c r="T8" s="1590"/>
      <c r="U8" s="1587"/>
      <c r="V8" s="1587"/>
      <c r="W8" s="1590"/>
      <c r="X8" s="1591"/>
      <c r="Y8" s="920"/>
      <c r="Z8" s="920"/>
      <c r="AA8" s="920"/>
    </row>
    <row r="9" spans="2:27" ht="18" customHeight="1">
      <c r="B9" s="1530"/>
      <c r="C9" s="1530"/>
      <c r="D9" s="1530" t="s">
        <v>2617</v>
      </c>
      <c r="E9" s="1530"/>
      <c r="F9" s="1607"/>
      <c r="G9" s="1535"/>
      <c r="H9" s="1586"/>
      <c r="I9" s="1587"/>
      <c r="J9" s="1587"/>
      <c r="K9" s="1590"/>
      <c r="L9" s="1587"/>
      <c r="M9" s="1587"/>
      <c r="N9" s="1590"/>
      <c r="O9" s="1591"/>
      <c r="P9" s="1521"/>
      <c r="Q9" s="1586"/>
      <c r="R9" s="1587"/>
      <c r="S9" s="1587"/>
      <c r="T9" s="1590"/>
      <c r="U9" s="1587"/>
      <c r="V9" s="1587"/>
      <c r="W9" s="1590"/>
      <c r="X9" s="1591"/>
      <c r="Y9" s="920"/>
      <c r="Z9" s="920"/>
      <c r="AA9" s="920"/>
    </row>
    <row r="10" spans="2:27" ht="18" customHeight="1">
      <c r="B10" s="1530"/>
      <c r="C10" s="1530"/>
      <c r="D10" s="1530"/>
      <c r="E10" s="920"/>
      <c r="F10" s="1542" t="s">
        <v>2618</v>
      </c>
      <c r="G10" s="1535"/>
      <c r="H10" s="1586"/>
      <c r="I10" s="1587"/>
      <c r="J10" s="1587"/>
      <c r="K10" s="1590"/>
      <c r="L10" s="1587"/>
      <c r="M10" s="1587"/>
      <c r="N10" s="1590"/>
      <c r="O10" s="1591"/>
      <c r="P10" s="1521"/>
      <c r="Q10" s="1586"/>
      <c r="R10" s="1587"/>
      <c r="S10" s="1587"/>
      <c r="T10" s="1590"/>
      <c r="U10" s="1587"/>
      <c r="V10" s="1587"/>
      <c r="W10" s="1590"/>
      <c r="X10" s="1591"/>
      <c r="Y10" s="920"/>
      <c r="Z10" s="920"/>
      <c r="AA10" s="920"/>
    </row>
    <row r="11" spans="2:27" ht="18" customHeight="1">
      <c r="B11" s="1530"/>
      <c r="C11" s="1530"/>
      <c r="D11" s="1530"/>
      <c r="E11" s="920"/>
      <c r="F11" s="1542" t="s">
        <v>2619</v>
      </c>
      <c r="G11" s="1535"/>
      <c r="H11" s="1586"/>
      <c r="I11" s="1587"/>
      <c r="J11" s="1587"/>
      <c r="K11" s="1590"/>
      <c r="L11" s="1587"/>
      <c r="M11" s="1587"/>
      <c r="N11" s="1590"/>
      <c r="O11" s="1591"/>
      <c r="P11" s="1521"/>
      <c r="Q11" s="1586"/>
      <c r="R11" s="1587"/>
      <c r="S11" s="1587"/>
      <c r="T11" s="1590"/>
      <c r="U11" s="1587"/>
      <c r="V11" s="1587"/>
      <c r="W11" s="1590"/>
      <c r="X11" s="1591"/>
      <c r="Y11" s="920"/>
      <c r="Z11" s="920"/>
      <c r="AA11" s="920"/>
    </row>
    <row r="12" spans="2:27" ht="18" customHeight="1">
      <c r="B12" s="1530"/>
      <c r="C12" s="1530"/>
      <c r="D12" s="1530"/>
      <c r="E12" s="920"/>
      <c r="F12" s="1542" t="s">
        <v>2620</v>
      </c>
      <c r="G12" s="1535"/>
      <c r="H12" s="1586"/>
      <c r="I12" s="1587"/>
      <c r="J12" s="1587"/>
      <c r="K12" s="1590"/>
      <c r="L12" s="1587"/>
      <c r="M12" s="1587"/>
      <c r="N12" s="1590"/>
      <c r="O12" s="1591"/>
      <c r="P12" s="1521"/>
      <c r="Q12" s="1586"/>
      <c r="R12" s="1587"/>
      <c r="S12" s="1587"/>
      <c r="T12" s="1590"/>
      <c r="U12" s="1587"/>
      <c r="V12" s="1587"/>
      <c r="W12" s="1590"/>
      <c r="X12" s="1591"/>
      <c r="Y12" s="920"/>
      <c r="Z12" s="920"/>
      <c r="AA12" s="920"/>
    </row>
    <row r="13" spans="2:27" ht="18" customHeight="1">
      <c r="B13" s="1530"/>
      <c r="C13" s="1530"/>
      <c r="D13" s="1530" t="s">
        <v>2621</v>
      </c>
      <c r="E13" s="1530"/>
      <c r="F13" s="1607"/>
      <c r="G13" s="1535"/>
      <c r="H13" s="1608"/>
      <c r="I13" s="1609"/>
      <c r="J13" s="1609"/>
      <c r="K13" s="1593"/>
      <c r="L13" s="1609"/>
      <c r="M13" s="1609"/>
      <c r="N13" s="1593"/>
      <c r="O13" s="1610"/>
      <c r="P13" s="1521"/>
      <c r="Q13" s="1608"/>
      <c r="R13" s="1609"/>
      <c r="S13" s="1609"/>
      <c r="T13" s="1593"/>
      <c r="U13" s="1609"/>
      <c r="V13" s="1609"/>
      <c r="W13" s="1593"/>
      <c r="X13" s="1610"/>
      <c r="Y13" s="920"/>
      <c r="Z13" s="920"/>
      <c r="AA13" s="920"/>
    </row>
    <row r="14" spans="2:27" ht="18" customHeight="1">
      <c r="B14" s="1530"/>
      <c r="C14" s="1530"/>
      <c r="D14" s="1530"/>
      <c r="E14" s="920"/>
      <c r="F14" s="1542" t="s">
        <v>2618</v>
      </c>
      <c r="G14" s="1535"/>
      <c r="H14" s="1608"/>
      <c r="I14" s="1609"/>
      <c r="J14" s="1609"/>
      <c r="K14" s="1593"/>
      <c r="L14" s="1609"/>
      <c r="M14" s="1609"/>
      <c r="N14" s="1593"/>
      <c r="O14" s="1610"/>
      <c r="P14" s="1521"/>
      <c r="Q14" s="1608"/>
      <c r="R14" s="1609"/>
      <c r="S14" s="1609"/>
      <c r="T14" s="1593"/>
      <c r="U14" s="1609"/>
      <c r="V14" s="1609"/>
      <c r="W14" s="1593"/>
      <c r="X14" s="1610"/>
      <c r="Y14" s="920"/>
      <c r="Z14" s="920"/>
      <c r="AA14" s="920"/>
    </row>
    <row r="15" spans="2:27" ht="18" customHeight="1">
      <c r="B15" s="1530"/>
      <c r="C15" s="1530"/>
      <c r="D15" s="1530"/>
      <c r="E15" s="920"/>
      <c r="F15" s="1542" t="s">
        <v>2619</v>
      </c>
      <c r="G15" s="1535"/>
      <c r="H15" s="1608"/>
      <c r="I15" s="1609"/>
      <c r="J15" s="1609"/>
      <c r="K15" s="1593"/>
      <c r="L15" s="1609"/>
      <c r="M15" s="1609"/>
      <c r="N15" s="1593"/>
      <c r="O15" s="1610"/>
      <c r="P15" s="1521"/>
      <c r="Q15" s="1608"/>
      <c r="R15" s="1609"/>
      <c r="S15" s="1609"/>
      <c r="T15" s="1593"/>
      <c r="U15" s="1609"/>
      <c r="V15" s="1609"/>
      <c r="W15" s="1593"/>
      <c r="X15" s="1610"/>
      <c r="Y15" s="920"/>
      <c r="Z15" s="920"/>
      <c r="AA15" s="920"/>
    </row>
    <row r="16" spans="2:27" ht="18" customHeight="1">
      <c r="B16" s="1530"/>
      <c r="C16" s="1530"/>
      <c r="D16" s="1530"/>
      <c r="E16" s="920"/>
      <c r="F16" s="1542" t="s">
        <v>2620</v>
      </c>
      <c r="G16" s="1535"/>
      <c r="H16" s="1608"/>
      <c r="I16" s="1609"/>
      <c r="J16" s="1609"/>
      <c r="K16" s="1593"/>
      <c r="L16" s="1609"/>
      <c r="M16" s="1609"/>
      <c r="N16" s="1593"/>
      <c r="O16" s="1610"/>
      <c r="P16" s="1521"/>
      <c r="Q16" s="1608"/>
      <c r="R16" s="1609"/>
      <c r="S16" s="1609"/>
      <c r="T16" s="1593"/>
      <c r="U16" s="1609"/>
      <c r="V16" s="1609"/>
      <c r="W16" s="1593"/>
      <c r="X16" s="1610"/>
      <c r="Y16" s="920"/>
      <c r="Z16" s="920"/>
      <c r="AA16" s="920"/>
    </row>
    <row r="17" spans="2:41" ht="18" customHeight="1">
      <c r="B17" s="1530"/>
      <c r="C17" s="1530"/>
      <c r="D17" s="1530" t="s">
        <v>2622</v>
      </c>
      <c r="E17" s="1530"/>
      <c r="F17" s="1607"/>
      <c r="G17" s="1535"/>
      <c r="H17" s="1608"/>
      <c r="I17" s="1609"/>
      <c r="J17" s="1609"/>
      <c r="K17" s="1593"/>
      <c r="L17" s="1609"/>
      <c r="M17" s="1609"/>
      <c r="N17" s="1593"/>
      <c r="O17" s="1610"/>
      <c r="P17" s="1521"/>
      <c r="Q17" s="1608"/>
      <c r="R17" s="1609"/>
      <c r="S17" s="1609"/>
      <c r="T17" s="1593"/>
      <c r="U17" s="1609"/>
      <c r="V17" s="1609"/>
      <c r="W17" s="1593"/>
      <c r="X17" s="1610"/>
      <c r="Y17" s="920"/>
      <c r="Z17" s="920"/>
      <c r="AA17" s="920"/>
    </row>
    <row r="18" spans="2:41" ht="18" customHeight="1">
      <c r="B18" s="1530"/>
      <c r="C18" s="1530"/>
      <c r="D18" s="1530"/>
      <c r="E18" s="920"/>
      <c r="F18" s="1542" t="s">
        <v>2618</v>
      </c>
      <c r="G18" s="1535"/>
      <c r="H18" s="1608"/>
      <c r="I18" s="1609"/>
      <c r="J18" s="1609"/>
      <c r="K18" s="1593"/>
      <c r="L18" s="1609"/>
      <c r="M18" s="1609"/>
      <c r="N18" s="1593"/>
      <c r="O18" s="1610"/>
      <c r="P18" s="1521"/>
      <c r="Q18" s="1608"/>
      <c r="R18" s="1609"/>
      <c r="S18" s="1609"/>
      <c r="T18" s="1593"/>
      <c r="U18" s="1609"/>
      <c r="V18" s="1609"/>
      <c r="W18" s="1593"/>
      <c r="X18" s="1610"/>
      <c r="Y18" s="920"/>
      <c r="Z18" s="920"/>
      <c r="AA18" s="920"/>
    </row>
    <row r="19" spans="2:41" ht="18" customHeight="1">
      <c r="B19" s="1530"/>
      <c r="C19" s="1530"/>
      <c r="D19" s="1530"/>
      <c r="E19" s="920"/>
      <c r="F19" s="1542" t="s">
        <v>2619</v>
      </c>
      <c r="G19" s="1535"/>
      <c r="H19" s="1608"/>
      <c r="I19" s="1609"/>
      <c r="J19" s="1609"/>
      <c r="K19" s="1593"/>
      <c r="L19" s="1609"/>
      <c r="M19" s="1609"/>
      <c r="N19" s="1593"/>
      <c r="O19" s="1610"/>
      <c r="P19" s="1521"/>
      <c r="Q19" s="1608"/>
      <c r="R19" s="1609"/>
      <c r="S19" s="1609"/>
      <c r="T19" s="1593"/>
      <c r="U19" s="1609"/>
      <c r="V19" s="1609"/>
      <c r="W19" s="1593"/>
      <c r="X19" s="1610"/>
      <c r="Y19" s="920"/>
      <c r="Z19" s="920"/>
      <c r="AA19" s="920"/>
    </row>
    <row r="20" spans="2:41" ht="18" customHeight="1">
      <c r="B20" s="1530"/>
      <c r="C20" s="1530"/>
      <c r="D20" s="1530"/>
      <c r="E20" s="920"/>
      <c r="F20" s="1542" t="s">
        <v>2620</v>
      </c>
      <c r="G20" s="1535"/>
      <c r="H20" s="1608"/>
      <c r="I20" s="1609"/>
      <c r="J20" s="1609"/>
      <c r="K20" s="1593"/>
      <c r="L20" s="1609"/>
      <c r="M20" s="1609"/>
      <c r="N20" s="1593"/>
      <c r="O20" s="1610"/>
      <c r="P20" s="1521"/>
      <c r="Q20" s="1608"/>
      <c r="R20" s="1609"/>
      <c r="S20" s="1609"/>
      <c r="T20" s="1593"/>
      <c r="U20" s="1609"/>
      <c r="V20" s="1609"/>
      <c r="W20" s="1593"/>
      <c r="X20" s="1610"/>
      <c r="Y20" s="920"/>
      <c r="Z20" s="920"/>
      <c r="AA20" s="920"/>
    </row>
    <row r="21" spans="2:41" ht="18" customHeight="1">
      <c r="B21" s="1530"/>
      <c r="C21" s="1530"/>
      <c r="D21" s="1530" t="s">
        <v>2623</v>
      </c>
      <c r="E21" s="1530"/>
      <c r="F21" s="1542"/>
      <c r="G21" s="1535"/>
      <c r="H21" s="1608"/>
      <c r="I21" s="1609"/>
      <c r="J21" s="1609"/>
      <c r="K21" s="1593"/>
      <c r="L21" s="1609"/>
      <c r="M21" s="1609"/>
      <c r="N21" s="1593"/>
      <c r="O21" s="1610"/>
      <c r="P21" s="1521"/>
      <c r="Q21" s="1608"/>
      <c r="R21" s="1609"/>
      <c r="S21" s="1609"/>
      <c r="T21" s="1593"/>
      <c r="U21" s="1609"/>
      <c r="V21" s="1609"/>
      <c r="W21" s="1593"/>
      <c r="X21" s="1610"/>
      <c r="Y21" s="920"/>
      <c r="Z21" s="920"/>
      <c r="AA21" s="920"/>
    </row>
    <row r="22" spans="2:41" ht="18" customHeight="1">
      <c r="B22" s="1530"/>
      <c r="C22" s="1530"/>
      <c r="D22" s="1530"/>
      <c r="E22" s="1530"/>
      <c r="F22" s="1542" t="s">
        <v>2618</v>
      </c>
      <c r="G22" s="1535"/>
      <c r="H22" s="1608"/>
      <c r="I22" s="1609"/>
      <c r="J22" s="1609"/>
      <c r="K22" s="1593"/>
      <c r="L22" s="1609"/>
      <c r="M22" s="1609"/>
      <c r="N22" s="1593"/>
      <c r="O22" s="1610"/>
      <c r="P22" s="1521"/>
      <c r="Q22" s="1608"/>
      <c r="R22" s="1609"/>
      <c r="S22" s="1609"/>
      <c r="T22" s="1593"/>
      <c r="U22" s="1609"/>
      <c r="V22" s="1609"/>
      <c r="W22" s="1593"/>
      <c r="X22" s="1610"/>
      <c r="Y22" s="920"/>
      <c r="Z22" s="920"/>
      <c r="AA22" s="920"/>
    </row>
    <row r="23" spans="2:41" ht="18" customHeight="1">
      <c r="B23" s="1530"/>
      <c r="C23" s="1530"/>
      <c r="D23" s="1530"/>
      <c r="E23" s="1530"/>
      <c r="F23" s="1542" t="s">
        <v>2619</v>
      </c>
      <c r="G23" s="1535"/>
      <c r="H23" s="1608"/>
      <c r="I23" s="1609"/>
      <c r="J23" s="1609"/>
      <c r="K23" s="1593"/>
      <c r="L23" s="1609"/>
      <c r="M23" s="1609"/>
      <c r="N23" s="1593"/>
      <c r="O23" s="1610"/>
      <c r="P23" s="1521"/>
      <c r="Q23" s="1608"/>
      <c r="R23" s="1609"/>
      <c r="S23" s="1609"/>
      <c r="T23" s="1593"/>
      <c r="U23" s="1609"/>
      <c r="V23" s="1609"/>
      <c r="W23" s="1593"/>
      <c r="X23" s="1610"/>
      <c r="Y23" s="920"/>
      <c r="Z23" s="920"/>
      <c r="AA23" s="920"/>
    </row>
    <row r="24" spans="2:41" ht="18" customHeight="1">
      <c r="B24" s="1530"/>
      <c r="C24" s="1530"/>
      <c r="D24" s="1530"/>
      <c r="E24" s="1530"/>
      <c r="F24" s="1542" t="s">
        <v>2620</v>
      </c>
      <c r="G24" s="1535"/>
      <c r="H24" s="1608"/>
      <c r="I24" s="1609"/>
      <c r="J24" s="1609"/>
      <c r="K24" s="1593"/>
      <c r="L24" s="1609"/>
      <c r="M24" s="1609"/>
      <c r="N24" s="1593"/>
      <c r="O24" s="1610"/>
      <c r="P24" s="1521"/>
      <c r="Q24" s="1608"/>
      <c r="R24" s="1609"/>
      <c r="S24" s="1609"/>
      <c r="T24" s="1593"/>
      <c r="U24" s="1609"/>
      <c r="V24" s="1609"/>
      <c r="W24" s="1593"/>
      <c r="X24" s="1610"/>
      <c r="Y24" s="920"/>
      <c r="Z24" s="920"/>
      <c r="AA24" s="920"/>
    </row>
    <row r="25" spans="2:41" ht="18" customHeight="1">
      <c r="B25" s="1530"/>
      <c r="C25" s="1530"/>
      <c r="D25" s="1530" t="s">
        <v>2624</v>
      </c>
      <c r="E25" s="1530"/>
      <c r="F25" s="1542"/>
      <c r="G25" s="1535"/>
      <c r="H25" s="1608"/>
      <c r="I25" s="1609"/>
      <c r="J25" s="1609"/>
      <c r="K25" s="1593"/>
      <c r="L25" s="1609"/>
      <c r="M25" s="1609"/>
      <c r="N25" s="1593"/>
      <c r="O25" s="1610"/>
      <c r="P25" s="1521"/>
      <c r="Q25" s="1608"/>
      <c r="R25" s="1609"/>
      <c r="S25" s="1609"/>
      <c r="T25" s="1593"/>
      <c r="U25" s="1609"/>
      <c r="V25" s="1609"/>
      <c r="W25" s="1593"/>
      <c r="X25" s="1610"/>
      <c r="Y25" s="920"/>
      <c r="Z25" s="920"/>
      <c r="AA25" s="920"/>
    </row>
    <row r="26" spans="2:41" ht="18" customHeight="1">
      <c r="B26" s="1530"/>
      <c r="C26" s="1530"/>
      <c r="D26" s="1530"/>
      <c r="E26" s="1530"/>
      <c r="F26" s="1542" t="s">
        <v>2618</v>
      </c>
      <c r="G26" s="1535"/>
      <c r="H26" s="1608"/>
      <c r="I26" s="1609"/>
      <c r="J26" s="1609"/>
      <c r="K26" s="1593"/>
      <c r="L26" s="1609"/>
      <c r="M26" s="1609"/>
      <c r="N26" s="1593"/>
      <c r="O26" s="1610"/>
      <c r="P26" s="1521"/>
      <c r="Q26" s="1608"/>
      <c r="R26" s="1609"/>
      <c r="S26" s="1609"/>
      <c r="T26" s="1593"/>
      <c r="U26" s="1609"/>
      <c r="V26" s="1609"/>
      <c r="W26" s="1593"/>
      <c r="X26" s="1610"/>
      <c r="Y26" s="920"/>
      <c r="Z26" s="920"/>
      <c r="AA26" s="920"/>
    </row>
    <row r="27" spans="2:41" ht="18" customHeight="1">
      <c r="B27" s="1530"/>
      <c r="C27" s="1530"/>
      <c r="D27" s="1530"/>
      <c r="E27" s="1530"/>
      <c r="F27" s="1542" t="s">
        <v>2619</v>
      </c>
      <c r="G27" s="1535"/>
      <c r="H27" s="1608"/>
      <c r="I27" s="1609"/>
      <c r="J27" s="1609"/>
      <c r="K27" s="1593"/>
      <c r="L27" s="1609"/>
      <c r="M27" s="1609"/>
      <c r="N27" s="1593"/>
      <c r="O27" s="1610"/>
      <c r="P27" s="1521"/>
      <c r="Q27" s="1608"/>
      <c r="R27" s="1609"/>
      <c r="S27" s="1609"/>
      <c r="T27" s="1593"/>
      <c r="U27" s="1609"/>
      <c r="V27" s="1609"/>
      <c r="W27" s="1593"/>
      <c r="X27" s="1610"/>
      <c r="Y27" s="920"/>
      <c r="Z27" s="920"/>
      <c r="AA27" s="920"/>
    </row>
    <row r="28" spans="2:41" ht="18" customHeight="1" thickBot="1">
      <c r="B28" s="1578"/>
      <c r="C28" s="1578"/>
      <c r="D28" s="1578"/>
      <c r="E28" s="1578"/>
      <c r="F28" s="1579" t="s">
        <v>2620</v>
      </c>
      <c r="G28" s="1535"/>
      <c r="H28" s="1611"/>
      <c r="I28" s="1583"/>
      <c r="J28" s="1583"/>
      <c r="K28" s="1581"/>
      <c r="L28" s="1583"/>
      <c r="M28" s="1583"/>
      <c r="N28" s="1581"/>
      <c r="O28" s="1612"/>
      <c r="P28" s="1521"/>
      <c r="Q28" s="1611"/>
      <c r="R28" s="1583"/>
      <c r="S28" s="1583"/>
      <c r="T28" s="1581"/>
      <c r="U28" s="1583"/>
      <c r="V28" s="1583"/>
      <c r="W28" s="1581"/>
      <c r="X28" s="1612"/>
      <c r="Y28" s="920"/>
      <c r="Z28" s="920"/>
      <c r="AA28" s="920"/>
    </row>
    <row r="29" spans="2:41" s="920" customFormat="1" ht="5.0999999999999996" customHeight="1" thickBot="1">
      <c r="G29" s="1512"/>
      <c r="H29" s="974"/>
      <c r="I29" s="1563"/>
      <c r="J29" s="974"/>
      <c r="K29" s="1563"/>
      <c r="L29" s="974"/>
      <c r="M29" s="974"/>
      <c r="N29" s="974"/>
      <c r="O29" s="1563"/>
      <c r="P29" s="1512"/>
      <c r="Q29" s="974"/>
      <c r="R29" s="1563"/>
      <c r="S29" s="974"/>
      <c r="T29" s="1563"/>
      <c r="U29" s="974"/>
      <c r="V29" s="974"/>
      <c r="W29" s="974"/>
      <c r="X29" s="1563"/>
      <c r="Y29" s="974"/>
      <c r="Z29" s="974"/>
      <c r="AA29" s="974"/>
      <c r="AB29" s="1563"/>
      <c r="AC29" s="1512"/>
      <c r="AD29" s="974"/>
      <c r="AE29" s="1563"/>
      <c r="AF29" s="974"/>
      <c r="AG29" s="1563"/>
      <c r="AH29" s="974"/>
      <c r="AK29" s="1563"/>
      <c r="AO29" s="1563"/>
    </row>
    <row r="30" spans="2:41" ht="20.100000000000001" customHeight="1">
      <c r="B30" s="1519" t="s">
        <v>2625</v>
      </c>
      <c r="C30" s="1519"/>
      <c r="D30" s="1572"/>
      <c r="E30" s="1572"/>
      <c r="F30" s="1573"/>
      <c r="G30" s="1535"/>
      <c r="H30" s="1522"/>
      <c r="I30" s="1523"/>
      <c r="J30" s="1523"/>
      <c r="K30" s="1524"/>
      <c r="L30" s="1523"/>
      <c r="M30" s="1523"/>
      <c r="N30" s="1524"/>
      <c r="O30" s="1520"/>
      <c r="P30" s="1521"/>
      <c r="Q30" s="1522"/>
      <c r="R30" s="1523"/>
      <c r="S30" s="1523"/>
      <c r="T30" s="1524"/>
      <c r="U30" s="1523"/>
      <c r="V30" s="1523"/>
      <c r="W30" s="1524"/>
      <c r="X30" s="1520"/>
      <c r="Y30" s="920"/>
      <c r="Z30" s="920"/>
      <c r="AA30" s="920"/>
    </row>
    <row r="31" spans="2:41" ht="18" customHeight="1">
      <c r="B31" s="1530"/>
      <c r="C31" s="1530"/>
      <c r="D31" s="1530" t="s">
        <v>2617</v>
      </c>
      <c r="E31" s="1530"/>
      <c r="F31" s="1607"/>
      <c r="G31" s="1535"/>
      <c r="H31" s="1586"/>
      <c r="I31" s="1587"/>
      <c r="J31" s="1587"/>
      <c r="K31" s="1590"/>
      <c r="L31" s="1587"/>
      <c r="M31" s="1587"/>
      <c r="N31" s="1590"/>
      <c r="O31" s="1591"/>
      <c r="P31" s="1521"/>
      <c r="Q31" s="1586"/>
      <c r="R31" s="1587"/>
      <c r="S31" s="1587"/>
      <c r="T31" s="1590"/>
      <c r="U31" s="1587"/>
      <c r="V31" s="1587"/>
      <c r="W31" s="1590"/>
      <c r="X31" s="1591"/>
      <c r="Y31" s="920"/>
      <c r="Z31" s="920"/>
      <c r="AA31" s="920"/>
    </row>
    <row r="32" spans="2:41" ht="18" customHeight="1">
      <c r="B32" s="1530"/>
      <c r="C32" s="1530"/>
      <c r="D32" s="1530"/>
      <c r="E32" s="920"/>
      <c r="F32" s="1542" t="s">
        <v>2626</v>
      </c>
      <c r="G32" s="1535"/>
      <c r="H32" s="1586"/>
      <c r="I32" s="1587"/>
      <c r="J32" s="1587"/>
      <c r="K32" s="1590"/>
      <c r="L32" s="1587"/>
      <c r="M32" s="1587"/>
      <c r="N32" s="1590"/>
      <c r="O32" s="1591"/>
      <c r="P32" s="1521"/>
      <c r="Q32" s="1586"/>
      <c r="R32" s="1587"/>
      <c r="S32" s="1587"/>
      <c r="T32" s="1590"/>
      <c r="U32" s="1587"/>
      <c r="V32" s="1587"/>
      <c r="W32" s="1590"/>
      <c r="X32" s="1591"/>
      <c r="Y32" s="920"/>
      <c r="Z32" s="920"/>
      <c r="AA32" s="920"/>
    </row>
    <row r="33" spans="2:27" ht="18" customHeight="1">
      <c r="B33" s="1530"/>
      <c r="C33" s="1530"/>
      <c r="D33" s="1530"/>
      <c r="E33" s="920"/>
      <c r="F33" s="1542" t="s">
        <v>2620</v>
      </c>
      <c r="G33" s="1535"/>
      <c r="H33" s="1586"/>
      <c r="I33" s="1587"/>
      <c r="J33" s="1587"/>
      <c r="K33" s="1590"/>
      <c r="L33" s="1587"/>
      <c r="M33" s="1587"/>
      <c r="N33" s="1590"/>
      <c r="O33" s="1591"/>
      <c r="P33" s="1521"/>
      <c r="Q33" s="1586"/>
      <c r="R33" s="1587"/>
      <c r="S33" s="1587"/>
      <c r="T33" s="1590"/>
      <c r="U33" s="1587"/>
      <c r="V33" s="1587"/>
      <c r="W33" s="1590"/>
      <c r="X33" s="1591"/>
      <c r="Y33" s="920"/>
      <c r="Z33" s="920"/>
      <c r="AA33" s="920"/>
    </row>
    <row r="34" spans="2:27" ht="18" customHeight="1">
      <c r="B34" s="1530"/>
      <c r="C34" s="1530"/>
      <c r="D34" s="1530" t="s">
        <v>2621</v>
      </c>
      <c r="E34" s="1530"/>
      <c r="F34" s="1607"/>
      <c r="G34" s="1535"/>
      <c r="H34" s="1608"/>
      <c r="I34" s="1609"/>
      <c r="J34" s="1609"/>
      <c r="K34" s="1593"/>
      <c r="L34" s="1609"/>
      <c r="M34" s="1609"/>
      <c r="N34" s="1593"/>
      <c r="O34" s="1610"/>
      <c r="P34" s="1521"/>
      <c r="Q34" s="1608"/>
      <c r="R34" s="1609"/>
      <c r="S34" s="1609"/>
      <c r="T34" s="1593"/>
      <c r="U34" s="1609"/>
      <c r="V34" s="1609"/>
      <c r="W34" s="1593"/>
      <c r="X34" s="1610"/>
      <c r="Y34" s="920"/>
      <c r="Z34" s="920"/>
      <c r="AA34" s="920"/>
    </row>
    <row r="35" spans="2:27" ht="18" customHeight="1">
      <c r="B35" s="1530"/>
      <c r="C35" s="1530"/>
      <c r="D35" s="1530"/>
      <c r="E35" s="920"/>
      <c r="F35" s="1542" t="s">
        <v>2626</v>
      </c>
      <c r="G35" s="1535"/>
      <c r="H35" s="1608"/>
      <c r="I35" s="1609"/>
      <c r="J35" s="1609"/>
      <c r="K35" s="1593"/>
      <c r="L35" s="1609"/>
      <c r="M35" s="1609"/>
      <c r="N35" s="1593"/>
      <c r="O35" s="1610"/>
      <c r="P35" s="1521"/>
      <c r="Q35" s="1608"/>
      <c r="R35" s="1609"/>
      <c r="S35" s="1609"/>
      <c r="T35" s="1593"/>
      <c r="U35" s="1609"/>
      <c r="V35" s="1609"/>
      <c r="W35" s="1593"/>
      <c r="X35" s="1610"/>
      <c r="Y35" s="920"/>
      <c r="Z35" s="920"/>
      <c r="AA35" s="920"/>
    </row>
    <row r="36" spans="2:27" ht="18" customHeight="1">
      <c r="B36" s="1530"/>
      <c r="C36" s="1530"/>
      <c r="D36" s="1530"/>
      <c r="E36" s="920"/>
      <c r="F36" s="1542" t="s">
        <v>2620</v>
      </c>
      <c r="G36" s="1535"/>
      <c r="H36" s="1608"/>
      <c r="I36" s="1609"/>
      <c r="J36" s="1609"/>
      <c r="K36" s="1593"/>
      <c r="L36" s="1609"/>
      <c r="M36" s="1609"/>
      <c r="N36" s="1593"/>
      <c r="O36" s="1610"/>
      <c r="P36" s="1521"/>
      <c r="Q36" s="1608"/>
      <c r="R36" s="1609"/>
      <c r="S36" s="1609"/>
      <c r="T36" s="1593"/>
      <c r="U36" s="1609"/>
      <c r="V36" s="1609"/>
      <c r="W36" s="1593"/>
      <c r="X36" s="1610"/>
      <c r="Y36" s="920"/>
      <c r="Z36" s="920"/>
      <c r="AA36" s="920"/>
    </row>
    <row r="37" spans="2:27" ht="18" customHeight="1">
      <c r="B37" s="1530"/>
      <c r="C37" s="1530"/>
      <c r="D37" s="1530" t="s">
        <v>2622</v>
      </c>
      <c r="E37" s="1530"/>
      <c r="F37" s="1607"/>
      <c r="G37" s="1535"/>
      <c r="H37" s="1608"/>
      <c r="I37" s="1609"/>
      <c r="J37" s="1609"/>
      <c r="K37" s="1593"/>
      <c r="L37" s="1609"/>
      <c r="M37" s="1609"/>
      <c r="N37" s="1593"/>
      <c r="O37" s="1610"/>
      <c r="P37" s="1521"/>
      <c r="Q37" s="1608"/>
      <c r="R37" s="1609"/>
      <c r="S37" s="1609"/>
      <c r="T37" s="1593"/>
      <c r="U37" s="1609"/>
      <c r="V37" s="1609"/>
      <c r="W37" s="1593"/>
      <c r="X37" s="1610"/>
      <c r="Y37" s="920"/>
      <c r="Z37" s="920"/>
      <c r="AA37" s="920"/>
    </row>
    <row r="38" spans="2:27" ht="18" customHeight="1">
      <c r="B38" s="1530"/>
      <c r="C38" s="1530"/>
      <c r="D38" s="1530"/>
      <c r="E38" s="920"/>
      <c r="F38" s="1542" t="s">
        <v>2626</v>
      </c>
      <c r="G38" s="1535"/>
      <c r="H38" s="1608"/>
      <c r="I38" s="1609"/>
      <c r="J38" s="1609"/>
      <c r="K38" s="1593"/>
      <c r="L38" s="1609"/>
      <c r="M38" s="1609"/>
      <c r="N38" s="1593"/>
      <c r="O38" s="1610"/>
      <c r="P38" s="1521"/>
      <c r="Q38" s="1608"/>
      <c r="R38" s="1609"/>
      <c r="S38" s="1609"/>
      <c r="T38" s="1593"/>
      <c r="U38" s="1609"/>
      <c r="V38" s="1609"/>
      <c r="W38" s="1593"/>
      <c r="X38" s="1610"/>
      <c r="Y38" s="920"/>
      <c r="Z38" s="920"/>
      <c r="AA38" s="920"/>
    </row>
    <row r="39" spans="2:27" ht="18" customHeight="1">
      <c r="B39" s="1530"/>
      <c r="C39" s="1530"/>
      <c r="D39" s="1530"/>
      <c r="E39" s="920"/>
      <c r="F39" s="1542" t="s">
        <v>2620</v>
      </c>
      <c r="G39" s="1535"/>
      <c r="H39" s="1608"/>
      <c r="I39" s="1609"/>
      <c r="J39" s="1609"/>
      <c r="K39" s="1593"/>
      <c r="L39" s="1609"/>
      <c r="M39" s="1609"/>
      <c r="N39" s="1593"/>
      <c r="O39" s="1610"/>
      <c r="P39" s="1521"/>
      <c r="Q39" s="1608"/>
      <c r="R39" s="1609"/>
      <c r="S39" s="1609"/>
      <c r="T39" s="1593"/>
      <c r="U39" s="1609"/>
      <c r="V39" s="1609"/>
      <c r="W39" s="1593"/>
      <c r="X39" s="1610"/>
      <c r="Y39" s="920"/>
      <c r="Z39" s="920"/>
      <c r="AA39" s="920"/>
    </row>
    <row r="40" spans="2:27" ht="18" customHeight="1">
      <c r="B40" s="1530"/>
      <c r="C40" s="1530"/>
      <c r="D40" s="1530" t="s">
        <v>2623</v>
      </c>
      <c r="E40" s="1530"/>
      <c r="F40" s="1607"/>
      <c r="G40" s="1535"/>
      <c r="H40" s="1608"/>
      <c r="I40" s="1609"/>
      <c r="J40" s="1609"/>
      <c r="K40" s="1593"/>
      <c r="L40" s="1609"/>
      <c r="M40" s="1609"/>
      <c r="N40" s="1593"/>
      <c r="O40" s="1610"/>
      <c r="P40" s="1521"/>
      <c r="Q40" s="1608"/>
      <c r="R40" s="1609"/>
      <c r="S40" s="1609"/>
      <c r="T40" s="1593"/>
      <c r="U40" s="1609"/>
      <c r="V40" s="1609"/>
      <c r="W40" s="1593"/>
      <c r="X40" s="1610"/>
      <c r="Y40" s="920"/>
      <c r="Z40" s="920"/>
      <c r="AA40" s="920"/>
    </row>
    <row r="41" spans="2:27" ht="18" customHeight="1">
      <c r="B41" s="1530"/>
      <c r="C41" s="1530"/>
      <c r="D41" s="1530"/>
      <c r="E41" s="920"/>
      <c r="F41" s="1542" t="s">
        <v>2626</v>
      </c>
      <c r="G41" s="1535"/>
      <c r="H41" s="1608"/>
      <c r="I41" s="1609"/>
      <c r="J41" s="1609"/>
      <c r="K41" s="1593"/>
      <c r="L41" s="1609"/>
      <c r="M41" s="1609"/>
      <c r="N41" s="1593"/>
      <c r="O41" s="1610"/>
      <c r="P41" s="1521"/>
      <c r="Q41" s="1608"/>
      <c r="R41" s="1609"/>
      <c r="S41" s="1609"/>
      <c r="T41" s="1593"/>
      <c r="U41" s="1609"/>
      <c r="V41" s="1609"/>
      <c r="W41" s="1593"/>
      <c r="X41" s="1610"/>
      <c r="Y41" s="920"/>
      <c r="Z41" s="920"/>
      <c r="AA41" s="920"/>
    </row>
    <row r="42" spans="2:27" ht="18" customHeight="1">
      <c r="B42" s="1530"/>
      <c r="C42" s="1530"/>
      <c r="D42" s="1530"/>
      <c r="E42" s="920"/>
      <c r="F42" s="1542" t="s">
        <v>2620</v>
      </c>
      <c r="G42" s="1535"/>
      <c r="H42" s="1608"/>
      <c r="I42" s="1609"/>
      <c r="J42" s="1609"/>
      <c r="K42" s="1593"/>
      <c r="L42" s="1609"/>
      <c r="M42" s="1609"/>
      <c r="N42" s="1593"/>
      <c r="O42" s="1610"/>
      <c r="P42" s="1521"/>
      <c r="Q42" s="1608"/>
      <c r="R42" s="1609"/>
      <c r="S42" s="1609"/>
      <c r="T42" s="1593"/>
      <c r="U42" s="1609"/>
      <c r="V42" s="1609"/>
      <c r="W42" s="1593"/>
      <c r="X42" s="1610"/>
      <c r="Y42" s="920"/>
      <c r="Z42" s="920"/>
      <c r="AA42" s="920"/>
    </row>
    <row r="43" spans="2:27" ht="18" customHeight="1">
      <c r="B43" s="1530"/>
      <c r="C43" s="1530"/>
      <c r="D43" s="1530" t="s">
        <v>2624</v>
      </c>
      <c r="E43" s="1530"/>
      <c r="F43" s="1607"/>
      <c r="G43" s="1535"/>
      <c r="H43" s="1608"/>
      <c r="I43" s="1609"/>
      <c r="J43" s="1609"/>
      <c r="K43" s="1593"/>
      <c r="L43" s="1609"/>
      <c r="M43" s="1609"/>
      <c r="N43" s="1593"/>
      <c r="O43" s="1610"/>
      <c r="P43" s="1521"/>
      <c r="Q43" s="1608"/>
      <c r="R43" s="1609"/>
      <c r="S43" s="1609"/>
      <c r="T43" s="1593"/>
      <c r="U43" s="1609"/>
      <c r="V43" s="1609"/>
      <c r="W43" s="1593"/>
      <c r="X43" s="1610"/>
      <c r="Y43" s="920"/>
      <c r="Z43" s="920"/>
      <c r="AA43" s="920"/>
    </row>
    <row r="44" spans="2:27" ht="18" customHeight="1">
      <c r="B44" s="1530"/>
      <c r="C44" s="1530"/>
      <c r="D44" s="1530"/>
      <c r="E44" s="920"/>
      <c r="F44" s="1542" t="s">
        <v>2626</v>
      </c>
      <c r="G44" s="1535"/>
      <c r="H44" s="1608"/>
      <c r="I44" s="1609"/>
      <c r="J44" s="1609"/>
      <c r="K44" s="1593"/>
      <c r="L44" s="1609"/>
      <c r="M44" s="1609"/>
      <c r="N44" s="1593"/>
      <c r="O44" s="1610"/>
      <c r="P44" s="1521"/>
      <c r="Q44" s="1608"/>
      <c r="R44" s="1609"/>
      <c r="S44" s="1609"/>
      <c r="T44" s="1593"/>
      <c r="U44" s="1609"/>
      <c r="V44" s="1609"/>
      <c r="W44" s="1593"/>
      <c r="X44" s="1610"/>
      <c r="Y44" s="920"/>
      <c r="Z44" s="920"/>
      <c r="AA44" s="920"/>
    </row>
    <row r="45" spans="2:27" ht="18" customHeight="1">
      <c r="B45" s="1530"/>
      <c r="C45" s="1530"/>
      <c r="D45" s="1530"/>
      <c r="E45" s="920"/>
      <c r="F45" s="1542" t="s">
        <v>2620</v>
      </c>
      <c r="G45" s="1535"/>
      <c r="H45" s="1608"/>
      <c r="I45" s="1609"/>
      <c r="J45" s="1609"/>
      <c r="K45" s="1593"/>
      <c r="L45" s="1609"/>
      <c r="M45" s="1609"/>
      <c r="N45" s="1593"/>
      <c r="O45" s="1610"/>
      <c r="P45" s="1521"/>
      <c r="Q45" s="1608"/>
      <c r="R45" s="1609"/>
      <c r="S45" s="1609"/>
      <c r="T45" s="1593"/>
      <c r="U45" s="1609"/>
      <c r="V45" s="1609"/>
      <c r="W45" s="1593"/>
      <c r="X45" s="1610"/>
      <c r="Y45" s="920"/>
      <c r="Z45" s="920"/>
      <c r="AA45" s="920"/>
    </row>
    <row r="46" spans="2:27" ht="20.100000000000001" customHeight="1">
      <c r="B46" s="988" t="s">
        <v>2627</v>
      </c>
      <c r="C46" s="920"/>
      <c r="D46" s="1530"/>
      <c r="E46" s="1530"/>
      <c r="F46" s="1542"/>
      <c r="G46" s="1535"/>
      <c r="H46" s="1586"/>
      <c r="I46" s="1587"/>
      <c r="J46" s="1587"/>
      <c r="K46" s="1590"/>
      <c r="L46" s="1587"/>
      <c r="M46" s="1587"/>
      <c r="N46" s="1590"/>
      <c r="O46" s="1591"/>
      <c r="P46" s="1521"/>
      <c r="Q46" s="1586"/>
      <c r="R46" s="1587"/>
      <c r="S46" s="1587"/>
      <c r="T46" s="1590"/>
      <c r="U46" s="1587"/>
      <c r="V46" s="1587"/>
      <c r="W46" s="1590"/>
      <c r="X46" s="1591"/>
      <c r="Y46" s="920"/>
      <c r="Z46" s="920"/>
      <c r="AA46" s="920"/>
    </row>
    <row r="47" spans="2:27" ht="18" customHeight="1">
      <c r="B47" s="1530"/>
      <c r="C47" s="1530"/>
      <c r="D47" s="1530" t="s">
        <v>2617</v>
      </c>
      <c r="E47" s="1530"/>
      <c r="F47" s="1607"/>
      <c r="G47" s="1535"/>
      <c r="H47" s="1586"/>
      <c r="I47" s="1587"/>
      <c r="J47" s="1587"/>
      <c r="K47" s="1590"/>
      <c r="L47" s="1587"/>
      <c r="M47" s="1587"/>
      <c r="N47" s="1590"/>
      <c r="O47" s="1591"/>
      <c r="P47" s="1521"/>
      <c r="Q47" s="1586"/>
      <c r="R47" s="1587"/>
      <c r="S47" s="1587"/>
      <c r="T47" s="1590"/>
      <c r="U47" s="1587"/>
      <c r="V47" s="1587"/>
      <c r="W47" s="1590"/>
      <c r="X47" s="1591"/>
      <c r="Y47" s="920"/>
      <c r="Z47" s="920"/>
      <c r="AA47" s="920"/>
    </row>
    <row r="48" spans="2:27" ht="18" customHeight="1">
      <c r="B48" s="1530"/>
      <c r="C48" s="1530"/>
      <c r="D48" s="1530"/>
      <c r="E48" s="920"/>
      <c r="F48" s="1542" t="s">
        <v>2618</v>
      </c>
      <c r="G48" s="1535"/>
      <c r="H48" s="1586"/>
      <c r="I48" s="1587"/>
      <c r="J48" s="1587"/>
      <c r="K48" s="1590"/>
      <c r="L48" s="1587"/>
      <c r="M48" s="1587"/>
      <c r="N48" s="1590"/>
      <c r="O48" s="1591"/>
      <c r="P48" s="1521"/>
      <c r="Q48" s="1586"/>
      <c r="R48" s="1587"/>
      <c r="S48" s="1587"/>
      <c r="T48" s="1590"/>
      <c r="U48" s="1587"/>
      <c r="V48" s="1587"/>
      <c r="W48" s="1590"/>
      <c r="X48" s="1591"/>
      <c r="Y48" s="920"/>
      <c r="Z48" s="920"/>
      <c r="AA48" s="920"/>
    </row>
    <row r="49" spans="2:41" ht="18" customHeight="1">
      <c r="B49" s="1530"/>
      <c r="C49" s="1530"/>
      <c r="D49" s="1530"/>
      <c r="E49" s="920"/>
      <c r="F49" s="1542" t="s">
        <v>2620</v>
      </c>
      <c r="G49" s="1535"/>
      <c r="H49" s="1586"/>
      <c r="I49" s="1587"/>
      <c r="J49" s="1587"/>
      <c r="K49" s="1590"/>
      <c r="L49" s="1587"/>
      <c r="M49" s="1587"/>
      <c r="N49" s="1590"/>
      <c r="O49" s="1591"/>
      <c r="P49" s="1521"/>
      <c r="Q49" s="1586"/>
      <c r="R49" s="1587"/>
      <c r="S49" s="1587"/>
      <c r="T49" s="1590"/>
      <c r="U49" s="1587"/>
      <c r="V49" s="1587"/>
      <c r="W49" s="1590"/>
      <c r="X49" s="1591"/>
      <c r="Y49" s="920"/>
      <c r="Z49" s="920"/>
      <c r="AA49" s="920"/>
    </row>
    <row r="50" spans="2:41" ht="18" customHeight="1">
      <c r="B50" s="1530"/>
      <c r="C50" s="1530"/>
      <c r="D50" s="1530" t="s">
        <v>2621</v>
      </c>
      <c r="E50" s="1530"/>
      <c r="F50" s="1607"/>
      <c r="G50" s="1535"/>
      <c r="H50" s="1608"/>
      <c r="I50" s="1609"/>
      <c r="J50" s="1609"/>
      <c r="K50" s="1593"/>
      <c r="L50" s="1609"/>
      <c r="M50" s="1609"/>
      <c r="N50" s="1593"/>
      <c r="O50" s="1610"/>
      <c r="P50" s="1521"/>
      <c r="Q50" s="1608"/>
      <c r="R50" s="1609"/>
      <c r="S50" s="1609"/>
      <c r="T50" s="1593"/>
      <c r="U50" s="1609"/>
      <c r="V50" s="1609"/>
      <c r="W50" s="1593"/>
      <c r="X50" s="1610"/>
      <c r="Y50" s="920"/>
      <c r="Z50" s="920"/>
      <c r="AA50" s="920"/>
    </row>
    <row r="51" spans="2:41" ht="18" customHeight="1">
      <c r="B51" s="1530"/>
      <c r="C51" s="1530"/>
      <c r="D51" s="1530"/>
      <c r="E51" s="920"/>
      <c r="F51" s="1542" t="s">
        <v>2618</v>
      </c>
      <c r="G51" s="1535"/>
      <c r="H51" s="1608"/>
      <c r="I51" s="1609"/>
      <c r="J51" s="1609"/>
      <c r="K51" s="1593"/>
      <c r="L51" s="1609"/>
      <c r="M51" s="1609"/>
      <c r="N51" s="1593"/>
      <c r="O51" s="1610"/>
      <c r="P51" s="1521"/>
      <c r="Q51" s="1608"/>
      <c r="R51" s="1609"/>
      <c r="S51" s="1609"/>
      <c r="T51" s="1593"/>
      <c r="U51" s="1609"/>
      <c r="V51" s="1609"/>
      <c r="W51" s="1593"/>
      <c r="X51" s="1610"/>
      <c r="Y51" s="920"/>
      <c r="Z51" s="920"/>
      <c r="AA51" s="920"/>
    </row>
    <row r="52" spans="2:41" ht="18" customHeight="1">
      <c r="B52" s="1530"/>
      <c r="C52" s="1530"/>
      <c r="D52" s="1530"/>
      <c r="E52" s="920"/>
      <c r="F52" s="1542" t="s">
        <v>2620</v>
      </c>
      <c r="G52" s="1535"/>
      <c r="H52" s="1608"/>
      <c r="I52" s="1609"/>
      <c r="J52" s="1609"/>
      <c r="K52" s="1593"/>
      <c r="L52" s="1609"/>
      <c r="M52" s="1609"/>
      <c r="N52" s="1593"/>
      <c r="O52" s="1610"/>
      <c r="P52" s="1521"/>
      <c r="Q52" s="1608"/>
      <c r="R52" s="1609"/>
      <c r="S52" s="1609"/>
      <c r="T52" s="1593"/>
      <c r="U52" s="1609"/>
      <c r="V52" s="1609"/>
      <c r="W52" s="1593"/>
      <c r="X52" s="1610"/>
      <c r="Y52" s="920"/>
      <c r="Z52" s="920"/>
      <c r="AA52" s="920"/>
    </row>
    <row r="53" spans="2:41" ht="18" customHeight="1">
      <c r="B53" s="1530"/>
      <c r="C53" s="1530"/>
      <c r="D53" s="1530" t="s">
        <v>2622</v>
      </c>
      <c r="E53" s="1530"/>
      <c r="F53" s="1607"/>
      <c r="G53" s="1535"/>
      <c r="H53" s="1608"/>
      <c r="I53" s="1609"/>
      <c r="J53" s="1609"/>
      <c r="K53" s="1593"/>
      <c r="L53" s="1609"/>
      <c r="M53" s="1609"/>
      <c r="N53" s="1593"/>
      <c r="O53" s="1610"/>
      <c r="P53" s="1521"/>
      <c r="Q53" s="1608"/>
      <c r="R53" s="1609"/>
      <c r="S53" s="1609"/>
      <c r="T53" s="1593"/>
      <c r="U53" s="1609"/>
      <c r="V53" s="1609"/>
      <c r="W53" s="1593"/>
      <c r="X53" s="1610"/>
      <c r="Y53" s="920"/>
      <c r="Z53" s="920"/>
      <c r="AA53" s="920"/>
    </row>
    <row r="54" spans="2:41" ht="18" customHeight="1">
      <c r="B54" s="1530"/>
      <c r="C54" s="1530"/>
      <c r="D54" s="1530"/>
      <c r="E54" s="920"/>
      <c r="F54" s="1542" t="s">
        <v>2618</v>
      </c>
      <c r="G54" s="1535"/>
      <c r="H54" s="1608"/>
      <c r="I54" s="1609"/>
      <c r="J54" s="1609"/>
      <c r="K54" s="1593"/>
      <c r="L54" s="1609"/>
      <c r="M54" s="1609"/>
      <c r="N54" s="1593"/>
      <c r="O54" s="1610"/>
      <c r="P54" s="1521"/>
      <c r="Q54" s="1608"/>
      <c r="R54" s="1609"/>
      <c r="S54" s="1609"/>
      <c r="T54" s="1593"/>
      <c r="U54" s="1609"/>
      <c r="V54" s="1609"/>
      <c r="W54" s="1593"/>
      <c r="X54" s="1610"/>
      <c r="Y54" s="920"/>
      <c r="Z54" s="920"/>
      <c r="AA54" s="920"/>
    </row>
    <row r="55" spans="2:41" ht="18" customHeight="1">
      <c r="B55" s="1530"/>
      <c r="C55" s="1530"/>
      <c r="D55" s="1530"/>
      <c r="E55" s="920"/>
      <c r="F55" s="1542" t="s">
        <v>2620</v>
      </c>
      <c r="G55" s="1535"/>
      <c r="H55" s="1608"/>
      <c r="I55" s="1609"/>
      <c r="J55" s="1609"/>
      <c r="K55" s="1593"/>
      <c r="L55" s="1609"/>
      <c r="M55" s="1609"/>
      <c r="N55" s="1593"/>
      <c r="O55" s="1610"/>
      <c r="P55" s="1521"/>
      <c r="Q55" s="1608"/>
      <c r="R55" s="1609"/>
      <c r="S55" s="1609"/>
      <c r="T55" s="1593"/>
      <c r="U55" s="1609"/>
      <c r="V55" s="1609"/>
      <c r="W55" s="1593"/>
      <c r="X55" s="1610"/>
      <c r="Y55" s="920"/>
      <c r="Z55" s="920"/>
      <c r="AA55" s="920"/>
    </row>
    <row r="56" spans="2:41" ht="18" customHeight="1">
      <c r="B56" s="1530"/>
      <c r="C56" s="1530"/>
      <c r="D56" s="1530" t="s">
        <v>2623</v>
      </c>
      <c r="E56" s="1530"/>
      <c r="F56" s="1607"/>
      <c r="G56" s="1535"/>
      <c r="H56" s="1608"/>
      <c r="I56" s="1609"/>
      <c r="J56" s="1609"/>
      <c r="K56" s="1593"/>
      <c r="L56" s="1609"/>
      <c r="M56" s="1609"/>
      <c r="N56" s="1593"/>
      <c r="O56" s="1610"/>
      <c r="P56" s="1521"/>
      <c r="Q56" s="1608"/>
      <c r="R56" s="1609"/>
      <c r="S56" s="1609"/>
      <c r="T56" s="1593"/>
      <c r="U56" s="1609"/>
      <c r="V56" s="1609"/>
      <c r="W56" s="1593"/>
      <c r="X56" s="1610"/>
      <c r="Y56" s="920"/>
      <c r="Z56" s="920"/>
      <c r="AA56" s="920"/>
    </row>
    <row r="57" spans="2:41" ht="18" customHeight="1">
      <c r="B57" s="1530"/>
      <c r="C57" s="1530"/>
      <c r="D57" s="1530"/>
      <c r="E57" s="920"/>
      <c r="F57" s="1542" t="s">
        <v>2618</v>
      </c>
      <c r="G57" s="1535"/>
      <c r="H57" s="1608"/>
      <c r="I57" s="1609"/>
      <c r="J57" s="1609"/>
      <c r="K57" s="1593"/>
      <c r="L57" s="1609"/>
      <c r="M57" s="1609"/>
      <c r="N57" s="1593"/>
      <c r="O57" s="1610"/>
      <c r="P57" s="1521"/>
      <c r="Q57" s="1608"/>
      <c r="R57" s="1609"/>
      <c r="S57" s="1609"/>
      <c r="T57" s="1593"/>
      <c r="U57" s="1609"/>
      <c r="V57" s="1609"/>
      <c r="W57" s="1593"/>
      <c r="X57" s="1610"/>
      <c r="Y57" s="920"/>
      <c r="Z57" s="920"/>
      <c r="AA57" s="920"/>
    </row>
    <row r="58" spans="2:41" ht="18" customHeight="1">
      <c r="B58" s="1530"/>
      <c r="C58" s="1530"/>
      <c r="D58" s="1530"/>
      <c r="E58" s="920"/>
      <c r="F58" s="1542" t="s">
        <v>2620</v>
      </c>
      <c r="G58" s="1535"/>
      <c r="H58" s="1608"/>
      <c r="I58" s="1609"/>
      <c r="J58" s="1609"/>
      <c r="K58" s="1593"/>
      <c r="L58" s="1609"/>
      <c r="M58" s="1609"/>
      <c r="N58" s="1593"/>
      <c r="O58" s="1610"/>
      <c r="P58" s="1521"/>
      <c r="Q58" s="1608"/>
      <c r="R58" s="1609"/>
      <c r="S58" s="1609"/>
      <c r="T58" s="1593"/>
      <c r="U58" s="1609"/>
      <c r="V58" s="1609"/>
      <c r="W58" s="1593"/>
      <c r="X58" s="1610"/>
      <c r="Y58" s="920"/>
      <c r="Z58" s="920"/>
      <c r="AA58" s="920"/>
    </row>
    <row r="59" spans="2:41" ht="18" customHeight="1">
      <c r="B59" s="1530"/>
      <c r="C59" s="1530"/>
      <c r="D59" s="1530" t="s">
        <v>2624</v>
      </c>
      <c r="E59" s="1530"/>
      <c r="F59" s="1607"/>
      <c r="G59" s="1535"/>
      <c r="H59" s="1608"/>
      <c r="I59" s="1609"/>
      <c r="J59" s="1609"/>
      <c r="K59" s="1593"/>
      <c r="L59" s="1609"/>
      <c r="M59" s="1609"/>
      <c r="N59" s="1593"/>
      <c r="O59" s="1610"/>
      <c r="P59" s="1521"/>
      <c r="Q59" s="1608"/>
      <c r="R59" s="1609"/>
      <c r="S59" s="1609"/>
      <c r="T59" s="1593"/>
      <c r="U59" s="1609"/>
      <c r="V59" s="1609"/>
      <c r="W59" s="1593"/>
      <c r="X59" s="1610"/>
      <c r="Y59" s="920"/>
      <c r="Z59" s="920"/>
      <c r="AA59" s="920"/>
    </row>
    <row r="60" spans="2:41" ht="18" customHeight="1">
      <c r="B60" s="1530"/>
      <c r="C60" s="1530"/>
      <c r="D60" s="1530"/>
      <c r="E60" s="920"/>
      <c r="F60" s="1542" t="s">
        <v>2618</v>
      </c>
      <c r="G60" s="1535"/>
      <c r="H60" s="1608"/>
      <c r="I60" s="1609"/>
      <c r="J60" s="1609"/>
      <c r="K60" s="1593"/>
      <c r="L60" s="1609"/>
      <c r="M60" s="1609"/>
      <c r="N60" s="1593"/>
      <c r="O60" s="1610"/>
      <c r="P60" s="1521"/>
      <c r="Q60" s="1608"/>
      <c r="R60" s="1609"/>
      <c r="S60" s="1609"/>
      <c r="T60" s="1593"/>
      <c r="U60" s="1609"/>
      <c r="V60" s="1609"/>
      <c r="W60" s="1593"/>
      <c r="X60" s="1610"/>
      <c r="Y60" s="920"/>
      <c r="Z60" s="920"/>
      <c r="AA60" s="920"/>
    </row>
    <row r="61" spans="2:41" ht="18" customHeight="1" thickBot="1">
      <c r="B61" s="1530"/>
      <c r="C61" s="1530"/>
      <c r="D61" s="1530"/>
      <c r="E61" s="920"/>
      <c r="F61" s="1542" t="s">
        <v>2620</v>
      </c>
      <c r="G61" s="1535"/>
      <c r="H61" s="1608"/>
      <c r="I61" s="1609"/>
      <c r="J61" s="1609"/>
      <c r="K61" s="1593"/>
      <c r="L61" s="1609"/>
      <c r="M61" s="1609"/>
      <c r="N61" s="1593"/>
      <c r="O61" s="1610"/>
      <c r="P61" s="1521"/>
      <c r="Q61" s="1608"/>
      <c r="R61" s="1609"/>
      <c r="S61" s="1609"/>
      <c r="T61" s="1593"/>
      <c r="U61" s="1609"/>
      <c r="V61" s="1609"/>
      <c r="W61" s="1593"/>
      <c r="X61" s="1610"/>
      <c r="Y61" s="920"/>
      <c r="Z61" s="920"/>
      <c r="AA61" s="920"/>
    </row>
    <row r="62" spans="2:41" s="920" customFormat="1" ht="5.0999999999999996" customHeight="1" thickBot="1">
      <c r="B62" s="1613"/>
      <c r="C62" s="1613"/>
      <c r="D62" s="1613"/>
      <c r="E62" s="1613"/>
      <c r="F62" s="1613"/>
      <c r="G62" s="1512"/>
      <c r="H62" s="1614"/>
      <c r="I62" s="1615"/>
      <c r="J62" s="1614"/>
      <c r="K62" s="1615"/>
      <c r="L62" s="1614"/>
      <c r="M62" s="1614"/>
      <c r="N62" s="1614"/>
      <c r="O62" s="1615"/>
      <c r="P62" s="1512"/>
      <c r="Q62" s="1614"/>
      <c r="R62" s="1615"/>
      <c r="S62" s="1614"/>
      <c r="T62" s="1615"/>
      <c r="U62" s="1614"/>
      <c r="V62" s="1614"/>
      <c r="W62" s="1614"/>
      <c r="X62" s="1615"/>
      <c r="Y62" s="974"/>
      <c r="Z62" s="974"/>
      <c r="AA62" s="974"/>
      <c r="AB62" s="1563"/>
      <c r="AC62" s="1512"/>
      <c r="AD62" s="974"/>
      <c r="AE62" s="1563"/>
      <c r="AF62" s="974"/>
      <c r="AG62" s="1563"/>
      <c r="AH62" s="974"/>
      <c r="AK62" s="1563"/>
      <c r="AO62" s="1563"/>
    </row>
    <row r="63" spans="2:41" ht="20.100000000000001" customHeight="1" thickBot="1">
      <c r="B63" s="1616" t="s">
        <v>2628</v>
      </c>
      <c r="C63" s="1616"/>
      <c r="D63" s="1578"/>
      <c r="E63" s="1578"/>
      <c r="F63" s="1579"/>
      <c r="G63" s="1535"/>
      <c r="H63" s="1566"/>
      <c r="I63" s="1567"/>
      <c r="J63" s="1567"/>
      <c r="K63" s="1568"/>
      <c r="L63" s="1567"/>
      <c r="M63" s="1567"/>
      <c r="N63" s="1568"/>
      <c r="O63" s="1565"/>
      <c r="P63" s="1521"/>
      <c r="Q63" s="1566"/>
      <c r="R63" s="1567"/>
      <c r="S63" s="1567"/>
      <c r="T63" s="1568"/>
      <c r="U63" s="1567"/>
      <c r="V63" s="1567"/>
      <c r="W63" s="1568"/>
      <c r="X63" s="1565"/>
      <c r="Y63" s="920"/>
      <c r="Z63" s="920"/>
      <c r="AA63" s="920"/>
    </row>
    <row r="64" spans="2:41" ht="20.100000000000001" customHeight="1">
      <c r="B64" s="1530"/>
      <c r="C64" s="1530"/>
      <c r="D64" s="1530"/>
      <c r="E64" s="1530"/>
      <c r="F64" s="1530"/>
      <c r="G64" s="1535"/>
      <c r="H64" s="1530"/>
      <c r="I64" s="1530"/>
      <c r="J64" s="1530"/>
      <c r="K64" s="1530"/>
      <c r="L64" s="1530"/>
      <c r="M64" s="1530"/>
      <c r="N64" s="1530"/>
      <c r="O64" s="1530"/>
      <c r="P64" s="1535"/>
      <c r="Q64" s="1530"/>
      <c r="R64" s="1530"/>
      <c r="S64" s="1530"/>
      <c r="T64" s="1530"/>
      <c r="U64" s="1530"/>
      <c r="V64" s="1530"/>
      <c r="W64" s="1530"/>
      <c r="X64" s="1530"/>
      <c r="Y64" s="920"/>
      <c r="Z64" s="920"/>
      <c r="AA64" s="920"/>
    </row>
    <row r="65" spans="2:41" ht="20.100000000000001" customHeight="1">
      <c r="B65" s="1530"/>
      <c r="C65" s="1530"/>
      <c r="D65" s="1530"/>
      <c r="E65" s="1530"/>
      <c r="F65" s="1530"/>
      <c r="G65" s="1535"/>
      <c r="H65" s="1530"/>
      <c r="I65" s="1530"/>
      <c r="J65" s="1530"/>
      <c r="K65" s="1530"/>
      <c r="L65" s="1530"/>
      <c r="M65" s="1530"/>
      <c r="N65" s="1530"/>
      <c r="O65" s="1530"/>
      <c r="P65" s="1535"/>
      <c r="Q65" s="1530"/>
      <c r="R65" s="1530"/>
      <c r="S65" s="1530"/>
      <c r="T65" s="1530"/>
      <c r="U65" s="1530"/>
      <c r="V65" s="1530"/>
      <c r="W65" s="1530"/>
      <c r="X65" s="1530"/>
      <c r="Y65" s="920"/>
      <c r="Z65" s="920"/>
      <c r="AA65" s="920"/>
    </row>
    <row r="66" spans="2:41" ht="20.100000000000001" customHeight="1">
      <c r="B66" s="1530"/>
      <c r="C66" s="1530"/>
      <c r="D66" s="1530"/>
      <c r="E66" s="1530"/>
      <c r="F66" s="1530"/>
      <c r="G66" s="1535"/>
      <c r="H66" s="1530"/>
      <c r="I66" s="1530"/>
      <c r="J66" s="1530"/>
      <c r="K66" s="1530"/>
      <c r="L66" s="1530"/>
      <c r="M66" s="1530"/>
      <c r="N66" s="1530"/>
      <c r="O66" s="1530"/>
      <c r="P66" s="1535"/>
      <c r="Q66" s="1530"/>
      <c r="R66" s="1530"/>
      <c r="S66" s="1530"/>
      <c r="T66" s="1530"/>
      <c r="U66" s="1530"/>
      <c r="V66" s="1530"/>
      <c r="W66" s="1530"/>
      <c r="X66" s="1530"/>
      <c r="Y66" s="920"/>
      <c r="Z66" s="920"/>
      <c r="AA66" s="920"/>
    </row>
    <row r="67" spans="2:41" ht="20.100000000000001" customHeight="1">
      <c r="B67" s="1530"/>
      <c r="C67" s="1530"/>
      <c r="D67" s="1530"/>
      <c r="E67" s="1530"/>
      <c r="F67" s="1530"/>
      <c r="G67" s="1535"/>
      <c r="H67" s="1530"/>
      <c r="I67" s="1530"/>
      <c r="J67" s="1530"/>
      <c r="K67" s="1530"/>
      <c r="L67" s="1530"/>
      <c r="M67" s="1530"/>
      <c r="N67" s="1530"/>
      <c r="O67" s="1530"/>
      <c r="P67" s="1535"/>
      <c r="Q67" s="1530"/>
      <c r="R67" s="1530"/>
      <c r="S67" s="1530"/>
      <c r="T67" s="1530"/>
      <c r="U67" s="1530"/>
      <c r="V67" s="1530"/>
      <c r="W67" s="1530"/>
      <c r="X67" s="1530"/>
      <c r="Y67" s="920"/>
      <c r="Z67" s="920"/>
      <c r="AA67" s="920"/>
    </row>
    <row r="68" spans="2:41" ht="20.100000000000001" customHeight="1">
      <c r="B68" s="920"/>
      <c r="C68" s="920"/>
      <c r="D68" s="1530"/>
      <c r="E68" s="920"/>
      <c r="F68" s="920"/>
      <c r="H68" s="920"/>
      <c r="I68" s="920"/>
      <c r="J68" s="920"/>
      <c r="K68" s="920"/>
      <c r="L68" s="920"/>
      <c r="M68" s="920"/>
      <c r="N68" s="920"/>
      <c r="O68" s="920"/>
      <c r="Q68" s="920"/>
      <c r="R68" s="920"/>
      <c r="S68" s="920"/>
      <c r="T68" s="920"/>
      <c r="U68" s="920"/>
      <c r="V68" s="920"/>
      <c r="W68" s="920"/>
      <c r="X68" s="920"/>
      <c r="Y68" s="920"/>
      <c r="Z68" s="920"/>
      <c r="AA68" s="920"/>
    </row>
    <row r="69" spans="2:41" ht="20.100000000000001" customHeight="1">
      <c r="F69" s="1530"/>
    </row>
    <row r="70" spans="2:41" s="1512" customFormat="1" ht="20.100000000000001" customHeight="1">
      <c r="B70" s="486"/>
      <c r="C70" s="486"/>
      <c r="D70" s="486"/>
      <c r="E70" s="486"/>
      <c r="F70" s="1530"/>
      <c r="H70" s="486"/>
      <c r="I70" s="486"/>
      <c r="J70" s="486"/>
      <c r="K70" s="486"/>
      <c r="L70" s="486"/>
      <c r="M70" s="486"/>
      <c r="N70" s="486"/>
      <c r="O70" s="486"/>
      <c r="Q70" s="486"/>
      <c r="R70" s="486"/>
      <c r="S70" s="486"/>
      <c r="T70" s="486"/>
      <c r="U70" s="486"/>
      <c r="V70" s="486"/>
      <c r="W70" s="486"/>
      <c r="X70" s="486"/>
      <c r="Y70" s="486"/>
      <c r="Z70" s="486"/>
      <c r="AA70" s="486"/>
      <c r="AB70" s="486"/>
      <c r="AC70" s="486"/>
      <c r="AD70" s="486"/>
      <c r="AE70" s="486"/>
      <c r="AF70" s="486"/>
      <c r="AG70" s="486"/>
      <c r="AH70" s="486"/>
      <c r="AI70" s="486"/>
      <c r="AJ70" s="486"/>
      <c r="AK70" s="486"/>
      <c r="AL70" s="486"/>
      <c r="AM70" s="486"/>
      <c r="AN70" s="486"/>
      <c r="AO70" s="486"/>
    </row>
  </sheetData>
  <mergeCells count="19">
    <mergeCell ref="N6:N7"/>
    <mergeCell ref="S6:S7"/>
    <mergeCell ref="T6:T7"/>
    <mergeCell ref="V6:V7"/>
    <mergeCell ref="W6:W7"/>
    <mergeCell ref="B4:F7"/>
    <mergeCell ref="H4:O4"/>
    <mergeCell ref="Q4:X4"/>
    <mergeCell ref="H5:H7"/>
    <mergeCell ref="I5:I7"/>
    <mergeCell ref="L5:L7"/>
    <mergeCell ref="O5:O7"/>
    <mergeCell ref="Q5:Q7"/>
    <mergeCell ref="R5:R7"/>
    <mergeCell ref="U5:U7"/>
    <mergeCell ref="X5:X7"/>
    <mergeCell ref="J6:J7"/>
    <mergeCell ref="K6:K7"/>
    <mergeCell ref="M6:M7"/>
  </mergeCells>
  <phoneticPr fontId="8" type="noConversion"/>
  <printOptions horizontalCentered="1" verticalCentered="1"/>
  <pageMargins left="0.15748031496062992" right="0.15748031496062992" top="0.39370078740157483" bottom="0.39370078740157483" header="0" footer="0"/>
  <pageSetup paperSize="9" scale="75" orientation="landscape" r:id="rId1"/>
  <rowBreaks count="1" manualBreakCount="1">
    <brk id="36" min="1" max="2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E3:W13"/>
  <sheetViews>
    <sheetView showGridLines="0" workbookViewId="0"/>
  </sheetViews>
  <sheetFormatPr defaultColWidth="3.7109375" defaultRowHeight="18.95" customHeight="1"/>
  <cols>
    <col min="1" max="16384" width="3.7109375" style="486"/>
  </cols>
  <sheetData>
    <row r="3" spans="5:23" ht="26.25" customHeight="1">
      <c r="E3" s="1018" t="s">
        <v>2511</v>
      </c>
    </row>
    <row r="5" spans="5:23" ht="18.95" customHeight="1">
      <c r="F5" s="486" t="s">
        <v>2022</v>
      </c>
      <c r="G5" s="925"/>
      <c r="H5" s="925"/>
      <c r="N5" s="488"/>
      <c r="R5" s="488"/>
    </row>
    <row r="6" spans="5:23" ht="18.95" customHeight="1">
      <c r="F6" s="486" t="s">
        <v>2023</v>
      </c>
      <c r="G6" s="925"/>
      <c r="H6" s="925"/>
    </row>
    <row r="7" spans="5:23" ht="18.95" customHeight="1">
      <c r="F7" s="924"/>
      <c r="G7" s="924"/>
      <c r="H7" s="925"/>
      <c r="R7" s="488"/>
    </row>
    <row r="9" spans="5:23" ht="18.95" customHeight="1">
      <c r="E9" s="1051"/>
      <c r="F9" s="1051"/>
      <c r="G9" s="1051"/>
      <c r="H9" s="1051"/>
      <c r="I9" s="1051"/>
      <c r="J9" s="1051"/>
      <c r="K9" s="1051"/>
      <c r="L9" s="1051"/>
      <c r="M9" s="1051"/>
      <c r="N9" s="1051"/>
      <c r="O9" s="1051"/>
      <c r="P9" s="1051"/>
      <c r="Q9" s="1051"/>
      <c r="R9" s="1051"/>
      <c r="S9" s="1051"/>
      <c r="T9" s="1051"/>
      <c r="U9" s="1051"/>
      <c r="V9" s="1051"/>
      <c r="W9" s="1051"/>
    </row>
    <row r="10" spans="5:23" ht="18.95" customHeight="1">
      <c r="E10" s="1051"/>
      <c r="F10" s="1051" t="s">
        <v>2663</v>
      </c>
      <c r="G10" s="1669"/>
      <c r="H10" s="1051"/>
      <c r="I10" s="1051"/>
      <c r="J10" s="1051"/>
      <c r="K10" s="1051"/>
      <c r="L10" s="1051"/>
      <c r="M10" s="1051"/>
      <c r="N10" s="1051"/>
      <c r="O10" s="1051"/>
      <c r="P10" s="1051"/>
      <c r="Q10" s="1051"/>
      <c r="R10" s="1051"/>
      <c r="S10" s="1051"/>
      <c r="T10" s="1051"/>
      <c r="U10" s="1051"/>
      <c r="V10" s="1051"/>
      <c r="W10" s="1051"/>
    </row>
    <row r="11" spans="5:23" ht="18.95" customHeight="1">
      <c r="E11" s="1051"/>
      <c r="F11" s="1051" t="s">
        <v>2664</v>
      </c>
      <c r="G11" s="1051"/>
      <c r="H11" s="1051"/>
      <c r="I11" s="1051"/>
      <c r="J11" s="1051"/>
      <c r="K11" s="1051"/>
      <c r="L11" s="1051"/>
      <c r="M11" s="1051"/>
      <c r="N11" s="1051"/>
      <c r="O11" s="1051"/>
      <c r="P11" s="1051"/>
      <c r="Q11" s="1051"/>
      <c r="R11" s="1051"/>
      <c r="S11" s="1051"/>
      <c r="T11" s="1051"/>
      <c r="U11" s="1051"/>
      <c r="V11" s="1051"/>
      <c r="W11" s="1051"/>
    </row>
    <row r="12" spans="5:23" ht="18.95" customHeight="1">
      <c r="E12" s="1051"/>
      <c r="F12" s="1051"/>
      <c r="G12" s="1051"/>
      <c r="H12" s="1051"/>
      <c r="I12" s="1051"/>
      <c r="J12" s="1051"/>
      <c r="K12" s="1051"/>
      <c r="L12" s="1051"/>
      <c r="M12" s="1051"/>
      <c r="N12" s="1051"/>
      <c r="O12" s="1051"/>
      <c r="P12" s="1051"/>
      <c r="Q12" s="1051"/>
      <c r="R12" s="1051"/>
      <c r="S12" s="1051"/>
      <c r="T12" s="1051"/>
      <c r="U12" s="1051"/>
      <c r="V12" s="1051"/>
      <c r="W12" s="1051"/>
    </row>
    <row r="13" spans="5:23" ht="18.95" customHeight="1">
      <c r="G13" s="924"/>
    </row>
  </sheetData>
  <phoneticPr fontId="8" type="noConversion"/>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E3:BG75"/>
  <sheetViews>
    <sheetView showGridLines="0" zoomScaleNormal="100" workbookViewId="0">
      <selection activeCell="BJ9" sqref="BJ9"/>
    </sheetView>
  </sheetViews>
  <sheetFormatPr defaultColWidth="3.7109375" defaultRowHeight="18.95" customHeight="1"/>
  <cols>
    <col min="1" max="16384" width="3.7109375" style="486"/>
  </cols>
  <sheetData>
    <row r="3" spans="5:59" ht="26.25" customHeight="1">
      <c r="E3" s="1018" t="s">
        <v>2512</v>
      </c>
    </row>
    <row r="5" spans="5:59" ht="18.95" customHeight="1">
      <c r="F5" s="924" t="s">
        <v>2513</v>
      </c>
      <c r="G5" s="925"/>
      <c r="H5" s="925"/>
      <c r="N5" s="488"/>
      <c r="R5" s="488"/>
    </row>
    <row r="6" spans="5:59" ht="18.95" customHeight="1">
      <c r="F6" s="924"/>
      <c r="G6" s="925"/>
      <c r="H6" s="925"/>
    </row>
    <row r="7" spans="5:59" ht="5.0999999999999996" customHeight="1">
      <c r="G7"/>
      <c r="H7" s="536"/>
      <c r="I7" s="921"/>
      <c r="J7" s="922"/>
      <c r="K7" s="922"/>
      <c r="L7" s="922"/>
      <c r="M7" s="922"/>
      <c r="N7" s="922"/>
      <c r="O7" s="923"/>
      <c r="P7" s="536"/>
      <c r="Q7" s="536"/>
      <c r="R7" s="536"/>
      <c r="S7" s="536"/>
      <c r="T7" s="536"/>
      <c r="U7" s="536"/>
      <c r="V7" s="536"/>
      <c r="W7" s="920"/>
      <c r="X7" s="920"/>
      <c r="Y7" s="920"/>
      <c r="Z7" s="920"/>
      <c r="AA7" s="920"/>
      <c r="AB7" s="920"/>
      <c r="AC7" s="920"/>
      <c r="AD7" s="920"/>
      <c r="AE7" s="920"/>
      <c r="AF7" s="920"/>
      <c r="AG7" s="920"/>
      <c r="AH7" s="920"/>
      <c r="AI7" s="920"/>
      <c r="AJ7" s="920"/>
      <c r="AK7" s="920"/>
      <c r="AL7" s="920"/>
      <c r="AM7" s="920"/>
      <c r="AN7" s="920"/>
      <c r="AO7" s="920"/>
      <c r="AP7" s="920"/>
      <c r="AQ7" s="920"/>
      <c r="AR7" s="920"/>
      <c r="AS7" s="920"/>
      <c r="BC7" s="920"/>
      <c r="BD7" s="920"/>
      <c r="BE7" s="920"/>
      <c r="BF7" s="920"/>
      <c r="BG7" s="920"/>
    </row>
    <row r="8" spans="5:59" ht="18.95" customHeight="1">
      <c r="G8"/>
      <c r="H8" s="536"/>
      <c r="I8" s="907" t="s">
        <v>1940</v>
      </c>
      <c r="J8" s="908"/>
      <c r="K8" s="908"/>
      <c r="L8" s="908"/>
      <c r="M8" s="908"/>
      <c r="N8" s="908"/>
      <c r="O8" s="909"/>
      <c r="P8" s="1252" t="s">
        <v>1938</v>
      </c>
      <c r="Q8" s="1253"/>
      <c r="R8" s="1253"/>
      <c r="S8" s="1253"/>
      <c r="T8" s="1254"/>
      <c r="U8" s="1255"/>
      <c r="AB8" s="920"/>
      <c r="AC8" s="920"/>
      <c r="AD8" s="920"/>
      <c r="AE8" s="920"/>
      <c r="AF8" s="920"/>
      <c r="AG8" s="920"/>
      <c r="AH8" s="920"/>
      <c r="AI8" s="920"/>
      <c r="AJ8" s="920"/>
      <c r="AK8" s="920"/>
      <c r="AL8" s="920"/>
      <c r="AM8" s="920"/>
      <c r="AQ8" s="920"/>
      <c r="AR8" s="920"/>
      <c r="AS8" s="920"/>
      <c r="AT8" s="920"/>
      <c r="AU8" s="920"/>
    </row>
    <row r="9" spans="5:59" ht="9.9499999999999993" customHeight="1">
      <c r="G9"/>
      <c r="H9" s="916"/>
      <c r="I9" s="536"/>
      <c r="J9" s="536"/>
      <c r="K9" s="536"/>
      <c r="L9" s="536"/>
      <c r="M9" s="536"/>
      <c r="N9" s="536"/>
      <c r="O9" s="536"/>
      <c r="P9" s="536"/>
      <c r="Q9" s="536"/>
      <c r="R9" s="536"/>
      <c r="S9" s="536"/>
      <c r="T9" s="536"/>
      <c r="U9" s="536"/>
      <c r="V9" s="914"/>
      <c r="W9" s="941"/>
      <c r="X9" s="941"/>
      <c r="Y9" s="941"/>
      <c r="Z9" s="941"/>
      <c r="AA9" s="941"/>
      <c r="AB9" s="941"/>
      <c r="AC9" s="941"/>
      <c r="AD9" s="941"/>
      <c r="AE9" s="941"/>
      <c r="AF9" s="941"/>
      <c r="AG9" s="941"/>
      <c r="AH9" s="941"/>
      <c r="AI9" s="941"/>
      <c r="AJ9" s="941"/>
      <c r="AK9" s="941"/>
      <c r="AL9" s="941"/>
      <c r="AM9" s="941"/>
      <c r="AN9" s="941"/>
      <c r="AO9" s="941"/>
      <c r="AP9" s="941"/>
      <c r="AQ9" s="941"/>
      <c r="AR9" s="941"/>
      <c r="AS9" s="941"/>
      <c r="AT9" s="941"/>
      <c r="AU9" s="941"/>
      <c r="AV9" s="941"/>
      <c r="AW9" s="941"/>
      <c r="AX9" s="941"/>
      <c r="AY9" s="942"/>
    </row>
    <row r="10" spans="5:59" ht="18.95" customHeight="1">
      <c r="H10" s="935"/>
      <c r="I10" s="910" t="s">
        <v>1917</v>
      </c>
      <c r="J10" s="752"/>
      <c r="K10" s="938"/>
      <c r="L10" s="938"/>
      <c r="M10" s="920"/>
      <c r="N10" s="2890" t="s">
        <v>1179</v>
      </c>
      <c r="O10" s="2891"/>
      <c r="P10" s="2891"/>
      <c r="Q10" s="2892"/>
      <c r="R10" s="986" t="s">
        <v>1180</v>
      </c>
      <c r="S10" s="920" t="s">
        <v>737</v>
      </c>
      <c r="T10" s="951" t="s">
        <v>1539</v>
      </c>
      <c r="U10" s="920"/>
      <c r="V10" s="974"/>
      <c r="W10" s="920"/>
      <c r="X10" s="920"/>
      <c r="Y10" s="920"/>
      <c r="Z10" s="920"/>
      <c r="AA10" s="920"/>
      <c r="AB10" s="920"/>
      <c r="AC10" s="920"/>
      <c r="AD10" s="920"/>
      <c r="AE10" s="920"/>
      <c r="AF10" s="920"/>
      <c r="AG10" s="920"/>
      <c r="AH10" s="920"/>
      <c r="AI10" s="920"/>
      <c r="AJ10" s="920"/>
      <c r="AK10" s="920"/>
      <c r="AL10" s="920"/>
      <c r="AM10" s="920"/>
      <c r="AN10" s="920"/>
      <c r="AO10" s="920"/>
      <c r="AP10" s="920"/>
      <c r="AQ10" s="920"/>
      <c r="AR10" s="920"/>
      <c r="AS10" s="926" t="s">
        <v>1537</v>
      </c>
      <c r="AT10" s="927"/>
      <c r="AU10" s="928"/>
      <c r="AV10" s="926" t="s">
        <v>1538</v>
      </c>
      <c r="AW10" s="927"/>
      <c r="AX10" s="928"/>
      <c r="AY10" s="937"/>
    </row>
    <row r="11" spans="5:59" ht="18.95" customHeight="1">
      <c r="H11" s="935"/>
      <c r="I11" s="920"/>
      <c r="J11" s="920"/>
      <c r="K11" s="920"/>
      <c r="L11" s="920"/>
      <c r="M11" s="920"/>
      <c r="N11" s="920"/>
      <c r="O11" s="920"/>
      <c r="P11" s="920"/>
      <c r="Q11" s="920"/>
      <c r="R11" s="920"/>
      <c r="S11" s="920"/>
      <c r="T11" s="920"/>
      <c r="U11" s="920"/>
      <c r="V11" s="920"/>
      <c r="W11" s="920"/>
      <c r="X11" s="920"/>
      <c r="Y11" s="920"/>
      <c r="Z11" s="920"/>
      <c r="AA11" s="920"/>
      <c r="AB11" s="920"/>
      <c r="AC11" s="920"/>
      <c r="AD11" s="920"/>
      <c r="AE11" s="920"/>
      <c r="AF11" s="920"/>
      <c r="AG11" s="920"/>
      <c r="AH11" s="920"/>
      <c r="AI11" s="920"/>
      <c r="AJ11" s="920"/>
      <c r="AK11" s="920"/>
      <c r="AL11" s="920"/>
      <c r="AM11" s="920"/>
      <c r="AN11" s="920"/>
      <c r="AO11" s="920"/>
      <c r="AP11" s="920"/>
      <c r="AQ11" s="920"/>
      <c r="AR11" s="920"/>
      <c r="AS11" s="920"/>
      <c r="AT11" s="920"/>
      <c r="AU11" s="920"/>
      <c r="AV11" s="920"/>
      <c r="AW11" s="920"/>
      <c r="AX11" s="920"/>
      <c r="AY11" s="937"/>
    </row>
    <row r="12" spans="5:59" ht="18.95" customHeight="1">
      <c r="H12" s="935"/>
      <c r="I12" s="920" t="s">
        <v>1903</v>
      </c>
      <c r="J12" s="920"/>
      <c r="K12" s="920"/>
      <c r="L12" s="920"/>
      <c r="M12" s="920"/>
      <c r="N12" s="2890" t="s">
        <v>3899</v>
      </c>
      <c r="O12" s="2891"/>
      <c r="P12" s="2891"/>
      <c r="Q12" s="2891"/>
      <c r="R12" s="2891"/>
      <c r="S12" s="2892"/>
      <c r="T12" s="1046" t="s">
        <v>1904</v>
      </c>
      <c r="U12" s="1047"/>
      <c r="V12" s="1048"/>
      <c r="W12" s="920"/>
      <c r="X12" s="920"/>
      <c r="Y12" s="920"/>
      <c r="Z12" s="920"/>
      <c r="AA12" s="920"/>
      <c r="AB12" s="920"/>
      <c r="AC12" s="920"/>
      <c r="AD12" s="920"/>
      <c r="AE12" s="920"/>
      <c r="AF12" s="920"/>
      <c r="AG12" s="920"/>
      <c r="AH12" s="920"/>
      <c r="AI12" s="920"/>
      <c r="AJ12" s="920"/>
      <c r="AK12" s="920"/>
      <c r="AL12" s="920"/>
      <c r="AM12" s="920"/>
      <c r="AN12" s="920"/>
      <c r="AO12" s="920"/>
      <c r="AP12" s="920"/>
      <c r="AQ12" s="920"/>
      <c r="AR12" s="920"/>
      <c r="AY12" s="937"/>
    </row>
    <row r="13" spans="5:59" ht="18.95" customHeight="1">
      <c r="H13" s="935"/>
      <c r="I13" s="920"/>
      <c r="J13" s="920"/>
      <c r="K13" s="920"/>
      <c r="L13" s="920"/>
      <c r="M13" s="920"/>
      <c r="N13" s="920"/>
      <c r="O13" s="920"/>
      <c r="P13" s="920"/>
      <c r="Q13" s="920"/>
      <c r="R13" s="920"/>
      <c r="S13" s="920"/>
      <c r="T13" s="920"/>
      <c r="U13" s="920"/>
      <c r="V13" s="920"/>
      <c r="W13" s="920"/>
      <c r="X13" s="920"/>
      <c r="Y13" s="920"/>
      <c r="Z13" s="920"/>
      <c r="AA13" s="920"/>
      <c r="AB13" s="920"/>
      <c r="AC13" s="920"/>
      <c r="AD13" s="920"/>
      <c r="AE13" s="920"/>
      <c r="AF13" s="920"/>
      <c r="AG13" s="920"/>
      <c r="AH13" s="920"/>
      <c r="AI13" s="920"/>
      <c r="AJ13" s="920"/>
      <c r="AK13" s="920"/>
      <c r="AL13" s="920"/>
      <c r="AM13" s="920"/>
      <c r="AN13" s="920"/>
      <c r="AO13" s="920"/>
      <c r="AP13" s="920"/>
      <c r="AQ13" s="920"/>
      <c r="AR13" s="920"/>
      <c r="AS13" s="920"/>
      <c r="AT13" s="920"/>
      <c r="AU13" s="920"/>
      <c r="AV13" s="920"/>
      <c r="AW13" s="920"/>
      <c r="AX13" s="920"/>
      <c r="AY13" s="937"/>
    </row>
    <row r="14" spans="5:59" ht="18.95" customHeight="1">
      <c r="H14" s="935"/>
      <c r="I14" s="1045" t="s">
        <v>1933</v>
      </c>
      <c r="J14" s="920"/>
      <c r="K14" s="920"/>
      <c r="L14" s="920"/>
      <c r="M14" s="920"/>
      <c r="N14" s="920"/>
      <c r="O14" s="920"/>
      <c r="P14" s="920"/>
      <c r="Q14" s="920"/>
      <c r="R14" s="920"/>
      <c r="S14" s="920"/>
      <c r="T14" s="920"/>
      <c r="U14" s="920"/>
      <c r="V14" s="920"/>
      <c r="W14" s="920"/>
      <c r="X14" s="920"/>
      <c r="Y14" s="920"/>
      <c r="Z14" s="920"/>
      <c r="AA14" s="920"/>
      <c r="AB14" s="920"/>
      <c r="AC14" s="920"/>
      <c r="AD14" s="920"/>
      <c r="AE14" s="920"/>
      <c r="AK14" s="920"/>
      <c r="AL14" s="920"/>
      <c r="AM14" s="920"/>
      <c r="AN14" s="920"/>
      <c r="AO14" s="920"/>
      <c r="AP14" s="920"/>
      <c r="AQ14" s="920"/>
      <c r="AR14" s="920"/>
      <c r="AS14" s="920"/>
      <c r="AT14" s="920"/>
      <c r="AU14" s="920"/>
      <c r="AV14" s="920"/>
      <c r="AW14" s="920"/>
      <c r="AX14" s="920"/>
      <c r="AY14" s="937"/>
    </row>
    <row r="15" spans="5:59" ht="9.9499999999999993" customHeight="1">
      <c r="H15" s="935"/>
      <c r="I15" s="920"/>
      <c r="J15" s="920"/>
      <c r="K15" s="920"/>
      <c r="L15" s="920"/>
      <c r="M15" s="920"/>
      <c r="N15" s="920"/>
      <c r="O15" s="920"/>
      <c r="P15" s="920"/>
      <c r="Q15" s="920"/>
      <c r="R15" s="920"/>
      <c r="S15" s="920"/>
      <c r="T15" s="920"/>
      <c r="U15" s="920"/>
      <c r="V15" s="920"/>
      <c r="W15" s="920"/>
      <c r="X15" s="920"/>
      <c r="Y15" s="920"/>
      <c r="Z15" s="920"/>
      <c r="AA15" s="920"/>
      <c r="AB15" s="920"/>
      <c r="AC15" s="920"/>
      <c r="AD15" s="920"/>
      <c r="AE15" s="920"/>
      <c r="AF15" s="920"/>
      <c r="AG15" s="920"/>
      <c r="AH15" s="920"/>
      <c r="AI15" s="920"/>
      <c r="AJ15" s="920"/>
      <c r="AK15" s="920"/>
      <c r="AL15" s="920"/>
      <c r="AM15" s="920"/>
      <c r="AN15" s="920"/>
      <c r="AO15" s="920"/>
      <c r="AP15" s="920"/>
      <c r="AQ15" s="920"/>
      <c r="AR15" s="920"/>
      <c r="AS15" s="920"/>
      <c r="AT15" s="920"/>
      <c r="AU15" s="920"/>
      <c r="AV15" s="920"/>
      <c r="AW15" s="920"/>
      <c r="AX15" s="920"/>
      <c r="AY15" s="937"/>
    </row>
    <row r="16" spans="5:59" ht="18.95" customHeight="1">
      <c r="H16" s="935"/>
      <c r="I16" s="1258"/>
      <c r="J16" s="1259"/>
      <c r="K16" s="1259"/>
      <c r="L16" s="1259"/>
      <c r="M16" s="1259"/>
      <c r="N16" s="1260"/>
      <c r="O16" s="920"/>
      <c r="P16" s="920" t="s">
        <v>1939</v>
      </c>
      <c r="Q16" s="920"/>
      <c r="R16" s="920"/>
      <c r="S16" s="920"/>
      <c r="T16" s="920"/>
      <c r="U16" s="1154" t="s">
        <v>3900</v>
      </c>
      <c r="V16" s="1155"/>
      <c r="W16" s="1155"/>
      <c r="X16" s="1155"/>
      <c r="Y16" s="1155"/>
      <c r="Z16" s="1155"/>
      <c r="AA16" s="1156"/>
      <c r="AC16" s="949" t="s">
        <v>1934</v>
      </c>
      <c r="AD16" s="752"/>
      <c r="AE16" s="938"/>
      <c r="AF16" s="2890" t="s">
        <v>1179</v>
      </c>
      <c r="AG16" s="2891"/>
      <c r="AH16" s="2891"/>
      <c r="AI16" s="2892"/>
      <c r="AJ16" s="986" t="s">
        <v>1180</v>
      </c>
      <c r="AM16" s="920"/>
      <c r="AN16" s="920"/>
      <c r="AO16" s="920"/>
      <c r="AP16" s="920"/>
      <c r="AQ16" s="920"/>
      <c r="AR16" s="920"/>
      <c r="AS16" s="920"/>
      <c r="AT16" s="920"/>
      <c r="AU16" s="920"/>
      <c r="AV16" s="920"/>
      <c r="AW16" s="920"/>
      <c r="AX16" s="920"/>
      <c r="AY16" s="937"/>
    </row>
    <row r="17" spans="7:54" ht="9.9499999999999993" customHeight="1">
      <c r="G17" s="924"/>
      <c r="H17" s="935"/>
      <c r="I17" s="1261"/>
      <c r="J17" s="1262"/>
      <c r="K17" s="1262"/>
      <c r="L17" s="1262"/>
      <c r="M17" s="1262"/>
      <c r="N17" s="1263"/>
      <c r="O17" s="920"/>
      <c r="P17" s="920"/>
      <c r="Q17" s="920"/>
      <c r="R17" s="920"/>
      <c r="S17" s="920"/>
      <c r="T17" s="920"/>
      <c r="U17" s="920"/>
      <c r="V17" s="920"/>
      <c r="W17" s="920"/>
      <c r="X17" s="920"/>
      <c r="Y17" s="920"/>
      <c r="Z17" s="920"/>
      <c r="AA17" s="920"/>
      <c r="AB17" s="920"/>
      <c r="AC17" s="920"/>
      <c r="AD17" s="920"/>
      <c r="AE17" s="920"/>
      <c r="AF17" s="920"/>
      <c r="AG17" s="920"/>
      <c r="AH17" s="920"/>
      <c r="AI17" s="920"/>
      <c r="AJ17" s="920"/>
      <c r="AK17" s="920"/>
      <c r="AL17" s="920"/>
      <c r="AM17" s="920"/>
      <c r="AN17" s="920"/>
      <c r="AO17" s="920"/>
      <c r="AP17" s="920"/>
      <c r="AQ17" s="920"/>
      <c r="AR17" s="920"/>
      <c r="AS17" s="920"/>
      <c r="AT17" s="920"/>
      <c r="AU17" s="920"/>
      <c r="AV17" s="920"/>
      <c r="AW17" s="920"/>
      <c r="AX17" s="920"/>
      <c r="AY17" s="937"/>
    </row>
    <row r="18" spans="7:54" ht="18.95" customHeight="1">
      <c r="H18" s="935"/>
      <c r="I18" s="1261"/>
      <c r="J18" s="1262"/>
      <c r="K18" s="1262"/>
      <c r="L18" s="1262"/>
      <c r="M18" s="1262"/>
      <c r="N18" s="1263"/>
      <c r="O18" s="920"/>
      <c r="P18" s="1256" t="s">
        <v>1921</v>
      </c>
      <c r="Q18" s="1056"/>
      <c r="R18" s="1056"/>
      <c r="S18" s="938"/>
      <c r="T18" s="920"/>
      <c r="U18" s="1154" t="s">
        <v>1928</v>
      </c>
      <c r="V18" s="1155"/>
      <c r="W18" s="1155"/>
      <c r="X18" s="1155"/>
      <c r="Y18" s="1156"/>
      <c r="Z18" s="920"/>
      <c r="AA18" s="1256" t="s">
        <v>1922</v>
      </c>
      <c r="AB18" s="1056"/>
      <c r="AC18" s="1056"/>
      <c r="AD18" s="938"/>
      <c r="AE18" s="920"/>
      <c r="AF18" s="1154" t="s">
        <v>1923</v>
      </c>
      <c r="AG18" s="1155"/>
      <c r="AH18" s="1155"/>
      <c r="AI18" s="1155"/>
      <c r="AJ18" s="1155"/>
      <c r="AK18" s="1155"/>
      <c r="AL18" s="1156"/>
      <c r="AM18" s="920"/>
      <c r="AN18" s="920"/>
      <c r="AO18" s="920"/>
      <c r="AP18" s="920"/>
      <c r="AQ18" s="920"/>
      <c r="AR18" s="920"/>
      <c r="AS18" s="920"/>
      <c r="AT18" s="920"/>
      <c r="AU18" s="920"/>
      <c r="AV18" s="920"/>
      <c r="AW18" s="920"/>
      <c r="AX18" s="920"/>
      <c r="AY18" s="937"/>
    </row>
    <row r="19" spans="7:54" ht="9.9499999999999993" customHeight="1">
      <c r="G19" s="924"/>
      <c r="H19" s="935"/>
      <c r="I19" s="1261"/>
      <c r="J19" s="1262"/>
      <c r="K19" s="1262"/>
      <c r="L19" s="1262"/>
      <c r="M19" s="1262"/>
      <c r="N19" s="1263"/>
      <c r="O19" s="920"/>
      <c r="P19" s="920"/>
      <c r="Q19" s="920"/>
      <c r="R19" s="920"/>
      <c r="S19" s="920"/>
      <c r="T19" s="920"/>
      <c r="U19" s="920"/>
      <c r="V19" s="920"/>
      <c r="W19" s="920"/>
      <c r="X19" s="920"/>
      <c r="Y19" s="920"/>
      <c r="Z19" s="920"/>
      <c r="AA19" s="920"/>
      <c r="AB19" s="920"/>
      <c r="AC19" s="920"/>
      <c r="AD19" s="920"/>
      <c r="AE19" s="920"/>
      <c r="AF19" s="920"/>
      <c r="AG19" s="920"/>
      <c r="AH19" s="920"/>
      <c r="AI19" s="920"/>
      <c r="AJ19" s="920"/>
      <c r="AK19" s="920"/>
      <c r="AL19" s="920"/>
      <c r="AM19" s="920"/>
      <c r="AN19" s="920"/>
      <c r="AO19" s="920"/>
      <c r="AP19" s="920"/>
      <c r="AQ19" s="920"/>
      <c r="AR19" s="920"/>
      <c r="AS19" s="920"/>
      <c r="AT19" s="920"/>
      <c r="AU19" s="920"/>
      <c r="AV19" s="920"/>
      <c r="AW19" s="920"/>
      <c r="AX19" s="920"/>
      <c r="AY19" s="937"/>
    </row>
    <row r="20" spans="7:54" ht="18.95" customHeight="1">
      <c r="G20" s="924"/>
      <c r="H20" s="935"/>
      <c r="I20" s="1261"/>
      <c r="J20" s="1262"/>
      <c r="K20" s="1262"/>
      <c r="L20" s="1262"/>
      <c r="M20" s="1262"/>
      <c r="N20" s="1263"/>
      <c r="O20" s="920"/>
      <c r="P20" s="1256" t="s">
        <v>1924</v>
      </c>
      <c r="Q20" s="1056"/>
      <c r="R20" s="1056"/>
      <c r="S20" s="938"/>
      <c r="T20" s="920"/>
      <c r="U20" s="1154" t="s">
        <v>1927</v>
      </c>
      <c r="V20" s="1155"/>
      <c r="W20" s="1155"/>
      <c r="X20" s="1155"/>
      <c r="Y20" s="1156"/>
      <c r="Z20" s="920"/>
      <c r="AA20" s="1256" t="s">
        <v>1925</v>
      </c>
      <c r="AB20" s="1056"/>
      <c r="AC20" s="1056"/>
      <c r="AD20" s="938"/>
      <c r="AE20" s="920"/>
      <c r="AF20" s="1154" t="s">
        <v>1926</v>
      </c>
      <c r="AG20" s="1155"/>
      <c r="AH20" s="1155"/>
      <c r="AI20" s="1155"/>
      <c r="AJ20" s="1156"/>
      <c r="AK20" s="920"/>
      <c r="AL20" s="1256" t="s">
        <v>1929</v>
      </c>
      <c r="AM20" s="1056"/>
      <c r="AN20" s="1056"/>
      <c r="AO20" s="1264" t="s">
        <v>1930</v>
      </c>
      <c r="AP20" s="1155"/>
      <c r="AQ20" s="1155"/>
      <c r="AR20" s="1155"/>
      <c r="AS20" s="1155"/>
      <c r="AT20" s="1155"/>
      <c r="AU20" s="1156"/>
      <c r="AV20" s="920"/>
      <c r="AW20" s="920"/>
      <c r="AX20" s="920"/>
      <c r="AY20" s="937"/>
    </row>
    <row r="21" spans="7:54" ht="9.9499999999999993" customHeight="1">
      <c r="G21" s="924"/>
      <c r="H21" s="935"/>
      <c r="I21" s="1261"/>
      <c r="J21" s="1262"/>
      <c r="K21" s="1262"/>
      <c r="L21" s="1262"/>
      <c r="M21" s="1262"/>
      <c r="N21" s="1263"/>
      <c r="O21" s="920"/>
      <c r="P21" s="920"/>
      <c r="Q21" s="920"/>
      <c r="R21" s="920"/>
      <c r="S21" s="920"/>
      <c r="T21" s="920"/>
      <c r="U21" s="920"/>
      <c r="V21" s="920"/>
      <c r="W21" s="920"/>
      <c r="X21" s="920"/>
      <c r="Y21" s="920"/>
      <c r="Z21" s="920"/>
      <c r="AA21" s="920"/>
      <c r="AB21" s="920"/>
      <c r="AC21" s="920"/>
      <c r="AD21" s="920"/>
      <c r="AE21" s="920"/>
      <c r="AF21" s="920"/>
      <c r="AG21" s="920"/>
      <c r="AH21" s="920"/>
      <c r="AI21" s="920"/>
      <c r="AJ21" s="920"/>
      <c r="AK21" s="920"/>
      <c r="AL21" s="920"/>
      <c r="AM21" s="920"/>
      <c r="AN21" s="920"/>
      <c r="AO21" s="920"/>
      <c r="AP21" s="920"/>
      <c r="AQ21" s="920"/>
      <c r="AR21" s="920"/>
      <c r="AS21" s="920"/>
      <c r="AT21" s="920"/>
      <c r="AU21" s="920"/>
      <c r="AV21" s="920"/>
      <c r="AW21" s="920"/>
      <c r="AX21" s="920"/>
      <c r="AY21" s="937"/>
    </row>
    <row r="22" spans="7:54" ht="18.95" customHeight="1">
      <c r="H22" s="935"/>
      <c r="I22" s="1261"/>
      <c r="J22" s="1262"/>
      <c r="K22" s="1262"/>
      <c r="L22" s="1262"/>
      <c r="M22" s="1262"/>
      <c r="N22" s="1263"/>
      <c r="O22" s="920"/>
      <c r="P22" s="1256" t="s">
        <v>1932</v>
      </c>
      <c r="Q22" s="1056"/>
      <c r="R22" s="1056"/>
      <c r="S22" s="938"/>
      <c r="T22" s="920"/>
      <c r="U22" s="1266" t="s">
        <v>1931</v>
      </c>
      <c r="V22" s="1155"/>
      <c r="W22" s="1155"/>
      <c r="X22" s="1155"/>
      <c r="Y22" s="1218"/>
      <c r="Z22" s="1218"/>
      <c r="AA22" s="1218"/>
      <c r="AB22" s="1218"/>
      <c r="AC22" s="1218"/>
      <c r="AD22" s="1218"/>
      <c r="AE22" s="1218"/>
      <c r="AF22" s="1218"/>
      <c r="AG22" s="1218"/>
      <c r="AH22" s="1218"/>
      <c r="AI22" s="1218"/>
      <c r="AJ22" s="1218"/>
      <c r="AK22" s="1218"/>
      <c r="AL22" s="1218"/>
      <c r="AM22" s="1218"/>
      <c r="AN22" s="1218"/>
      <c r="AO22" s="1218"/>
      <c r="AP22" s="1218"/>
      <c r="AQ22" s="1218"/>
      <c r="AR22" s="1218"/>
      <c r="AS22" s="1218"/>
      <c r="AT22" s="1218"/>
      <c r="AU22" s="1265"/>
      <c r="AV22" s="920"/>
      <c r="AW22" s="920"/>
      <c r="AX22" s="920"/>
      <c r="AY22" s="937"/>
      <c r="AZ22" s="920"/>
      <c r="BA22" s="920"/>
      <c r="BB22" s="920"/>
    </row>
    <row r="23" spans="7:54" ht="18.95" customHeight="1">
      <c r="H23" s="935"/>
      <c r="I23" s="1261"/>
      <c r="J23" s="1262"/>
      <c r="K23" s="1262"/>
      <c r="L23" s="1262"/>
      <c r="M23" s="1262"/>
      <c r="N23" s="1263"/>
      <c r="O23" s="920"/>
      <c r="P23" s="920"/>
      <c r="Q23" s="920"/>
      <c r="R23" s="920"/>
      <c r="S23" s="920"/>
      <c r="T23" s="920"/>
      <c r="U23" s="920"/>
      <c r="V23" s="920"/>
      <c r="W23" s="920"/>
      <c r="X23" s="920"/>
      <c r="Y23" s="920"/>
      <c r="Z23" s="920"/>
      <c r="AA23" s="920"/>
      <c r="AB23" s="920"/>
      <c r="AC23" s="920"/>
      <c r="AD23" s="920"/>
      <c r="AE23" s="920"/>
      <c r="AF23" s="920"/>
      <c r="AG23" s="920"/>
      <c r="AH23" s="920"/>
      <c r="AI23" s="920"/>
      <c r="AJ23" s="920"/>
      <c r="AK23" s="920"/>
      <c r="AL23" s="920"/>
      <c r="AM23" s="920"/>
      <c r="AN23" s="920"/>
      <c r="AO23" s="920"/>
      <c r="AP23" s="920"/>
      <c r="AQ23" s="920"/>
      <c r="AR23" s="920"/>
      <c r="AS23" s="920"/>
      <c r="AT23" s="920"/>
      <c r="AU23" s="920"/>
      <c r="AV23" s="920"/>
      <c r="AW23" s="920"/>
      <c r="AX23" s="920"/>
      <c r="AY23" s="937"/>
      <c r="AZ23" s="920"/>
      <c r="BA23" s="920"/>
      <c r="BB23" s="920"/>
    </row>
    <row r="24" spans="7:54" ht="18.95" customHeight="1">
      <c r="H24" s="935"/>
      <c r="I24" s="1046" t="s">
        <v>1920</v>
      </c>
      <c r="J24" s="1047"/>
      <c r="K24" s="1047"/>
      <c r="L24" s="1246" t="s">
        <v>1919</v>
      </c>
      <c r="M24" s="1047"/>
      <c r="N24" s="1257"/>
      <c r="O24" s="920"/>
      <c r="P24" s="1256" t="s">
        <v>1936</v>
      </c>
      <c r="Q24" s="1056"/>
      <c r="R24" s="1056"/>
      <c r="S24" s="938"/>
      <c r="T24" s="920"/>
      <c r="U24" s="1266" t="s">
        <v>1937</v>
      </c>
      <c r="V24" s="1155"/>
      <c r="W24" s="1155"/>
      <c r="X24" s="1155"/>
      <c r="Y24" s="1218"/>
      <c r="Z24" s="1218"/>
      <c r="AA24" s="1218"/>
      <c r="AB24" s="1218"/>
      <c r="AC24" s="1218"/>
      <c r="AD24" s="1218"/>
      <c r="AE24" s="1218"/>
      <c r="AF24" s="1218"/>
      <c r="AG24" s="1218"/>
      <c r="AH24" s="1218"/>
      <c r="AI24" s="1218"/>
      <c r="AJ24" s="1218"/>
      <c r="AK24" s="1218"/>
      <c r="AL24" s="1218"/>
      <c r="AM24" s="1218"/>
      <c r="AN24" s="1218"/>
      <c r="AO24" s="1218"/>
      <c r="AP24" s="1218"/>
      <c r="AQ24" s="1218"/>
      <c r="AR24" s="1218"/>
      <c r="AS24" s="1218"/>
      <c r="AT24" s="1218"/>
      <c r="AU24" s="1265"/>
      <c r="AV24" s="920"/>
      <c r="AW24" s="920"/>
      <c r="AX24" s="920"/>
      <c r="AY24" s="937"/>
      <c r="AZ24" s="920"/>
      <c r="BA24" s="920"/>
      <c r="BB24" s="920"/>
    </row>
    <row r="25" spans="7:54" ht="18.95" customHeight="1">
      <c r="H25" s="935"/>
      <c r="I25" s="920"/>
      <c r="J25" s="920"/>
      <c r="K25" s="920"/>
      <c r="L25" s="920"/>
      <c r="M25" s="920"/>
      <c r="N25" s="920"/>
      <c r="O25" s="920"/>
      <c r="P25" s="920"/>
      <c r="Q25" s="920"/>
      <c r="R25" s="920"/>
      <c r="S25" s="920"/>
      <c r="T25" s="920"/>
      <c r="U25" s="920"/>
      <c r="V25" s="920"/>
      <c r="W25" s="920"/>
      <c r="X25" s="920"/>
      <c r="Y25" s="920"/>
      <c r="Z25" s="920"/>
      <c r="AA25" s="920"/>
      <c r="AB25" s="920"/>
      <c r="AC25" s="920"/>
      <c r="AD25" s="920"/>
      <c r="AE25" s="920"/>
      <c r="AF25" s="920"/>
      <c r="AG25" s="920"/>
      <c r="AH25" s="920"/>
      <c r="AI25" s="920"/>
      <c r="AJ25" s="920"/>
      <c r="AK25" s="920"/>
      <c r="AL25" s="920"/>
      <c r="AM25" s="920"/>
      <c r="AN25" s="920"/>
      <c r="AO25" s="920"/>
      <c r="AP25" s="920"/>
      <c r="AQ25" s="920"/>
      <c r="AR25" s="920"/>
      <c r="AS25" s="920"/>
      <c r="AT25" s="920"/>
      <c r="AU25" s="920"/>
      <c r="AV25" s="920"/>
      <c r="AW25" s="920"/>
      <c r="AX25" s="920"/>
      <c r="AY25" s="937"/>
      <c r="AZ25" s="920"/>
      <c r="BA25" s="920"/>
    </row>
    <row r="26" spans="7:54" ht="18.95" customHeight="1">
      <c r="H26" s="935"/>
      <c r="I26" s="1045" t="s">
        <v>1935</v>
      </c>
      <c r="J26" s="920"/>
      <c r="K26" s="920"/>
      <c r="L26" s="920"/>
      <c r="M26" s="920"/>
      <c r="N26" s="920"/>
      <c r="O26" s="920"/>
      <c r="P26" s="920"/>
      <c r="Q26" s="920"/>
      <c r="R26" s="920"/>
      <c r="S26" s="920"/>
      <c r="T26" s="920"/>
      <c r="U26" s="920"/>
      <c r="V26" s="920"/>
      <c r="W26" s="920"/>
      <c r="X26" s="920"/>
      <c r="Y26" s="920"/>
      <c r="Z26" s="920"/>
      <c r="AA26" s="920"/>
      <c r="AB26" s="920"/>
      <c r="AC26" s="920"/>
      <c r="AD26" s="920"/>
      <c r="AE26" s="920"/>
      <c r="AF26" s="920"/>
      <c r="AG26" s="920"/>
      <c r="AH26" s="920"/>
      <c r="AI26" s="920"/>
      <c r="AJ26" s="920"/>
      <c r="AK26" s="920"/>
      <c r="AL26" s="920"/>
      <c r="AM26" s="920"/>
      <c r="AN26" s="920"/>
      <c r="AO26" s="920"/>
      <c r="AP26" s="920"/>
      <c r="AQ26" s="920"/>
      <c r="AR26" s="920"/>
      <c r="AS26" s="920"/>
      <c r="AT26" s="920"/>
      <c r="AU26" s="920"/>
      <c r="AV26" s="920"/>
      <c r="AW26" s="920"/>
      <c r="AX26" s="920"/>
      <c r="AY26" s="937"/>
      <c r="AZ26" s="920"/>
      <c r="BA26" s="920"/>
    </row>
    <row r="27" spans="7:54" ht="9.9499999999999993" customHeight="1">
      <c r="H27" s="935"/>
      <c r="I27" s="920"/>
      <c r="J27" s="920"/>
      <c r="K27" s="920"/>
      <c r="L27" s="920"/>
      <c r="M27" s="920"/>
      <c r="N27" s="920"/>
      <c r="O27" s="920"/>
      <c r="P27" s="920"/>
      <c r="Q27" s="920"/>
      <c r="R27" s="920"/>
      <c r="S27" s="920"/>
      <c r="T27" s="920"/>
      <c r="U27" s="920"/>
      <c r="V27" s="920"/>
      <c r="W27" s="920"/>
      <c r="X27" s="920"/>
      <c r="Y27" s="920"/>
      <c r="Z27" s="920"/>
      <c r="AA27" s="920"/>
      <c r="AB27" s="920"/>
      <c r="AC27" s="920"/>
      <c r="AD27" s="920"/>
      <c r="AE27" s="920"/>
      <c r="AF27" s="920"/>
      <c r="AG27" s="920"/>
      <c r="AH27" s="920"/>
      <c r="AI27" s="920"/>
      <c r="AJ27" s="920"/>
      <c r="AK27" s="920"/>
      <c r="AL27" s="920"/>
      <c r="AM27" s="920"/>
      <c r="AN27" s="920"/>
      <c r="AO27" s="920"/>
      <c r="AP27" s="920"/>
      <c r="AQ27" s="920"/>
      <c r="AR27" s="920"/>
      <c r="AS27" s="920"/>
      <c r="AT27" s="920"/>
      <c r="AU27" s="920"/>
      <c r="AV27" s="920"/>
      <c r="AW27" s="920"/>
      <c r="AX27" s="920"/>
      <c r="AY27" s="937"/>
      <c r="AZ27" s="920"/>
      <c r="BA27" s="920"/>
    </row>
    <row r="28" spans="7:54" ht="18.95" customHeight="1">
      <c r="H28" s="935"/>
      <c r="I28" s="949" t="s">
        <v>1902</v>
      </c>
      <c r="J28" s="752"/>
      <c r="K28" s="938"/>
      <c r="L28" s="938"/>
      <c r="M28" s="920"/>
      <c r="N28" s="2890" t="s">
        <v>1179</v>
      </c>
      <c r="O28" s="2891"/>
      <c r="P28" s="2891"/>
      <c r="Q28" s="2892"/>
      <c r="R28" s="986" t="s">
        <v>1180</v>
      </c>
      <c r="S28" s="920"/>
      <c r="T28" s="949" t="s">
        <v>1918</v>
      </c>
      <c r="U28" s="752"/>
      <c r="V28" s="938"/>
      <c r="W28" s="938"/>
      <c r="X28" s="920"/>
      <c r="Y28" s="2890" t="s">
        <v>1179</v>
      </c>
      <c r="Z28" s="2891"/>
      <c r="AA28" s="2891"/>
      <c r="AB28" s="2892"/>
      <c r="AC28" s="986" t="s">
        <v>1180</v>
      </c>
      <c r="AD28" s="920"/>
      <c r="AE28" s="920"/>
      <c r="AF28" s="920"/>
      <c r="AG28" s="920"/>
      <c r="AH28" s="920"/>
      <c r="AI28" s="920"/>
      <c r="AJ28" s="920"/>
      <c r="AK28" s="920"/>
      <c r="AL28" s="920"/>
      <c r="AM28" s="920"/>
      <c r="AN28" s="920"/>
      <c r="AO28" s="920"/>
      <c r="AP28" s="920"/>
      <c r="AQ28" s="920"/>
      <c r="AR28" s="920"/>
      <c r="AS28" s="920"/>
      <c r="AT28" s="920"/>
      <c r="AU28" s="920"/>
      <c r="AV28" s="920"/>
      <c r="AW28" s="920"/>
      <c r="AX28" s="920"/>
      <c r="AY28" s="937"/>
      <c r="AZ28" s="920"/>
      <c r="BA28" s="920"/>
    </row>
    <row r="29" spans="7:54" ht="9.9499999999999993" customHeight="1">
      <c r="H29" s="935"/>
      <c r="I29" s="920"/>
      <c r="J29" s="920"/>
      <c r="K29" s="920"/>
      <c r="L29" s="920"/>
      <c r="M29" s="920"/>
      <c r="N29" s="920"/>
      <c r="O29" s="920"/>
      <c r="P29" s="920"/>
      <c r="Q29" s="920"/>
      <c r="R29" s="920"/>
      <c r="S29" s="920"/>
      <c r="T29" s="920"/>
      <c r="U29" s="920"/>
      <c r="V29" s="920"/>
      <c r="W29" s="920"/>
      <c r="X29" s="920"/>
      <c r="Y29" s="920"/>
      <c r="Z29" s="920"/>
      <c r="AA29" s="920"/>
      <c r="AB29" s="920"/>
      <c r="AC29" s="920"/>
      <c r="AD29" s="920"/>
      <c r="AE29" s="920"/>
      <c r="AF29" s="920"/>
      <c r="AG29" s="920"/>
      <c r="AH29" s="920"/>
      <c r="AI29" s="920"/>
      <c r="AJ29" s="920"/>
      <c r="AK29" s="920"/>
      <c r="AL29" s="920"/>
      <c r="AM29" s="920"/>
      <c r="AN29" s="920"/>
      <c r="AO29" s="920"/>
      <c r="AP29" s="920"/>
      <c r="AQ29" s="920"/>
      <c r="AR29" s="920"/>
      <c r="AS29" s="920"/>
      <c r="AT29" s="920"/>
      <c r="AU29" s="920"/>
      <c r="AV29" s="920"/>
      <c r="AW29" s="920"/>
      <c r="AX29" s="920"/>
      <c r="AY29" s="937"/>
      <c r="AZ29" s="920"/>
      <c r="BA29" s="920"/>
    </row>
    <row r="30" spans="7:54" ht="18.95" customHeight="1">
      <c r="H30" s="1847"/>
      <c r="I30" s="949" t="s">
        <v>3915</v>
      </c>
      <c r="J30" s="752"/>
      <c r="K30" s="938"/>
      <c r="L30" s="938"/>
      <c r="M30" s="920"/>
      <c r="N30" s="2890" t="s">
        <v>1179</v>
      </c>
      <c r="O30" s="2891"/>
      <c r="P30" s="2891"/>
      <c r="Q30" s="2892"/>
      <c r="R30" s="986" t="s">
        <v>1180</v>
      </c>
      <c r="S30" s="920"/>
      <c r="T30" s="920"/>
      <c r="U30" s="920"/>
      <c r="V30" s="920"/>
      <c r="W30" s="920"/>
      <c r="X30" s="920"/>
      <c r="Y30" s="920"/>
      <c r="Z30" s="920"/>
      <c r="AA30" s="920"/>
      <c r="AB30" s="920"/>
      <c r="AC30" s="920"/>
      <c r="AD30" s="920"/>
      <c r="AE30" s="920"/>
      <c r="AF30" s="920"/>
      <c r="AG30" s="920"/>
      <c r="AH30" s="920"/>
      <c r="AI30" s="920"/>
      <c r="AJ30" s="920"/>
      <c r="AK30" s="920"/>
      <c r="AL30" s="920"/>
      <c r="AM30" s="920"/>
      <c r="AN30" s="920"/>
      <c r="AO30" s="920"/>
      <c r="AP30" s="920"/>
      <c r="AQ30" s="920"/>
      <c r="AR30" s="920"/>
      <c r="AS30" s="920"/>
      <c r="AT30" s="920"/>
      <c r="AU30" s="920"/>
      <c r="AV30" s="920"/>
      <c r="AW30" s="920"/>
      <c r="AX30" s="920"/>
      <c r="AY30" s="937"/>
      <c r="AZ30" s="920"/>
      <c r="BA30" s="920"/>
    </row>
    <row r="31" spans="7:54" ht="9.9499999999999993" customHeight="1">
      <c r="H31" s="1847"/>
      <c r="I31" s="920"/>
      <c r="J31" s="920"/>
      <c r="K31" s="920"/>
      <c r="L31" s="920"/>
      <c r="M31" s="920"/>
      <c r="N31" s="920"/>
      <c r="O31" s="920"/>
      <c r="P31" s="920"/>
      <c r="Q31" s="920"/>
      <c r="R31" s="920"/>
      <c r="S31" s="920"/>
      <c r="T31" s="920"/>
      <c r="U31" s="920"/>
      <c r="V31" s="920"/>
      <c r="W31" s="920"/>
      <c r="X31" s="920"/>
      <c r="Y31" s="920"/>
      <c r="Z31" s="920"/>
      <c r="AA31" s="920"/>
      <c r="AB31" s="920"/>
      <c r="AC31" s="920"/>
      <c r="AD31" s="920"/>
      <c r="AE31" s="920"/>
      <c r="AF31" s="920"/>
      <c r="AG31" s="920"/>
      <c r="AH31" s="920"/>
      <c r="AI31" s="920"/>
      <c r="AJ31" s="920"/>
      <c r="AK31" s="920"/>
      <c r="AL31" s="920"/>
      <c r="AM31" s="920"/>
      <c r="AN31" s="920"/>
      <c r="AO31" s="920"/>
      <c r="AP31" s="920"/>
      <c r="AQ31" s="920"/>
      <c r="AR31" s="920"/>
      <c r="AS31" s="920"/>
      <c r="AT31" s="920"/>
      <c r="AU31" s="920"/>
      <c r="AV31" s="920"/>
      <c r="AW31" s="920"/>
      <c r="AX31" s="920"/>
      <c r="AY31" s="937"/>
      <c r="AZ31" s="920"/>
      <c r="BA31" s="920"/>
    </row>
    <row r="32" spans="7:54" ht="18.95" customHeight="1">
      <c r="H32" s="935"/>
      <c r="I32" s="1256" t="s">
        <v>1905</v>
      </c>
      <c r="J32" s="1056"/>
      <c r="K32" s="1056"/>
      <c r="L32" s="938"/>
      <c r="M32" s="920"/>
      <c r="N32" s="992" t="s">
        <v>1941</v>
      </c>
      <c r="O32" s="1152"/>
      <c r="P32" s="1152"/>
      <c r="Q32" s="1152"/>
      <c r="R32" s="1152"/>
      <c r="S32" s="1153"/>
      <c r="T32" s="986" t="s">
        <v>912</v>
      </c>
      <c r="U32" s="920"/>
      <c r="V32" s="1049" t="s">
        <v>1942</v>
      </c>
      <c r="W32" s="920"/>
      <c r="X32" s="920"/>
      <c r="Y32" s="920"/>
      <c r="Z32" s="920"/>
      <c r="AA32" s="920"/>
      <c r="AB32" s="920"/>
      <c r="AC32" s="920"/>
      <c r="AD32" s="920"/>
      <c r="AE32" s="920"/>
      <c r="AF32" s="920"/>
      <c r="AG32" s="920"/>
      <c r="AH32" s="920"/>
      <c r="AI32" s="920"/>
      <c r="AJ32" s="920"/>
      <c r="AK32" s="920"/>
      <c r="AL32" s="920"/>
      <c r="AM32" s="920"/>
      <c r="AN32" s="920"/>
      <c r="AO32" s="920"/>
      <c r="AP32" s="920"/>
      <c r="AQ32" s="920"/>
      <c r="AR32" s="920"/>
      <c r="AS32" s="920"/>
      <c r="AT32" s="920"/>
      <c r="AU32" s="920"/>
      <c r="AV32" s="920"/>
      <c r="AW32" s="920"/>
      <c r="AX32" s="920"/>
      <c r="AY32" s="937"/>
      <c r="AZ32" s="920"/>
      <c r="BA32" s="920"/>
    </row>
    <row r="33" spans="6:55" ht="9.9499999999999993" customHeight="1">
      <c r="H33" s="935"/>
      <c r="I33" s="920"/>
      <c r="J33" s="920"/>
      <c r="K33" s="920"/>
      <c r="L33" s="920"/>
      <c r="M33" s="920"/>
      <c r="N33" s="920"/>
      <c r="O33" s="920"/>
      <c r="P33" s="920"/>
      <c r="Q33" s="920"/>
      <c r="R33" s="920"/>
      <c r="S33" s="920"/>
      <c r="T33" s="920"/>
      <c r="U33" s="920"/>
      <c r="V33" s="920"/>
      <c r="W33" s="920"/>
      <c r="X33" s="920"/>
      <c r="Y33" s="920"/>
      <c r="Z33" s="920"/>
      <c r="AA33" s="920"/>
      <c r="AB33" s="920"/>
      <c r="AC33" s="920"/>
      <c r="AD33" s="920"/>
      <c r="AE33" s="920"/>
      <c r="AF33" s="920"/>
      <c r="AG33" s="920"/>
      <c r="AH33" s="920"/>
      <c r="AI33" s="920"/>
      <c r="AJ33" s="920"/>
      <c r="AK33" s="920"/>
      <c r="AL33" s="920"/>
      <c r="AM33" s="920"/>
      <c r="AN33" s="920"/>
      <c r="AO33" s="920"/>
      <c r="AP33" s="920"/>
      <c r="AQ33" s="920"/>
      <c r="AR33" s="920"/>
      <c r="AS33" s="920"/>
      <c r="AT33" s="920"/>
      <c r="AU33" s="920"/>
      <c r="AV33" s="920"/>
      <c r="AW33" s="920"/>
      <c r="AX33" s="920"/>
      <c r="AY33" s="937"/>
      <c r="AZ33" s="920"/>
      <c r="BA33" s="920"/>
      <c r="BB33" s="920"/>
      <c r="BC33" s="920"/>
    </row>
    <row r="34" spans="6:55" ht="18.95" customHeight="1">
      <c r="H34" s="935"/>
      <c r="I34" s="2438" t="s">
        <v>1912</v>
      </c>
      <c r="J34" s="2438"/>
      <c r="K34" s="2438"/>
      <c r="N34" s="2890" t="s">
        <v>1916</v>
      </c>
      <c r="O34" s="2891"/>
      <c r="P34" s="2891"/>
      <c r="Q34" s="2891"/>
      <c r="R34" s="2892"/>
      <c r="S34" s="986" t="s">
        <v>912</v>
      </c>
      <c r="U34" s="920"/>
      <c r="V34" s="920" t="s">
        <v>1911</v>
      </c>
      <c r="W34" s="920"/>
      <c r="X34" s="2890" t="s">
        <v>1915</v>
      </c>
      <c r="Y34" s="2891"/>
      <c r="Z34" s="2891"/>
      <c r="AA34" s="2892"/>
      <c r="AB34" s="986" t="s">
        <v>912</v>
      </c>
      <c r="AD34" s="920" t="s">
        <v>1913</v>
      </c>
      <c r="AE34" s="920"/>
      <c r="AF34" s="920"/>
      <c r="AG34" s="2944" t="s">
        <v>1914</v>
      </c>
      <c r="AH34" s="2891"/>
      <c r="AI34" s="2891"/>
      <c r="AJ34" s="2892"/>
      <c r="AK34" s="986" t="s">
        <v>912</v>
      </c>
      <c r="AL34" s="920"/>
      <c r="AM34" s="1049" t="s">
        <v>1942</v>
      </c>
      <c r="AN34" s="920"/>
      <c r="AO34" s="920"/>
      <c r="AP34" s="920"/>
      <c r="AQ34" s="920"/>
      <c r="AR34" s="920"/>
      <c r="AS34" s="920"/>
      <c r="AT34" s="920"/>
      <c r="AU34" s="920"/>
      <c r="AV34" s="920"/>
      <c r="AW34" s="920"/>
      <c r="AX34" s="920"/>
      <c r="AY34" s="937"/>
      <c r="AZ34" s="920"/>
      <c r="BA34" s="920"/>
      <c r="BB34" s="920"/>
      <c r="BC34" s="920"/>
    </row>
    <row r="35" spans="6:55" ht="9.9499999999999993" customHeight="1" thickBot="1">
      <c r="H35" s="935"/>
      <c r="I35" s="920"/>
      <c r="J35" s="920"/>
      <c r="K35" s="920"/>
      <c r="L35" s="920"/>
      <c r="M35" s="920"/>
      <c r="N35" s="920"/>
      <c r="O35" s="920"/>
      <c r="P35" s="920"/>
      <c r="Q35" s="920"/>
      <c r="R35" s="920"/>
      <c r="S35" s="920"/>
      <c r="T35" s="920"/>
      <c r="U35" s="920"/>
      <c r="V35" s="920"/>
      <c r="W35" s="920"/>
      <c r="X35" s="920"/>
      <c r="Y35" s="920"/>
      <c r="Z35" s="920"/>
      <c r="AA35" s="920"/>
      <c r="AB35" s="920"/>
      <c r="AC35" s="920"/>
      <c r="AD35" s="920"/>
      <c r="AE35" s="920"/>
      <c r="AF35" s="920"/>
      <c r="AG35" s="920"/>
      <c r="AH35" s="920"/>
      <c r="AI35" s="920"/>
      <c r="AJ35" s="920"/>
      <c r="AK35" s="920"/>
      <c r="AL35" s="920"/>
      <c r="AM35" s="920"/>
      <c r="AN35" s="920"/>
      <c r="AO35" s="920"/>
      <c r="AP35" s="920"/>
      <c r="AQ35" s="920"/>
      <c r="AR35" s="920"/>
      <c r="AS35" s="920"/>
      <c r="AT35" s="920"/>
      <c r="AU35" s="920"/>
      <c r="AV35" s="920"/>
      <c r="AW35" s="920"/>
      <c r="AX35" s="920"/>
      <c r="AY35" s="937"/>
      <c r="AZ35" s="920"/>
      <c r="BA35" s="920"/>
      <c r="BB35" s="920"/>
      <c r="BC35" s="920"/>
    </row>
    <row r="36" spans="6:55" ht="9.9499999999999993" customHeight="1">
      <c r="H36" s="935"/>
      <c r="I36" s="1272"/>
      <c r="J36" s="1273"/>
      <c r="K36" s="1273"/>
      <c r="L36" s="1273"/>
      <c r="M36" s="1273"/>
      <c r="N36" s="1273"/>
      <c r="O36" s="1273"/>
      <c r="P36" s="1273"/>
      <c r="Q36" s="1273"/>
      <c r="R36" s="1273"/>
      <c r="S36" s="1273"/>
      <c r="T36" s="1273"/>
      <c r="U36" s="1273"/>
      <c r="V36" s="1273"/>
      <c r="W36" s="1281"/>
      <c r="X36" s="1273"/>
      <c r="Y36" s="1273"/>
      <c r="Z36" s="1273"/>
      <c r="AA36" s="1273"/>
      <c r="AB36" s="1273"/>
      <c r="AC36" s="1273"/>
      <c r="AD36" s="1273"/>
      <c r="AE36" s="1274"/>
      <c r="AF36" s="920"/>
      <c r="AG36" s="920"/>
      <c r="AH36" s="920"/>
      <c r="AI36" s="920"/>
      <c r="AJ36" s="920"/>
      <c r="AK36" s="920"/>
      <c r="AL36" s="920"/>
      <c r="AM36" s="920"/>
      <c r="AN36" s="920"/>
      <c r="AO36" s="920"/>
      <c r="AP36" s="920"/>
      <c r="AQ36" s="920"/>
      <c r="AR36" s="920"/>
      <c r="AS36" s="920"/>
      <c r="AT36" s="920"/>
      <c r="AU36" s="920"/>
      <c r="AV36" s="920"/>
      <c r="AW36" s="920"/>
      <c r="AX36" s="920"/>
      <c r="AY36" s="937"/>
      <c r="BC36" s="920"/>
    </row>
    <row r="37" spans="6:55" ht="18.95" customHeight="1">
      <c r="H37" s="935"/>
      <c r="I37" s="1279" t="s">
        <v>1906</v>
      </c>
      <c r="J37" s="1280" t="s">
        <v>1907</v>
      </c>
      <c r="K37" s="1268"/>
      <c r="L37" s="1268"/>
      <c r="M37" s="1268"/>
      <c r="N37" s="1268"/>
      <c r="O37" s="1268"/>
      <c r="P37" s="1268"/>
      <c r="Q37" s="1040" t="s">
        <v>1908</v>
      </c>
      <c r="R37" s="918"/>
      <c r="S37" s="918"/>
      <c r="T37" s="919"/>
      <c r="U37" s="915" t="s">
        <v>912</v>
      </c>
      <c r="V37" s="1268"/>
      <c r="W37" s="1280" t="s">
        <v>1909</v>
      </c>
      <c r="X37" s="1268"/>
      <c r="Y37" s="1268"/>
      <c r="Z37" s="1040" t="s">
        <v>1910</v>
      </c>
      <c r="AA37" s="918"/>
      <c r="AB37" s="918"/>
      <c r="AC37" s="919"/>
      <c r="AD37" s="915" t="s">
        <v>912</v>
      </c>
      <c r="AE37" s="1275"/>
      <c r="AF37" s="920"/>
      <c r="AG37" s="920"/>
      <c r="AH37" s="920"/>
      <c r="AI37" s="920"/>
      <c r="AJ37" s="920"/>
      <c r="AK37" s="920"/>
      <c r="AL37" s="920"/>
      <c r="AM37" s="920"/>
      <c r="AN37" s="920"/>
      <c r="AO37" s="920"/>
      <c r="AP37" s="920"/>
      <c r="AQ37" s="920"/>
      <c r="AR37" s="920"/>
      <c r="AS37" s="920"/>
      <c r="AT37" s="920"/>
      <c r="AU37" s="920"/>
      <c r="AV37" s="920"/>
      <c r="AW37" s="920"/>
      <c r="AX37" s="920"/>
      <c r="AY37" s="937"/>
      <c r="BC37" s="920"/>
    </row>
    <row r="38" spans="6:55" ht="9.9499999999999993" customHeight="1" thickBot="1">
      <c r="H38" s="935"/>
      <c r="I38" s="1276"/>
      <c r="J38" s="1277"/>
      <c r="K38" s="1277"/>
      <c r="L38" s="1277"/>
      <c r="M38" s="1277"/>
      <c r="N38" s="1277"/>
      <c r="O38" s="1277"/>
      <c r="P38" s="1277"/>
      <c r="Q38" s="1277"/>
      <c r="R38" s="1277"/>
      <c r="S38" s="1277"/>
      <c r="T38" s="1277"/>
      <c r="U38" s="1277"/>
      <c r="V38" s="1277"/>
      <c r="W38" s="1277"/>
      <c r="X38" s="1277"/>
      <c r="Y38" s="1277"/>
      <c r="Z38" s="1277"/>
      <c r="AA38" s="1277"/>
      <c r="AB38" s="1277"/>
      <c r="AC38" s="1277"/>
      <c r="AD38" s="1277"/>
      <c r="AE38" s="1278"/>
      <c r="AF38" s="920"/>
      <c r="AG38" s="920"/>
      <c r="AH38" s="920"/>
      <c r="AI38" s="920"/>
      <c r="AJ38" s="920"/>
      <c r="AK38" s="920"/>
      <c r="AL38" s="920"/>
      <c r="AM38" s="920"/>
      <c r="AN38" s="920"/>
      <c r="AO38" s="920"/>
      <c r="AP38" s="920"/>
      <c r="AQ38" s="920"/>
      <c r="AR38" s="920"/>
      <c r="AS38" s="920"/>
      <c r="AT38" s="920"/>
      <c r="AU38" s="920"/>
      <c r="AV38" s="920"/>
      <c r="AW38" s="920"/>
      <c r="AX38" s="920"/>
      <c r="AY38" s="937"/>
      <c r="BC38" s="920"/>
    </row>
    <row r="39" spans="6:55" ht="18.95" customHeight="1">
      <c r="H39" s="935"/>
      <c r="I39" s="1049" t="s">
        <v>2540</v>
      </c>
      <c r="J39" s="920"/>
      <c r="K39" s="920"/>
      <c r="L39" s="920"/>
      <c r="M39" s="920"/>
      <c r="N39" s="920"/>
      <c r="O39" s="920"/>
      <c r="P39" s="920"/>
      <c r="Q39" s="920"/>
      <c r="R39" s="920"/>
      <c r="S39" s="920"/>
      <c r="T39" s="920"/>
      <c r="U39" s="920"/>
      <c r="V39" s="920"/>
      <c r="W39" s="920"/>
      <c r="X39" s="920"/>
      <c r="Y39" s="920"/>
      <c r="Z39" s="920"/>
      <c r="AA39" s="920"/>
      <c r="AB39" s="920"/>
      <c r="AC39" s="920"/>
      <c r="AD39" s="920"/>
      <c r="AE39" s="920"/>
      <c r="AF39" s="920"/>
      <c r="AG39" s="920"/>
      <c r="AH39" s="920"/>
      <c r="AI39" s="920"/>
      <c r="AJ39" s="920"/>
      <c r="AK39" s="920"/>
      <c r="AL39" s="920"/>
      <c r="AM39" s="920"/>
      <c r="AN39" s="920"/>
      <c r="AO39" s="920"/>
      <c r="AP39" s="920"/>
      <c r="AQ39" s="920"/>
      <c r="AR39" s="920"/>
      <c r="AS39" s="920"/>
      <c r="AT39" s="920"/>
      <c r="AU39" s="920"/>
      <c r="AV39" s="920"/>
      <c r="AW39" s="920"/>
      <c r="AX39" s="920"/>
      <c r="AY39" s="937"/>
    </row>
    <row r="40" spans="6:55" ht="18.95" customHeight="1">
      <c r="H40" s="935"/>
      <c r="AR40" s="920"/>
      <c r="AS40" s="920"/>
      <c r="AT40" s="920"/>
      <c r="AU40" s="920"/>
      <c r="AV40" s="920"/>
      <c r="AW40" s="920"/>
      <c r="AX40" s="920"/>
      <c r="AY40" s="937"/>
    </row>
    <row r="41" spans="6:55" ht="18.95" customHeight="1">
      <c r="H41" s="1847"/>
      <c r="I41" s="957" t="s">
        <v>3901</v>
      </c>
      <c r="N41" s="1049" t="s">
        <v>3920</v>
      </c>
      <c r="AR41" s="920"/>
      <c r="AS41" s="920"/>
      <c r="AT41" s="920"/>
      <c r="AU41" s="920"/>
      <c r="AV41" s="920"/>
      <c r="AW41" s="920"/>
      <c r="AX41" s="920"/>
      <c r="AY41" s="937"/>
    </row>
    <row r="42" spans="6:55" ht="18.95" customHeight="1">
      <c r="H42" s="1847"/>
      <c r="I42" s="2880" t="s">
        <v>1559</v>
      </c>
      <c r="J42" s="929" t="s">
        <v>3918</v>
      </c>
      <c r="K42" s="930"/>
      <c r="L42" s="930"/>
      <c r="M42" s="930"/>
      <c r="N42" s="930"/>
      <c r="O42" s="930"/>
      <c r="P42" s="930"/>
      <c r="Q42" s="930"/>
      <c r="R42" s="929" t="s">
        <v>3911</v>
      </c>
      <c r="S42" s="930"/>
      <c r="T42" s="930"/>
      <c r="U42" s="930"/>
      <c r="V42" s="930"/>
      <c r="W42" s="930"/>
      <c r="X42" s="930"/>
      <c r="Y42" s="930"/>
      <c r="Z42" s="930"/>
      <c r="AA42" s="930"/>
      <c r="AB42" s="930"/>
      <c r="AC42" s="930"/>
      <c r="AD42" s="930"/>
      <c r="AE42" s="930"/>
      <c r="AF42" s="930"/>
      <c r="AG42" s="930"/>
      <c r="AH42" s="930"/>
      <c r="AI42" s="930"/>
      <c r="AJ42" s="930"/>
      <c r="AK42" s="930"/>
      <c r="AL42" s="930"/>
      <c r="AM42" s="930"/>
      <c r="AN42" s="930"/>
      <c r="AO42" s="930"/>
      <c r="AP42" s="930"/>
      <c r="AQ42" s="2439" t="s">
        <v>3910</v>
      </c>
      <c r="AR42" s="2440"/>
      <c r="AS42" s="2440"/>
      <c r="AT42" s="2440"/>
      <c r="AU42" s="2440"/>
      <c r="AV42" s="2440"/>
      <c r="AW42" s="2440"/>
      <c r="AX42" s="2441"/>
      <c r="AY42" s="937"/>
    </row>
    <row r="43" spans="6:55" ht="18.95" customHeight="1">
      <c r="H43" s="1847"/>
      <c r="I43" s="2881"/>
      <c r="J43" s="929" t="s">
        <v>3916</v>
      </c>
      <c r="K43" s="930"/>
      <c r="L43" s="930"/>
      <c r="M43" s="931"/>
      <c r="N43" s="929" t="s">
        <v>3917</v>
      </c>
      <c r="O43" s="930"/>
      <c r="P43" s="930"/>
      <c r="Q43" s="931"/>
      <c r="R43" s="929" t="s">
        <v>3902</v>
      </c>
      <c r="S43" s="930"/>
      <c r="T43" s="930"/>
      <c r="U43" s="931"/>
      <c r="V43" s="929" t="s">
        <v>3903</v>
      </c>
      <c r="W43" s="930"/>
      <c r="X43" s="930"/>
      <c r="Y43" s="931"/>
      <c r="Z43" s="929" t="s">
        <v>3904</v>
      </c>
      <c r="AA43" s="930"/>
      <c r="AB43" s="930"/>
      <c r="AC43" s="930"/>
      <c r="AD43" s="931"/>
      <c r="AE43" s="929" t="s">
        <v>3905</v>
      </c>
      <c r="AF43" s="930"/>
      <c r="AG43" s="930"/>
      <c r="AH43" s="931"/>
      <c r="AI43" s="929" t="s">
        <v>3906</v>
      </c>
      <c r="AJ43" s="930"/>
      <c r="AK43" s="930"/>
      <c r="AL43" s="931"/>
      <c r="AM43" s="929" t="s">
        <v>3907</v>
      </c>
      <c r="AN43" s="930"/>
      <c r="AO43" s="930"/>
      <c r="AP43" s="931"/>
      <c r="AQ43" s="2439" t="s">
        <v>3909</v>
      </c>
      <c r="AR43" s="2440"/>
      <c r="AS43" s="2440"/>
      <c r="AT43" s="2441"/>
      <c r="AU43" s="2439" t="s">
        <v>3908</v>
      </c>
      <c r="AV43" s="2440"/>
      <c r="AW43" s="2440"/>
      <c r="AX43" s="2441"/>
      <c r="AY43" s="937"/>
    </row>
    <row r="44" spans="6:55" ht="18.95" customHeight="1">
      <c r="H44" s="1847"/>
      <c r="I44" s="1315" t="s">
        <v>737</v>
      </c>
      <c r="J44" s="2890" t="s">
        <v>1179</v>
      </c>
      <c r="K44" s="2891"/>
      <c r="L44" s="2891"/>
      <c r="M44" s="2892"/>
      <c r="N44" s="2890" t="s">
        <v>1179</v>
      </c>
      <c r="O44" s="2891"/>
      <c r="P44" s="2891"/>
      <c r="Q44" s="2892"/>
      <c r="R44" s="2890" t="s">
        <v>1179</v>
      </c>
      <c r="S44" s="2891"/>
      <c r="T44" s="2891"/>
      <c r="U44" s="2892"/>
      <c r="V44" s="2890"/>
      <c r="W44" s="2891"/>
      <c r="X44" s="2891"/>
      <c r="Y44" s="2892"/>
      <c r="Z44" s="2435"/>
      <c r="AA44" s="2436"/>
      <c r="AB44" s="2436"/>
      <c r="AC44" s="2436"/>
      <c r="AD44" s="2437"/>
      <c r="AE44" s="2890"/>
      <c r="AF44" s="2891"/>
      <c r="AG44" s="2891"/>
      <c r="AH44" s="2892"/>
      <c r="AI44" s="2890"/>
      <c r="AJ44" s="2891"/>
      <c r="AK44" s="2891"/>
      <c r="AL44" s="2892"/>
      <c r="AM44" s="2890"/>
      <c r="AN44" s="2891"/>
      <c r="AO44" s="2891"/>
      <c r="AP44" s="2892"/>
      <c r="AQ44" s="2890" t="s">
        <v>3912</v>
      </c>
      <c r="AR44" s="2891"/>
      <c r="AS44" s="2891"/>
      <c r="AT44" s="2892"/>
      <c r="AU44" s="2890" t="s">
        <v>3913</v>
      </c>
      <c r="AV44" s="2891"/>
      <c r="AW44" s="2891"/>
      <c r="AX44" s="2892"/>
      <c r="AY44" s="937"/>
    </row>
    <row r="45" spans="6:55" ht="18.95" customHeight="1">
      <c r="H45" s="1847"/>
      <c r="I45" s="1315" t="s">
        <v>737</v>
      </c>
      <c r="J45" s="2890" t="s">
        <v>1179</v>
      </c>
      <c r="K45" s="2891"/>
      <c r="L45" s="2891"/>
      <c r="M45" s="2892"/>
      <c r="N45" s="2890" t="s">
        <v>1179</v>
      </c>
      <c r="O45" s="2891"/>
      <c r="P45" s="2891"/>
      <c r="Q45" s="2892"/>
      <c r="R45" s="2890" t="s">
        <v>1179</v>
      </c>
      <c r="S45" s="2891"/>
      <c r="T45" s="2891"/>
      <c r="U45" s="2892"/>
      <c r="V45" s="2890"/>
      <c r="W45" s="2891"/>
      <c r="X45" s="2891"/>
      <c r="Y45" s="2892"/>
      <c r="Z45" s="2435"/>
      <c r="AA45" s="2436"/>
      <c r="AB45" s="2436"/>
      <c r="AC45" s="2436"/>
      <c r="AD45" s="2437"/>
      <c r="AE45" s="2890"/>
      <c r="AF45" s="2891"/>
      <c r="AG45" s="2891"/>
      <c r="AH45" s="2892"/>
      <c r="AI45" s="2890"/>
      <c r="AJ45" s="2891"/>
      <c r="AK45" s="2891"/>
      <c r="AL45" s="2892"/>
      <c r="AM45" s="2890"/>
      <c r="AN45" s="2891"/>
      <c r="AO45" s="2891"/>
      <c r="AP45" s="2892"/>
      <c r="AQ45" s="2890" t="s">
        <v>3914</v>
      </c>
      <c r="AR45" s="2891"/>
      <c r="AS45" s="2891"/>
      <c r="AT45" s="2892"/>
      <c r="AU45" s="2890" t="s">
        <v>3913</v>
      </c>
      <c r="AV45" s="2891"/>
      <c r="AW45" s="2891"/>
      <c r="AX45" s="2892"/>
      <c r="AY45" s="937"/>
    </row>
    <row r="46" spans="6:55" ht="18.95" customHeight="1">
      <c r="H46" s="1847"/>
      <c r="I46" s="1315" t="s">
        <v>737</v>
      </c>
      <c r="J46" s="2890" t="s">
        <v>1179</v>
      </c>
      <c r="K46" s="2891"/>
      <c r="L46" s="2891"/>
      <c r="M46" s="2892"/>
      <c r="N46" s="2890" t="s">
        <v>1179</v>
      </c>
      <c r="O46" s="2891"/>
      <c r="P46" s="2891"/>
      <c r="Q46" s="2892"/>
      <c r="R46" s="2890" t="s">
        <v>1179</v>
      </c>
      <c r="S46" s="2891"/>
      <c r="T46" s="2891"/>
      <c r="U46" s="2892"/>
      <c r="V46" s="2890" t="s">
        <v>1179</v>
      </c>
      <c r="W46" s="2891"/>
      <c r="X46" s="2891"/>
      <c r="Y46" s="2892"/>
      <c r="Z46" s="2435"/>
      <c r="AA46" s="2436"/>
      <c r="AB46" s="2436"/>
      <c r="AC46" s="2436"/>
      <c r="AD46" s="2437"/>
      <c r="AE46" s="2890"/>
      <c r="AF46" s="2891"/>
      <c r="AG46" s="2891"/>
      <c r="AH46" s="2892"/>
      <c r="AI46" s="2890"/>
      <c r="AJ46" s="2891"/>
      <c r="AK46" s="2891"/>
      <c r="AL46" s="2892"/>
      <c r="AM46" s="2890"/>
      <c r="AN46" s="2891"/>
      <c r="AO46" s="2891"/>
      <c r="AP46" s="2892"/>
      <c r="AQ46" s="2890" t="s">
        <v>3919</v>
      </c>
      <c r="AR46" s="2891"/>
      <c r="AS46" s="2891"/>
      <c r="AT46" s="2892"/>
      <c r="AU46" s="2890" t="s">
        <v>3913</v>
      </c>
      <c r="AV46" s="2891"/>
      <c r="AW46" s="2891"/>
      <c r="AX46" s="2892"/>
      <c r="AY46" s="937"/>
    </row>
    <row r="47" spans="6:55" ht="9.9499999999999993" customHeight="1">
      <c r="F47" s="924"/>
      <c r="G47" s="924"/>
      <c r="H47" s="1267"/>
      <c r="I47" s="920"/>
      <c r="J47" s="920"/>
      <c r="K47" s="920"/>
      <c r="L47" s="920"/>
      <c r="M47" s="920"/>
      <c r="N47" s="920"/>
      <c r="O47" s="920"/>
      <c r="P47" s="920"/>
      <c r="Q47" s="920"/>
      <c r="R47" s="920"/>
      <c r="S47" s="920"/>
      <c r="T47" s="920"/>
      <c r="U47" s="920"/>
      <c r="V47" s="920"/>
      <c r="W47" s="920"/>
      <c r="X47" s="920"/>
      <c r="Y47" s="920"/>
      <c r="Z47" s="920"/>
      <c r="AA47" s="920"/>
      <c r="AB47" s="920"/>
      <c r="AC47" s="920"/>
      <c r="AD47" s="920"/>
      <c r="AE47" s="920"/>
      <c r="AF47" s="920"/>
      <c r="AG47" s="920"/>
      <c r="AH47" s="920"/>
      <c r="AI47" s="920"/>
      <c r="AJ47" s="920"/>
      <c r="AK47" s="920"/>
      <c r="AL47" s="920"/>
      <c r="AM47" s="920"/>
      <c r="AN47" s="920"/>
      <c r="AO47" s="920"/>
      <c r="AP47" s="920"/>
      <c r="AQ47" s="920"/>
      <c r="AR47" s="920"/>
      <c r="AS47" s="920"/>
      <c r="AT47" s="920"/>
      <c r="AU47" s="920"/>
      <c r="AV47" s="920"/>
      <c r="AW47" s="920"/>
      <c r="AX47" s="920"/>
      <c r="AY47" s="937"/>
    </row>
    <row r="48" spans="6:55" ht="18.95" customHeight="1">
      <c r="H48" s="935"/>
      <c r="I48" s="920"/>
      <c r="J48" s="920"/>
      <c r="K48" s="920"/>
      <c r="L48" s="1057"/>
      <c r="M48" s="920"/>
      <c r="N48" s="920"/>
      <c r="O48" s="920"/>
      <c r="P48" s="920"/>
      <c r="Q48" s="920"/>
      <c r="R48" s="920"/>
      <c r="S48" s="920"/>
      <c r="T48" s="920"/>
      <c r="U48" s="920"/>
      <c r="V48" s="920"/>
      <c r="W48" s="1045"/>
      <c r="X48" s="920"/>
      <c r="Y48" s="920"/>
      <c r="Z48" s="920"/>
      <c r="AA48" s="920"/>
      <c r="AB48" s="920"/>
      <c r="AC48" s="920"/>
      <c r="AD48" s="920"/>
      <c r="AE48" s="920"/>
      <c r="AF48" s="920"/>
      <c r="AG48" s="920"/>
      <c r="AH48" s="920"/>
      <c r="AI48" s="920"/>
      <c r="AJ48" s="920"/>
      <c r="AK48" s="920"/>
      <c r="AL48" s="920"/>
      <c r="AM48" s="920"/>
      <c r="AN48" s="920"/>
      <c r="AO48" s="920"/>
      <c r="AP48" s="920"/>
      <c r="AQ48" s="920"/>
      <c r="AR48" s="920"/>
      <c r="AS48" s="920"/>
      <c r="AT48" s="920"/>
      <c r="AU48" s="920"/>
      <c r="AV48" s="920"/>
      <c r="AW48" s="920"/>
      <c r="AX48" s="920"/>
      <c r="AY48" s="937"/>
    </row>
    <row r="49" spans="6:51" ht="9.9499999999999993" customHeight="1">
      <c r="H49" s="936"/>
      <c r="I49" s="939"/>
      <c r="J49" s="939"/>
      <c r="K49" s="939"/>
      <c r="L49" s="939"/>
      <c r="M49" s="939"/>
      <c r="N49" s="939"/>
      <c r="O49" s="939"/>
      <c r="P49" s="939"/>
      <c r="Q49" s="939"/>
      <c r="R49" s="939"/>
      <c r="S49" s="939"/>
      <c r="T49" s="939"/>
      <c r="U49" s="939"/>
      <c r="V49" s="939"/>
      <c r="W49" s="939"/>
      <c r="X49" s="939"/>
      <c r="Y49" s="939"/>
      <c r="Z49" s="939"/>
      <c r="AA49" s="939"/>
      <c r="AB49" s="939"/>
      <c r="AC49" s="939"/>
      <c r="AD49" s="939"/>
      <c r="AE49" s="939"/>
      <c r="AF49" s="939"/>
      <c r="AG49" s="939"/>
      <c r="AH49" s="939"/>
      <c r="AI49" s="939"/>
      <c r="AJ49" s="939"/>
      <c r="AK49" s="939"/>
      <c r="AL49" s="939"/>
      <c r="AM49" s="939"/>
      <c r="AN49" s="939"/>
      <c r="AO49" s="939"/>
      <c r="AP49" s="939"/>
      <c r="AQ49" s="939"/>
      <c r="AR49" s="939"/>
      <c r="AS49" s="939"/>
      <c r="AT49" s="939"/>
      <c r="AU49" s="939"/>
      <c r="AV49" s="939"/>
      <c r="AW49" s="939"/>
      <c r="AX49" s="939"/>
      <c r="AY49" s="940"/>
    </row>
    <row r="52" spans="6:51" ht="18.95" customHeight="1">
      <c r="F52" s="924" t="s">
        <v>2514</v>
      </c>
      <c r="G52" s="925"/>
      <c r="H52" s="925"/>
      <c r="N52" s="488"/>
      <c r="R52" s="488"/>
    </row>
    <row r="53" spans="6:51" ht="18.95" customHeight="1">
      <c r="F53" s="924"/>
      <c r="G53" s="925"/>
      <c r="H53" s="925"/>
    </row>
    <row r="54" spans="6:51" ht="18.95" customHeight="1">
      <c r="F54" s="924"/>
      <c r="G54" s="925"/>
      <c r="H54" s="1269" t="s">
        <v>2536</v>
      </c>
    </row>
    <row r="55" spans="6:51" ht="18.95" customHeight="1" thickBot="1">
      <c r="F55" s="924"/>
      <c r="G55" s="925"/>
      <c r="H55" s="925"/>
    </row>
    <row r="56" spans="6:51" ht="18.95" customHeight="1">
      <c r="H56" s="1471"/>
      <c r="I56" s="1472"/>
      <c r="J56" s="1472"/>
      <c r="K56" s="1472"/>
      <c r="L56" s="1472"/>
      <c r="M56" s="1472"/>
      <c r="N56" s="1472"/>
      <c r="O56" s="1472"/>
      <c r="P56" s="1472"/>
      <c r="Q56" s="1472"/>
      <c r="R56" s="1472"/>
      <c r="S56" s="1472"/>
      <c r="T56" s="1472"/>
      <c r="U56" s="1472"/>
      <c r="V56" s="1472"/>
      <c r="W56" s="1472"/>
      <c r="X56" s="1472"/>
      <c r="Y56" s="1472"/>
      <c r="Z56" s="1472"/>
      <c r="AA56" s="1472"/>
      <c r="AB56" s="1472"/>
      <c r="AC56" s="1472"/>
      <c r="AD56" s="1472"/>
      <c r="AE56" s="1472"/>
      <c r="AF56" s="1472"/>
      <c r="AG56" s="1472"/>
      <c r="AH56" s="1472"/>
      <c r="AI56" s="1472"/>
      <c r="AJ56" s="1472"/>
      <c r="AK56" s="1472"/>
      <c r="AL56" s="1472"/>
      <c r="AM56" s="1472"/>
      <c r="AN56" s="1472"/>
      <c r="AO56" s="1472"/>
      <c r="AP56" s="1472"/>
      <c r="AQ56" s="1472"/>
      <c r="AR56" s="1472"/>
      <c r="AS56" s="1472"/>
      <c r="AT56" s="1472"/>
      <c r="AU56" s="1472"/>
      <c r="AV56" s="1473"/>
    </row>
    <row r="57" spans="6:51" ht="18.95" customHeight="1">
      <c r="H57" s="1474"/>
      <c r="I57" s="974"/>
      <c r="J57" s="974"/>
      <c r="K57" s="974"/>
      <c r="L57" s="974"/>
      <c r="M57" s="974"/>
      <c r="N57" s="974"/>
      <c r="O57" s="974"/>
      <c r="P57" s="974"/>
      <c r="Q57" s="974"/>
      <c r="R57" s="974"/>
      <c r="S57" s="974"/>
      <c r="T57" s="974"/>
      <c r="U57" s="974"/>
      <c r="V57" s="974"/>
      <c r="W57" s="974"/>
      <c r="X57" s="974"/>
      <c r="Y57" s="974"/>
      <c r="Z57" s="974"/>
      <c r="AA57" s="974"/>
      <c r="AB57" s="974"/>
      <c r="AC57" s="974"/>
      <c r="AD57" s="974"/>
      <c r="AE57" s="974"/>
      <c r="AF57" s="974"/>
      <c r="AG57" s="974"/>
      <c r="AH57" s="974"/>
      <c r="AI57" s="974"/>
      <c r="AJ57" s="974"/>
      <c r="AK57" s="974"/>
      <c r="AL57" s="974"/>
      <c r="AM57" s="974"/>
      <c r="AN57" s="974"/>
      <c r="AO57" s="974"/>
      <c r="AP57" s="974"/>
      <c r="AQ57" s="974"/>
      <c r="AR57" s="974"/>
      <c r="AS57" s="974"/>
      <c r="AT57" s="974"/>
      <c r="AU57" s="974"/>
      <c r="AV57" s="1475"/>
    </row>
    <row r="58" spans="6:51" ht="18.95" customHeight="1">
      <c r="H58" s="1474"/>
      <c r="I58" s="974"/>
      <c r="J58" s="974"/>
      <c r="K58" s="974"/>
      <c r="L58" s="974"/>
      <c r="M58" s="974"/>
      <c r="N58" s="974"/>
      <c r="O58" s="974"/>
      <c r="P58" s="974"/>
      <c r="Q58" s="974"/>
      <c r="R58" s="974"/>
      <c r="S58" s="974"/>
      <c r="T58" s="974"/>
      <c r="U58" s="974"/>
      <c r="V58" s="974"/>
      <c r="W58" s="974"/>
      <c r="X58" s="974"/>
      <c r="Y58" s="974"/>
      <c r="Z58" s="974"/>
      <c r="AA58" s="974"/>
      <c r="AB58" s="974"/>
      <c r="AC58" s="974"/>
      <c r="AD58" s="974"/>
      <c r="AE58" s="974"/>
      <c r="AF58" s="974"/>
      <c r="AG58" s="974"/>
      <c r="AH58" s="974"/>
      <c r="AI58" s="974"/>
      <c r="AJ58" s="974"/>
      <c r="AK58" s="974"/>
      <c r="AL58" s="974"/>
      <c r="AM58" s="974"/>
      <c r="AN58" s="974"/>
      <c r="AO58" s="974"/>
      <c r="AP58" s="974"/>
      <c r="AQ58" s="974"/>
      <c r="AR58" s="974"/>
      <c r="AS58" s="974"/>
      <c r="AT58" s="974"/>
      <c r="AU58" s="974"/>
      <c r="AV58" s="1475"/>
    </row>
    <row r="59" spans="6:51" ht="18.95" customHeight="1">
      <c r="H59" s="1479" t="s">
        <v>2535</v>
      </c>
      <c r="I59" s="1480"/>
      <c r="J59" s="1480"/>
      <c r="K59" s="1480"/>
      <c r="L59" s="1480"/>
      <c r="M59" s="1480"/>
      <c r="N59" s="1480"/>
      <c r="O59" s="1480"/>
      <c r="P59" s="1480"/>
      <c r="Q59" s="1480"/>
      <c r="R59" s="1480"/>
      <c r="S59" s="1480"/>
      <c r="T59" s="1480"/>
      <c r="U59" s="1480"/>
      <c r="V59" s="1480"/>
      <c r="W59" s="1480"/>
      <c r="X59" s="1480"/>
      <c r="Y59" s="1480"/>
      <c r="Z59" s="1480"/>
      <c r="AA59" s="1480"/>
      <c r="AB59" s="1480"/>
      <c r="AC59" s="1480"/>
      <c r="AD59" s="1480"/>
      <c r="AE59" s="1480"/>
      <c r="AF59" s="1480"/>
      <c r="AG59" s="1480"/>
      <c r="AH59" s="1480"/>
      <c r="AI59" s="1480"/>
      <c r="AJ59" s="1480"/>
      <c r="AK59" s="1480"/>
      <c r="AL59" s="1480"/>
      <c r="AM59" s="1480"/>
      <c r="AN59" s="1480"/>
      <c r="AO59" s="1480"/>
      <c r="AP59" s="1480"/>
      <c r="AQ59" s="1480"/>
      <c r="AR59" s="1480"/>
      <c r="AS59" s="1480"/>
      <c r="AT59" s="1480"/>
      <c r="AU59" s="1480"/>
      <c r="AV59" s="1481"/>
    </row>
    <row r="60" spans="6:51" ht="18.95" customHeight="1">
      <c r="H60" s="1474"/>
      <c r="I60" s="974"/>
      <c r="J60" s="974"/>
      <c r="K60" s="974"/>
      <c r="L60" s="974"/>
      <c r="M60" s="974"/>
      <c r="N60" s="974"/>
      <c r="O60" s="974"/>
      <c r="P60" s="974"/>
      <c r="Q60" s="974"/>
      <c r="R60" s="974"/>
      <c r="S60" s="974"/>
      <c r="T60" s="974"/>
      <c r="U60" s="974"/>
      <c r="V60" s="974"/>
      <c r="W60" s="974"/>
      <c r="X60" s="974"/>
      <c r="Y60" s="974"/>
      <c r="Z60" s="974"/>
      <c r="AA60" s="974"/>
      <c r="AB60" s="974"/>
      <c r="AC60" s="974"/>
      <c r="AD60" s="974"/>
      <c r="AE60" s="974"/>
      <c r="AF60" s="974"/>
      <c r="AG60" s="974"/>
      <c r="AH60" s="974"/>
      <c r="AI60" s="974"/>
      <c r="AJ60" s="974"/>
      <c r="AK60" s="974"/>
      <c r="AL60" s="974"/>
      <c r="AM60" s="974"/>
      <c r="AN60" s="974"/>
      <c r="AO60" s="974"/>
      <c r="AP60" s="974"/>
      <c r="AQ60" s="974"/>
      <c r="AR60" s="974"/>
      <c r="AS60" s="974"/>
      <c r="AT60" s="974"/>
      <c r="AU60" s="974"/>
      <c r="AV60" s="1475"/>
    </row>
    <row r="61" spans="6:51" ht="18.95" customHeight="1">
      <c r="H61" s="1474"/>
      <c r="I61" s="974"/>
      <c r="J61" s="974"/>
      <c r="K61" s="974"/>
      <c r="L61" s="974"/>
      <c r="M61" s="974"/>
      <c r="N61" s="974"/>
      <c r="O61" s="974"/>
      <c r="P61" s="974"/>
      <c r="Q61" s="974"/>
      <c r="R61" s="974"/>
      <c r="S61" s="974"/>
      <c r="T61" s="974"/>
      <c r="U61" s="974"/>
      <c r="V61" s="974"/>
      <c r="W61" s="974"/>
      <c r="X61" s="974"/>
      <c r="Y61" s="974"/>
      <c r="Z61" s="974"/>
      <c r="AA61" s="974"/>
      <c r="AB61" s="974"/>
      <c r="AC61" s="974"/>
      <c r="AD61" s="974"/>
      <c r="AE61" s="974"/>
      <c r="AF61" s="974"/>
      <c r="AG61" s="974"/>
      <c r="AH61" s="974"/>
      <c r="AI61" s="974"/>
      <c r="AJ61" s="974"/>
      <c r="AK61" s="974"/>
      <c r="AL61" s="974"/>
      <c r="AM61" s="974"/>
      <c r="AN61" s="974"/>
      <c r="AO61" s="974"/>
      <c r="AP61" s="974"/>
      <c r="AQ61" s="974"/>
      <c r="AR61" s="974"/>
      <c r="AS61" s="974"/>
      <c r="AT61" s="974"/>
      <c r="AU61" s="974"/>
      <c r="AV61" s="1475"/>
    </row>
    <row r="62" spans="6:51" ht="18.95" customHeight="1" thickBot="1">
      <c r="H62" s="1476"/>
      <c r="I62" s="1477"/>
      <c r="J62" s="1477"/>
      <c r="K62" s="1477"/>
      <c r="L62" s="1477"/>
      <c r="M62" s="1477"/>
      <c r="N62" s="1477"/>
      <c r="O62" s="1477"/>
      <c r="P62" s="1477"/>
      <c r="Q62" s="1477"/>
      <c r="R62" s="1477"/>
      <c r="S62" s="1477"/>
      <c r="T62" s="1477"/>
      <c r="U62" s="1477"/>
      <c r="V62" s="1477"/>
      <c r="W62" s="1477"/>
      <c r="X62" s="1477"/>
      <c r="Y62" s="1477"/>
      <c r="Z62" s="1477"/>
      <c r="AA62" s="1477"/>
      <c r="AB62" s="1477"/>
      <c r="AC62" s="1477"/>
      <c r="AD62" s="1477"/>
      <c r="AE62" s="1477"/>
      <c r="AF62" s="1477"/>
      <c r="AG62" s="1477"/>
      <c r="AH62" s="1477"/>
      <c r="AI62" s="1477"/>
      <c r="AJ62" s="1477"/>
      <c r="AK62" s="1477"/>
      <c r="AL62" s="1477"/>
      <c r="AM62" s="1477"/>
      <c r="AN62" s="1477"/>
      <c r="AO62" s="1477"/>
      <c r="AP62" s="1477"/>
      <c r="AQ62" s="1477"/>
      <c r="AR62" s="1477"/>
      <c r="AS62" s="1477"/>
      <c r="AT62" s="1477"/>
      <c r="AU62" s="1477"/>
      <c r="AV62" s="1478"/>
    </row>
    <row r="65" spans="6:48" ht="18.95" customHeight="1">
      <c r="F65" s="924" t="s">
        <v>2537</v>
      </c>
      <c r="G65" s="925"/>
      <c r="H65" s="925"/>
      <c r="N65" s="488"/>
      <c r="R65" s="488"/>
    </row>
    <row r="67" spans="6:48" ht="18.95" customHeight="1">
      <c r="H67" s="1269" t="s">
        <v>2538</v>
      </c>
    </row>
    <row r="68" spans="6:48" ht="18.95" customHeight="1" thickBot="1">
      <c r="F68" s="924"/>
      <c r="G68" s="925"/>
      <c r="H68" s="925"/>
    </row>
    <row r="69" spans="6:48" ht="18.95" customHeight="1">
      <c r="H69" s="1471"/>
      <c r="I69" s="1472"/>
      <c r="J69" s="1472"/>
      <c r="K69" s="1472"/>
      <c r="L69" s="1472"/>
      <c r="M69" s="1472"/>
      <c r="N69" s="1472"/>
      <c r="O69" s="1472"/>
      <c r="P69" s="1472"/>
      <c r="Q69" s="1472"/>
      <c r="R69" s="1472"/>
      <c r="S69" s="1472"/>
      <c r="T69" s="1472"/>
      <c r="U69" s="1472"/>
      <c r="V69" s="1472"/>
      <c r="W69" s="1472"/>
      <c r="X69" s="1472"/>
      <c r="Y69" s="1472"/>
      <c r="Z69" s="1472"/>
      <c r="AA69" s="1472"/>
      <c r="AB69" s="1472"/>
      <c r="AC69" s="1472"/>
      <c r="AD69" s="1472"/>
      <c r="AE69" s="1472"/>
      <c r="AF69" s="1472"/>
      <c r="AG69" s="1472"/>
      <c r="AH69" s="1472"/>
      <c r="AI69" s="1472"/>
      <c r="AJ69" s="1472"/>
      <c r="AK69" s="1472"/>
      <c r="AL69" s="1472"/>
      <c r="AM69" s="1472"/>
      <c r="AN69" s="1472"/>
      <c r="AO69" s="1472"/>
      <c r="AP69" s="1472"/>
      <c r="AQ69" s="1472"/>
      <c r="AR69" s="1472"/>
      <c r="AS69" s="1472"/>
      <c r="AT69" s="1472"/>
      <c r="AU69" s="1472"/>
      <c r="AV69" s="1473"/>
    </row>
    <row r="70" spans="6:48" ht="18.95" customHeight="1">
      <c r="H70" s="1474"/>
      <c r="I70" s="974"/>
      <c r="J70" s="974"/>
      <c r="K70" s="974"/>
      <c r="L70" s="974"/>
      <c r="M70" s="974"/>
      <c r="N70" s="974"/>
      <c r="O70" s="974"/>
      <c r="P70" s="974"/>
      <c r="Q70" s="974"/>
      <c r="R70" s="974"/>
      <c r="S70" s="974"/>
      <c r="T70" s="974"/>
      <c r="U70" s="974"/>
      <c r="V70" s="974"/>
      <c r="W70" s="974"/>
      <c r="X70" s="974"/>
      <c r="Y70" s="974"/>
      <c r="Z70" s="974"/>
      <c r="AA70" s="974"/>
      <c r="AB70" s="974"/>
      <c r="AC70" s="974"/>
      <c r="AD70" s="974"/>
      <c r="AE70" s="974"/>
      <c r="AF70" s="974"/>
      <c r="AG70" s="974"/>
      <c r="AH70" s="974"/>
      <c r="AI70" s="974"/>
      <c r="AJ70" s="974"/>
      <c r="AK70" s="974"/>
      <c r="AL70" s="974"/>
      <c r="AM70" s="974"/>
      <c r="AN70" s="974"/>
      <c r="AO70" s="974"/>
      <c r="AP70" s="974"/>
      <c r="AQ70" s="974"/>
      <c r="AR70" s="974"/>
      <c r="AS70" s="974"/>
      <c r="AT70" s="974"/>
      <c r="AU70" s="974"/>
      <c r="AV70" s="1475"/>
    </row>
    <row r="71" spans="6:48" ht="18.95" customHeight="1">
      <c r="H71" s="1474"/>
      <c r="I71" s="974"/>
      <c r="J71" s="974"/>
      <c r="K71" s="974"/>
      <c r="L71" s="974"/>
      <c r="M71" s="974"/>
      <c r="N71" s="974"/>
      <c r="O71" s="974"/>
      <c r="P71" s="974"/>
      <c r="Q71" s="974"/>
      <c r="R71" s="974"/>
      <c r="S71" s="974"/>
      <c r="T71" s="974"/>
      <c r="U71" s="974"/>
      <c r="V71" s="974"/>
      <c r="W71" s="974"/>
      <c r="X71" s="974"/>
      <c r="Y71" s="974"/>
      <c r="Z71" s="974"/>
      <c r="AA71" s="974"/>
      <c r="AB71" s="974"/>
      <c r="AC71" s="974"/>
      <c r="AD71" s="974"/>
      <c r="AE71" s="974"/>
      <c r="AF71" s="974"/>
      <c r="AG71" s="974"/>
      <c r="AH71" s="974"/>
      <c r="AI71" s="974"/>
      <c r="AJ71" s="974"/>
      <c r="AK71" s="974"/>
      <c r="AL71" s="974"/>
      <c r="AM71" s="974"/>
      <c r="AN71" s="974"/>
      <c r="AO71" s="974"/>
      <c r="AP71" s="974"/>
      <c r="AQ71" s="974"/>
      <c r="AR71" s="974"/>
      <c r="AS71" s="974"/>
      <c r="AT71" s="974"/>
      <c r="AU71" s="974"/>
      <c r="AV71" s="1475"/>
    </row>
    <row r="72" spans="6:48" ht="18.95" customHeight="1">
      <c r="H72" s="1479" t="s">
        <v>2539</v>
      </c>
      <c r="I72" s="1480"/>
      <c r="J72" s="1480"/>
      <c r="K72" s="1480"/>
      <c r="L72" s="1480"/>
      <c r="M72" s="1480"/>
      <c r="N72" s="1480"/>
      <c r="O72" s="1480"/>
      <c r="P72" s="1480"/>
      <c r="Q72" s="1480"/>
      <c r="R72" s="1480"/>
      <c r="S72" s="1480"/>
      <c r="T72" s="1480"/>
      <c r="U72" s="1480"/>
      <c r="V72" s="1480"/>
      <c r="W72" s="1480"/>
      <c r="X72" s="1480"/>
      <c r="Y72" s="1480"/>
      <c r="Z72" s="1480"/>
      <c r="AA72" s="1480"/>
      <c r="AB72" s="1480"/>
      <c r="AC72" s="1480"/>
      <c r="AD72" s="1480"/>
      <c r="AE72" s="1480"/>
      <c r="AF72" s="1480"/>
      <c r="AG72" s="1480"/>
      <c r="AH72" s="1480"/>
      <c r="AI72" s="1480"/>
      <c r="AJ72" s="1480"/>
      <c r="AK72" s="1480"/>
      <c r="AL72" s="1480"/>
      <c r="AM72" s="1480"/>
      <c r="AN72" s="1480"/>
      <c r="AO72" s="1480"/>
      <c r="AP72" s="1480"/>
      <c r="AQ72" s="1480"/>
      <c r="AR72" s="1480"/>
      <c r="AS72" s="1480"/>
      <c r="AT72" s="1480"/>
      <c r="AU72" s="1480"/>
      <c r="AV72" s="1481"/>
    </row>
    <row r="73" spans="6:48" ht="18.95" customHeight="1">
      <c r="H73" s="1474"/>
      <c r="I73" s="974"/>
      <c r="J73" s="974"/>
      <c r="K73" s="974"/>
      <c r="L73" s="974"/>
      <c r="M73" s="974"/>
      <c r="N73" s="974"/>
      <c r="O73" s="974"/>
      <c r="P73" s="974"/>
      <c r="Q73" s="974"/>
      <c r="R73" s="974"/>
      <c r="S73" s="974"/>
      <c r="T73" s="974"/>
      <c r="U73" s="974"/>
      <c r="V73" s="974"/>
      <c r="W73" s="974"/>
      <c r="X73" s="974"/>
      <c r="Y73" s="974"/>
      <c r="Z73" s="974"/>
      <c r="AA73" s="974"/>
      <c r="AB73" s="974"/>
      <c r="AC73" s="974"/>
      <c r="AD73" s="974"/>
      <c r="AE73" s="974"/>
      <c r="AF73" s="974"/>
      <c r="AG73" s="974"/>
      <c r="AH73" s="974"/>
      <c r="AI73" s="974"/>
      <c r="AJ73" s="974"/>
      <c r="AK73" s="974"/>
      <c r="AL73" s="974"/>
      <c r="AM73" s="974"/>
      <c r="AN73" s="974"/>
      <c r="AO73" s="974"/>
      <c r="AP73" s="974"/>
      <c r="AQ73" s="974"/>
      <c r="AR73" s="974"/>
      <c r="AS73" s="974"/>
      <c r="AT73" s="974"/>
      <c r="AU73" s="974"/>
      <c r="AV73" s="1475"/>
    </row>
    <row r="74" spans="6:48" ht="18.95" customHeight="1">
      <c r="H74" s="1474"/>
      <c r="I74" s="974"/>
      <c r="J74" s="974"/>
      <c r="K74" s="974"/>
      <c r="L74" s="974"/>
      <c r="M74" s="974"/>
      <c r="N74" s="974"/>
      <c r="O74" s="974"/>
      <c r="P74" s="974"/>
      <c r="Q74" s="974"/>
      <c r="R74" s="974"/>
      <c r="S74" s="974"/>
      <c r="T74" s="974"/>
      <c r="U74" s="974"/>
      <c r="V74" s="974"/>
      <c r="W74" s="974"/>
      <c r="X74" s="974"/>
      <c r="Y74" s="974"/>
      <c r="Z74" s="974"/>
      <c r="AA74" s="974"/>
      <c r="AB74" s="974"/>
      <c r="AC74" s="974"/>
      <c r="AD74" s="974"/>
      <c r="AE74" s="974"/>
      <c r="AF74" s="974"/>
      <c r="AG74" s="974"/>
      <c r="AH74" s="974"/>
      <c r="AI74" s="974"/>
      <c r="AJ74" s="974"/>
      <c r="AK74" s="974"/>
      <c r="AL74" s="974"/>
      <c r="AM74" s="974"/>
      <c r="AN74" s="974"/>
      <c r="AO74" s="974"/>
      <c r="AP74" s="974"/>
      <c r="AQ74" s="974"/>
      <c r="AR74" s="974"/>
      <c r="AS74" s="974"/>
      <c r="AT74" s="974"/>
      <c r="AU74" s="974"/>
      <c r="AV74" s="1475"/>
    </row>
    <row r="75" spans="6:48" ht="18.95" customHeight="1" thickBot="1">
      <c r="H75" s="1476"/>
      <c r="I75" s="1477"/>
      <c r="J75" s="1477"/>
      <c r="K75" s="1477"/>
      <c r="L75" s="1477"/>
      <c r="M75" s="1477"/>
      <c r="N75" s="1477"/>
      <c r="O75" s="1477"/>
      <c r="P75" s="1477"/>
      <c r="Q75" s="1477"/>
      <c r="R75" s="1477"/>
      <c r="S75" s="1477"/>
      <c r="T75" s="1477"/>
      <c r="U75" s="1477"/>
      <c r="V75" s="1477"/>
      <c r="W75" s="1477"/>
      <c r="X75" s="1477"/>
      <c r="Y75" s="1477"/>
      <c r="Z75" s="1477"/>
      <c r="AA75" s="1477"/>
      <c r="AB75" s="1477"/>
      <c r="AC75" s="1477"/>
      <c r="AD75" s="1477"/>
      <c r="AE75" s="1477"/>
      <c r="AF75" s="1477"/>
      <c r="AG75" s="1477"/>
      <c r="AH75" s="1477"/>
      <c r="AI75" s="1477"/>
      <c r="AJ75" s="1477"/>
      <c r="AK75" s="1477"/>
      <c r="AL75" s="1477"/>
      <c r="AM75" s="1477"/>
      <c r="AN75" s="1477"/>
      <c r="AO75" s="1477"/>
      <c r="AP75" s="1477"/>
      <c r="AQ75" s="1477"/>
      <c r="AR75" s="1477"/>
      <c r="AS75" s="1477"/>
      <c r="AT75" s="1477"/>
      <c r="AU75" s="1477"/>
      <c r="AV75" s="1478"/>
    </row>
  </sheetData>
  <mergeCells count="37">
    <mergeCell ref="V44:Y44"/>
    <mergeCell ref="V45:Y45"/>
    <mergeCell ref="V46:Y46"/>
    <mergeCell ref="AU44:AX44"/>
    <mergeCell ref="AU45:AX45"/>
    <mergeCell ref="AU46:AX46"/>
    <mergeCell ref="AE46:AH46"/>
    <mergeCell ref="AI44:AL44"/>
    <mergeCell ref="AI45:AL45"/>
    <mergeCell ref="AI46:AL46"/>
    <mergeCell ref="AM44:AP44"/>
    <mergeCell ref="AM45:AP45"/>
    <mergeCell ref="AM46:AP46"/>
    <mergeCell ref="AE44:AH44"/>
    <mergeCell ref="AE45:AH45"/>
    <mergeCell ref="AQ44:AT44"/>
    <mergeCell ref="AQ45:AT45"/>
    <mergeCell ref="AQ46:AT46"/>
    <mergeCell ref="I42:I43"/>
    <mergeCell ref="R44:U44"/>
    <mergeCell ref="R45:U45"/>
    <mergeCell ref="R46:U46"/>
    <mergeCell ref="N44:Q44"/>
    <mergeCell ref="N45:Q45"/>
    <mergeCell ref="N46:Q46"/>
    <mergeCell ref="J44:M44"/>
    <mergeCell ref="J45:M45"/>
    <mergeCell ref="J46:M46"/>
    <mergeCell ref="AF16:AI16"/>
    <mergeCell ref="AG34:AJ34"/>
    <mergeCell ref="N10:Q10"/>
    <mergeCell ref="X34:AA34"/>
    <mergeCell ref="N34:R34"/>
    <mergeCell ref="N28:Q28"/>
    <mergeCell ref="Y28:AB28"/>
    <mergeCell ref="N12:S12"/>
    <mergeCell ref="N30:Q30"/>
  </mergeCells>
  <phoneticPr fontId="8" type="noConversion"/>
  <hyperlinks>
    <hyperlink ref="AO20" r:id="rId1"/>
  </hyperlinks>
  <printOptions horizontalCentered="1" verticalCentered="1"/>
  <pageMargins left="0.15748031496062992" right="0.15748031496062992" top="0.75196850393700787" bottom="0.39370078740157483" header="0" footer="0"/>
  <pageSetup paperSize="9" scale="70" orientation="landscape" r:id="rId2"/>
  <rowBreaks count="1" manualBreakCount="1">
    <brk id="50" min="4" max="48" man="1"/>
  </rowBreak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E3:R14"/>
  <sheetViews>
    <sheetView showGridLines="0" zoomScaleNormal="100" workbookViewId="0">
      <selection activeCell="D32" sqref="D32"/>
    </sheetView>
  </sheetViews>
  <sheetFormatPr defaultColWidth="3.7109375" defaultRowHeight="18.95" customHeight="1"/>
  <cols>
    <col min="1" max="6" width="3.7109375" style="486"/>
    <col min="7" max="7" width="3.7109375" style="488"/>
    <col min="8" max="16384" width="3.7109375" style="486"/>
  </cols>
  <sheetData>
    <row r="3" spans="5:18" ht="26.25" customHeight="1">
      <c r="E3" s="1018" t="s">
        <v>2515</v>
      </c>
    </row>
    <row r="5" spans="5:18" ht="18.95" customHeight="1">
      <c r="G5" s="486" t="s">
        <v>2534</v>
      </c>
    </row>
    <row r="6" spans="5:18" ht="18.95" customHeight="1">
      <c r="F6" s="924"/>
      <c r="H6" s="925"/>
      <c r="N6" s="488"/>
      <c r="R6" s="488"/>
    </row>
    <row r="7" spans="5:18" ht="18.95" customHeight="1">
      <c r="F7" s="924"/>
      <c r="G7" s="1270"/>
      <c r="H7" s="925"/>
    </row>
    <row r="8" spans="5:18" ht="18.95" customHeight="1">
      <c r="F8" s="924"/>
      <c r="G8" s="1271"/>
      <c r="H8" s="925"/>
      <c r="R8" s="488"/>
    </row>
    <row r="11" spans="5:18" ht="18.95" customHeight="1">
      <c r="G11" s="1271"/>
    </row>
    <row r="14" spans="5:18" ht="18.95" customHeight="1">
      <c r="G14" s="1271"/>
    </row>
  </sheetData>
  <phoneticPr fontId="8" type="noConversion"/>
  <printOptions horizontalCentered="1" verticalCentered="1"/>
  <pageMargins left="0.15748031496062992" right="0.15748031496062992" top="0.39370078740157483" bottom="0.39370078740157483" header="0" footer="0"/>
  <pageSetup paperSize="9" scale="90" orientation="landscape" r:id="rId1"/>
  <rowBreaks count="1" manualBreakCount="1">
    <brk id="29" min="4" max="4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P15"/>
  <sheetViews>
    <sheetView workbookViewId="0"/>
  </sheetViews>
  <sheetFormatPr defaultColWidth="13.85546875" defaultRowHeight="15" customHeight="1"/>
  <cols>
    <col min="1" max="3" width="13.85546875" style="487"/>
    <col min="4" max="4" width="4.7109375" style="487" customWidth="1"/>
    <col min="5" max="10" width="13.85546875" style="487"/>
    <col min="11" max="11" width="4.7109375" style="487" customWidth="1"/>
    <col min="12" max="16384" width="13.85546875" style="487"/>
  </cols>
  <sheetData>
    <row r="8" spans="5:16" s="1488" customFormat="1" ht="15" customHeight="1">
      <c r="E8" s="1489"/>
      <c r="F8" s="1489"/>
      <c r="G8" s="1489"/>
      <c r="H8" s="1489"/>
      <c r="I8" s="1489"/>
      <c r="J8" s="1489"/>
      <c r="M8" s="1489"/>
      <c r="N8" s="1489"/>
      <c r="O8" s="1489"/>
      <c r="P8" s="1489"/>
    </row>
    <row r="10" spans="5:16" ht="15" customHeight="1">
      <c r="M10" s="958"/>
      <c r="N10" s="958"/>
      <c r="O10" s="958"/>
    </row>
    <row r="15" spans="5:16" s="1487" customFormat="1" ht="15" customHeight="1"/>
  </sheetData>
  <phoneticPr fontId="8" type="noConversion"/>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B1586"/>
  <sheetViews>
    <sheetView showGridLines="0" topLeftCell="C935" zoomScaleNormal="100" zoomScaleSheetLayoutView="30" workbookViewId="0">
      <selection activeCell="AV852" sqref="AV852"/>
    </sheetView>
  </sheetViews>
  <sheetFormatPr defaultColWidth="3.7109375" defaultRowHeight="18.95" customHeight="1"/>
  <cols>
    <col min="1" max="8" width="3.7109375" style="486"/>
    <col min="9" max="9" width="3.7109375" style="486" customWidth="1"/>
    <col min="10" max="51" width="3.7109375" style="486"/>
    <col min="52" max="52" width="3.7109375" style="486" customWidth="1"/>
    <col min="53" max="16384" width="3.7109375" style="486"/>
  </cols>
  <sheetData>
    <row r="2" spans="5:41" ht="26.25" customHeight="1">
      <c r="E2" s="1018" t="s">
        <v>1783</v>
      </c>
    </row>
    <row r="4" spans="5:41" ht="18.95" customHeight="1">
      <c r="F4" s="924" t="s">
        <v>2108</v>
      </c>
    </row>
    <row r="5" spans="5:41" ht="7.5" customHeight="1"/>
    <row r="6" spans="5:41" ht="18.95" customHeight="1">
      <c r="H6" s="1337" t="s">
        <v>2478</v>
      </c>
      <c r="P6" s="1337" t="s">
        <v>2468</v>
      </c>
      <c r="X6" s="1341" t="s">
        <v>737</v>
      </c>
      <c r="Y6" s="1482" t="s">
        <v>2470</v>
      </c>
      <c r="Z6" s="1078"/>
      <c r="AA6" s="1078"/>
      <c r="AB6" s="1078"/>
      <c r="AC6" s="1078"/>
      <c r="AD6" s="1078"/>
      <c r="AE6" s="1078"/>
      <c r="AF6" s="1078"/>
      <c r="AG6" s="1078"/>
      <c r="AH6" s="1078"/>
      <c r="AI6" s="1078"/>
      <c r="AJ6" s="1078"/>
      <c r="AK6" s="1078"/>
      <c r="AL6" s="1078"/>
      <c r="AM6" s="1078"/>
      <c r="AN6" s="1078"/>
      <c r="AO6" s="486" t="s">
        <v>2473</v>
      </c>
    </row>
    <row r="7" spans="5:41" ht="18.95" customHeight="1">
      <c r="P7" s="1337" t="s">
        <v>2469</v>
      </c>
      <c r="X7" s="1341" t="s">
        <v>737</v>
      </c>
      <c r="Y7" s="1339" t="s">
        <v>2293</v>
      </c>
      <c r="Z7" s="1078"/>
      <c r="AA7" s="1078"/>
      <c r="AB7" s="1078"/>
      <c r="AC7" s="1078"/>
      <c r="AD7" s="1078"/>
      <c r="AE7" s="1078"/>
      <c r="AF7" s="1078"/>
      <c r="AG7" s="1078"/>
      <c r="AH7" s="1078"/>
      <c r="AI7" s="1078"/>
      <c r="AJ7" s="1078"/>
      <c r="AK7" s="1078"/>
      <c r="AL7" s="1078"/>
      <c r="AM7" s="1078"/>
      <c r="AN7" s="1078"/>
      <c r="AO7" s="486" t="s">
        <v>2474</v>
      </c>
    </row>
    <row r="8" spans="5:41" ht="18.95" customHeight="1">
      <c r="X8" s="1341" t="s">
        <v>737</v>
      </c>
      <c r="Y8" s="1339" t="s">
        <v>3452</v>
      </c>
      <c r="Z8" s="1078"/>
      <c r="AA8" s="1078"/>
      <c r="AB8" s="1078"/>
      <c r="AC8" s="1078"/>
      <c r="AD8" s="1078"/>
      <c r="AE8" s="1078"/>
      <c r="AF8" s="1078"/>
      <c r="AG8" s="1078"/>
      <c r="AH8" s="1078"/>
      <c r="AI8" s="1078"/>
      <c r="AJ8" s="1078"/>
      <c r="AK8" s="1078"/>
      <c r="AL8" s="1078"/>
      <c r="AM8" s="1078"/>
      <c r="AN8" s="1078"/>
      <c r="AO8" s="486" t="s">
        <v>3515</v>
      </c>
    </row>
    <row r="9" spans="5:41" ht="18.95" customHeight="1">
      <c r="X9" s="1341" t="s">
        <v>737</v>
      </c>
      <c r="Y9" s="1339" t="s">
        <v>3453</v>
      </c>
      <c r="Z9" s="1078"/>
      <c r="AA9" s="1078"/>
      <c r="AB9" s="1078"/>
      <c r="AC9" s="1078"/>
      <c r="AD9" s="1078"/>
      <c r="AE9" s="1078"/>
      <c r="AF9" s="1078"/>
      <c r="AG9" s="1078"/>
      <c r="AH9" s="1078"/>
      <c r="AI9" s="1078"/>
      <c r="AJ9" s="1078"/>
      <c r="AK9" s="1078"/>
      <c r="AL9" s="1078"/>
      <c r="AM9" s="1078"/>
      <c r="AN9" s="1078"/>
      <c r="AO9" s="486" t="s">
        <v>3514</v>
      </c>
    </row>
    <row r="10" spans="5:41" ht="18.95" customHeight="1">
      <c r="X10" s="1341" t="s">
        <v>737</v>
      </c>
      <c r="Y10" s="1339" t="s">
        <v>1669</v>
      </c>
      <c r="Z10" s="1078"/>
      <c r="AA10" s="1078"/>
      <c r="AB10" s="1078"/>
      <c r="AC10" s="1078"/>
      <c r="AD10" s="1078"/>
      <c r="AE10" s="1078"/>
      <c r="AF10" s="1078"/>
      <c r="AG10" s="1078"/>
      <c r="AH10" s="1078"/>
      <c r="AI10" s="1078"/>
      <c r="AJ10" s="1078"/>
      <c r="AK10" s="1078"/>
      <c r="AL10" s="1078"/>
      <c r="AM10" s="1078"/>
      <c r="AN10" s="1078"/>
      <c r="AO10" s="486" t="s">
        <v>2496</v>
      </c>
    </row>
    <row r="11" spans="5:41" ht="9.9499999999999993" customHeight="1"/>
    <row r="12" spans="5:41" ht="18.95" customHeight="1">
      <c r="X12" s="1340" t="s">
        <v>2103</v>
      </c>
      <c r="Y12" s="1336" t="s">
        <v>2475</v>
      </c>
      <c r="Z12" s="1336"/>
      <c r="AA12" s="1336"/>
      <c r="AB12" s="1336"/>
      <c r="AC12" s="1336"/>
      <c r="AD12" s="1336"/>
      <c r="AE12" s="1336"/>
      <c r="AF12" s="1336"/>
      <c r="AG12" s="1336"/>
      <c r="AH12" s="1336"/>
      <c r="AI12" s="1336"/>
      <c r="AJ12" s="1336"/>
      <c r="AK12" s="1336"/>
      <c r="AL12" s="1336"/>
      <c r="AM12" s="1336"/>
      <c r="AN12" s="1336"/>
      <c r="AO12" s="486" t="s">
        <v>2477</v>
      </c>
    </row>
    <row r="13" spans="5:41" ht="18.95" customHeight="1">
      <c r="X13" s="1340" t="s">
        <v>2103</v>
      </c>
      <c r="Y13" s="1336" t="s">
        <v>2476</v>
      </c>
      <c r="Z13" s="1336"/>
      <c r="AA13" s="1336"/>
      <c r="AB13" s="1336"/>
      <c r="AC13" s="1336"/>
      <c r="AD13" s="1336"/>
      <c r="AE13" s="1336"/>
      <c r="AF13" s="1336"/>
      <c r="AG13" s="1336"/>
      <c r="AH13" s="1336"/>
      <c r="AI13" s="1336"/>
      <c r="AJ13" s="1336"/>
      <c r="AK13" s="1336"/>
      <c r="AL13" s="1336"/>
      <c r="AM13" s="1336"/>
      <c r="AN13" s="1336"/>
      <c r="AO13" s="486" t="s">
        <v>3126</v>
      </c>
    </row>
    <row r="14" spans="5:41" ht="18.95" customHeight="1">
      <c r="X14" s="1340" t="s">
        <v>2103</v>
      </c>
      <c r="Y14" s="1336" t="s">
        <v>3068</v>
      </c>
      <c r="Z14" s="1336"/>
      <c r="AA14" s="1336"/>
      <c r="AB14" s="1336"/>
      <c r="AC14" s="1336"/>
      <c r="AD14" s="1336"/>
      <c r="AE14" s="1336"/>
      <c r="AF14" s="1336"/>
      <c r="AG14" s="1336"/>
      <c r="AH14" s="1336"/>
      <c r="AI14" s="1336"/>
      <c r="AJ14" s="1336"/>
      <c r="AK14" s="1336"/>
      <c r="AL14" s="1336"/>
      <c r="AM14" s="1336"/>
      <c r="AN14" s="1336"/>
      <c r="AO14" s="486" t="s">
        <v>3069</v>
      </c>
    </row>
    <row r="15" spans="5:41" ht="9.9499999999999993" customHeight="1"/>
    <row r="16" spans="5:41" ht="18.95" customHeight="1">
      <c r="P16" s="1337" t="s">
        <v>2478</v>
      </c>
      <c r="X16" s="1341" t="s">
        <v>737</v>
      </c>
      <c r="Y16" s="1681" t="s">
        <v>3684</v>
      </c>
      <c r="Z16" s="1078"/>
      <c r="AA16" s="1078"/>
      <c r="AB16" s="1078"/>
      <c r="AC16" s="1078"/>
      <c r="AD16" s="1078"/>
      <c r="AE16" s="1078"/>
      <c r="AF16" s="1078"/>
      <c r="AG16" s="1078"/>
      <c r="AH16" s="1078"/>
      <c r="AI16" s="1078"/>
      <c r="AJ16" s="1078"/>
      <c r="AK16" s="1078"/>
      <c r="AL16" s="1078"/>
      <c r="AM16" s="1078"/>
      <c r="AN16" s="1078"/>
      <c r="AO16" s="486" t="s">
        <v>3677</v>
      </c>
    </row>
    <row r="17" spans="16:41" ht="18.95" customHeight="1">
      <c r="P17" s="1337"/>
      <c r="X17" s="1341" t="s">
        <v>737</v>
      </c>
      <c r="Y17" s="1482" t="s">
        <v>1686</v>
      </c>
      <c r="Z17" s="1078"/>
      <c r="AA17" s="1078"/>
      <c r="AB17" s="1078"/>
      <c r="AC17" s="1078"/>
      <c r="AD17" s="1078"/>
      <c r="AE17" s="1078"/>
      <c r="AF17" s="1078"/>
      <c r="AG17" s="1078"/>
      <c r="AH17" s="1078"/>
      <c r="AI17" s="1078"/>
      <c r="AJ17" s="1078"/>
      <c r="AK17" s="1078"/>
      <c r="AL17" s="1078"/>
      <c r="AM17" s="1078"/>
      <c r="AN17" s="1078"/>
      <c r="AO17" s="486" t="s">
        <v>3127</v>
      </c>
    </row>
    <row r="18" spans="16:41" ht="18.95" customHeight="1">
      <c r="P18" s="1337"/>
      <c r="X18" s="1341" t="s">
        <v>737</v>
      </c>
      <c r="Y18" s="1339" t="s">
        <v>1750</v>
      </c>
      <c r="Z18" s="1078"/>
      <c r="AA18" s="1078"/>
      <c r="AB18" s="1078"/>
      <c r="AC18" s="1078"/>
      <c r="AD18" s="1078"/>
      <c r="AE18" s="1078"/>
      <c r="AF18" s="1078"/>
      <c r="AG18" s="1078"/>
      <c r="AH18" s="1078"/>
      <c r="AI18" s="1078"/>
      <c r="AJ18" s="1078"/>
      <c r="AK18" s="1078"/>
      <c r="AL18" s="1078"/>
      <c r="AM18" s="1078"/>
      <c r="AN18" s="1078"/>
      <c r="AO18" s="486" t="s">
        <v>3195</v>
      </c>
    </row>
    <row r="19" spans="16:41" ht="18.95" customHeight="1">
      <c r="X19" s="1341" t="s">
        <v>737</v>
      </c>
      <c r="Y19" s="1339" t="s">
        <v>3128</v>
      </c>
      <c r="Z19" s="1078"/>
      <c r="AA19" s="1078"/>
      <c r="AB19" s="1078"/>
      <c r="AC19" s="1078"/>
      <c r="AD19" s="1078"/>
      <c r="AE19" s="1078"/>
      <c r="AF19" s="1078"/>
      <c r="AG19" s="1078"/>
      <c r="AH19" s="1078"/>
      <c r="AI19" s="1078"/>
      <c r="AJ19" s="1078"/>
      <c r="AK19" s="1078"/>
      <c r="AL19" s="1078"/>
      <c r="AM19" s="1078"/>
      <c r="AN19" s="1078"/>
      <c r="AO19" s="486" t="s">
        <v>3189</v>
      </c>
    </row>
    <row r="20" spans="16:41" ht="18.95" customHeight="1">
      <c r="X20" s="1341" t="s">
        <v>737</v>
      </c>
      <c r="Y20" s="1339" t="s">
        <v>3075</v>
      </c>
      <c r="Z20" s="1078"/>
      <c r="AA20" s="1078"/>
      <c r="AB20" s="1078"/>
      <c r="AC20" s="1078"/>
      <c r="AD20" s="1078"/>
      <c r="AE20" s="1078"/>
      <c r="AF20" s="1078"/>
      <c r="AG20" s="1078"/>
      <c r="AH20" s="1078"/>
      <c r="AI20" s="1078"/>
      <c r="AJ20" s="1078"/>
      <c r="AK20" s="1078"/>
      <c r="AL20" s="1078"/>
      <c r="AM20" s="1078"/>
      <c r="AN20" s="1078"/>
      <c r="AO20" s="486" t="s">
        <v>3130</v>
      </c>
    </row>
    <row r="21" spans="16:41" ht="18.95" customHeight="1">
      <c r="X21" s="1341" t="s">
        <v>737</v>
      </c>
      <c r="Y21" s="1339" t="s">
        <v>3188</v>
      </c>
      <c r="Z21" s="1078"/>
      <c r="AA21" s="1078"/>
      <c r="AB21" s="1078"/>
      <c r="AC21" s="1078"/>
      <c r="AD21" s="1078"/>
      <c r="AE21" s="1078"/>
      <c r="AF21" s="1078"/>
      <c r="AG21" s="1078"/>
      <c r="AH21" s="1078"/>
      <c r="AI21" s="1078"/>
      <c r="AJ21" s="1078"/>
      <c r="AK21" s="1078"/>
      <c r="AL21" s="1078"/>
      <c r="AM21" s="1078"/>
      <c r="AN21" s="1078"/>
      <c r="AO21" s="486" t="s">
        <v>3190</v>
      </c>
    </row>
    <row r="22" spans="16:41" ht="9.9499999999999993" customHeight="1"/>
    <row r="23" spans="16:41" ht="18.95" customHeight="1">
      <c r="P23" s="1337"/>
      <c r="X23" s="1340" t="s">
        <v>2103</v>
      </c>
      <c r="Y23" s="1336" t="s">
        <v>2489</v>
      </c>
      <c r="Z23" s="1336"/>
      <c r="AA23" s="1336"/>
      <c r="AB23" s="1336"/>
      <c r="AC23" s="1336"/>
      <c r="AD23" s="1336"/>
      <c r="AE23" s="1336"/>
      <c r="AF23" s="1336"/>
      <c r="AG23" s="1336"/>
      <c r="AH23" s="1336"/>
      <c r="AI23" s="1336"/>
      <c r="AJ23" s="1336"/>
      <c r="AK23" s="1336"/>
      <c r="AL23" s="1336"/>
      <c r="AM23" s="1336"/>
      <c r="AN23" s="1336"/>
      <c r="AO23" s="486" t="s">
        <v>3194</v>
      </c>
    </row>
    <row r="24" spans="16:41" ht="9.9499999999999993" customHeight="1"/>
    <row r="25" spans="16:41" ht="18.95" customHeight="1">
      <c r="P25" s="1337" t="s">
        <v>2481</v>
      </c>
      <c r="X25" s="1341" t="s">
        <v>3744</v>
      </c>
      <c r="Y25" s="2377" t="s">
        <v>3746</v>
      </c>
      <c r="Z25" s="1078"/>
      <c r="AA25" s="1078"/>
      <c r="AB25" s="1078"/>
      <c r="AC25" s="1078"/>
      <c r="AD25" s="1078"/>
      <c r="AE25" s="1078"/>
      <c r="AF25" s="1078"/>
      <c r="AG25" s="1078"/>
      <c r="AH25" s="1078"/>
      <c r="AI25" s="1078"/>
      <c r="AJ25" s="1078"/>
      <c r="AK25" s="2375"/>
      <c r="AL25" s="2375"/>
      <c r="AM25" s="2375"/>
      <c r="AN25" s="2375"/>
    </row>
    <row r="26" spans="16:41" ht="18.95" customHeight="1">
      <c r="P26" s="1337" t="s">
        <v>2482</v>
      </c>
      <c r="X26" s="1341" t="s">
        <v>737</v>
      </c>
      <c r="Y26" s="1681" t="s">
        <v>3731</v>
      </c>
      <c r="Z26" s="1078"/>
      <c r="AA26" s="1078"/>
      <c r="AB26" s="1078"/>
      <c r="AC26" s="1078"/>
      <c r="AD26" s="1078"/>
      <c r="AE26" s="1078"/>
      <c r="AF26" s="1078"/>
      <c r="AG26" s="1078"/>
      <c r="AH26" s="1078"/>
      <c r="AI26" s="1078"/>
      <c r="AJ26" s="1078"/>
      <c r="AK26" s="2375" t="s">
        <v>3742</v>
      </c>
      <c r="AL26" s="2375"/>
      <c r="AM26" s="2375"/>
      <c r="AN26" s="2375"/>
      <c r="AO26" s="486" t="s">
        <v>3732</v>
      </c>
    </row>
    <row r="27" spans="16:41" ht="18.95" customHeight="1">
      <c r="P27" s="1337"/>
      <c r="X27" s="1341" t="s">
        <v>737</v>
      </c>
      <c r="Y27" s="1681" t="s">
        <v>3733</v>
      </c>
      <c r="Z27" s="1078"/>
      <c r="AA27" s="1078"/>
      <c r="AB27" s="1078"/>
      <c r="AC27" s="1078"/>
      <c r="AD27" s="1078"/>
      <c r="AE27" s="1078"/>
      <c r="AF27" s="1078"/>
      <c r="AG27" s="1078"/>
      <c r="AH27" s="1078"/>
      <c r="AI27" s="1078"/>
      <c r="AJ27" s="1078"/>
      <c r="AK27" s="2375" t="s">
        <v>3742</v>
      </c>
      <c r="AL27" s="2375"/>
      <c r="AM27" s="2375"/>
      <c r="AN27" s="2375"/>
      <c r="AO27" s="486" t="s">
        <v>3734</v>
      </c>
    </row>
    <row r="28" spans="16:41" ht="18.95" customHeight="1">
      <c r="P28" s="1337"/>
      <c r="X28" s="1341" t="s">
        <v>737</v>
      </c>
      <c r="Y28" s="1339" t="s">
        <v>2393</v>
      </c>
      <c r="Z28" s="1078"/>
      <c r="AA28" s="1078"/>
      <c r="AB28" s="1078"/>
      <c r="AC28" s="1078"/>
      <c r="AD28" s="1078"/>
      <c r="AE28" s="1078"/>
      <c r="AF28" s="1078"/>
      <c r="AG28" s="1078"/>
      <c r="AH28" s="1078"/>
      <c r="AI28" s="1078"/>
      <c r="AJ28" s="1078"/>
      <c r="AK28" s="2375" t="s">
        <v>3742</v>
      </c>
      <c r="AL28" s="2375"/>
      <c r="AM28" s="2375"/>
      <c r="AN28" s="2375"/>
      <c r="AO28" s="486" t="s">
        <v>2487</v>
      </c>
    </row>
    <row r="29" spans="16:41" ht="18.95" customHeight="1">
      <c r="X29" s="1341" t="s">
        <v>737</v>
      </c>
      <c r="Y29" s="1339" t="s">
        <v>3494</v>
      </c>
      <c r="Z29" s="1078"/>
      <c r="AA29" s="1078"/>
      <c r="AB29" s="1078"/>
      <c r="AC29" s="1078"/>
      <c r="AD29" s="1078"/>
      <c r="AE29" s="1078"/>
      <c r="AF29" s="1078"/>
      <c r="AG29" s="1078"/>
      <c r="AH29" s="1078"/>
      <c r="AI29" s="1078"/>
      <c r="AJ29" s="1078"/>
      <c r="AK29" s="2375" t="s">
        <v>3742</v>
      </c>
      <c r="AL29" s="2375"/>
      <c r="AM29" s="2375"/>
      <c r="AN29" s="2375"/>
      <c r="AO29" s="486" t="s">
        <v>3516</v>
      </c>
    </row>
    <row r="30" spans="16:41" ht="18.95" customHeight="1">
      <c r="X30" s="1341" t="s">
        <v>737</v>
      </c>
      <c r="Y30" s="1339" t="s">
        <v>3510</v>
      </c>
      <c r="Z30" s="1078"/>
      <c r="AA30" s="1078"/>
      <c r="AB30" s="1078"/>
      <c r="AC30" s="1078"/>
      <c r="AD30" s="1078"/>
      <c r="AE30" s="1078"/>
      <c r="AF30" s="1078"/>
      <c r="AG30" s="1078"/>
      <c r="AH30" s="1078"/>
      <c r="AI30" s="1078"/>
      <c r="AJ30" s="1078"/>
      <c r="AK30" s="2375" t="s">
        <v>3742</v>
      </c>
      <c r="AL30" s="2375"/>
      <c r="AM30" s="2375"/>
      <c r="AN30" s="2375"/>
      <c r="AO30" s="486" t="s">
        <v>3513</v>
      </c>
    </row>
    <row r="31" spans="16:41" ht="18.95" customHeight="1">
      <c r="X31" s="1341" t="s">
        <v>737</v>
      </c>
      <c r="Y31" s="1339" t="s">
        <v>1843</v>
      </c>
      <c r="Z31" s="1078"/>
      <c r="AA31" s="1078"/>
      <c r="AB31" s="1078"/>
      <c r="AC31" s="1078"/>
      <c r="AD31" s="1078"/>
      <c r="AE31" s="1078"/>
      <c r="AF31" s="1078"/>
      <c r="AG31" s="1078"/>
      <c r="AH31" s="1078"/>
      <c r="AI31" s="1078"/>
      <c r="AJ31" s="1078"/>
      <c r="AK31" s="2375" t="s">
        <v>3742</v>
      </c>
      <c r="AL31" s="2375"/>
      <c r="AM31" s="2375"/>
      <c r="AN31" s="2375"/>
      <c r="AO31" s="486" t="s">
        <v>3191</v>
      </c>
    </row>
    <row r="32" spans="16:41" s="962" customFormat="1" ht="9.9499999999999993" customHeight="1">
      <c r="X32" s="2378"/>
      <c r="Y32" s="2379"/>
      <c r="AK32" s="2380"/>
      <c r="AL32" s="2380"/>
      <c r="AM32" s="2380"/>
      <c r="AN32" s="2380"/>
    </row>
    <row r="33" spans="1:63" ht="18.95" customHeight="1">
      <c r="X33" s="2373" t="s">
        <v>3745</v>
      </c>
      <c r="Y33" s="2377" t="s">
        <v>3723</v>
      </c>
      <c r="Z33" s="1078"/>
      <c r="AA33" s="1078"/>
      <c r="AB33" s="1078"/>
      <c r="AC33" s="1078"/>
      <c r="AD33" s="1078"/>
      <c r="AE33" s="1078"/>
      <c r="AF33" s="1078"/>
      <c r="AG33" s="1078"/>
      <c r="AH33" s="1078"/>
      <c r="AI33" s="1078"/>
      <c r="AJ33" s="1078"/>
      <c r="AK33" s="2376"/>
      <c r="AL33" s="2376"/>
      <c r="AM33" s="2376"/>
      <c r="AN33" s="2376"/>
    </row>
    <row r="34" spans="1:63" ht="18.95" customHeight="1">
      <c r="X34" s="1341"/>
      <c r="Y34" s="1341" t="s">
        <v>737</v>
      </c>
      <c r="Z34" s="1339" t="s">
        <v>3724</v>
      </c>
      <c r="AA34" s="1078"/>
      <c r="AB34" s="1078"/>
      <c r="AC34" s="1078"/>
      <c r="AD34" s="1078"/>
      <c r="AE34" s="1078"/>
      <c r="AF34" s="1078"/>
      <c r="AG34" s="1078"/>
      <c r="AH34" s="1078"/>
      <c r="AI34" s="1078"/>
      <c r="AJ34" s="1078"/>
      <c r="AK34" s="2381" t="s">
        <v>3743</v>
      </c>
      <c r="AL34" s="2381"/>
      <c r="AM34" s="2381"/>
      <c r="AN34" s="2381"/>
      <c r="AO34" s="486" t="s">
        <v>3727</v>
      </c>
    </row>
    <row r="35" spans="1:63" ht="18.95" customHeight="1">
      <c r="X35" s="1341"/>
      <c r="Y35" s="1341" t="s">
        <v>737</v>
      </c>
      <c r="Z35" s="1339" t="s">
        <v>3726</v>
      </c>
      <c r="AA35" s="1078"/>
      <c r="AB35" s="1078"/>
      <c r="AC35" s="1078"/>
      <c r="AD35" s="1078"/>
      <c r="AE35" s="1078"/>
      <c r="AF35" s="1078"/>
      <c r="AG35" s="1078"/>
      <c r="AH35" s="1078"/>
      <c r="AI35" s="1078"/>
      <c r="AJ35" s="1078"/>
      <c r="AK35" s="2381" t="s">
        <v>3743</v>
      </c>
      <c r="AL35" s="2381"/>
      <c r="AM35" s="2381"/>
      <c r="AN35" s="2381"/>
      <c r="AO35" s="486" t="s">
        <v>3728</v>
      </c>
    </row>
    <row r="36" spans="1:63" ht="18.95" customHeight="1">
      <c r="X36" s="1341"/>
      <c r="Y36" s="1341" t="s">
        <v>737</v>
      </c>
      <c r="Z36" s="1339" t="s">
        <v>3725</v>
      </c>
      <c r="AA36" s="1078"/>
      <c r="AB36" s="1078"/>
      <c r="AC36" s="1078"/>
      <c r="AD36" s="1078"/>
      <c r="AE36" s="1078"/>
      <c r="AF36" s="1078"/>
      <c r="AG36" s="1078"/>
      <c r="AH36" s="1078"/>
      <c r="AI36" s="1078"/>
      <c r="AJ36" s="1078"/>
      <c r="AK36" s="2381" t="s">
        <v>3743</v>
      </c>
      <c r="AL36" s="2381"/>
      <c r="AM36" s="2381"/>
      <c r="AN36" s="2381"/>
      <c r="AO36" s="486" t="s">
        <v>3729</v>
      </c>
    </row>
    <row r="37" spans="1:63" ht="9.9499999999999993" customHeight="1"/>
    <row r="38" spans="1:63" ht="18.95" customHeight="1">
      <c r="X38" s="1340" t="s">
        <v>2103</v>
      </c>
      <c r="Y38" s="1336" t="s">
        <v>2485</v>
      </c>
      <c r="Z38" s="1336"/>
      <c r="AA38" s="1336"/>
      <c r="AB38" s="1336"/>
      <c r="AC38" s="1336"/>
      <c r="AD38" s="1336"/>
      <c r="AE38" s="1336"/>
      <c r="AF38" s="1336"/>
      <c r="AG38" s="1336"/>
      <c r="AH38" s="1336"/>
      <c r="AI38" s="1336"/>
      <c r="AJ38" s="1336"/>
      <c r="AK38" s="1336"/>
      <c r="AL38" s="1336"/>
      <c r="AM38" s="1336"/>
      <c r="AN38" s="1336"/>
      <c r="AO38" s="486" t="s">
        <v>2488</v>
      </c>
    </row>
    <row r="39" spans="1:63" ht="18.95" customHeight="1">
      <c r="X39" s="1340" t="s">
        <v>2103</v>
      </c>
      <c r="Y39" s="1336" t="s">
        <v>2486</v>
      </c>
      <c r="Z39" s="1336"/>
      <c r="AA39" s="1336"/>
      <c r="AB39" s="1336"/>
      <c r="AC39" s="1336"/>
      <c r="AD39" s="1336"/>
      <c r="AE39" s="1336"/>
      <c r="AF39" s="1336"/>
      <c r="AG39" s="1336"/>
      <c r="AH39" s="1336"/>
      <c r="AI39" s="1336"/>
      <c r="AJ39" s="1336"/>
      <c r="AK39" s="1336"/>
      <c r="AL39" s="1336"/>
      <c r="AM39" s="1336"/>
      <c r="AN39" s="1336"/>
      <c r="AO39" s="486" t="s">
        <v>3131</v>
      </c>
    </row>
    <row r="40" spans="1:63" ht="18.95" customHeight="1">
      <c r="X40" s="1340" t="s">
        <v>2103</v>
      </c>
      <c r="Y40" s="1336" t="s">
        <v>3132</v>
      </c>
      <c r="Z40" s="1336"/>
      <c r="AA40" s="1336"/>
      <c r="AB40" s="1336"/>
      <c r="AC40" s="1336"/>
      <c r="AD40" s="1336"/>
      <c r="AE40" s="1336"/>
      <c r="AF40" s="1336"/>
      <c r="AG40" s="1336"/>
      <c r="AH40" s="1336"/>
      <c r="AI40" s="1336"/>
      <c r="AJ40" s="1336"/>
      <c r="AK40" s="1336"/>
      <c r="AL40" s="1336"/>
      <c r="AM40" s="1336"/>
      <c r="AN40" s="1336"/>
      <c r="AO40" s="486" t="s">
        <v>3133</v>
      </c>
    </row>
    <row r="41" spans="1:63" ht="18.95" customHeight="1">
      <c r="X41" s="1340" t="s">
        <v>2103</v>
      </c>
      <c r="Y41" s="1336" t="s">
        <v>3675</v>
      </c>
      <c r="Z41" s="1336"/>
      <c r="AA41" s="1336"/>
      <c r="AB41" s="1336"/>
      <c r="AC41" s="1336"/>
      <c r="AD41" s="1336"/>
      <c r="AE41" s="1336"/>
      <c r="AF41" s="1336"/>
      <c r="AG41" s="1336"/>
      <c r="AH41" s="1336"/>
      <c r="AI41" s="1336"/>
      <c r="AJ41" s="1336"/>
      <c r="AK41" s="1336"/>
      <c r="AL41" s="1336"/>
      <c r="AM41" s="1336"/>
      <c r="AN41" s="1336"/>
      <c r="AO41" s="486" t="s">
        <v>3676</v>
      </c>
    </row>
    <row r="42" spans="1:63" ht="9.9499999999999993" customHeight="1"/>
    <row r="43" spans="1:63" ht="18.95" customHeight="1">
      <c r="J43" s="488"/>
    </row>
    <row r="44" spans="1:63" ht="18.95" customHeight="1">
      <c r="F44" s="924" t="s">
        <v>2260</v>
      </c>
    </row>
    <row r="45" spans="1:63" ht="18.95" customHeight="1">
      <c r="J45" s="488"/>
    </row>
    <row r="46" spans="1:63" ht="18.95" customHeight="1">
      <c r="A46" s="920"/>
      <c r="B46" s="920"/>
      <c r="C46" s="920"/>
      <c r="D46" s="920"/>
      <c r="E46" s="920"/>
      <c r="F46" s="920"/>
      <c r="G46" s="924" t="s">
        <v>2261</v>
      </c>
      <c r="J46" s="488"/>
    </row>
    <row r="47" spans="1:63" ht="18.95" customHeight="1">
      <c r="A47" s="920"/>
      <c r="B47" s="920"/>
      <c r="C47" s="920"/>
      <c r="D47" s="920"/>
      <c r="E47" s="920"/>
      <c r="F47" s="920"/>
    </row>
    <row r="48" spans="1:63" ht="5.0999999999999996" customHeight="1">
      <c r="A48" s="920"/>
      <c r="B48" s="920"/>
      <c r="C48" s="920"/>
      <c r="D48" s="920"/>
      <c r="E48" s="920"/>
      <c r="F48" s="920"/>
      <c r="G48"/>
      <c r="H48"/>
      <c r="I48" s="2331"/>
      <c r="J48" s="2326"/>
      <c r="K48" s="2327"/>
      <c r="L48" s="2327"/>
      <c r="M48" s="2327"/>
      <c r="N48" s="2327"/>
      <c r="O48" s="2327"/>
      <c r="P48" s="2328"/>
      <c r="Q48" s="2331"/>
      <c r="R48" s="2331"/>
      <c r="S48" s="2331"/>
      <c r="T48" s="2331"/>
      <c r="U48" s="2331"/>
      <c r="V48" s="2331"/>
      <c r="W48" s="2331"/>
      <c r="X48" s="920"/>
      <c r="Y48" s="920"/>
      <c r="Z48" s="920"/>
      <c r="AA48" s="920"/>
      <c r="AB48" s="920"/>
      <c r="AC48" s="920"/>
      <c r="AD48" s="920"/>
      <c r="AE48" s="920"/>
      <c r="AF48" s="920"/>
      <c r="AG48" s="920"/>
      <c r="AH48" s="920"/>
      <c r="AI48" s="920"/>
      <c r="AJ48" s="920"/>
      <c r="AK48" s="920"/>
      <c r="AL48" s="920"/>
      <c r="AM48" s="920"/>
      <c r="AN48" s="920"/>
      <c r="AO48" s="920"/>
      <c r="AP48" s="920"/>
      <c r="AQ48" s="920"/>
      <c r="AR48" s="920"/>
      <c r="AS48" s="920"/>
      <c r="AT48" s="920"/>
      <c r="AU48" s="920"/>
      <c r="AV48" s="920"/>
      <c r="AW48" s="920"/>
      <c r="AX48" s="920"/>
      <c r="AY48" s="920"/>
      <c r="AZ48" s="920"/>
      <c r="BA48" s="920"/>
      <c r="BB48" s="920"/>
      <c r="BC48" s="920"/>
      <c r="BD48" s="920"/>
      <c r="BE48" s="920"/>
      <c r="BF48" s="920"/>
      <c r="BG48" s="920"/>
      <c r="BH48" s="920"/>
      <c r="BI48" s="920"/>
      <c r="BJ48" s="920"/>
      <c r="BK48" s="920"/>
    </row>
    <row r="49" spans="1:86" ht="18.95" customHeight="1">
      <c r="A49" s="920"/>
      <c r="B49" s="920"/>
      <c r="C49" s="920"/>
      <c r="D49" s="920"/>
      <c r="E49" s="920"/>
      <c r="F49" s="920"/>
      <c r="G49"/>
      <c r="H49"/>
      <c r="I49" s="2331"/>
      <c r="J49" s="907" t="s">
        <v>1653</v>
      </c>
      <c r="K49" s="908"/>
      <c r="L49" s="908"/>
      <c r="M49" s="908"/>
      <c r="N49" s="908"/>
      <c r="O49" s="908"/>
      <c r="P49" s="909"/>
      <c r="Q49" s="1020" t="s">
        <v>1519</v>
      </c>
      <c r="R49" s="1021"/>
      <c r="S49" s="1021"/>
      <c r="T49" s="1021"/>
      <c r="U49" s="1022"/>
      <c r="V49" s="1023"/>
      <c r="AC49" s="920"/>
      <c r="AD49" s="920"/>
      <c r="AE49" s="920"/>
      <c r="AF49" s="920"/>
      <c r="AG49" s="920"/>
      <c r="AH49" s="920"/>
      <c r="AI49" s="920"/>
      <c r="AJ49" s="920"/>
      <c r="AK49" s="920"/>
      <c r="AL49" s="920"/>
      <c r="AM49" s="920"/>
      <c r="AN49" s="920"/>
      <c r="AO49" s="920"/>
      <c r="AP49" s="920"/>
      <c r="AQ49" s="920"/>
      <c r="AU49" s="920"/>
      <c r="AV49" s="920"/>
      <c r="AW49" s="920"/>
      <c r="AX49" s="920"/>
      <c r="AY49" s="920"/>
      <c r="AZ49" s="920"/>
      <c r="BA49" s="920"/>
      <c r="BB49" s="920"/>
      <c r="BC49" s="920"/>
      <c r="BD49" s="920"/>
      <c r="BE49" s="920"/>
      <c r="BF49" s="920"/>
      <c r="BG49" s="920"/>
      <c r="BH49" s="920"/>
      <c r="BI49" s="920"/>
      <c r="BJ49" s="920"/>
      <c r="BK49" s="920"/>
      <c r="BL49" s="920"/>
    </row>
    <row r="50" spans="1:86" ht="9.9499999999999993" customHeight="1">
      <c r="A50" s="920"/>
      <c r="B50" s="920"/>
      <c r="C50" s="920"/>
      <c r="D50" s="920"/>
      <c r="E50" s="920"/>
      <c r="F50" s="920"/>
      <c r="G50"/>
      <c r="H50"/>
      <c r="I50" s="916"/>
      <c r="J50" s="2331"/>
      <c r="K50" s="2331"/>
      <c r="L50" s="2331"/>
      <c r="M50" s="2331"/>
      <c r="N50" s="2331"/>
      <c r="O50" s="2331"/>
      <c r="P50" s="2331"/>
      <c r="Q50" s="914"/>
      <c r="R50" s="914"/>
      <c r="S50" s="914"/>
      <c r="T50" s="914"/>
      <c r="U50" s="914"/>
      <c r="V50" s="914"/>
      <c r="W50" s="914"/>
      <c r="X50" s="941"/>
      <c r="Y50" s="941"/>
      <c r="Z50" s="941"/>
      <c r="AA50" s="941"/>
      <c r="AB50" s="941"/>
      <c r="AC50" s="941"/>
      <c r="AD50" s="941"/>
      <c r="AE50" s="941"/>
      <c r="AF50" s="941"/>
      <c r="AG50" s="941"/>
      <c r="AH50" s="941"/>
      <c r="AI50" s="941"/>
      <c r="AJ50" s="941"/>
      <c r="AK50" s="941"/>
      <c r="AL50" s="941"/>
      <c r="AM50" s="941"/>
      <c r="AN50" s="941"/>
      <c r="AO50" s="941"/>
      <c r="AP50" s="941"/>
      <c r="AQ50" s="941"/>
      <c r="AR50" s="941"/>
      <c r="AS50" s="941"/>
      <c r="AT50" s="941"/>
      <c r="AU50" s="941"/>
      <c r="AV50" s="941"/>
      <c r="AW50" s="941"/>
      <c r="AX50" s="941"/>
      <c r="AY50" s="941"/>
      <c r="AZ50" s="941"/>
      <c r="BA50" s="941"/>
      <c r="BB50" s="941"/>
      <c r="BC50" s="941"/>
      <c r="BD50" s="941"/>
      <c r="BE50" s="941"/>
      <c r="BF50" s="941"/>
      <c r="BG50" s="941"/>
      <c r="BH50" s="941"/>
      <c r="BI50" s="941"/>
      <c r="BJ50" s="941"/>
      <c r="BK50" s="941"/>
      <c r="BL50" s="941"/>
      <c r="BM50" s="941"/>
      <c r="BN50" s="941"/>
      <c r="BO50" s="941"/>
      <c r="BP50" s="941"/>
      <c r="BQ50" s="941"/>
      <c r="BR50" s="941"/>
      <c r="BS50" s="941"/>
      <c r="BT50" s="941"/>
      <c r="BU50" s="941"/>
      <c r="BV50" s="1316"/>
      <c r="BW50" s="1316"/>
      <c r="BX50" s="1316"/>
      <c r="BY50" s="1316"/>
      <c r="BZ50" s="1316"/>
      <c r="CA50" s="1316"/>
      <c r="CB50" s="1316"/>
      <c r="CC50" s="1316"/>
      <c r="CD50" s="1316"/>
      <c r="CE50" s="1316"/>
      <c r="CF50" s="1316"/>
      <c r="CG50" s="1316"/>
      <c r="CH50" s="942"/>
    </row>
    <row r="51" spans="1:86" ht="18.95" customHeight="1">
      <c r="A51" s="920"/>
      <c r="B51" s="920"/>
      <c r="C51" s="920"/>
      <c r="D51" s="920"/>
      <c r="E51" s="920"/>
      <c r="F51" s="920"/>
      <c r="I51" s="935"/>
      <c r="J51" s="910" t="s">
        <v>1645</v>
      </c>
      <c r="K51" s="752"/>
      <c r="L51" s="938"/>
      <c r="M51" s="938"/>
      <c r="N51" s="2890" t="s">
        <v>1179</v>
      </c>
      <c r="O51" s="2891"/>
      <c r="P51" s="2891"/>
      <c r="Q51" s="2892"/>
      <c r="R51" s="986" t="s">
        <v>1180</v>
      </c>
      <c r="S51" s="920" t="s">
        <v>737</v>
      </c>
      <c r="T51" s="951" t="s">
        <v>1539</v>
      </c>
      <c r="U51" s="974"/>
      <c r="V51" s="974"/>
      <c r="W51" s="974"/>
      <c r="X51" s="1056" t="s">
        <v>1864</v>
      </c>
      <c r="Y51" s="1056"/>
      <c r="Z51" s="938"/>
      <c r="AA51" s="1154" t="s">
        <v>2265</v>
      </c>
      <c r="AB51" s="1155"/>
      <c r="AC51" s="1155"/>
      <c r="AD51" s="1155"/>
      <c r="AE51" s="1155"/>
      <c r="AF51" s="1156"/>
      <c r="AG51" s="986" t="s">
        <v>912</v>
      </c>
      <c r="AH51" s="920"/>
      <c r="AI51" s="920"/>
      <c r="AJ51" s="920"/>
      <c r="AK51" s="920"/>
      <c r="AL51" s="920"/>
      <c r="AM51" s="920"/>
      <c r="AN51" s="920"/>
      <c r="AO51" s="920"/>
      <c r="AP51" s="920"/>
      <c r="AQ51" s="920"/>
      <c r="AR51" s="920"/>
      <c r="AS51" s="920"/>
      <c r="AT51" s="920"/>
      <c r="AU51" s="920"/>
      <c r="AV51" s="920"/>
      <c r="AW51" s="920"/>
      <c r="AX51" s="926" t="s">
        <v>1712</v>
      </c>
      <c r="AY51" s="927"/>
      <c r="AZ51" s="928"/>
      <c r="BA51" s="926" t="s">
        <v>1537</v>
      </c>
      <c r="BB51" s="927"/>
      <c r="BC51" s="928"/>
      <c r="BD51" s="926" t="s">
        <v>1538</v>
      </c>
      <c r="BE51" s="927"/>
      <c r="BF51" s="928"/>
      <c r="BG51" s="920"/>
      <c r="BL51" s="920"/>
      <c r="BM51" s="920"/>
      <c r="BN51" s="920"/>
      <c r="BO51" s="920"/>
      <c r="BZ51" s="920"/>
      <c r="CA51" s="920"/>
      <c r="CB51" s="920"/>
      <c r="CC51" s="920"/>
      <c r="CD51" s="920"/>
      <c r="CE51" s="920"/>
      <c r="CF51" s="920"/>
      <c r="CG51" s="920"/>
      <c r="CH51" s="937"/>
    </row>
    <row r="52" spans="1:86" ht="18.95" customHeight="1">
      <c r="A52" s="920"/>
      <c r="B52" s="920"/>
      <c r="C52" s="920"/>
      <c r="D52" s="920"/>
      <c r="E52" s="920"/>
      <c r="F52" s="920"/>
      <c r="I52" s="935"/>
      <c r="J52" s="988"/>
      <c r="K52" s="974"/>
      <c r="L52" s="974"/>
      <c r="M52" s="974"/>
      <c r="N52" s="974"/>
      <c r="O52" s="974"/>
      <c r="P52" s="974"/>
      <c r="Q52" s="974"/>
      <c r="R52" s="974"/>
      <c r="S52" s="974"/>
      <c r="T52" s="974"/>
      <c r="U52" s="974"/>
      <c r="V52" s="974"/>
      <c r="W52" s="974"/>
      <c r="X52" s="974"/>
      <c r="Y52" s="974"/>
      <c r="Z52" s="974"/>
      <c r="AA52" s="974"/>
      <c r="AB52" s="974"/>
      <c r="AC52" s="974"/>
      <c r="AD52" s="974"/>
      <c r="AE52" s="920"/>
      <c r="AF52" s="920"/>
      <c r="AG52" s="920"/>
      <c r="AH52" s="920"/>
      <c r="AI52" s="920"/>
      <c r="AJ52" s="920"/>
      <c r="AK52" s="920"/>
      <c r="AL52" s="920"/>
      <c r="AM52" s="920"/>
      <c r="AN52" s="920"/>
      <c r="AO52" s="920"/>
      <c r="AP52" s="920"/>
      <c r="AQ52" s="920"/>
      <c r="AR52" s="920"/>
      <c r="AS52" s="920"/>
      <c r="AT52" s="920"/>
      <c r="AU52" s="920"/>
      <c r="AV52" s="920"/>
      <c r="AW52" s="920"/>
      <c r="AX52" s="920"/>
      <c r="AY52" s="920"/>
      <c r="AZ52" s="920"/>
      <c r="BA52" s="920"/>
      <c r="BB52" s="920"/>
      <c r="BC52" s="920"/>
      <c r="BD52" s="920"/>
      <c r="BE52" s="920"/>
      <c r="BF52" s="920"/>
      <c r="BG52" s="920"/>
      <c r="BV52" s="1065"/>
      <c r="BW52" s="920"/>
      <c r="BX52" s="920"/>
      <c r="BY52" s="920"/>
      <c r="BZ52" s="920"/>
      <c r="CA52" s="920"/>
      <c r="CB52" s="920"/>
      <c r="CC52" s="920"/>
      <c r="CD52" s="920"/>
      <c r="CE52" s="920"/>
      <c r="CF52" s="920"/>
      <c r="CG52" s="920"/>
      <c r="CH52" s="937"/>
    </row>
    <row r="53" spans="1:86" ht="18.95" customHeight="1">
      <c r="A53" s="920"/>
      <c r="B53" s="920"/>
      <c r="C53" s="920"/>
      <c r="D53" s="920"/>
      <c r="E53" s="920"/>
      <c r="F53" s="920"/>
      <c r="I53" s="935"/>
      <c r="J53" s="988" t="s">
        <v>2263</v>
      </c>
      <c r="K53" s="974"/>
      <c r="L53" s="974"/>
      <c r="M53" s="974"/>
      <c r="N53" s="974"/>
      <c r="O53" s="974"/>
      <c r="P53" s="974"/>
      <c r="Q53" s="974"/>
      <c r="R53" s="974"/>
      <c r="S53" s="974"/>
      <c r="T53" s="974"/>
      <c r="U53" s="974"/>
      <c r="V53" s="974"/>
      <c r="W53" s="974"/>
      <c r="X53" s="974"/>
      <c r="Y53" s="974"/>
      <c r="Z53" s="974"/>
      <c r="AA53" s="974"/>
      <c r="AB53" s="974"/>
      <c r="AC53" s="974"/>
      <c r="AD53" s="974"/>
      <c r="AE53" s="920"/>
      <c r="AF53" s="920"/>
      <c r="AG53" s="920"/>
      <c r="AH53" s="920"/>
      <c r="AI53" s="920"/>
      <c r="AJ53" s="920"/>
      <c r="AK53" s="920"/>
      <c r="AL53" s="920"/>
      <c r="AM53" s="920"/>
      <c r="AN53" s="920"/>
      <c r="AO53" s="920"/>
      <c r="AP53" s="920"/>
      <c r="AQ53" s="920"/>
      <c r="AR53" s="920"/>
      <c r="AS53" s="920"/>
      <c r="AT53" s="920"/>
      <c r="AU53" s="920"/>
      <c r="AV53" s="920"/>
      <c r="AW53" s="920"/>
      <c r="AX53" s="920"/>
      <c r="AY53" s="920"/>
      <c r="AZ53" s="920"/>
      <c r="BA53" s="920"/>
      <c r="BB53" s="920"/>
      <c r="BC53" s="920"/>
      <c r="BD53" s="920"/>
      <c r="BE53" s="920"/>
      <c r="BF53" s="920"/>
      <c r="BG53" s="920"/>
      <c r="BH53" s="920"/>
      <c r="BI53" s="920"/>
      <c r="BJ53" s="920"/>
      <c r="BY53" s="920"/>
      <c r="BZ53" s="920"/>
      <c r="CA53" s="920"/>
      <c r="CB53" s="920"/>
      <c r="CC53" s="920"/>
      <c r="CD53" s="920"/>
      <c r="CE53" s="920"/>
      <c r="CF53" s="920"/>
      <c r="CG53" s="920"/>
      <c r="CH53" s="937"/>
    </row>
    <row r="54" spans="1:86" ht="9.9499999999999993" customHeight="1">
      <c r="A54" s="920"/>
      <c r="B54" s="920"/>
      <c r="C54" s="920"/>
      <c r="D54" s="920"/>
      <c r="E54" s="920"/>
      <c r="F54" s="920"/>
      <c r="I54" s="935"/>
      <c r="J54" s="974"/>
      <c r="K54" s="974"/>
      <c r="L54" s="974"/>
      <c r="M54" s="974"/>
      <c r="N54" s="974"/>
      <c r="O54" s="974"/>
      <c r="P54" s="974"/>
      <c r="Q54" s="974"/>
      <c r="R54" s="974"/>
      <c r="S54" s="974"/>
      <c r="T54" s="974"/>
      <c r="U54" s="974"/>
      <c r="V54" s="974"/>
      <c r="W54" s="974"/>
      <c r="X54" s="974"/>
      <c r="Y54" s="974"/>
      <c r="Z54" s="974"/>
      <c r="AA54" s="974"/>
      <c r="AB54" s="974"/>
      <c r="AC54" s="974"/>
      <c r="AD54" s="974"/>
      <c r="AE54" s="974"/>
      <c r="AF54" s="974"/>
      <c r="AG54" s="974"/>
      <c r="AH54" s="974"/>
      <c r="AI54" s="974"/>
      <c r="AJ54" s="974"/>
      <c r="AK54" s="974"/>
      <c r="AL54" s="974"/>
      <c r="AM54" s="974"/>
      <c r="AN54" s="974"/>
      <c r="AO54" s="974"/>
      <c r="AP54" s="920"/>
      <c r="AQ54" s="920"/>
      <c r="AR54" s="920"/>
      <c r="AS54" s="920"/>
      <c r="AT54" s="920"/>
      <c r="AU54" s="920"/>
      <c r="AV54" s="920"/>
      <c r="AW54" s="920"/>
      <c r="AX54" s="920"/>
      <c r="AY54" s="920"/>
      <c r="AZ54" s="920"/>
      <c r="BA54" s="920"/>
      <c r="BB54" s="920"/>
      <c r="BC54" s="920"/>
      <c r="BD54" s="920"/>
      <c r="BE54" s="920"/>
      <c r="BF54" s="920"/>
      <c r="BG54" s="920"/>
      <c r="BH54" s="920"/>
      <c r="BI54" s="920"/>
      <c r="BJ54" s="920"/>
      <c r="BK54" s="920"/>
      <c r="BL54" s="920"/>
      <c r="BM54" s="920"/>
      <c r="BN54" s="920"/>
      <c r="BO54" s="920"/>
      <c r="BP54" s="920"/>
      <c r="BQ54" s="920"/>
      <c r="BR54" s="920"/>
      <c r="BS54" s="920"/>
      <c r="BT54" s="920"/>
      <c r="BU54" s="920"/>
      <c r="BV54" s="920"/>
      <c r="BW54" s="920"/>
      <c r="BX54" s="920"/>
      <c r="BY54" s="920"/>
      <c r="BZ54" s="920"/>
      <c r="CA54" s="920"/>
      <c r="CB54" s="920"/>
      <c r="CC54" s="920"/>
      <c r="CD54" s="920"/>
      <c r="CE54" s="920"/>
      <c r="CF54" s="920"/>
      <c r="CG54" s="920"/>
      <c r="CH54" s="937"/>
    </row>
    <row r="55" spans="1:86" ht="18.95" customHeight="1">
      <c r="A55" s="920"/>
      <c r="B55" s="920"/>
      <c r="C55" s="920"/>
      <c r="D55" s="920"/>
      <c r="E55" s="920"/>
      <c r="F55" s="920"/>
      <c r="I55" s="935"/>
      <c r="J55" s="1409" t="s">
        <v>2264</v>
      </c>
      <c r="K55" s="1054"/>
      <c r="L55" s="1055"/>
      <c r="M55" s="2890" t="s">
        <v>1179</v>
      </c>
      <c r="N55" s="2891"/>
      <c r="O55" s="2891"/>
      <c r="P55" s="2892"/>
      <c r="Q55" s="986" t="s">
        <v>1180</v>
      </c>
      <c r="R55" s="987" t="s">
        <v>1654</v>
      </c>
      <c r="S55" s="2890" t="s">
        <v>1179</v>
      </c>
      <c r="T55" s="2891"/>
      <c r="U55" s="2891"/>
      <c r="V55" s="2892"/>
      <c r="W55" s="986" t="s">
        <v>1180</v>
      </c>
      <c r="X55" s="920" t="s">
        <v>737</v>
      </c>
      <c r="Y55" s="2325" t="s">
        <v>3448</v>
      </c>
      <c r="Z55" s="920"/>
      <c r="AA55" s="920"/>
      <c r="AB55" s="920"/>
      <c r="AC55" s="920"/>
      <c r="AD55" s="920"/>
      <c r="AE55" s="920"/>
      <c r="AF55" s="920"/>
      <c r="AG55" s="1056" t="s">
        <v>1647</v>
      </c>
      <c r="AH55" s="1056"/>
      <c r="AI55" s="1056"/>
      <c r="AJ55" s="938"/>
      <c r="AK55" s="992" t="s">
        <v>1995</v>
      </c>
      <c r="AL55" s="2374"/>
      <c r="AM55" s="1152"/>
      <c r="AN55" s="1152"/>
      <c r="AO55" s="1152"/>
      <c r="AP55" s="1153"/>
      <c r="AQ55" s="986" t="s">
        <v>912</v>
      </c>
      <c r="AR55" s="920"/>
      <c r="AS55" s="920"/>
      <c r="AT55" s="920"/>
      <c r="AU55" s="920"/>
      <c r="AV55" s="920"/>
      <c r="AW55" s="920"/>
      <c r="AX55" s="920"/>
      <c r="AY55" s="920"/>
      <c r="AZ55" s="920"/>
      <c r="BA55" s="920"/>
      <c r="BB55" s="920"/>
      <c r="BC55" s="920"/>
      <c r="BD55" s="920"/>
      <c r="BE55" s="920"/>
      <c r="BF55" s="920"/>
      <c r="BG55" s="920"/>
      <c r="BH55" s="920"/>
      <c r="BK55" s="920"/>
      <c r="BL55" s="920"/>
      <c r="BM55" s="920"/>
      <c r="BN55" s="920"/>
      <c r="BO55" s="920"/>
      <c r="BP55" s="920"/>
      <c r="BQ55" s="920"/>
      <c r="BR55" s="920"/>
      <c r="BS55" s="920"/>
      <c r="BT55" s="920"/>
      <c r="BU55" s="920"/>
      <c r="BV55" s="920"/>
      <c r="BW55" s="920"/>
      <c r="BX55" s="920"/>
      <c r="BY55" s="920"/>
      <c r="BZ55" s="920"/>
      <c r="CA55" s="920"/>
      <c r="CB55" s="920"/>
      <c r="CC55" s="920"/>
      <c r="CD55" s="920"/>
      <c r="CE55" s="920"/>
      <c r="CF55" s="920"/>
      <c r="CG55" s="920"/>
      <c r="CH55" s="937"/>
    </row>
    <row r="56" spans="1:86" ht="9.9499999999999993" customHeight="1">
      <c r="A56" s="920"/>
      <c r="B56" s="920"/>
      <c r="C56" s="920"/>
      <c r="D56" s="920"/>
      <c r="E56" s="920"/>
      <c r="F56" s="920"/>
      <c r="I56" s="935"/>
      <c r="J56" s="974"/>
      <c r="K56" s="974"/>
      <c r="L56" s="974"/>
      <c r="M56" s="974"/>
      <c r="N56" s="974"/>
      <c r="O56" s="974"/>
      <c r="P56" s="974"/>
      <c r="Q56" s="974"/>
      <c r="R56" s="974"/>
      <c r="S56" s="974"/>
      <c r="T56" s="974"/>
      <c r="U56" s="974"/>
      <c r="V56" s="974"/>
      <c r="W56" s="974"/>
      <c r="X56" s="974"/>
      <c r="Y56" s="974"/>
      <c r="Z56" s="974"/>
      <c r="AA56" s="974"/>
      <c r="AB56" s="974"/>
      <c r="AC56" s="974"/>
      <c r="AD56" s="974"/>
      <c r="AE56" s="974"/>
      <c r="AF56" s="974"/>
      <c r="AG56" s="974"/>
      <c r="AH56" s="974"/>
      <c r="AI56" s="974"/>
      <c r="AJ56" s="974"/>
      <c r="AK56" s="974"/>
      <c r="AL56" s="974"/>
      <c r="AM56" s="974"/>
      <c r="AN56" s="974"/>
      <c r="AO56" s="974"/>
      <c r="AP56" s="920"/>
      <c r="AQ56" s="920"/>
      <c r="AR56" s="920"/>
      <c r="AS56" s="920"/>
      <c r="AT56" s="920"/>
      <c r="AU56" s="920"/>
      <c r="AV56" s="920"/>
      <c r="AW56" s="920"/>
      <c r="AX56" s="920"/>
      <c r="AY56" s="920"/>
      <c r="AZ56" s="920"/>
      <c r="BA56" s="920"/>
      <c r="BB56" s="920"/>
      <c r="BC56" s="920"/>
      <c r="BD56" s="920"/>
      <c r="BE56" s="920"/>
      <c r="BF56" s="920"/>
      <c r="BG56" s="920"/>
      <c r="BH56" s="920"/>
      <c r="BI56" s="920"/>
      <c r="BJ56" s="920"/>
      <c r="BK56" s="920"/>
      <c r="BL56" s="920"/>
      <c r="BM56" s="920"/>
      <c r="BN56" s="920"/>
      <c r="BO56" s="920"/>
      <c r="BP56" s="920"/>
      <c r="BQ56" s="920"/>
      <c r="BR56" s="920"/>
      <c r="BS56" s="920"/>
      <c r="BT56" s="920"/>
      <c r="BU56" s="920"/>
      <c r="BV56" s="920"/>
      <c r="BW56" s="920"/>
      <c r="BX56" s="920"/>
      <c r="BY56" s="920"/>
      <c r="BZ56" s="920"/>
      <c r="CA56" s="920"/>
      <c r="CB56" s="920"/>
      <c r="CC56" s="920"/>
      <c r="CD56" s="920"/>
      <c r="CE56" s="920"/>
      <c r="CF56" s="920"/>
      <c r="CG56" s="920"/>
      <c r="CH56" s="937"/>
    </row>
    <row r="57" spans="1:86" ht="18.95" customHeight="1">
      <c r="A57" s="920"/>
      <c r="B57" s="920"/>
      <c r="C57" s="920"/>
      <c r="D57" s="920"/>
      <c r="E57" s="920"/>
      <c r="F57" s="920"/>
      <c r="I57" s="935"/>
      <c r="J57" s="949" t="s">
        <v>1542</v>
      </c>
      <c r="K57" s="981"/>
      <c r="M57" s="982" t="s">
        <v>1521</v>
      </c>
      <c r="N57" s="983"/>
      <c r="O57" s="983"/>
      <c r="P57" s="983"/>
      <c r="Q57" s="986" t="s">
        <v>1180</v>
      </c>
      <c r="R57" s="910" t="s">
        <v>1627</v>
      </c>
      <c r="S57" s="981"/>
      <c r="T57" s="938"/>
      <c r="U57" s="982" t="s">
        <v>1521</v>
      </c>
      <c r="V57" s="983"/>
      <c r="W57" s="983"/>
      <c r="X57" s="983"/>
      <c r="Y57" s="986" t="s">
        <v>912</v>
      </c>
      <c r="Z57" s="910" t="s">
        <v>1656</v>
      </c>
      <c r="AA57" s="981"/>
      <c r="AB57" s="938"/>
      <c r="AC57" s="982" t="s">
        <v>1521</v>
      </c>
      <c r="AD57" s="983"/>
      <c r="AE57" s="983"/>
      <c r="AF57" s="983"/>
      <c r="AG57" s="986" t="s">
        <v>912</v>
      </c>
      <c r="AH57" s="910" t="s">
        <v>1657</v>
      </c>
      <c r="AI57" s="981"/>
      <c r="AJ57" s="938"/>
      <c r="AK57" s="982" t="s">
        <v>1521</v>
      </c>
      <c r="AL57" s="1152"/>
      <c r="AM57" s="983"/>
      <c r="AN57" s="983"/>
      <c r="AO57" s="984"/>
      <c r="AP57" s="1056" t="s">
        <v>1655</v>
      </c>
      <c r="AQ57" s="1056"/>
      <c r="AR57" s="1056"/>
      <c r="AS57" s="1056"/>
      <c r="AT57" s="982" t="s">
        <v>1521</v>
      </c>
      <c r="AU57" s="983"/>
      <c r="AV57" s="983"/>
      <c r="AW57" s="983"/>
      <c r="AX57" s="984"/>
      <c r="AY57" s="910" t="s">
        <v>1629</v>
      </c>
      <c r="AZ57" s="981"/>
      <c r="BA57" s="938"/>
      <c r="BB57" s="982" t="s">
        <v>1521</v>
      </c>
      <c r="BC57" s="983"/>
      <c r="BD57" s="983"/>
      <c r="BE57" s="983"/>
      <c r="BF57" s="984"/>
      <c r="BG57" s="920"/>
      <c r="BH57" s="920"/>
      <c r="BI57" s="920"/>
      <c r="BJ57" s="920"/>
      <c r="BK57" s="920"/>
      <c r="BL57" s="920"/>
      <c r="BM57" s="920"/>
      <c r="BN57" s="920"/>
      <c r="BO57" s="920"/>
      <c r="BP57" s="920"/>
      <c r="BQ57" s="920"/>
      <c r="BR57" s="920"/>
      <c r="BS57" s="920"/>
      <c r="BT57" s="920"/>
      <c r="BU57" s="920"/>
      <c r="BV57" s="920"/>
      <c r="BW57" s="920"/>
      <c r="BX57" s="920"/>
      <c r="BY57" s="920"/>
      <c r="BZ57" s="920"/>
      <c r="CA57" s="920"/>
      <c r="CB57" s="920"/>
      <c r="CC57" s="920"/>
      <c r="CD57" s="920"/>
      <c r="CE57" s="920"/>
      <c r="CF57" s="920"/>
      <c r="CG57" s="920"/>
      <c r="CH57" s="937"/>
    </row>
    <row r="58" spans="1:86" ht="9.9499999999999993" customHeight="1">
      <c r="A58" s="920"/>
      <c r="B58" s="920"/>
      <c r="C58" s="920"/>
      <c r="D58" s="920"/>
      <c r="E58" s="920"/>
      <c r="F58" s="920"/>
      <c r="I58" s="935"/>
      <c r="J58" s="974"/>
      <c r="K58" s="974"/>
      <c r="L58" s="974"/>
      <c r="M58" s="974"/>
      <c r="N58" s="974"/>
      <c r="O58" s="974"/>
      <c r="P58" s="974"/>
      <c r="Q58" s="974"/>
      <c r="R58" s="974"/>
      <c r="S58" s="974"/>
      <c r="T58" s="974"/>
      <c r="U58" s="974"/>
      <c r="V58" s="974"/>
      <c r="W58" s="974"/>
      <c r="X58" s="974"/>
      <c r="Y58" s="974"/>
      <c r="Z58" s="974"/>
      <c r="AA58" s="974"/>
      <c r="AB58" s="974"/>
      <c r="AC58" s="974"/>
      <c r="AD58" s="974"/>
      <c r="AE58" s="974"/>
      <c r="AF58" s="974"/>
      <c r="AG58" s="974"/>
      <c r="AH58" s="974"/>
      <c r="AI58" s="974"/>
      <c r="AJ58" s="974"/>
      <c r="AK58" s="974"/>
      <c r="AL58" s="974"/>
      <c r="AM58" s="974"/>
      <c r="AN58" s="974"/>
      <c r="AO58" s="974"/>
      <c r="AP58" s="920"/>
      <c r="AQ58" s="920"/>
      <c r="AR58" s="920"/>
      <c r="AS58" s="920"/>
      <c r="AT58" s="920"/>
      <c r="AU58" s="920"/>
      <c r="AV58" s="920"/>
      <c r="AW58" s="920"/>
      <c r="AX58" s="920"/>
      <c r="AY58" s="920"/>
      <c r="AZ58" s="920"/>
      <c r="BA58" s="920"/>
      <c r="BB58" s="920"/>
      <c r="BC58" s="920"/>
      <c r="BD58" s="920"/>
      <c r="BE58" s="920"/>
      <c r="BF58" s="920"/>
      <c r="BG58" s="920"/>
      <c r="BH58" s="920"/>
      <c r="BI58" s="920"/>
      <c r="BJ58" s="920"/>
      <c r="BK58" s="920"/>
      <c r="BL58" s="920"/>
      <c r="BM58" s="920"/>
      <c r="BN58" s="920"/>
      <c r="BO58" s="920"/>
      <c r="BP58" s="920"/>
      <c r="BQ58" s="920"/>
      <c r="BR58" s="920"/>
      <c r="BS58" s="920"/>
      <c r="BT58" s="920"/>
      <c r="BU58" s="920"/>
      <c r="BV58" s="920"/>
      <c r="BW58" s="920"/>
      <c r="BX58" s="920"/>
      <c r="BY58" s="920"/>
      <c r="BZ58" s="920"/>
      <c r="CA58" s="920"/>
      <c r="CB58" s="920"/>
      <c r="CC58" s="920"/>
      <c r="CD58" s="920"/>
      <c r="CE58" s="920"/>
      <c r="CF58" s="920"/>
      <c r="CG58" s="920"/>
      <c r="CH58" s="937"/>
    </row>
    <row r="59" spans="1:86" ht="18.95" customHeight="1">
      <c r="A59" s="920"/>
      <c r="B59" s="920"/>
      <c r="C59" s="920"/>
      <c r="D59" s="920"/>
      <c r="E59" s="920"/>
      <c r="F59" s="920"/>
      <c r="I59" s="935"/>
      <c r="J59" s="2880" t="s">
        <v>1559</v>
      </c>
      <c r="K59" s="2810" t="s">
        <v>2142</v>
      </c>
      <c r="L59" s="2799"/>
      <c r="M59" s="2810" t="s">
        <v>2287</v>
      </c>
      <c r="N59" s="2798"/>
      <c r="O59" s="2798"/>
      <c r="P59" s="2799"/>
      <c r="Q59" s="2810" t="s">
        <v>1655</v>
      </c>
      <c r="R59" s="2798"/>
      <c r="S59" s="2798"/>
      <c r="T59" s="2799"/>
      <c r="U59" s="2810" t="s">
        <v>1769</v>
      </c>
      <c r="V59" s="2798"/>
      <c r="W59" s="2798"/>
      <c r="X59" s="2799"/>
      <c r="Y59" s="929" t="s">
        <v>1586</v>
      </c>
      <c r="Z59" s="930"/>
      <c r="AA59" s="930"/>
      <c r="AB59" s="930"/>
      <c r="AC59" s="930"/>
      <c r="AD59" s="930"/>
      <c r="AE59" s="930"/>
      <c r="AF59" s="930"/>
      <c r="AG59" s="930"/>
      <c r="AH59" s="930"/>
      <c r="AI59" s="931"/>
      <c r="AJ59" s="929" t="s">
        <v>1527</v>
      </c>
      <c r="AK59" s="930"/>
      <c r="AL59" s="930"/>
      <c r="AM59" s="930"/>
      <c r="AN59" s="930"/>
      <c r="AO59" s="930"/>
      <c r="AP59" s="930"/>
      <c r="AQ59" s="930"/>
      <c r="AR59" s="930"/>
      <c r="AS59" s="930"/>
      <c r="AT59" s="930"/>
      <c r="AU59" s="930"/>
      <c r="AV59" s="930"/>
      <c r="AW59" s="930"/>
      <c r="AX59" s="930"/>
      <c r="AY59" s="930"/>
      <c r="AZ59" s="930"/>
      <c r="BA59" s="930"/>
      <c r="BB59" s="929" t="s">
        <v>2122</v>
      </c>
      <c r="BC59" s="930"/>
      <c r="BD59" s="930"/>
      <c r="BE59" s="930"/>
      <c r="BF59" s="930"/>
      <c r="BG59" s="930"/>
      <c r="BH59" s="930"/>
      <c r="BI59" s="930"/>
      <c r="BJ59" s="930"/>
      <c r="BK59" s="930"/>
      <c r="BL59" s="930"/>
      <c r="BM59" s="931"/>
      <c r="BN59" s="930"/>
      <c r="BO59" s="930"/>
      <c r="BP59" s="931"/>
      <c r="BQ59" s="930" t="s">
        <v>1612</v>
      </c>
      <c r="BR59" s="930"/>
      <c r="BS59" s="930"/>
      <c r="BT59" s="930"/>
      <c r="BU59" s="931"/>
      <c r="BV59" s="930"/>
      <c r="BW59" s="930"/>
      <c r="BX59" s="931"/>
      <c r="BY59" s="2797" t="s">
        <v>1525</v>
      </c>
      <c r="BZ59" s="2848"/>
      <c r="CA59" s="2848"/>
      <c r="CB59" s="2848"/>
      <c r="CC59" s="2848"/>
      <c r="CD59" s="2799"/>
      <c r="CE59" s="991"/>
      <c r="CF59" s="920"/>
      <c r="CG59" s="920"/>
      <c r="CH59" s="937"/>
    </row>
    <row r="60" spans="1:86" ht="18.95" customHeight="1">
      <c r="A60" s="920"/>
      <c r="B60" s="920"/>
      <c r="C60" s="920"/>
      <c r="D60" s="920"/>
      <c r="E60" s="920"/>
      <c r="F60" s="920"/>
      <c r="I60" s="935"/>
      <c r="J60" s="2881"/>
      <c r="K60" s="2800"/>
      <c r="L60" s="2802"/>
      <c r="M60" s="2800"/>
      <c r="N60" s="2801"/>
      <c r="O60" s="2801"/>
      <c r="P60" s="2802"/>
      <c r="Q60" s="2800"/>
      <c r="R60" s="2801"/>
      <c r="S60" s="2801"/>
      <c r="T60" s="2802"/>
      <c r="U60" s="2800"/>
      <c r="V60" s="2801"/>
      <c r="W60" s="2801"/>
      <c r="X60" s="2802"/>
      <c r="Y60" s="929" t="s">
        <v>699</v>
      </c>
      <c r="Z60" s="930"/>
      <c r="AA60" s="930"/>
      <c r="AB60" s="931"/>
      <c r="AC60" s="929" t="s">
        <v>700</v>
      </c>
      <c r="AD60" s="930"/>
      <c r="AE60" s="930"/>
      <c r="AF60" s="931"/>
      <c r="AG60" s="929" t="s">
        <v>1531</v>
      </c>
      <c r="AH60" s="930"/>
      <c r="AI60" s="931"/>
      <c r="AJ60" s="929" t="s">
        <v>1561</v>
      </c>
      <c r="AK60" s="930"/>
      <c r="AL60" s="930"/>
      <c r="AM60" s="929" t="s">
        <v>1528</v>
      </c>
      <c r="AN60" s="930"/>
      <c r="AO60" s="930"/>
      <c r="AP60" s="930"/>
      <c r="AQ60" s="931"/>
      <c r="AR60" s="929" t="s">
        <v>1529</v>
      </c>
      <c r="AS60" s="930"/>
      <c r="AT60" s="930"/>
      <c r="AU60" s="930"/>
      <c r="AV60" s="930"/>
      <c r="AW60" s="930"/>
      <c r="AX60" s="931"/>
      <c r="AY60" s="929" t="s">
        <v>1530</v>
      </c>
      <c r="AZ60" s="930"/>
      <c r="BA60" s="931"/>
      <c r="BB60" s="966" t="s">
        <v>1534</v>
      </c>
      <c r="BC60" s="967"/>
      <c r="BD60" s="968"/>
      <c r="BE60" s="966" t="s">
        <v>1535</v>
      </c>
      <c r="BF60" s="967"/>
      <c r="BG60" s="968"/>
      <c r="BH60" s="963" t="s">
        <v>1545</v>
      </c>
      <c r="BI60" s="964"/>
      <c r="BJ60" s="965"/>
      <c r="BK60" s="930" t="s">
        <v>2301</v>
      </c>
      <c r="BL60" s="930"/>
      <c r="BM60" s="931"/>
      <c r="BN60" s="929" t="s">
        <v>1680</v>
      </c>
      <c r="BO60" s="930"/>
      <c r="BP60" s="931"/>
      <c r="BQ60" s="929" t="s">
        <v>1583</v>
      </c>
      <c r="BR60" s="930"/>
      <c r="BS60" s="929" t="s">
        <v>1592</v>
      </c>
      <c r="BT60" s="930"/>
      <c r="BU60" s="931"/>
      <c r="BV60" s="929" t="s">
        <v>1585</v>
      </c>
      <c r="BW60" s="930"/>
      <c r="BX60" s="931"/>
      <c r="BY60" s="2800"/>
      <c r="BZ60" s="2801"/>
      <c r="CA60" s="2801"/>
      <c r="CB60" s="2801"/>
      <c r="CC60" s="2801"/>
      <c r="CD60" s="2802"/>
      <c r="CE60" s="990" t="s">
        <v>1180</v>
      </c>
      <c r="CF60" s="920"/>
      <c r="CG60" s="920"/>
      <c r="CH60" s="937"/>
    </row>
    <row r="61" spans="1:86" ht="18.95" customHeight="1">
      <c r="A61" s="920"/>
      <c r="B61" s="920"/>
      <c r="C61" s="920"/>
      <c r="D61" s="920"/>
      <c r="E61" s="920"/>
      <c r="F61" s="920"/>
      <c r="I61" s="935"/>
      <c r="J61" s="932" t="s">
        <v>737</v>
      </c>
      <c r="K61" s="954" t="s">
        <v>1663</v>
      </c>
      <c r="L61" s="971"/>
      <c r="M61" s="954" t="s">
        <v>1659</v>
      </c>
      <c r="N61" s="955"/>
      <c r="O61" s="955"/>
      <c r="P61" s="971"/>
      <c r="Q61" s="954" t="s">
        <v>1526</v>
      </c>
      <c r="R61" s="955"/>
      <c r="S61" s="955"/>
      <c r="T61" s="971"/>
      <c r="U61" s="1029" t="s">
        <v>1995</v>
      </c>
      <c r="V61" s="1027"/>
      <c r="W61" s="1027"/>
      <c r="X61" s="1027"/>
      <c r="Y61" s="932" t="s">
        <v>1560</v>
      </c>
      <c r="Z61" s="933"/>
      <c r="AA61" s="933"/>
      <c r="AB61" s="934"/>
      <c r="AC61" s="932">
        <v>12345</v>
      </c>
      <c r="AD61" s="933"/>
      <c r="AE61" s="933"/>
      <c r="AF61" s="934"/>
      <c r="AG61" s="932" t="s">
        <v>1518</v>
      </c>
      <c r="AH61" s="933"/>
      <c r="AI61" s="934"/>
      <c r="AJ61" s="932" t="s">
        <v>1526</v>
      </c>
      <c r="AK61" s="933"/>
      <c r="AL61" s="933"/>
      <c r="AM61" s="932" t="s">
        <v>1526</v>
      </c>
      <c r="AN61" s="933"/>
      <c r="AO61" s="933"/>
      <c r="AP61" s="933"/>
      <c r="AQ61" s="934"/>
      <c r="AR61" s="932" t="s">
        <v>1562</v>
      </c>
      <c r="AS61" s="933"/>
      <c r="AT61" s="933"/>
      <c r="AU61" s="933"/>
      <c r="AV61" s="933"/>
      <c r="AW61" s="933"/>
      <c r="AX61" s="934"/>
      <c r="AY61" s="932" t="s">
        <v>1532</v>
      </c>
      <c r="AZ61" s="933"/>
      <c r="BA61" s="934"/>
      <c r="BB61" s="954" t="s">
        <v>1596</v>
      </c>
      <c r="BC61" s="955"/>
      <c r="BD61" s="971"/>
      <c r="BE61" s="954">
        <v>1</v>
      </c>
      <c r="BF61" s="955"/>
      <c r="BG61" s="971"/>
      <c r="BH61" s="954" t="s">
        <v>1595</v>
      </c>
      <c r="BI61" s="955"/>
      <c r="BJ61" s="971"/>
      <c r="BK61" s="954">
        <v>1</v>
      </c>
      <c r="BL61" s="955"/>
      <c r="BM61" s="971"/>
      <c r="BN61" s="954">
        <v>66</v>
      </c>
      <c r="BO61" s="955"/>
      <c r="BP61" s="971"/>
      <c r="BQ61" s="954" t="s">
        <v>1590</v>
      </c>
      <c r="BR61" s="955"/>
      <c r="BS61" s="1006">
        <v>15</v>
      </c>
      <c r="BT61" s="1007"/>
      <c r="BU61" s="1008"/>
      <c r="BV61" s="1009">
        <v>0</v>
      </c>
      <c r="BW61" s="1007"/>
      <c r="BX61" s="1008"/>
      <c r="BY61" s="932" t="s">
        <v>1562</v>
      </c>
      <c r="BZ61" s="933"/>
      <c r="CA61" s="933"/>
      <c r="CB61" s="933"/>
      <c r="CC61" s="933"/>
      <c r="CD61" s="934"/>
      <c r="CE61" s="993"/>
      <c r="CF61" s="920"/>
      <c r="CG61" s="920"/>
      <c r="CH61" s="937"/>
    </row>
    <row r="62" spans="1:86" ht="18.95" customHeight="1">
      <c r="A62" s="920"/>
      <c r="B62" s="920"/>
      <c r="C62" s="920"/>
      <c r="D62" s="920"/>
      <c r="E62" s="920"/>
      <c r="F62" s="920"/>
      <c r="I62" s="935"/>
      <c r="J62" s="932" t="s">
        <v>737</v>
      </c>
      <c r="K62" s="954" t="s">
        <v>1663</v>
      </c>
      <c r="L62" s="971"/>
      <c r="M62" s="954" t="s">
        <v>1659</v>
      </c>
      <c r="N62" s="955"/>
      <c r="O62" s="955"/>
      <c r="P62" s="971"/>
      <c r="Q62" s="954" t="s">
        <v>1526</v>
      </c>
      <c r="R62" s="955"/>
      <c r="S62" s="955"/>
      <c r="T62" s="971"/>
      <c r="U62" s="1029" t="s">
        <v>1995</v>
      </c>
      <c r="V62" s="1027"/>
      <c r="W62" s="1027"/>
      <c r="X62" s="1027"/>
      <c r="Y62" s="932" t="s">
        <v>1560</v>
      </c>
      <c r="Z62" s="933"/>
      <c r="AA62" s="933"/>
      <c r="AB62" s="934"/>
      <c r="AC62" s="932">
        <v>12345</v>
      </c>
      <c r="AD62" s="933"/>
      <c r="AE62" s="933"/>
      <c r="AF62" s="934"/>
      <c r="AG62" s="932" t="s">
        <v>1518</v>
      </c>
      <c r="AH62" s="933"/>
      <c r="AI62" s="934"/>
      <c r="AJ62" s="932" t="s">
        <v>1526</v>
      </c>
      <c r="AK62" s="933"/>
      <c r="AL62" s="933"/>
      <c r="AM62" s="932" t="s">
        <v>1526</v>
      </c>
      <c r="AN62" s="933"/>
      <c r="AO62" s="933"/>
      <c r="AP62" s="933"/>
      <c r="AQ62" s="934"/>
      <c r="AR62" s="932" t="s">
        <v>1562</v>
      </c>
      <c r="AS62" s="933"/>
      <c r="AT62" s="933"/>
      <c r="AU62" s="933"/>
      <c r="AV62" s="933"/>
      <c r="AW62" s="933"/>
      <c r="AX62" s="934"/>
      <c r="AY62" s="932" t="s">
        <v>1532</v>
      </c>
      <c r="AZ62" s="933"/>
      <c r="BA62" s="934"/>
      <c r="BB62" s="954" t="s">
        <v>1596</v>
      </c>
      <c r="BC62" s="955"/>
      <c r="BD62" s="971"/>
      <c r="BE62" s="954">
        <v>2</v>
      </c>
      <c r="BF62" s="955"/>
      <c r="BG62" s="971"/>
      <c r="BH62" s="954" t="s">
        <v>1595</v>
      </c>
      <c r="BI62" s="955"/>
      <c r="BJ62" s="971"/>
      <c r="BK62" s="954">
        <v>1</v>
      </c>
      <c r="BL62" s="955"/>
      <c r="BM62" s="971"/>
      <c r="BN62" s="954">
        <v>66</v>
      </c>
      <c r="BO62" s="955"/>
      <c r="BP62" s="971"/>
      <c r="BQ62" s="954" t="s">
        <v>1590</v>
      </c>
      <c r="BR62" s="955"/>
      <c r="BS62" s="1006">
        <v>20</v>
      </c>
      <c r="BT62" s="1007"/>
      <c r="BU62" s="1008"/>
      <c r="BV62" s="1009">
        <v>0</v>
      </c>
      <c r="BW62" s="1007"/>
      <c r="BX62" s="1008"/>
      <c r="BY62" s="932" t="s">
        <v>1562</v>
      </c>
      <c r="BZ62" s="933"/>
      <c r="CA62" s="933"/>
      <c r="CB62" s="933"/>
      <c r="CC62" s="933"/>
      <c r="CD62" s="934"/>
      <c r="CE62" s="986"/>
      <c r="CF62" s="920"/>
      <c r="CG62" s="920"/>
      <c r="CH62" s="937"/>
    </row>
    <row r="63" spans="1:86" ht="5.0999999999999996" customHeight="1">
      <c r="A63" s="920"/>
      <c r="B63" s="920"/>
      <c r="C63" s="920"/>
      <c r="D63" s="920"/>
      <c r="E63" s="920"/>
      <c r="F63" s="920"/>
      <c r="I63" s="935"/>
      <c r="J63" s="920"/>
      <c r="K63" s="920"/>
      <c r="L63" s="920"/>
      <c r="M63" s="920"/>
      <c r="N63" s="920"/>
      <c r="O63" s="920"/>
      <c r="P63" s="920"/>
      <c r="Q63" s="920"/>
      <c r="R63" s="920"/>
      <c r="S63" s="920"/>
      <c r="T63" s="920"/>
      <c r="U63" s="920"/>
      <c r="V63" s="920"/>
      <c r="W63" s="920"/>
      <c r="X63" s="920"/>
      <c r="Y63" s="920"/>
      <c r="Z63" s="920"/>
      <c r="AA63" s="920"/>
      <c r="AB63" s="920"/>
      <c r="AC63" s="920"/>
      <c r="AD63" s="920"/>
      <c r="AE63" s="920"/>
      <c r="AF63" s="920"/>
      <c r="AG63" s="920"/>
      <c r="AH63" s="920"/>
      <c r="AI63" s="920"/>
      <c r="AJ63" s="920"/>
      <c r="AK63" s="920"/>
      <c r="AL63" s="920"/>
      <c r="AM63" s="920"/>
      <c r="AN63" s="920"/>
      <c r="AO63" s="920"/>
      <c r="AP63" s="920"/>
      <c r="AQ63" s="920"/>
      <c r="AR63" s="920"/>
      <c r="AS63" s="920"/>
      <c r="AT63" s="920"/>
      <c r="AU63" s="920"/>
      <c r="AV63" s="920"/>
      <c r="AW63" s="920"/>
      <c r="AX63" s="920"/>
      <c r="AY63" s="920"/>
      <c r="AZ63" s="920"/>
      <c r="BA63" s="920"/>
      <c r="BB63" s="920"/>
      <c r="BC63" s="920"/>
      <c r="BD63" s="920"/>
      <c r="BE63" s="920"/>
      <c r="BF63" s="920"/>
      <c r="BG63" s="920"/>
      <c r="BH63" s="920"/>
      <c r="BI63" s="920"/>
      <c r="BJ63" s="920"/>
      <c r="BK63" s="920"/>
      <c r="BL63" s="920"/>
      <c r="BM63" s="920"/>
      <c r="BN63" s="920"/>
      <c r="BO63" s="920"/>
      <c r="BP63" s="920"/>
      <c r="BQ63" s="920"/>
      <c r="BR63" s="920"/>
      <c r="BS63" s="920"/>
      <c r="BT63" s="920"/>
      <c r="BU63" s="920"/>
      <c r="BV63" s="920"/>
      <c r="BW63" s="920"/>
      <c r="BX63" s="920"/>
      <c r="BY63" s="920"/>
      <c r="BZ63" s="920"/>
      <c r="CA63" s="920"/>
      <c r="CB63" s="920"/>
      <c r="CC63" s="920"/>
      <c r="CD63" s="920"/>
      <c r="CE63" s="920"/>
      <c r="CF63" s="920"/>
      <c r="CG63" s="920"/>
      <c r="CH63" s="937"/>
    </row>
    <row r="64" spans="1:86" ht="5.0999999999999996" customHeight="1">
      <c r="A64" s="920"/>
      <c r="B64" s="920"/>
      <c r="C64" s="920"/>
      <c r="D64" s="920"/>
      <c r="E64" s="920"/>
      <c r="F64" s="920"/>
      <c r="I64" s="935"/>
      <c r="J64" s="977"/>
      <c r="K64" s="977"/>
      <c r="L64" s="977"/>
      <c r="M64" s="977"/>
      <c r="N64" s="977"/>
      <c r="O64" s="977"/>
      <c r="P64" s="977"/>
      <c r="Q64" s="977"/>
      <c r="R64" s="977"/>
      <c r="S64" s="977"/>
      <c r="T64" s="977"/>
      <c r="U64" s="977"/>
      <c r="V64" s="977"/>
      <c r="W64" s="977"/>
      <c r="X64" s="977"/>
      <c r="Y64" s="977"/>
      <c r="Z64" s="977"/>
      <c r="AA64" s="977"/>
      <c r="AB64" s="977"/>
      <c r="AC64" s="977"/>
      <c r="AD64" s="977"/>
      <c r="AE64" s="977"/>
      <c r="AF64" s="977"/>
      <c r="AG64" s="977"/>
      <c r="AH64" s="977"/>
      <c r="AI64" s="977"/>
      <c r="AJ64" s="977"/>
      <c r="AK64" s="977"/>
      <c r="AL64" s="977"/>
      <c r="AM64" s="977"/>
      <c r="AN64" s="977"/>
      <c r="AO64" s="977"/>
      <c r="AP64" s="977"/>
      <c r="AQ64" s="977"/>
      <c r="AR64" s="977"/>
      <c r="AS64" s="977"/>
      <c r="AT64" s="977"/>
      <c r="AU64" s="977"/>
      <c r="AV64" s="977"/>
      <c r="AW64" s="977"/>
      <c r="AX64" s="977"/>
      <c r="AY64" s="977"/>
      <c r="AZ64" s="977"/>
      <c r="BA64" s="977"/>
      <c r="BB64" s="977"/>
      <c r="BC64" s="977"/>
      <c r="BD64" s="977"/>
      <c r="BE64" s="977"/>
      <c r="BF64" s="977"/>
      <c r="BG64" s="977"/>
      <c r="BH64" s="977"/>
      <c r="BI64" s="977"/>
      <c r="BJ64" s="977"/>
      <c r="BK64" s="977"/>
      <c r="BL64" s="977"/>
      <c r="BM64" s="977"/>
      <c r="BN64" s="977"/>
      <c r="BO64" s="977"/>
      <c r="BP64" s="977"/>
      <c r="BQ64" s="977"/>
      <c r="BR64" s="977"/>
      <c r="BS64" s="977"/>
      <c r="BT64" s="977"/>
      <c r="BU64" s="977"/>
      <c r="BV64" s="977"/>
      <c r="BW64" s="977"/>
      <c r="BX64" s="977"/>
      <c r="BY64" s="1242"/>
      <c r="BZ64" s="1242"/>
      <c r="CA64" s="1242"/>
      <c r="CB64" s="1242"/>
      <c r="CC64" s="1242"/>
      <c r="CD64" s="1242"/>
      <c r="CE64" s="977"/>
      <c r="CF64" s="920"/>
      <c r="CG64" s="920"/>
      <c r="CH64" s="937"/>
    </row>
    <row r="65" spans="1:86" ht="18.95" customHeight="1">
      <c r="A65" s="920"/>
      <c r="B65" s="920"/>
      <c r="C65" s="920"/>
      <c r="D65" s="920"/>
      <c r="E65" s="920"/>
      <c r="F65" s="920"/>
      <c r="I65" s="935"/>
      <c r="J65" s="1372"/>
      <c r="K65" s="1372"/>
      <c r="L65" s="1372"/>
      <c r="M65" s="1372"/>
      <c r="N65" s="1372"/>
      <c r="O65" s="1372"/>
      <c r="P65" s="1372"/>
      <c r="Q65" s="1372"/>
      <c r="R65" s="1372"/>
      <c r="S65" s="1372"/>
      <c r="T65" s="1372"/>
      <c r="U65" s="1372"/>
      <c r="V65" s="1372"/>
      <c r="W65" s="1372"/>
      <c r="X65" s="1372"/>
      <c r="Y65" s="1372"/>
      <c r="Z65" s="1372"/>
      <c r="AA65" s="1372"/>
      <c r="AB65" s="1372"/>
      <c r="AC65" s="1372"/>
      <c r="AD65" s="1372"/>
      <c r="AE65" s="1372"/>
      <c r="AF65" s="1372"/>
      <c r="AG65" s="1372"/>
      <c r="AH65" s="1372"/>
      <c r="AI65" s="1372"/>
      <c r="AJ65" s="1372"/>
      <c r="AK65" s="1372"/>
      <c r="AL65" s="1372"/>
      <c r="AM65" s="1372"/>
      <c r="AN65" s="1372"/>
      <c r="AO65" s="1372"/>
      <c r="AP65" s="1372"/>
      <c r="AQ65" s="1372"/>
      <c r="AR65" s="1372"/>
      <c r="AS65" s="1372"/>
      <c r="AT65" s="1372"/>
      <c r="AU65" s="1372"/>
      <c r="AV65" s="1372"/>
      <c r="AW65" s="1372"/>
      <c r="AX65" s="1372"/>
      <c r="AY65" s="977"/>
      <c r="AZ65" s="977"/>
      <c r="BA65" s="977"/>
      <c r="BB65" s="977"/>
      <c r="BC65" s="977"/>
      <c r="BD65" s="977"/>
      <c r="BE65" s="978" t="s">
        <v>1557</v>
      </c>
      <c r="BF65" s="1372"/>
      <c r="BG65" s="1372"/>
      <c r="BH65" s="1411"/>
      <c r="BI65" s="1423" t="s">
        <v>2266</v>
      </c>
      <c r="BJ65" s="1372"/>
      <c r="BK65" s="2883">
        <v>2</v>
      </c>
      <c r="BL65" s="2884"/>
      <c r="BM65" s="2885"/>
      <c r="BN65" s="1372"/>
      <c r="BO65" s="1372"/>
      <c r="BP65" s="1417" t="s">
        <v>2297</v>
      </c>
      <c r="BQ65" s="1410"/>
      <c r="BR65" s="1410"/>
      <c r="BS65" s="2883">
        <f>BS62+BS61</f>
        <v>35</v>
      </c>
      <c r="BT65" s="2884"/>
      <c r="BU65" s="2885"/>
      <c r="BV65" s="2883">
        <f>BV62+BV61</f>
        <v>0</v>
      </c>
      <c r="BW65" s="2884"/>
      <c r="BX65" s="2885"/>
      <c r="BY65" s="977"/>
      <c r="BZ65" s="977"/>
      <c r="CA65" s="977"/>
      <c r="CB65" s="977"/>
      <c r="CC65" s="977"/>
      <c r="CD65" s="977"/>
      <c r="CE65" s="1372"/>
      <c r="CF65" s="920"/>
      <c r="CG65" s="920"/>
      <c r="CH65" s="937"/>
    </row>
    <row r="66" spans="1:86" ht="5.0999999999999996" customHeight="1">
      <c r="A66" s="920"/>
      <c r="B66" s="920"/>
      <c r="C66" s="920"/>
      <c r="D66" s="920"/>
      <c r="E66" s="920"/>
      <c r="F66" s="920"/>
      <c r="I66" s="935"/>
      <c r="J66" s="977"/>
      <c r="K66" s="977"/>
      <c r="L66" s="977"/>
      <c r="M66" s="977"/>
      <c r="N66" s="977"/>
      <c r="O66" s="977"/>
      <c r="P66" s="977"/>
      <c r="Q66" s="977"/>
      <c r="R66" s="977"/>
      <c r="S66" s="977"/>
      <c r="T66" s="977"/>
      <c r="U66" s="977"/>
      <c r="V66" s="977"/>
      <c r="W66" s="977"/>
      <c r="X66" s="977"/>
      <c r="Y66" s="977"/>
      <c r="Z66" s="977"/>
      <c r="AA66" s="977"/>
      <c r="AB66" s="977"/>
      <c r="AC66" s="977"/>
      <c r="AD66" s="977"/>
      <c r="AE66" s="977"/>
      <c r="AF66" s="977"/>
      <c r="AG66" s="977"/>
      <c r="AH66" s="977"/>
      <c r="AI66" s="977"/>
      <c r="AJ66" s="977"/>
      <c r="AK66" s="977"/>
      <c r="AL66" s="977"/>
      <c r="AM66" s="977"/>
      <c r="AN66" s="977"/>
      <c r="AO66" s="977"/>
      <c r="AP66" s="977"/>
      <c r="AQ66" s="977"/>
      <c r="AR66" s="977"/>
      <c r="AS66" s="977"/>
      <c r="AT66" s="977"/>
      <c r="AU66" s="977"/>
      <c r="AV66" s="977"/>
      <c r="AW66" s="977"/>
      <c r="AX66" s="977"/>
      <c r="AY66" s="977"/>
      <c r="AZ66" s="977"/>
      <c r="BA66" s="977"/>
      <c r="BB66" s="977"/>
      <c r="BC66" s="977"/>
      <c r="BD66" s="977"/>
      <c r="BE66" s="977"/>
      <c r="BF66" s="977"/>
      <c r="BG66" s="977"/>
      <c r="BH66" s="977"/>
      <c r="BI66" s="977"/>
      <c r="BJ66" s="977"/>
      <c r="BK66" s="977"/>
      <c r="BL66" s="977"/>
      <c r="BM66" s="977"/>
      <c r="BN66" s="977"/>
      <c r="BO66" s="977"/>
      <c r="BP66" s="977"/>
      <c r="BQ66" s="977"/>
      <c r="BR66" s="977"/>
      <c r="BS66" s="977"/>
      <c r="BT66" s="977"/>
      <c r="BU66" s="977"/>
      <c r="BV66" s="977"/>
      <c r="BW66" s="977"/>
      <c r="BX66" s="977"/>
      <c r="BY66" s="977"/>
      <c r="BZ66" s="977"/>
      <c r="CA66" s="977"/>
      <c r="CB66" s="977"/>
      <c r="CC66" s="977"/>
      <c r="CD66" s="977"/>
      <c r="CE66" s="977"/>
      <c r="CF66" s="920"/>
      <c r="CG66" s="920"/>
      <c r="CH66" s="937"/>
    </row>
    <row r="67" spans="1:86" ht="18.95" customHeight="1">
      <c r="A67" s="920"/>
      <c r="B67" s="920"/>
      <c r="C67" s="920"/>
      <c r="D67" s="920"/>
      <c r="E67" s="920"/>
      <c r="F67" s="920"/>
      <c r="I67" s="935"/>
      <c r="J67" s="920"/>
      <c r="K67" s="920"/>
      <c r="L67" s="920"/>
      <c r="M67" s="920"/>
      <c r="N67" s="920"/>
      <c r="O67" s="920"/>
      <c r="P67" s="920"/>
      <c r="Q67" s="920"/>
      <c r="R67" s="920"/>
      <c r="S67" s="920"/>
      <c r="T67" s="920"/>
      <c r="U67" s="920"/>
      <c r="V67" s="920"/>
      <c r="W67" s="920"/>
      <c r="X67" s="920"/>
      <c r="Y67" s="920"/>
      <c r="Z67" s="920"/>
      <c r="AA67" s="920"/>
      <c r="AB67" s="920"/>
      <c r="AC67" s="920"/>
      <c r="AD67" s="920"/>
      <c r="AE67" s="920"/>
      <c r="AF67" s="920"/>
      <c r="AG67" s="920"/>
      <c r="AH67" s="920"/>
      <c r="AI67" s="920"/>
      <c r="AJ67" s="920"/>
      <c r="AK67" s="920"/>
      <c r="AL67" s="920"/>
      <c r="AM67" s="920"/>
      <c r="AN67" s="920"/>
      <c r="AO67" s="920"/>
      <c r="AP67" s="920"/>
      <c r="AQ67" s="920"/>
      <c r="AR67" s="920"/>
      <c r="AS67" s="920"/>
      <c r="AT67" s="920"/>
      <c r="AU67" s="920"/>
      <c r="AV67" s="920"/>
      <c r="AW67" s="920"/>
      <c r="AX67" s="920"/>
      <c r="AY67" s="920"/>
      <c r="AZ67" s="920"/>
      <c r="BA67" s="920"/>
      <c r="BO67" s="920"/>
      <c r="BP67" s="920"/>
      <c r="BQ67" s="920"/>
      <c r="BR67" s="920"/>
      <c r="BS67" s="920"/>
      <c r="BT67" s="920"/>
      <c r="BY67" s="920"/>
      <c r="BZ67" s="920"/>
      <c r="CA67" s="920"/>
      <c r="CB67" s="920"/>
      <c r="CC67" s="920"/>
      <c r="CD67" s="920"/>
      <c r="CE67" s="920"/>
      <c r="CF67" s="920"/>
      <c r="CG67" s="920"/>
      <c r="CH67" s="937"/>
    </row>
    <row r="68" spans="1:86" ht="18.95" customHeight="1">
      <c r="A68" s="920"/>
      <c r="B68" s="920"/>
      <c r="C68" s="920"/>
      <c r="D68" s="920"/>
      <c r="E68" s="920"/>
      <c r="F68" s="920"/>
      <c r="I68" s="935"/>
      <c r="J68" s="949" t="s">
        <v>1865</v>
      </c>
      <c r="K68" s="752"/>
      <c r="L68" s="752"/>
      <c r="M68" s="752"/>
      <c r="N68" s="2868" t="s">
        <v>3410</v>
      </c>
      <c r="O68" s="2869"/>
      <c r="P68" s="2870"/>
      <c r="Q68" s="946" t="s">
        <v>1115</v>
      </c>
      <c r="R68" s="2865" t="s">
        <v>1523</v>
      </c>
      <c r="S68" s="2866"/>
      <c r="T68" s="2867"/>
      <c r="U68" s="946" t="s">
        <v>1115</v>
      </c>
      <c r="V68" s="2865" t="s">
        <v>1524</v>
      </c>
      <c r="W68" s="2866"/>
      <c r="X68" s="2867"/>
      <c r="Y68" s="946" t="s">
        <v>1115</v>
      </c>
      <c r="Z68" s="1046" t="s">
        <v>2116</v>
      </c>
      <c r="AA68" s="1047"/>
      <c r="AB68" s="1048"/>
      <c r="AC68" s="2323" t="s">
        <v>1650</v>
      </c>
      <c r="AD68" s="2325" t="s">
        <v>1648</v>
      </c>
      <c r="AE68" s="920"/>
      <c r="AH68" s="2323" t="s">
        <v>1651</v>
      </c>
      <c r="AI68" s="2325" t="s">
        <v>1649</v>
      </c>
      <c r="AJ68" s="920"/>
      <c r="AK68" s="949" t="s">
        <v>1629</v>
      </c>
      <c r="AL68" s="949"/>
      <c r="AN68" s="2010" t="s">
        <v>3059</v>
      </c>
      <c r="AO68" s="2011"/>
      <c r="AP68" s="2011"/>
      <c r="AQ68" s="2011"/>
      <c r="AR68" s="2011"/>
      <c r="AS68" s="2012"/>
      <c r="BP68" s="920"/>
      <c r="BQ68" s="920"/>
      <c r="BR68" s="920"/>
      <c r="BS68" s="920"/>
      <c r="BT68" s="920"/>
      <c r="BY68" s="920"/>
      <c r="BZ68" s="920"/>
      <c r="CA68" s="920"/>
      <c r="CB68" s="920"/>
      <c r="CC68" s="920"/>
      <c r="CD68" s="920"/>
      <c r="CE68" s="920"/>
      <c r="CF68" s="920"/>
      <c r="CG68" s="920"/>
      <c r="CH68" s="937"/>
    </row>
    <row r="69" spans="1:86" ht="5.0999999999999996" customHeight="1">
      <c r="A69" s="920"/>
      <c r="B69" s="920"/>
      <c r="C69" s="920"/>
      <c r="D69" s="920"/>
      <c r="E69" s="920"/>
      <c r="F69" s="920"/>
      <c r="I69" s="935"/>
      <c r="J69" s="920"/>
      <c r="K69" s="920"/>
      <c r="L69" s="920"/>
      <c r="M69" s="920"/>
      <c r="N69" s="920"/>
      <c r="O69" s="920"/>
      <c r="AC69" s="1075"/>
      <c r="AD69" s="1074"/>
      <c r="AE69" s="1075"/>
      <c r="AF69" s="1075"/>
      <c r="AG69" s="1075"/>
      <c r="AH69" s="1075"/>
      <c r="AI69" s="1075"/>
      <c r="AJ69" s="1075"/>
      <c r="AK69" s="920"/>
      <c r="AL69" s="920"/>
      <c r="AM69" s="920"/>
      <c r="AN69" s="920"/>
      <c r="AO69" s="920"/>
      <c r="AP69" s="920"/>
      <c r="AQ69" s="920"/>
      <c r="AR69" s="920"/>
      <c r="AS69" s="920"/>
      <c r="AT69" s="920"/>
      <c r="AU69" s="920"/>
      <c r="AV69" s="920"/>
      <c r="AW69" s="920"/>
      <c r="AX69" s="920"/>
      <c r="AY69" s="920"/>
      <c r="AZ69" s="920"/>
      <c r="BA69" s="920"/>
      <c r="BB69" s="920"/>
      <c r="BC69" s="920"/>
      <c r="BS69" s="920"/>
      <c r="BT69" s="920"/>
      <c r="BU69" s="920"/>
      <c r="BV69" s="920"/>
      <c r="BW69" s="920"/>
      <c r="BY69" s="920"/>
      <c r="BZ69" s="920"/>
      <c r="CA69" s="920"/>
      <c r="CB69" s="920"/>
      <c r="CC69" s="920"/>
      <c r="CD69" s="920"/>
      <c r="CE69" s="920"/>
      <c r="CF69" s="920"/>
      <c r="CG69" s="920"/>
      <c r="CH69" s="937"/>
    </row>
    <row r="70" spans="1:86" ht="18.95" customHeight="1" thickBot="1">
      <c r="A70" s="920"/>
      <c r="B70" s="920"/>
      <c r="C70" s="920"/>
      <c r="D70" s="920"/>
      <c r="E70" s="920"/>
      <c r="F70" s="920"/>
      <c r="I70" s="935"/>
      <c r="J70" s="920"/>
      <c r="K70" s="920"/>
      <c r="L70" s="920"/>
      <c r="M70" s="920"/>
      <c r="N70" s="920"/>
      <c r="O70" s="920"/>
      <c r="P70" s="920"/>
      <c r="Q70" s="920"/>
      <c r="R70" s="920"/>
      <c r="S70" s="920"/>
      <c r="T70" s="920"/>
      <c r="U70" s="920"/>
      <c r="V70" s="920"/>
      <c r="W70" s="920"/>
      <c r="X70" s="920"/>
      <c r="Y70" s="920"/>
      <c r="Z70" s="920"/>
      <c r="AA70" s="920"/>
      <c r="AB70" s="920"/>
      <c r="AC70" s="920"/>
      <c r="AD70" s="920"/>
      <c r="AE70" s="920"/>
      <c r="AF70" s="920"/>
      <c r="AG70" s="920"/>
      <c r="AH70" s="920"/>
      <c r="AI70" s="920"/>
      <c r="AJ70" s="920"/>
      <c r="AK70" s="920"/>
      <c r="AL70" s="920"/>
      <c r="AM70" s="920"/>
      <c r="AN70" s="1050" t="s">
        <v>3449</v>
      </c>
      <c r="AO70" s="920"/>
      <c r="AP70" s="920"/>
      <c r="AQ70" s="920"/>
      <c r="AR70" s="920"/>
      <c r="AS70" s="920"/>
      <c r="AT70" s="920"/>
      <c r="AU70" s="920"/>
      <c r="AV70" s="920"/>
      <c r="AW70" s="920"/>
      <c r="AX70" s="920"/>
      <c r="AY70" s="920"/>
      <c r="AZ70" s="920"/>
      <c r="BA70" s="920"/>
      <c r="BB70" s="920"/>
      <c r="BC70" s="920"/>
      <c r="BD70" s="920"/>
      <c r="BE70" s="920"/>
      <c r="BF70" s="920"/>
      <c r="BG70" s="920"/>
      <c r="BH70" s="920"/>
      <c r="BI70" s="920"/>
      <c r="BJ70" s="920"/>
      <c r="BK70" s="920"/>
      <c r="BL70" s="920"/>
      <c r="BM70" s="920"/>
      <c r="BN70" s="920"/>
      <c r="BO70" s="920"/>
      <c r="BP70" s="920"/>
      <c r="BQ70" s="920"/>
      <c r="BR70" s="920"/>
      <c r="BS70" s="920"/>
      <c r="BT70" s="920"/>
      <c r="BU70" s="920"/>
      <c r="BV70" s="920"/>
      <c r="BW70" s="920"/>
      <c r="BX70" s="920"/>
      <c r="BY70" s="920"/>
      <c r="BZ70" s="920"/>
      <c r="CA70" s="920"/>
      <c r="CB70" s="920"/>
      <c r="CC70" s="920"/>
      <c r="CD70" s="920"/>
      <c r="CE70" s="920"/>
      <c r="CF70" s="920"/>
      <c r="CG70" s="920"/>
      <c r="CH70" s="937"/>
    </row>
    <row r="71" spans="1:86" ht="18.95" customHeight="1">
      <c r="A71" s="920"/>
      <c r="B71" s="920"/>
      <c r="C71" s="920"/>
      <c r="D71" s="920"/>
      <c r="E71" s="920"/>
      <c r="F71" s="920"/>
      <c r="I71" s="935"/>
      <c r="J71" s="1000"/>
      <c r="K71" s="1000"/>
      <c r="L71" s="1000"/>
      <c r="M71" s="1000"/>
      <c r="N71" s="1000"/>
      <c r="O71" s="1000"/>
      <c r="P71" s="1000"/>
      <c r="Q71" s="1000"/>
      <c r="R71" s="1000"/>
      <c r="S71" s="1000"/>
      <c r="T71" s="1000"/>
      <c r="U71" s="1000"/>
      <c r="V71" s="1000"/>
      <c r="W71" s="1000"/>
      <c r="X71" s="1000"/>
      <c r="Y71" s="1000"/>
      <c r="Z71" s="1000"/>
      <c r="AA71" s="1000"/>
      <c r="AB71" s="1000"/>
      <c r="AC71" s="1000"/>
      <c r="AD71" s="1000"/>
      <c r="AE71" s="1000"/>
      <c r="AF71" s="1000"/>
      <c r="AG71" s="1000"/>
      <c r="AH71" s="1000"/>
      <c r="AI71" s="1000"/>
      <c r="AJ71" s="1000"/>
      <c r="AK71" s="1000"/>
      <c r="AL71" s="2026"/>
      <c r="AM71" s="1000"/>
      <c r="AN71" s="1000"/>
      <c r="AO71" s="1000"/>
      <c r="AP71" s="1000"/>
      <c r="AQ71" s="1000"/>
      <c r="AR71" s="1000"/>
      <c r="AS71" s="1000"/>
      <c r="AT71" s="1000"/>
      <c r="AU71" s="1000"/>
      <c r="AV71" s="1000"/>
      <c r="AW71" s="1000"/>
      <c r="AX71" s="1000"/>
      <c r="AY71" s="1000"/>
      <c r="AZ71" s="1000"/>
      <c r="BA71" s="1000"/>
      <c r="BB71" s="1000"/>
      <c r="BC71" s="1000"/>
      <c r="BD71" s="1000"/>
      <c r="BE71" s="1000"/>
      <c r="BF71" s="1000"/>
      <c r="BG71" s="1000"/>
      <c r="BH71" s="1000"/>
      <c r="BI71" s="1000"/>
      <c r="BJ71" s="1000"/>
      <c r="BK71" s="1000"/>
      <c r="BL71" s="1000"/>
      <c r="BM71" s="1000"/>
      <c r="BN71" s="1000"/>
      <c r="BO71" s="1000"/>
      <c r="BP71" s="1000"/>
      <c r="BQ71" s="1000"/>
      <c r="BR71" s="1000"/>
      <c r="BS71" s="1000"/>
      <c r="BT71" s="1000"/>
      <c r="BU71" s="1000"/>
      <c r="BV71" s="1000"/>
      <c r="BW71" s="1000"/>
      <c r="BX71" s="1000"/>
      <c r="BY71" s="1000"/>
      <c r="BZ71" s="1000"/>
      <c r="CA71" s="1000"/>
      <c r="CB71" s="1000"/>
      <c r="CC71" s="1000"/>
      <c r="CD71" s="1000"/>
      <c r="CE71" s="1000"/>
      <c r="CF71" s="920"/>
      <c r="CG71" s="920"/>
      <c r="CH71" s="937"/>
    </row>
    <row r="72" spans="1:86" ht="18.95" customHeight="1">
      <c r="A72" s="920"/>
      <c r="B72" s="920"/>
      <c r="C72" s="920"/>
      <c r="D72" s="920"/>
      <c r="E72" s="920"/>
      <c r="F72" s="920"/>
      <c r="I72" s="935"/>
      <c r="J72" s="988" t="s">
        <v>1664</v>
      </c>
      <c r="K72" s="974"/>
      <c r="L72" s="974"/>
      <c r="M72" s="974"/>
      <c r="N72" s="974"/>
      <c r="O72" s="948" t="s">
        <v>1628</v>
      </c>
      <c r="P72" s="947"/>
      <c r="Q72" s="947"/>
      <c r="R72" s="974"/>
      <c r="S72" s="974"/>
      <c r="T72" s="1056" t="s">
        <v>1665</v>
      </c>
      <c r="U72" s="1056"/>
      <c r="V72" s="1056"/>
      <c r="W72" s="1056"/>
      <c r="X72" s="982" t="s">
        <v>1521</v>
      </c>
      <c r="Y72" s="983"/>
      <c r="Z72" s="983"/>
      <c r="AA72" s="983"/>
      <c r="AB72" s="984"/>
      <c r="AC72" s="974"/>
      <c r="AD72" s="920"/>
      <c r="AE72" s="920"/>
      <c r="AF72" s="920"/>
      <c r="AG72" s="920"/>
      <c r="AH72" s="920"/>
      <c r="AI72" s="920"/>
      <c r="AJ72" s="920"/>
      <c r="AK72" s="920"/>
      <c r="AL72" s="920"/>
      <c r="AM72" s="920"/>
      <c r="AN72" s="920"/>
      <c r="AO72" s="920"/>
      <c r="AP72" s="920"/>
      <c r="AQ72" s="920"/>
      <c r="AR72" s="920"/>
      <c r="AS72" s="920"/>
      <c r="AT72" s="920"/>
      <c r="AU72" s="920"/>
      <c r="AV72" s="920"/>
      <c r="AW72" s="920"/>
      <c r="AX72" s="920"/>
      <c r="AY72" s="920"/>
      <c r="AZ72" s="920"/>
      <c r="BA72" s="920"/>
      <c r="BB72" s="920"/>
      <c r="BC72" s="920"/>
      <c r="BD72" s="920"/>
      <c r="BE72" s="920"/>
      <c r="BF72" s="920"/>
      <c r="BG72" s="920"/>
      <c r="BH72" s="920"/>
      <c r="BI72" s="920"/>
      <c r="BJ72" s="920"/>
      <c r="BK72" s="920"/>
      <c r="BL72" s="920"/>
      <c r="BM72" s="920"/>
      <c r="BN72" s="920"/>
      <c r="BO72" s="920"/>
      <c r="BP72" s="920"/>
      <c r="BQ72" s="920"/>
      <c r="BR72" s="920"/>
      <c r="BS72" s="920"/>
      <c r="BT72" s="920"/>
      <c r="BU72" s="920"/>
      <c r="BV72" s="920"/>
      <c r="BW72" s="920"/>
      <c r="BX72" s="920"/>
      <c r="BY72" s="920"/>
      <c r="BZ72" s="920"/>
      <c r="CA72" s="920"/>
      <c r="CB72" s="920"/>
      <c r="CC72" s="920"/>
      <c r="CD72" s="920"/>
      <c r="CE72" s="920"/>
      <c r="CF72" s="920"/>
      <c r="CG72" s="920"/>
      <c r="CH72" s="937"/>
    </row>
    <row r="73" spans="1:86" ht="9.9499999999999993" customHeight="1">
      <c r="A73" s="920"/>
      <c r="B73" s="920"/>
      <c r="C73" s="920"/>
      <c r="D73" s="920"/>
      <c r="E73" s="920"/>
      <c r="F73" s="920"/>
      <c r="I73" s="935"/>
      <c r="J73" s="974"/>
      <c r="K73" s="974"/>
      <c r="L73" s="974"/>
      <c r="M73" s="974"/>
      <c r="N73" s="974"/>
      <c r="O73" s="974"/>
      <c r="P73" s="974"/>
      <c r="Q73" s="974"/>
      <c r="R73" s="974"/>
      <c r="S73" s="974"/>
      <c r="T73" s="974"/>
      <c r="U73" s="974"/>
      <c r="V73" s="974"/>
      <c r="W73" s="974"/>
      <c r="X73" s="974"/>
      <c r="Y73" s="974"/>
      <c r="Z73" s="974"/>
      <c r="AA73" s="974"/>
      <c r="AB73" s="974"/>
      <c r="AC73" s="974"/>
      <c r="AD73" s="974"/>
      <c r="AE73" s="974"/>
      <c r="AF73" s="974"/>
      <c r="AG73" s="974"/>
      <c r="AH73" s="974"/>
      <c r="AI73" s="974"/>
      <c r="AJ73" s="974"/>
      <c r="AK73" s="974"/>
      <c r="AL73" s="974"/>
      <c r="AM73" s="974"/>
      <c r="AN73" s="974"/>
      <c r="AO73" s="974"/>
      <c r="AP73" s="920"/>
      <c r="AQ73" s="920"/>
      <c r="AR73" s="920"/>
      <c r="AS73" s="920"/>
      <c r="AT73" s="920"/>
      <c r="AU73" s="920"/>
      <c r="AV73" s="920"/>
      <c r="AW73" s="920"/>
      <c r="AX73" s="920"/>
      <c r="AY73" s="920"/>
      <c r="AZ73" s="920"/>
      <c r="BA73" s="920"/>
      <c r="BB73" s="920"/>
      <c r="BC73" s="920"/>
      <c r="BD73" s="920"/>
      <c r="BE73" s="920"/>
      <c r="BF73" s="920"/>
      <c r="BG73" s="920"/>
      <c r="BH73" s="920"/>
      <c r="BI73" s="920"/>
      <c r="BJ73" s="920"/>
      <c r="BK73" s="920"/>
      <c r="BL73" s="920"/>
      <c r="BM73" s="920"/>
      <c r="BN73" s="920"/>
      <c r="BO73" s="920"/>
      <c r="BP73" s="920"/>
      <c r="BQ73" s="920"/>
      <c r="BR73" s="920"/>
      <c r="BS73" s="920"/>
      <c r="BT73" s="920"/>
      <c r="BU73" s="920"/>
      <c r="BV73" s="920"/>
      <c r="BW73" s="920"/>
      <c r="BX73" s="920"/>
      <c r="BY73" s="920"/>
      <c r="BZ73" s="920"/>
      <c r="CA73" s="920"/>
      <c r="CB73" s="920"/>
      <c r="CC73" s="920"/>
      <c r="CD73" s="920"/>
      <c r="CE73" s="920"/>
      <c r="CF73" s="920"/>
      <c r="CG73" s="920"/>
      <c r="CH73" s="937"/>
    </row>
    <row r="74" spans="1:86" ht="18.95" customHeight="1">
      <c r="A74" s="920"/>
      <c r="B74" s="920"/>
      <c r="C74" s="920"/>
      <c r="D74" s="920"/>
      <c r="E74" s="920"/>
      <c r="F74" s="920"/>
      <c r="I74" s="935"/>
      <c r="J74" s="2880" t="s">
        <v>1559</v>
      </c>
      <c r="K74" s="2810" t="s">
        <v>1655</v>
      </c>
      <c r="L74" s="2798"/>
      <c r="M74" s="2798"/>
      <c r="N74" s="2799"/>
      <c r="O74" s="2810" t="s">
        <v>1769</v>
      </c>
      <c r="P74" s="2798"/>
      <c r="Q74" s="2798"/>
      <c r="R74" s="2799"/>
      <c r="S74" s="1343" t="s">
        <v>2147</v>
      </c>
      <c r="T74" s="1250"/>
      <c r="U74" s="1060"/>
      <c r="V74" s="1060"/>
      <c r="W74" s="1060"/>
      <c r="X74" s="1060"/>
      <c r="Y74" s="1060"/>
      <c r="Z74" s="1060"/>
      <c r="AA74" s="1060"/>
      <c r="AB74" s="929" t="s">
        <v>1586</v>
      </c>
      <c r="AC74" s="930"/>
      <c r="AD74" s="930"/>
      <c r="AE74" s="930"/>
      <c r="AF74" s="930"/>
      <c r="AG74" s="930"/>
      <c r="AH74" s="930"/>
      <c r="AI74" s="930"/>
      <c r="AJ74" s="930"/>
      <c r="AK74" s="930"/>
      <c r="AL74" s="930"/>
      <c r="AM74" s="929" t="s">
        <v>1527</v>
      </c>
      <c r="AN74" s="930"/>
      <c r="AO74" s="930"/>
      <c r="AP74" s="930"/>
      <c r="AQ74" s="930"/>
      <c r="AR74" s="930"/>
      <c r="AS74" s="930"/>
      <c r="AT74" s="930"/>
      <c r="AU74" s="930"/>
      <c r="AV74" s="930"/>
      <c r="AW74" s="930"/>
      <c r="AX74" s="930"/>
      <c r="AY74" s="930"/>
      <c r="AZ74" s="930"/>
      <c r="BA74" s="930"/>
      <c r="BB74" s="930"/>
      <c r="BC74" s="930"/>
      <c r="BD74" s="930"/>
      <c r="BE74" s="2797" t="s">
        <v>1534</v>
      </c>
      <c r="BF74" s="2798"/>
      <c r="BG74" s="2799"/>
      <c r="BH74" s="2797" t="s">
        <v>1661</v>
      </c>
      <c r="BI74" s="2798"/>
      <c r="BJ74" s="2799"/>
      <c r="BK74" s="929" t="s">
        <v>2306</v>
      </c>
      <c r="BL74" s="930"/>
      <c r="BM74" s="930"/>
      <c r="BN74" s="930"/>
      <c r="BO74" s="930"/>
      <c r="BP74" s="931"/>
      <c r="BQ74" s="930"/>
      <c r="BR74" s="930"/>
      <c r="BS74" s="931"/>
      <c r="BT74" s="930" t="s">
        <v>1612</v>
      </c>
      <c r="BU74" s="930"/>
      <c r="BV74" s="930"/>
      <c r="BW74" s="930"/>
      <c r="BX74" s="931"/>
      <c r="BY74" s="930"/>
      <c r="BZ74" s="930"/>
      <c r="CA74" s="931"/>
      <c r="CB74" s="2797" t="s">
        <v>1525</v>
      </c>
      <c r="CC74" s="2848"/>
      <c r="CD74" s="2848"/>
      <c r="CE74" s="2848"/>
      <c r="CF74" s="2848"/>
      <c r="CG74" s="2799"/>
      <c r="CH74" s="937"/>
    </row>
    <row r="75" spans="1:86" ht="18.95" customHeight="1">
      <c r="A75" s="920"/>
      <c r="B75" s="920"/>
      <c r="C75" s="920"/>
      <c r="D75" s="920"/>
      <c r="E75" s="920"/>
      <c r="F75" s="920"/>
      <c r="I75" s="935"/>
      <c r="J75" s="2881"/>
      <c r="K75" s="2800"/>
      <c r="L75" s="2801"/>
      <c r="M75" s="2801"/>
      <c r="N75" s="2802"/>
      <c r="O75" s="2800"/>
      <c r="P75" s="2801"/>
      <c r="Q75" s="2801"/>
      <c r="R75" s="2802"/>
      <c r="S75" s="1059" t="s">
        <v>3412</v>
      </c>
      <c r="T75" s="1060"/>
      <c r="U75" s="1060"/>
      <c r="V75" s="1059" t="s">
        <v>2138</v>
      </c>
      <c r="W75" s="1060"/>
      <c r="X75" s="1060"/>
      <c r="Y75" s="1059" t="s">
        <v>2139</v>
      </c>
      <c r="Z75" s="1060"/>
      <c r="AA75" s="1060"/>
      <c r="AB75" s="929" t="s">
        <v>699</v>
      </c>
      <c r="AC75" s="930"/>
      <c r="AD75" s="930"/>
      <c r="AE75" s="931"/>
      <c r="AF75" s="929" t="s">
        <v>700</v>
      </c>
      <c r="AG75" s="930"/>
      <c r="AH75" s="930"/>
      <c r="AI75" s="931"/>
      <c r="AJ75" s="929" t="s">
        <v>1531</v>
      </c>
      <c r="AK75" s="930"/>
      <c r="AL75" s="930"/>
      <c r="AM75" s="929" t="s">
        <v>1561</v>
      </c>
      <c r="AN75" s="930"/>
      <c r="AO75" s="931"/>
      <c r="AP75" s="929" t="s">
        <v>1528</v>
      </c>
      <c r="AQ75" s="930"/>
      <c r="AR75" s="930"/>
      <c r="AS75" s="930"/>
      <c r="AT75" s="931"/>
      <c r="AU75" s="929" t="s">
        <v>1529</v>
      </c>
      <c r="AV75" s="930"/>
      <c r="AW75" s="930"/>
      <c r="AX75" s="930"/>
      <c r="AY75" s="930"/>
      <c r="AZ75" s="930"/>
      <c r="BA75" s="931"/>
      <c r="BB75" s="929" t="s">
        <v>1530</v>
      </c>
      <c r="BC75" s="930"/>
      <c r="BD75" s="931"/>
      <c r="BE75" s="2800"/>
      <c r="BF75" s="2801"/>
      <c r="BG75" s="2802"/>
      <c r="BH75" s="2800"/>
      <c r="BI75" s="2801"/>
      <c r="BJ75" s="2802"/>
      <c r="BK75" s="963" t="s">
        <v>1545</v>
      </c>
      <c r="BL75" s="964"/>
      <c r="BM75" s="965"/>
      <c r="BN75" s="930" t="s">
        <v>2301</v>
      </c>
      <c r="BO75" s="930"/>
      <c r="BP75" s="931"/>
      <c r="BQ75" s="929" t="s">
        <v>1680</v>
      </c>
      <c r="BR75" s="930"/>
      <c r="BS75" s="931"/>
      <c r="BT75" s="929" t="s">
        <v>1583</v>
      </c>
      <c r="BU75" s="930"/>
      <c r="BV75" s="929" t="s">
        <v>1592</v>
      </c>
      <c r="BW75" s="930"/>
      <c r="BX75" s="931"/>
      <c r="BY75" s="929" t="s">
        <v>1585</v>
      </c>
      <c r="BZ75" s="930"/>
      <c r="CA75" s="931"/>
      <c r="CB75" s="2800"/>
      <c r="CC75" s="2801"/>
      <c r="CD75" s="2801"/>
      <c r="CE75" s="2801"/>
      <c r="CF75" s="2801"/>
      <c r="CG75" s="2802"/>
      <c r="CH75" s="937"/>
    </row>
    <row r="76" spans="1:86" ht="18.95" customHeight="1">
      <c r="A76" s="920"/>
      <c r="B76" s="920"/>
      <c r="C76" s="920"/>
      <c r="D76" s="920"/>
      <c r="E76" s="920"/>
      <c r="F76" s="920"/>
      <c r="I76" s="935"/>
      <c r="J76" s="932" t="s">
        <v>737</v>
      </c>
      <c r="K76" s="954" t="s">
        <v>1526</v>
      </c>
      <c r="L76" s="955"/>
      <c r="M76" s="955"/>
      <c r="N76" s="971"/>
      <c r="O76" s="954" t="s">
        <v>1995</v>
      </c>
      <c r="P76" s="955"/>
      <c r="Q76" s="955"/>
      <c r="R76" s="971"/>
      <c r="S76" s="1388" t="s">
        <v>3410</v>
      </c>
      <c r="T76" s="955"/>
      <c r="U76" s="955"/>
      <c r="V76" s="954" t="s">
        <v>1523</v>
      </c>
      <c r="W76" s="955"/>
      <c r="X76" s="955"/>
      <c r="Y76" s="954" t="s">
        <v>1524</v>
      </c>
      <c r="Z76" s="955"/>
      <c r="AA76" s="955"/>
      <c r="AB76" s="932" t="s">
        <v>1560</v>
      </c>
      <c r="AC76" s="933"/>
      <c r="AD76" s="933"/>
      <c r="AE76" s="934"/>
      <c r="AF76" s="932">
        <v>12345</v>
      </c>
      <c r="AG76" s="933"/>
      <c r="AH76" s="933"/>
      <c r="AI76" s="934"/>
      <c r="AJ76" s="932" t="s">
        <v>1518</v>
      </c>
      <c r="AK76" s="933"/>
      <c r="AL76" s="933"/>
      <c r="AM76" s="932" t="s">
        <v>1526</v>
      </c>
      <c r="AN76" s="933"/>
      <c r="AO76" s="934"/>
      <c r="AP76" s="932" t="s">
        <v>1526</v>
      </c>
      <c r="AQ76" s="933"/>
      <c r="AR76" s="933"/>
      <c r="AS76" s="933"/>
      <c r="AT76" s="934"/>
      <c r="AU76" s="932" t="s">
        <v>1562</v>
      </c>
      <c r="AV76" s="933"/>
      <c r="AW76" s="933"/>
      <c r="AX76" s="933"/>
      <c r="AY76" s="933"/>
      <c r="AZ76" s="933"/>
      <c r="BA76" s="934"/>
      <c r="BB76" s="932" t="s">
        <v>1532</v>
      </c>
      <c r="BC76" s="933"/>
      <c r="BD76" s="934"/>
      <c r="BE76" s="954" t="s">
        <v>1596</v>
      </c>
      <c r="BF76" s="955"/>
      <c r="BG76" s="971"/>
      <c r="BH76" s="954" t="s">
        <v>1662</v>
      </c>
      <c r="BI76" s="955"/>
      <c r="BJ76" s="971"/>
      <c r="BK76" s="954" t="s">
        <v>1595</v>
      </c>
      <c r="BL76" s="955"/>
      <c r="BM76" s="971"/>
      <c r="BN76" s="954">
        <v>1</v>
      </c>
      <c r="BO76" s="955"/>
      <c r="BP76" s="971"/>
      <c r="BQ76" s="954">
        <v>66</v>
      </c>
      <c r="BR76" s="955"/>
      <c r="BS76" s="971"/>
      <c r="BT76" s="954" t="s">
        <v>1590</v>
      </c>
      <c r="BU76" s="955"/>
      <c r="BV76" s="1013">
        <v>15</v>
      </c>
      <c r="BW76" s="1014"/>
      <c r="BX76" s="1015"/>
      <c r="BY76" s="1009">
        <v>0</v>
      </c>
      <c r="BZ76" s="1007"/>
      <c r="CA76" s="1008"/>
      <c r="CB76" s="932" t="s">
        <v>1562</v>
      </c>
      <c r="CC76" s="933"/>
      <c r="CD76" s="933"/>
      <c r="CE76" s="933"/>
      <c r="CF76" s="933"/>
      <c r="CG76" s="934"/>
      <c r="CH76" s="937"/>
    </row>
    <row r="77" spans="1:86" ht="18.95" customHeight="1">
      <c r="A77" s="920"/>
      <c r="B77" s="920"/>
      <c r="C77" s="920"/>
      <c r="D77" s="920"/>
      <c r="E77" s="920"/>
      <c r="F77" s="920"/>
      <c r="I77" s="935"/>
      <c r="J77" s="932" t="s">
        <v>737</v>
      </c>
      <c r="K77" s="954" t="s">
        <v>1526</v>
      </c>
      <c r="L77" s="955"/>
      <c r="M77" s="955"/>
      <c r="N77" s="971"/>
      <c r="O77" s="954" t="s">
        <v>1995</v>
      </c>
      <c r="P77" s="955"/>
      <c r="Q77" s="955"/>
      <c r="R77" s="971"/>
      <c r="S77" s="1388" t="s">
        <v>3410</v>
      </c>
      <c r="T77" s="955"/>
      <c r="U77" s="955"/>
      <c r="V77" s="954" t="s">
        <v>1523</v>
      </c>
      <c r="W77" s="955"/>
      <c r="X77" s="955"/>
      <c r="Y77" s="954" t="s">
        <v>1524</v>
      </c>
      <c r="Z77" s="955"/>
      <c r="AA77" s="955"/>
      <c r="AB77" s="932" t="s">
        <v>1560</v>
      </c>
      <c r="AC77" s="933"/>
      <c r="AD77" s="933"/>
      <c r="AE77" s="934"/>
      <c r="AF77" s="932">
        <v>12345</v>
      </c>
      <c r="AG77" s="933"/>
      <c r="AH77" s="933"/>
      <c r="AI77" s="934"/>
      <c r="AJ77" s="932" t="s">
        <v>1518</v>
      </c>
      <c r="AK77" s="933"/>
      <c r="AL77" s="933"/>
      <c r="AM77" s="932" t="s">
        <v>1526</v>
      </c>
      <c r="AN77" s="933"/>
      <c r="AO77" s="934"/>
      <c r="AP77" s="932" t="s">
        <v>1526</v>
      </c>
      <c r="AQ77" s="933"/>
      <c r="AR77" s="933"/>
      <c r="AS77" s="933"/>
      <c r="AT77" s="934"/>
      <c r="AU77" s="932" t="s">
        <v>1562</v>
      </c>
      <c r="AV77" s="933"/>
      <c r="AW77" s="933"/>
      <c r="AX77" s="933"/>
      <c r="AY77" s="933"/>
      <c r="AZ77" s="933"/>
      <c r="BA77" s="934"/>
      <c r="BB77" s="932" t="s">
        <v>1532</v>
      </c>
      <c r="BC77" s="933"/>
      <c r="BD77" s="934"/>
      <c r="BE77" s="954" t="s">
        <v>1596</v>
      </c>
      <c r="BF77" s="955"/>
      <c r="BG77" s="971"/>
      <c r="BH77" s="954" t="s">
        <v>1662</v>
      </c>
      <c r="BI77" s="955"/>
      <c r="BJ77" s="971"/>
      <c r="BK77" s="954" t="s">
        <v>1595</v>
      </c>
      <c r="BL77" s="955"/>
      <c r="BM77" s="971"/>
      <c r="BN77" s="954">
        <v>1</v>
      </c>
      <c r="BO77" s="955"/>
      <c r="BP77" s="971"/>
      <c r="BQ77" s="954">
        <v>66</v>
      </c>
      <c r="BR77" s="955"/>
      <c r="BS77" s="971"/>
      <c r="BT77" s="954" t="s">
        <v>1590</v>
      </c>
      <c r="BU77" s="955"/>
      <c r="BV77" s="1013">
        <v>20</v>
      </c>
      <c r="BW77" s="1014"/>
      <c r="BX77" s="1015"/>
      <c r="BY77" s="1009">
        <v>0</v>
      </c>
      <c r="BZ77" s="1007"/>
      <c r="CA77" s="1008"/>
      <c r="CB77" s="932" t="s">
        <v>1562</v>
      </c>
      <c r="CC77" s="933"/>
      <c r="CD77" s="933"/>
      <c r="CE77" s="933"/>
      <c r="CF77" s="933"/>
      <c r="CG77" s="934"/>
      <c r="CH77" s="937"/>
    </row>
    <row r="78" spans="1:86" ht="5.0999999999999996" customHeight="1">
      <c r="A78" s="920"/>
      <c r="B78" s="920"/>
      <c r="C78" s="920"/>
      <c r="D78" s="920"/>
      <c r="E78" s="920"/>
      <c r="F78" s="920"/>
      <c r="I78" s="935"/>
      <c r="J78" s="974"/>
      <c r="K78" s="974"/>
      <c r="L78" s="974"/>
      <c r="M78" s="974"/>
      <c r="N78" s="974"/>
      <c r="S78" s="974"/>
      <c r="T78" s="920"/>
      <c r="U78" s="920"/>
      <c r="V78" s="920"/>
      <c r="W78" s="920"/>
      <c r="X78" s="920"/>
      <c r="Y78" s="920"/>
      <c r="Z78" s="920"/>
      <c r="AA78" s="920"/>
      <c r="AB78" s="920"/>
      <c r="AC78" s="920"/>
      <c r="AD78" s="920"/>
      <c r="AE78" s="920"/>
      <c r="AF78" s="920"/>
      <c r="AG78" s="920"/>
      <c r="AH78" s="920"/>
      <c r="AI78" s="920"/>
      <c r="AJ78" s="920"/>
      <c r="AK78" s="920"/>
      <c r="AL78" s="920"/>
      <c r="AM78" s="920"/>
      <c r="AN78" s="920"/>
      <c r="AO78" s="920"/>
      <c r="AP78" s="920"/>
      <c r="AQ78" s="920"/>
      <c r="AR78" s="920"/>
      <c r="AS78" s="920"/>
      <c r="AT78" s="920"/>
      <c r="AU78" s="920"/>
      <c r="AV78" s="920"/>
      <c r="AW78" s="920"/>
      <c r="AX78" s="920"/>
      <c r="AY78" s="920"/>
      <c r="AZ78" s="920"/>
      <c r="BA78" s="920"/>
      <c r="BB78" s="920"/>
      <c r="BC78" s="920"/>
      <c r="BD78" s="920"/>
      <c r="BE78" s="920"/>
      <c r="BF78" s="920"/>
      <c r="BG78" s="920"/>
      <c r="BH78" s="920"/>
      <c r="BI78" s="920"/>
      <c r="BJ78" s="920"/>
      <c r="BK78" s="920"/>
      <c r="BL78" s="920"/>
      <c r="BM78" s="920"/>
      <c r="BN78" s="920"/>
      <c r="BO78" s="920"/>
      <c r="BP78" s="920"/>
      <c r="BQ78" s="920"/>
      <c r="BR78" s="920"/>
      <c r="BS78" s="920"/>
      <c r="BT78" s="920"/>
      <c r="BU78" s="920"/>
      <c r="BV78" s="920"/>
      <c r="BW78" s="920"/>
      <c r="BX78" s="920"/>
      <c r="BY78" s="920"/>
      <c r="BZ78" s="920"/>
      <c r="CA78" s="920"/>
      <c r="CB78" s="920"/>
      <c r="CC78" s="920"/>
      <c r="CD78" s="920"/>
      <c r="CE78" s="920"/>
      <c r="CF78" s="920"/>
      <c r="CG78" s="920"/>
      <c r="CH78" s="937"/>
    </row>
    <row r="79" spans="1:86" ht="5.0999999999999996" customHeight="1">
      <c r="A79" s="920"/>
      <c r="B79" s="920"/>
      <c r="C79" s="920"/>
      <c r="D79" s="920"/>
      <c r="E79" s="920"/>
      <c r="F79" s="920"/>
      <c r="I79" s="935"/>
      <c r="J79" s="977"/>
      <c r="K79" s="977"/>
      <c r="L79" s="977"/>
      <c r="M79" s="977"/>
      <c r="N79" s="977"/>
      <c r="O79" s="977"/>
      <c r="P79" s="977"/>
      <c r="Q79" s="977"/>
      <c r="R79" s="977"/>
      <c r="S79" s="977"/>
      <c r="T79" s="977"/>
      <c r="U79" s="977"/>
      <c r="V79" s="977"/>
      <c r="W79" s="977"/>
      <c r="X79" s="977"/>
      <c r="Y79" s="977"/>
      <c r="Z79" s="977"/>
      <c r="AA79" s="977"/>
      <c r="AB79" s="977"/>
      <c r="AC79" s="977"/>
      <c r="AD79" s="977"/>
      <c r="AE79" s="977"/>
      <c r="AF79" s="977"/>
      <c r="AG79" s="977"/>
      <c r="AH79" s="977"/>
      <c r="AI79" s="977"/>
      <c r="AJ79" s="977"/>
      <c r="AK79" s="977"/>
      <c r="AL79" s="977"/>
      <c r="AM79" s="977"/>
      <c r="AN79" s="977"/>
      <c r="AO79" s="977"/>
      <c r="AP79" s="977"/>
      <c r="AQ79" s="977"/>
      <c r="AR79" s="977"/>
      <c r="AS79" s="977"/>
      <c r="AT79" s="977"/>
      <c r="AU79" s="977"/>
      <c r="AV79" s="977"/>
      <c r="AW79" s="977"/>
      <c r="AX79" s="977"/>
      <c r="AY79" s="977"/>
      <c r="AZ79" s="977"/>
      <c r="BA79" s="977"/>
      <c r="BB79" s="977"/>
      <c r="BC79" s="977"/>
      <c r="BD79" s="977"/>
      <c r="BE79" s="977"/>
      <c r="BF79" s="977"/>
      <c r="BG79" s="977"/>
      <c r="BH79" s="977"/>
      <c r="BI79" s="977"/>
      <c r="BJ79" s="977"/>
      <c r="BK79" s="977"/>
      <c r="BL79" s="1354"/>
      <c r="BM79" s="1354"/>
      <c r="BN79" s="1354"/>
      <c r="BO79" s="1354"/>
      <c r="BP79" s="1354"/>
      <c r="BQ79" s="1354"/>
      <c r="BR79" s="1354"/>
      <c r="BS79" s="1242"/>
      <c r="BT79" s="977"/>
      <c r="BU79" s="977"/>
      <c r="BV79" s="977"/>
      <c r="BW79" s="977"/>
      <c r="BX79" s="977"/>
      <c r="BY79" s="977"/>
      <c r="BZ79" s="977"/>
      <c r="CA79" s="977"/>
      <c r="CB79" s="1242"/>
      <c r="CC79" s="1242"/>
      <c r="CD79" s="1242"/>
      <c r="CE79" s="1242"/>
      <c r="CF79" s="1242"/>
      <c r="CG79" s="1242"/>
      <c r="CH79" s="937"/>
    </row>
    <row r="80" spans="1:86" ht="18.95" customHeight="1">
      <c r="A80" s="920"/>
      <c r="B80" s="920"/>
      <c r="C80" s="920"/>
      <c r="D80" s="920"/>
      <c r="E80" s="920"/>
      <c r="F80" s="920"/>
      <c r="I80" s="935"/>
      <c r="J80" s="1372"/>
      <c r="K80" s="1372"/>
      <c r="L80" s="1372"/>
      <c r="M80" s="1372"/>
      <c r="N80" s="1372"/>
      <c r="O80" s="1372"/>
      <c r="P80" s="1372"/>
      <c r="Q80" s="1372"/>
      <c r="R80" s="1372"/>
      <c r="S80" s="1372"/>
      <c r="T80" s="1372"/>
      <c r="U80" s="1372"/>
      <c r="V80" s="1372"/>
      <c r="W80" s="1372"/>
      <c r="X80" s="1372"/>
      <c r="Y80" s="1372"/>
      <c r="Z80" s="1372"/>
      <c r="AA80" s="1372"/>
      <c r="AB80" s="1372"/>
      <c r="AC80" s="1372"/>
      <c r="AD80" s="1372"/>
      <c r="AE80" s="1372"/>
      <c r="AF80" s="1372"/>
      <c r="AG80" s="1372"/>
      <c r="AH80" s="1372"/>
      <c r="AI80" s="1372"/>
      <c r="AJ80" s="1372"/>
      <c r="AK80" s="1372"/>
      <c r="AL80" s="1372"/>
      <c r="AM80" s="1372"/>
      <c r="AN80" s="1372"/>
      <c r="AO80" s="1372"/>
      <c r="AP80" s="1372"/>
      <c r="AQ80" s="1372"/>
      <c r="AR80" s="1372"/>
      <c r="AS80" s="1372"/>
      <c r="AT80" s="1372"/>
      <c r="AU80" s="1372"/>
      <c r="AV80" s="1372"/>
      <c r="AW80" s="1372"/>
      <c r="AX80" s="1372"/>
      <c r="AY80" s="1372"/>
      <c r="AZ80" s="1372"/>
      <c r="BA80" s="1372"/>
      <c r="BB80" s="978"/>
      <c r="BC80" s="1372"/>
      <c r="BD80" s="1372"/>
      <c r="BE80" s="1372"/>
      <c r="BF80" s="1372"/>
      <c r="BG80" s="1372"/>
      <c r="BH80" s="1372"/>
      <c r="BI80" s="978" t="s">
        <v>1557</v>
      </c>
      <c r="BJ80" s="978"/>
      <c r="BK80" s="1372"/>
      <c r="BL80" s="1417" t="s">
        <v>2266</v>
      </c>
      <c r="BM80" s="977"/>
      <c r="BN80" s="2883">
        <f>BN76+BN77</f>
        <v>2</v>
      </c>
      <c r="BO80" s="2884"/>
      <c r="BP80" s="2885"/>
      <c r="BQ80" s="1355"/>
      <c r="BR80" s="1355"/>
      <c r="BS80" s="1417" t="s">
        <v>2297</v>
      </c>
      <c r="BT80" s="1410"/>
      <c r="BU80" s="1410"/>
      <c r="BV80" s="2883">
        <f>BV77+BV76</f>
        <v>35</v>
      </c>
      <c r="BW80" s="2884"/>
      <c r="BX80" s="2885"/>
      <c r="BY80" s="2883">
        <f>BY77+BY76</f>
        <v>0</v>
      </c>
      <c r="BZ80" s="2884"/>
      <c r="CA80" s="2885"/>
      <c r="CB80" s="977"/>
      <c r="CC80" s="977"/>
      <c r="CD80" s="977"/>
      <c r="CE80" s="977"/>
      <c r="CF80" s="977"/>
      <c r="CG80" s="977"/>
      <c r="CH80" s="937"/>
    </row>
    <row r="81" spans="1:95" ht="5.0999999999999996" customHeight="1">
      <c r="A81" s="920"/>
      <c r="B81" s="920"/>
      <c r="C81" s="920"/>
      <c r="D81" s="920"/>
      <c r="E81" s="920"/>
      <c r="F81" s="920"/>
      <c r="I81" s="935"/>
      <c r="J81" s="977"/>
      <c r="K81" s="977"/>
      <c r="L81" s="977"/>
      <c r="M81" s="977"/>
      <c r="N81" s="977"/>
      <c r="O81" s="977"/>
      <c r="P81" s="977"/>
      <c r="Q81" s="977"/>
      <c r="R81" s="977"/>
      <c r="S81" s="977"/>
      <c r="T81" s="977"/>
      <c r="U81" s="977"/>
      <c r="V81" s="977"/>
      <c r="W81" s="977"/>
      <c r="X81" s="977"/>
      <c r="Y81" s="977"/>
      <c r="Z81" s="977"/>
      <c r="AA81" s="977"/>
      <c r="AB81" s="977"/>
      <c r="AC81" s="977"/>
      <c r="AD81" s="977"/>
      <c r="AE81" s="977"/>
      <c r="AF81" s="977"/>
      <c r="AG81" s="977"/>
      <c r="AH81" s="977"/>
      <c r="AI81" s="977"/>
      <c r="AJ81" s="977"/>
      <c r="AK81" s="977"/>
      <c r="AL81" s="977"/>
      <c r="AM81" s="977"/>
      <c r="AN81" s="977"/>
      <c r="AO81" s="977"/>
      <c r="AP81" s="977"/>
      <c r="AQ81" s="977"/>
      <c r="AR81" s="977"/>
      <c r="AS81" s="977"/>
      <c r="AT81" s="977"/>
      <c r="AU81" s="977"/>
      <c r="AV81" s="977"/>
      <c r="AW81" s="977"/>
      <c r="AX81" s="977"/>
      <c r="AY81" s="977"/>
      <c r="AZ81" s="977"/>
      <c r="BA81" s="977"/>
      <c r="BB81" s="977"/>
      <c r="BC81" s="977"/>
      <c r="BD81" s="977"/>
      <c r="BE81" s="977"/>
      <c r="BF81" s="977"/>
      <c r="BG81" s="977"/>
      <c r="BH81" s="977"/>
      <c r="BI81" s="977"/>
      <c r="BJ81" s="977"/>
      <c r="BK81" s="977"/>
      <c r="BL81" s="977"/>
      <c r="BM81" s="977"/>
      <c r="BN81" s="977"/>
      <c r="BO81" s="977"/>
      <c r="BP81" s="977"/>
      <c r="BQ81" s="1354"/>
      <c r="BR81" s="1354"/>
      <c r="BS81" s="1242"/>
      <c r="BT81" s="977"/>
      <c r="BU81" s="977"/>
      <c r="BV81" s="977"/>
      <c r="BW81" s="977"/>
      <c r="BX81" s="977"/>
      <c r="BY81" s="977"/>
      <c r="BZ81" s="977"/>
      <c r="CA81" s="977"/>
      <c r="CB81" s="977"/>
      <c r="CC81" s="977"/>
      <c r="CD81" s="977"/>
      <c r="CE81" s="977"/>
      <c r="CF81" s="977"/>
      <c r="CG81" s="977"/>
      <c r="CH81" s="937"/>
    </row>
    <row r="82" spans="1:95" ht="9.9499999999999993" customHeight="1">
      <c r="A82" s="920"/>
      <c r="B82" s="920"/>
      <c r="C82" s="920"/>
      <c r="D82" s="920"/>
      <c r="E82" s="920"/>
      <c r="F82" s="920"/>
      <c r="I82" s="936"/>
      <c r="J82" s="1042"/>
      <c r="K82" s="1042"/>
      <c r="L82" s="1042"/>
      <c r="M82" s="1042"/>
      <c r="N82" s="1042"/>
      <c r="O82" s="1042"/>
      <c r="P82" s="939"/>
      <c r="Q82" s="939"/>
      <c r="R82" s="939"/>
      <c r="S82" s="939"/>
      <c r="T82" s="939"/>
      <c r="U82" s="939"/>
      <c r="V82" s="939"/>
      <c r="W82" s="939"/>
      <c r="X82" s="939"/>
      <c r="Y82" s="939"/>
      <c r="Z82" s="939"/>
      <c r="AA82" s="939"/>
      <c r="AB82" s="939"/>
      <c r="AC82" s="939"/>
      <c r="AD82" s="939"/>
      <c r="AE82" s="939"/>
      <c r="AF82" s="939"/>
      <c r="AG82" s="939"/>
      <c r="AH82" s="939"/>
      <c r="AI82" s="939"/>
      <c r="AJ82" s="939"/>
      <c r="AK82" s="939"/>
      <c r="AL82" s="939"/>
      <c r="AM82" s="939"/>
      <c r="AN82" s="939"/>
      <c r="AO82" s="939"/>
      <c r="AP82" s="939"/>
      <c r="AQ82" s="939"/>
      <c r="AR82" s="939"/>
      <c r="AS82" s="939"/>
      <c r="AT82" s="939"/>
      <c r="AU82" s="939"/>
      <c r="AV82" s="939"/>
      <c r="AW82" s="939"/>
      <c r="AX82" s="939"/>
      <c r="AY82" s="939"/>
      <c r="AZ82" s="939"/>
      <c r="BA82" s="939"/>
      <c r="BB82" s="939"/>
      <c r="BC82" s="939"/>
      <c r="BD82" s="939"/>
      <c r="BE82" s="939"/>
      <c r="BF82" s="939"/>
      <c r="BG82" s="939"/>
      <c r="BH82" s="939"/>
      <c r="BI82" s="939"/>
      <c r="BJ82" s="939"/>
      <c r="BK82" s="939"/>
      <c r="BL82" s="939"/>
      <c r="BM82" s="939"/>
      <c r="BN82" s="939"/>
      <c r="BO82" s="939"/>
      <c r="BP82" s="939"/>
      <c r="BQ82" s="939"/>
      <c r="BR82" s="939"/>
      <c r="BS82" s="939"/>
      <c r="BT82" s="939"/>
      <c r="BU82" s="939"/>
      <c r="BV82" s="939"/>
      <c r="BW82" s="939"/>
      <c r="BX82" s="939"/>
      <c r="BY82" s="939"/>
      <c r="BZ82" s="939"/>
      <c r="CA82" s="939"/>
      <c r="CB82" s="939"/>
      <c r="CC82" s="939"/>
      <c r="CD82" s="939"/>
      <c r="CE82" s="939"/>
      <c r="CF82" s="939"/>
      <c r="CG82" s="939"/>
      <c r="CH82" s="940"/>
    </row>
    <row r="83" spans="1:95" ht="18.95" customHeight="1">
      <c r="A83" s="920"/>
      <c r="B83" s="920"/>
      <c r="C83" s="920"/>
      <c r="D83" s="920"/>
      <c r="E83" s="920"/>
      <c r="F83" s="920"/>
      <c r="O83" s="488"/>
    </row>
    <row r="84" spans="1:95" ht="18.95" customHeight="1">
      <c r="A84" s="920"/>
      <c r="B84" s="920"/>
      <c r="C84" s="920"/>
      <c r="D84" s="920"/>
      <c r="E84" s="920"/>
      <c r="F84" s="920"/>
      <c r="K84" s="488"/>
    </row>
    <row r="85" spans="1:95" ht="5.0999999999999996" customHeight="1">
      <c r="A85" s="920"/>
      <c r="B85" s="920"/>
      <c r="C85" s="920"/>
      <c r="D85" s="920"/>
      <c r="E85" s="920"/>
      <c r="F85" s="920"/>
      <c r="G85"/>
      <c r="H85"/>
      <c r="I85" s="2331"/>
      <c r="J85" s="2331"/>
      <c r="K85" s="2331"/>
      <c r="L85" s="2331"/>
      <c r="M85" s="2331"/>
      <c r="N85" s="2331"/>
      <c r="O85" s="2331"/>
      <c r="P85" s="2331"/>
      <c r="Q85" s="2326"/>
      <c r="R85" s="2327"/>
      <c r="S85" s="2327"/>
      <c r="T85" s="2327"/>
      <c r="U85" s="2327"/>
      <c r="V85" s="2328"/>
    </row>
    <row r="86" spans="1:95" ht="18.95" customHeight="1">
      <c r="A86" s="920"/>
      <c r="B86" s="920"/>
      <c r="C86" s="920"/>
      <c r="D86" s="920"/>
      <c r="E86" s="920"/>
      <c r="F86" s="920"/>
      <c r="G86"/>
      <c r="H86"/>
      <c r="I86" s="2331"/>
      <c r="J86" s="1020" t="s">
        <v>2270</v>
      </c>
      <c r="K86" s="1021"/>
      <c r="L86" s="1021"/>
      <c r="M86" s="1021"/>
      <c r="N86" s="1022"/>
      <c r="O86" s="1022"/>
      <c r="P86" s="1023"/>
      <c r="Q86" s="907" t="s">
        <v>1667</v>
      </c>
      <c r="R86" s="908"/>
      <c r="S86" s="908"/>
      <c r="T86" s="908"/>
      <c r="U86" s="908"/>
      <c r="V86" s="909"/>
      <c r="W86" s="920"/>
      <c r="X86" s="920"/>
      <c r="Y86" s="920"/>
      <c r="Z86" s="920"/>
      <c r="AA86" s="920"/>
      <c r="AB86" s="920"/>
      <c r="AC86" s="920"/>
      <c r="AD86" s="920"/>
      <c r="AE86" s="920"/>
      <c r="AF86" s="920"/>
      <c r="AG86" s="920"/>
      <c r="AH86" s="920"/>
      <c r="AI86" s="920"/>
      <c r="AJ86" s="920"/>
      <c r="AK86" s="920"/>
      <c r="AL86" s="920"/>
      <c r="AM86" s="920"/>
      <c r="AN86" s="920"/>
      <c r="AR86" s="920"/>
      <c r="AS86" s="920"/>
      <c r="AT86" s="920"/>
      <c r="AU86" s="920"/>
      <c r="AV86" s="920"/>
      <c r="AW86" s="920"/>
      <c r="AX86" s="920"/>
      <c r="AY86" s="920"/>
      <c r="AZ86" s="920"/>
      <c r="BA86" s="920"/>
      <c r="BB86" s="920"/>
      <c r="BC86" s="920"/>
      <c r="BD86" s="920"/>
      <c r="BE86" s="920"/>
      <c r="BF86" s="920"/>
      <c r="BG86" s="920"/>
      <c r="BH86" s="920"/>
      <c r="BI86" s="920"/>
    </row>
    <row r="87" spans="1:95" ht="9.9499999999999993" customHeight="1">
      <c r="A87" s="920"/>
      <c r="B87" s="920"/>
      <c r="C87" s="920"/>
      <c r="D87" s="920"/>
      <c r="E87" s="920"/>
      <c r="F87" s="920"/>
      <c r="G87"/>
      <c r="H87"/>
      <c r="I87" s="916"/>
      <c r="J87" s="914"/>
      <c r="K87" s="914"/>
      <c r="L87" s="914"/>
      <c r="M87" s="914"/>
      <c r="N87" s="914"/>
      <c r="O87" s="914"/>
      <c r="P87" s="2331"/>
      <c r="Q87" s="2331"/>
      <c r="R87" s="2331"/>
      <c r="S87" s="2331"/>
      <c r="T87" s="2331"/>
      <c r="U87" s="2331"/>
      <c r="V87" s="2331"/>
      <c r="W87" s="941"/>
      <c r="X87" s="941"/>
      <c r="Y87" s="941"/>
      <c r="Z87" s="941"/>
      <c r="AA87" s="941"/>
      <c r="AB87" s="941"/>
      <c r="AC87" s="941"/>
      <c r="AD87" s="941"/>
      <c r="AE87" s="941"/>
      <c r="AF87" s="941"/>
      <c r="AG87" s="941"/>
      <c r="AH87" s="941"/>
      <c r="AI87" s="941"/>
      <c r="AJ87" s="941"/>
      <c r="AK87" s="941"/>
      <c r="AL87" s="941"/>
      <c r="AM87" s="941"/>
      <c r="AN87" s="941"/>
      <c r="AO87" s="941"/>
      <c r="AP87" s="941"/>
      <c r="AQ87" s="941"/>
      <c r="AR87" s="941"/>
      <c r="AS87" s="941"/>
      <c r="AT87" s="941"/>
      <c r="AU87" s="941"/>
      <c r="AV87" s="941"/>
      <c r="AW87" s="941"/>
      <c r="AX87" s="941"/>
      <c r="AY87" s="941"/>
      <c r="AZ87" s="941"/>
      <c r="BA87" s="941"/>
      <c r="BB87" s="941"/>
      <c r="BC87" s="941"/>
      <c r="BD87" s="941"/>
      <c r="BE87" s="941"/>
      <c r="BF87" s="941"/>
      <c r="BG87" s="941"/>
      <c r="BH87" s="941"/>
      <c r="BI87" s="941"/>
      <c r="BJ87" s="941"/>
      <c r="BK87" s="941"/>
      <c r="BL87" s="941"/>
      <c r="BM87" s="941"/>
      <c r="BN87" s="941"/>
      <c r="BO87" s="941"/>
      <c r="BP87" s="941"/>
      <c r="BQ87" s="941"/>
      <c r="BR87" s="941"/>
      <c r="BS87" s="941"/>
      <c r="BT87" s="941"/>
      <c r="BU87" s="941"/>
      <c r="BV87" s="941"/>
      <c r="BW87" s="1316"/>
      <c r="BX87" s="1316"/>
      <c r="BY87" s="1316"/>
      <c r="BZ87" s="1316"/>
      <c r="CA87" s="1316"/>
      <c r="CB87" s="1316"/>
      <c r="CC87" s="1316"/>
      <c r="CD87" s="1316"/>
      <c r="CE87" s="1316"/>
      <c r="CF87" s="1316"/>
      <c r="CG87" s="1316"/>
      <c r="CH87" s="1316"/>
      <c r="CI87" s="1316"/>
      <c r="CJ87" s="1316"/>
      <c r="CK87" s="1316"/>
      <c r="CL87" s="1316"/>
      <c r="CM87" s="1316"/>
      <c r="CN87" s="1316"/>
      <c r="CO87" s="1316"/>
      <c r="CP87" s="1316"/>
      <c r="CQ87" s="942"/>
    </row>
    <row r="88" spans="1:95" ht="18.95" customHeight="1">
      <c r="A88" s="920"/>
      <c r="B88" s="920"/>
      <c r="C88" s="920"/>
      <c r="D88" s="920"/>
      <c r="E88" s="920"/>
      <c r="F88" s="920"/>
      <c r="I88" s="935"/>
      <c r="J88" s="949" t="s">
        <v>1787</v>
      </c>
      <c r="K88" s="752"/>
      <c r="L88" s="938"/>
      <c r="M88" s="938"/>
      <c r="N88" s="920"/>
      <c r="O88" s="2890" t="s">
        <v>1179</v>
      </c>
      <c r="P88" s="2891"/>
      <c r="Q88" s="2891"/>
      <c r="R88" s="2892"/>
      <c r="S88" s="986" t="s">
        <v>1180</v>
      </c>
      <c r="T88" s="987" t="s">
        <v>1178</v>
      </c>
      <c r="U88" s="2890" t="s">
        <v>1179</v>
      </c>
      <c r="V88" s="2891"/>
      <c r="W88" s="2891"/>
      <c r="X88" s="2892"/>
      <c r="Y88" s="986" t="s">
        <v>1180</v>
      </c>
      <c r="Z88" s="920"/>
      <c r="AA88" s="2325" t="s">
        <v>1630</v>
      </c>
      <c r="AB88" s="938"/>
      <c r="AC88" s="938"/>
      <c r="AD88" s="1154" t="s">
        <v>2271</v>
      </c>
      <c r="AE88" s="1155"/>
      <c r="AF88" s="1155"/>
      <c r="AG88" s="1155"/>
      <c r="AH88" s="1155"/>
      <c r="AI88" s="1156"/>
      <c r="AJ88" s="946" t="s">
        <v>1115</v>
      </c>
      <c r="AK88" s="920"/>
      <c r="AL88" s="920"/>
      <c r="AM88" s="920"/>
      <c r="AN88" s="920"/>
      <c r="AO88" s="920"/>
      <c r="AP88" s="920"/>
      <c r="AQ88" s="920"/>
      <c r="AR88" s="920"/>
      <c r="AS88" s="920"/>
      <c r="AT88" s="920"/>
      <c r="AU88" s="920"/>
      <c r="AV88" s="920"/>
      <c r="AW88" s="920"/>
      <c r="AX88" s="920"/>
      <c r="AY88" s="920"/>
      <c r="AZ88" s="920"/>
      <c r="BA88" s="920"/>
      <c r="BB88" s="920"/>
      <c r="BC88" s="920"/>
      <c r="BD88" s="920"/>
      <c r="BE88" s="920"/>
      <c r="BF88" s="920"/>
      <c r="BG88" s="920"/>
      <c r="BH88" s="920"/>
      <c r="BI88" s="920"/>
      <c r="BJ88" s="920"/>
      <c r="BK88" s="920"/>
      <c r="BL88" s="920"/>
      <c r="BM88" s="920"/>
      <c r="BN88" s="920"/>
      <c r="BO88" s="920"/>
      <c r="BW88" s="920"/>
      <c r="BX88" s="920"/>
      <c r="BY88" s="920"/>
      <c r="BZ88" s="920"/>
      <c r="CA88" s="920"/>
      <c r="CB88" s="920"/>
      <c r="CC88" s="920"/>
      <c r="CD88" s="920"/>
      <c r="CE88" s="920"/>
      <c r="CF88" s="920"/>
      <c r="CG88" s="920"/>
      <c r="CH88" s="920"/>
      <c r="CI88" s="920"/>
      <c r="CJ88" s="920"/>
      <c r="CK88" s="926" t="s">
        <v>1544</v>
      </c>
      <c r="CL88" s="927"/>
      <c r="CM88" s="928"/>
      <c r="CN88" s="926" t="s">
        <v>1623</v>
      </c>
      <c r="CO88" s="927"/>
      <c r="CP88" s="928"/>
      <c r="CQ88" s="937"/>
    </row>
    <row r="89" spans="1:95" ht="9.9499999999999993" customHeight="1">
      <c r="A89" s="920"/>
      <c r="B89" s="920"/>
      <c r="C89" s="920"/>
      <c r="D89" s="920"/>
      <c r="E89" s="920"/>
      <c r="F89" s="920"/>
      <c r="I89" s="935"/>
      <c r="J89" s="2334"/>
      <c r="K89" s="920"/>
      <c r="L89" s="920"/>
      <c r="M89" s="920"/>
      <c r="N89" s="920"/>
      <c r="O89" s="920"/>
      <c r="P89" s="920"/>
      <c r="Q89" s="920"/>
      <c r="R89" s="920"/>
      <c r="S89" s="920"/>
      <c r="T89" s="920"/>
      <c r="U89" s="920"/>
      <c r="V89" s="920"/>
      <c r="W89" s="920"/>
      <c r="X89" s="920"/>
      <c r="Y89" s="920"/>
      <c r="Z89" s="920"/>
      <c r="AA89" s="920"/>
      <c r="AB89" s="920"/>
      <c r="AC89" s="920"/>
      <c r="AD89" s="920"/>
      <c r="AE89" s="920"/>
      <c r="AF89" s="920"/>
      <c r="AG89" s="920"/>
      <c r="AH89" s="920"/>
      <c r="AI89" s="920"/>
      <c r="AJ89" s="920"/>
      <c r="AK89" s="920"/>
      <c r="AL89" s="920"/>
      <c r="AM89" s="920"/>
      <c r="AN89" s="920"/>
      <c r="AO89" s="920"/>
      <c r="AP89" s="920"/>
      <c r="AQ89" s="920"/>
      <c r="AR89" s="920"/>
      <c r="AS89" s="920"/>
      <c r="AT89" s="920"/>
      <c r="AU89" s="920"/>
      <c r="AV89" s="920"/>
      <c r="AW89" s="920"/>
      <c r="AX89" s="920"/>
      <c r="AY89" s="920"/>
      <c r="AZ89" s="920"/>
      <c r="BA89" s="920"/>
      <c r="BB89" s="920"/>
      <c r="BC89" s="920"/>
      <c r="BD89" s="920"/>
      <c r="BE89" s="920"/>
      <c r="BF89" s="920"/>
      <c r="BG89" s="920"/>
      <c r="BH89" s="920"/>
      <c r="BI89" s="920"/>
      <c r="BJ89" s="920"/>
      <c r="BK89" s="920"/>
      <c r="BL89" s="920"/>
      <c r="BM89" s="920"/>
      <c r="BN89" s="920"/>
      <c r="BO89" s="920"/>
      <c r="BP89" s="920"/>
      <c r="BQ89" s="920"/>
      <c r="BR89" s="920"/>
      <c r="BS89" s="920"/>
      <c r="BT89" s="920"/>
      <c r="BU89" s="920"/>
      <c r="BV89" s="920"/>
      <c r="BW89" s="920"/>
      <c r="BX89" s="920"/>
      <c r="BY89" s="920"/>
      <c r="BZ89" s="920"/>
      <c r="CA89" s="920"/>
      <c r="CB89" s="920"/>
      <c r="CC89" s="920"/>
      <c r="CD89" s="920"/>
      <c r="CE89" s="920"/>
      <c r="CF89" s="920"/>
      <c r="CG89" s="920"/>
      <c r="CH89" s="920"/>
      <c r="CI89" s="920"/>
      <c r="CJ89" s="920"/>
      <c r="CK89" s="920"/>
      <c r="CL89" s="920"/>
      <c r="CM89" s="920"/>
      <c r="CN89" s="920"/>
      <c r="CO89" s="920"/>
      <c r="CP89" s="920"/>
      <c r="CQ89" s="937"/>
    </row>
    <row r="90" spans="1:95" ht="18.95" customHeight="1">
      <c r="A90" s="920"/>
      <c r="B90" s="920"/>
      <c r="C90" s="920"/>
      <c r="D90" s="920"/>
      <c r="E90" s="920"/>
      <c r="F90" s="920"/>
      <c r="I90" s="935"/>
      <c r="J90" s="2325" t="s">
        <v>2148</v>
      </c>
      <c r="K90" s="938"/>
      <c r="L90" s="938"/>
      <c r="M90" s="938"/>
      <c r="N90" s="938"/>
      <c r="O90" s="917" t="s">
        <v>2149</v>
      </c>
      <c r="P90" s="918"/>
      <c r="Q90" s="918"/>
      <c r="R90" s="918"/>
      <c r="S90" s="918"/>
      <c r="T90" s="919"/>
      <c r="U90" s="946" t="s">
        <v>1115</v>
      </c>
      <c r="W90" s="2325" t="s">
        <v>2147</v>
      </c>
      <c r="X90" s="752"/>
      <c r="Y90" s="752"/>
      <c r="Z90" s="752"/>
      <c r="AA90" s="2868" t="s">
        <v>3410</v>
      </c>
      <c r="AB90" s="2869"/>
      <c r="AC90" s="2870"/>
      <c r="AD90" s="946" t="s">
        <v>1115</v>
      </c>
      <c r="AE90" s="2865" t="s">
        <v>1523</v>
      </c>
      <c r="AF90" s="2866"/>
      <c r="AG90" s="2867"/>
      <c r="AH90" s="946" t="s">
        <v>1115</v>
      </c>
      <c r="AI90" s="2865" t="s">
        <v>1524</v>
      </c>
      <c r="AJ90" s="2866"/>
      <c r="AK90" s="2867"/>
      <c r="AL90" s="946" t="s">
        <v>1115</v>
      </c>
      <c r="AM90" s="920"/>
      <c r="AN90" s="920"/>
      <c r="AO90" s="920"/>
      <c r="AP90" s="920"/>
      <c r="AQ90" s="920"/>
      <c r="AR90" s="920"/>
      <c r="AS90" s="920"/>
      <c r="AT90" s="920"/>
      <c r="AU90" s="920"/>
      <c r="AV90" s="920"/>
      <c r="AW90" s="920"/>
      <c r="AX90" s="920"/>
      <c r="AY90" s="920"/>
      <c r="AZ90" s="920"/>
      <c r="BA90" s="920"/>
      <c r="BB90" s="920"/>
      <c r="BC90" s="920"/>
      <c r="BD90" s="920"/>
      <c r="BE90" s="920"/>
      <c r="BF90" s="920"/>
      <c r="BG90" s="920"/>
      <c r="BH90" s="920"/>
      <c r="BI90" s="920"/>
      <c r="BJ90" s="920"/>
      <c r="BK90" s="920"/>
      <c r="BL90" s="920"/>
      <c r="BM90" s="920"/>
      <c r="BN90" s="920"/>
      <c r="BO90" s="920"/>
      <c r="BP90" s="920"/>
      <c r="BQ90" s="920"/>
      <c r="BR90" s="920"/>
      <c r="BS90" s="920"/>
      <c r="BT90" s="920"/>
      <c r="BU90" s="920"/>
      <c r="BV90" s="920"/>
      <c r="BW90" s="920"/>
      <c r="BX90" s="920"/>
      <c r="BY90" s="920"/>
      <c r="BZ90" s="920"/>
      <c r="CA90" s="920"/>
      <c r="CB90" s="920"/>
      <c r="CC90" s="920"/>
      <c r="CD90" s="920"/>
      <c r="CE90" s="920"/>
      <c r="CF90" s="920"/>
      <c r="CG90" s="920"/>
      <c r="CH90" s="920"/>
      <c r="CI90" s="920"/>
      <c r="CJ90" s="920"/>
      <c r="CQ90" s="937"/>
    </row>
    <row r="91" spans="1:95" ht="9.9499999999999993" customHeight="1">
      <c r="A91" s="920"/>
      <c r="B91" s="920"/>
      <c r="C91" s="920"/>
      <c r="D91" s="920"/>
      <c r="E91" s="920"/>
      <c r="F91" s="920"/>
      <c r="I91" s="935"/>
      <c r="J91" s="2334"/>
      <c r="K91" s="920"/>
      <c r="L91" s="920"/>
      <c r="M91" s="920"/>
      <c r="N91" s="920"/>
      <c r="O91" s="920"/>
      <c r="P91" s="920"/>
      <c r="Q91" s="920"/>
      <c r="R91" s="920"/>
      <c r="S91" s="920"/>
      <c r="T91" s="920"/>
      <c r="U91" s="920"/>
      <c r="V91" s="920"/>
      <c r="W91" s="920"/>
      <c r="X91" s="920"/>
      <c r="Y91" s="920"/>
      <c r="Z91" s="920"/>
      <c r="AA91" s="920"/>
      <c r="AB91" s="920"/>
      <c r="AC91" s="920"/>
      <c r="AD91" s="920"/>
      <c r="AE91" s="920"/>
      <c r="AF91" s="920"/>
      <c r="AG91" s="920"/>
      <c r="AH91" s="920"/>
      <c r="AI91" s="920"/>
      <c r="AJ91" s="920"/>
      <c r="AK91" s="920"/>
      <c r="AL91" s="920"/>
      <c r="AM91" s="920"/>
      <c r="AN91" s="920"/>
      <c r="AO91" s="920"/>
      <c r="AP91" s="920"/>
      <c r="AQ91" s="920"/>
      <c r="AR91" s="920"/>
      <c r="AS91" s="920"/>
      <c r="AT91" s="920"/>
      <c r="AU91" s="920"/>
      <c r="AV91" s="920"/>
      <c r="AW91" s="920"/>
      <c r="AX91" s="920"/>
      <c r="AY91" s="920"/>
      <c r="AZ91" s="920"/>
      <c r="BA91" s="920"/>
      <c r="BB91" s="920"/>
      <c r="BC91" s="920"/>
      <c r="BD91" s="920"/>
      <c r="BE91" s="920"/>
      <c r="BF91" s="920"/>
      <c r="BG91" s="920"/>
      <c r="BH91" s="920"/>
      <c r="BI91" s="920"/>
      <c r="BJ91" s="920"/>
      <c r="BK91" s="920"/>
      <c r="BL91" s="920"/>
      <c r="BM91" s="920"/>
      <c r="BN91" s="920"/>
      <c r="BO91" s="920"/>
      <c r="BP91" s="920"/>
      <c r="BQ91" s="920"/>
      <c r="BR91" s="920"/>
      <c r="BS91" s="920"/>
      <c r="BT91" s="920"/>
      <c r="BU91" s="920"/>
      <c r="BV91" s="920"/>
      <c r="BW91" s="920"/>
      <c r="BX91" s="920"/>
      <c r="BY91" s="920"/>
      <c r="BZ91" s="920"/>
      <c r="CA91" s="920"/>
      <c r="CB91" s="920"/>
      <c r="CC91" s="920"/>
      <c r="CD91" s="920"/>
      <c r="CE91" s="920"/>
      <c r="CF91" s="920"/>
      <c r="CG91" s="920"/>
      <c r="CH91" s="920"/>
      <c r="CI91" s="920"/>
      <c r="CJ91" s="920"/>
      <c r="CK91" s="920"/>
      <c r="CL91" s="920"/>
      <c r="CM91" s="920"/>
      <c r="CN91" s="920"/>
      <c r="CO91" s="920"/>
      <c r="CP91" s="920"/>
      <c r="CQ91" s="937"/>
    </row>
    <row r="92" spans="1:95" ht="18.95" customHeight="1">
      <c r="A92" s="920"/>
      <c r="B92" s="920"/>
      <c r="C92" s="920"/>
      <c r="D92" s="920"/>
      <c r="E92" s="920"/>
      <c r="F92" s="920"/>
      <c r="I92" s="935"/>
      <c r="J92" s="949" t="s">
        <v>1542</v>
      </c>
      <c r="K92" s="920"/>
      <c r="L92" s="949"/>
      <c r="M92" s="981"/>
      <c r="N92" s="958"/>
      <c r="O92" s="982" t="s">
        <v>1521</v>
      </c>
      <c r="P92" s="983"/>
      <c r="Q92" s="983"/>
      <c r="R92" s="983"/>
      <c r="S92" s="984"/>
      <c r="T92" s="910" t="s">
        <v>1573</v>
      </c>
      <c r="U92" s="910"/>
      <c r="V92" s="981"/>
      <c r="W92" s="982" t="s">
        <v>1521</v>
      </c>
      <c r="X92" s="983"/>
      <c r="Y92" s="983"/>
      <c r="Z92" s="983"/>
      <c r="AA92" s="984"/>
      <c r="AB92" s="986" t="s">
        <v>912</v>
      </c>
      <c r="AC92" s="910" t="s">
        <v>1682</v>
      </c>
      <c r="AD92" s="981"/>
      <c r="AE92" s="938"/>
      <c r="AF92" s="982" t="s">
        <v>1521</v>
      </c>
      <c r="AG92" s="983"/>
      <c r="AH92" s="983"/>
      <c r="AI92" s="983"/>
      <c r="AJ92" s="986" t="s">
        <v>912</v>
      </c>
      <c r="AK92" s="910" t="s">
        <v>2145</v>
      </c>
      <c r="AL92" s="981"/>
      <c r="AM92" s="938"/>
      <c r="AN92" s="982" t="s">
        <v>1521</v>
      </c>
      <c r="AO92" s="983"/>
      <c r="AP92" s="983"/>
      <c r="AQ92" s="983"/>
      <c r="AR92" s="984"/>
      <c r="AS92" s="910" t="s">
        <v>2150</v>
      </c>
      <c r="AT92" s="752"/>
      <c r="AU92" s="752"/>
      <c r="AV92" s="2865" t="s">
        <v>1521</v>
      </c>
      <c r="AW92" s="2866"/>
      <c r="AX92" s="2866"/>
      <c r="AY92" s="2866"/>
      <c r="AZ92" s="2867"/>
      <c r="BA92" s="910" t="s">
        <v>2213</v>
      </c>
      <c r="BB92" s="910"/>
      <c r="BC92" s="981"/>
      <c r="BD92" s="938"/>
      <c r="BE92" s="982" t="s">
        <v>1521</v>
      </c>
      <c r="BF92" s="983"/>
      <c r="BG92" s="983"/>
      <c r="BH92" s="983"/>
      <c r="BI92" s="984"/>
      <c r="BJ92" s="910" t="s">
        <v>1629</v>
      </c>
      <c r="BK92" s="981"/>
      <c r="BL92" s="938"/>
      <c r="BM92" s="982" t="s">
        <v>1521</v>
      </c>
      <c r="BN92" s="983"/>
      <c r="BO92" s="983"/>
      <c r="BP92" s="983"/>
      <c r="BQ92" s="984"/>
      <c r="BW92" s="920"/>
      <c r="BX92" s="920"/>
      <c r="BY92" s="920"/>
      <c r="BZ92" s="920"/>
      <c r="CA92" s="920"/>
      <c r="CB92" s="920"/>
      <c r="CC92" s="920"/>
      <c r="CD92" s="920"/>
      <c r="CE92" s="920"/>
      <c r="CF92" s="920"/>
      <c r="CG92" s="920"/>
      <c r="CH92" s="920"/>
      <c r="CI92" s="920"/>
      <c r="CJ92" s="920"/>
      <c r="CK92" s="920"/>
      <c r="CL92" s="920"/>
      <c r="CM92" s="920"/>
      <c r="CN92" s="920"/>
      <c r="CO92" s="920"/>
      <c r="CP92" s="920"/>
      <c r="CQ92" s="937"/>
    </row>
    <row r="93" spans="1:95" ht="18.95" customHeight="1">
      <c r="A93" s="920"/>
      <c r="B93" s="920"/>
      <c r="C93" s="920"/>
      <c r="D93" s="920"/>
      <c r="E93" s="920"/>
      <c r="F93" s="920"/>
      <c r="I93" s="935"/>
      <c r="J93" s="1057"/>
      <c r="K93" s="920"/>
      <c r="L93" s="920"/>
      <c r="M93" s="920"/>
      <c r="N93" s="920"/>
      <c r="O93" s="920"/>
      <c r="P93" s="920"/>
      <c r="Q93" s="920"/>
      <c r="R93" s="920"/>
      <c r="S93" s="920"/>
      <c r="T93" s="920"/>
      <c r="U93" s="920"/>
      <c r="V93" s="920"/>
      <c r="W93" s="920"/>
      <c r="X93" s="920"/>
      <c r="Y93" s="920"/>
      <c r="Z93" s="920"/>
      <c r="AA93" s="920"/>
      <c r="AB93" s="920"/>
      <c r="AC93" s="920"/>
      <c r="AD93" s="920"/>
      <c r="AE93" s="920"/>
      <c r="AF93" s="920"/>
      <c r="AG93" s="920"/>
      <c r="AH93" s="920"/>
      <c r="AI93" s="920"/>
      <c r="AJ93" s="920"/>
      <c r="AK93" s="920"/>
      <c r="AL93" s="920"/>
      <c r="AM93" s="920"/>
      <c r="AN93" s="920"/>
      <c r="AO93" s="920"/>
      <c r="AP93" s="920"/>
      <c r="AQ93" s="920"/>
      <c r="AR93" s="920"/>
      <c r="AS93" s="920"/>
      <c r="AT93" s="920"/>
      <c r="AU93" s="920"/>
      <c r="AV93" s="920"/>
      <c r="AW93" s="920"/>
      <c r="AX93" s="920"/>
      <c r="AY93" s="920"/>
      <c r="AZ93" s="920"/>
      <c r="BA93" s="920"/>
      <c r="BB93" s="920"/>
      <c r="BC93" s="920"/>
      <c r="BD93" s="920"/>
      <c r="BE93" s="920"/>
      <c r="BF93" s="920"/>
      <c r="BG93" s="920"/>
      <c r="BH93" s="920"/>
      <c r="BI93" s="920"/>
      <c r="BJ93" s="920"/>
      <c r="BK93" s="920"/>
      <c r="BL93" s="920"/>
      <c r="BM93" s="920"/>
      <c r="BN93" s="920"/>
      <c r="BO93" s="920"/>
      <c r="BP93" s="920"/>
      <c r="BQ93" s="920"/>
      <c r="BR93" s="920"/>
      <c r="BS93" s="920"/>
      <c r="BT93" s="920"/>
      <c r="BU93" s="920"/>
      <c r="BV93" s="920"/>
      <c r="BW93" s="920"/>
      <c r="BX93" s="920"/>
      <c r="BY93" s="920"/>
      <c r="BZ93" s="920"/>
      <c r="CA93" s="920"/>
      <c r="CB93" s="920"/>
      <c r="CC93" s="920"/>
      <c r="CD93" s="920"/>
      <c r="CE93" s="920"/>
      <c r="CF93" s="920"/>
      <c r="CG93" s="920"/>
      <c r="CH93" s="920"/>
      <c r="CI93" s="920"/>
      <c r="CJ93" s="920"/>
      <c r="CK93" s="920"/>
      <c r="CL93" s="920"/>
      <c r="CM93" s="920"/>
      <c r="CN93" s="920"/>
      <c r="CO93" s="920"/>
      <c r="CP93" s="920"/>
      <c r="CQ93" s="937"/>
    </row>
    <row r="94" spans="1:95" ht="18.95" customHeight="1">
      <c r="A94" s="920"/>
      <c r="B94" s="920"/>
      <c r="C94" s="920"/>
      <c r="D94" s="920"/>
      <c r="E94" s="920"/>
      <c r="F94" s="920"/>
      <c r="I94" s="935"/>
      <c r="J94" s="2880" t="s">
        <v>1559</v>
      </c>
      <c r="K94" s="2797" t="s">
        <v>1665</v>
      </c>
      <c r="L94" s="2798"/>
      <c r="M94" s="2798"/>
      <c r="N94" s="2799"/>
      <c r="O94" s="2797" t="s">
        <v>1779</v>
      </c>
      <c r="P94" s="2798"/>
      <c r="Q94" s="2798"/>
      <c r="R94" s="2799"/>
      <c r="S94" s="2810" t="s">
        <v>2152</v>
      </c>
      <c r="T94" s="2882"/>
      <c r="U94" s="2882"/>
      <c r="V94" s="2812"/>
      <c r="W94" s="2810" t="s">
        <v>2215</v>
      </c>
      <c r="X94" s="2882"/>
      <c r="Y94" s="2882"/>
      <c r="Z94" s="2812"/>
      <c r="AA94" s="966" t="s">
        <v>2147</v>
      </c>
      <c r="AB94" s="1361"/>
      <c r="AC94" s="930"/>
      <c r="AD94" s="930"/>
      <c r="AE94" s="930"/>
      <c r="AF94" s="930"/>
      <c r="AG94" s="930"/>
      <c r="AH94" s="930"/>
      <c r="AI94" s="931"/>
      <c r="AJ94" s="929" t="s">
        <v>1586</v>
      </c>
      <c r="AK94" s="930"/>
      <c r="AL94" s="930"/>
      <c r="AM94" s="930"/>
      <c r="AN94" s="930"/>
      <c r="AO94" s="930"/>
      <c r="AP94" s="930"/>
      <c r="AQ94" s="930"/>
      <c r="AR94" s="930"/>
      <c r="AS94" s="930"/>
      <c r="AT94" s="931"/>
      <c r="AU94" s="929" t="s">
        <v>1527</v>
      </c>
      <c r="AV94" s="930"/>
      <c r="AW94" s="930"/>
      <c r="AX94" s="930"/>
      <c r="AY94" s="930"/>
      <c r="AZ94" s="930"/>
      <c r="BA94" s="930"/>
      <c r="BB94" s="930"/>
      <c r="BC94" s="930"/>
      <c r="BD94" s="930"/>
      <c r="BE94" s="930"/>
      <c r="BF94" s="930"/>
      <c r="BG94" s="930"/>
      <c r="BH94" s="930"/>
      <c r="BI94" s="930"/>
      <c r="BJ94" s="930"/>
      <c r="BK94" s="930"/>
      <c r="BL94" s="2797" t="s">
        <v>1534</v>
      </c>
      <c r="BM94" s="2798"/>
      <c r="BN94" s="2799"/>
      <c r="BO94" s="2797" t="s">
        <v>1535</v>
      </c>
      <c r="BP94" s="2798"/>
      <c r="BQ94" s="2799"/>
      <c r="BR94" s="929" t="s">
        <v>2306</v>
      </c>
      <c r="BS94" s="930"/>
      <c r="BT94" s="930"/>
      <c r="BU94" s="930"/>
      <c r="BV94" s="930"/>
      <c r="BW94" s="931"/>
      <c r="BX94" s="930"/>
      <c r="BY94" s="930"/>
      <c r="BZ94" s="931"/>
      <c r="CA94" s="930" t="s">
        <v>1612</v>
      </c>
      <c r="CB94" s="930"/>
      <c r="CC94" s="930"/>
      <c r="CD94" s="930"/>
      <c r="CE94" s="931"/>
      <c r="CF94" s="930"/>
      <c r="CG94" s="930"/>
      <c r="CH94" s="931"/>
      <c r="CI94" s="2797" t="s">
        <v>1655</v>
      </c>
      <c r="CJ94" s="2848"/>
      <c r="CK94" s="2848"/>
      <c r="CL94" s="2799"/>
      <c r="CM94" s="2797" t="s">
        <v>2289</v>
      </c>
      <c r="CN94" s="2848"/>
      <c r="CO94" s="2848"/>
      <c r="CP94" s="2799"/>
      <c r="CQ94" s="937"/>
    </row>
    <row r="95" spans="1:95" ht="18.95" customHeight="1">
      <c r="A95" s="920"/>
      <c r="B95" s="920"/>
      <c r="C95" s="920"/>
      <c r="D95" s="920"/>
      <c r="E95" s="920"/>
      <c r="F95" s="920"/>
      <c r="I95" s="935"/>
      <c r="J95" s="2881"/>
      <c r="K95" s="2800"/>
      <c r="L95" s="2801"/>
      <c r="M95" s="2801"/>
      <c r="N95" s="2802"/>
      <c r="O95" s="2800"/>
      <c r="P95" s="2801"/>
      <c r="Q95" s="2801"/>
      <c r="R95" s="2802"/>
      <c r="S95" s="2813"/>
      <c r="T95" s="2814"/>
      <c r="U95" s="2814"/>
      <c r="V95" s="2815"/>
      <c r="W95" s="2813"/>
      <c r="X95" s="2814"/>
      <c r="Y95" s="2814"/>
      <c r="Z95" s="2815"/>
      <c r="AA95" s="929" t="s">
        <v>3412</v>
      </c>
      <c r="AB95" s="930"/>
      <c r="AC95" s="930"/>
      <c r="AD95" s="929" t="s">
        <v>2138</v>
      </c>
      <c r="AE95" s="930"/>
      <c r="AF95" s="930"/>
      <c r="AG95" s="929" t="s">
        <v>2139</v>
      </c>
      <c r="AH95" s="930"/>
      <c r="AI95" s="931"/>
      <c r="AJ95" s="929" t="s">
        <v>699</v>
      </c>
      <c r="AK95" s="930"/>
      <c r="AL95" s="930"/>
      <c r="AM95" s="931"/>
      <c r="AN95" s="929" t="s">
        <v>700</v>
      </c>
      <c r="AO95" s="930"/>
      <c r="AP95" s="930"/>
      <c r="AQ95" s="931"/>
      <c r="AR95" s="929" t="s">
        <v>1531</v>
      </c>
      <c r="AS95" s="930"/>
      <c r="AT95" s="931"/>
      <c r="AU95" s="929" t="s">
        <v>1561</v>
      </c>
      <c r="AV95" s="930"/>
      <c r="AW95" s="931"/>
      <c r="AX95" s="929" t="s">
        <v>1528</v>
      </c>
      <c r="AY95" s="930"/>
      <c r="AZ95" s="930"/>
      <c r="BA95" s="930"/>
      <c r="BB95" s="931"/>
      <c r="BC95" s="929" t="s">
        <v>1529</v>
      </c>
      <c r="BD95" s="930"/>
      <c r="BE95" s="930"/>
      <c r="BF95" s="930"/>
      <c r="BG95" s="930"/>
      <c r="BH95" s="931"/>
      <c r="BI95" s="929" t="s">
        <v>1530</v>
      </c>
      <c r="BJ95" s="930"/>
      <c r="BK95" s="931"/>
      <c r="BL95" s="2800"/>
      <c r="BM95" s="2801"/>
      <c r="BN95" s="2802"/>
      <c r="BO95" s="2800"/>
      <c r="BP95" s="2801"/>
      <c r="BQ95" s="2802"/>
      <c r="BR95" s="963" t="s">
        <v>1545</v>
      </c>
      <c r="BS95" s="964"/>
      <c r="BT95" s="965"/>
      <c r="BU95" s="930" t="s">
        <v>2301</v>
      </c>
      <c r="BV95" s="930"/>
      <c r="BW95" s="931"/>
      <c r="BX95" s="929" t="s">
        <v>1680</v>
      </c>
      <c r="BY95" s="930"/>
      <c r="BZ95" s="931"/>
      <c r="CA95" s="929" t="s">
        <v>1583</v>
      </c>
      <c r="CB95" s="930"/>
      <c r="CC95" s="929" t="s">
        <v>1592</v>
      </c>
      <c r="CD95" s="930"/>
      <c r="CE95" s="931"/>
      <c r="CF95" s="929" t="s">
        <v>1585</v>
      </c>
      <c r="CG95" s="930"/>
      <c r="CH95" s="931"/>
      <c r="CI95" s="2800"/>
      <c r="CJ95" s="2801"/>
      <c r="CK95" s="2801"/>
      <c r="CL95" s="2802"/>
      <c r="CM95" s="2800"/>
      <c r="CN95" s="2801"/>
      <c r="CO95" s="2801"/>
      <c r="CP95" s="2802"/>
      <c r="CQ95" s="937"/>
    </row>
    <row r="96" spans="1:95" ht="18.95" customHeight="1">
      <c r="A96" s="920"/>
      <c r="B96" s="920"/>
      <c r="C96" s="920"/>
      <c r="D96" s="920"/>
      <c r="E96" s="920"/>
      <c r="F96" s="920"/>
      <c r="I96" s="935"/>
      <c r="J96" s="932" t="s">
        <v>737</v>
      </c>
      <c r="K96" s="954" t="s">
        <v>1526</v>
      </c>
      <c r="L96" s="955"/>
      <c r="M96" s="955"/>
      <c r="N96" s="971"/>
      <c r="O96" s="2865" t="s">
        <v>1179</v>
      </c>
      <c r="P96" s="2866"/>
      <c r="Q96" s="2866"/>
      <c r="R96" s="2867"/>
      <c r="S96" s="1040" t="s">
        <v>1995</v>
      </c>
      <c r="T96" s="918"/>
      <c r="U96" s="918"/>
      <c r="V96" s="919"/>
      <c r="W96" s="1040" t="s">
        <v>2144</v>
      </c>
      <c r="X96" s="918"/>
      <c r="Y96" s="918"/>
      <c r="Z96" s="919"/>
      <c r="AA96" s="1388" t="s">
        <v>3410</v>
      </c>
      <c r="AB96" s="955"/>
      <c r="AC96" s="955"/>
      <c r="AD96" s="954" t="s">
        <v>1523</v>
      </c>
      <c r="AE96" s="955"/>
      <c r="AF96" s="955"/>
      <c r="AG96" s="954" t="s">
        <v>1524</v>
      </c>
      <c r="AH96" s="955"/>
      <c r="AI96" s="971"/>
      <c r="AJ96" s="932" t="s">
        <v>1560</v>
      </c>
      <c r="AK96" s="933"/>
      <c r="AL96" s="933"/>
      <c r="AM96" s="934"/>
      <c r="AN96" s="932">
        <v>12345</v>
      </c>
      <c r="AO96" s="933"/>
      <c r="AP96" s="933"/>
      <c r="AQ96" s="934"/>
      <c r="AR96" s="932" t="s">
        <v>1518</v>
      </c>
      <c r="AS96" s="933"/>
      <c r="AT96" s="934"/>
      <c r="AU96" s="932" t="s">
        <v>1526</v>
      </c>
      <c r="AV96" s="933"/>
      <c r="AW96" s="934"/>
      <c r="AX96" s="932" t="s">
        <v>1526</v>
      </c>
      <c r="AY96" s="933"/>
      <c r="AZ96" s="933"/>
      <c r="BA96" s="933"/>
      <c r="BB96" s="934"/>
      <c r="BC96" s="932" t="s">
        <v>2290</v>
      </c>
      <c r="BD96" s="933"/>
      <c r="BE96" s="933"/>
      <c r="BF96" s="933"/>
      <c r="BG96" s="933"/>
      <c r="BH96" s="934"/>
      <c r="BI96" s="932" t="s">
        <v>1532</v>
      </c>
      <c r="BJ96" s="933"/>
      <c r="BK96" s="934"/>
      <c r="BL96" s="954" t="s">
        <v>1596</v>
      </c>
      <c r="BM96" s="955"/>
      <c r="BN96" s="971"/>
      <c r="BO96" s="954" t="s">
        <v>1662</v>
      </c>
      <c r="BP96" s="955"/>
      <c r="BQ96" s="971"/>
      <c r="BR96" s="954" t="s">
        <v>1595</v>
      </c>
      <c r="BS96" s="955"/>
      <c r="BT96" s="971"/>
      <c r="BU96" s="954">
        <v>1</v>
      </c>
      <c r="BV96" s="955"/>
      <c r="BW96" s="971"/>
      <c r="BX96" s="954">
        <v>66</v>
      </c>
      <c r="BY96" s="955"/>
      <c r="BZ96" s="971"/>
      <c r="CA96" s="954" t="s">
        <v>1590</v>
      </c>
      <c r="CB96" s="955"/>
      <c r="CC96" s="1006">
        <v>15</v>
      </c>
      <c r="CD96" s="1007"/>
      <c r="CE96" s="1008"/>
      <c r="CF96" s="1009">
        <v>0</v>
      </c>
      <c r="CG96" s="1007"/>
      <c r="CH96" s="1008"/>
      <c r="CI96" s="954" t="s">
        <v>1526</v>
      </c>
      <c r="CJ96" s="955"/>
      <c r="CK96" s="955"/>
      <c r="CL96" s="971"/>
      <c r="CM96" s="954" t="s">
        <v>1526</v>
      </c>
      <c r="CN96" s="955"/>
      <c r="CO96" s="955"/>
      <c r="CP96" s="971"/>
      <c r="CQ96" s="937"/>
    </row>
    <row r="97" spans="1:106" ht="18.95" customHeight="1">
      <c r="A97" s="920"/>
      <c r="B97" s="920"/>
      <c r="C97" s="920"/>
      <c r="D97" s="920"/>
      <c r="E97" s="920"/>
      <c r="F97" s="920"/>
      <c r="I97" s="935"/>
      <c r="J97" s="932" t="s">
        <v>737</v>
      </c>
      <c r="K97" s="954" t="s">
        <v>1526</v>
      </c>
      <c r="L97" s="955"/>
      <c r="M97" s="955"/>
      <c r="N97" s="971"/>
      <c r="O97" s="2865" t="s">
        <v>1179</v>
      </c>
      <c r="P97" s="2866"/>
      <c r="Q97" s="2866"/>
      <c r="R97" s="2867"/>
      <c r="S97" s="1040" t="s">
        <v>1995</v>
      </c>
      <c r="T97" s="918"/>
      <c r="U97" s="918"/>
      <c r="V97" s="919"/>
      <c r="W97" s="1040" t="s">
        <v>2144</v>
      </c>
      <c r="X97" s="918"/>
      <c r="Y97" s="918"/>
      <c r="Z97" s="919"/>
      <c r="AA97" s="1388" t="s">
        <v>3410</v>
      </c>
      <c r="AB97" s="955"/>
      <c r="AC97" s="955"/>
      <c r="AD97" s="954" t="s">
        <v>1523</v>
      </c>
      <c r="AE97" s="955"/>
      <c r="AF97" s="955"/>
      <c r="AG97" s="954" t="s">
        <v>1524</v>
      </c>
      <c r="AH97" s="955"/>
      <c r="AI97" s="971"/>
      <c r="AJ97" s="932" t="s">
        <v>1560</v>
      </c>
      <c r="AK97" s="933"/>
      <c r="AL97" s="933"/>
      <c r="AM97" s="934"/>
      <c r="AN97" s="932">
        <v>12345</v>
      </c>
      <c r="AO97" s="933"/>
      <c r="AP97" s="933"/>
      <c r="AQ97" s="934"/>
      <c r="AR97" s="932" t="s">
        <v>1518</v>
      </c>
      <c r="AS97" s="933"/>
      <c r="AT97" s="934"/>
      <c r="AU97" s="932" t="s">
        <v>1526</v>
      </c>
      <c r="AV97" s="933"/>
      <c r="AW97" s="934"/>
      <c r="AX97" s="932" t="s">
        <v>1526</v>
      </c>
      <c r="AY97" s="933"/>
      <c r="AZ97" s="933"/>
      <c r="BA97" s="933"/>
      <c r="BB97" s="934"/>
      <c r="BC97" s="932" t="s">
        <v>2290</v>
      </c>
      <c r="BD97" s="933"/>
      <c r="BE97" s="933"/>
      <c r="BF97" s="933"/>
      <c r="BG97" s="933"/>
      <c r="BH97" s="934"/>
      <c r="BI97" s="932" t="s">
        <v>1532</v>
      </c>
      <c r="BJ97" s="933"/>
      <c r="BK97" s="934"/>
      <c r="BL97" s="954" t="s">
        <v>1596</v>
      </c>
      <c r="BM97" s="955"/>
      <c r="BN97" s="971"/>
      <c r="BO97" s="954" t="s">
        <v>1662</v>
      </c>
      <c r="BP97" s="955"/>
      <c r="BQ97" s="971"/>
      <c r="BR97" s="954" t="s">
        <v>1595</v>
      </c>
      <c r="BS97" s="955"/>
      <c r="BT97" s="971"/>
      <c r="BU97" s="954">
        <v>1</v>
      </c>
      <c r="BV97" s="955"/>
      <c r="BW97" s="971"/>
      <c r="BX97" s="954">
        <v>66</v>
      </c>
      <c r="BY97" s="955"/>
      <c r="BZ97" s="971"/>
      <c r="CA97" s="954" t="s">
        <v>1590</v>
      </c>
      <c r="CB97" s="955"/>
      <c r="CC97" s="1006">
        <v>20</v>
      </c>
      <c r="CD97" s="1007"/>
      <c r="CE97" s="1008"/>
      <c r="CF97" s="1009">
        <v>0</v>
      </c>
      <c r="CG97" s="1007"/>
      <c r="CH97" s="1008"/>
      <c r="CI97" s="954" t="s">
        <v>1526</v>
      </c>
      <c r="CJ97" s="955"/>
      <c r="CK97" s="955"/>
      <c r="CL97" s="971"/>
      <c r="CM97" s="954" t="s">
        <v>1526</v>
      </c>
      <c r="CN97" s="955"/>
      <c r="CO97" s="955"/>
      <c r="CP97" s="971"/>
      <c r="CQ97" s="937"/>
    </row>
    <row r="98" spans="1:106" ht="5.0999999999999996" customHeight="1">
      <c r="A98" s="920"/>
      <c r="B98" s="920"/>
      <c r="C98" s="920"/>
      <c r="D98" s="920"/>
      <c r="E98" s="920"/>
      <c r="F98" s="920"/>
      <c r="I98" s="935"/>
      <c r="J98" s="974"/>
      <c r="K98" s="920"/>
      <c r="L98" s="920"/>
      <c r="M98" s="920"/>
      <c r="N98" s="920"/>
      <c r="O98" s="920"/>
      <c r="P98" s="920"/>
      <c r="Q98" s="920"/>
      <c r="R98" s="920"/>
      <c r="S98" s="920"/>
      <c r="T98" s="920"/>
      <c r="U98" s="920"/>
      <c r="V98" s="920"/>
      <c r="W98" s="920"/>
      <c r="X98" s="920"/>
      <c r="Y98" s="920"/>
      <c r="Z98" s="920"/>
      <c r="AA98" s="920"/>
      <c r="AB98" s="920"/>
      <c r="AC98" s="920"/>
      <c r="AD98" s="974"/>
      <c r="AE98" s="920"/>
      <c r="AF98" s="920"/>
      <c r="AG98" s="920"/>
      <c r="AH98" s="920"/>
      <c r="AI98" s="920"/>
      <c r="AJ98" s="920"/>
      <c r="AK98" s="920"/>
      <c r="AL98" s="920"/>
      <c r="AM98" s="920"/>
      <c r="AN98" s="920"/>
      <c r="AO98" s="920"/>
      <c r="AP98" s="920"/>
      <c r="AQ98" s="920"/>
      <c r="AR98" s="920"/>
      <c r="AS98" s="920"/>
      <c r="AT98" s="920"/>
      <c r="AU98" s="920"/>
      <c r="AV98" s="920"/>
      <c r="AW98" s="920"/>
      <c r="AX98" s="920"/>
      <c r="AY98" s="920"/>
      <c r="AZ98" s="920"/>
      <c r="BA98" s="920"/>
      <c r="BB98" s="920"/>
      <c r="BC98" s="920"/>
      <c r="BD98" s="920"/>
      <c r="BE98" s="920"/>
      <c r="BF98" s="920"/>
      <c r="BG98" s="920"/>
      <c r="BH98" s="920"/>
      <c r="BI98" s="920"/>
      <c r="BJ98" s="920"/>
      <c r="BK98" s="920"/>
      <c r="BL98" s="920"/>
      <c r="BM98" s="920"/>
      <c r="BN98" s="920"/>
      <c r="BO98" s="920"/>
      <c r="BP98" s="920"/>
      <c r="BQ98" s="920"/>
      <c r="BR98" s="920"/>
      <c r="BS98" s="920"/>
      <c r="BT98" s="920"/>
      <c r="BU98" s="920"/>
      <c r="BV98" s="920"/>
      <c r="BW98" s="920"/>
      <c r="BX98" s="920"/>
      <c r="BY98" s="920"/>
      <c r="BZ98" s="920"/>
      <c r="CA98" s="920"/>
      <c r="CB98" s="920"/>
      <c r="CC98" s="920"/>
      <c r="CD98" s="920"/>
      <c r="CE98" s="920"/>
      <c r="CF98" s="920"/>
      <c r="CG98" s="920"/>
      <c r="CH98" s="920"/>
      <c r="CI98" s="920"/>
      <c r="CJ98" s="920"/>
      <c r="CK98" s="920"/>
      <c r="CL98" s="920"/>
      <c r="CM98" s="920"/>
      <c r="CN98" s="920"/>
      <c r="CO98" s="920"/>
      <c r="CP98" s="920"/>
      <c r="CQ98" s="937"/>
    </row>
    <row r="99" spans="1:106" ht="5.0999999999999996" customHeight="1">
      <c r="A99" s="920"/>
      <c r="B99" s="920"/>
      <c r="C99" s="920"/>
      <c r="D99" s="920"/>
      <c r="E99" s="920"/>
      <c r="F99" s="920"/>
      <c r="I99" s="935"/>
      <c r="J99" s="1242"/>
      <c r="K99" s="1354"/>
      <c r="L99" s="1354"/>
      <c r="M99" s="1354"/>
      <c r="N99" s="1354"/>
      <c r="O99" s="1354"/>
      <c r="P99" s="1354"/>
      <c r="Q99" s="1354"/>
      <c r="R99" s="1354"/>
      <c r="S99" s="1354"/>
      <c r="T99" s="1354"/>
      <c r="U99" s="1354"/>
      <c r="V99" s="1354"/>
      <c r="W99" s="1354"/>
      <c r="X99" s="1354"/>
      <c r="Y99" s="1354"/>
      <c r="Z99" s="1354"/>
      <c r="AA99" s="1354"/>
      <c r="AB99" s="1354"/>
      <c r="AC99" s="1354"/>
      <c r="AD99" s="1354"/>
      <c r="AE99" s="1354"/>
      <c r="AF99" s="1354"/>
      <c r="AG99" s="1354"/>
      <c r="AH99" s="1354"/>
      <c r="AI99" s="1354"/>
      <c r="AJ99" s="1354"/>
      <c r="AK99" s="1354"/>
      <c r="AL99" s="1354"/>
      <c r="AM99" s="1354"/>
      <c r="AN99" s="1354"/>
      <c r="AO99" s="1354"/>
      <c r="AP99" s="1354"/>
      <c r="AQ99" s="1354"/>
      <c r="AR99" s="1354"/>
      <c r="AS99" s="1354"/>
      <c r="AT99" s="1354"/>
      <c r="AU99" s="1354"/>
      <c r="AV99" s="1354"/>
      <c r="AW99" s="1354"/>
      <c r="AX99" s="1354"/>
      <c r="AY99" s="1354"/>
      <c r="AZ99" s="1354"/>
      <c r="BA99" s="1354"/>
      <c r="BB99" s="1354"/>
      <c r="BC99" s="1354"/>
      <c r="BD99" s="1354"/>
      <c r="BE99" s="1354"/>
      <c r="BF99" s="1354"/>
      <c r="BG99" s="1354"/>
      <c r="BH99" s="1354"/>
      <c r="BI99" s="977"/>
      <c r="BJ99" s="977"/>
      <c r="BK99" s="977"/>
      <c r="BL99" s="977"/>
      <c r="BM99" s="977"/>
      <c r="BN99" s="977"/>
      <c r="BO99" s="977"/>
      <c r="BP99" s="977"/>
      <c r="BQ99" s="977"/>
      <c r="BR99" s="977"/>
      <c r="BS99" s="1354"/>
      <c r="BT99" s="1354"/>
      <c r="BU99" s="1354"/>
      <c r="BV99" s="1354"/>
      <c r="BW99" s="1354"/>
      <c r="BX99" s="1354"/>
      <c r="BY99" s="1354"/>
      <c r="BZ99" s="1242"/>
      <c r="CA99" s="977"/>
      <c r="CB99" s="977"/>
      <c r="CC99" s="977"/>
      <c r="CD99" s="977"/>
      <c r="CE99" s="977"/>
      <c r="CF99" s="977"/>
      <c r="CG99" s="977"/>
      <c r="CH99" s="977"/>
      <c r="CI99" s="1354"/>
      <c r="CJ99" s="1354"/>
      <c r="CK99" s="1354"/>
      <c r="CL99" s="1354"/>
      <c r="CM99" s="1354"/>
      <c r="CN99" s="1354"/>
      <c r="CO99" s="1354"/>
      <c r="CP99" s="1354"/>
      <c r="CQ99" s="937"/>
    </row>
    <row r="100" spans="1:106" ht="18.95" customHeight="1">
      <c r="A100" s="920"/>
      <c r="B100" s="920"/>
      <c r="C100" s="920"/>
      <c r="D100" s="920"/>
      <c r="E100" s="920"/>
      <c r="F100" s="920"/>
      <c r="I100" s="935"/>
      <c r="J100" s="2048" t="s">
        <v>1668</v>
      </c>
      <c r="K100" s="1354"/>
      <c r="L100" s="1354"/>
      <c r="M100" s="1354"/>
      <c r="N100" s="1354"/>
      <c r="O100" s="1354"/>
      <c r="P100" s="1354"/>
      <c r="Q100" s="1354"/>
      <c r="R100" s="1354"/>
      <c r="S100" s="1354"/>
      <c r="T100" s="1354"/>
      <c r="U100" s="1354"/>
      <c r="V100" s="1354"/>
      <c r="W100" s="1354"/>
      <c r="X100" s="1354"/>
      <c r="Y100" s="1354"/>
      <c r="Z100" s="1354"/>
      <c r="AA100" s="1354"/>
      <c r="AB100" s="1354"/>
      <c r="AC100" s="1354"/>
      <c r="AD100" s="1354"/>
      <c r="AE100" s="1354"/>
      <c r="AF100" s="1354"/>
      <c r="AG100" s="1354"/>
      <c r="AH100" s="1354"/>
      <c r="AI100" s="1354"/>
      <c r="AJ100" s="1354"/>
      <c r="AK100" s="1354"/>
      <c r="AL100" s="1354"/>
      <c r="AM100" s="1354"/>
      <c r="AN100" s="1354"/>
      <c r="AO100" s="1354"/>
      <c r="AP100" s="1354"/>
      <c r="AQ100" s="1354"/>
      <c r="AR100" s="1354"/>
      <c r="AS100" s="1354"/>
      <c r="AT100" s="1354"/>
      <c r="AU100" s="1354"/>
      <c r="AV100" s="1354"/>
      <c r="AW100" s="1354"/>
      <c r="AX100" s="1354"/>
      <c r="AY100" s="1354"/>
      <c r="AZ100" s="1354"/>
      <c r="BA100" s="1354"/>
      <c r="BB100" s="1354"/>
      <c r="BC100" s="1354"/>
      <c r="BD100" s="1354"/>
      <c r="BE100" s="1354"/>
      <c r="BF100" s="1354"/>
      <c r="BG100" s="1354"/>
      <c r="BH100" s="1354"/>
      <c r="BI100" s="978"/>
      <c r="BJ100" s="1372"/>
      <c r="BK100" s="1372"/>
      <c r="BL100" s="1372"/>
      <c r="BM100" s="1372"/>
      <c r="BN100" s="1372"/>
      <c r="BO100" s="1372"/>
      <c r="BP100" s="978" t="s">
        <v>1557</v>
      </c>
      <c r="BQ100" s="978"/>
      <c r="BR100" s="1372"/>
      <c r="BS100" s="1417" t="s">
        <v>2266</v>
      </c>
      <c r="BT100" s="977"/>
      <c r="BU100" s="2883">
        <f>BU96+BU97</f>
        <v>2</v>
      </c>
      <c r="BV100" s="2884"/>
      <c r="BW100" s="2885"/>
      <c r="BX100" s="1355"/>
      <c r="BY100" s="1355"/>
      <c r="BZ100" s="1417" t="s">
        <v>2297</v>
      </c>
      <c r="CA100" s="1410"/>
      <c r="CB100" s="1410"/>
      <c r="CC100" s="2883">
        <f>CC97+CC96</f>
        <v>35</v>
      </c>
      <c r="CD100" s="2884"/>
      <c r="CE100" s="2885"/>
      <c r="CF100" s="2883">
        <f>CF97+CF96</f>
        <v>0</v>
      </c>
      <c r="CG100" s="2884"/>
      <c r="CH100" s="2885"/>
      <c r="CI100" s="1354"/>
      <c r="CJ100" s="1354"/>
      <c r="CK100" s="1354"/>
      <c r="CL100" s="1354"/>
      <c r="CM100" s="1354"/>
      <c r="CN100" s="1354"/>
      <c r="CO100" s="1354"/>
      <c r="CP100" s="1354"/>
      <c r="CQ100" s="937"/>
    </row>
    <row r="101" spans="1:106" ht="5.0999999999999996" customHeight="1">
      <c r="A101" s="920"/>
      <c r="B101" s="920"/>
      <c r="C101" s="920"/>
      <c r="D101" s="920"/>
      <c r="E101" s="920"/>
      <c r="F101" s="920"/>
      <c r="I101" s="935"/>
      <c r="J101" s="1242"/>
      <c r="K101" s="1354"/>
      <c r="L101" s="1354"/>
      <c r="M101" s="1354"/>
      <c r="N101" s="1354"/>
      <c r="O101" s="1354"/>
      <c r="P101" s="1354"/>
      <c r="Q101" s="1354"/>
      <c r="R101" s="1354"/>
      <c r="S101" s="1354"/>
      <c r="T101" s="1354"/>
      <c r="U101" s="1354"/>
      <c r="V101" s="1354"/>
      <c r="W101" s="1354"/>
      <c r="X101" s="1354"/>
      <c r="Y101" s="1354"/>
      <c r="Z101" s="1354"/>
      <c r="AA101" s="1354"/>
      <c r="AB101" s="1354"/>
      <c r="AC101" s="1354"/>
      <c r="AD101" s="1354"/>
      <c r="AE101" s="1354"/>
      <c r="AF101" s="1354"/>
      <c r="AG101" s="1354"/>
      <c r="AH101" s="1354"/>
      <c r="AI101" s="1354"/>
      <c r="AJ101" s="1354"/>
      <c r="AK101" s="1354"/>
      <c r="AL101" s="1354"/>
      <c r="AM101" s="1354"/>
      <c r="AN101" s="1354"/>
      <c r="AO101" s="1354"/>
      <c r="AP101" s="1354"/>
      <c r="AQ101" s="1354"/>
      <c r="AR101" s="1354"/>
      <c r="AS101" s="1354"/>
      <c r="AT101" s="1354"/>
      <c r="AU101" s="1354"/>
      <c r="AV101" s="1354"/>
      <c r="AW101" s="1354"/>
      <c r="AX101" s="1354"/>
      <c r="AY101" s="1354"/>
      <c r="AZ101" s="1354"/>
      <c r="BA101" s="1354"/>
      <c r="BB101" s="1354"/>
      <c r="BC101" s="1354"/>
      <c r="BD101" s="1354"/>
      <c r="BE101" s="1354"/>
      <c r="BF101" s="1354"/>
      <c r="BG101" s="1354"/>
      <c r="BH101" s="1354"/>
      <c r="BI101" s="1354"/>
      <c r="BJ101" s="1354"/>
      <c r="BK101" s="1354"/>
      <c r="BL101" s="1354"/>
      <c r="BM101" s="1354"/>
      <c r="BN101" s="1354"/>
      <c r="BO101" s="1354"/>
      <c r="BP101" s="1354"/>
      <c r="BQ101" s="1354"/>
      <c r="BR101" s="1354"/>
      <c r="BS101" s="1354"/>
      <c r="BT101" s="1354"/>
      <c r="BU101" s="1354"/>
      <c r="BV101" s="1354"/>
      <c r="BW101" s="1354"/>
      <c r="BX101" s="1354"/>
      <c r="BY101" s="1354"/>
      <c r="BZ101" s="1354"/>
      <c r="CA101" s="1354"/>
      <c r="CB101" s="1354"/>
      <c r="CC101" s="1354"/>
      <c r="CD101" s="1354"/>
      <c r="CE101" s="1354"/>
      <c r="CF101" s="1354"/>
      <c r="CG101" s="1354"/>
      <c r="CH101" s="1354"/>
      <c r="CI101" s="1354"/>
      <c r="CJ101" s="1354"/>
      <c r="CK101" s="1354"/>
      <c r="CL101" s="1354"/>
      <c r="CM101" s="1354"/>
      <c r="CN101" s="1354"/>
      <c r="CO101" s="1354"/>
      <c r="CP101" s="1354"/>
      <c r="CQ101" s="937"/>
    </row>
    <row r="102" spans="1:106" ht="9.9499999999999993" customHeight="1">
      <c r="A102" s="920"/>
      <c r="B102" s="920"/>
      <c r="C102" s="920"/>
      <c r="D102" s="920"/>
      <c r="E102" s="920"/>
      <c r="F102" s="920"/>
      <c r="I102" s="936"/>
      <c r="J102" s="945"/>
      <c r="K102" s="939"/>
      <c r="L102" s="939"/>
      <c r="M102" s="939"/>
      <c r="N102" s="939"/>
      <c r="O102" s="939"/>
      <c r="P102" s="939"/>
      <c r="Q102" s="939"/>
      <c r="R102" s="939"/>
      <c r="S102" s="939"/>
      <c r="T102" s="939"/>
      <c r="U102" s="939"/>
      <c r="V102" s="939"/>
      <c r="W102" s="939"/>
      <c r="X102" s="939"/>
      <c r="Y102" s="939"/>
      <c r="Z102" s="939"/>
      <c r="AA102" s="939"/>
      <c r="AB102" s="939"/>
      <c r="AC102" s="939"/>
      <c r="AD102" s="939"/>
      <c r="AE102" s="939"/>
      <c r="AF102" s="939"/>
      <c r="AG102" s="939"/>
      <c r="AH102" s="939"/>
      <c r="AI102" s="939"/>
      <c r="AJ102" s="939"/>
      <c r="AK102" s="939"/>
      <c r="AL102" s="939"/>
      <c r="AM102" s="939"/>
      <c r="AN102" s="939"/>
      <c r="AO102" s="939"/>
      <c r="AP102" s="939"/>
      <c r="AQ102" s="939"/>
      <c r="AR102" s="939"/>
      <c r="AS102" s="939"/>
      <c r="AT102" s="939"/>
      <c r="AU102" s="939"/>
      <c r="AV102" s="939"/>
      <c r="AW102" s="939"/>
      <c r="AX102" s="939"/>
      <c r="AY102" s="939"/>
      <c r="AZ102" s="939"/>
      <c r="BA102" s="939"/>
      <c r="BB102" s="939"/>
      <c r="BC102" s="939"/>
      <c r="BD102" s="939"/>
      <c r="BE102" s="939"/>
      <c r="BF102" s="939"/>
      <c r="BG102" s="939"/>
      <c r="BH102" s="939"/>
      <c r="BI102" s="939"/>
      <c r="BJ102" s="939"/>
      <c r="BK102" s="939"/>
      <c r="BL102" s="939"/>
      <c r="BM102" s="939"/>
      <c r="BN102" s="939"/>
      <c r="BO102" s="939"/>
      <c r="BP102" s="939"/>
      <c r="BQ102" s="939"/>
      <c r="BR102" s="939"/>
      <c r="BS102" s="939"/>
      <c r="BT102" s="939"/>
      <c r="BU102" s="939"/>
      <c r="BV102" s="939"/>
      <c r="BW102" s="939"/>
      <c r="BX102" s="939"/>
      <c r="BY102" s="939"/>
      <c r="BZ102" s="939"/>
      <c r="CA102" s="939"/>
      <c r="CB102" s="939"/>
      <c r="CC102" s="939"/>
      <c r="CD102" s="939"/>
      <c r="CE102" s="939"/>
      <c r="CF102" s="939"/>
      <c r="CG102" s="939"/>
      <c r="CH102" s="939"/>
      <c r="CI102" s="939"/>
      <c r="CJ102" s="939"/>
      <c r="CK102" s="939"/>
      <c r="CL102" s="939"/>
      <c r="CM102" s="939"/>
      <c r="CN102" s="939"/>
      <c r="CO102" s="939"/>
      <c r="CP102" s="939"/>
      <c r="CQ102" s="940"/>
    </row>
    <row r="103" spans="1:106" ht="18.95" customHeight="1">
      <c r="A103" s="920"/>
      <c r="B103" s="920"/>
      <c r="C103" s="920"/>
      <c r="D103" s="920"/>
      <c r="E103" s="920"/>
      <c r="F103" s="920"/>
      <c r="J103" s="488"/>
    </row>
    <row r="104" spans="1:106" ht="18.95" customHeight="1">
      <c r="A104" s="920"/>
      <c r="B104" s="920"/>
      <c r="C104" s="920"/>
      <c r="D104" s="920"/>
      <c r="E104" s="920"/>
      <c r="F104" s="920"/>
      <c r="J104" s="1058"/>
    </row>
    <row r="105" spans="1:106" ht="18.95" customHeight="1">
      <c r="A105" s="920"/>
      <c r="B105" s="920"/>
      <c r="C105" s="920"/>
      <c r="D105" s="920"/>
      <c r="E105" s="920"/>
      <c r="F105" s="920"/>
      <c r="G105" s="924" t="s">
        <v>2291</v>
      </c>
      <c r="J105" s="488"/>
    </row>
    <row r="106" spans="1:106" ht="18.95" customHeight="1">
      <c r="A106" s="920"/>
      <c r="B106" s="920"/>
      <c r="C106" s="920"/>
      <c r="D106" s="920"/>
      <c r="E106" s="920"/>
      <c r="F106" s="920"/>
      <c r="AB106" s="488"/>
      <c r="CB106" s="920"/>
      <c r="CC106" s="920"/>
    </row>
    <row r="107" spans="1:106" customFormat="1" ht="5.0999999999999996" customHeight="1">
      <c r="A107" s="920"/>
      <c r="B107" s="920"/>
      <c r="C107" s="920"/>
      <c r="D107" s="920"/>
      <c r="E107" s="920"/>
      <c r="F107" s="920"/>
      <c r="I107" s="2331"/>
      <c r="J107" s="2326"/>
      <c r="K107" s="2327"/>
      <c r="L107" s="2327"/>
      <c r="M107" s="2327"/>
      <c r="N107" s="2327"/>
      <c r="O107" s="2327"/>
      <c r="P107" s="2327"/>
      <c r="Q107" s="2327"/>
      <c r="R107" s="2328"/>
      <c r="S107" s="2331"/>
      <c r="T107" s="2331"/>
      <c r="U107" s="2331"/>
      <c r="V107" s="2331"/>
      <c r="W107" s="2331"/>
      <c r="X107" s="2331"/>
      <c r="Y107" s="2331"/>
      <c r="Z107" s="920"/>
      <c r="AA107" s="920"/>
      <c r="AB107" s="2331"/>
      <c r="AC107" s="920"/>
      <c r="AD107" s="920"/>
      <c r="AE107" s="920"/>
      <c r="AF107" s="920"/>
      <c r="AG107" s="920"/>
      <c r="AH107" s="920"/>
      <c r="AI107" s="920"/>
      <c r="AJ107" s="920"/>
      <c r="AK107" s="920"/>
      <c r="AL107" s="920"/>
      <c r="AM107" s="920"/>
      <c r="AN107" s="920"/>
      <c r="AO107" s="920"/>
      <c r="AP107" s="920"/>
      <c r="AQ107" s="920"/>
      <c r="AR107" s="920"/>
      <c r="AS107" s="920"/>
      <c r="AT107" s="920"/>
      <c r="AU107" s="486"/>
      <c r="AV107" s="486"/>
      <c r="AW107" s="486"/>
      <c r="AX107" s="486"/>
      <c r="AY107" s="486"/>
      <c r="AZ107" s="486"/>
      <c r="BA107" s="486"/>
      <c r="BB107" s="486"/>
      <c r="BC107" s="486"/>
      <c r="BD107" s="486"/>
      <c r="BE107" s="486"/>
      <c r="BF107" s="486"/>
      <c r="BG107" s="486"/>
      <c r="BH107" s="920"/>
      <c r="BI107" s="920"/>
      <c r="BJ107" s="920"/>
      <c r="BK107" s="920"/>
      <c r="BL107" s="920"/>
      <c r="BM107" s="920"/>
      <c r="BN107" s="920"/>
      <c r="BO107" s="920"/>
      <c r="BP107" s="486"/>
      <c r="BQ107" s="486"/>
      <c r="BR107" s="486"/>
      <c r="BS107" s="486"/>
      <c r="BT107" s="486"/>
      <c r="BU107" s="920"/>
      <c r="BV107" s="920"/>
      <c r="BW107" s="920"/>
      <c r="BX107" s="920"/>
      <c r="BY107" s="920"/>
      <c r="BZ107" s="920"/>
      <c r="CA107" s="486"/>
      <c r="CB107" s="486"/>
      <c r="CC107" s="486"/>
      <c r="CD107" s="486"/>
      <c r="CE107" s="486"/>
      <c r="CF107" s="486"/>
      <c r="CG107" s="486"/>
      <c r="CH107" s="486"/>
      <c r="CI107" s="486"/>
      <c r="CJ107" s="486"/>
      <c r="CK107" s="486"/>
      <c r="CL107" s="486"/>
      <c r="CM107" s="486"/>
      <c r="CN107" s="486"/>
      <c r="CO107" s="486"/>
      <c r="CP107" s="486"/>
      <c r="CQ107" s="486"/>
      <c r="CR107" s="486"/>
      <c r="CS107" s="486"/>
      <c r="CT107" s="486"/>
      <c r="CU107" s="486"/>
      <c r="CV107" s="486"/>
      <c r="CW107" s="486"/>
      <c r="CX107" s="486"/>
      <c r="CY107" s="486"/>
      <c r="CZ107" s="486"/>
      <c r="DA107" s="486"/>
      <c r="DB107" s="486"/>
    </row>
    <row r="108" spans="1:106" customFormat="1" ht="20.100000000000001" customHeight="1">
      <c r="A108" s="920"/>
      <c r="B108" s="920"/>
      <c r="C108" s="920"/>
      <c r="D108" s="920"/>
      <c r="E108" s="920"/>
      <c r="F108" s="920"/>
      <c r="I108" s="2331"/>
      <c r="J108" s="907" t="s">
        <v>2293</v>
      </c>
      <c r="K108" s="908"/>
      <c r="L108" s="908"/>
      <c r="M108" s="908"/>
      <c r="N108" s="908"/>
      <c r="O108" s="908"/>
      <c r="P108" s="908"/>
      <c r="Q108" s="908"/>
      <c r="R108" s="909"/>
      <c r="S108" s="1394" t="s">
        <v>1652</v>
      </c>
      <c r="T108" s="1021"/>
      <c r="U108" s="1021"/>
      <c r="V108" s="1021"/>
      <c r="W108" s="1021"/>
      <c r="X108" s="1023"/>
      <c r="Y108" s="920"/>
      <c r="Z108" s="920"/>
      <c r="AA108" s="920"/>
      <c r="AB108" s="920"/>
      <c r="AC108" s="920"/>
      <c r="AD108" s="920"/>
      <c r="AE108" s="920"/>
      <c r="AF108" s="920"/>
      <c r="AG108" s="920"/>
      <c r="AH108" s="920"/>
      <c r="AI108" s="920"/>
      <c r="AJ108" s="920"/>
      <c r="AK108" s="920"/>
      <c r="AL108" s="920"/>
      <c r="AM108" s="920"/>
      <c r="AN108" s="920"/>
      <c r="AO108" s="920"/>
      <c r="AP108" s="920"/>
      <c r="AQ108" s="920"/>
      <c r="AR108" s="920"/>
      <c r="AS108" s="920"/>
      <c r="AT108" s="920"/>
      <c r="AU108" s="920"/>
      <c r="AV108" s="920"/>
      <c r="AW108" s="920"/>
      <c r="AX108" s="920"/>
      <c r="AY108" s="920"/>
      <c r="AZ108" s="920"/>
      <c r="BA108" s="920"/>
      <c r="BB108" s="920"/>
      <c r="BC108" s="920"/>
      <c r="BD108" s="920"/>
      <c r="BE108" s="920"/>
      <c r="BF108" s="920"/>
      <c r="BG108" s="920"/>
      <c r="BH108" s="920"/>
      <c r="BI108" s="920"/>
      <c r="BJ108" s="486"/>
      <c r="BK108" s="486"/>
      <c r="BL108" s="486"/>
      <c r="BM108" s="486"/>
      <c r="BN108" s="486"/>
      <c r="BO108" s="920"/>
      <c r="BP108" s="920"/>
      <c r="BQ108" s="920"/>
      <c r="BR108" s="920"/>
      <c r="BS108" s="486"/>
      <c r="BT108" s="486"/>
      <c r="BU108" s="486"/>
      <c r="BV108" s="486"/>
      <c r="BW108" s="486"/>
      <c r="BX108" s="486"/>
      <c r="BY108" s="486"/>
      <c r="BZ108" s="486"/>
      <c r="CA108" s="486"/>
      <c r="CB108" s="486"/>
      <c r="CC108" s="486"/>
      <c r="CD108" s="920"/>
      <c r="CE108" s="920"/>
      <c r="CF108" s="920"/>
      <c r="CG108" s="920"/>
      <c r="CH108" s="920"/>
      <c r="CI108" s="920"/>
      <c r="CJ108" s="920"/>
      <c r="CK108" s="920"/>
      <c r="CL108" s="920"/>
      <c r="CM108" s="920"/>
      <c r="CN108" s="920"/>
      <c r="CO108" s="920"/>
      <c r="CP108" s="920"/>
      <c r="CQ108" s="486"/>
      <c r="CR108" s="486"/>
      <c r="CS108" s="486"/>
      <c r="CT108" s="486"/>
    </row>
    <row r="109" spans="1:106" customFormat="1" ht="9.9499999999999993" customHeight="1">
      <c r="A109" s="920"/>
      <c r="B109" s="920"/>
      <c r="C109" s="920"/>
      <c r="D109" s="920"/>
      <c r="E109" s="920"/>
      <c r="F109" s="920"/>
      <c r="I109" s="916"/>
      <c r="J109" s="2331"/>
      <c r="K109" s="2331"/>
      <c r="L109" s="2331"/>
      <c r="M109" s="2331"/>
      <c r="N109" s="2331"/>
      <c r="O109" s="2331"/>
      <c r="P109" s="2331"/>
      <c r="Q109" s="2331"/>
      <c r="R109" s="2331"/>
      <c r="S109" s="2331"/>
      <c r="T109" s="2331"/>
      <c r="U109" s="2331"/>
      <c r="V109" s="2331"/>
      <c r="W109" s="941"/>
      <c r="X109" s="941"/>
      <c r="Y109" s="941"/>
      <c r="Z109" s="941"/>
      <c r="AA109" s="941"/>
      <c r="AB109" s="941"/>
      <c r="AC109" s="941"/>
      <c r="AD109" s="941"/>
      <c r="AE109" s="941"/>
      <c r="AF109" s="941"/>
      <c r="AG109" s="941"/>
      <c r="AH109" s="941"/>
      <c r="AI109" s="941"/>
      <c r="AJ109" s="941"/>
      <c r="AK109" s="941"/>
      <c r="AL109" s="941"/>
      <c r="AM109" s="941"/>
      <c r="AN109" s="941"/>
      <c r="AO109" s="941"/>
      <c r="AP109" s="941"/>
      <c r="AQ109" s="941"/>
      <c r="AR109" s="941"/>
      <c r="AS109" s="941"/>
      <c r="AT109" s="941"/>
      <c r="AU109" s="941"/>
      <c r="AV109" s="941"/>
      <c r="AW109" s="941"/>
      <c r="AX109" s="941"/>
      <c r="AY109" s="941"/>
      <c r="AZ109" s="941"/>
      <c r="BA109" s="941"/>
      <c r="BB109" s="941"/>
      <c r="BC109" s="941"/>
      <c r="BD109" s="941"/>
      <c r="BE109" s="941"/>
      <c r="BF109" s="941"/>
      <c r="BG109" s="941"/>
      <c r="BH109" s="941"/>
      <c r="BI109" s="941"/>
      <c r="BJ109" s="941"/>
      <c r="BK109" s="941"/>
      <c r="BL109" s="941"/>
      <c r="BM109" s="941"/>
      <c r="BN109" s="941"/>
      <c r="BO109" s="941"/>
      <c r="BP109" s="941"/>
      <c r="BQ109" s="941"/>
      <c r="BR109" s="941"/>
      <c r="BS109" s="941"/>
      <c r="BT109" s="941"/>
      <c r="BU109" s="941"/>
      <c r="BV109" s="941"/>
      <c r="BW109" s="941"/>
      <c r="BX109" s="941"/>
      <c r="BY109" s="1316"/>
      <c r="BZ109" s="1316"/>
      <c r="CA109" s="1316"/>
      <c r="CB109" s="1316"/>
      <c r="CC109" s="1316"/>
      <c r="CD109" s="1316"/>
      <c r="CE109" s="1316"/>
      <c r="CF109" s="1316"/>
      <c r="CG109" s="1316"/>
      <c r="CH109" s="1316"/>
      <c r="CI109" s="942"/>
      <c r="CJ109" s="920"/>
      <c r="CK109" s="920"/>
      <c r="CL109" s="920"/>
      <c r="CM109" s="920"/>
      <c r="CN109" s="920"/>
      <c r="CO109" s="920"/>
      <c r="CP109" s="920"/>
      <c r="CQ109" s="486"/>
      <c r="CR109" s="486"/>
      <c r="CS109" s="486"/>
      <c r="CT109" s="486"/>
    </row>
    <row r="110" spans="1:106" ht="20.100000000000001" customHeight="1">
      <c r="A110" s="920"/>
      <c r="B110" s="920"/>
      <c r="C110" s="920"/>
      <c r="D110" s="920"/>
      <c r="E110" s="920"/>
      <c r="F110" s="920"/>
      <c r="I110" s="935"/>
      <c r="J110" s="910" t="s">
        <v>2024</v>
      </c>
      <c r="K110" s="752"/>
      <c r="L110" s="752"/>
      <c r="M110" s="2865" t="s">
        <v>1179</v>
      </c>
      <c r="N110" s="2866"/>
      <c r="O110" s="2866"/>
      <c r="P110" s="2866"/>
      <c r="Q110" s="2867"/>
      <c r="R110" s="915" t="s">
        <v>1180</v>
      </c>
      <c r="S110" s="920" t="s">
        <v>737</v>
      </c>
      <c r="T110" s="951" t="s">
        <v>1539</v>
      </c>
      <c r="U110" s="920"/>
      <c r="V110" s="920"/>
      <c r="W110" s="1056" t="s">
        <v>1630</v>
      </c>
      <c r="X110" s="1056"/>
      <c r="Y110" s="1056"/>
      <c r="Z110" s="938"/>
      <c r="AA110" s="1154" t="s">
        <v>2271</v>
      </c>
      <c r="AB110" s="1155"/>
      <c r="AC110" s="1155"/>
      <c r="AD110" s="1155"/>
      <c r="AE110" s="1155"/>
      <c r="AF110" s="1156"/>
      <c r="AG110" s="986" t="s">
        <v>912</v>
      </c>
      <c r="AV110" s="926" t="s">
        <v>1544</v>
      </c>
      <c r="AW110" s="927"/>
      <c r="AX110" s="928"/>
      <c r="AY110" s="926" t="s">
        <v>2119</v>
      </c>
      <c r="AZ110" s="927"/>
      <c r="BA110" s="928"/>
      <c r="BB110" s="926" t="s">
        <v>1538</v>
      </c>
      <c r="BC110" s="927"/>
      <c r="BD110" s="928"/>
      <c r="BU110" s="920"/>
      <c r="BV110" s="920"/>
      <c r="BW110" s="920"/>
      <c r="BX110" s="920"/>
      <c r="BY110" s="920"/>
      <c r="BZ110" s="920"/>
      <c r="CA110" s="920"/>
      <c r="CB110" s="920"/>
      <c r="CC110" s="920"/>
      <c r="CD110" s="920"/>
      <c r="CE110" s="920"/>
      <c r="CF110" s="920"/>
      <c r="CG110" s="920"/>
      <c r="CH110" s="920"/>
      <c r="CI110" s="937"/>
      <c r="CJ110" s="920"/>
      <c r="CK110" s="920"/>
      <c r="CL110" s="920"/>
      <c r="CM110" s="920"/>
      <c r="CN110" s="920"/>
      <c r="CO110" s="920"/>
      <c r="CP110" s="920"/>
    </row>
    <row r="111" spans="1:106" ht="9.9499999999999993" customHeight="1">
      <c r="A111" s="920"/>
      <c r="B111" s="920"/>
      <c r="C111" s="920"/>
      <c r="D111" s="920"/>
      <c r="E111" s="920"/>
      <c r="F111" s="920"/>
      <c r="I111" s="935"/>
      <c r="J111" s="920"/>
      <c r="K111" s="1045"/>
      <c r="L111" s="1045"/>
      <c r="M111" s="1045"/>
      <c r="N111" s="1045"/>
      <c r="O111" s="1045"/>
      <c r="P111" s="1045"/>
      <c r="Q111" s="1045"/>
      <c r="R111" s="1045"/>
      <c r="S111" s="1045"/>
      <c r="T111" s="1045"/>
      <c r="U111" s="1045"/>
      <c r="V111" s="1045"/>
      <c r="W111" s="1045"/>
      <c r="X111" s="1045"/>
      <c r="Y111" s="1045"/>
      <c r="Z111" s="1045"/>
      <c r="AA111" s="1045"/>
      <c r="AB111" s="1045"/>
      <c r="AC111" s="1045"/>
      <c r="AD111" s="1045"/>
      <c r="AE111" s="1045"/>
      <c r="AF111" s="1045"/>
      <c r="AG111" s="1045"/>
      <c r="AH111" s="1045"/>
      <c r="BC111" s="1045"/>
      <c r="BD111" s="1045"/>
      <c r="BE111" s="1045"/>
      <c r="BF111" s="1045"/>
      <c r="BG111" s="1045"/>
      <c r="BH111" s="1045"/>
      <c r="BI111" s="1045"/>
      <c r="BJ111" s="1045"/>
      <c r="BK111" s="1045"/>
      <c r="BL111" s="1045"/>
      <c r="BM111" s="1045"/>
      <c r="BN111" s="1045"/>
      <c r="BO111" s="1045"/>
      <c r="BP111" s="1045"/>
      <c r="BQ111" s="1045"/>
      <c r="BR111" s="1045"/>
      <c r="BS111" s="1045"/>
      <c r="BT111" s="1045"/>
      <c r="BU111" s="1045"/>
      <c r="BV111" s="920"/>
      <c r="BW111" s="920"/>
      <c r="BX111" s="920"/>
      <c r="BY111" s="920"/>
      <c r="BZ111" s="920"/>
      <c r="CA111" s="920"/>
      <c r="CB111" s="920"/>
      <c r="CC111" s="920"/>
      <c r="CD111" s="920"/>
      <c r="CE111" s="920"/>
      <c r="CF111" s="920"/>
      <c r="CG111" s="920"/>
      <c r="CH111" s="920"/>
      <c r="CI111" s="937"/>
      <c r="CJ111" s="920"/>
      <c r="CK111" s="920"/>
      <c r="CL111" s="920"/>
      <c r="CM111" s="920"/>
      <c r="CN111" s="920"/>
      <c r="CO111" s="920"/>
      <c r="CP111" s="920"/>
    </row>
    <row r="112" spans="1:106" ht="18.95" customHeight="1">
      <c r="A112" s="920"/>
      <c r="B112" s="920"/>
      <c r="C112" s="920"/>
      <c r="D112" s="920"/>
      <c r="E112" s="920"/>
      <c r="F112" s="920"/>
      <c r="I112" s="935"/>
      <c r="J112" s="910" t="s">
        <v>1573</v>
      </c>
      <c r="K112" s="910"/>
      <c r="L112" s="981"/>
      <c r="M112" s="982" t="s">
        <v>1521</v>
      </c>
      <c r="N112" s="983"/>
      <c r="O112" s="983"/>
      <c r="P112" s="983"/>
      <c r="Q112" s="983"/>
      <c r="R112" s="986" t="s">
        <v>912</v>
      </c>
      <c r="S112" s="910" t="s">
        <v>1682</v>
      </c>
      <c r="T112" s="910"/>
      <c r="U112" s="981"/>
      <c r="V112" s="982" t="s">
        <v>1521</v>
      </c>
      <c r="W112" s="983"/>
      <c r="X112" s="983"/>
      <c r="Y112" s="983"/>
      <c r="Z112" s="984"/>
      <c r="AA112" s="986" t="s">
        <v>912</v>
      </c>
      <c r="AB112" s="1045"/>
      <c r="AC112" s="910" t="s">
        <v>1522</v>
      </c>
      <c r="AD112" s="752"/>
      <c r="AE112" s="752"/>
      <c r="AF112" s="752"/>
      <c r="AG112" s="2868" t="s">
        <v>3410</v>
      </c>
      <c r="AH112" s="2869"/>
      <c r="AI112" s="2870"/>
      <c r="AJ112" s="946" t="s">
        <v>1115</v>
      </c>
      <c r="AK112" s="917" t="s">
        <v>1523</v>
      </c>
      <c r="AL112" s="918"/>
      <c r="AM112" s="919"/>
      <c r="AN112" s="946" t="s">
        <v>1115</v>
      </c>
      <c r="AO112" s="2865" t="s">
        <v>1524</v>
      </c>
      <c r="AP112" s="2866"/>
      <c r="AQ112" s="2867"/>
      <c r="AR112" s="946" t="s">
        <v>1115</v>
      </c>
      <c r="BC112" s="1045"/>
      <c r="BD112" s="1045"/>
      <c r="BE112" s="1045"/>
      <c r="BF112" s="1045"/>
      <c r="BG112" s="1045"/>
      <c r="BH112" s="1045"/>
      <c r="BI112" s="1045"/>
      <c r="BJ112" s="1045"/>
      <c r="BK112" s="1045"/>
      <c r="BL112" s="1045"/>
      <c r="BM112" s="1045"/>
      <c r="BN112" s="1045"/>
      <c r="BO112" s="1045"/>
      <c r="BP112" s="1045"/>
      <c r="BQ112" s="1045"/>
      <c r="BR112" s="1045"/>
      <c r="BS112" s="1045"/>
      <c r="BT112" s="1045"/>
      <c r="BU112" s="1045"/>
      <c r="BV112" s="920"/>
      <c r="BW112" s="920"/>
      <c r="BX112" s="920"/>
      <c r="BY112" s="920"/>
      <c r="BZ112" s="920"/>
      <c r="CA112" s="920"/>
      <c r="CB112" s="920"/>
      <c r="CC112" s="920"/>
      <c r="CD112" s="920"/>
      <c r="CE112" s="920"/>
      <c r="CF112" s="920"/>
      <c r="CG112" s="920"/>
      <c r="CH112" s="920"/>
      <c r="CI112" s="937"/>
      <c r="CJ112" s="920"/>
      <c r="CK112" s="920"/>
      <c r="CL112" s="920"/>
      <c r="CM112" s="920"/>
      <c r="CN112" s="920"/>
      <c r="CO112" s="920"/>
      <c r="CP112" s="920"/>
    </row>
    <row r="113" spans="1:102" ht="18.95" customHeight="1">
      <c r="A113" s="920"/>
      <c r="B113" s="920"/>
      <c r="C113" s="920"/>
      <c r="D113" s="920"/>
      <c r="E113" s="920"/>
      <c r="F113" s="920"/>
      <c r="I113" s="935"/>
      <c r="J113" s="920"/>
      <c r="K113" s="1045"/>
      <c r="L113" s="1045"/>
      <c r="M113" s="1045"/>
      <c r="N113" s="1045"/>
      <c r="O113" s="1045"/>
      <c r="P113" s="1045"/>
      <c r="Q113" s="1045"/>
      <c r="R113" s="1045"/>
      <c r="S113" s="1045"/>
      <c r="T113" s="1045"/>
      <c r="U113" s="1045"/>
      <c r="V113" s="1045"/>
      <c r="W113" s="1045"/>
      <c r="X113" s="1045"/>
      <c r="Y113" s="1045"/>
      <c r="Z113" s="1045"/>
      <c r="AA113" s="1045"/>
      <c r="AB113" s="1045"/>
      <c r="AC113" s="1045"/>
      <c r="AD113" s="1045"/>
      <c r="AE113" s="1045"/>
      <c r="AF113" s="1045"/>
      <c r="AG113" s="1045"/>
      <c r="AH113" s="1045"/>
      <c r="BC113" s="1045"/>
      <c r="BD113" s="1045"/>
      <c r="BE113" s="1045"/>
      <c r="BF113" s="1045"/>
      <c r="BG113" s="1045"/>
      <c r="BH113" s="1045"/>
      <c r="BI113" s="1045"/>
      <c r="BJ113" s="1045"/>
      <c r="BK113" s="1045"/>
      <c r="BL113" s="1045"/>
      <c r="BM113" s="1045"/>
      <c r="BN113" s="1045"/>
      <c r="BO113" s="1045"/>
      <c r="BP113" s="1045"/>
      <c r="BQ113" s="1045"/>
      <c r="BR113" s="1045"/>
      <c r="BS113" s="1045"/>
      <c r="BT113" s="1045"/>
      <c r="BU113" s="1045"/>
      <c r="BV113" s="920"/>
      <c r="BW113" s="920"/>
      <c r="BX113" s="920"/>
      <c r="BY113" s="920"/>
      <c r="BZ113" s="920"/>
      <c r="CA113" s="920"/>
      <c r="CB113" s="920"/>
      <c r="CC113" s="920"/>
      <c r="CD113" s="920"/>
      <c r="CE113" s="920"/>
      <c r="CF113" s="920"/>
      <c r="CG113" s="920"/>
      <c r="CH113" s="920"/>
      <c r="CI113" s="937"/>
      <c r="CJ113" s="920"/>
      <c r="CK113" s="920"/>
      <c r="CL113" s="920"/>
      <c r="CM113" s="920"/>
      <c r="CN113" s="920"/>
      <c r="CO113" s="920"/>
      <c r="CP113" s="920"/>
    </row>
    <row r="114" spans="1:102" ht="18.95" customHeight="1">
      <c r="A114" s="920"/>
      <c r="B114" s="920"/>
      <c r="C114" s="920"/>
      <c r="D114" s="920"/>
      <c r="E114" s="920"/>
      <c r="F114" s="920"/>
      <c r="I114" s="935"/>
      <c r="J114" s="1365" t="s">
        <v>2166</v>
      </c>
      <c r="K114" s="1045"/>
      <c r="L114" s="1045"/>
      <c r="M114" s="1045"/>
      <c r="N114" s="1045"/>
      <c r="O114" s="1045"/>
      <c r="P114" s="1045"/>
      <c r="Q114" s="1045"/>
      <c r="R114" s="1045"/>
      <c r="S114" s="1045"/>
      <c r="T114" s="1045"/>
      <c r="U114" s="1045"/>
      <c r="V114" s="1045"/>
      <c r="W114" s="1045"/>
      <c r="X114" s="1045"/>
      <c r="Y114" s="1045"/>
      <c r="Z114" s="1045"/>
      <c r="AA114" s="1045"/>
      <c r="AB114" s="1045"/>
      <c r="AC114" s="1045"/>
      <c r="AD114" s="1045"/>
      <c r="AE114" s="1045"/>
      <c r="AF114" s="1045"/>
      <c r="AG114" s="1045"/>
      <c r="AH114" s="1045"/>
      <c r="AI114" s="1050"/>
      <c r="AJ114" s="1045"/>
      <c r="AK114" s="1045"/>
      <c r="AL114" s="1045"/>
      <c r="AM114" s="1050"/>
      <c r="AN114" s="1045"/>
      <c r="AO114" s="1045"/>
      <c r="AP114" s="1045"/>
      <c r="AQ114" s="1045"/>
      <c r="AR114" s="1045"/>
      <c r="BA114" s="1045"/>
      <c r="BB114" s="1045"/>
      <c r="BC114" s="1045"/>
      <c r="BD114" s="1045"/>
      <c r="BE114" s="1045"/>
      <c r="BF114" s="1045"/>
      <c r="BG114" s="1045"/>
      <c r="BH114" s="1045"/>
      <c r="BI114" s="1045"/>
      <c r="BJ114" s="1045"/>
      <c r="BK114" s="1045"/>
      <c r="BL114" s="1045"/>
      <c r="BM114" s="1045"/>
      <c r="BN114" s="1045"/>
      <c r="BO114" s="1045"/>
      <c r="BP114" s="1045"/>
      <c r="BQ114" s="1045"/>
      <c r="BR114" s="1045"/>
      <c r="BS114" s="1045"/>
      <c r="BT114" s="1045"/>
      <c r="BU114" s="1045"/>
      <c r="BV114" s="920"/>
      <c r="BW114" s="920"/>
      <c r="BX114" s="920"/>
      <c r="BY114" s="920"/>
      <c r="BZ114" s="920"/>
      <c r="CA114" s="920"/>
      <c r="CB114" s="920"/>
      <c r="CC114" s="920"/>
      <c r="CD114" s="920"/>
      <c r="CE114" s="920"/>
      <c r="CF114" s="920"/>
      <c r="CG114" s="920"/>
      <c r="CH114" s="920"/>
      <c r="CI114" s="937"/>
      <c r="CJ114" s="920"/>
      <c r="CK114" s="920"/>
      <c r="CL114" s="920"/>
      <c r="CM114" s="920"/>
      <c r="CN114" s="920"/>
      <c r="CO114" s="920"/>
      <c r="CP114" s="920"/>
    </row>
    <row r="115" spans="1:102" ht="5.0999999999999996" customHeight="1">
      <c r="A115" s="920"/>
      <c r="B115" s="920"/>
      <c r="C115" s="920"/>
      <c r="D115" s="920"/>
      <c r="E115" s="920"/>
      <c r="F115" s="920"/>
      <c r="I115" s="935"/>
      <c r="J115" s="920"/>
      <c r="K115" s="1045"/>
      <c r="L115" s="1045"/>
      <c r="M115" s="1045"/>
      <c r="N115" s="1045"/>
      <c r="O115" s="1045"/>
      <c r="P115" s="1045"/>
      <c r="Q115" s="1045"/>
      <c r="R115" s="1045"/>
      <c r="S115" s="1045"/>
      <c r="T115" s="1045"/>
      <c r="U115" s="1045"/>
      <c r="V115" s="1045"/>
      <c r="W115" s="1045"/>
      <c r="X115" s="1045"/>
      <c r="Y115" s="1045"/>
      <c r="Z115" s="1045"/>
      <c r="AA115" s="1045"/>
      <c r="AB115" s="1045"/>
      <c r="AC115" s="1045"/>
      <c r="AD115" s="1045"/>
      <c r="AE115" s="1045"/>
      <c r="AF115" s="1045"/>
      <c r="AG115" s="1045"/>
      <c r="AH115" s="1045"/>
      <c r="AI115" s="1050"/>
      <c r="AJ115" s="1045"/>
      <c r="AK115" s="1045"/>
      <c r="AL115" s="1045"/>
      <c r="AM115" s="1050"/>
      <c r="AN115" s="1045"/>
      <c r="AO115" s="1045"/>
      <c r="AP115" s="1045"/>
      <c r="AQ115" s="1045"/>
      <c r="AR115" s="1045"/>
      <c r="BA115" s="1045"/>
      <c r="BB115" s="1045"/>
      <c r="BC115" s="1045"/>
      <c r="BD115" s="1045"/>
      <c r="BE115" s="1045"/>
      <c r="BF115" s="1045"/>
      <c r="BG115" s="1045"/>
      <c r="BH115" s="1045"/>
      <c r="BI115" s="1045"/>
      <c r="BJ115" s="1045"/>
      <c r="BK115" s="1045"/>
      <c r="BL115" s="1045"/>
      <c r="BM115" s="1045"/>
      <c r="BN115" s="1045"/>
      <c r="BO115" s="1045"/>
      <c r="BP115" s="1045"/>
      <c r="BQ115" s="1045"/>
      <c r="BR115" s="1045"/>
      <c r="BS115" s="1045"/>
      <c r="BT115" s="1045"/>
      <c r="BU115" s="1045"/>
      <c r="BV115" s="920"/>
      <c r="BW115" s="920"/>
      <c r="BX115" s="920"/>
      <c r="BY115" s="920"/>
      <c r="BZ115" s="920"/>
      <c r="CA115" s="920"/>
      <c r="CB115" s="920"/>
      <c r="CC115" s="920"/>
      <c r="CD115" s="920"/>
      <c r="CE115" s="920"/>
      <c r="CF115" s="920"/>
      <c r="CG115" s="920"/>
      <c r="CH115" s="920"/>
      <c r="CI115" s="937"/>
      <c r="CJ115" s="920"/>
      <c r="CK115" s="920"/>
      <c r="CL115" s="920"/>
      <c r="CM115" s="920"/>
      <c r="CN115" s="920"/>
      <c r="CO115" s="920"/>
      <c r="CP115" s="920"/>
    </row>
    <row r="116" spans="1:102" ht="18.95" customHeight="1">
      <c r="A116" s="920"/>
      <c r="B116" s="920"/>
      <c r="C116" s="920"/>
      <c r="D116" s="920"/>
      <c r="E116" s="920"/>
      <c r="F116" s="920"/>
      <c r="I116" s="935"/>
      <c r="J116" s="2880" t="s">
        <v>1559</v>
      </c>
      <c r="K116" s="2810" t="s">
        <v>1630</v>
      </c>
      <c r="L116" s="2882"/>
      <c r="M116" s="2882"/>
      <c r="N116" s="2882"/>
      <c r="O116" s="2812"/>
      <c r="P116" s="966" t="s">
        <v>2147</v>
      </c>
      <c r="Q116" s="967"/>
      <c r="R116" s="930"/>
      <c r="S116" s="930"/>
      <c r="T116" s="930"/>
      <c r="U116" s="930"/>
      <c r="V116" s="930"/>
      <c r="W116" s="930"/>
      <c r="X116" s="930"/>
      <c r="Y116" s="930"/>
      <c r="Z116" s="930"/>
      <c r="AA116" s="931"/>
      <c r="AB116" s="929" t="s">
        <v>1586</v>
      </c>
      <c r="AC116" s="930"/>
      <c r="AD116" s="930"/>
      <c r="AE116" s="930"/>
      <c r="AF116" s="930"/>
      <c r="AG116" s="930"/>
      <c r="AH116" s="930"/>
      <c r="AI116" s="930"/>
      <c r="AJ116" s="930"/>
      <c r="AK116" s="930"/>
      <c r="AL116" s="931"/>
      <c r="AM116" s="929" t="s">
        <v>1527</v>
      </c>
      <c r="AN116" s="930"/>
      <c r="AO116" s="930"/>
      <c r="AP116" s="930"/>
      <c r="AQ116" s="930"/>
      <c r="AR116" s="930"/>
      <c r="AS116" s="930"/>
      <c r="AT116" s="930"/>
      <c r="AU116" s="930"/>
      <c r="AV116" s="930"/>
      <c r="AW116" s="930"/>
      <c r="AX116" s="930"/>
      <c r="AY116" s="930"/>
      <c r="AZ116" s="930"/>
      <c r="BA116" s="930"/>
      <c r="BB116" s="930"/>
      <c r="BC116" s="930"/>
      <c r="BD116" s="930"/>
      <c r="BE116" s="929" t="s">
        <v>2122</v>
      </c>
      <c r="BF116" s="930"/>
      <c r="BG116" s="930"/>
      <c r="BH116" s="930"/>
      <c r="BI116" s="930"/>
      <c r="BJ116" s="930"/>
      <c r="BK116" s="930"/>
      <c r="BL116" s="930"/>
      <c r="BM116" s="930"/>
      <c r="BN116" s="930"/>
      <c r="BO116" s="930"/>
      <c r="BP116" s="931"/>
      <c r="BQ116" s="931"/>
      <c r="BR116" s="931"/>
      <c r="BS116" s="931"/>
      <c r="BT116" s="972" t="s">
        <v>1612</v>
      </c>
      <c r="BU116" s="930"/>
      <c r="BV116" s="930"/>
      <c r="BW116" s="930"/>
      <c r="BX116" s="930"/>
      <c r="BY116" s="930"/>
      <c r="BZ116" s="930"/>
      <c r="CA116" s="931"/>
      <c r="CB116" s="2797" t="s">
        <v>1525</v>
      </c>
      <c r="CC116" s="2848"/>
      <c r="CD116" s="2848"/>
      <c r="CE116" s="2848"/>
      <c r="CF116" s="2848"/>
      <c r="CG116" s="2799"/>
      <c r="CH116" s="2314"/>
      <c r="CI116" s="1393"/>
      <c r="CJ116" s="920"/>
      <c r="CK116" s="920"/>
      <c r="CL116" s="920"/>
      <c r="CM116" s="920"/>
      <c r="CN116" s="920"/>
      <c r="CO116" s="920"/>
      <c r="CP116" s="920"/>
      <c r="CQ116" s="920"/>
      <c r="CR116" s="920"/>
      <c r="CS116" s="920"/>
      <c r="CT116" s="920"/>
    </row>
    <row r="117" spans="1:102" ht="18.95" customHeight="1">
      <c r="A117" s="920"/>
      <c r="B117" s="920"/>
      <c r="C117" s="920"/>
      <c r="D117" s="920"/>
      <c r="E117" s="920"/>
      <c r="F117" s="920"/>
      <c r="I117" s="935"/>
      <c r="J117" s="2881"/>
      <c r="K117" s="2813"/>
      <c r="L117" s="2814"/>
      <c r="M117" s="2814"/>
      <c r="N117" s="2814"/>
      <c r="O117" s="2815"/>
      <c r="P117" s="929" t="s">
        <v>3412</v>
      </c>
      <c r="Q117" s="930"/>
      <c r="R117" s="930"/>
      <c r="S117" s="931"/>
      <c r="T117" s="929" t="s">
        <v>2138</v>
      </c>
      <c r="U117" s="930"/>
      <c r="V117" s="930"/>
      <c r="W117" s="931"/>
      <c r="X117" s="929" t="s">
        <v>2139</v>
      </c>
      <c r="Y117" s="930"/>
      <c r="Z117" s="930"/>
      <c r="AA117" s="931"/>
      <c r="AB117" s="929" t="s">
        <v>699</v>
      </c>
      <c r="AC117" s="930"/>
      <c r="AD117" s="930"/>
      <c r="AE117" s="931"/>
      <c r="AF117" s="929" t="s">
        <v>700</v>
      </c>
      <c r="AG117" s="930"/>
      <c r="AH117" s="930"/>
      <c r="AI117" s="931"/>
      <c r="AJ117" s="929" t="s">
        <v>1531</v>
      </c>
      <c r="AK117" s="930"/>
      <c r="AL117" s="931"/>
      <c r="AM117" s="929" t="s">
        <v>1561</v>
      </c>
      <c r="AN117" s="930"/>
      <c r="AO117" s="931"/>
      <c r="AP117" s="929" t="s">
        <v>1528</v>
      </c>
      <c r="AQ117" s="930"/>
      <c r="AR117" s="930"/>
      <c r="AS117" s="930"/>
      <c r="AT117" s="931"/>
      <c r="AU117" s="929" t="s">
        <v>1529</v>
      </c>
      <c r="AV117" s="930"/>
      <c r="AW117" s="930"/>
      <c r="AX117" s="930"/>
      <c r="AY117" s="930"/>
      <c r="AZ117" s="930"/>
      <c r="BA117" s="931"/>
      <c r="BB117" s="929" t="s">
        <v>1530</v>
      </c>
      <c r="BC117" s="930"/>
      <c r="BD117" s="931"/>
      <c r="BE117" s="966" t="s">
        <v>1534</v>
      </c>
      <c r="BF117" s="967"/>
      <c r="BG117" s="968"/>
      <c r="BH117" s="966" t="s">
        <v>1535</v>
      </c>
      <c r="BI117" s="967"/>
      <c r="BJ117" s="968"/>
      <c r="BK117" s="929" t="s">
        <v>1583</v>
      </c>
      <c r="BL117" s="931"/>
      <c r="BM117" s="931"/>
      <c r="BN117" s="929" t="s">
        <v>1584</v>
      </c>
      <c r="BO117" s="930"/>
      <c r="BP117" s="931"/>
      <c r="BQ117" s="929" t="s">
        <v>1680</v>
      </c>
      <c r="BR117" s="930"/>
      <c r="BS117" s="931"/>
      <c r="BT117" s="929" t="s">
        <v>1583</v>
      </c>
      <c r="BU117" s="930"/>
      <c r="BV117" s="929" t="s">
        <v>1592</v>
      </c>
      <c r="BW117" s="930"/>
      <c r="BX117" s="931"/>
      <c r="BY117" s="966" t="s">
        <v>1585</v>
      </c>
      <c r="BZ117" s="1361"/>
      <c r="CA117" s="968"/>
      <c r="CB117" s="2800"/>
      <c r="CC117" s="2801"/>
      <c r="CD117" s="2801"/>
      <c r="CE117" s="2801"/>
      <c r="CF117" s="2801"/>
      <c r="CG117" s="2802"/>
      <c r="CH117" s="2315"/>
      <c r="CI117" s="937"/>
      <c r="CJ117" s="920"/>
      <c r="CK117" s="920"/>
      <c r="CL117" s="920"/>
      <c r="CM117" s="920"/>
      <c r="CN117" s="920"/>
      <c r="CO117" s="920"/>
      <c r="CP117" s="920"/>
      <c r="CQ117" s="920"/>
      <c r="CR117" s="920"/>
      <c r="CS117" s="920"/>
      <c r="CT117" s="920"/>
    </row>
    <row r="118" spans="1:102" ht="18.95" customHeight="1">
      <c r="A118" s="920"/>
      <c r="B118" s="920"/>
      <c r="C118" s="920"/>
      <c r="D118" s="920"/>
      <c r="E118" s="920"/>
      <c r="F118" s="920"/>
      <c r="I118" s="935"/>
      <c r="J118" s="1387" t="s">
        <v>1759</v>
      </c>
      <c r="K118" s="1029" t="s">
        <v>2271</v>
      </c>
      <c r="L118" s="1027"/>
      <c r="M118" s="1027"/>
      <c r="N118" s="1027"/>
      <c r="O118" s="1028"/>
      <c r="P118" s="1388" t="s">
        <v>3410</v>
      </c>
      <c r="Q118" s="955"/>
      <c r="R118" s="955"/>
      <c r="S118" s="955"/>
      <c r="T118" s="954" t="s">
        <v>1523</v>
      </c>
      <c r="U118" s="955"/>
      <c r="V118" s="955"/>
      <c r="W118" s="955"/>
      <c r="X118" s="954" t="s">
        <v>1524</v>
      </c>
      <c r="Y118" s="955"/>
      <c r="Z118" s="955"/>
      <c r="AA118" s="955"/>
      <c r="AB118" s="932" t="s">
        <v>1560</v>
      </c>
      <c r="AC118" s="933"/>
      <c r="AD118" s="933"/>
      <c r="AE118" s="934"/>
      <c r="AF118" s="932">
        <v>12345</v>
      </c>
      <c r="AG118" s="933"/>
      <c r="AH118" s="933"/>
      <c r="AI118" s="934"/>
      <c r="AJ118" s="932" t="s">
        <v>1518</v>
      </c>
      <c r="AK118" s="933"/>
      <c r="AL118" s="934"/>
      <c r="AM118" s="932" t="s">
        <v>1526</v>
      </c>
      <c r="AN118" s="933"/>
      <c r="AO118" s="934"/>
      <c r="AP118" s="932" t="s">
        <v>1526</v>
      </c>
      <c r="AQ118" s="933"/>
      <c r="AR118" s="933"/>
      <c r="AS118" s="933"/>
      <c r="AT118" s="934"/>
      <c r="AU118" s="932" t="s">
        <v>1562</v>
      </c>
      <c r="AV118" s="933"/>
      <c r="AW118" s="933"/>
      <c r="AX118" s="933"/>
      <c r="AY118" s="933"/>
      <c r="AZ118" s="933"/>
      <c r="BA118" s="934"/>
      <c r="BB118" s="932" t="s">
        <v>1532</v>
      </c>
      <c r="BC118" s="933"/>
      <c r="BD118" s="934"/>
      <c r="BE118" s="932" t="s">
        <v>1596</v>
      </c>
      <c r="BF118" s="933"/>
      <c r="BG118" s="934"/>
      <c r="BH118" s="932">
        <v>1</v>
      </c>
      <c r="BI118" s="933"/>
      <c r="BJ118" s="934"/>
      <c r="BK118" s="932" t="s">
        <v>1595</v>
      </c>
      <c r="BL118" s="933"/>
      <c r="BM118" s="1005"/>
      <c r="BN118" s="932">
        <v>1</v>
      </c>
      <c r="BO118" s="933"/>
      <c r="BP118" s="934"/>
      <c r="BQ118" s="932">
        <v>66</v>
      </c>
      <c r="BR118" s="933"/>
      <c r="BS118" s="934"/>
      <c r="BT118" s="932" t="s">
        <v>1590</v>
      </c>
      <c r="BU118" s="933"/>
      <c r="BV118" s="1006">
        <v>60</v>
      </c>
      <c r="BW118" s="1007"/>
      <c r="BX118" s="1008"/>
      <c r="BY118" s="1009" t="s">
        <v>1520</v>
      </c>
      <c r="BZ118" s="1007"/>
      <c r="CA118" s="1008"/>
      <c r="CB118" s="932" t="s">
        <v>1562</v>
      </c>
      <c r="CC118" s="933"/>
      <c r="CD118" s="933"/>
      <c r="CE118" s="933"/>
      <c r="CF118" s="933"/>
      <c r="CG118" s="934"/>
      <c r="CH118" s="990" t="s">
        <v>1180</v>
      </c>
      <c r="CI118" s="937"/>
      <c r="CJ118" s="920"/>
      <c r="CK118" s="920"/>
      <c r="CL118" s="920"/>
      <c r="CM118" s="920"/>
      <c r="CN118" s="920"/>
      <c r="CO118" s="920"/>
      <c r="CP118" s="920"/>
      <c r="CQ118" s="920"/>
      <c r="CR118" s="920"/>
      <c r="CS118" s="920"/>
      <c r="CT118" s="920"/>
    </row>
    <row r="119" spans="1:102" ht="18.95" customHeight="1">
      <c r="A119" s="920"/>
      <c r="B119" s="920"/>
      <c r="C119" s="920"/>
      <c r="D119" s="920"/>
      <c r="E119" s="920"/>
      <c r="F119" s="920"/>
      <c r="I119" s="935"/>
      <c r="J119" s="1387" t="s">
        <v>1759</v>
      </c>
      <c r="K119" s="1029" t="s">
        <v>2271</v>
      </c>
      <c r="L119" s="1027"/>
      <c r="M119" s="1027"/>
      <c r="N119" s="1027"/>
      <c r="O119" s="1028"/>
      <c r="P119" s="1388" t="s">
        <v>3410</v>
      </c>
      <c r="Q119" s="955"/>
      <c r="R119" s="955"/>
      <c r="S119" s="955"/>
      <c r="T119" s="954" t="s">
        <v>1523</v>
      </c>
      <c r="U119" s="955"/>
      <c r="V119" s="955"/>
      <c r="W119" s="955"/>
      <c r="X119" s="954" t="s">
        <v>1524</v>
      </c>
      <c r="Y119" s="955"/>
      <c r="Z119" s="955"/>
      <c r="AA119" s="955"/>
      <c r="AB119" s="932" t="s">
        <v>1560</v>
      </c>
      <c r="AC119" s="933"/>
      <c r="AD119" s="933"/>
      <c r="AE119" s="934"/>
      <c r="AF119" s="932">
        <v>12345</v>
      </c>
      <c r="AG119" s="933"/>
      <c r="AH119" s="933"/>
      <c r="AI119" s="934"/>
      <c r="AJ119" s="932" t="s">
        <v>1518</v>
      </c>
      <c r="AK119" s="933"/>
      <c r="AL119" s="934"/>
      <c r="AM119" s="932" t="s">
        <v>1526</v>
      </c>
      <c r="AN119" s="933"/>
      <c r="AO119" s="934"/>
      <c r="AP119" s="932" t="s">
        <v>1526</v>
      </c>
      <c r="AQ119" s="933"/>
      <c r="AR119" s="933"/>
      <c r="AS119" s="933"/>
      <c r="AT119" s="934"/>
      <c r="AU119" s="932" t="s">
        <v>1562</v>
      </c>
      <c r="AV119" s="933"/>
      <c r="AW119" s="933"/>
      <c r="AX119" s="933"/>
      <c r="AY119" s="933"/>
      <c r="AZ119" s="933"/>
      <c r="BA119" s="934"/>
      <c r="BB119" s="932" t="s">
        <v>1532</v>
      </c>
      <c r="BC119" s="933"/>
      <c r="BD119" s="934"/>
      <c r="BE119" s="932" t="s">
        <v>1597</v>
      </c>
      <c r="BF119" s="933"/>
      <c r="BG119" s="934"/>
      <c r="BH119" s="932">
        <v>2</v>
      </c>
      <c r="BI119" s="933"/>
      <c r="BJ119" s="934"/>
      <c r="BK119" s="932" t="s">
        <v>1595</v>
      </c>
      <c r="BL119" s="933"/>
      <c r="BM119" s="1005"/>
      <c r="BN119" s="932">
        <v>1</v>
      </c>
      <c r="BO119" s="933"/>
      <c r="BP119" s="934"/>
      <c r="BQ119" s="932">
        <v>66</v>
      </c>
      <c r="BR119" s="933"/>
      <c r="BS119" s="934"/>
      <c r="BT119" s="932" t="s">
        <v>1590</v>
      </c>
      <c r="BU119" s="933"/>
      <c r="BV119" s="1006">
        <v>40</v>
      </c>
      <c r="BW119" s="1007"/>
      <c r="BX119" s="1008"/>
      <c r="BY119" s="1009" t="s">
        <v>1520</v>
      </c>
      <c r="BZ119" s="1007"/>
      <c r="CA119" s="1008"/>
      <c r="CB119" s="932" t="s">
        <v>1562</v>
      </c>
      <c r="CC119" s="933"/>
      <c r="CD119" s="933"/>
      <c r="CE119" s="933"/>
      <c r="CF119" s="933"/>
      <c r="CG119" s="934"/>
      <c r="CH119" s="989"/>
      <c r="CI119" s="937"/>
      <c r="CJ119" s="920"/>
      <c r="CK119" s="920"/>
      <c r="CL119" s="920"/>
      <c r="CM119" s="920"/>
      <c r="CN119" s="920"/>
      <c r="CO119" s="920"/>
      <c r="CP119" s="920"/>
      <c r="CQ119" s="920"/>
      <c r="CR119" s="920"/>
      <c r="CS119" s="920"/>
      <c r="CT119" s="920"/>
    </row>
    <row r="120" spans="1:102" ht="18.95" customHeight="1">
      <c r="A120" s="920"/>
      <c r="B120" s="920"/>
      <c r="C120" s="920"/>
      <c r="D120" s="920"/>
      <c r="E120" s="920"/>
      <c r="F120" s="920"/>
      <c r="I120" s="935"/>
      <c r="J120" s="1002" t="s">
        <v>737</v>
      </c>
      <c r="K120" s="1029" t="s">
        <v>2271</v>
      </c>
      <c r="L120" s="1027"/>
      <c r="M120" s="1027"/>
      <c r="N120" s="1027"/>
      <c r="O120" s="1028"/>
      <c r="P120" s="1388" t="s">
        <v>3410</v>
      </c>
      <c r="Q120" s="955"/>
      <c r="R120" s="955"/>
      <c r="S120" s="955"/>
      <c r="T120" s="954" t="s">
        <v>1523</v>
      </c>
      <c r="U120" s="955"/>
      <c r="V120" s="955"/>
      <c r="W120" s="955"/>
      <c r="X120" s="954" t="s">
        <v>1524</v>
      </c>
      <c r="Y120" s="955"/>
      <c r="Z120" s="955"/>
      <c r="AA120" s="955"/>
      <c r="AB120" s="932" t="s">
        <v>1560</v>
      </c>
      <c r="AC120" s="933"/>
      <c r="AD120" s="933"/>
      <c r="AE120" s="934"/>
      <c r="AF120" s="932">
        <v>12345</v>
      </c>
      <c r="AG120" s="933"/>
      <c r="AH120" s="933"/>
      <c r="AI120" s="934"/>
      <c r="AJ120" s="932" t="s">
        <v>1518</v>
      </c>
      <c r="AK120" s="933"/>
      <c r="AL120" s="934"/>
      <c r="AM120" s="932" t="s">
        <v>1526</v>
      </c>
      <c r="AN120" s="933"/>
      <c r="AO120" s="934"/>
      <c r="AP120" s="932" t="s">
        <v>1526</v>
      </c>
      <c r="AQ120" s="933"/>
      <c r="AR120" s="933"/>
      <c r="AS120" s="933"/>
      <c r="AT120" s="934"/>
      <c r="AU120" s="932" t="s">
        <v>1562</v>
      </c>
      <c r="AV120" s="933"/>
      <c r="AW120" s="933"/>
      <c r="AX120" s="933"/>
      <c r="AY120" s="933"/>
      <c r="AZ120" s="933"/>
      <c r="BA120" s="934"/>
      <c r="BB120" s="932" t="s">
        <v>1532</v>
      </c>
      <c r="BC120" s="933"/>
      <c r="BD120" s="934"/>
      <c r="BE120" s="932" t="s">
        <v>1598</v>
      </c>
      <c r="BF120" s="933"/>
      <c r="BG120" s="934"/>
      <c r="BH120" s="932">
        <v>3</v>
      </c>
      <c r="BI120" s="933"/>
      <c r="BJ120" s="934"/>
      <c r="BK120" s="932" t="s">
        <v>1595</v>
      </c>
      <c r="BL120" s="933"/>
      <c r="BM120" s="1005"/>
      <c r="BN120" s="932">
        <v>1</v>
      </c>
      <c r="BO120" s="933"/>
      <c r="BP120" s="934"/>
      <c r="BQ120" s="932">
        <v>66</v>
      </c>
      <c r="BR120" s="933"/>
      <c r="BS120" s="934"/>
      <c r="BT120" s="932" t="s">
        <v>1590</v>
      </c>
      <c r="BU120" s="933"/>
      <c r="BV120" s="1006">
        <v>100</v>
      </c>
      <c r="BW120" s="1007"/>
      <c r="BX120" s="1008"/>
      <c r="BY120" s="1009" t="s">
        <v>1520</v>
      </c>
      <c r="BZ120" s="1007"/>
      <c r="CA120" s="1008"/>
      <c r="CB120" s="932" t="s">
        <v>1562</v>
      </c>
      <c r="CC120" s="933"/>
      <c r="CD120" s="933"/>
      <c r="CE120" s="933"/>
      <c r="CF120" s="933"/>
      <c r="CG120" s="934"/>
      <c r="CH120" s="986"/>
      <c r="CI120" s="937"/>
      <c r="CJ120" s="920"/>
      <c r="CK120" s="920"/>
      <c r="CL120" s="920"/>
      <c r="CM120" s="920"/>
      <c r="CN120" s="920"/>
      <c r="CO120" s="920"/>
      <c r="CP120" s="920"/>
      <c r="CQ120" s="920"/>
      <c r="CR120" s="920"/>
      <c r="CS120" s="920"/>
      <c r="CT120" s="920"/>
      <c r="CU120" s="920"/>
      <c r="CV120" s="920"/>
      <c r="CW120" s="920"/>
      <c r="CX120" s="920"/>
    </row>
    <row r="121" spans="1:102" ht="5.0999999999999996" customHeight="1">
      <c r="A121" s="920"/>
      <c r="B121" s="920"/>
      <c r="C121" s="920"/>
      <c r="D121" s="920"/>
      <c r="E121" s="920"/>
      <c r="F121" s="920"/>
      <c r="I121" s="935"/>
      <c r="J121" s="974"/>
      <c r="K121" s="974"/>
      <c r="L121" s="974"/>
      <c r="M121" s="974"/>
      <c r="N121" s="974"/>
      <c r="O121" s="974"/>
      <c r="P121" s="974"/>
      <c r="Q121" s="974"/>
      <c r="R121" s="974"/>
      <c r="S121" s="974"/>
      <c r="T121" s="974"/>
      <c r="U121" s="974"/>
      <c r="V121" s="974"/>
      <c r="W121" s="974"/>
      <c r="X121" s="974"/>
      <c r="Y121" s="974"/>
      <c r="Z121" s="974"/>
      <c r="AA121" s="974"/>
      <c r="AB121" s="1074"/>
      <c r="AC121" s="1075"/>
      <c r="AD121" s="1075"/>
      <c r="AE121" s="1075"/>
      <c r="AF121" s="1074"/>
      <c r="AG121" s="1075"/>
      <c r="AH121" s="1075"/>
      <c r="AI121" s="1075"/>
      <c r="AJ121" s="1074"/>
      <c r="AK121" s="1075"/>
      <c r="AL121" s="1075"/>
      <c r="AM121" s="1074"/>
      <c r="AN121" s="1075"/>
      <c r="AO121" s="1075"/>
      <c r="AP121" s="1074"/>
      <c r="AQ121" s="1075"/>
      <c r="AR121" s="1075"/>
      <c r="AS121" s="1075"/>
      <c r="AT121" s="1075"/>
      <c r="AU121" s="1074"/>
      <c r="AV121" s="1075"/>
      <c r="AW121" s="1075"/>
      <c r="AX121" s="1075"/>
      <c r="AY121" s="1075"/>
      <c r="AZ121" s="1075"/>
      <c r="BA121" s="1075"/>
      <c r="BB121" s="1074"/>
      <c r="BC121" s="1075"/>
      <c r="BD121" s="1075"/>
      <c r="BE121" s="911"/>
      <c r="BF121" s="911"/>
      <c r="BG121" s="911"/>
      <c r="BH121" s="911"/>
      <c r="BI121" s="911"/>
      <c r="BJ121" s="911"/>
      <c r="BK121" s="911"/>
      <c r="BL121" s="911"/>
      <c r="BM121" s="1077"/>
      <c r="BN121" s="911"/>
      <c r="BO121" s="911"/>
      <c r="BP121" s="911"/>
      <c r="BQ121" s="911"/>
      <c r="BR121" s="911"/>
      <c r="BS121" s="911"/>
      <c r="BT121" s="911"/>
      <c r="BU121" s="911"/>
      <c r="BV121" s="1071"/>
      <c r="BW121" s="1071"/>
      <c r="BX121" s="1071"/>
      <c r="BY121" s="1072"/>
      <c r="BZ121" s="1071"/>
      <c r="CA121" s="1071"/>
      <c r="CB121" s="920"/>
      <c r="CC121" s="920"/>
      <c r="CD121" s="920"/>
      <c r="CE121" s="920"/>
      <c r="CF121" s="920"/>
      <c r="CG121" s="920"/>
      <c r="CH121" s="1073"/>
      <c r="CI121" s="1041"/>
      <c r="CJ121" s="920"/>
      <c r="CK121" s="920"/>
      <c r="CL121" s="920"/>
      <c r="CM121" s="920"/>
      <c r="CN121" s="920"/>
      <c r="CO121" s="920"/>
      <c r="CP121" s="920"/>
      <c r="CQ121" s="920"/>
      <c r="CR121" s="920"/>
      <c r="CS121" s="920"/>
      <c r="CT121" s="920"/>
      <c r="CU121" s="920"/>
      <c r="CV121" s="920"/>
      <c r="CW121" s="920"/>
      <c r="CX121" s="920"/>
    </row>
    <row r="122" spans="1:102" ht="5.0999999999999996" customHeight="1">
      <c r="A122" s="920"/>
      <c r="B122" s="920"/>
      <c r="C122" s="920"/>
      <c r="D122" s="920"/>
      <c r="E122" s="920"/>
      <c r="F122" s="920"/>
      <c r="I122" s="935"/>
      <c r="J122" s="977"/>
      <c r="K122" s="977"/>
      <c r="L122" s="977"/>
      <c r="M122" s="977"/>
      <c r="N122" s="977"/>
      <c r="O122" s="977"/>
      <c r="P122" s="977"/>
      <c r="Q122" s="977"/>
      <c r="R122" s="977"/>
      <c r="S122" s="977"/>
      <c r="T122" s="977"/>
      <c r="U122" s="977"/>
      <c r="V122" s="977"/>
      <c r="W122" s="977"/>
      <c r="X122" s="977"/>
      <c r="Y122" s="977"/>
      <c r="Z122" s="977"/>
      <c r="AA122" s="977"/>
      <c r="AB122" s="1366"/>
      <c r="AC122" s="1367"/>
      <c r="AD122" s="1367"/>
      <c r="AE122" s="1367"/>
      <c r="AF122" s="1366"/>
      <c r="AG122" s="1367"/>
      <c r="AH122" s="1367"/>
      <c r="AI122" s="1367"/>
      <c r="AJ122" s="1366"/>
      <c r="AK122" s="1367"/>
      <c r="AL122" s="1367"/>
      <c r="AM122" s="1366"/>
      <c r="AN122" s="1367"/>
      <c r="AO122" s="1367"/>
      <c r="AP122" s="1366"/>
      <c r="AQ122" s="1367"/>
      <c r="AR122" s="1367"/>
      <c r="AS122" s="1367"/>
      <c r="AT122" s="1367"/>
      <c r="AU122" s="1366"/>
      <c r="AV122" s="1367"/>
      <c r="AW122" s="1367"/>
      <c r="AX122" s="1367"/>
      <c r="AY122" s="1367"/>
      <c r="AZ122" s="1367"/>
      <c r="BA122" s="1367"/>
      <c r="BB122" s="1366"/>
      <c r="BC122" s="1367"/>
      <c r="BD122" s="1367"/>
      <c r="BE122" s="1242"/>
      <c r="BF122" s="1242"/>
      <c r="BG122" s="1242"/>
      <c r="BH122" s="1242"/>
      <c r="BI122" s="1242"/>
      <c r="BJ122" s="1242"/>
      <c r="BK122" s="1242"/>
      <c r="BL122" s="1242"/>
      <c r="BM122" s="1079"/>
      <c r="BN122" s="1242"/>
      <c r="BO122" s="1242"/>
      <c r="BP122" s="1242"/>
      <c r="BQ122" s="1242"/>
      <c r="BR122" s="1242"/>
      <c r="BS122" s="1242"/>
      <c r="BT122" s="1242"/>
      <c r="BU122" s="1242"/>
      <c r="BV122" s="1369"/>
      <c r="BW122" s="1369"/>
      <c r="BX122" s="1369"/>
      <c r="BY122" s="1370"/>
      <c r="BZ122" s="1369"/>
      <c r="CA122" s="1369"/>
      <c r="CB122" s="1242"/>
      <c r="CC122" s="1242"/>
      <c r="CD122" s="1242"/>
      <c r="CE122" s="1242"/>
      <c r="CF122" s="1242"/>
      <c r="CG122" s="1242"/>
      <c r="CH122" s="1371"/>
      <c r="CI122" s="1041"/>
      <c r="CJ122" s="920"/>
      <c r="CK122" s="920"/>
      <c r="CL122" s="920"/>
      <c r="CM122" s="920"/>
      <c r="CN122" s="920"/>
      <c r="CO122" s="920"/>
      <c r="CP122" s="920"/>
      <c r="CQ122" s="920"/>
      <c r="CR122" s="920"/>
      <c r="CS122" s="920"/>
      <c r="CT122" s="920"/>
      <c r="CU122" s="920"/>
      <c r="CV122" s="920"/>
      <c r="CW122" s="920"/>
      <c r="CX122" s="920"/>
    </row>
    <row r="123" spans="1:102" ht="18.95" customHeight="1">
      <c r="A123" s="920"/>
      <c r="B123" s="920"/>
      <c r="C123" s="920"/>
      <c r="D123" s="920"/>
      <c r="E123" s="920"/>
      <c r="F123" s="920"/>
      <c r="I123" s="935"/>
      <c r="J123" s="1372"/>
      <c r="K123" s="1372"/>
      <c r="L123" s="1372"/>
      <c r="M123" s="1372"/>
      <c r="N123" s="1372"/>
      <c r="O123" s="1372"/>
      <c r="P123" s="1372"/>
      <c r="Q123" s="1372"/>
      <c r="R123" s="1372"/>
      <c r="S123" s="1372"/>
      <c r="T123" s="1372"/>
      <c r="U123" s="1372"/>
      <c r="V123" s="1372"/>
      <c r="W123" s="1372"/>
      <c r="X123" s="1372"/>
      <c r="Y123" s="1372"/>
      <c r="Z123" s="1372"/>
      <c r="AA123" s="1372"/>
      <c r="AB123" s="1366"/>
      <c r="AC123" s="1367"/>
      <c r="AD123" s="1367"/>
      <c r="AE123" s="1367"/>
      <c r="AF123" s="1366"/>
      <c r="AG123" s="1367"/>
      <c r="AH123" s="1367"/>
      <c r="AI123" s="1367"/>
      <c r="AJ123" s="1366"/>
      <c r="AK123" s="1367"/>
      <c r="AL123" s="1367"/>
      <c r="AM123" s="1366"/>
      <c r="AN123" s="1367"/>
      <c r="AO123" s="1367"/>
      <c r="AP123" s="1366"/>
      <c r="AQ123" s="1367"/>
      <c r="AR123" s="1367"/>
      <c r="AS123" s="1367"/>
      <c r="AT123" s="1367"/>
      <c r="AU123" s="1366"/>
      <c r="AV123" s="1367"/>
      <c r="AW123" s="1367"/>
      <c r="AX123" s="1367"/>
      <c r="AY123" s="1367"/>
      <c r="AZ123" s="1367"/>
      <c r="BA123" s="1367"/>
      <c r="BB123" s="1366"/>
      <c r="BC123" s="1367"/>
      <c r="BD123" s="1367"/>
      <c r="BE123" s="1242"/>
      <c r="BF123" s="1242"/>
      <c r="BG123" s="1242"/>
      <c r="BH123" s="1242"/>
      <c r="BI123" s="1242"/>
      <c r="BJ123" s="1242"/>
      <c r="BK123" s="1242"/>
      <c r="BL123" s="1217" t="s">
        <v>1606</v>
      </c>
      <c r="BM123" s="1242"/>
      <c r="BN123" s="2883">
        <f>BN120+BN119+BN118</f>
        <v>3</v>
      </c>
      <c r="BO123" s="2884"/>
      <c r="BP123" s="2885"/>
      <c r="BQ123" s="1355"/>
      <c r="BR123" s="1355"/>
      <c r="BS123" s="1355"/>
      <c r="BT123" s="977"/>
      <c r="BU123" s="977"/>
      <c r="BV123" s="2883">
        <f>BV120+BV119+BV118</f>
        <v>200</v>
      </c>
      <c r="BW123" s="2884"/>
      <c r="BX123" s="2885"/>
      <c r="BY123" s="2886" t="s">
        <v>1520</v>
      </c>
      <c r="BZ123" s="2887"/>
      <c r="CA123" s="2888"/>
      <c r="CB123" s="977"/>
      <c r="CC123" s="977"/>
      <c r="CD123" s="977"/>
      <c r="CE123" s="977"/>
      <c r="CF123" s="977"/>
      <c r="CG123" s="977"/>
      <c r="CH123" s="1371"/>
      <c r="CI123" s="1041"/>
      <c r="CJ123" s="920"/>
      <c r="CK123" s="920"/>
      <c r="CL123" s="920"/>
      <c r="CM123" s="920"/>
      <c r="CN123" s="920"/>
      <c r="CO123" s="920"/>
      <c r="CP123" s="920"/>
      <c r="CQ123" s="920"/>
      <c r="CR123" s="920"/>
      <c r="CS123" s="920"/>
      <c r="CT123" s="920"/>
      <c r="CU123" s="920"/>
      <c r="CV123" s="920"/>
      <c r="CW123" s="920"/>
      <c r="CX123" s="920"/>
    </row>
    <row r="124" spans="1:102" ht="5.0999999999999996" customHeight="1">
      <c r="A124" s="920"/>
      <c r="B124" s="920"/>
      <c r="C124" s="920"/>
      <c r="D124" s="920"/>
      <c r="E124" s="920"/>
      <c r="F124" s="920"/>
      <c r="I124" s="935"/>
      <c r="J124" s="977"/>
      <c r="K124" s="977"/>
      <c r="L124" s="977"/>
      <c r="M124" s="977"/>
      <c r="N124" s="977"/>
      <c r="O124" s="977"/>
      <c r="P124" s="977"/>
      <c r="Q124" s="977"/>
      <c r="R124" s="977"/>
      <c r="S124" s="977"/>
      <c r="T124" s="977"/>
      <c r="U124" s="977"/>
      <c r="V124" s="977"/>
      <c r="W124" s="977"/>
      <c r="X124" s="977"/>
      <c r="Y124" s="977"/>
      <c r="Z124" s="977"/>
      <c r="AA124" s="977"/>
      <c r="AB124" s="1366"/>
      <c r="AC124" s="1367"/>
      <c r="AD124" s="1367"/>
      <c r="AE124" s="1367"/>
      <c r="AF124" s="1366"/>
      <c r="AG124" s="1367"/>
      <c r="AH124" s="1367"/>
      <c r="AI124" s="1367"/>
      <c r="AJ124" s="1366"/>
      <c r="AK124" s="1367"/>
      <c r="AL124" s="1367"/>
      <c r="AM124" s="1366"/>
      <c r="AN124" s="1367"/>
      <c r="AO124" s="1367"/>
      <c r="AP124" s="1366"/>
      <c r="AQ124" s="1367"/>
      <c r="AR124" s="1367"/>
      <c r="AS124" s="1367"/>
      <c r="AT124" s="1367"/>
      <c r="AU124" s="1366"/>
      <c r="AV124" s="1367"/>
      <c r="AW124" s="1367"/>
      <c r="AX124" s="1367"/>
      <c r="AY124" s="1367"/>
      <c r="AZ124" s="1367"/>
      <c r="BA124" s="1367"/>
      <c r="BB124" s="1366"/>
      <c r="BC124" s="1367"/>
      <c r="BD124" s="1367"/>
      <c r="BE124" s="1242"/>
      <c r="BF124" s="1242"/>
      <c r="BG124" s="1242"/>
      <c r="BH124" s="1242"/>
      <c r="BI124" s="1242"/>
      <c r="BJ124" s="1242"/>
      <c r="BK124" s="1242"/>
      <c r="BL124" s="1242"/>
      <c r="BM124" s="1079"/>
      <c r="BN124" s="1242"/>
      <c r="BO124" s="1242"/>
      <c r="BP124" s="1242"/>
      <c r="BQ124" s="1242"/>
      <c r="BR124" s="1242"/>
      <c r="BS124" s="1242"/>
      <c r="BT124" s="1242"/>
      <c r="BU124" s="1242"/>
      <c r="BV124" s="1369"/>
      <c r="BW124" s="1369"/>
      <c r="BX124" s="1369"/>
      <c r="BY124" s="1370"/>
      <c r="BZ124" s="1369"/>
      <c r="CA124" s="1369"/>
      <c r="CB124" s="977"/>
      <c r="CC124" s="977"/>
      <c r="CD124" s="977"/>
      <c r="CE124" s="977"/>
      <c r="CF124" s="977"/>
      <c r="CG124" s="977"/>
      <c r="CH124" s="1371"/>
      <c r="CI124" s="1041"/>
      <c r="CJ124" s="920"/>
      <c r="CK124" s="920"/>
      <c r="CL124" s="920"/>
      <c r="CM124" s="920"/>
      <c r="CN124" s="920"/>
      <c r="CO124" s="920"/>
      <c r="CP124" s="920"/>
      <c r="CQ124" s="920"/>
      <c r="CR124" s="920"/>
      <c r="CS124" s="920"/>
      <c r="CT124" s="920"/>
      <c r="CU124" s="920"/>
      <c r="CV124" s="920"/>
      <c r="CW124" s="920"/>
      <c r="CX124" s="920"/>
    </row>
    <row r="125" spans="1:102" ht="18.95" customHeight="1">
      <c r="A125" s="920"/>
      <c r="B125" s="920"/>
      <c r="C125" s="920"/>
      <c r="D125" s="920"/>
      <c r="E125" s="920"/>
      <c r="F125" s="920"/>
      <c r="I125" s="935"/>
      <c r="J125" s="920"/>
      <c r="K125" s="920"/>
      <c r="L125" s="920"/>
      <c r="M125" s="920"/>
      <c r="N125" s="920"/>
      <c r="O125" s="920"/>
      <c r="P125" s="920"/>
      <c r="Q125" s="920"/>
      <c r="R125" s="920"/>
      <c r="S125" s="920"/>
      <c r="T125" s="920"/>
      <c r="U125" s="920"/>
      <c r="V125" s="920"/>
      <c r="W125" s="920"/>
      <c r="X125" s="920"/>
      <c r="Y125" s="920"/>
      <c r="Z125" s="920"/>
      <c r="AA125" s="920"/>
      <c r="AB125" s="920"/>
      <c r="AC125" s="920"/>
      <c r="AD125" s="920"/>
      <c r="AE125" s="920"/>
      <c r="AF125" s="920"/>
      <c r="AG125" s="920"/>
      <c r="AH125" s="920"/>
      <c r="AI125" s="920"/>
      <c r="AJ125" s="920"/>
      <c r="AK125" s="920"/>
      <c r="AL125" s="920"/>
      <c r="AM125" s="920"/>
      <c r="AN125" s="920"/>
      <c r="AO125" s="920"/>
      <c r="AP125" s="920"/>
      <c r="AQ125" s="920"/>
      <c r="AR125" s="920"/>
      <c r="AS125" s="920"/>
      <c r="AT125" s="920"/>
      <c r="AU125" s="920"/>
      <c r="AV125" s="920"/>
      <c r="AW125" s="920"/>
      <c r="AX125" s="920"/>
      <c r="AY125" s="920"/>
      <c r="AZ125" s="920"/>
      <c r="BA125" s="920"/>
      <c r="BB125" s="920"/>
      <c r="BC125" s="920"/>
      <c r="BD125" s="920"/>
      <c r="BE125" s="920"/>
      <c r="BF125" s="920"/>
      <c r="BG125" s="920"/>
      <c r="BH125" s="974"/>
      <c r="BI125" s="974"/>
      <c r="BJ125" s="974"/>
      <c r="BK125" s="974"/>
      <c r="BL125" s="974"/>
      <c r="BM125" s="974"/>
      <c r="BN125" s="974"/>
      <c r="BO125" s="920"/>
      <c r="BP125" s="920"/>
      <c r="BQ125" s="920"/>
      <c r="BR125" s="920"/>
      <c r="BS125" s="920"/>
      <c r="BT125" s="920"/>
      <c r="BU125" s="920"/>
      <c r="BV125" s="920"/>
      <c r="BW125" s="920"/>
      <c r="BX125" s="920"/>
      <c r="BY125" s="920"/>
      <c r="BZ125" s="920"/>
      <c r="CA125" s="920"/>
      <c r="CB125" s="920"/>
      <c r="CC125" s="920"/>
      <c r="CD125" s="920"/>
      <c r="CE125" s="920"/>
      <c r="CF125" s="920"/>
      <c r="CG125" s="920"/>
      <c r="CH125" s="920"/>
      <c r="CI125" s="937"/>
      <c r="CJ125" s="920"/>
      <c r="CK125" s="920"/>
      <c r="CL125" s="920"/>
      <c r="CM125" s="920"/>
      <c r="CN125" s="920"/>
      <c r="CO125" s="920"/>
      <c r="CP125" s="920"/>
    </row>
    <row r="126" spans="1:102" ht="5.0999999999999996" customHeight="1">
      <c r="A126" s="920"/>
      <c r="B126" s="920"/>
      <c r="C126" s="920"/>
      <c r="D126" s="920"/>
      <c r="E126" s="920"/>
      <c r="F126" s="920"/>
      <c r="I126" s="935"/>
      <c r="J126" s="974"/>
      <c r="K126" s="1074"/>
      <c r="L126" s="1075"/>
      <c r="M126" s="1075"/>
      <c r="N126" s="1075"/>
      <c r="O126" s="1074"/>
      <c r="P126" s="1075"/>
      <c r="Q126" s="1075"/>
      <c r="R126" s="1075"/>
      <c r="S126" s="1074"/>
      <c r="T126" s="1075"/>
      <c r="U126" s="1075"/>
      <c r="V126" s="1074"/>
      <c r="W126" s="1075"/>
      <c r="X126" s="1075"/>
      <c r="Y126" s="1074"/>
      <c r="Z126" s="1075"/>
      <c r="AA126" s="1075"/>
      <c r="AB126" s="1075"/>
      <c r="AC126" s="1075"/>
      <c r="AD126" s="1074"/>
      <c r="AE126" s="1075"/>
      <c r="AF126" s="1075"/>
      <c r="AG126" s="1075"/>
      <c r="AH126" s="1075"/>
      <c r="AI126" s="1075"/>
      <c r="AJ126" s="1075"/>
      <c r="AK126" s="920"/>
      <c r="AL126" s="920"/>
      <c r="AM126" s="920"/>
      <c r="AN126" s="920"/>
      <c r="AO126" s="920"/>
      <c r="AP126" s="920"/>
      <c r="AQ126" s="920"/>
      <c r="AR126" s="920"/>
      <c r="AS126" s="920"/>
      <c r="AT126" s="920"/>
      <c r="AU126" s="920"/>
      <c r="AV126" s="920"/>
      <c r="AW126" s="920"/>
      <c r="AX126" s="920"/>
      <c r="AY126" s="920"/>
      <c r="AZ126" s="920"/>
      <c r="BA126" s="920"/>
      <c r="BB126" s="920"/>
      <c r="BC126" s="920"/>
      <c r="BD126" s="920"/>
      <c r="BE126" s="920"/>
      <c r="BF126" s="920"/>
      <c r="BG126" s="1071"/>
      <c r="BH126" s="1072"/>
      <c r="BI126" s="1071"/>
      <c r="BJ126" s="1071"/>
      <c r="BK126" s="1073"/>
      <c r="BL126" s="911"/>
      <c r="BM126" s="911"/>
      <c r="BN126" s="911"/>
      <c r="BO126" s="911"/>
      <c r="BP126" s="911"/>
      <c r="BQ126" s="962"/>
      <c r="BR126" s="974"/>
      <c r="BS126" s="920"/>
      <c r="BT126" s="920"/>
      <c r="BU126" s="920"/>
      <c r="BV126" s="920"/>
      <c r="BW126" s="920"/>
      <c r="BX126" s="920"/>
      <c r="BY126" s="920"/>
      <c r="BZ126" s="920"/>
      <c r="CA126" s="920"/>
      <c r="CB126" s="920"/>
      <c r="CC126" s="920"/>
      <c r="CD126" s="920"/>
      <c r="CE126" s="920"/>
      <c r="CF126" s="920"/>
      <c r="CG126" s="920"/>
      <c r="CH126" s="920"/>
      <c r="CI126" s="937"/>
      <c r="CJ126" s="920"/>
      <c r="CK126" s="920"/>
      <c r="CL126" s="920"/>
      <c r="CM126" s="920"/>
      <c r="CN126" s="920"/>
      <c r="CO126" s="920"/>
      <c r="CP126" s="920"/>
    </row>
    <row r="127" spans="1:102" ht="18.95" customHeight="1">
      <c r="A127" s="920"/>
      <c r="B127" s="920"/>
      <c r="C127" s="920"/>
      <c r="D127" s="920"/>
      <c r="E127" s="920"/>
      <c r="F127" s="920"/>
      <c r="I127" s="935"/>
      <c r="J127" s="910" t="s">
        <v>2167</v>
      </c>
      <c r="K127" s="752"/>
      <c r="L127" s="752"/>
      <c r="M127" s="752"/>
      <c r="N127" s="2868" t="s">
        <v>3410</v>
      </c>
      <c r="O127" s="2869"/>
      <c r="P127" s="2870"/>
      <c r="Q127" s="946" t="s">
        <v>1115</v>
      </c>
      <c r="R127" s="2865" t="s">
        <v>1523</v>
      </c>
      <c r="S127" s="2866"/>
      <c r="T127" s="2867"/>
      <c r="U127" s="946" t="s">
        <v>1115</v>
      </c>
      <c r="V127" s="2865" t="s">
        <v>1620</v>
      </c>
      <c r="W127" s="2866"/>
      <c r="X127" s="2867"/>
      <c r="Y127" s="946" t="s">
        <v>1115</v>
      </c>
      <c r="Z127" s="1046" t="s">
        <v>2134</v>
      </c>
      <c r="AA127" s="1047"/>
      <c r="AB127" s="1047"/>
      <c r="AC127" s="1048"/>
      <c r="AD127" s="920"/>
      <c r="AE127" s="920"/>
      <c r="AF127" s="949" t="s">
        <v>1629</v>
      </c>
      <c r="AI127" s="2010" t="s">
        <v>3059</v>
      </c>
      <c r="AJ127" s="2011"/>
      <c r="AK127" s="2011"/>
      <c r="AL127" s="2011"/>
      <c r="AM127" s="2011"/>
      <c r="AN127" s="2012"/>
      <c r="AO127" s="920"/>
      <c r="AP127" s="920"/>
      <c r="AQ127" s="920"/>
      <c r="AR127" s="920"/>
      <c r="AS127" s="920"/>
      <c r="AT127" s="920"/>
      <c r="AU127" s="920"/>
      <c r="AV127" s="920"/>
      <c r="AW127" s="920"/>
      <c r="AX127" s="920"/>
      <c r="AY127" s="920"/>
      <c r="AZ127" s="920"/>
      <c r="BA127" s="920"/>
      <c r="BB127" s="920"/>
      <c r="BC127" s="920"/>
      <c r="BD127" s="920"/>
      <c r="BE127" s="920"/>
      <c r="BF127" s="920"/>
      <c r="BU127" s="920"/>
      <c r="BV127" s="920"/>
      <c r="BW127" s="920"/>
      <c r="BX127" s="920"/>
      <c r="BY127" s="920"/>
      <c r="BZ127" s="920"/>
      <c r="CA127" s="920"/>
      <c r="CB127" s="920"/>
      <c r="CC127" s="920"/>
      <c r="CD127" s="920"/>
      <c r="CE127" s="920"/>
      <c r="CF127" s="920"/>
      <c r="CG127" s="920"/>
      <c r="CH127" s="920"/>
      <c r="CI127" s="937"/>
      <c r="CJ127" s="920"/>
      <c r="CK127" s="920"/>
      <c r="CL127" s="920"/>
      <c r="CM127" s="920"/>
      <c r="CN127" s="920"/>
      <c r="CO127" s="920"/>
      <c r="CP127" s="920"/>
    </row>
    <row r="128" spans="1:102" ht="18.95" customHeight="1">
      <c r="A128" s="920"/>
      <c r="B128" s="920"/>
      <c r="C128" s="920"/>
      <c r="D128" s="920"/>
      <c r="E128" s="920"/>
      <c r="F128" s="920"/>
      <c r="I128" s="935"/>
      <c r="J128" s="1050"/>
      <c r="K128" s="920"/>
      <c r="L128" s="920"/>
      <c r="M128" s="920"/>
      <c r="N128" s="920"/>
      <c r="O128" s="920"/>
      <c r="P128" s="920"/>
      <c r="Q128" s="920"/>
      <c r="R128" s="920"/>
      <c r="S128" s="920"/>
      <c r="T128" s="920"/>
      <c r="U128" s="920"/>
      <c r="V128" s="920"/>
      <c r="W128" s="920"/>
      <c r="X128" s="920"/>
      <c r="Y128" s="920"/>
      <c r="Z128" s="920"/>
      <c r="AA128" s="920"/>
      <c r="AB128" s="920"/>
      <c r="AC128" s="920"/>
      <c r="AD128" s="920"/>
      <c r="AE128" s="920"/>
      <c r="AI128" s="1050" t="s">
        <v>3417</v>
      </c>
      <c r="AO128" s="920"/>
      <c r="AP128" s="920"/>
      <c r="AQ128" s="920"/>
      <c r="AR128" s="920"/>
      <c r="AS128" s="920"/>
      <c r="AT128" s="920"/>
      <c r="AU128" s="920"/>
      <c r="AV128" s="920"/>
      <c r="AW128" s="920"/>
      <c r="AX128" s="920"/>
      <c r="AY128" s="920"/>
      <c r="AZ128" s="920"/>
      <c r="BA128" s="920"/>
      <c r="BB128" s="920"/>
      <c r="BC128" s="920"/>
      <c r="BD128" s="920"/>
      <c r="BE128" s="920"/>
      <c r="BF128" s="920"/>
      <c r="BG128" s="920"/>
      <c r="BH128" s="920"/>
      <c r="BI128" s="920"/>
      <c r="BJ128" s="920"/>
      <c r="BK128" s="920"/>
      <c r="BL128" s="920"/>
      <c r="BM128" s="920"/>
      <c r="BN128" s="920"/>
      <c r="BO128" s="920"/>
      <c r="BP128" s="920"/>
      <c r="BQ128" s="920"/>
      <c r="BR128" s="920"/>
      <c r="BS128" s="920"/>
      <c r="BT128" s="920"/>
      <c r="BU128" s="920"/>
      <c r="BV128" s="920"/>
      <c r="BW128" s="920"/>
      <c r="BX128" s="920"/>
      <c r="BY128" s="920"/>
      <c r="BZ128" s="920"/>
      <c r="CA128" s="920"/>
      <c r="CB128" s="920"/>
      <c r="CC128" s="920"/>
      <c r="CD128" s="920"/>
      <c r="CE128" s="920"/>
      <c r="CF128" s="920"/>
      <c r="CG128" s="920"/>
      <c r="CH128" s="920"/>
      <c r="CI128" s="937"/>
      <c r="CJ128" s="920"/>
      <c r="CK128" s="920"/>
      <c r="CL128" s="920"/>
      <c r="CM128" s="920"/>
      <c r="CN128" s="920"/>
      <c r="CO128" s="920"/>
      <c r="CP128" s="920"/>
    </row>
    <row r="129" spans="1:106" s="920" customFormat="1" ht="5.0999999999999996" customHeight="1" thickBot="1">
      <c r="I129" s="935"/>
      <c r="J129" s="1386"/>
      <c r="K129" s="1070"/>
      <c r="L129" s="1070"/>
      <c r="M129" s="1070"/>
      <c r="N129" s="1070"/>
      <c r="O129" s="1070"/>
      <c r="P129" s="1070"/>
      <c r="Q129" s="1070"/>
      <c r="R129" s="1070"/>
      <c r="S129" s="1070"/>
      <c r="T129" s="1070"/>
      <c r="U129" s="1070"/>
      <c r="V129" s="1070"/>
      <c r="W129" s="1070"/>
      <c r="X129" s="1070"/>
      <c r="Y129" s="1070"/>
      <c r="Z129" s="1070"/>
      <c r="AA129" s="1070"/>
      <c r="AB129" s="1070"/>
      <c r="AC129" s="1070"/>
      <c r="AD129" s="1070"/>
      <c r="AE129" s="1070"/>
      <c r="AF129" s="1070"/>
      <c r="AG129" s="1070"/>
      <c r="AH129" s="1070"/>
      <c r="AI129" s="1070"/>
      <c r="AJ129" s="1070"/>
      <c r="AK129" s="1070"/>
      <c r="AL129" s="1070"/>
      <c r="AM129" s="1070"/>
      <c r="AN129" s="1070"/>
      <c r="AO129" s="1070"/>
      <c r="AP129" s="1070"/>
      <c r="AQ129" s="1070"/>
      <c r="AR129" s="1070"/>
      <c r="AS129" s="1070"/>
      <c r="AT129" s="1070"/>
      <c r="AU129" s="1070"/>
      <c r="AV129" s="1070"/>
      <c r="AW129" s="1070"/>
      <c r="AX129" s="1070"/>
      <c r="AY129" s="1070"/>
      <c r="AZ129" s="1070"/>
      <c r="BA129" s="1070"/>
      <c r="BB129" s="1070"/>
      <c r="BC129" s="1070"/>
      <c r="BD129" s="1070"/>
      <c r="BE129" s="1070"/>
      <c r="BF129" s="1070"/>
      <c r="BG129" s="1070"/>
      <c r="BH129" s="1070"/>
      <c r="BI129" s="1070"/>
      <c r="BJ129" s="1070"/>
      <c r="BK129" s="1070"/>
      <c r="BL129" s="1070"/>
      <c r="BM129" s="1070"/>
      <c r="BN129" s="1070"/>
      <c r="BO129" s="1070"/>
      <c r="BP129" s="1070"/>
      <c r="BQ129" s="1070"/>
      <c r="BR129" s="1070"/>
      <c r="BS129" s="1070"/>
      <c r="BT129" s="1070"/>
      <c r="BU129" s="1070"/>
      <c r="BV129" s="1070"/>
      <c r="BW129" s="1070"/>
      <c r="BX129" s="1070"/>
      <c r="BY129" s="1399"/>
      <c r="BZ129" s="1399"/>
      <c r="CA129" s="1399"/>
      <c r="CB129" s="1399"/>
      <c r="CC129" s="1399"/>
      <c r="CD129" s="1399"/>
      <c r="CE129" s="1399"/>
      <c r="CF129" s="1399"/>
      <c r="CG129" s="1399"/>
      <c r="CH129" s="1399"/>
      <c r="CI129" s="937"/>
    </row>
    <row r="130" spans="1:106" ht="18.95" customHeight="1">
      <c r="A130" s="920"/>
      <c r="B130" s="920"/>
      <c r="C130" s="920"/>
      <c r="D130" s="920"/>
      <c r="E130" s="920"/>
      <c r="F130" s="920"/>
      <c r="I130" s="935"/>
      <c r="J130" s="1045"/>
      <c r="K130" s="920"/>
      <c r="L130" s="920"/>
      <c r="M130" s="920"/>
      <c r="N130" s="920"/>
      <c r="O130" s="920"/>
      <c r="P130" s="920"/>
      <c r="Q130" s="920"/>
      <c r="R130" s="920"/>
      <c r="S130" s="920"/>
      <c r="T130" s="920"/>
      <c r="U130" s="920"/>
      <c r="V130" s="920"/>
      <c r="W130" s="920"/>
      <c r="X130" s="920"/>
      <c r="Y130" s="920"/>
      <c r="Z130" s="920"/>
      <c r="AA130" s="920"/>
      <c r="AB130" s="920"/>
      <c r="AC130" s="920"/>
      <c r="AD130" s="920"/>
      <c r="AE130" s="920"/>
      <c r="AF130" s="920"/>
      <c r="AG130" s="920"/>
      <c r="AH130" s="920"/>
      <c r="AI130" s="920"/>
      <c r="AJ130" s="920"/>
      <c r="AK130" s="920"/>
      <c r="AL130" s="920"/>
      <c r="AM130" s="920"/>
      <c r="AN130" s="920"/>
      <c r="AO130" s="920"/>
      <c r="AP130" s="920"/>
      <c r="AQ130" s="920"/>
      <c r="AR130" s="920"/>
      <c r="AS130" s="920"/>
      <c r="AT130" s="920"/>
      <c r="AU130" s="920"/>
      <c r="AV130" s="920"/>
      <c r="AW130" s="920"/>
      <c r="AX130" s="920"/>
      <c r="AY130" s="920"/>
      <c r="AZ130" s="920"/>
      <c r="BA130" s="920"/>
      <c r="BB130" s="920"/>
      <c r="BC130" s="920"/>
      <c r="BD130" s="920"/>
      <c r="BE130" s="920"/>
      <c r="BF130" s="920"/>
      <c r="BG130" s="920"/>
      <c r="BH130" s="920"/>
      <c r="BI130" s="920"/>
      <c r="BJ130" s="920"/>
      <c r="BK130" s="920"/>
      <c r="BL130" s="920"/>
      <c r="BM130" s="920"/>
      <c r="BN130" s="920"/>
      <c r="BO130" s="920"/>
      <c r="BP130" s="920"/>
      <c r="BQ130" s="920"/>
      <c r="BR130" s="920"/>
      <c r="BS130" s="920"/>
      <c r="BT130" s="920"/>
      <c r="BU130" s="920"/>
      <c r="BV130" s="920"/>
      <c r="BW130" s="920"/>
      <c r="BX130" s="920"/>
      <c r="BY130" s="920"/>
      <c r="BZ130" s="920"/>
      <c r="CA130" s="920"/>
      <c r="CB130" s="920"/>
      <c r="CC130" s="920"/>
      <c r="CD130" s="920"/>
      <c r="CE130" s="920"/>
      <c r="CF130" s="920"/>
      <c r="CG130" s="920"/>
      <c r="CH130" s="920"/>
      <c r="CI130" s="937"/>
      <c r="CJ130" s="920"/>
      <c r="CK130" s="920"/>
      <c r="CL130" s="920"/>
      <c r="CM130" s="920"/>
      <c r="CN130" s="920"/>
      <c r="CO130" s="920"/>
      <c r="CP130" s="920"/>
    </row>
    <row r="131" spans="1:106" ht="18.95" customHeight="1">
      <c r="A131" s="920"/>
      <c r="B131" s="920"/>
      <c r="C131" s="920"/>
      <c r="D131" s="920"/>
      <c r="E131" s="920"/>
      <c r="F131" s="920"/>
      <c r="I131" s="935"/>
      <c r="J131" s="1365" t="s">
        <v>2175</v>
      </c>
      <c r="K131" s="920"/>
      <c r="L131" s="920"/>
      <c r="M131" s="920"/>
      <c r="N131" s="920"/>
      <c r="O131" s="920"/>
      <c r="P131" s="948" t="s">
        <v>1919</v>
      </c>
      <c r="Q131" s="947"/>
      <c r="U131" s="910" t="s">
        <v>2205</v>
      </c>
      <c r="V131" s="752"/>
      <c r="W131" s="752"/>
      <c r="X131" s="2865" t="s">
        <v>1521</v>
      </c>
      <c r="Y131" s="2866"/>
      <c r="Z131" s="2866"/>
      <c r="AA131" s="2866"/>
      <c r="AB131" s="2867"/>
      <c r="AQ131" s="920"/>
      <c r="AR131" s="920"/>
      <c r="AS131" s="920"/>
      <c r="AT131" s="920"/>
      <c r="AU131" s="920"/>
      <c r="AV131" s="920"/>
      <c r="AW131" s="920"/>
      <c r="AX131" s="920"/>
      <c r="AY131" s="920"/>
      <c r="AZ131" s="920"/>
      <c r="BA131" s="920"/>
      <c r="BB131" s="920"/>
      <c r="BC131" s="920"/>
      <c r="BD131" s="920"/>
      <c r="BE131" s="920"/>
      <c r="BF131" s="920"/>
      <c r="BG131" s="920"/>
      <c r="BH131" s="920"/>
      <c r="BI131" s="920"/>
      <c r="BJ131" s="920"/>
      <c r="BK131" s="920"/>
      <c r="BL131" s="920"/>
      <c r="BM131" s="920"/>
      <c r="BN131" s="920"/>
      <c r="BO131" s="920"/>
      <c r="BP131" s="920"/>
      <c r="BQ131" s="920"/>
      <c r="BR131" s="920"/>
      <c r="BS131" s="920"/>
      <c r="BT131" s="920"/>
      <c r="BU131" s="920"/>
      <c r="BV131" s="920"/>
      <c r="BW131" s="920"/>
      <c r="BX131" s="920"/>
      <c r="BY131" s="920"/>
      <c r="BZ131" s="920"/>
      <c r="CA131" s="920"/>
      <c r="CB131" s="920"/>
      <c r="CC131" s="920"/>
      <c r="CD131" s="920"/>
      <c r="CE131" s="920"/>
      <c r="CF131" s="920"/>
      <c r="CG131" s="920"/>
      <c r="CH131" s="920"/>
      <c r="CI131" s="937"/>
      <c r="CJ131" s="920"/>
      <c r="CK131" s="920"/>
      <c r="CL131" s="920"/>
      <c r="CM131" s="920"/>
      <c r="CN131" s="920"/>
      <c r="CO131" s="920"/>
      <c r="CP131" s="920"/>
    </row>
    <row r="132" spans="1:106" ht="9.9499999999999993" customHeight="1">
      <c r="A132" s="920"/>
      <c r="B132" s="920"/>
      <c r="C132" s="920"/>
      <c r="D132" s="920"/>
      <c r="E132" s="920"/>
      <c r="F132" s="920"/>
      <c r="I132" s="935"/>
      <c r="J132" s="2334"/>
      <c r="K132" s="920"/>
      <c r="L132" s="920"/>
      <c r="M132" s="920"/>
      <c r="N132" s="920"/>
      <c r="O132" s="920"/>
      <c r="P132" s="920"/>
      <c r="Q132" s="920"/>
      <c r="R132" s="920"/>
      <c r="S132" s="920"/>
      <c r="T132" s="920"/>
      <c r="U132" s="920"/>
      <c r="V132" s="920"/>
      <c r="W132" s="920"/>
      <c r="X132" s="920"/>
      <c r="Y132" s="920"/>
      <c r="Z132" s="920"/>
      <c r="AA132" s="920"/>
      <c r="AB132" s="920"/>
      <c r="AC132" s="920"/>
      <c r="AD132" s="920"/>
      <c r="AE132" s="920"/>
      <c r="AF132" s="920"/>
      <c r="AG132" s="920"/>
      <c r="AH132" s="920"/>
      <c r="AI132" s="920"/>
      <c r="AJ132" s="920"/>
      <c r="AK132" s="920"/>
      <c r="AL132" s="920"/>
      <c r="AM132" s="920"/>
      <c r="AN132" s="920"/>
      <c r="AO132" s="920"/>
      <c r="AP132" s="920"/>
      <c r="AQ132" s="920"/>
      <c r="AR132" s="920"/>
      <c r="AS132" s="920"/>
      <c r="AT132" s="920"/>
      <c r="AU132" s="920"/>
      <c r="AV132" s="920"/>
      <c r="AW132" s="920"/>
      <c r="AX132" s="920"/>
      <c r="AY132" s="920"/>
      <c r="AZ132" s="920"/>
      <c r="BA132" s="920"/>
      <c r="BB132" s="920"/>
      <c r="BC132" s="920"/>
      <c r="BD132" s="920"/>
      <c r="BE132" s="920"/>
      <c r="BF132" s="920"/>
      <c r="BG132" s="920"/>
      <c r="BH132" s="920"/>
      <c r="BI132" s="920"/>
      <c r="BJ132" s="920"/>
      <c r="BK132" s="920"/>
      <c r="BL132" s="920"/>
      <c r="BM132" s="920"/>
      <c r="BN132" s="920"/>
      <c r="BO132" s="920"/>
      <c r="BP132" s="920"/>
      <c r="BQ132" s="920"/>
      <c r="BR132" s="920"/>
      <c r="BS132" s="920"/>
      <c r="BT132" s="920"/>
      <c r="BU132" s="920"/>
      <c r="BV132" s="920"/>
      <c r="BW132" s="920"/>
      <c r="BX132" s="920"/>
      <c r="BY132" s="920"/>
      <c r="BZ132" s="920"/>
      <c r="CA132" s="920"/>
      <c r="CB132" s="920"/>
      <c r="CC132" s="920"/>
      <c r="CD132" s="920"/>
      <c r="CE132" s="920"/>
      <c r="CF132" s="920"/>
      <c r="CG132" s="920"/>
      <c r="CH132" s="920"/>
      <c r="CI132" s="937"/>
      <c r="CJ132" s="920"/>
      <c r="CK132" s="920"/>
      <c r="CL132" s="920"/>
      <c r="CM132" s="920"/>
      <c r="CN132" s="920"/>
      <c r="CO132" s="920"/>
      <c r="CP132" s="920"/>
      <c r="CQ132" s="920"/>
    </row>
    <row r="133" spans="1:106" ht="18.95" customHeight="1">
      <c r="A133" s="920"/>
      <c r="B133" s="920"/>
      <c r="C133" s="920"/>
      <c r="D133" s="920"/>
      <c r="E133" s="920"/>
      <c r="F133" s="920"/>
      <c r="I133" s="935"/>
      <c r="J133" s="2880" t="s">
        <v>1559</v>
      </c>
      <c r="K133" s="2896" t="s">
        <v>1630</v>
      </c>
      <c r="L133" s="2897"/>
      <c r="M133" s="2897"/>
      <c r="N133" s="2897"/>
      <c r="O133" s="2898"/>
      <c r="P133" s="1343" t="s">
        <v>2147</v>
      </c>
      <c r="Q133" s="1250"/>
      <c r="R133" s="1060"/>
      <c r="S133" s="1060"/>
      <c r="T133" s="1060"/>
      <c r="U133" s="1060"/>
      <c r="V133" s="1060"/>
      <c r="W133" s="1060"/>
      <c r="X133" s="1060"/>
      <c r="Y133" s="1060"/>
      <c r="Z133" s="1060"/>
      <c r="AA133" s="1061"/>
      <c r="AB133" s="929" t="s">
        <v>1586</v>
      </c>
      <c r="AC133" s="930"/>
      <c r="AD133" s="930"/>
      <c r="AE133" s="930"/>
      <c r="AF133" s="930"/>
      <c r="AG133" s="930"/>
      <c r="AH133" s="930"/>
      <c r="AI133" s="930"/>
      <c r="AJ133" s="930"/>
      <c r="AK133" s="930"/>
      <c r="AL133" s="931"/>
      <c r="AM133" s="929" t="s">
        <v>1527</v>
      </c>
      <c r="AN133" s="930"/>
      <c r="AO133" s="930"/>
      <c r="AP133" s="930"/>
      <c r="AQ133" s="930"/>
      <c r="AR133" s="930"/>
      <c r="AS133" s="930"/>
      <c r="AT133" s="930"/>
      <c r="AU133" s="930"/>
      <c r="AV133" s="930"/>
      <c r="AW133" s="930"/>
      <c r="AX133" s="930"/>
      <c r="AY133" s="930"/>
      <c r="AZ133" s="930"/>
      <c r="BA133" s="930"/>
      <c r="BB133" s="930"/>
      <c r="BC133" s="930"/>
      <c r="BD133" s="930"/>
      <c r="BE133" s="929" t="s">
        <v>2122</v>
      </c>
      <c r="BF133" s="930"/>
      <c r="BG133" s="930"/>
      <c r="BH133" s="930"/>
      <c r="BI133" s="930"/>
      <c r="BJ133" s="930"/>
      <c r="BK133" s="930"/>
      <c r="BL133" s="930"/>
      <c r="BM133" s="930"/>
      <c r="BN133" s="930"/>
      <c r="BO133" s="930"/>
      <c r="BP133" s="931"/>
      <c r="BQ133" s="931"/>
      <c r="BR133" s="931"/>
      <c r="BS133" s="931"/>
      <c r="BT133" s="929" t="s">
        <v>1612</v>
      </c>
      <c r="BU133" s="930"/>
      <c r="BV133" s="930"/>
      <c r="BW133" s="930"/>
      <c r="BX133" s="931"/>
      <c r="BY133" s="930"/>
      <c r="BZ133" s="930"/>
      <c r="CA133" s="931"/>
      <c r="CB133" s="2797" t="s">
        <v>1525</v>
      </c>
      <c r="CC133" s="2848"/>
      <c r="CD133" s="2848"/>
      <c r="CE133" s="2848"/>
      <c r="CF133" s="2848"/>
      <c r="CG133" s="2799"/>
      <c r="CH133" s="2314"/>
      <c r="CI133" s="937"/>
      <c r="CJ133" s="920"/>
      <c r="CK133" s="920"/>
      <c r="CL133" s="920"/>
      <c r="CM133" s="920"/>
      <c r="CN133" s="920"/>
      <c r="CO133" s="920"/>
      <c r="CP133" s="920"/>
      <c r="CQ133" s="920"/>
    </row>
    <row r="134" spans="1:106" ht="18.95" customHeight="1">
      <c r="A134" s="920"/>
      <c r="B134" s="920"/>
      <c r="C134" s="920"/>
      <c r="D134" s="920"/>
      <c r="E134" s="920"/>
      <c r="F134" s="920"/>
      <c r="I134" s="935"/>
      <c r="J134" s="2881"/>
      <c r="K134" s="2899"/>
      <c r="L134" s="2900"/>
      <c r="M134" s="2900"/>
      <c r="N134" s="2900"/>
      <c r="O134" s="2901"/>
      <c r="P134" s="1059" t="s">
        <v>3412</v>
      </c>
      <c r="Q134" s="1060"/>
      <c r="R134" s="1060"/>
      <c r="S134" s="1061"/>
      <c r="T134" s="1059" t="s">
        <v>2138</v>
      </c>
      <c r="U134" s="1060"/>
      <c r="V134" s="1060"/>
      <c r="W134" s="1061"/>
      <c r="X134" s="1059" t="s">
        <v>2139</v>
      </c>
      <c r="Y134" s="1060"/>
      <c r="Z134" s="1060"/>
      <c r="AA134" s="1061"/>
      <c r="AB134" s="929" t="s">
        <v>699</v>
      </c>
      <c r="AC134" s="930"/>
      <c r="AD134" s="930"/>
      <c r="AE134" s="931"/>
      <c r="AF134" s="929" t="s">
        <v>700</v>
      </c>
      <c r="AG134" s="930"/>
      <c r="AH134" s="930"/>
      <c r="AI134" s="931"/>
      <c r="AJ134" s="929" t="s">
        <v>1531</v>
      </c>
      <c r="AK134" s="930"/>
      <c r="AL134" s="931"/>
      <c r="AM134" s="929" t="s">
        <v>1561</v>
      </c>
      <c r="AN134" s="930"/>
      <c r="AO134" s="931"/>
      <c r="AP134" s="929" t="s">
        <v>1528</v>
      </c>
      <c r="AQ134" s="930"/>
      <c r="AR134" s="930"/>
      <c r="AS134" s="930"/>
      <c r="AT134" s="931"/>
      <c r="AU134" s="929" t="s">
        <v>1529</v>
      </c>
      <c r="AV134" s="930"/>
      <c r="AW134" s="930"/>
      <c r="AX134" s="930"/>
      <c r="AY134" s="930"/>
      <c r="AZ134" s="930"/>
      <c r="BA134" s="931"/>
      <c r="BB134" s="929" t="s">
        <v>1530</v>
      </c>
      <c r="BC134" s="930"/>
      <c r="BD134" s="931"/>
      <c r="BE134" s="966" t="s">
        <v>1534</v>
      </c>
      <c r="BF134" s="967"/>
      <c r="BG134" s="968"/>
      <c r="BH134" s="966" t="s">
        <v>1535</v>
      </c>
      <c r="BI134" s="967"/>
      <c r="BJ134" s="968"/>
      <c r="BK134" s="929" t="s">
        <v>1583</v>
      </c>
      <c r="BL134" s="931"/>
      <c r="BM134" s="931"/>
      <c r="BN134" s="929" t="s">
        <v>1584</v>
      </c>
      <c r="BO134" s="930"/>
      <c r="BP134" s="931"/>
      <c r="BQ134" s="929" t="s">
        <v>1680</v>
      </c>
      <c r="BR134" s="930"/>
      <c r="BS134" s="931"/>
      <c r="BT134" s="929" t="s">
        <v>1583</v>
      </c>
      <c r="BU134" s="930"/>
      <c r="BV134" s="929" t="s">
        <v>1592</v>
      </c>
      <c r="BW134" s="930"/>
      <c r="BX134" s="931"/>
      <c r="BY134" s="929" t="s">
        <v>1585</v>
      </c>
      <c r="BZ134" s="930"/>
      <c r="CA134" s="931"/>
      <c r="CB134" s="2800"/>
      <c r="CC134" s="2801"/>
      <c r="CD134" s="2801"/>
      <c r="CE134" s="2801"/>
      <c r="CF134" s="2801"/>
      <c r="CG134" s="2802"/>
      <c r="CH134" s="2315"/>
      <c r="CI134" s="937"/>
      <c r="CJ134" s="920"/>
      <c r="CK134" s="920"/>
      <c r="CL134" s="920"/>
      <c r="CM134" s="920"/>
      <c r="CN134" s="920"/>
      <c r="CO134" s="920"/>
      <c r="CP134" s="920"/>
      <c r="CQ134" s="920"/>
    </row>
    <row r="135" spans="1:106" ht="18.95" customHeight="1">
      <c r="A135" s="920"/>
      <c r="B135" s="920"/>
      <c r="C135" s="920"/>
      <c r="D135" s="920"/>
      <c r="E135" s="920"/>
      <c r="F135" s="920"/>
      <c r="I135" s="935"/>
      <c r="J135" s="932" t="s">
        <v>737</v>
      </c>
      <c r="K135" s="1029" t="s">
        <v>2271</v>
      </c>
      <c r="L135" s="918"/>
      <c r="M135" s="918"/>
      <c r="N135" s="918"/>
      <c r="O135" s="919"/>
      <c r="P135" s="1388" t="s">
        <v>3410</v>
      </c>
      <c r="Q135" s="955"/>
      <c r="R135" s="955"/>
      <c r="S135" s="955"/>
      <c r="T135" s="954" t="s">
        <v>1523</v>
      </c>
      <c r="U135" s="955"/>
      <c r="V135" s="955"/>
      <c r="W135" s="955"/>
      <c r="X135" s="954" t="s">
        <v>1620</v>
      </c>
      <c r="Y135" s="955"/>
      <c r="Z135" s="955"/>
      <c r="AA135" s="955"/>
      <c r="AB135" s="932" t="s">
        <v>1560</v>
      </c>
      <c r="AC135" s="933"/>
      <c r="AD135" s="933"/>
      <c r="AE135" s="934"/>
      <c r="AF135" s="932">
        <v>12345</v>
      </c>
      <c r="AG135" s="933"/>
      <c r="AH135" s="933"/>
      <c r="AI135" s="934"/>
      <c r="AJ135" s="932" t="s">
        <v>1518</v>
      </c>
      <c r="AK135" s="933"/>
      <c r="AL135" s="934"/>
      <c r="AM135" s="932" t="s">
        <v>1526</v>
      </c>
      <c r="AN135" s="933"/>
      <c r="AO135" s="934"/>
      <c r="AP135" s="932" t="s">
        <v>1526</v>
      </c>
      <c r="AQ135" s="933"/>
      <c r="AR135" s="933"/>
      <c r="AS135" s="933"/>
      <c r="AT135" s="934"/>
      <c r="AU135" s="932" t="s">
        <v>1562</v>
      </c>
      <c r="AV135" s="933"/>
      <c r="AW135" s="933"/>
      <c r="AX135" s="933"/>
      <c r="AY135" s="933"/>
      <c r="AZ135" s="933"/>
      <c r="BA135" s="934"/>
      <c r="BB135" s="932" t="s">
        <v>1532</v>
      </c>
      <c r="BC135" s="933"/>
      <c r="BD135" s="934"/>
      <c r="BE135" s="954" t="s">
        <v>1596</v>
      </c>
      <c r="BF135" s="955"/>
      <c r="BG135" s="971"/>
      <c r="BH135" s="954">
        <v>1</v>
      </c>
      <c r="BI135" s="955"/>
      <c r="BJ135" s="971"/>
      <c r="BK135" s="954" t="s">
        <v>1595</v>
      </c>
      <c r="BL135" s="955"/>
      <c r="BM135" s="971"/>
      <c r="BN135" s="954">
        <v>1</v>
      </c>
      <c r="BO135" s="955"/>
      <c r="BP135" s="971"/>
      <c r="BQ135" s="932">
        <v>66</v>
      </c>
      <c r="BR135" s="933"/>
      <c r="BS135" s="933"/>
      <c r="BT135" s="954" t="s">
        <v>1590</v>
      </c>
      <c r="BU135" s="955"/>
      <c r="BV135" s="1006">
        <v>60</v>
      </c>
      <c r="BW135" s="1007"/>
      <c r="BX135" s="1008"/>
      <c r="BY135" s="1009">
        <v>0</v>
      </c>
      <c r="BZ135" s="1007"/>
      <c r="CA135" s="1008"/>
      <c r="CB135" s="932" t="s">
        <v>1562</v>
      </c>
      <c r="CC135" s="933"/>
      <c r="CD135" s="933"/>
      <c r="CE135" s="933"/>
      <c r="CF135" s="933"/>
      <c r="CG135" s="934"/>
      <c r="CH135" s="990" t="s">
        <v>1180</v>
      </c>
      <c r="CI135" s="937"/>
      <c r="CJ135" s="920"/>
      <c r="CK135" s="920"/>
      <c r="CL135" s="920"/>
      <c r="CM135" s="920"/>
      <c r="CN135" s="920"/>
      <c r="CO135" s="920"/>
      <c r="CP135" s="920"/>
      <c r="CQ135" s="920"/>
    </row>
    <row r="136" spans="1:106" ht="18.95" customHeight="1">
      <c r="A136" s="920"/>
      <c r="B136" s="920"/>
      <c r="C136" s="920"/>
      <c r="D136" s="920"/>
      <c r="E136" s="920"/>
      <c r="F136" s="920"/>
      <c r="I136" s="935"/>
      <c r="J136" s="932" t="s">
        <v>737</v>
      </c>
      <c r="K136" s="1029" t="s">
        <v>2271</v>
      </c>
      <c r="L136" s="918"/>
      <c r="M136" s="918"/>
      <c r="N136" s="918"/>
      <c r="O136" s="919"/>
      <c r="P136" s="1388" t="s">
        <v>3410</v>
      </c>
      <c r="Q136" s="955"/>
      <c r="R136" s="955"/>
      <c r="S136" s="955"/>
      <c r="T136" s="954" t="s">
        <v>1523</v>
      </c>
      <c r="U136" s="955"/>
      <c r="V136" s="955"/>
      <c r="W136" s="955"/>
      <c r="X136" s="954" t="s">
        <v>1620</v>
      </c>
      <c r="Y136" s="955"/>
      <c r="Z136" s="955"/>
      <c r="AA136" s="955"/>
      <c r="AB136" s="932" t="s">
        <v>1560</v>
      </c>
      <c r="AC136" s="933"/>
      <c r="AD136" s="933"/>
      <c r="AE136" s="934"/>
      <c r="AF136" s="932">
        <v>12345</v>
      </c>
      <c r="AG136" s="933"/>
      <c r="AH136" s="933"/>
      <c r="AI136" s="934"/>
      <c r="AJ136" s="932" t="s">
        <v>1518</v>
      </c>
      <c r="AK136" s="933"/>
      <c r="AL136" s="934"/>
      <c r="AM136" s="932" t="s">
        <v>1526</v>
      </c>
      <c r="AN136" s="933"/>
      <c r="AO136" s="934"/>
      <c r="AP136" s="932" t="s">
        <v>1526</v>
      </c>
      <c r="AQ136" s="933"/>
      <c r="AR136" s="933"/>
      <c r="AS136" s="933"/>
      <c r="AT136" s="934"/>
      <c r="AU136" s="932" t="s">
        <v>1562</v>
      </c>
      <c r="AV136" s="933"/>
      <c r="AW136" s="933"/>
      <c r="AX136" s="933"/>
      <c r="AY136" s="933"/>
      <c r="AZ136" s="933"/>
      <c r="BA136" s="934"/>
      <c r="BB136" s="932" t="s">
        <v>1532</v>
      </c>
      <c r="BC136" s="933"/>
      <c r="BD136" s="934"/>
      <c r="BE136" s="954" t="s">
        <v>1596</v>
      </c>
      <c r="BF136" s="955"/>
      <c r="BG136" s="971"/>
      <c r="BH136" s="954">
        <v>1</v>
      </c>
      <c r="BI136" s="955"/>
      <c r="BJ136" s="971"/>
      <c r="BK136" s="954" t="s">
        <v>1595</v>
      </c>
      <c r="BL136" s="955"/>
      <c r="BM136" s="971"/>
      <c r="BN136" s="954">
        <v>1</v>
      </c>
      <c r="BO136" s="955"/>
      <c r="BP136" s="971"/>
      <c r="BQ136" s="932">
        <v>66</v>
      </c>
      <c r="BR136" s="933"/>
      <c r="BS136" s="933"/>
      <c r="BT136" s="954" t="s">
        <v>1590</v>
      </c>
      <c r="BU136" s="955"/>
      <c r="BV136" s="1006">
        <v>50</v>
      </c>
      <c r="BW136" s="1007"/>
      <c r="BX136" s="1008"/>
      <c r="BY136" s="1009">
        <v>0</v>
      </c>
      <c r="BZ136" s="1007"/>
      <c r="CA136" s="1008"/>
      <c r="CB136" s="932" t="s">
        <v>1562</v>
      </c>
      <c r="CC136" s="933"/>
      <c r="CD136" s="933"/>
      <c r="CE136" s="933"/>
      <c r="CF136" s="933"/>
      <c r="CG136" s="934"/>
      <c r="CH136" s="986"/>
      <c r="CI136" s="937"/>
      <c r="CJ136" s="920"/>
      <c r="CK136" s="920"/>
      <c r="CL136" s="920"/>
      <c r="CM136" s="920"/>
      <c r="CN136" s="920"/>
      <c r="CO136" s="920"/>
      <c r="CP136" s="920"/>
      <c r="CQ136" s="920"/>
    </row>
    <row r="137" spans="1:106" ht="5.0999999999999996" customHeight="1">
      <c r="A137" s="920"/>
      <c r="B137" s="920"/>
      <c r="C137" s="920"/>
      <c r="D137" s="920"/>
      <c r="E137" s="920"/>
      <c r="F137" s="920"/>
      <c r="I137" s="935"/>
      <c r="J137" s="1050"/>
      <c r="T137" s="920"/>
      <c r="U137" s="920"/>
      <c r="V137" s="920"/>
      <c r="W137" s="920"/>
      <c r="X137" s="920"/>
      <c r="Y137" s="920"/>
      <c r="Z137" s="920"/>
      <c r="AA137" s="920"/>
      <c r="AB137" s="920"/>
      <c r="AC137" s="920"/>
      <c r="AD137" s="920"/>
      <c r="AE137" s="920"/>
      <c r="AF137" s="920"/>
      <c r="AG137" s="920"/>
      <c r="AH137" s="920"/>
      <c r="AI137" s="920"/>
      <c r="AJ137" s="920"/>
      <c r="AK137" s="920"/>
      <c r="AL137" s="920"/>
      <c r="AM137" s="920"/>
      <c r="AN137" s="920"/>
      <c r="AO137" s="920"/>
      <c r="AP137" s="920"/>
      <c r="AQ137" s="920"/>
      <c r="AR137" s="920"/>
      <c r="AS137" s="920"/>
      <c r="AT137" s="920"/>
      <c r="AU137" s="920"/>
      <c r="AV137" s="920"/>
      <c r="AW137" s="920"/>
      <c r="AX137" s="920"/>
      <c r="AY137" s="920"/>
      <c r="AZ137" s="920"/>
      <c r="BA137" s="920"/>
      <c r="BB137" s="920"/>
      <c r="BC137" s="920"/>
      <c r="BD137" s="920"/>
      <c r="BE137" s="920"/>
      <c r="BF137" s="920"/>
      <c r="BG137" s="920"/>
      <c r="BH137" s="920"/>
      <c r="BI137" s="920"/>
      <c r="BJ137" s="920"/>
      <c r="BK137" s="920"/>
      <c r="BL137" s="920"/>
      <c r="BM137" s="920"/>
      <c r="BN137" s="920"/>
      <c r="BO137" s="920"/>
      <c r="BP137" s="920"/>
      <c r="BQ137" s="920"/>
      <c r="BR137" s="920"/>
      <c r="BS137" s="920"/>
      <c r="BT137" s="920"/>
      <c r="BU137" s="920"/>
      <c r="BV137" s="920"/>
      <c r="BW137" s="920"/>
      <c r="BX137" s="920"/>
      <c r="BY137" s="920"/>
      <c r="BZ137" s="920"/>
      <c r="CA137" s="920"/>
      <c r="CB137" s="920"/>
      <c r="CC137" s="920"/>
      <c r="CD137" s="920"/>
      <c r="CE137" s="920"/>
      <c r="CF137" s="920"/>
      <c r="CG137" s="920"/>
      <c r="CI137" s="937"/>
      <c r="CJ137" s="920"/>
      <c r="CK137" s="920"/>
      <c r="CL137" s="920"/>
      <c r="CM137" s="920"/>
      <c r="CN137" s="920"/>
      <c r="CO137" s="920"/>
      <c r="CP137" s="920"/>
      <c r="CQ137" s="920"/>
    </row>
    <row r="138" spans="1:106" ht="5.0999999999999996" customHeight="1">
      <c r="A138" s="920"/>
      <c r="B138" s="920"/>
      <c r="C138" s="920"/>
      <c r="D138" s="920"/>
      <c r="E138" s="920"/>
      <c r="F138" s="920"/>
      <c r="I138" s="935"/>
      <c r="J138" s="977"/>
      <c r="K138" s="977"/>
      <c r="L138" s="977"/>
      <c r="M138" s="977"/>
      <c r="N138" s="977"/>
      <c r="O138" s="977"/>
      <c r="P138" s="977"/>
      <c r="Q138" s="977"/>
      <c r="R138" s="977"/>
      <c r="S138" s="977"/>
      <c r="T138" s="977"/>
      <c r="U138" s="977"/>
      <c r="V138" s="977"/>
      <c r="W138" s="977"/>
      <c r="X138" s="977"/>
      <c r="Y138" s="977"/>
      <c r="Z138" s="977"/>
      <c r="AA138" s="977"/>
      <c r="AB138" s="977"/>
      <c r="AC138" s="977"/>
      <c r="AD138" s="977"/>
      <c r="AE138" s="977"/>
      <c r="AF138" s="977"/>
      <c r="AG138" s="977"/>
      <c r="AH138" s="977"/>
      <c r="AI138" s="977"/>
      <c r="AJ138" s="977"/>
      <c r="AK138" s="977"/>
      <c r="AL138" s="977"/>
      <c r="AM138" s="977"/>
      <c r="AN138" s="977"/>
      <c r="AO138" s="977"/>
      <c r="AP138" s="977"/>
      <c r="AQ138" s="977"/>
      <c r="AR138" s="977"/>
      <c r="AS138" s="977"/>
      <c r="AT138" s="977"/>
      <c r="AU138" s="977"/>
      <c r="AV138" s="977"/>
      <c r="AW138" s="977"/>
      <c r="AX138" s="977"/>
      <c r="AY138" s="977"/>
      <c r="AZ138" s="977"/>
      <c r="BA138" s="977"/>
      <c r="BB138" s="977"/>
      <c r="BC138" s="977"/>
      <c r="BD138" s="977"/>
      <c r="BE138" s="977"/>
      <c r="BF138" s="977"/>
      <c r="BG138" s="977"/>
      <c r="BH138" s="977"/>
      <c r="BI138" s="977"/>
      <c r="BJ138" s="977"/>
      <c r="BK138" s="977"/>
      <c r="BL138" s="1242"/>
      <c r="BM138" s="1242"/>
      <c r="BN138" s="1242"/>
      <c r="BO138" s="1242"/>
      <c r="BP138" s="1242"/>
      <c r="BQ138" s="1242"/>
      <c r="BR138" s="1242"/>
      <c r="BS138" s="1242"/>
      <c r="BT138" s="1242"/>
      <c r="BU138" s="1242"/>
      <c r="BV138" s="1242"/>
      <c r="BW138" s="1242"/>
      <c r="BX138" s="1242"/>
      <c r="BY138" s="1242"/>
      <c r="BZ138" s="1242"/>
      <c r="CA138" s="1242"/>
      <c r="CB138" s="1242"/>
      <c r="CC138" s="1242"/>
      <c r="CD138" s="1242"/>
      <c r="CE138" s="1242"/>
      <c r="CF138" s="1242"/>
      <c r="CG138" s="1242"/>
      <c r="CH138" s="1371"/>
      <c r="CI138" s="937"/>
      <c r="CJ138" s="920"/>
      <c r="CK138" s="920"/>
      <c r="CL138" s="920"/>
      <c r="CM138" s="920"/>
      <c r="CN138" s="920"/>
      <c r="CO138" s="920"/>
      <c r="CP138" s="920"/>
      <c r="CQ138" s="920"/>
    </row>
    <row r="139" spans="1:106" ht="18.95" customHeight="1">
      <c r="A139" s="920"/>
      <c r="B139" s="920"/>
      <c r="C139" s="920"/>
      <c r="D139" s="920"/>
      <c r="E139" s="920"/>
      <c r="F139" s="920"/>
      <c r="I139" s="935"/>
      <c r="J139" s="1372"/>
      <c r="K139" s="1372"/>
      <c r="L139" s="1372"/>
      <c r="M139" s="1372"/>
      <c r="N139" s="1372"/>
      <c r="O139" s="1372"/>
      <c r="P139" s="1372"/>
      <c r="Q139" s="1372"/>
      <c r="R139" s="1372"/>
      <c r="S139" s="1372"/>
      <c r="T139" s="1372"/>
      <c r="U139" s="1372"/>
      <c r="V139" s="1372"/>
      <c r="W139" s="1372"/>
      <c r="X139" s="1372"/>
      <c r="Y139" s="1372"/>
      <c r="Z139" s="1372"/>
      <c r="AA139" s="1372"/>
      <c r="AB139" s="1372"/>
      <c r="AC139" s="1372"/>
      <c r="AD139" s="1372"/>
      <c r="AE139" s="1372"/>
      <c r="AF139" s="1372"/>
      <c r="AG139" s="1372"/>
      <c r="AH139" s="1372"/>
      <c r="AI139" s="1372"/>
      <c r="AJ139" s="1372"/>
      <c r="AK139" s="1372"/>
      <c r="AL139" s="1372"/>
      <c r="AM139" s="1372"/>
      <c r="AN139" s="1372"/>
      <c r="AO139" s="1372"/>
      <c r="AP139" s="1372"/>
      <c r="AQ139" s="1372"/>
      <c r="AR139" s="1372"/>
      <c r="AS139" s="1372"/>
      <c r="AT139" s="1372"/>
      <c r="AU139" s="1372"/>
      <c r="AV139" s="1372"/>
      <c r="AW139" s="1372"/>
      <c r="AX139" s="1372"/>
      <c r="AY139" s="1372"/>
      <c r="AZ139" s="1372"/>
      <c r="BA139" s="1372"/>
      <c r="BB139" s="1372"/>
      <c r="BC139" s="1372"/>
      <c r="BD139" s="1372"/>
      <c r="BE139" s="1372"/>
      <c r="BF139" s="1372"/>
      <c r="BG139" s="1372"/>
      <c r="BH139" s="1372"/>
      <c r="BI139" s="1372"/>
      <c r="BJ139" s="978" t="s">
        <v>1557</v>
      </c>
      <c r="BK139" s="1372"/>
      <c r="BL139" s="978"/>
      <c r="BM139" s="977"/>
      <c r="BN139" s="2889">
        <f>BN135+BN136</f>
        <v>2</v>
      </c>
      <c r="BO139" s="2887"/>
      <c r="BP139" s="2888"/>
      <c r="BQ139" s="1355"/>
      <c r="BR139" s="1355"/>
      <c r="BS139" s="1355"/>
      <c r="BT139" s="1079" t="s">
        <v>1590</v>
      </c>
      <c r="BU139" s="980"/>
      <c r="BV139" s="2889">
        <f>BV135+BV136</f>
        <v>110</v>
      </c>
      <c r="BW139" s="2887"/>
      <c r="BX139" s="2888"/>
      <c r="BY139" s="2889">
        <f>BY135+BY136</f>
        <v>0</v>
      </c>
      <c r="BZ139" s="2887"/>
      <c r="CA139" s="2888"/>
      <c r="CB139" s="977"/>
      <c r="CC139" s="977"/>
      <c r="CD139" s="977"/>
      <c r="CE139" s="977"/>
      <c r="CF139" s="977"/>
      <c r="CG139" s="977"/>
      <c r="CH139" s="1371"/>
      <c r="CI139" s="937"/>
      <c r="CJ139" s="920"/>
      <c r="CK139" s="920"/>
      <c r="CL139" s="920"/>
      <c r="CM139" s="920"/>
      <c r="CN139" s="920"/>
      <c r="CO139" s="920"/>
      <c r="CP139" s="920"/>
      <c r="CQ139" s="920"/>
      <c r="CR139" s="920"/>
    </row>
    <row r="140" spans="1:106" ht="5.0999999999999996" customHeight="1">
      <c r="A140" s="920"/>
      <c r="B140" s="920"/>
      <c r="C140" s="920"/>
      <c r="D140" s="920"/>
      <c r="E140" s="920"/>
      <c r="F140" s="920"/>
      <c r="I140" s="935"/>
      <c r="J140" s="977"/>
      <c r="K140" s="977"/>
      <c r="L140" s="977"/>
      <c r="M140" s="977"/>
      <c r="N140" s="977"/>
      <c r="O140" s="977"/>
      <c r="P140" s="977"/>
      <c r="Q140" s="977"/>
      <c r="R140" s="977"/>
      <c r="S140" s="977"/>
      <c r="T140" s="977"/>
      <c r="U140" s="977"/>
      <c r="V140" s="977"/>
      <c r="W140" s="977"/>
      <c r="X140" s="977"/>
      <c r="Y140" s="977"/>
      <c r="Z140" s="977"/>
      <c r="AA140" s="977"/>
      <c r="AB140" s="977"/>
      <c r="AC140" s="977"/>
      <c r="AD140" s="977"/>
      <c r="AE140" s="977"/>
      <c r="AF140" s="977"/>
      <c r="AG140" s="977"/>
      <c r="AH140" s="977"/>
      <c r="AI140" s="977"/>
      <c r="AJ140" s="977"/>
      <c r="AK140" s="977"/>
      <c r="AL140" s="977"/>
      <c r="AM140" s="977"/>
      <c r="AN140" s="977"/>
      <c r="AO140" s="977"/>
      <c r="AP140" s="977"/>
      <c r="AQ140" s="977"/>
      <c r="AR140" s="977"/>
      <c r="AS140" s="977"/>
      <c r="AT140" s="977"/>
      <c r="AU140" s="977"/>
      <c r="AV140" s="977"/>
      <c r="AW140" s="977"/>
      <c r="AX140" s="977"/>
      <c r="AY140" s="977"/>
      <c r="AZ140" s="977"/>
      <c r="BA140" s="977"/>
      <c r="BB140" s="977"/>
      <c r="BC140" s="977"/>
      <c r="BD140" s="977"/>
      <c r="BE140" s="977"/>
      <c r="BF140" s="977"/>
      <c r="BG140" s="977"/>
      <c r="BH140" s="977"/>
      <c r="BI140" s="977"/>
      <c r="BJ140" s="977"/>
      <c r="BK140" s="977"/>
      <c r="BL140" s="977"/>
      <c r="BM140" s="977"/>
      <c r="BN140" s="977"/>
      <c r="BO140" s="977"/>
      <c r="BP140" s="977"/>
      <c r="BQ140" s="1242"/>
      <c r="BR140" s="1242"/>
      <c r="BS140" s="1242"/>
      <c r="BT140" s="977"/>
      <c r="BU140" s="977"/>
      <c r="BV140" s="977"/>
      <c r="BW140" s="977"/>
      <c r="BX140" s="977"/>
      <c r="BY140" s="977"/>
      <c r="BZ140" s="977"/>
      <c r="CA140" s="977"/>
      <c r="CB140" s="977"/>
      <c r="CC140" s="977"/>
      <c r="CD140" s="977"/>
      <c r="CE140" s="977"/>
      <c r="CF140" s="977"/>
      <c r="CG140" s="977"/>
      <c r="CH140" s="1371"/>
      <c r="CI140" s="937"/>
      <c r="CJ140" s="920"/>
      <c r="CK140" s="920"/>
      <c r="CL140" s="920"/>
      <c r="CM140" s="920"/>
      <c r="CN140" s="920"/>
      <c r="CO140" s="920"/>
      <c r="CP140" s="920"/>
      <c r="CQ140" s="920"/>
      <c r="CR140" s="920"/>
    </row>
    <row r="141" spans="1:106" ht="9.9499999999999993" customHeight="1">
      <c r="A141" s="920"/>
      <c r="B141" s="920"/>
      <c r="C141" s="920"/>
      <c r="D141" s="920"/>
      <c r="E141" s="920"/>
      <c r="F141" s="920"/>
      <c r="I141" s="936"/>
      <c r="J141" s="1389"/>
      <c r="K141" s="939"/>
      <c r="L141" s="939"/>
      <c r="M141" s="939"/>
      <c r="N141" s="939"/>
      <c r="O141" s="939"/>
      <c r="P141" s="939"/>
      <c r="Q141" s="939"/>
      <c r="R141" s="939"/>
      <c r="S141" s="939"/>
      <c r="T141" s="939"/>
      <c r="U141" s="939"/>
      <c r="V141" s="939"/>
      <c r="W141" s="939"/>
      <c r="X141" s="939"/>
      <c r="Y141" s="939"/>
      <c r="Z141" s="939"/>
      <c r="AA141" s="939"/>
      <c r="AB141" s="939"/>
      <c r="AC141" s="939"/>
      <c r="AD141" s="939"/>
      <c r="AE141" s="939"/>
      <c r="AF141" s="939"/>
      <c r="AG141" s="939"/>
      <c r="AH141" s="939"/>
      <c r="AI141" s="939"/>
      <c r="AJ141" s="939"/>
      <c r="AK141" s="939"/>
      <c r="AL141" s="939"/>
      <c r="AM141" s="939"/>
      <c r="AN141" s="939"/>
      <c r="AO141" s="939"/>
      <c r="AP141" s="939"/>
      <c r="AQ141" s="939"/>
      <c r="AR141" s="939"/>
      <c r="AS141" s="939"/>
      <c r="AT141" s="939"/>
      <c r="AU141" s="939"/>
      <c r="AV141" s="939"/>
      <c r="AW141" s="939"/>
      <c r="AX141" s="939"/>
      <c r="AY141" s="939"/>
      <c r="AZ141" s="939"/>
      <c r="BA141" s="939"/>
      <c r="BB141" s="939"/>
      <c r="BC141" s="939"/>
      <c r="BD141" s="939"/>
      <c r="BE141" s="939"/>
      <c r="BF141" s="939"/>
      <c r="BG141" s="939"/>
      <c r="BH141" s="939"/>
      <c r="BI141" s="939"/>
      <c r="BJ141" s="939"/>
      <c r="BK141" s="939"/>
      <c r="BL141" s="939"/>
      <c r="BM141" s="939"/>
      <c r="BN141" s="939"/>
      <c r="BO141" s="939"/>
      <c r="BP141" s="939"/>
      <c r="BQ141" s="939"/>
      <c r="BR141" s="939"/>
      <c r="BS141" s="939"/>
      <c r="BT141" s="939"/>
      <c r="BU141" s="1042"/>
      <c r="BV141" s="1042"/>
      <c r="BW141" s="1042"/>
      <c r="BX141" s="1042"/>
      <c r="BY141" s="1042"/>
      <c r="BZ141" s="1042"/>
      <c r="CA141" s="1042"/>
      <c r="CB141" s="939"/>
      <c r="CC141" s="939"/>
      <c r="CD141" s="939"/>
      <c r="CE141" s="939"/>
      <c r="CF141" s="939"/>
      <c r="CG141" s="939"/>
      <c r="CH141" s="939"/>
      <c r="CI141" s="940"/>
      <c r="CJ141" s="920"/>
      <c r="CK141" s="920"/>
      <c r="CL141" s="920"/>
      <c r="CM141" s="920"/>
      <c r="CN141" s="920"/>
      <c r="CO141" s="920"/>
      <c r="CP141" s="920"/>
      <c r="CQ141" s="920"/>
      <c r="CR141" s="2331"/>
      <c r="CS141"/>
      <c r="CT141"/>
      <c r="CU141"/>
      <c r="CV141"/>
      <c r="CW141"/>
      <c r="CX141"/>
    </row>
    <row r="142" spans="1:106" ht="18.95" customHeight="1">
      <c r="A142" s="920"/>
      <c r="B142" s="920"/>
      <c r="C142" s="920"/>
      <c r="D142" s="920"/>
      <c r="E142" s="920"/>
      <c r="F142" s="920"/>
      <c r="CJ142" s="920"/>
      <c r="CK142" s="920"/>
      <c r="CL142" s="920"/>
      <c r="CM142" s="920"/>
      <c r="CN142" s="920"/>
      <c r="CO142" s="920"/>
      <c r="CP142" s="920"/>
    </row>
    <row r="143" spans="1:106" ht="18.95" customHeight="1">
      <c r="A143" s="920"/>
      <c r="B143" s="920"/>
      <c r="C143" s="920"/>
      <c r="D143" s="920"/>
      <c r="E143" s="920"/>
      <c r="F143" s="920"/>
      <c r="J143" s="956"/>
      <c r="BY143" s="974"/>
      <c r="BZ143" s="974"/>
      <c r="CA143" s="974"/>
      <c r="CB143" s="974"/>
      <c r="CC143" s="974"/>
      <c r="CD143" s="974"/>
      <c r="CE143" s="974"/>
      <c r="CF143" s="920"/>
      <c r="CG143" s="920"/>
      <c r="CH143" s="920"/>
      <c r="CI143" s="920"/>
      <c r="CJ143" s="920"/>
      <c r="CK143" s="920"/>
      <c r="CL143" s="920"/>
      <c r="CM143" s="920"/>
      <c r="CN143" s="920"/>
      <c r="CO143" s="920"/>
      <c r="CP143" s="920"/>
      <c r="CQ143" s="920"/>
      <c r="CR143"/>
      <c r="CS143"/>
      <c r="CT143"/>
      <c r="CU143"/>
      <c r="CV143"/>
      <c r="CW143"/>
      <c r="CX143"/>
      <c r="CY143"/>
      <c r="CZ143"/>
      <c r="DA143"/>
      <c r="DB143"/>
    </row>
    <row r="144" spans="1:106" customFormat="1" ht="5.0999999999999996" customHeight="1">
      <c r="A144" s="920"/>
      <c r="B144" s="920"/>
      <c r="C144" s="920"/>
      <c r="D144" s="920"/>
      <c r="E144" s="920"/>
      <c r="F144" s="920"/>
      <c r="I144" s="2331"/>
      <c r="J144" s="2331"/>
      <c r="K144" s="2331"/>
      <c r="L144" s="2331"/>
      <c r="M144" s="2331"/>
      <c r="N144" s="2331"/>
      <c r="O144" s="2331"/>
      <c r="P144" s="2331"/>
      <c r="Q144" s="2331"/>
      <c r="R144" s="2331"/>
      <c r="S144" s="2331"/>
      <c r="T144" s="2326"/>
      <c r="U144" s="2327"/>
      <c r="V144" s="2327"/>
      <c r="W144" s="2327"/>
      <c r="X144" s="2327"/>
      <c r="Y144" s="2328"/>
      <c r="Z144" s="920"/>
      <c r="AA144" s="920"/>
      <c r="AB144" s="920"/>
      <c r="AC144" s="920"/>
      <c r="AD144" s="920"/>
      <c r="AE144" s="920"/>
      <c r="AF144" s="920"/>
      <c r="AG144" s="920"/>
      <c r="AH144" s="920"/>
      <c r="AI144" s="920"/>
      <c r="AJ144" s="920"/>
      <c r="AK144" s="920"/>
      <c r="AL144" s="920"/>
      <c r="AM144" s="920"/>
      <c r="AN144" s="920"/>
      <c r="AO144" s="920"/>
      <c r="AP144" s="920"/>
      <c r="AQ144" s="920"/>
      <c r="AR144" s="920"/>
      <c r="AS144" s="920"/>
      <c r="AT144" s="920"/>
      <c r="AU144" s="920"/>
      <c r="AV144" s="920"/>
      <c r="AW144" s="920"/>
      <c r="AX144" s="920"/>
      <c r="AY144" s="920"/>
      <c r="AZ144" s="920"/>
      <c r="BA144" s="920"/>
      <c r="BB144" s="920"/>
      <c r="BC144" s="920"/>
      <c r="BD144" s="920"/>
      <c r="BE144" s="920"/>
      <c r="BF144" s="920"/>
      <c r="BG144" s="920"/>
      <c r="BH144" s="920"/>
      <c r="BI144" s="920"/>
      <c r="BJ144" s="920"/>
      <c r="BK144" s="920"/>
      <c r="BL144" s="486"/>
      <c r="BM144" s="486"/>
      <c r="BN144" s="486"/>
      <c r="BO144" s="486"/>
      <c r="BP144" s="486"/>
      <c r="BQ144" s="920"/>
      <c r="BR144" s="920"/>
      <c r="BS144" s="920"/>
      <c r="BT144" s="920"/>
      <c r="BU144" s="920"/>
      <c r="BV144" s="920"/>
      <c r="BW144" s="486"/>
      <c r="BX144" s="486"/>
      <c r="BY144" s="486"/>
      <c r="BZ144" s="486"/>
      <c r="CA144" s="486"/>
      <c r="CB144" s="486"/>
      <c r="CC144" s="486"/>
      <c r="CD144" s="486"/>
      <c r="CE144" s="486"/>
      <c r="CF144" s="486"/>
      <c r="CG144" s="486"/>
      <c r="CH144" s="486"/>
      <c r="CM144" s="486"/>
    </row>
    <row r="145" spans="1:135" customFormat="1" ht="20.100000000000001" customHeight="1">
      <c r="A145" s="920"/>
      <c r="B145" s="920"/>
      <c r="C145" s="920"/>
      <c r="D145" s="920"/>
      <c r="E145" s="920"/>
      <c r="F145" s="920"/>
      <c r="I145" s="2331"/>
      <c r="J145" s="943" t="s">
        <v>2292</v>
      </c>
      <c r="K145" s="944"/>
      <c r="L145" s="944"/>
      <c r="M145" s="944"/>
      <c r="N145" s="944"/>
      <c r="O145" s="944"/>
      <c r="P145" s="944"/>
      <c r="Q145" s="944"/>
      <c r="R145" s="944"/>
      <c r="S145" s="1396"/>
      <c r="T145" s="907" t="s">
        <v>1519</v>
      </c>
      <c r="U145" s="908"/>
      <c r="V145" s="908"/>
      <c r="W145" s="908"/>
      <c r="X145" s="908"/>
      <c r="Y145" s="909"/>
      <c r="Z145" s="486"/>
      <c r="AA145" s="486"/>
      <c r="AB145" s="486"/>
      <c r="AC145" s="486"/>
      <c r="AD145" s="486"/>
      <c r="AE145" s="486"/>
      <c r="AF145" s="486"/>
      <c r="AG145" s="486"/>
      <c r="AH145" s="486"/>
      <c r="AI145" s="486"/>
      <c r="AJ145" s="486"/>
      <c r="AK145" s="486"/>
      <c r="AL145" s="486"/>
      <c r="AM145" s="486"/>
      <c r="AN145" s="486"/>
      <c r="AO145" s="486"/>
      <c r="AP145" s="486"/>
      <c r="AQ145" s="486"/>
      <c r="AR145" s="486"/>
      <c r="AS145" s="486"/>
      <c r="AT145" s="486"/>
      <c r="AU145" s="486"/>
      <c r="AV145" s="486"/>
      <c r="AW145" s="486"/>
      <c r="AX145" s="486"/>
      <c r="AY145" s="486"/>
      <c r="AZ145" s="486"/>
      <c r="BA145" s="920"/>
      <c r="BB145" s="920"/>
      <c r="BC145" s="920"/>
      <c r="BD145" s="920"/>
      <c r="BE145" s="920"/>
      <c r="BF145" s="920"/>
      <c r="BG145" s="920"/>
      <c r="BH145" s="920"/>
      <c r="BI145" s="920"/>
      <c r="BJ145" s="920"/>
      <c r="BK145" s="920"/>
      <c r="BL145" s="920"/>
      <c r="BM145" s="920"/>
      <c r="BN145" s="486"/>
      <c r="BO145" s="486"/>
      <c r="BP145" s="486"/>
      <c r="BQ145" s="486"/>
      <c r="BR145" s="486"/>
      <c r="BS145" s="920"/>
      <c r="BT145" s="920"/>
      <c r="BU145" s="920"/>
      <c r="BV145" s="920"/>
      <c r="BW145" s="486"/>
      <c r="BX145" s="486"/>
      <c r="BY145" s="486"/>
      <c r="BZ145" s="486"/>
      <c r="CA145" s="486"/>
      <c r="CB145" s="486"/>
      <c r="CC145" s="486"/>
      <c r="CD145" s="486"/>
      <c r="CE145" s="486"/>
      <c r="CF145" s="486"/>
      <c r="CG145" s="486"/>
      <c r="CH145" s="486"/>
      <c r="CI145" s="486"/>
      <c r="CJ145" s="486"/>
      <c r="CK145" s="486"/>
      <c r="CL145" s="486"/>
      <c r="CM145" s="486"/>
      <c r="CN145" s="486"/>
      <c r="CO145" s="486"/>
      <c r="CP145" s="486"/>
      <c r="CQ145" s="486"/>
      <c r="CR145" s="486"/>
      <c r="CS145" s="486"/>
      <c r="CT145" s="486"/>
      <c r="CU145" s="486"/>
      <c r="CV145" s="486"/>
      <c r="CW145" s="486"/>
    </row>
    <row r="146" spans="1:135" customFormat="1" ht="9.9499999999999993" customHeight="1">
      <c r="A146" s="920"/>
      <c r="B146" s="920"/>
      <c r="C146" s="920"/>
      <c r="D146" s="920"/>
      <c r="E146" s="920"/>
      <c r="F146" s="920"/>
      <c r="I146" s="916"/>
      <c r="J146" s="2331"/>
      <c r="K146" s="2331"/>
      <c r="L146" s="2331"/>
      <c r="M146" s="2331"/>
      <c r="N146" s="2331"/>
      <c r="O146" s="2331"/>
      <c r="P146" s="2331"/>
      <c r="Q146" s="2331"/>
      <c r="R146" s="2331"/>
      <c r="S146" s="2331"/>
      <c r="T146" s="2331"/>
      <c r="U146" s="2331"/>
      <c r="V146" s="2331"/>
      <c r="W146" s="2331"/>
      <c r="X146" s="2331"/>
      <c r="Y146" s="2331"/>
      <c r="Z146" s="1316"/>
      <c r="AA146" s="1316"/>
      <c r="AB146" s="1316"/>
      <c r="AC146" s="1316"/>
      <c r="AD146" s="1316"/>
      <c r="AE146" s="1316"/>
      <c r="AF146" s="1316"/>
      <c r="AG146" s="1316"/>
      <c r="AH146" s="1316"/>
      <c r="AI146" s="1316"/>
      <c r="AJ146" s="1316"/>
      <c r="AK146" s="1316"/>
      <c r="AL146" s="1316"/>
      <c r="AM146" s="1316"/>
      <c r="AN146" s="1316"/>
      <c r="AO146" s="1316"/>
      <c r="AP146" s="1316"/>
      <c r="AQ146" s="1316"/>
      <c r="AR146" s="1316"/>
      <c r="AS146" s="1316"/>
      <c r="AT146" s="1316"/>
      <c r="AU146" s="1316"/>
      <c r="AV146" s="1316"/>
      <c r="AW146" s="1316"/>
      <c r="AX146" s="1316"/>
      <c r="AY146" s="1316"/>
      <c r="AZ146" s="1316"/>
      <c r="BA146" s="1316"/>
      <c r="BB146" s="1316"/>
      <c r="BC146" s="1316"/>
      <c r="BD146" s="1316"/>
      <c r="BE146" s="1316"/>
      <c r="BF146" s="1316"/>
      <c r="BG146" s="1316"/>
      <c r="BH146" s="1316"/>
      <c r="BI146" s="1316"/>
      <c r="BJ146" s="1316"/>
      <c r="BK146" s="1316"/>
      <c r="BL146" s="1316"/>
      <c r="BM146" s="1316"/>
      <c r="BN146" s="1316"/>
      <c r="BO146" s="1316"/>
      <c r="BP146" s="1316"/>
      <c r="BQ146" s="1316"/>
      <c r="BR146" s="1316"/>
      <c r="BS146" s="1316"/>
      <c r="BT146" s="1316"/>
      <c r="BU146" s="1316"/>
      <c r="BV146" s="1316"/>
      <c r="BW146" s="1316"/>
      <c r="BX146" s="1316"/>
      <c r="BY146" s="1316"/>
      <c r="BZ146" s="1316"/>
      <c r="CA146" s="1316"/>
      <c r="CB146" s="1316"/>
      <c r="CC146" s="1316"/>
      <c r="CD146" s="1316"/>
      <c r="CE146" s="1316"/>
      <c r="CF146" s="1316"/>
      <c r="CG146" s="1316"/>
      <c r="CH146" s="1316"/>
      <c r="CI146" s="1316"/>
      <c r="CJ146" s="1316"/>
      <c r="CK146" s="1316"/>
      <c r="CL146" s="1316"/>
      <c r="CM146" s="1316"/>
      <c r="CN146" s="1316"/>
      <c r="CO146" s="1316"/>
      <c r="CP146" s="1316"/>
      <c r="CQ146" s="1316"/>
      <c r="CR146" s="1316"/>
      <c r="CS146" s="1316"/>
      <c r="CT146" s="1316"/>
      <c r="CU146" s="1424"/>
    </row>
    <row r="147" spans="1:135" ht="18.95" customHeight="1">
      <c r="A147" s="920"/>
      <c r="B147" s="920"/>
      <c r="C147" s="920"/>
      <c r="D147" s="920"/>
      <c r="E147" s="920"/>
      <c r="F147" s="920"/>
      <c r="I147" s="935"/>
      <c r="J147" s="949" t="s">
        <v>2024</v>
      </c>
      <c r="K147" s="752"/>
      <c r="L147" s="938"/>
      <c r="M147" s="2890" t="s">
        <v>1179</v>
      </c>
      <c r="N147" s="2891"/>
      <c r="O147" s="2891"/>
      <c r="P147" s="2892"/>
      <c r="Q147" s="986" t="s">
        <v>1180</v>
      </c>
      <c r="R147" s="987" t="s">
        <v>1178</v>
      </c>
      <c r="S147" s="2890" t="s">
        <v>1179</v>
      </c>
      <c r="T147" s="2891"/>
      <c r="U147" s="2891"/>
      <c r="V147" s="2892"/>
      <c r="W147" s="986" t="s">
        <v>1180</v>
      </c>
      <c r="X147" s="920"/>
      <c r="Y147" s="938" t="s">
        <v>1630</v>
      </c>
      <c r="Z147" s="938"/>
      <c r="AA147" s="938"/>
      <c r="AB147" s="1154" t="s">
        <v>2271</v>
      </c>
      <c r="AC147" s="1155"/>
      <c r="AD147" s="1155"/>
      <c r="AE147" s="1155"/>
      <c r="AF147" s="1155"/>
      <c r="AG147" s="1156"/>
      <c r="AH147" s="986" t="s">
        <v>912</v>
      </c>
      <c r="AI147" s="920"/>
      <c r="AJ147" s="920"/>
      <c r="AK147" s="920"/>
      <c r="AL147" s="938"/>
      <c r="AM147" s="938"/>
      <c r="AN147" s="920"/>
      <c r="AO147" s="920"/>
      <c r="AP147" s="920"/>
      <c r="AQ147" s="920"/>
      <c r="AR147" s="920"/>
      <c r="AS147" s="920"/>
      <c r="AT147" s="920"/>
      <c r="AU147" s="920"/>
      <c r="AV147" s="920"/>
      <c r="AW147" s="920"/>
      <c r="AX147" s="920"/>
      <c r="AY147" s="920"/>
      <c r="AZ147" s="920"/>
      <c r="BA147" s="920"/>
      <c r="BB147" s="920"/>
      <c r="BC147" s="920"/>
      <c r="BD147" s="920"/>
      <c r="BE147" s="920"/>
      <c r="BF147" s="920"/>
      <c r="BG147" s="920"/>
      <c r="BH147" s="920"/>
      <c r="BI147" s="920"/>
      <c r="BJ147" s="920"/>
      <c r="BK147" s="920"/>
      <c r="BL147" s="920"/>
      <c r="BM147" s="920"/>
      <c r="BN147" s="920"/>
      <c r="BO147" s="920"/>
      <c r="BP147" s="920"/>
      <c r="BQ147" s="920"/>
      <c r="BR147" s="920"/>
      <c r="BS147" s="920"/>
      <c r="BT147" s="920"/>
      <c r="BU147" s="920"/>
      <c r="BV147" s="920"/>
      <c r="BW147" s="920"/>
      <c r="BX147" s="920"/>
      <c r="BY147" s="920"/>
      <c r="BZ147" s="920"/>
      <c r="CA147" s="920"/>
      <c r="CB147" s="920"/>
      <c r="CC147" s="920"/>
      <c r="CD147" s="920"/>
      <c r="CE147" s="920"/>
      <c r="CF147" s="920"/>
      <c r="CG147" s="920"/>
      <c r="CH147" s="920"/>
      <c r="CI147" s="920"/>
      <c r="CJ147" s="920"/>
      <c r="CK147" s="920"/>
      <c r="CL147" s="920"/>
      <c r="CM147" s="920"/>
      <c r="CN147" s="920"/>
      <c r="CO147" s="926" t="s">
        <v>1544</v>
      </c>
      <c r="CP147" s="927"/>
      <c r="CQ147" s="928"/>
      <c r="CR147" s="926" t="s">
        <v>1623</v>
      </c>
      <c r="CS147" s="927"/>
      <c r="CT147" s="928"/>
      <c r="CU147" s="937"/>
    </row>
    <row r="148" spans="1:135" ht="9.9499999999999993" customHeight="1">
      <c r="A148" s="920"/>
      <c r="B148" s="920"/>
      <c r="C148" s="920"/>
      <c r="D148" s="920"/>
      <c r="E148" s="920"/>
      <c r="F148" s="920"/>
      <c r="I148" s="935"/>
      <c r="J148" s="2334"/>
      <c r="K148" s="920"/>
      <c r="L148" s="920"/>
      <c r="M148" s="920"/>
      <c r="N148" s="920"/>
      <c r="O148" s="920"/>
      <c r="P148" s="920"/>
      <c r="Q148" s="920"/>
      <c r="R148" s="920"/>
      <c r="S148" s="920"/>
      <c r="T148" s="920"/>
      <c r="U148" s="920"/>
      <c r="V148" s="920"/>
      <c r="W148" s="920"/>
      <c r="X148" s="920"/>
      <c r="Y148" s="920"/>
      <c r="Z148" s="920"/>
      <c r="AA148" s="920"/>
      <c r="AB148" s="920"/>
      <c r="AC148" s="920"/>
      <c r="AD148" s="920"/>
      <c r="AE148" s="920"/>
      <c r="AF148" s="920"/>
      <c r="AG148" s="920"/>
      <c r="AH148" s="920"/>
      <c r="AI148" s="920"/>
      <c r="AJ148" s="920"/>
      <c r="AK148" s="920"/>
      <c r="AL148" s="920"/>
      <c r="AM148" s="920"/>
      <c r="AN148" s="920"/>
      <c r="AO148" s="920"/>
      <c r="AP148" s="920"/>
      <c r="AQ148" s="920"/>
      <c r="AR148" s="920"/>
      <c r="AS148" s="920"/>
      <c r="AT148" s="920"/>
      <c r="AU148" s="920"/>
      <c r="AV148" s="920"/>
      <c r="AW148" s="920"/>
      <c r="AX148" s="920"/>
      <c r="AY148" s="920"/>
      <c r="AZ148" s="920"/>
      <c r="BA148" s="920"/>
      <c r="BB148" s="920"/>
      <c r="BC148" s="920"/>
      <c r="BD148" s="920"/>
      <c r="BE148" s="920"/>
      <c r="BF148" s="920"/>
      <c r="BG148" s="920"/>
      <c r="BH148" s="920"/>
      <c r="BI148" s="920"/>
      <c r="BJ148" s="920"/>
      <c r="BK148" s="920"/>
      <c r="BL148" s="920"/>
      <c r="BM148" s="920"/>
      <c r="BN148" s="920"/>
      <c r="BO148" s="920"/>
      <c r="BP148" s="920"/>
      <c r="BQ148" s="920"/>
      <c r="BR148" s="920"/>
      <c r="BS148" s="920"/>
      <c r="BT148" s="920"/>
      <c r="BU148" s="920"/>
      <c r="BV148" s="920"/>
      <c r="BW148" s="920"/>
      <c r="BX148" s="920"/>
      <c r="BY148" s="920"/>
      <c r="BZ148" s="920"/>
      <c r="CA148" s="920"/>
      <c r="CB148" s="920"/>
      <c r="CC148" s="920"/>
      <c r="CD148" s="920"/>
      <c r="CE148" s="920"/>
      <c r="CF148" s="920"/>
      <c r="CG148" s="920"/>
      <c r="CH148" s="920"/>
      <c r="CI148" s="920"/>
      <c r="CJ148" s="920"/>
      <c r="CK148" s="920"/>
      <c r="CL148" s="920"/>
      <c r="CM148" s="920"/>
      <c r="CN148" s="920"/>
      <c r="CO148" s="920"/>
      <c r="CP148" s="920"/>
      <c r="CQ148" s="920"/>
      <c r="CR148" s="920"/>
      <c r="CS148" s="920"/>
      <c r="CT148" s="920"/>
      <c r="CU148" s="937"/>
      <c r="CV148" s="920"/>
      <c r="CW148" s="920"/>
      <c r="CX148" s="920"/>
      <c r="CY148" s="920"/>
      <c r="CZ148" s="920"/>
      <c r="DA148" s="920"/>
      <c r="DB148" s="920"/>
      <c r="DC148" s="920"/>
      <c r="DD148" s="920"/>
      <c r="DE148" s="920"/>
      <c r="DF148" s="920"/>
      <c r="DG148" s="920"/>
      <c r="DH148" s="920"/>
      <c r="DI148" s="920"/>
      <c r="DJ148" s="920"/>
      <c r="DK148" s="920"/>
      <c r="DL148" s="920"/>
      <c r="DM148" s="920"/>
      <c r="DN148" s="920"/>
      <c r="DO148" s="920"/>
      <c r="DP148" s="920"/>
      <c r="DQ148" s="920"/>
      <c r="DR148" s="920"/>
      <c r="DS148" s="920"/>
      <c r="DT148" s="920"/>
      <c r="DU148" s="920"/>
      <c r="DV148" s="920"/>
      <c r="DW148" s="920"/>
      <c r="DX148" s="920"/>
    </row>
    <row r="149" spans="1:135" ht="20.100000000000001" customHeight="1">
      <c r="A149" s="920"/>
      <c r="B149" s="920"/>
      <c r="C149" s="920"/>
      <c r="D149" s="920"/>
      <c r="E149" s="920"/>
      <c r="F149" s="920"/>
      <c r="I149" s="935"/>
      <c r="J149" s="949" t="s">
        <v>1542</v>
      </c>
      <c r="K149" s="981"/>
      <c r="L149" s="920"/>
      <c r="M149" s="982" t="s">
        <v>1521</v>
      </c>
      <c r="N149" s="983"/>
      <c r="O149" s="983"/>
      <c r="P149" s="983"/>
      <c r="Q149" s="984"/>
      <c r="R149" s="920"/>
      <c r="S149" s="949" t="s">
        <v>1573</v>
      </c>
      <c r="T149" s="981"/>
      <c r="U149" s="982" t="s">
        <v>1521</v>
      </c>
      <c r="V149" s="983"/>
      <c r="W149" s="983"/>
      <c r="X149" s="983"/>
      <c r="Y149" s="984"/>
      <c r="Z149" s="986" t="s">
        <v>912</v>
      </c>
      <c r="AA149" s="910" t="s">
        <v>1682</v>
      </c>
      <c r="AB149" s="981"/>
      <c r="AC149" s="938"/>
      <c r="AD149" s="982" t="s">
        <v>1521</v>
      </c>
      <c r="AE149" s="983"/>
      <c r="AF149" s="983"/>
      <c r="AG149" s="983"/>
      <c r="AH149" s="986" t="s">
        <v>912</v>
      </c>
      <c r="AI149" s="910" t="s">
        <v>2145</v>
      </c>
      <c r="AJ149" s="981"/>
      <c r="AK149" s="938"/>
      <c r="AL149" s="982" t="s">
        <v>1521</v>
      </c>
      <c r="AM149" s="983"/>
      <c r="AN149" s="983"/>
      <c r="AO149" s="983"/>
      <c r="AP149" s="984"/>
      <c r="AQ149" s="910" t="s">
        <v>1629</v>
      </c>
      <c r="AR149" s="981"/>
      <c r="AS149" s="938"/>
      <c r="AT149" s="982" t="s">
        <v>1521</v>
      </c>
      <c r="AU149" s="983"/>
      <c r="AV149" s="983"/>
      <c r="AW149" s="983"/>
      <c r="AX149" s="984"/>
      <c r="AY149" s="910" t="s">
        <v>2282</v>
      </c>
      <c r="AZ149" s="752"/>
      <c r="BA149" s="752"/>
      <c r="BB149" s="2865" t="s">
        <v>1521</v>
      </c>
      <c r="BC149" s="2866"/>
      <c r="BD149" s="2866"/>
      <c r="BE149" s="2866"/>
      <c r="BF149" s="2867"/>
      <c r="BG149" s="920"/>
      <c r="BH149" s="920"/>
      <c r="BI149" s="920"/>
      <c r="BJ149" s="920"/>
      <c r="BK149" s="920"/>
      <c r="BL149" s="920"/>
      <c r="BM149" s="920"/>
      <c r="BN149" s="920"/>
      <c r="BO149" s="920"/>
      <c r="BP149" s="920"/>
      <c r="BQ149" s="920"/>
      <c r="BR149" s="920"/>
      <c r="BS149" s="920"/>
      <c r="BT149" s="920"/>
      <c r="BU149" s="920"/>
      <c r="BV149" s="920"/>
      <c r="BW149" s="920"/>
      <c r="BX149" s="920"/>
      <c r="BY149" s="920"/>
      <c r="BZ149" s="920"/>
      <c r="CA149" s="920"/>
      <c r="CB149" s="920"/>
      <c r="CC149" s="920"/>
      <c r="CD149" s="920"/>
      <c r="CE149" s="920"/>
      <c r="CF149" s="920"/>
      <c r="CG149" s="920"/>
      <c r="CH149" s="920"/>
      <c r="CI149" s="920"/>
      <c r="CJ149" s="920"/>
      <c r="CK149" s="920"/>
      <c r="CL149" s="920"/>
      <c r="CM149" s="920"/>
      <c r="CN149" s="920"/>
      <c r="CO149" s="920"/>
      <c r="CP149" s="920"/>
      <c r="CQ149" s="920"/>
      <c r="CR149" s="920"/>
      <c r="CS149" s="920"/>
      <c r="CT149" s="920"/>
      <c r="CU149" s="937"/>
      <c r="CV149" s="920"/>
      <c r="CW149" s="920"/>
      <c r="CX149" s="920"/>
      <c r="CY149" s="920"/>
      <c r="CZ149" s="920"/>
      <c r="DA149" s="920"/>
      <c r="DB149" s="920"/>
      <c r="DC149" s="920"/>
      <c r="DD149" s="920"/>
      <c r="DE149" s="920"/>
      <c r="DF149" s="920"/>
      <c r="DG149" s="920"/>
      <c r="DH149" s="920"/>
      <c r="DI149" s="920"/>
      <c r="DJ149" s="920"/>
      <c r="DK149" s="920"/>
      <c r="DL149" s="920"/>
      <c r="DM149" s="920"/>
      <c r="DN149" s="920"/>
      <c r="DO149" s="920"/>
      <c r="DP149" s="920"/>
      <c r="DQ149" s="920"/>
      <c r="DR149" s="920"/>
      <c r="DS149" s="920"/>
      <c r="DT149" s="920"/>
      <c r="DU149" s="920"/>
      <c r="DV149" s="920"/>
      <c r="DW149" s="920"/>
      <c r="DX149" s="920"/>
    </row>
    <row r="150" spans="1:135" ht="9.9499999999999993" customHeight="1">
      <c r="A150" s="920"/>
      <c r="B150" s="920"/>
      <c r="C150" s="920"/>
      <c r="D150" s="920"/>
      <c r="E150" s="920"/>
      <c r="F150" s="920"/>
      <c r="I150" s="935"/>
      <c r="J150" s="2334"/>
      <c r="K150" s="920"/>
      <c r="L150" s="920"/>
      <c r="M150" s="920"/>
      <c r="N150" s="920"/>
      <c r="O150" s="920"/>
      <c r="P150" s="920"/>
      <c r="Q150" s="920"/>
      <c r="R150" s="920"/>
      <c r="S150" s="920"/>
      <c r="T150" s="920"/>
      <c r="U150" s="920"/>
      <c r="V150" s="920"/>
      <c r="W150" s="920"/>
      <c r="X150" s="920"/>
      <c r="Y150" s="920"/>
      <c r="Z150" s="920"/>
      <c r="AA150" s="920"/>
      <c r="AB150" s="920"/>
      <c r="AC150" s="920"/>
      <c r="AD150" s="920"/>
      <c r="AE150" s="920"/>
      <c r="AF150" s="920"/>
      <c r="AG150" s="920"/>
      <c r="AH150" s="920"/>
      <c r="AI150" s="920"/>
      <c r="AJ150" s="920"/>
      <c r="AK150" s="920"/>
      <c r="AL150" s="920"/>
      <c r="AM150" s="920"/>
      <c r="AN150" s="920"/>
      <c r="AO150" s="920"/>
      <c r="AP150" s="920"/>
      <c r="AQ150" s="920"/>
      <c r="AR150" s="920"/>
      <c r="AS150" s="920"/>
      <c r="AT150" s="920"/>
      <c r="AU150" s="920"/>
      <c r="AV150" s="920"/>
      <c r="AW150" s="920"/>
      <c r="AX150" s="920"/>
      <c r="AY150" s="920"/>
      <c r="AZ150" s="920"/>
      <c r="BA150" s="920"/>
      <c r="BB150" s="920"/>
      <c r="BC150" s="920"/>
      <c r="BD150" s="920"/>
      <c r="BE150" s="920"/>
      <c r="BF150" s="920"/>
      <c r="BG150" s="920"/>
      <c r="BH150" s="920"/>
      <c r="BI150" s="920"/>
      <c r="BJ150" s="920"/>
      <c r="BK150" s="920"/>
      <c r="BL150" s="920"/>
      <c r="BM150" s="920"/>
      <c r="BN150" s="920"/>
      <c r="BO150" s="920"/>
      <c r="BP150" s="920"/>
      <c r="BQ150" s="920"/>
      <c r="BR150" s="920"/>
      <c r="BS150" s="920"/>
      <c r="BT150" s="920"/>
      <c r="BU150" s="920"/>
      <c r="BV150" s="920"/>
      <c r="BW150" s="920"/>
      <c r="BX150" s="920"/>
      <c r="BY150" s="920"/>
      <c r="BZ150" s="920"/>
      <c r="CA150" s="920"/>
      <c r="CB150" s="920"/>
      <c r="CC150" s="920"/>
      <c r="CD150" s="920"/>
      <c r="CE150" s="920"/>
      <c r="CF150" s="920"/>
      <c r="CG150" s="920"/>
      <c r="CH150" s="920"/>
      <c r="CI150" s="920"/>
      <c r="CJ150" s="920"/>
      <c r="CK150" s="920"/>
      <c r="CL150" s="920"/>
      <c r="CM150" s="920"/>
      <c r="CN150" s="920"/>
      <c r="CO150" s="920"/>
      <c r="CP150" s="920"/>
      <c r="CQ150" s="920"/>
      <c r="CR150" s="920"/>
      <c r="CS150" s="920"/>
      <c r="CT150" s="920"/>
      <c r="CU150" s="937"/>
      <c r="CV150" s="920"/>
      <c r="CW150" s="920"/>
      <c r="CX150" s="920"/>
      <c r="CY150" s="920"/>
      <c r="CZ150" s="920"/>
      <c r="DA150" s="920"/>
      <c r="DB150" s="920"/>
      <c r="DC150" s="920"/>
      <c r="DD150" s="920"/>
      <c r="DE150" s="920"/>
      <c r="DF150" s="920"/>
      <c r="DG150" s="920"/>
      <c r="DH150" s="920"/>
      <c r="DI150" s="920"/>
      <c r="DJ150" s="920"/>
      <c r="DK150" s="920"/>
      <c r="DL150" s="920"/>
      <c r="DM150" s="920"/>
      <c r="DN150" s="920"/>
      <c r="DO150" s="920"/>
      <c r="DP150" s="920"/>
      <c r="DQ150" s="920"/>
      <c r="DR150" s="920"/>
      <c r="DS150" s="920"/>
      <c r="DT150" s="920"/>
      <c r="DU150" s="920"/>
      <c r="DV150" s="920"/>
      <c r="DW150" s="920"/>
      <c r="DX150" s="920"/>
      <c r="DY150" s="920"/>
      <c r="DZ150" s="920"/>
      <c r="EA150" s="920"/>
      <c r="EB150" s="920"/>
      <c r="EC150" s="920"/>
      <c r="ED150" s="920"/>
      <c r="EE150" s="920"/>
    </row>
    <row r="151" spans="1:135" ht="18.95" customHeight="1">
      <c r="A151" s="920"/>
      <c r="B151" s="920"/>
      <c r="C151" s="920"/>
      <c r="D151" s="920"/>
      <c r="E151" s="920"/>
      <c r="F151" s="920"/>
      <c r="I151" s="935"/>
      <c r="J151" s="2880" t="s">
        <v>1559</v>
      </c>
      <c r="K151" s="2797" t="s">
        <v>2282</v>
      </c>
      <c r="L151" s="2848"/>
      <c r="M151" s="2848"/>
      <c r="N151" s="2799"/>
      <c r="O151" s="2797" t="s">
        <v>2062</v>
      </c>
      <c r="P151" s="2848"/>
      <c r="Q151" s="2848"/>
      <c r="R151" s="2799"/>
      <c r="S151" s="2810" t="s">
        <v>1630</v>
      </c>
      <c r="T151" s="2882"/>
      <c r="U151" s="2882"/>
      <c r="V151" s="2882"/>
      <c r="W151" s="2882"/>
      <c r="X151" s="2812"/>
      <c r="Y151" s="1343" t="s">
        <v>2178</v>
      </c>
      <c r="Z151" s="1362"/>
      <c r="AA151" s="1060"/>
      <c r="AB151" s="1060"/>
      <c r="AC151" s="1060"/>
      <c r="AD151" s="1060"/>
      <c r="AE151" s="1060"/>
      <c r="AF151" s="1060"/>
      <c r="AG151" s="1061"/>
      <c r="AH151" s="1343" t="s">
        <v>2179</v>
      </c>
      <c r="AI151" s="1362"/>
      <c r="AJ151" s="1060"/>
      <c r="AK151" s="1060"/>
      <c r="AL151" s="1060"/>
      <c r="AM151" s="1060"/>
      <c r="AN151" s="1060"/>
      <c r="AO151" s="1060"/>
      <c r="AP151" s="1061"/>
      <c r="AQ151" s="929" t="s">
        <v>1586</v>
      </c>
      <c r="AR151" s="930"/>
      <c r="AS151" s="930"/>
      <c r="AT151" s="930"/>
      <c r="AU151" s="930"/>
      <c r="AV151" s="930"/>
      <c r="AW151" s="930"/>
      <c r="AX151" s="930"/>
      <c r="AY151" s="930"/>
      <c r="AZ151" s="930"/>
      <c r="BA151" s="931"/>
      <c r="BB151" s="929" t="s">
        <v>1527</v>
      </c>
      <c r="BC151" s="930"/>
      <c r="BD151" s="930"/>
      <c r="BE151" s="930"/>
      <c r="BF151" s="930"/>
      <c r="BG151" s="930"/>
      <c r="BH151" s="930"/>
      <c r="BI151" s="930"/>
      <c r="BJ151" s="930"/>
      <c r="BK151" s="930"/>
      <c r="BL151" s="930"/>
      <c r="BM151" s="930"/>
      <c r="BN151" s="930"/>
      <c r="BO151" s="930"/>
      <c r="BP151" s="930"/>
      <c r="BQ151" s="930"/>
      <c r="BR151" s="930"/>
      <c r="BS151" s="930"/>
      <c r="BT151" s="929" t="s">
        <v>2122</v>
      </c>
      <c r="BU151" s="930"/>
      <c r="BV151" s="930"/>
      <c r="BW151" s="930"/>
      <c r="BX151" s="930"/>
      <c r="BY151" s="930"/>
      <c r="BZ151" s="930"/>
      <c r="CA151" s="930"/>
      <c r="CB151" s="930"/>
      <c r="CC151" s="930"/>
      <c r="CD151" s="930"/>
      <c r="CE151" s="931"/>
      <c r="CF151" s="931"/>
      <c r="CG151" s="931"/>
      <c r="CH151" s="931"/>
      <c r="CI151" s="929" t="s">
        <v>1612</v>
      </c>
      <c r="CJ151" s="930"/>
      <c r="CK151" s="930"/>
      <c r="CL151" s="930"/>
      <c r="CM151" s="931"/>
      <c r="CN151" s="930"/>
      <c r="CO151" s="930"/>
      <c r="CP151" s="931"/>
      <c r="CQ151" s="2810" t="s">
        <v>1525</v>
      </c>
      <c r="CR151" s="2848"/>
      <c r="CS151" s="2848"/>
      <c r="CT151" s="2799"/>
      <c r="CU151" s="937"/>
    </row>
    <row r="152" spans="1:135" ht="18.95" customHeight="1">
      <c r="A152" s="920"/>
      <c r="B152" s="920"/>
      <c r="C152" s="920"/>
      <c r="D152" s="920"/>
      <c r="E152" s="920"/>
      <c r="F152" s="920"/>
      <c r="I152" s="935"/>
      <c r="J152" s="2881"/>
      <c r="K152" s="2800"/>
      <c r="L152" s="2801"/>
      <c r="M152" s="2801"/>
      <c r="N152" s="2802"/>
      <c r="O152" s="2800"/>
      <c r="P152" s="2801"/>
      <c r="Q152" s="2801"/>
      <c r="R152" s="2802"/>
      <c r="S152" s="2813"/>
      <c r="T152" s="2814"/>
      <c r="U152" s="2814"/>
      <c r="V152" s="2814"/>
      <c r="W152" s="2814"/>
      <c r="X152" s="2815"/>
      <c r="Y152" s="1059" t="s">
        <v>3412</v>
      </c>
      <c r="Z152" s="1060"/>
      <c r="AA152" s="1060"/>
      <c r="AB152" s="1059" t="s">
        <v>2138</v>
      </c>
      <c r="AC152" s="1060"/>
      <c r="AD152" s="1060"/>
      <c r="AE152" s="1059" t="s">
        <v>2139</v>
      </c>
      <c r="AF152" s="1060"/>
      <c r="AG152" s="1061"/>
      <c r="AH152" s="1059" t="s">
        <v>3412</v>
      </c>
      <c r="AI152" s="1060"/>
      <c r="AJ152" s="1060"/>
      <c r="AK152" s="1059" t="s">
        <v>2138</v>
      </c>
      <c r="AL152" s="1060"/>
      <c r="AM152" s="1060"/>
      <c r="AN152" s="1059" t="s">
        <v>2139</v>
      </c>
      <c r="AO152" s="1060"/>
      <c r="AP152" s="1061"/>
      <c r="AQ152" s="929" t="s">
        <v>699</v>
      </c>
      <c r="AR152" s="930"/>
      <c r="AS152" s="930"/>
      <c r="AT152" s="931"/>
      <c r="AU152" s="929" t="s">
        <v>700</v>
      </c>
      <c r="AV152" s="930"/>
      <c r="AW152" s="930"/>
      <c r="AX152" s="931"/>
      <c r="AY152" s="929" t="s">
        <v>1531</v>
      </c>
      <c r="AZ152" s="930"/>
      <c r="BA152" s="931"/>
      <c r="BB152" s="929" t="s">
        <v>1561</v>
      </c>
      <c r="BC152" s="930"/>
      <c r="BD152" s="931"/>
      <c r="BE152" s="929" t="s">
        <v>1528</v>
      </c>
      <c r="BF152" s="930"/>
      <c r="BG152" s="930"/>
      <c r="BH152" s="930"/>
      <c r="BI152" s="931"/>
      <c r="BJ152" s="929" t="s">
        <v>1529</v>
      </c>
      <c r="BK152" s="930"/>
      <c r="BL152" s="930"/>
      <c r="BM152" s="930"/>
      <c r="BN152" s="930"/>
      <c r="BO152" s="930"/>
      <c r="BP152" s="931"/>
      <c r="BQ152" s="929" t="s">
        <v>1530</v>
      </c>
      <c r="BR152" s="930"/>
      <c r="BS152" s="931"/>
      <c r="BT152" s="966" t="s">
        <v>1534</v>
      </c>
      <c r="BU152" s="1361"/>
      <c r="BV152" s="968"/>
      <c r="BW152" s="966" t="s">
        <v>1535</v>
      </c>
      <c r="BX152" s="1361"/>
      <c r="BY152" s="968"/>
      <c r="BZ152" s="929" t="s">
        <v>1583</v>
      </c>
      <c r="CA152" s="931"/>
      <c r="CB152" s="931"/>
      <c r="CC152" s="929" t="s">
        <v>1584</v>
      </c>
      <c r="CD152" s="930"/>
      <c r="CE152" s="931"/>
      <c r="CF152" s="929" t="s">
        <v>1680</v>
      </c>
      <c r="CG152" s="930"/>
      <c r="CH152" s="931"/>
      <c r="CI152" s="929" t="s">
        <v>1583</v>
      </c>
      <c r="CJ152" s="930"/>
      <c r="CK152" s="929" t="s">
        <v>1592</v>
      </c>
      <c r="CL152" s="930"/>
      <c r="CM152" s="931"/>
      <c r="CN152" s="929" t="s">
        <v>1585</v>
      </c>
      <c r="CO152" s="930"/>
      <c r="CP152" s="931"/>
      <c r="CQ152" s="2800"/>
      <c r="CR152" s="2801"/>
      <c r="CS152" s="2801"/>
      <c r="CT152" s="2802"/>
      <c r="CU152" s="937"/>
    </row>
    <row r="153" spans="1:135" ht="18.95" customHeight="1">
      <c r="A153" s="920"/>
      <c r="B153" s="920"/>
      <c r="C153" s="920"/>
      <c r="D153" s="920"/>
      <c r="E153" s="920"/>
      <c r="F153" s="920"/>
      <c r="I153" s="935"/>
      <c r="J153" s="932" t="s">
        <v>737</v>
      </c>
      <c r="K153" s="2865" t="s">
        <v>2276</v>
      </c>
      <c r="L153" s="2866"/>
      <c r="M153" s="2866"/>
      <c r="N153" s="2867"/>
      <c r="O153" s="2865" t="s">
        <v>1179</v>
      </c>
      <c r="P153" s="2866"/>
      <c r="Q153" s="2866"/>
      <c r="R153" s="2867"/>
      <c r="S153" s="1040" t="s">
        <v>2271</v>
      </c>
      <c r="T153" s="918"/>
      <c r="U153" s="918"/>
      <c r="V153" s="918"/>
      <c r="W153" s="918"/>
      <c r="X153" s="919"/>
      <c r="Y153" s="1388" t="s">
        <v>3410</v>
      </c>
      <c r="Z153" s="955"/>
      <c r="AA153" s="955"/>
      <c r="AB153" s="954" t="s">
        <v>1523</v>
      </c>
      <c r="AC153" s="955"/>
      <c r="AD153" s="955"/>
      <c r="AE153" s="954" t="s">
        <v>1524</v>
      </c>
      <c r="AF153" s="955"/>
      <c r="AG153" s="971"/>
      <c r="AH153" s="1388" t="s">
        <v>3410</v>
      </c>
      <c r="AI153" s="955"/>
      <c r="AJ153" s="955"/>
      <c r="AK153" s="954" t="s">
        <v>1523</v>
      </c>
      <c r="AL153" s="955"/>
      <c r="AM153" s="955"/>
      <c r="AN153" s="954" t="s">
        <v>1620</v>
      </c>
      <c r="AO153" s="955"/>
      <c r="AP153" s="971"/>
      <c r="AQ153" s="932" t="s">
        <v>1560</v>
      </c>
      <c r="AR153" s="933"/>
      <c r="AS153" s="933"/>
      <c r="AT153" s="934"/>
      <c r="AU153" s="932">
        <v>12345</v>
      </c>
      <c r="AV153" s="933"/>
      <c r="AW153" s="933"/>
      <c r="AX153" s="934"/>
      <c r="AY153" s="932" t="s">
        <v>1518</v>
      </c>
      <c r="AZ153" s="933"/>
      <c r="BA153" s="934"/>
      <c r="BB153" s="932" t="s">
        <v>1526</v>
      </c>
      <c r="BC153" s="933"/>
      <c r="BD153" s="934"/>
      <c r="BE153" s="932" t="s">
        <v>1526</v>
      </c>
      <c r="BF153" s="933"/>
      <c r="BG153" s="933"/>
      <c r="BH153" s="933"/>
      <c r="BI153" s="934"/>
      <c r="BJ153" s="932" t="s">
        <v>1562</v>
      </c>
      <c r="BK153" s="933"/>
      <c r="BL153" s="933"/>
      <c r="BM153" s="933"/>
      <c r="BN153" s="933"/>
      <c r="BO153" s="933"/>
      <c r="BP153" s="934"/>
      <c r="BQ153" s="932" t="s">
        <v>1532</v>
      </c>
      <c r="BR153" s="933"/>
      <c r="BS153" s="934"/>
      <c r="BT153" s="954" t="s">
        <v>1596</v>
      </c>
      <c r="BU153" s="955"/>
      <c r="BV153" s="971"/>
      <c r="BW153" s="954">
        <v>1</v>
      </c>
      <c r="BX153" s="955"/>
      <c r="BY153" s="971"/>
      <c r="BZ153" s="954" t="s">
        <v>1595</v>
      </c>
      <c r="CA153" s="955"/>
      <c r="CB153" s="971"/>
      <c r="CC153" s="954">
        <v>1</v>
      </c>
      <c r="CD153" s="955"/>
      <c r="CE153" s="971"/>
      <c r="CF153" s="932">
        <v>66</v>
      </c>
      <c r="CG153" s="933"/>
      <c r="CH153" s="933"/>
      <c r="CI153" s="954" t="s">
        <v>1590</v>
      </c>
      <c r="CJ153" s="955"/>
      <c r="CK153" s="1006">
        <v>60</v>
      </c>
      <c r="CL153" s="1007"/>
      <c r="CM153" s="1008"/>
      <c r="CN153" s="1009">
        <v>0</v>
      </c>
      <c r="CO153" s="1007"/>
      <c r="CP153" s="1008"/>
      <c r="CQ153" s="954" t="s">
        <v>1526</v>
      </c>
      <c r="CR153" s="955"/>
      <c r="CS153" s="955"/>
      <c r="CT153" s="971"/>
      <c r="CU153" s="937"/>
    </row>
    <row r="154" spans="1:135" ht="18.95" customHeight="1">
      <c r="A154" s="920"/>
      <c r="B154" s="920"/>
      <c r="C154" s="920"/>
      <c r="D154" s="920"/>
      <c r="E154" s="920"/>
      <c r="F154" s="920"/>
      <c r="I154" s="935"/>
      <c r="J154" s="932" t="s">
        <v>737</v>
      </c>
      <c r="K154" s="2865" t="s">
        <v>2276</v>
      </c>
      <c r="L154" s="2866"/>
      <c r="M154" s="2866"/>
      <c r="N154" s="2867"/>
      <c r="O154" s="2865" t="s">
        <v>1179</v>
      </c>
      <c r="P154" s="2866"/>
      <c r="Q154" s="2866"/>
      <c r="R154" s="2867"/>
      <c r="S154" s="1040" t="s">
        <v>2271</v>
      </c>
      <c r="T154" s="918"/>
      <c r="U154" s="918"/>
      <c r="V154" s="918"/>
      <c r="W154" s="918"/>
      <c r="X154" s="919"/>
      <c r="Y154" s="1388" t="s">
        <v>3410</v>
      </c>
      <c r="Z154" s="955"/>
      <c r="AA154" s="955"/>
      <c r="AB154" s="954" t="s">
        <v>1523</v>
      </c>
      <c r="AC154" s="955"/>
      <c r="AD154" s="955"/>
      <c r="AE154" s="954" t="s">
        <v>1524</v>
      </c>
      <c r="AF154" s="955"/>
      <c r="AG154" s="971"/>
      <c r="AH154" s="1388" t="s">
        <v>3410</v>
      </c>
      <c r="AI154" s="955"/>
      <c r="AJ154" s="955"/>
      <c r="AK154" s="954" t="s">
        <v>1523</v>
      </c>
      <c r="AL154" s="955"/>
      <c r="AM154" s="955"/>
      <c r="AN154" s="954" t="s">
        <v>1620</v>
      </c>
      <c r="AO154" s="955"/>
      <c r="AP154" s="971"/>
      <c r="AQ154" s="932" t="s">
        <v>1560</v>
      </c>
      <c r="AR154" s="933"/>
      <c r="AS154" s="933"/>
      <c r="AT154" s="934"/>
      <c r="AU154" s="932">
        <v>12345</v>
      </c>
      <c r="AV154" s="933"/>
      <c r="AW154" s="933"/>
      <c r="AX154" s="934"/>
      <c r="AY154" s="932" t="s">
        <v>1518</v>
      </c>
      <c r="AZ154" s="933"/>
      <c r="BA154" s="934"/>
      <c r="BB154" s="932" t="s">
        <v>1526</v>
      </c>
      <c r="BC154" s="933"/>
      <c r="BD154" s="934"/>
      <c r="BE154" s="932" t="s">
        <v>1526</v>
      </c>
      <c r="BF154" s="933"/>
      <c r="BG154" s="933"/>
      <c r="BH154" s="933"/>
      <c r="BI154" s="934"/>
      <c r="BJ154" s="932" t="s">
        <v>1562</v>
      </c>
      <c r="BK154" s="933"/>
      <c r="BL154" s="933"/>
      <c r="BM154" s="933"/>
      <c r="BN154" s="933"/>
      <c r="BO154" s="933"/>
      <c r="BP154" s="934"/>
      <c r="BQ154" s="932" t="s">
        <v>1532</v>
      </c>
      <c r="BR154" s="933"/>
      <c r="BS154" s="934"/>
      <c r="BT154" s="954" t="s">
        <v>1596</v>
      </c>
      <c r="BU154" s="955"/>
      <c r="BV154" s="971"/>
      <c r="BW154" s="954">
        <v>1</v>
      </c>
      <c r="BX154" s="955"/>
      <c r="BY154" s="971"/>
      <c r="BZ154" s="954" t="s">
        <v>1595</v>
      </c>
      <c r="CA154" s="955"/>
      <c r="CB154" s="971"/>
      <c r="CC154" s="954">
        <v>1</v>
      </c>
      <c r="CD154" s="955"/>
      <c r="CE154" s="971"/>
      <c r="CF154" s="932">
        <v>66</v>
      </c>
      <c r="CG154" s="933"/>
      <c r="CH154" s="933"/>
      <c r="CI154" s="954" t="s">
        <v>1590</v>
      </c>
      <c r="CJ154" s="955"/>
      <c r="CK154" s="1006">
        <v>50</v>
      </c>
      <c r="CL154" s="1007"/>
      <c r="CM154" s="1008"/>
      <c r="CN154" s="1009">
        <v>0</v>
      </c>
      <c r="CO154" s="1007"/>
      <c r="CP154" s="1008"/>
      <c r="CQ154" s="954" t="s">
        <v>1526</v>
      </c>
      <c r="CR154" s="955"/>
      <c r="CS154" s="955"/>
      <c r="CT154" s="971"/>
      <c r="CU154" s="937"/>
      <c r="CX154" s="974"/>
    </row>
    <row r="155" spans="1:135" ht="5.0999999999999996" customHeight="1">
      <c r="A155" s="920"/>
      <c r="B155" s="920"/>
      <c r="C155" s="920"/>
      <c r="D155" s="920"/>
      <c r="E155" s="920"/>
      <c r="F155" s="920"/>
      <c r="I155" s="935"/>
      <c r="J155" s="920"/>
      <c r="K155" s="920"/>
      <c r="L155" s="920"/>
      <c r="M155" s="920"/>
      <c r="N155" s="920"/>
      <c r="O155" s="920"/>
      <c r="P155" s="920"/>
      <c r="Q155" s="920"/>
      <c r="R155" s="920"/>
      <c r="S155" s="920"/>
      <c r="T155" s="920"/>
      <c r="U155" s="920"/>
      <c r="V155" s="920"/>
      <c r="W155" s="920"/>
      <c r="X155" s="920"/>
      <c r="Y155" s="920"/>
      <c r="Z155" s="920"/>
      <c r="AA155" s="920"/>
      <c r="AB155" s="920"/>
      <c r="AC155" s="920"/>
      <c r="AD155" s="920"/>
      <c r="AE155" s="920"/>
      <c r="AF155" s="920"/>
      <c r="AG155" s="920"/>
      <c r="AH155" s="920"/>
      <c r="AI155" s="920"/>
      <c r="AJ155" s="920"/>
      <c r="AK155" s="920"/>
      <c r="AL155" s="920"/>
      <c r="AM155" s="920"/>
      <c r="AN155" s="920"/>
      <c r="AO155" s="920"/>
      <c r="AP155" s="920"/>
      <c r="AQ155" s="920"/>
      <c r="AR155" s="920"/>
      <c r="AS155" s="920"/>
      <c r="AT155" s="920"/>
      <c r="AU155" s="920"/>
      <c r="AV155" s="920"/>
      <c r="AW155" s="920"/>
      <c r="AX155" s="920"/>
      <c r="AY155" s="920"/>
      <c r="AZ155" s="920"/>
      <c r="BA155" s="920"/>
      <c r="BB155" s="920"/>
      <c r="BC155" s="920"/>
      <c r="BD155" s="920"/>
      <c r="BE155" s="920"/>
      <c r="BF155" s="920"/>
      <c r="BG155" s="920"/>
      <c r="BH155" s="920"/>
      <c r="BI155" s="920"/>
      <c r="BJ155" s="920"/>
      <c r="BK155" s="920"/>
      <c r="BL155" s="920"/>
      <c r="BM155" s="920"/>
      <c r="BN155" s="920"/>
      <c r="BO155" s="920"/>
      <c r="BP155" s="920"/>
      <c r="BQ155" s="920"/>
      <c r="BR155" s="920"/>
      <c r="BS155" s="920"/>
      <c r="BT155" s="920"/>
      <c r="BU155" s="920"/>
      <c r="BV155" s="920"/>
      <c r="BW155" s="920"/>
      <c r="BX155" s="920"/>
      <c r="BY155" s="920"/>
      <c r="BZ155" s="920"/>
      <c r="CA155" s="920"/>
      <c r="CB155" s="920"/>
      <c r="CC155" s="920"/>
      <c r="CD155" s="920"/>
      <c r="CE155" s="920"/>
      <c r="CF155" s="920"/>
      <c r="CG155" s="920"/>
      <c r="CH155" s="920"/>
      <c r="CI155" s="920"/>
      <c r="CJ155" s="920"/>
      <c r="CK155" s="920"/>
      <c r="CL155" s="920"/>
      <c r="CM155" s="920"/>
      <c r="CN155" s="920"/>
      <c r="CO155" s="920"/>
      <c r="CP155" s="920"/>
      <c r="CQ155" s="974"/>
      <c r="CR155" s="920"/>
      <c r="CS155" s="2331"/>
      <c r="CT155" s="2331"/>
      <c r="CU155" s="1422"/>
      <c r="CV155"/>
      <c r="CW155"/>
      <c r="CX155"/>
      <c r="CY155"/>
      <c r="CZ155"/>
      <c r="DA155"/>
      <c r="DB155"/>
      <c r="DC155"/>
      <c r="DD155"/>
      <c r="DE155"/>
      <c r="DF155"/>
      <c r="DG155"/>
      <c r="DH155"/>
      <c r="DI155"/>
      <c r="DJ155"/>
      <c r="DK155"/>
      <c r="DL155"/>
      <c r="DM155"/>
    </row>
    <row r="156" spans="1:135" ht="5.0999999999999996" customHeight="1">
      <c r="A156" s="920"/>
      <c r="B156" s="920"/>
      <c r="C156" s="920"/>
      <c r="D156" s="920"/>
      <c r="E156" s="920"/>
      <c r="F156" s="920"/>
      <c r="I156" s="935"/>
      <c r="J156" s="1366"/>
      <c r="K156" s="1366"/>
      <c r="L156" s="1366"/>
      <c r="M156" s="1366"/>
      <c r="N156" s="1366"/>
      <c r="O156" s="1366"/>
      <c r="P156" s="1366"/>
      <c r="Q156" s="1366"/>
      <c r="R156" s="1366"/>
      <c r="S156" s="1366"/>
      <c r="T156" s="1366"/>
      <c r="U156" s="1366"/>
      <c r="V156" s="1366"/>
      <c r="W156" s="1366"/>
      <c r="X156" s="1366"/>
      <c r="Y156" s="1366"/>
      <c r="Z156" s="1366"/>
      <c r="AA156" s="1366"/>
      <c r="AB156" s="1366"/>
      <c r="AC156" s="1366"/>
      <c r="AD156" s="1366"/>
      <c r="AE156" s="1366"/>
      <c r="AF156" s="1366"/>
      <c r="AG156" s="1366"/>
      <c r="AH156" s="1366"/>
      <c r="AI156" s="1366"/>
      <c r="AJ156" s="1366"/>
      <c r="AK156" s="1366"/>
      <c r="AL156" s="1366"/>
      <c r="AM156" s="1366"/>
      <c r="AN156" s="1366"/>
      <c r="AO156" s="1366"/>
      <c r="AP156" s="1366"/>
      <c r="AQ156" s="1366"/>
      <c r="AR156" s="1366"/>
      <c r="AS156" s="1366"/>
      <c r="AT156" s="1366"/>
      <c r="AU156" s="1366"/>
      <c r="AV156" s="1366"/>
      <c r="AW156" s="1366"/>
      <c r="AX156" s="1366"/>
      <c r="AY156" s="1366"/>
      <c r="AZ156" s="1366"/>
      <c r="BA156" s="1366"/>
      <c r="BB156" s="1366"/>
      <c r="BC156" s="1366"/>
      <c r="BD156" s="1366"/>
      <c r="BE156" s="1366"/>
      <c r="BF156" s="1366"/>
      <c r="BG156" s="1366"/>
      <c r="BH156" s="1366"/>
      <c r="BI156" s="1366"/>
      <c r="BJ156" s="1366"/>
      <c r="BK156" s="1366"/>
      <c r="BL156" s="1366"/>
      <c r="BM156" s="1366"/>
      <c r="BN156" s="1366"/>
      <c r="BO156" s="1366"/>
      <c r="BP156" s="1366"/>
      <c r="BQ156" s="1366"/>
      <c r="BR156" s="1366"/>
      <c r="BS156" s="1366"/>
      <c r="BT156" s="977"/>
      <c r="BU156" s="977"/>
      <c r="BV156" s="977"/>
      <c r="BW156" s="977"/>
      <c r="BX156" s="977"/>
      <c r="BY156" s="977"/>
      <c r="BZ156" s="977"/>
      <c r="CA156" s="1242"/>
      <c r="CB156" s="1242"/>
      <c r="CC156" s="1242"/>
      <c r="CD156" s="1242"/>
      <c r="CE156" s="1242"/>
      <c r="CF156" s="1242"/>
      <c r="CG156" s="1242"/>
      <c r="CH156" s="1242"/>
      <c r="CI156" s="1242"/>
      <c r="CJ156" s="1242"/>
      <c r="CK156" s="1242"/>
      <c r="CL156" s="1242"/>
      <c r="CM156" s="1242"/>
      <c r="CN156" s="1242"/>
      <c r="CO156" s="1242"/>
      <c r="CP156" s="1242"/>
      <c r="CQ156" s="1366"/>
      <c r="CR156" s="1366"/>
      <c r="CS156" s="1366"/>
      <c r="CT156" s="1366"/>
      <c r="CU156" s="1422"/>
      <c r="CV156"/>
      <c r="CW156"/>
      <c r="CX156"/>
      <c r="CY156"/>
      <c r="CZ156"/>
      <c r="DA156"/>
      <c r="DB156"/>
      <c r="DC156"/>
      <c r="DD156"/>
      <c r="DE156"/>
      <c r="DF156"/>
      <c r="DG156"/>
      <c r="DH156"/>
      <c r="DI156"/>
      <c r="DJ156"/>
      <c r="DK156"/>
      <c r="DL156"/>
      <c r="DM156"/>
    </row>
    <row r="157" spans="1:135" ht="18.95" customHeight="1">
      <c r="A157" s="920"/>
      <c r="B157" s="920"/>
      <c r="C157" s="920"/>
      <c r="D157" s="920"/>
      <c r="E157" s="920"/>
      <c r="F157" s="920"/>
      <c r="I157" s="935"/>
      <c r="J157" s="1366"/>
      <c r="K157" s="1366"/>
      <c r="L157" s="1366"/>
      <c r="M157" s="1366"/>
      <c r="N157" s="1366"/>
      <c r="O157" s="1366"/>
      <c r="P157" s="1366"/>
      <c r="Q157" s="1366"/>
      <c r="R157" s="1366"/>
      <c r="S157" s="1366"/>
      <c r="T157" s="1366"/>
      <c r="U157" s="1366"/>
      <c r="V157" s="1366"/>
      <c r="W157" s="1366"/>
      <c r="X157" s="1366"/>
      <c r="Y157" s="1366"/>
      <c r="Z157" s="1366"/>
      <c r="AA157" s="1366"/>
      <c r="AB157" s="1366"/>
      <c r="AC157" s="1366"/>
      <c r="AD157" s="1366"/>
      <c r="AE157" s="1366"/>
      <c r="AF157" s="1366"/>
      <c r="AG157" s="1366"/>
      <c r="AH157" s="1366"/>
      <c r="AI157" s="1366"/>
      <c r="AJ157" s="1366"/>
      <c r="AK157" s="1366"/>
      <c r="AL157" s="1366"/>
      <c r="AM157" s="1366"/>
      <c r="AN157" s="1366"/>
      <c r="AO157" s="1366"/>
      <c r="AP157" s="1366"/>
      <c r="AQ157" s="1366"/>
      <c r="AR157" s="1366"/>
      <c r="AS157" s="1366"/>
      <c r="AT157" s="1366"/>
      <c r="AU157" s="1366"/>
      <c r="AV157" s="1366"/>
      <c r="AW157" s="1366"/>
      <c r="AX157" s="1366"/>
      <c r="AY157" s="1366"/>
      <c r="AZ157" s="1366"/>
      <c r="BA157" s="1366"/>
      <c r="BB157" s="1366"/>
      <c r="BC157" s="1366"/>
      <c r="BD157" s="1366"/>
      <c r="BE157" s="1366"/>
      <c r="BF157" s="1366"/>
      <c r="BG157" s="1366"/>
      <c r="BH157" s="1366"/>
      <c r="BI157" s="1366"/>
      <c r="BJ157" s="1366"/>
      <c r="BK157" s="1366"/>
      <c r="BL157" s="1366"/>
      <c r="BM157" s="1366"/>
      <c r="BN157" s="1366"/>
      <c r="BO157" s="1366"/>
      <c r="BP157" s="1366"/>
      <c r="BQ157" s="1366"/>
      <c r="BR157" s="1366"/>
      <c r="BS157" s="1366"/>
      <c r="BT157" s="1372"/>
      <c r="BU157" s="1372"/>
      <c r="BV157" s="1372"/>
      <c r="BW157" s="1372"/>
      <c r="BX157" s="1372"/>
      <c r="BY157" s="978" t="s">
        <v>1557</v>
      </c>
      <c r="BZ157" s="1372"/>
      <c r="CA157" s="978"/>
      <c r="CB157" s="977"/>
      <c r="CC157" s="2889">
        <f>CC153+CC154</f>
        <v>2</v>
      </c>
      <c r="CD157" s="2887"/>
      <c r="CE157" s="2888"/>
      <c r="CF157" s="1355"/>
      <c r="CG157" s="1355"/>
      <c r="CH157" s="1355"/>
      <c r="CI157" s="1079" t="s">
        <v>1590</v>
      </c>
      <c r="CJ157" s="980"/>
      <c r="CK157" s="2889">
        <f>CK153+CK154</f>
        <v>110</v>
      </c>
      <c r="CL157" s="2887"/>
      <c r="CM157" s="2888"/>
      <c r="CN157" s="2889">
        <f>CN153+CN154</f>
        <v>0</v>
      </c>
      <c r="CO157" s="2887"/>
      <c r="CP157" s="2888"/>
      <c r="CQ157" s="1366"/>
      <c r="CR157" s="1366"/>
      <c r="CS157" s="1366"/>
      <c r="CT157" s="1366"/>
      <c r="CU157" s="1422"/>
      <c r="CV157"/>
      <c r="CW157"/>
      <c r="CX157"/>
      <c r="CY157"/>
      <c r="CZ157"/>
      <c r="DA157"/>
      <c r="DB157"/>
      <c r="DC157"/>
      <c r="DD157"/>
      <c r="DE157"/>
      <c r="DF157"/>
      <c r="DG157"/>
      <c r="DH157"/>
      <c r="DI157"/>
      <c r="DJ157"/>
      <c r="DK157"/>
      <c r="DL157"/>
      <c r="DM157"/>
    </row>
    <row r="158" spans="1:135" ht="5.0999999999999996" customHeight="1">
      <c r="A158" s="920"/>
      <c r="B158" s="920"/>
      <c r="C158" s="920"/>
      <c r="D158" s="920"/>
      <c r="E158" s="920"/>
      <c r="F158" s="920"/>
      <c r="I158" s="935"/>
      <c r="J158" s="1366"/>
      <c r="K158" s="1366"/>
      <c r="L158" s="1366"/>
      <c r="M158" s="1366"/>
      <c r="N158" s="1366"/>
      <c r="O158" s="1366"/>
      <c r="P158" s="1366"/>
      <c r="Q158" s="1366"/>
      <c r="R158" s="1366"/>
      <c r="S158" s="1366"/>
      <c r="T158" s="1366"/>
      <c r="U158" s="1366"/>
      <c r="V158" s="1366"/>
      <c r="W158" s="1366"/>
      <c r="X158" s="1366"/>
      <c r="Y158" s="1366"/>
      <c r="Z158" s="1366"/>
      <c r="AA158" s="1366"/>
      <c r="AB158" s="1366"/>
      <c r="AC158" s="1366"/>
      <c r="AD158" s="1366"/>
      <c r="AE158" s="1366"/>
      <c r="AF158" s="1366"/>
      <c r="AG158" s="1366"/>
      <c r="AH158" s="1366"/>
      <c r="AI158" s="1366"/>
      <c r="AJ158" s="1366"/>
      <c r="AK158" s="1366"/>
      <c r="AL158" s="1366"/>
      <c r="AM158" s="1366"/>
      <c r="AN158" s="1366"/>
      <c r="AO158" s="1366"/>
      <c r="AP158" s="1366"/>
      <c r="AQ158" s="1366"/>
      <c r="AR158" s="1366"/>
      <c r="AS158" s="1366"/>
      <c r="AT158" s="1366"/>
      <c r="AU158" s="1366"/>
      <c r="AV158" s="1366"/>
      <c r="AW158" s="1366"/>
      <c r="AX158" s="1366"/>
      <c r="AY158" s="1366"/>
      <c r="AZ158" s="1366"/>
      <c r="BA158" s="1366"/>
      <c r="BB158" s="1366"/>
      <c r="BC158" s="1366"/>
      <c r="BD158" s="1366"/>
      <c r="BE158" s="1366"/>
      <c r="BF158" s="1366"/>
      <c r="BG158" s="1366"/>
      <c r="BH158" s="1366"/>
      <c r="BI158" s="1366"/>
      <c r="BJ158" s="1366"/>
      <c r="BK158" s="1366"/>
      <c r="BL158" s="1366"/>
      <c r="BM158" s="1366"/>
      <c r="BN158" s="1366"/>
      <c r="BO158" s="1366"/>
      <c r="BP158" s="1366"/>
      <c r="BQ158" s="1366"/>
      <c r="BR158" s="1366"/>
      <c r="BS158" s="1366"/>
      <c r="BT158" s="977"/>
      <c r="BU158" s="977"/>
      <c r="BV158" s="977"/>
      <c r="BW158" s="977"/>
      <c r="BX158" s="977"/>
      <c r="BY158" s="977"/>
      <c r="BZ158" s="977"/>
      <c r="CA158" s="977"/>
      <c r="CB158" s="977"/>
      <c r="CC158" s="977"/>
      <c r="CD158" s="977"/>
      <c r="CE158" s="977"/>
      <c r="CF158" s="1242"/>
      <c r="CG158" s="1242"/>
      <c r="CH158" s="1242"/>
      <c r="CI158" s="977"/>
      <c r="CJ158" s="977"/>
      <c r="CK158" s="977"/>
      <c r="CL158" s="977"/>
      <c r="CM158" s="977"/>
      <c r="CN158" s="977"/>
      <c r="CO158" s="977"/>
      <c r="CP158" s="977"/>
      <c r="CQ158" s="1366"/>
      <c r="CR158" s="1366"/>
      <c r="CS158" s="1366"/>
      <c r="CT158" s="1366"/>
      <c r="CU158" s="1422"/>
      <c r="CV158"/>
      <c r="CW158"/>
      <c r="CX158"/>
      <c r="CY158"/>
      <c r="CZ158"/>
      <c r="DA158"/>
      <c r="DB158"/>
      <c r="DC158"/>
      <c r="DD158"/>
      <c r="DE158"/>
      <c r="DF158"/>
      <c r="DG158"/>
      <c r="DH158"/>
      <c r="DI158"/>
      <c r="DJ158"/>
      <c r="DK158"/>
      <c r="DL158"/>
      <c r="DM158"/>
    </row>
    <row r="159" spans="1:135" ht="9.9499999999999993" customHeight="1">
      <c r="A159" s="920"/>
      <c r="B159" s="920"/>
      <c r="C159" s="920"/>
      <c r="D159" s="920"/>
      <c r="E159" s="920"/>
      <c r="F159" s="920"/>
      <c r="I159" s="936"/>
      <c r="J159" s="939"/>
      <c r="K159" s="939"/>
      <c r="L159" s="939"/>
      <c r="M159" s="939"/>
      <c r="N159" s="939"/>
      <c r="O159" s="939"/>
      <c r="P159" s="939"/>
      <c r="Q159" s="939"/>
      <c r="R159" s="939"/>
      <c r="S159" s="939"/>
      <c r="T159" s="939"/>
      <c r="U159" s="939"/>
      <c r="V159" s="939"/>
      <c r="W159" s="939"/>
      <c r="X159" s="939"/>
      <c r="Y159" s="939"/>
      <c r="Z159" s="939"/>
      <c r="AA159" s="939"/>
      <c r="AB159" s="939"/>
      <c r="AC159" s="939"/>
      <c r="AD159" s="939"/>
      <c r="AE159" s="939"/>
      <c r="AF159" s="939"/>
      <c r="AG159" s="939"/>
      <c r="AH159" s="939"/>
      <c r="AI159" s="939"/>
      <c r="AJ159" s="939"/>
      <c r="AK159" s="939"/>
      <c r="AL159" s="939"/>
      <c r="AM159" s="939"/>
      <c r="AN159" s="939"/>
      <c r="AO159" s="939"/>
      <c r="AP159" s="939"/>
      <c r="AQ159" s="939"/>
      <c r="AR159" s="939"/>
      <c r="AS159" s="939"/>
      <c r="AT159" s="939"/>
      <c r="AU159" s="939"/>
      <c r="AV159" s="939"/>
      <c r="AW159" s="939"/>
      <c r="AX159" s="939"/>
      <c r="AY159" s="939"/>
      <c r="AZ159" s="939"/>
      <c r="BA159" s="939"/>
      <c r="BB159" s="939"/>
      <c r="BC159" s="939"/>
      <c r="BD159" s="939"/>
      <c r="BE159" s="939"/>
      <c r="BF159" s="939"/>
      <c r="BG159" s="939"/>
      <c r="BH159" s="939"/>
      <c r="BI159" s="939"/>
      <c r="BJ159" s="939"/>
      <c r="BK159" s="939"/>
      <c r="BL159" s="939"/>
      <c r="BM159" s="939"/>
      <c r="BN159" s="939"/>
      <c r="BO159" s="939"/>
      <c r="BP159" s="939"/>
      <c r="BQ159" s="939"/>
      <c r="BR159" s="939"/>
      <c r="BS159" s="939"/>
      <c r="BT159" s="939"/>
      <c r="BU159" s="939"/>
      <c r="BV159" s="939"/>
      <c r="BW159" s="939"/>
      <c r="BX159" s="939"/>
      <c r="BY159" s="939"/>
      <c r="BZ159" s="939"/>
      <c r="CA159" s="939"/>
      <c r="CB159" s="939"/>
      <c r="CC159" s="939"/>
      <c r="CD159" s="939"/>
      <c r="CE159" s="939"/>
      <c r="CF159" s="939"/>
      <c r="CG159" s="939"/>
      <c r="CH159" s="939"/>
      <c r="CI159" s="939"/>
      <c r="CJ159" s="1042"/>
      <c r="CK159" s="1042"/>
      <c r="CL159" s="1042"/>
      <c r="CM159" s="1042"/>
      <c r="CN159" s="1042"/>
      <c r="CO159" s="1042"/>
      <c r="CP159" s="1042"/>
      <c r="CQ159" s="1042"/>
      <c r="CR159" s="939"/>
      <c r="CS159" s="521"/>
      <c r="CT159" s="521"/>
      <c r="CU159" s="1390"/>
      <c r="CV159"/>
      <c r="CW159"/>
      <c r="CX159"/>
      <c r="CY159"/>
      <c r="CZ159"/>
      <c r="DA159"/>
      <c r="DB159"/>
      <c r="DC159"/>
      <c r="DD159"/>
      <c r="DE159"/>
      <c r="DF159"/>
      <c r="DG159"/>
      <c r="DH159"/>
      <c r="DI159"/>
      <c r="DJ159"/>
      <c r="DK159"/>
      <c r="DL159"/>
      <c r="DM159"/>
    </row>
    <row r="160" spans="1:135" s="920" customFormat="1" ht="18.95" customHeight="1">
      <c r="J160" s="1050" t="s">
        <v>3063</v>
      </c>
      <c r="CA160" s="974"/>
      <c r="CB160" s="974"/>
      <c r="CC160" s="974"/>
      <c r="CD160" s="974"/>
      <c r="CE160" s="974"/>
      <c r="CG160" s="2331"/>
      <c r="CH160" s="2331"/>
      <c r="CI160" s="2331"/>
      <c r="CJ160" s="2331"/>
      <c r="CK160" s="2331"/>
      <c r="CL160" s="2331"/>
      <c r="CM160" s="2331"/>
      <c r="CN160" s="2331"/>
      <c r="CO160" s="2331"/>
      <c r="CP160" s="2331"/>
      <c r="CQ160" s="2331"/>
      <c r="CR160" s="2331"/>
      <c r="CS160" s="2331"/>
      <c r="CT160" s="2331"/>
      <c r="CU160" s="2331"/>
      <c r="CV160" s="2331"/>
      <c r="CW160" s="2331"/>
      <c r="CX160" s="2331"/>
      <c r="CY160" s="2331"/>
      <c r="CZ160" s="2331"/>
      <c r="DA160" s="2331"/>
    </row>
    <row r="161" spans="1:109" ht="18.95" customHeight="1">
      <c r="A161" s="920"/>
      <c r="B161" s="920"/>
      <c r="C161" s="920"/>
      <c r="D161" s="920"/>
      <c r="E161" s="920"/>
      <c r="F161" s="920"/>
      <c r="CB161" s="974"/>
      <c r="CC161" s="974"/>
      <c r="CD161" s="974"/>
      <c r="CE161" s="974"/>
      <c r="CF161" s="974"/>
      <c r="CG161" s="974"/>
      <c r="CH161" s="974"/>
      <c r="CI161" s="920"/>
      <c r="CJ161" s="920"/>
      <c r="CK161" s="920"/>
      <c r="CL161" s="920"/>
      <c r="CM161" s="920"/>
      <c r="CN161" s="920"/>
      <c r="CO161" s="920"/>
      <c r="CP161" s="920"/>
      <c r="CQ161"/>
      <c r="CR161"/>
      <c r="CS161"/>
      <c r="CT161"/>
      <c r="CU161"/>
      <c r="CV161"/>
      <c r="CW161"/>
      <c r="CX161"/>
      <c r="CY161"/>
      <c r="CZ161"/>
      <c r="DA161"/>
      <c r="DB161"/>
      <c r="DC161"/>
      <c r="DD161"/>
      <c r="DE161"/>
    </row>
    <row r="162" spans="1:109" ht="18.95" customHeight="1">
      <c r="A162" s="920"/>
      <c r="B162" s="920"/>
      <c r="C162" s="920"/>
      <c r="D162" s="920"/>
      <c r="E162" s="920"/>
      <c r="F162" s="920"/>
      <c r="CB162" s="974"/>
      <c r="CC162" s="974"/>
      <c r="CD162" s="974"/>
      <c r="CE162" s="974"/>
      <c r="CF162" s="974"/>
      <c r="CG162" s="974"/>
      <c r="CH162" s="974"/>
      <c r="CI162" s="920"/>
      <c r="CJ162" s="920"/>
      <c r="CK162" s="920"/>
      <c r="CL162" s="920"/>
      <c r="CM162" s="920"/>
      <c r="CN162" s="920"/>
      <c r="CO162" s="920"/>
      <c r="CP162" s="920"/>
      <c r="CQ162"/>
      <c r="CR162"/>
      <c r="CS162"/>
      <c r="CT162"/>
      <c r="CU162"/>
      <c r="CV162"/>
      <c r="CW162"/>
      <c r="CX162"/>
      <c r="CY162"/>
      <c r="CZ162"/>
      <c r="DA162"/>
      <c r="DB162"/>
      <c r="DC162"/>
      <c r="DD162"/>
      <c r="DE162"/>
    </row>
    <row r="163" spans="1:109" ht="18.95" customHeight="1">
      <c r="A163" s="920"/>
      <c r="B163" s="920"/>
      <c r="C163" s="920"/>
      <c r="D163" s="920"/>
      <c r="E163" s="920"/>
      <c r="F163" s="920"/>
      <c r="G163" s="1971" t="s">
        <v>3454</v>
      </c>
      <c r="CB163" s="974"/>
      <c r="CC163" s="974"/>
      <c r="CD163" s="974"/>
      <c r="CE163" s="974"/>
      <c r="CF163" s="974"/>
      <c r="CG163" s="974"/>
      <c r="CH163" s="974"/>
      <c r="CI163" s="920"/>
      <c r="CJ163" s="920"/>
      <c r="CK163" s="920"/>
      <c r="CL163" s="920"/>
      <c r="CM163" s="920"/>
      <c r="CN163" s="920"/>
      <c r="CO163" s="920"/>
      <c r="CP163" s="920"/>
      <c r="CQ163"/>
      <c r="CR163"/>
      <c r="CS163"/>
      <c r="CT163"/>
      <c r="CU163"/>
      <c r="CV163"/>
      <c r="CW163"/>
      <c r="CX163"/>
      <c r="CY163"/>
      <c r="CZ163"/>
      <c r="DA163"/>
      <c r="DB163"/>
      <c r="DC163"/>
      <c r="DD163"/>
      <c r="DE163"/>
    </row>
    <row r="164" spans="1:109" ht="18.95" customHeight="1">
      <c r="A164" s="920"/>
      <c r="B164" s="920"/>
      <c r="C164" s="920"/>
      <c r="D164" s="920"/>
      <c r="E164" s="920"/>
      <c r="F164" s="920"/>
    </row>
    <row r="165" spans="1:109" customFormat="1" ht="5.0999999999999996" customHeight="1">
      <c r="A165" s="920"/>
      <c r="B165" s="920"/>
      <c r="C165" s="920"/>
      <c r="D165" s="920"/>
      <c r="E165" s="920"/>
      <c r="F165" s="920"/>
      <c r="I165" s="2331"/>
      <c r="J165" s="2326"/>
      <c r="K165" s="2327"/>
      <c r="L165" s="2327"/>
      <c r="M165" s="2327"/>
      <c r="N165" s="2327"/>
      <c r="O165" s="2327"/>
      <c r="P165" s="2327"/>
      <c r="Q165" s="2327"/>
      <c r="R165" s="2327"/>
      <c r="S165" s="2328"/>
      <c r="T165" s="2331"/>
      <c r="U165" s="2331"/>
      <c r="V165" s="2331"/>
      <c r="W165" s="2331"/>
      <c r="X165" s="2331"/>
      <c r="Y165" s="2331"/>
      <c r="Z165" s="2331"/>
      <c r="AA165" s="920"/>
      <c r="AB165" s="2331"/>
      <c r="AC165" s="920"/>
      <c r="AD165" s="920"/>
      <c r="AE165" s="920"/>
      <c r="AF165" s="920"/>
      <c r="AG165" s="920"/>
      <c r="AH165" s="920"/>
      <c r="AI165" s="920"/>
      <c r="AJ165" s="920"/>
      <c r="AK165" s="920"/>
      <c r="AL165" s="920"/>
      <c r="AM165" s="920"/>
      <c r="AN165" s="920"/>
      <c r="AO165" s="920"/>
      <c r="AP165" s="920"/>
      <c r="AQ165" s="920"/>
      <c r="AR165" s="920"/>
      <c r="AS165" s="920"/>
      <c r="AT165" s="920"/>
      <c r="AU165" s="920"/>
      <c r="AV165" s="920"/>
      <c r="AW165" s="920"/>
      <c r="AX165" s="486"/>
      <c r="AY165" s="486"/>
      <c r="AZ165" s="486"/>
      <c r="BA165" s="486"/>
      <c r="BB165" s="486"/>
      <c r="BC165" s="486"/>
      <c r="BD165" s="486"/>
      <c r="BE165" s="486"/>
      <c r="BF165" s="486"/>
      <c r="BG165" s="486"/>
      <c r="BH165" s="486"/>
      <c r="BI165" s="486"/>
      <c r="BJ165" s="486"/>
      <c r="BK165" s="920"/>
      <c r="BL165" s="920"/>
      <c r="BM165" s="920"/>
      <c r="BN165" s="920"/>
      <c r="BO165" s="920"/>
      <c r="BP165" s="920"/>
      <c r="BQ165" s="920"/>
      <c r="BR165" s="920"/>
      <c r="BS165" s="486"/>
      <c r="BT165" s="486"/>
      <c r="BU165" s="486"/>
      <c r="BV165" s="486"/>
      <c r="BW165" s="486"/>
      <c r="BX165" s="920"/>
      <c r="BY165" s="920"/>
      <c r="BZ165" s="920"/>
      <c r="CA165" s="920"/>
      <c r="CB165" s="920"/>
      <c r="CC165" s="920"/>
      <c r="CD165" s="486"/>
      <c r="CE165" s="486"/>
      <c r="CF165" s="486"/>
      <c r="CG165" s="486"/>
      <c r="CH165" s="486"/>
      <c r="CI165" s="486"/>
      <c r="CJ165" s="486"/>
      <c r="CK165" s="486"/>
      <c r="CL165" s="486"/>
      <c r="CM165" s="486"/>
      <c r="CN165" s="486"/>
      <c r="CO165" s="486"/>
      <c r="CP165" s="486"/>
      <c r="CQ165" s="486"/>
      <c r="CR165" s="486"/>
      <c r="CS165" s="486"/>
      <c r="CT165" s="486"/>
      <c r="CU165" s="486"/>
      <c r="CV165" s="486"/>
      <c r="CW165" s="486"/>
      <c r="CX165" s="486"/>
      <c r="CY165" s="486"/>
      <c r="CZ165" s="486"/>
      <c r="DA165" s="486"/>
      <c r="DB165" s="486"/>
      <c r="DC165" s="486"/>
      <c r="DD165" s="486"/>
      <c r="DE165" s="486"/>
    </row>
    <row r="166" spans="1:109" customFormat="1" ht="20.100000000000001" customHeight="1">
      <c r="A166" s="920"/>
      <c r="B166" s="920"/>
      <c r="C166" s="920"/>
      <c r="D166" s="920"/>
      <c r="E166" s="920"/>
      <c r="F166" s="920"/>
      <c r="I166" s="2331"/>
      <c r="J166" s="907" t="s">
        <v>3452</v>
      </c>
      <c r="K166" s="908"/>
      <c r="L166" s="908"/>
      <c r="M166" s="908"/>
      <c r="N166" s="908"/>
      <c r="O166" s="908"/>
      <c r="P166" s="908"/>
      <c r="Q166" s="908"/>
      <c r="R166" s="908"/>
      <c r="S166" s="909"/>
      <c r="T166" s="1394" t="s">
        <v>1652</v>
      </c>
      <c r="U166" s="1021"/>
      <c r="V166" s="1021"/>
      <c r="W166" s="1021"/>
      <c r="X166" s="1021"/>
      <c r="Y166" s="1023"/>
      <c r="Z166" s="920"/>
      <c r="AA166" s="920"/>
      <c r="AB166" s="920"/>
      <c r="AC166" s="920"/>
      <c r="AD166" s="920"/>
      <c r="AE166" s="920"/>
      <c r="AF166" s="920"/>
      <c r="AG166" s="920"/>
      <c r="AH166" s="920"/>
      <c r="AI166" s="920"/>
      <c r="AJ166" s="920"/>
      <c r="AK166" s="920"/>
      <c r="AL166" s="920"/>
      <c r="AM166" s="920"/>
      <c r="AN166" s="920"/>
      <c r="AO166" s="920"/>
      <c r="AP166" s="920"/>
      <c r="AQ166" s="920"/>
      <c r="AR166" s="920"/>
      <c r="AS166" s="920"/>
      <c r="AT166" s="920"/>
      <c r="AU166" s="920"/>
      <c r="AV166" s="920"/>
      <c r="AW166" s="920"/>
      <c r="AX166" s="920"/>
      <c r="AY166" s="920"/>
      <c r="AZ166" s="920"/>
      <c r="BA166" s="920"/>
      <c r="BB166" s="920"/>
      <c r="BC166" s="920"/>
      <c r="BD166" s="920"/>
      <c r="BE166" s="920"/>
      <c r="BF166" s="920"/>
      <c r="BG166" s="920"/>
      <c r="BH166" s="920"/>
      <c r="BI166" s="920"/>
      <c r="BJ166" s="486"/>
      <c r="BK166" s="486"/>
      <c r="BL166" s="486"/>
      <c r="BM166" s="486"/>
      <c r="BN166" s="486"/>
      <c r="BO166" s="920"/>
      <c r="BP166" s="920"/>
      <c r="BQ166" s="920"/>
      <c r="BR166" s="920"/>
      <c r="BS166" s="486"/>
      <c r="BT166" s="486"/>
      <c r="BU166" s="486"/>
      <c r="BV166" s="486"/>
      <c r="BW166" s="486"/>
      <c r="BX166" s="486"/>
      <c r="BY166" s="486"/>
      <c r="BZ166" s="486"/>
      <c r="CA166" s="486"/>
      <c r="CB166" s="486"/>
      <c r="CC166" s="486"/>
      <c r="CD166" s="920"/>
      <c r="CE166" s="920"/>
      <c r="CF166" s="920"/>
      <c r="CG166" s="920"/>
      <c r="CH166" s="920"/>
      <c r="CI166" s="486"/>
      <c r="CJ166" s="486"/>
      <c r="CK166" s="486"/>
      <c r="CL166" s="486"/>
    </row>
    <row r="167" spans="1:109" customFormat="1" ht="9.9499999999999993" customHeight="1">
      <c r="A167" s="920"/>
      <c r="B167" s="920"/>
      <c r="C167" s="920"/>
      <c r="D167" s="920"/>
      <c r="E167" s="920"/>
      <c r="F167" s="920"/>
      <c r="I167" s="916"/>
      <c r="J167" s="2331"/>
      <c r="K167" s="2331"/>
      <c r="L167" s="2331"/>
      <c r="M167" s="2331"/>
      <c r="N167" s="2331"/>
      <c r="O167" s="2331"/>
      <c r="P167" s="2331"/>
      <c r="Q167" s="2331"/>
      <c r="R167" s="2331"/>
      <c r="S167" s="2331"/>
      <c r="T167" s="2331"/>
      <c r="U167" s="2331"/>
      <c r="V167" s="2331"/>
      <c r="W167" s="2331"/>
      <c r="X167" s="941"/>
      <c r="Y167" s="941"/>
      <c r="Z167" s="941"/>
      <c r="AA167" s="941"/>
      <c r="AB167" s="941"/>
      <c r="AC167" s="941"/>
      <c r="AD167" s="941"/>
      <c r="AE167" s="941"/>
      <c r="AF167" s="941"/>
      <c r="AG167" s="941"/>
      <c r="AH167" s="941"/>
      <c r="AI167" s="941"/>
      <c r="AJ167" s="941"/>
      <c r="AK167" s="941"/>
      <c r="AL167" s="941"/>
      <c r="AM167" s="941"/>
      <c r="AN167" s="941"/>
      <c r="AO167" s="941"/>
      <c r="AP167" s="941"/>
      <c r="AQ167" s="941"/>
      <c r="AR167" s="941"/>
      <c r="AS167" s="941"/>
      <c r="AT167" s="941"/>
      <c r="AU167" s="941"/>
      <c r="AV167" s="941"/>
      <c r="AW167" s="941"/>
      <c r="AX167" s="941"/>
      <c r="AY167" s="941"/>
      <c r="AZ167" s="941"/>
      <c r="BA167" s="941"/>
      <c r="BB167" s="941"/>
      <c r="BC167" s="941"/>
      <c r="BD167" s="941"/>
      <c r="BE167" s="941"/>
      <c r="BF167" s="941"/>
      <c r="BG167" s="941"/>
      <c r="BH167" s="941"/>
      <c r="BI167" s="941"/>
      <c r="BJ167" s="941"/>
      <c r="BK167" s="941"/>
      <c r="BL167" s="941"/>
      <c r="BM167" s="941"/>
      <c r="BN167" s="941"/>
      <c r="BO167" s="941"/>
      <c r="BP167" s="941"/>
      <c r="BQ167" s="941"/>
      <c r="BR167" s="941"/>
      <c r="BS167" s="941"/>
      <c r="BT167" s="941"/>
      <c r="BU167" s="941"/>
      <c r="BV167" s="941"/>
      <c r="BW167" s="941"/>
      <c r="BX167" s="941"/>
      <c r="BY167" s="941"/>
      <c r="BZ167" s="941"/>
      <c r="CA167" s="941"/>
      <c r="CB167" s="941"/>
      <c r="CC167" s="941"/>
      <c r="CD167" s="941"/>
      <c r="CE167" s="941"/>
      <c r="CF167" s="941"/>
      <c r="CG167" s="941"/>
      <c r="CH167" s="941"/>
      <c r="CI167" s="941"/>
      <c r="CJ167" s="941"/>
      <c r="CK167" s="941"/>
      <c r="CL167" s="941"/>
      <c r="CM167" s="914"/>
    </row>
    <row r="168" spans="1:109" ht="20.100000000000001" customHeight="1">
      <c r="A168" s="920"/>
      <c r="B168" s="920"/>
      <c r="C168" s="920"/>
      <c r="D168" s="920"/>
      <c r="E168" s="920"/>
      <c r="F168" s="920"/>
      <c r="I168" s="935"/>
      <c r="J168" s="949" t="s">
        <v>2024</v>
      </c>
      <c r="K168" s="752"/>
      <c r="L168" s="752"/>
      <c r="M168" s="752"/>
      <c r="N168" s="2865" t="s">
        <v>1179</v>
      </c>
      <c r="O168" s="2866"/>
      <c r="P168" s="2866"/>
      <c r="Q168" s="2866"/>
      <c r="R168" s="2867"/>
      <c r="S168" s="915" t="s">
        <v>1180</v>
      </c>
      <c r="T168" s="920" t="s">
        <v>737</v>
      </c>
      <c r="U168" s="951" t="s">
        <v>1539</v>
      </c>
      <c r="V168" s="920"/>
      <c r="W168" s="920"/>
      <c r="X168" s="1056" t="s">
        <v>1630</v>
      </c>
      <c r="Y168" s="1056"/>
      <c r="Z168" s="1056"/>
      <c r="AA168" s="938"/>
      <c r="AB168" s="1154" t="s">
        <v>2271</v>
      </c>
      <c r="AC168" s="1155"/>
      <c r="AD168" s="1155"/>
      <c r="AE168" s="1155"/>
      <c r="AF168" s="1155"/>
      <c r="AG168" s="1156"/>
      <c r="AH168" s="986" t="s">
        <v>912</v>
      </c>
      <c r="AJ168" s="949" t="s">
        <v>1629</v>
      </c>
      <c r="AM168" s="2010" t="s">
        <v>3059</v>
      </c>
      <c r="AN168" s="2011"/>
      <c r="AO168" s="2011"/>
      <c r="AP168" s="2011"/>
      <c r="AQ168" s="2011"/>
      <c r="AR168" s="2012"/>
      <c r="AW168" s="926" t="s">
        <v>1544</v>
      </c>
      <c r="AX168" s="927"/>
      <c r="AY168" s="928"/>
      <c r="AZ168" s="926" t="s">
        <v>2119</v>
      </c>
      <c r="BA168" s="927"/>
      <c r="BB168" s="928"/>
      <c r="BC168" s="926" t="s">
        <v>1538</v>
      </c>
      <c r="BD168" s="927"/>
      <c r="BE168" s="928"/>
      <c r="BG168" s="1507" t="s">
        <v>2533</v>
      </c>
      <c r="BH168" s="1508"/>
      <c r="BI168" s="1508"/>
      <c r="BJ168" s="1509"/>
      <c r="BK168" s="1949"/>
      <c r="BV168" s="920"/>
      <c r="BW168" s="920"/>
      <c r="BX168" s="920"/>
      <c r="BY168" s="920"/>
      <c r="BZ168" s="920"/>
      <c r="CA168" s="920"/>
      <c r="CB168" s="920"/>
      <c r="CC168" s="920"/>
      <c r="CD168" s="920"/>
      <c r="CE168" s="920"/>
      <c r="CF168" s="920"/>
      <c r="CG168" s="920"/>
      <c r="CH168" s="920"/>
      <c r="CI168" s="920"/>
      <c r="CJ168" s="920"/>
      <c r="CK168" s="920"/>
      <c r="CL168" s="920"/>
      <c r="CM168" s="920"/>
    </row>
    <row r="169" spans="1:109" ht="9.9499999999999993" customHeight="1">
      <c r="A169" s="920"/>
      <c r="B169" s="920"/>
      <c r="C169" s="920"/>
      <c r="D169" s="920"/>
      <c r="E169" s="920"/>
      <c r="F169" s="920"/>
      <c r="I169" s="935"/>
      <c r="J169" s="949"/>
      <c r="K169" s="752"/>
      <c r="L169" s="752"/>
      <c r="M169" s="1419"/>
      <c r="N169" s="1419"/>
      <c r="O169" s="1419"/>
      <c r="P169" s="1419"/>
      <c r="Q169" s="1419"/>
      <c r="R169" s="1459"/>
      <c r="S169" s="920"/>
      <c r="T169" s="951"/>
      <c r="U169" s="920"/>
      <c r="V169" s="920"/>
      <c r="W169" s="1056"/>
      <c r="X169" s="1056"/>
      <c r="Y169" s="1056"/>
      <c r="Z169" s="938"/>
      <c r="AA169" s="1045"/>
      <c r="AB169" s="1045"/>
      <c r="AC169" s="1045"/>
      <c r="AD169" s="1045"/>
      <c r="AE169" s="1045"/>
      <c r="AF169" s="1045"/>
      <c r="AG169" s="1045"/>
      <c r="BU169" s="920"/>
      <c r="BV169" s="920"/>
      <c r="BW169" s="920"/>
      <c r="BX169" s="920"/>
      <c r="BY169" s="920"/>
      <c r="BZ169" s="920"/>
      <c r="CA169" s="920"/>
      <c r="CB169" s="920"/>
      <c r="CC169" s="920"/>
      <c r="CD169" s="920"/>
      <c r="CE169" s="920"/>
      <c r="CF169" s="920"/>
      <c r="CG169" s="920"/>
      <c r="CH169" s="920"/>
      <c r="CI169" s="920"/>
      <c r="CJ169" s="920"/>
      <c r="CK169" s="920"/>
      <c r="CL169" s="920"/>
      <c r="CM169" s="920"/>
    </row>
    <row r="170" spans="1:109" ht="20.100000000000001" customHeight="1">
      <c r="A170" s="920"/>
      <c r="B170" s="920"/>
      <c r="C170" s="920"/>
      <c r="D170" s="920"/>
      <c r="E170" s="920"/>
      <c r="F170" s="920"/>
      <c r="I170" s="935"/>
      <c r="J170" s="949" t="s">
        <v>1522</v>
      </c>
      <c r="K170" s="752"/>
      <c r="L170" s="752"/>
      <c r="M170" s="752"/>
      <c r="N170" s="2868" t="s">
        <v>3410</v>
      </c>
      <c r="O170" s="2869"/>
      <c r="P170" s="2870"/>
      <c r="Q170" s="946" t="s">
        <v>1115</v>
      </c>
      <c r="R170" s="2865" t="s">
        <v>1523</v>
      </c>
      <c r="S170" s="2866"/>
      <c r="T170" s="2867"/>
      <c r="U170" s="946" t="s">
        <v>1115</v>
      </c>
      <c r="V170" s="2865" t="s">
        <v>1524</v>
      </c>
      <c r="W170" s="2866"/>
      <c r="X170" s="2867"/>
      <c r="Y170" s="946" t="s">
        <v>1115</v>
      </c>
      <c r="Z170" s="938"/>
      <c r="AA170" s="1045"/>
      <c r="AB170" s="1045"/>
      <c r="AC170" s="1045"/>
      <c r="AD170" s="1045"/>
      <c r="AE170" s="1045"/>
      <c r="AF170" s="1045"/>
      <c r="AG170" s="1045"/>
      <c r="AZ170" s="2211" t="s">
        <v>3425</v>
      </c>
      <c r="BA170" s="1056"/>
      <c r="BB170" s="1056"/>
      <c r="BC170" s="1056"/>
      <c r="BU170" s="920"/>
      <c r="BV170" s="920"/>
      <c r="BW170" s="920"/>
      <c r="BX170" s="920"/>
      <c r="BY170" s="920"/>
      <c r="BZ170" s="920"/>
      <c r="CA170" s="920"/>
      <c r="CB170" s="920"/>
      <c r="CC170" s="920"/>
      <c r="CD170" s="920"/>
      <c r="CE170" s="920"/>
      <c r="CF170" s="920"/>
      <c r="CG170" s="920"/>
      <c r="CH170" s="920"/>
      <c r="CI170" s="920"/>
      <c r="CJ170" s="920"/>
      <c r="CK170" s="920"/>
      <c r="CL170" s="920"/>
      <c r="CM170" s="920"/>
    </row>
    <row r="171" spans="1:109" ht="9.9499999999999993" customHeight="1">
      <c r="A171" s="920"/>
      <c r="B171" s="920"/>
      <c r="C171" s="920"/>
      <c r="D171" s="920"/>
      <c r="E171" s="920"/>
      <c r="F171" s="920"/>
      <c r="I171" s="935"/>
      <c r="J171" s="2325"/>
      <c r="K171" s="1045"/>
      <c r="L171" s="1045"/>
      <c r="M171" s="1045"/>
      <c r="N171" s="1045"/>
      <c r="O171" s="1045"/>
      <c r="P171" s="1045"/>
      <c r="Q171" s="1045"/>
      <c r="R171" s="1045"/>
      <c r="S171" s="1045"/>
      <c r="T171" s="1045"/>
      <c r="U171" s="1045"/>
      <c r="V171" s="1045"/>
      <c r="W171" s="1045"/>
      <c r="X171" s="1045"/>
      <c r="Y171" s="1045"/>
      <c r="Z171" s="1045"/>
      <c r="AA171" s="1045"/>
      <c r="AB171" s="1045"/>
      <c r="AC171" s="1045"/>
      <c r="AD171" s="1045"/>
      <c r="AE171" s="1045"/>
      <c r="AF171" s="1045"/>
      <c r="AG171" s="1045"/>
      <c r="AH171" s="1045"/>
      <c r="BH171" s="1045"/>
      <c r="BI171" s="1045"/>
      <c r="BJ171" s="1045"/>
      <c r="BK171" s="1045"/>
      <c r="BL171" s="1045"/>
      <c r="BM171" s="1045"/>
      <c r="BN171" s="1045"/>
      <c r="BO171" s="1045"/>
      <c r="BP171" s="1045"/>
      <c r="BQ171" s="1045"/>
      <c r="BR171" s="1045"/>
      <c r="BS171" s="1045"/>
      <c r="BT171" s="1045"/>
      <c r="BU171" s="1045"/>
      <c r="BV171" s="920"/>
      <c r="BW171" s="920"/>
      <c r="BX171" s="920"/>
      <c r="BY171" s="920"/>
      <c r="BZ171" s="920"/>
      <c r="CA171" s="920"/>
      <c r="CB171" s="920"/>
      <c r="CC171" s="920"/>
      <c r="CD171" s="920"/>
      <c r="CE171" s="920"/>
      <c r="CF171" s="920"/>
      <c r="CG171" s="920"/>
      <c r="CH171" s="920"/>
      <c r="CI171" s="920"/>
      <c r="CJ171" s="920"/>
      <c r="CK171" s="920"/>
      <c r="CL171" s="920"/>
      <c r="CM171" s="920"/>
    </row>
    <row r="172" spans="1:109" ht="18.95" customHeight="1">
      <c r="A172" s="920"/>
      <c r="B172" s="920"/>
      <c r="C172" s="920"/>
      <c r="D172" s="920"/>
      <c r="E172" s="920"/>
      <c r="F172" s="920"/>
      <c r="I172" s="935"/>
      <c r="J172" s="949" t="s">
        <v>1573</v>
      </c>
      <c r="K172" s="910"/>
      <c r="L172" s="910"/>
      <c r="M172" s="981"/>
      <c r="N172" s="982" t="s">
        <v>1521</v>
      </c>
      <c r="O172" s="983"/>
      <c r="P172" s="983"/>
      <c r="Q172" s="983"/>
      <c r="R172" s="983"/>
      <c r="S172" s="986" t="s">
        <v>912</v>
      </c>
      <c r="T172" s="910" t="s">
        <v>1682</v>
      </c>
      <c r="U172" s="910"/>
      <c r="V172" s="981"/>
      <c r="W172" s="982" t="s">
        <v>1521</v>
      </c>
      <c r="X172" s="983"/>
      <c r="Y172" s="983"/>
      <c r="Z172" s="983"/>
      <c r="AA172" s="984"/>
      <c r="AB172" s="986" t="s">
        <v>912</v>
      </c>
      <c r="AC172" s="1045"/>
      <c r="AD172" s="1045"/>
      <c r="AE172" s="1045"/>
      <c r="AF172" s="1045"/>
      <c r="AG172" s="1045"/>
      <c r="AH172" s="1045"/>
      <c r="AI172" s="1045"/>
      <c r="BF172" s="1045"/>
      <c r="BG172" s="1045"/>
      <c r="BH172" s="1045"/>
      <c r="BI172" s="1045"/>
      <c r="BJ172" s="1045"/>
      <c r="BK172" s="1045"/>
      <c r="BL172" s="1045"/>
      <c r="BM172" s="1045"/>
      <c r="BN172" s="1045"/>
      <c r="BO172" s="1045"/>
      <c r="BP172" s="1045"/>
      <c r="BQ172" s="1045"/>
      <c r="BR172" s="1045"/>
      <c r="BS172" s="1045"/>
      <c r="BT172" s="1045"/>
      <c r="BU172" s="1045"/>
      <c r="BV172" s="1045"/>
      <c r="BW172" s="920"/>
      <c r="BX172" s="920"/>
      <c r="BY172" s="920"/>
      <c r="BZ172" s="920"/>
      <c r="CA172" s="920"/>
      <c r="CB172" s="920"/>
      <c r="CC172" s="920"/>
      <c r="CD172" s="920"/>
      <c r="CE172" s="920"/>
      <c r="CF172" s="920"/>
      <c r="CG172" s="920"/>
      <c r="CH172" s="920"/>
      <c r="CI172" s="920"/>
      <c r="CJ172" s="920"/>
      <c r="CK172" s="920"/>
      <c r="CL172" s="920"/>
      <c r="CM172" s="920"/>
    </row>
    <row r="173" spans="1:109" ht="18.95" customHeight="1">
      <c r="A173" s="920"/>
      <c r="B173" s="920"/>
      <c r="C173" s="920"/>
      <c r="D173" s="920"/>
      <c r="E173" s="920"/>
      <c r="F173" s="920"/>
      <c r="I173" s="935"/>
      <c r="J173" s="920"/>
      <c r="K173" s="1045"/>
      <c r="L173" s="1045"/>
      <c r="M173" s="1045"/>
      <c r="N173" s="1045"/>
      <c r="O173" s="1045"/>
      <c r="P173" s="1045"/>
      <c r="Q173" s="1045"/>
      <c r="R173" s="1045"/>
      <c r="S173" s="1045"/>
      <c r="T173" s="1045"/>
      <c r="U173" s="1045"/>
      <c r="V173" s="1045"/>
      <c r="W173" s="1045"/>
      <c r="X173" s="1045"/>
      <c r="Y173" s="1045"/>
      <c r="Z173" s="1045"/>
      <c r="AA173" s="1045"/>
      <c r="AB173" s="1045"/>
      <c r="AC173" s="1045"/>
      <c r="AD173" s="1045"/>
      <c r="AE173" s="1045"/>
      <c r="AF173" s="1045"/>
      <c r="AG173" s="1045"/>
      <c r="AH173" s="1045"/>
      <c r="BC173" s="1045"/>
      <c r="BD173" s="1045"/>
      <c r="BE173" s="1045"/>
      <c r="BF173" s="1045"/>
      <c r="BG173" s="1045"/>
      <c r="BH173" s="1045"/>
      <c r="BI173" s="1045"/>
      <c r="BJ173" s="1045"/>
      <c r="BK173" s="1045"/>
      <c r="BL173" s="1045"/>
      <c r="BM173" s="1045"/>
      <c r="BN173" s="1045"/>
      <c r="BO173" s="1045"/>
      <c r="BP173" s="1045"/>
      <c r="BQ173" s="1045"/>
      <c r="BR173" s="1045"/>
      <c r="BS173" s="1045"/>
      <c r="BT173" s="1045"/>
      <c r="BU173" s="1045"/>
      <c r="BV173" s="920"/>
      <c r="BW173" s="920"/>
      <c r="BX173" s="920"/>
      <c r="BY173" s="920"/>
      <c r="BZ173" s="920"/>
      <c r="CA173" s="920"/>
      <c r="CB173" s="920"/>
      <c r="CC173" s="920"/>
      <c r="CD173" s="920"/>
      <c r="CE173" s="920"/>
      <c r="CF173" s="920"/>
      <c r="CG173" s="920"/>
      <c r="CH173" s="920"/>
      <c r="CI173" s="920"/>
      <c r="CJ173" s="920"/>
      <c r="CK173" s="920"/>
      <c r="CL173" s="920"/>
      <c r="CM173" s="920"/>
    </row>
    <row r="174" spans="1:109" ht="18.95" customHeight="1">
      <c r="A174" s="920"/>
      <c r="B174" s="920"/>
      <c r="C174" s="920"/>
      <c r="D174" s="920"/>
      <c r="E174" s="920"/>
      <c r="F174" s="920"/>
      <c r="I174" s="935"/>
      <c r="J174" s="1365" t="s">
        <v>2166</v>
      </c>
      <c r="K174" s="1045"/>
      <c r="L174" s="1045"/>
      <c r="M174" s="1045"/>
      <c r="N174" s="1045"/>
      <c r="O174" s="1045"/>
      <c r="P174" s="1045"/>
      <c r="Q174" s="1045"/>
      <c r="R174" s="1045"/>
      <c r="S174" s="1045"/>
      <c r="T174" s="1045"/>
      <c r="U174" s="1045"/>
      <c r="V174" s="1045"/>
      <c r="W174" s="1045"/>
      <c r="X174" s="1045"/>
      <c r="Y174" s="1045"/>
      <c r="Z174" s="1045"/>
      <c r="AA174" s="1045"/>
      <c r="AB174" s="1045"/>
      <c r="AC174" s="1045"/>
      <c r="AD174" s="1045"/>
      <c r="AE174" s="1045"/>
      <c r="AF174" s="1045"/>
      <c r="AG174" s="1045"/>
      <c r="AH174" s="1045"/>
      <c r="AI174" s="1050"/>
      <c r="AJ174" s="1045"/>
      <c r="AK174" s="1045"/>
      <c r="AL174" s="1045"/>
      <c r="AM174" s="1050"/>
      <c r="AN174" s="1045"/>
      <c r="AO174" s="1045"/>
      <c r="AP174" s="1045"/>
      <c r="AQ174" s="1045"/>
      <c r="AR174" s="1045"/>
      <c r="BA174" s="1045"/>
      <c r="BB174" s="1045"/>
      <c r="BC174" s="1045"/>
      <c r="BD174" s="1045"/>
      <c r="BE174" s="1045"/>
      <c r="BF174" s="1045"/>
      <c r="BG174" s="1045"/>
      <c r="BH174" s="1045"/>
      <c r="BI174" s="1045"/>
      <c r="BJ174" s="1045"/>
      <c r="BK174" s="1045"/>
      <c r="BL174" s="1045"/>
      <c r="BM174" s="1045"/>
      <c r="BN174" s="1045"/>
      <c r="BO174" s="1045"/>
      <c r="BP174" s="1045"/>
      <c r="BQ174" s="1045"/>
      <c r="BR174" s="1045"/>
      <c r="BS174" s="1045"/>
      <c r="BT174" s="1045"/>
      <c r="BU174" s="1045"/>
      <c r="BV174" s="920"/>
      <c r="BW174" s="920"/>
      <c r="BX174" s="920"/>
      <c r="BY174" s="920"/>
      <c r="BZ174" s="920"/>
      <c r="CA174" s="920"/>
      <c r="CB174" s="920"/>
      <c r="CC174" s="920"/>
      <c r="CD174" s="920"/>
      <c r="CE174" s="920"/>
      <c r="CF174" s="920"/>
      <c r="CG174" s="920"/>
      <c r="CH174" s="920"/>
      <c r="CI174" s="920"/>
      <c r="CJ174" s="920"/>
      <c r="CK174" s="920"/>
      <c r="CL174" s="920"/>
      <c r="CM174" s="920"/>
    </row>
    <row r="175" spans="1:109" ht="5.0999999999999996" customHeight="1">
      <c r="A175" s="920"/>
      <c r="B175" s="920"/>
      <c r="C175" s="920"/>
      <c r="D175" s="920"/>
      <c r="E175" s="920"/>
      <c r="F175" s="920"/>
      <c r="I175" s="935"/>
      <c r="J175" s="920"/>
      <c r="K175" s="1045"/>
      <c r="L175" s="1045"/>
      <c r="M175" s="1045"/>
      <c r="N175" s="1045"/>
      <c r="O175" s="1045"/>
      <c r="P175" s="1045"/>
      <c r="Q175" s="1045"/>
      <c r="R175" s="1045"/>
      <c r="S175" s="1045"/>
      <c r="T175" s="1045"/>
      <c r="U175" s="1045"/>
      <c r="V175" s="1045"/>
      <c r="W175" s="1045"/>
      <c r="X175" s="1045"/>
      <c r="Y175" s="1045"/>
      <c r="Z175" s="1045"/>
      <c r="AA175" s="1045"/>
      <c r="AB175" s="1045"/>
      <c r="AC175" s="1045"/>
      <c r="AD175" s="1045"/>
      <c r="AE175" s="1045"/>
      <c r="AF175" s="1045"/>
      <c r="AG175" s="1045"/>
      <c r="AH175" s="1045"/>
      <c r="AI175" s="1050"/>
      <c r="AJ175" s="1045"/>
      <c r="AK175" s="1045"/>
      <c r="AL175" s="1045"/>
      <c r="AM175" s="1050"/>
      <c r="AN175" s="1045"/>
      <c r="AO175" s="1045"/>
      <c r="AP175" s="1045"/>
      <c r="AQ175" s="1045"/>
      <c r="AR175" s="1045"/>
      <c r="BA175" s="1045"/>
      <c r="BB175" s="1045"/>
      <c r="BC175" s="1045"/>
      <c r="BD175" s="1045"/>
      <c r="BE175" s="1045"/>
      <c r="BF175" s="1045"/>
      <c r="BG175" s="1045"/>
      <c r="BH175" s="1045"/>
      <c r="BI175" s="1045"/>
      <c r="BJ175" s="1045"/>
      <c r="BK175" s="1045"/>
      <c r="BL175" s="1045"/>
      <c r="BM175" s="1045"/>
      <c r="BN175" s="1045"/>
      <c r="BO175" s="1045"/>
      <c r="BP175" s="1045"/>
      <c r="BQ175" s="1045"/>
      <c r="BR175" s="1045"/>
      <c r="BS175" s="1045"/>
      <c r="BT175" s="1045"/>
      <c r="BU175" s="1045"/>
      <c r="BV175" s="920"/>
      <c r="BW175" s="920"/>
      <c r="BX175" s="920"/>
      <c r="BY175" s="920"/>
      <c r="BZ175" s="920"/>
      <c r="CA175" s="920"/>
      <c r="CB175" s="920"/>
      <c r="CC175" s="920"/>
      <c r="CD175" s="920"/>
      <c r="CE175" s="920"/>
      <c r="CF175" s="920"/>
      <c r="CG175" s="920"/>
      <c r="CH175" s="920"/>
      <c r="CI175" s="920"/>
      <c r="CJ175" s="920"/>
      <c r="CK175" s="920"/>
      <c r="CL175" s="920"/>
      <c r="CM175" s="920"/>
    </row>
    <row r="176" spans="1:109" ht="18.95" customHeight="1">
      <c r="A176" s="920"/>
      <c r="B176" s="920"/>
      <c r="C176" s="920"/>
      <c r="D176" s="920"/>
      <c r="E176" s="920"/>
      <c r="F176" s="920"/>
      <c r="I176" s="935"/>
      <c r="J176" s="2880" t="s">
        <v>1559</v>
      </c>
      <c r="K176" s="2810" t="s">
        <v>1630</v>
      </c>
      <c r="L176" s="2882"/>
      <c r="M176" s="2882"/>
      <c r="N176" s="2882"/>
      <c r="O176" s="2812"/>
      <c r="P176" s="966" t="s">
        <v>2147</v>
      </c>
      <c r="Q176" s="967"/>
      <c r="R176" s="930"/>
      <c r="S176" s="930"/>
      <c r="T176" s="930"/>
      <c r="U176" s="930"/>
      <c r="V176" s="930"/>
      <c r="W176" s="930"/>
      <c r="X176" s="930"/>
      <c r="Y176" s="930"/>
      <c r="Z176" s="930"/>
      <c r="AA176" s="931"/>
      <c r="AB176" s="929" t="s">
        <v>1586</v>
      </c>
      <c r="AC176" s="930"/>
      <c r="AD176" s="930"/>
      <c r="AE176" s="930"/>
      <c r="AF176" s="930"/>
      <c r="AG176" s="930"/>
      <c r="AH176" s="930"/>
      <c r="AI176" s="930"/>
      <c r="AJ176" s="930"/>
      <c r="AK176" s="930"/>
      <c r="AL176" s="931"/>
      <c r="AM176" s="929" t="s">
        <v>1527</v>
      </c>
      <c r="AN176" s="930"/>
      <c r="AO176" s="930"/>
      <c r="AP176" s="930"/>
      <c r="AQ176" s="930"/>
      <c r="AR176" s="930"/>
      <c r="AS176" s="930"/>
      <c r="AT176" s="930"/>
      <c r="AU176" s="930"/>
      <c r="AV176" s="930"/>
      <c r="AW176" s="930"/>
      <c r="AX176" s="930"/>
      <c r="AY176" s="930"/>
      <c r="AZ176" s="930"/>
      <c r="BA176" s="930"/>
      <c r="BB176" s="930"/>
      <c r="BC176" s="930"/>
      <c r="BD176" s="930"/>
      <c r="BE176" s="929" t="s">
        <v>2122</v>
      </c>
      <c r="BF176" s="930"/>
      <c r="BG176" s="930"/>
      <c r="BH176" s="930"/>
      <c r="BI176" s="930"/>
      <c r="BJ176" s="930"/>
      <c r="BK176" s="930"/>
      <c r="BL176" s="930"/>
      <c r="BM176" s="930"/>
      <c r="BN176" s="930"/>
      <c r="BO176" s="930"/>
      <c r="BP176" s="931"/>
      <c r="BQ176" s="931"/>
      <c r="BR176" s="931"/>
      <c r="BS176" s="931"/>
      <c r="BT176" s="972" t="s">
        <v>1612</v>
      </c>
      <c r="BU176" s="930"/>
      <c r="BV176" s="930"/>
      <c r="BW176" s="930"/>
      <c r="BX176" s="930"/>
      <c r="BY176" s="930"/>
      <c r="BZ176" s="930"/>
      <c r="CA176" s="931"/>
      <c r="CB176" s="2797" t="s">
        <v>1525</v>
      </c>
      <c r="CC176" s="2798"/>
      <c r="CD176" s="2798"/>
      <c r="CE176" s="2798"/>
      <c r="CF176" s="2798"/>
      <c r="CG176" s="2799"/>
      <c r="CH176" s="2314"/>
      <c r="CI176" s="920"/>
      <c r="CJ176" s="920"/>
      <c r="CK176" s="920"/>
      <c r="CL176" s="920"/>
      <c r="CM176" s="920"/>
    </row>
    <row r="177" spans="1:94" ht="18.95" customHeight="1">
      <c r="A177" s="920"/>
      <c r="B177" s="920"/>
      <c r="C177" s="920"/>
      <c r="D177" s="920"/>
      <c r="E177" s="920"/>
      <c r="F177" s="920"/>
      <c r="I177" s="935"/>
      <c r="J177" s="2881"/>
      <c r="K177" s="2813"/>
      <c r="L177" s="2814"/>
      <c r="M177" s="2814"/>
      <c r="N177" s="2814"/>
      <c r="O177" s="2815"/>
      <c r="P177" s="929" t="s">
        <v>3412</v>
      </c>
      <c r="Q177" s="930"/>
      <c r="R177" s="930"/>
      <c r="S177" s="931"/>
      <c r="T177" s="929" t="s">
        <v>2138</v>
      </c>
      <c r="U177" s="930"/>
      <c r="V177" s="930"/>
      <c r="W177" s="931"/>
      <c r="X177" s="929" t="s">
        <v>2139</v>
      </c>
      <c r="Y177" s="930"/>
      <c r="Z177" s="930"/>
      <c r="AA177" s="931"/>
      <c r="AB177" s="929" t="s">
        <v>699</v>
      </c>
      <c r="AC177" s="930"/>
      <c r="AD177" s="930"/>
      <c r="AE177" s="931"/>
      <c r="AF177" s="929" t="s">
        <v>700</v>
      </c>
      <c r="AG177" s="930"/>
      <c r="AH177" s="930"/>
      <c r="AI177" s="931"/>
      <c r="AJ177" s="929" t="s">
        <v>1531</v>
      </c>
      <c r="AK177" s="930"/>
      <c r="AL177" s="931"/>
      <c r="AM177" s="929" t="s">
        <v>1561</v>
      </c>
      <c r="AN177" s="930"/>
      <c r="AO177" s="931"/>
      <c r="AP177" s="929" t="s">
        <v>1528</v>
      </c>
      <c r="AQ177" s="930"/>
      <c r="AR177" s="930"/>
      <c r="AS177" s="930"/>
      <c r="AT177" s="931"/>
      <c r="AU177" s="929" t="s">
        <v>1529</v>
      </c>
      <c r="AV177" s="930"/>
      <c r="AW177" s="930"/>
      <c r="AX177" s="930"/>
      <c r="AY177" s="930"/>
      <c r="AZ177" s="930"/>
      <c r="BA177" s="931"/>
      <c r="BB177" s="929" t="s">
        <v>1530</v>
      </c>
      <c r="BC177" s="930"/>
      <c r="BD177" s="931"/>
      <c r="BE177" s="966" t="s">
        <v>1534</v>
      </c>
      <c r="BF177" s="967"/>
      <c r="BG177" s="968"/>
      <c r="BH177" s="966" t="s">
        <v>1535</v>
      </c>
      <c r="BI177" s="967"/>
      <c r="BJ177" s="968"/>
      <c r="BK177" s="929" t="s">
        <v>1583</v>
      </c>
      <c r="BL177" s="931"/>
      <c r="BM177" s="931"/>
      <c r="BN177" s="929" t="s">
        <v>1584</v>
      </c>
      <c r="BO177" s="930"/>
      <c r="BP177" s="931"/>
      <c r="BQ177" s="929" t="s">
        <v>1680</v>
      </c>
      <c r="BR177" s="930"/>
      <c r="BS177" s="931"/>
      <c r="BT177" s="929" t="s">
        <v>1583</v>
      </c>
      <c r="BU177" s="930"/>
      <c r="BV177" s="929" t="s">
        <v>1592</v>
      </c>
      <c r="BW177" s="930"/>
      <c r="BX177" s="931"/>
      <c r="BY177" s="966" t="s">
        <v>1585</v>
      </c>
      <c r="BZ177" s="967"/>
      <c r="CA177" s="968"/>
      <c r="CB177" s="2800"/>
      <c r="CC177" s="2801"/>
      <c r="CD177" s="2801"/>
      <c r="CE177" s="2801"/>
      <c r="CF177" s="2801"/>
      <c r="CG177" s="2802"/>
      <c r="CH177" s="2315"/>
      <c r="CI177" s="920"/>
      <c r="CJ177" s="920"/>
      <c r="CK177" s="920"/>
      <c r="CL177" s="920"/>
      <c r="CM177" s="920"/>
    </row>
    <row r="178" spans="1:94" ht="18.95" customHeight="1">
      <c r="A178" s="920"/>
      <c r="B178" s="920"/>
      <c r="C178" s="920"/>
      <c r="D178" s="920"/>
      <c r="E178" s="920"/>
      <c r="F178" s="920"/>
      <c r="I178" s="935"/>
      <c r="J178" s="1387" t="s">
        <v>1759</v>
      </c>
      <c r="K178" s="1029" t="s">
        <v>2271</v>
      </c>
      <c r="L178" s="1027"/>
      <c r="M178" s="1027"/>
      <c r="N178" s="1027"/>
      <c r="O178" s="1028"/>
      <c r="P178" s="1388" t="s">
        <v>3410</v>
      </c>
      <c r="Q178" s="955"/>
      <c r="R178" s="955"/>
      <c r="S178" s="955"/>
      <c r="T178" s="954" t="s">
        <v>1523</v>
      </c>
      <c r="U178" s="955"/>
      <c r="V178" s="955"/>
      <c r="W178" s="955"/>
      <c r="X178" s="954" t="s">
        <v>1524</v>
      </c>
      <c r="Y178" s="955"/>
      <c r="Z178" s="955"/>
      <c r="AA178" s="955"/>
      <c r="AB178" s="932" t="s">
        <v>1560</v>
      </c>
      <c r="AC178" s="933"/>
      <c r="AD178" s="933"/>
      <c r="AE178" s="934"/>
      <c r="AF178" s="932">
        <v>12345</v>
      </c>
      <c r="AG178" s="933"/>
      <c r="AH178" s="933"/>
      <c r="AI178" s="934"/>
      <c r="AJ178" s="932" t="s">
        <v>1518</v>
      </c>
      <c r="AK178" s="933"/>
      <c r="AL178" s="934"/>
      <c r="AM178" s="932" t="s">
        <v>1526</v>
      </c>
      <c r="AN178" s="933"/>
      <c r="AO178" s="934"/>
      <c r="AP178" s="932" t="s">
        <v>1526</v>
      </c>
      <c r="AQ178" s="933"/>
      <c r="AR178" s="933"/>
      <c r="AS178" s="933"/>
      <c r="AT178" s="934"/>
      <c r="AU178" s="932" t="s">
        <v>1562</v>
      </c>
      <c r="AV178" s="933"/>
      <c r="AW178" s="933"/>
      <c r="AX178" s="933"/>
      <c r="AY178" s="933"/>
      <c r="AZ178" s="933"/>
      <c r="BA178" s="934"/>
      <c r="BB178" s="932" t="s">
        <v>1532</v>
      </c>
      <c r="BC178" s="933"/>
      <c r="BD178" s="934"/>
      <c r="BE178" s="932" t="s">
        <v>1596</v>
      </c>
      <c r="BF178" s="933"/>
      <c r="BG178" s="934"/>
      <c r="BH178" s="932">
        <v>1</v>
      </c>
      <c r="BI178" s="933"/>
      <c r="BJ178" s="934"/>
      <c r="BK178" s="932" t="s">
        <v>1595</v>
      </c>
      <c r="BL178" s="933"/>
      <c r="BM178" s="1005"/>
      <c r="BN178" s="932">
        <v>1</v>
      </c>
      <c r="BO178" s="933"/>
      <c r="BP178" s="934"/>
      <c r="BQ178" s="932">
        <v>66</v>
      </c>
      <c r="BR178" s="933"/>
      <c r="BS178" s="934"/>
      <c r="BT178" s="932" t="s">
        <v>1590</v>
      </c>
      <c r="BU178" s="933"/>
      <c r="BV178" s="1006">
        <v>60</v>
      </c>
      <c r="BW178" s="1007"/>
      <c r="BX178" s="1008"/>
      <c r="BY178" s="1009" t="s">
        <v>1520</v>
      </c>
      <c r="BZ178" s="1007"/>
      <c r="CA178" s="1008"/>
      <c r="CB178" s="932" t="s">
        <v>1562</v>
      </c>
      <c r="CC178" s="933"/>
      <c r="CD178" s="933"/>
      <c r="CE178" s="933"/>
      <c r="CF178" s="933"/>
      <c r="CG178" s="934"/>
      <c r="CH178" s="990" t="s">
        <v>1180</v>
      </c>
      <c r="CI178" s="920"/>
      <c r="CJ178" s="920"/>
      <c r="CK178" s="920"/>
      <c r="CL178" s="920"/>
      <c r="CM178" s="920"/>
    </row>
    <row r="179" spans="1:94" ht="18.95" customHeight="1">
      <c r="A179" s="920"/>
      <c r="B179" s="920"/>
      <c r="C179" s="920"/>
      <c r="D179" s="920"/>
      <c r="E179" s="920"/>
      <c r="F179" s="920"/>
      <c r="I179" s="935"/>
      <c r="J179" s="1387" t="s">
        <v>1759</v>
      </c>
      <c r="K179" s="1029" t="s">
        <v>2271</v>
      </c>
      <c r="L179" s="1027"/>
      <c r="M179" s="1027"/>
      <c r="N179" s="1027"/>
      <c r="O179" s="1028"/>
      <c r="P179" s="1388" t="s">
        <v>3410</v>
      </c>
      <c r="Q179" s="955"/>
      <c r="R179" s="955"/>
      <c r="S179" s="955"/>
      <c r="T179" s="954" t="s">
        <v>1523</v>
      </c>
      <c r="U179" s="955"/>
      <c r="V179" s="955"/>
      <c r="W179" s="955"/>
      <c r="X179" s="954" t="s">
        <v>1524</v>
      </c>
      <c r="Y179" s="955"/>
      <c r="Z179" s="955"/>
      <c r="AA179" s="955"/>
      <c r="AB179" s="932" t="s">
        <v>1560</v>
      </c>
      <c r="AC179" s="933"/>
      <c r="AD179" s="933"/>
      <c r="AE179" s="934"/>
      <c r="AF179" s="932">
        <v>12345</v>
      </c>
      <c r="AG179" s="933"/>
      <c r="AH179" s="933"/>
      <c r="AI179" s="934"/>
      <c r="AJ179" s="932" t="s">
        <v>1518</v>
      </c>
      <c r="AK179" s="933"/>
      <c r="AL179" s="934"/>
      <c r="AM179" s="932" t="s">
        <v>1526</v>
      </c>
      <c r="AN179" s="933"/>
      <c r="AO179" s="934"/>
      <c r="AP179" s="932" t="s">
        <v>1526</v>
      </c>
      <c r="AQ179" s="933"/>
      <c r="AR179" s="933"/>
      <c r="AS179" s="933"/>
      <c r="AT179" s="934"/>
      <c r="AU179" s="932" t="s">
        <v>1562</v>
      </c>
      <c r="AV179" s="933"/>
      <c r="AW179" s="933"/>
      <c r="AX179" s="933"/>
      <c r="AY179" s="933"/>
      <c r="AZ179" s="933"/>
      <c r="BA179" s="934"/>
      <c r="BB179" s="932" t="s">
        <v>1532</v>
      </c>
      <c r="BC179" s="933"/>
      <c r="BD179" s="934"/>
      <c r="BE179" s="932" t="s">
        <v>1597</v>
      </c>
      <c r="BF179" s="933"/>
      <c r="BG179" s="934"/>
      <c r="BH179" s="932">
        <v>2</v>
      </c>
      <c r="BI179" s="933"/>
      <c r="BJ179" s="934"/>
      <c r="BK179" s="932" t="s">
        <v>1595</v>
      </c>
      <c r="BL179" s="933"/>
      <c r="BM179" s="1005"/>
      <c r="BN179" s="932">
        <v>1</v>
      </c>
      <c r="BO179" s="933"/>
      <c r="BP179" s="934"/>
      <c r="BQ179" s="932">
        <v>66</v>
      </c>
      <c r="BR179" s="933"/>
      <c r="BS179" s="934"/>
      <c r="BT179" s="932" t="s">
        <v>1590</v>
      </c>
      <c r="BU179" s="933"/>
      <c r="BV179" s="1006">
        <v>40</v>
      </c>
      <c r="BW179" s="1007"/>
      <c r="BX179" s="1008"/>
      <c r="BY179" s="1009" t="s">
        <v>1520</v>
      </c>
      <c r="BZ179" s="1007"/>
      <c r="CA179" s="1008"/>
      <c r="CB179" s="932" t="s">
        <v>1562</v>
      </c>
      <c r="CC179" s="933"/>
      <c r="CD179" s="933"/>
      <c r="CE179" s="933"/>
      <c r="CF179" s="933"/>
      <c r="CG179" s="934"/>
      <c r="CH179" s="989"/>
      <c r="CI179" s="920"/>
      <c r="CJ179" s="920"/>
      <c r="CK179" s="920"/>
      <c r="CL179" s="920"/>
      <c r="CM179" s="920"/>
    </row>
    <row r="180" spans="1:94" ht="18.95" customHeight="1">
      <c r="A180" s="920"/>
      <c r="B180" s="920"/>
      <c r="C180" s="920"/>
      <c r="D180" s="920"/>
      <c r="E180" s="920"/>
      <c r="F180" s="920"/>
      <c r="I180" s="935"/>
      <c r="J180" s="1002" t="s">
        <v>737</v>
      </c>
      <c r="K180" s="1029" t="s">
        <v>2271</v>
      </c>
      <c r="L180" s="1027"/>
      <c r="M180" s="1027"/>
      <c r="N180" s="1027"/>
      <c r="O180" s="1028"/>
      <c r="P180" s="1388" t="s">
        <v>3410</v>
      </c>
      <c r="Q180" s="955"/>
      <c r="R180" s="955"/>
      <c r="S180" s="955"/>
      <c r="T180" s="954" t="s">
        <v>1523</v>
      </c>
      <c r="U180" s="955"/>
      <c r="V180" s="955"/>
      <c r="W180" s="955"/>
      <c r="X180" s="954" t="s">
        <v>1524</v>
      </c>
      <c r="Y180" s="955"/>
      <c r="Z180" s="955"/>
      <c r="AA180" s="955"/>
      <c r="AB180" s="932" t="s">
        <v>1560</v>
      </c>
      <c r="AC180" s="933"/>
      <c r="AD180" s="933"/>
      <c r="AE180" s="934"/>
      <c r="AF180" s="932">
        <v>12345</v>
      </c>
      <c r="AG180" s="933"/>
      <c r="AH180" s="933"/>
      <c r="AI180" s="934"/>
      <c r="AJ180" s="932" t="s">
        <v>1518</v>
      </c>
      <c r="AK180" s="933"/>
      <c r="AL180" s="934"/>
      <c r="AM180" s="932" t="s">
        <v>1526</v>
      </c>
      <c r="AN180" s="933"/>
      <c r="AO180" s="934"/>
      <c r="AP180" s="932" t="s">
        <v>1526</v>
      </c>
      <c r="AQ180" s="933"/>
      <c r="AR180" s="933"/>
      <c r="AS180" s="933"/>
      <c r="AT180" s="934"/>
      <c r="AU180" s="932" t="s">
        <v>1562</v>
      </c>
      <c r="AV180" s="933"/>
      <c r="AW180" s="933"/>
      <c r="AX180" s="933"/>
      <c r="AY180" s="933"/>
      <c r="AZ180" s="933"/>
      <c r="BA180" s="934"/>
      <c r="BB180" s="932" t="s">
        <v>1532</v>
      </c>
      <c r="BC180" s="933"/>
      <c r="BD180" s="934"/>
      <c r="BE180" s="932" t="s">
        <v>1598</v>
      </c>
      <c r="BF180" s="933"/>
      <c r="BG180" s="934"/>
      <c r="BH180" s="932">
        <v>3</v>
      </c>
      <c r="BI180" s="933"/>
      <c r="BJ180" s="934"/>
      <c r="BK180" s="932" t="s">
        <v>1595</v>
      </c>
      <c r="BL180" s="933"/>
      <c r="BM180" s="1005"/>
      <c r="BN180" s="932">
        <v>1</v>
      </c>
      <c r="BO180" s="933"/>
      <c r="BP180" s="934"/>
      <c r="BQ180" s="932">
        <v>66</v>
      </c>
      <c r="BR180" s="933"/>
      <c r="BS180" s="934"/>
      <c r="BT180" s="932" t="s">
        <v>1590</v>
      </c>
      <c r="BU180" s="933"/>
      <c r="BV180" s="1006">
        <v>100</v>
      </c>
      <c r="BW180" s="1007"/>
      <c r="BX180" s="1008"/>
      <c r="BY180" s="1009" t="s">
        <v>1520</v>
      </c>
      <c r="BZ180" s="1007"/>
      <c r="CA180" s="1008"/>
      <c r="CB180" s="932" t="s">
        <v>1562</v>
      </c>
      <c r="CC180" s="933"/>
      <c r="CD180" s="933"/>
      <c r="CE180" s="933"/>
      <c r="CF180" s="933"/>
      <c r="CG180" s="934"/>
      <c r="CH180" s="986"/>
      <c r="CI180" s="920"/>
      <c r="CJ180" s="920"/>
      <c r="CK180" s="920"/>
      <c r="CL180" s="920"/>
      <c r="CM180" s="920"/>
      <c r="CN180" s="920"/>
      <c r="CO180" s="920"/>
      <c r="CP180" s="920"/>
    </row>
    <row r="181" spans="1:94" ht="5.0999999999999996" customHeight="1">
      <c r="A181" s="920"/>
      <c r="B181" s="920"/>
      <c r="C181" s="920"/>
      <c r="D181" s="920"/>
      <c r="E181" s="920"/>
      <c r="F181" s="920"/>
      <c r="I181" s="935"/>
      <c r="J181" s="974"/>
      <c r="K181" s="974"/>
      <c r="L181" s="974"/>
      <c r="M181" s="974"/>
      <c r="N181" s="974"/>
      <c r="O181" s="974"/>
      <c r="P181" s="974"/>
      <c r="Q181" s="974"/>
      <c r="R181" s="974"/>
      <c r="S181" s="974"/>
      <c r="T181" s="974"/>
      <c r="U181" s="974"/>
      <c r="V181" s="974"/>
      <c r="W181" s="974"/>
      <c r="X181" s="974"/>
      <c r="Y181" s="974"/>
      <c r="Z181" s="974"/>
      <c r="AA181" s="974"/>
      <c r="AB181" s="1074"/>
      <c r="AC181" s="1075"/>
      <c r="AD181" s="1075"/>
      <c r="AE181" s="1075"/>
      <c r="AF181" s="1074"/>
      <c r="AG181" s="1075"/>
      <c r="AH181" s="1075"/>
      <c r="AI181" s="1075"/>
      <c r="AJ181" s="1074"/>
      <c r="AK181" s="1075"/>
      <c r="AL181" s="1075"/>
      <c r="AM181" s="1074"/>
      <c r="AN181" s="1075"/>
      <c r="AO181" s="1075"/>
      <c r="AP181" s="1074"/>
      <c r="AQ181" s="1075"/>
      <c r="AR181" s="1075"/>
      <c r="AS181" s="1075"/>
      <c r="AT181" s="1075"/>
      <c r="AU181" s="1074"/>
      <c r="AV181" s="1075"/>
      <c r="AW181" s="1075"/>
      <c r="AX181" s="1075"/>
      <c r="AY181" s="1075"/>
      <c r="AZ181" s="1075"/>
      <c r="BA181" s="1075"/>
      <c r="BB181" s="1074"/>
      <c r="BC181" s="1075"/>
      <c r="BD181" s="1075"/>
      <c r="BE181" s="911"/>
      <c r="BF181" s="911"/>
      <c r="BG181" s="911"/>
      <c r="BH181" s="911"/>
      <c r="BI181" s="911"/>
      <c r="BJ181" s="911"/>
      <c r="BK181" s="911"/>
      <c r="BL181" s="911"/>
      <c r="BM181" s="1077"/>
      <c r="BN181" s="911"/>
      <c r="BO181" s="911"/>
      <c r="BP181" s="911"/>
      <c r="BQ181" s="911"/>
      <c r="BR181" s="911"/>
      <c r="BS181" s="911"/>
      <c r="BT181" s="911"/>
      <c r="BU181" s="911"/>
      <c r="BV181" s="1071"/>
      <c r="BW181" s="1071"/>
      <c r="BX181" s="1071"/>
      <c r="BY181" s="1072"/>
      <c r="BZ181" s="1071"/>
      <c r="CA181" s="1071"/>
      <c r="CB181" s="920"/>
      <c r="CC181" s="920"/>
      <c r="CD181" s="920"/>
      <c r="CE181" s="920"/>
      <c r="CF181" s="920"/>
      <c r="CG181" s="920"/>
      <c r="CH181" s="1073"/>
      <c r="CI181" s="920"/>
      <c r="CJ181" s="920"/>
      <c r="CK181" s="920"/>
      <c r="CL181" s="920"/>
      <c r="CM181" s="920"/>
      <c r="CN181" s="920"/>
      <c r="CO181" s="920"/>
      <c r="CP181" s="920"/>
    </row>
    <row r="182" spans="1:94" ht="5.0999999999999996" customHeight="1">
      <c r="A182" s="920"/>
      <c r="B182" s="920"/>
      <c r="C182" s="920"/>
      <c r="D182" s="920"/>
      <c r="E182" s="920"/>
      <c r="F182" s="920"/>
      <c r="I182" s="935"/>
      <c r="J182" s="977"/>
      <c r="K182" s="977"/>
      <c r="L182" s="977"/>
      <c r="M182" s="977"/>
      <c r="N182" s="977"/>
      <c r="O182" s="977"/>
      <c r="P182" s="977"/>
      <c r="Q182" s="977"/>
      <c r="R182" s="977"/>
      <c r="S182" s="977"/>
      <c r="T182" s="977"/>
      <c r="U182" s="977"/>
      <c r="V182" s="977"/>
      <c r="W182" s="977"/>
      <c r="X182" s="977"/>
      <c r="Y182" s="977"/>
      <c r="Z182" s="977"/>
      <c r="AA182" s="977"/>
      <c r="AB182" s="1366"/>
      <c r="AC182" s="1367"/>
      <c r="AD182" s="1367"/>
      <c r="AE182" s="1367"/>
      <c r="AF182" s="1366"/>
      <c r="AG182" s="1367"/>
      <c r="AH182" s="1367"/>
      <c r="AI182" s="1367"/>
      <c r="AJ182" s="1366"/>
      <c r="AK182" s="1367"/>
      <c r="AL182" s="1367"/>
      <c r="AM182" s="1366"/>
      <c r="AN182" s="1367"/>
      <c r="AO182" s="1367"/>
      <c r="AP182" s="1366"/>
      <c r="AQ182" s="1367"/>
      <c r="AR182" s="1367"/>
      <c r="AS182" s="1367"/>
      <c r="AT182" s="1367"/>
      <c r="AU182" s="1366"/>
      <c r="AV182" s="1367"/>
      <c r="AW182" s="1367"/>
      <c r="AX182" s="1367"/>
      <c r="AY182" s="1367"/>
      <c r="AZ182" s="1367"/>
      <c r="BA182" s="1367"/>
      <c r="BB182" s="1366"/>
      <c r="BC182" s="1367"/>
      <c r="BD182" s="1367"/>
      <c r="BE182" s="1242"/>
      <c r="BF182" s="1242"/>
      <c r="BG182" s="1242"/>
      <c r="BH182" s="1242"/>
      <c r="BI182" s="1242"/>
      <c r="BJ182" s="1242"/>
      <c r="BK182" s="1242"/>
      <c r="BL182" s="1242"/>
      <c r="BM182" s="1079"/>
      <c r="BN182" s="1242"/>
      <c r="BO182" s="1242"/>
      <c r="BP182" s="1242"/>
      <c r="BQ182" s="1242"/>
      <c r="BR182" s="1242"/>
      <c r="BS182" s="1242"/>
      <c r="BT182" s="1242"/>
      <c r="BU182" s="1242"/>
      <c r="BV182" s="1369"/>
      <c r="BW182" s="1369"/>
      <c r="BX182" s="1369"/>
      <c r="BY182" s="1370"/>
      <c r="BZ182" s="1369"/>
      <c r="CA182" s="1369"/>
      <c r="CB182" s="1242"/>
      <c r="CC182" s="1242"/>
      <c r="CD182" s="1242"/>
      <c r="CE182" s="1242"/>
      <c r="CF182" s="1242"/>
      <c r="CG182" s="1242"/>
      <c r="CH182" s="1371"/>
      <c r="CI182" s="920"/>
      <c r="CJ182" s="920"/>
      <c r="CK182" s="920"/>
      <c r="CL182" s="920"/>
      <c r="CM182" s="920"/>
      <c r="CN182" s="920"/>
      <c r="CO182" s="920"/>
      <c r="CP182" s="920"/>
    </row>
    <row r="183" spans="1:94" ht="18.95" customHeight="1">
      <c r="A183" s="920"/>
      <c r="B183" s="920"/>
      <c r="C183" s="920"/>
      <c r="D183" s="920"/>
      <c r="E183" s="920"/>
      <c r="F183" s="920"/>
      <c r="I183" s="935"/>
      <c r="J183" s="1372"/>
      <c r="K183" s="1372"/>
      <c r="L183" s="1372"/>
      <c r="M183" s="1372"/>
      <c r="N183" s="1372"/>
      <c r="O183" s="1372"/>
      <c r="P183" s="1372"/>
      <c r="Q183" s="1372"/>
      <c r="R183" s="1372"/>
      <c r="S183" s="1372"/>
      <c r="T183" s="1372"/>
      <c r="U183" s="1372"/>
      <c r="V183" s="1372"/>
      <c r="W183" s="1372"/>
      <c r="X183" s="1372"/>
      <c r="Y183" s="1372"/>
      <c r="Z183" s="1372"/>
      <c r="AA183" s="1372"/>
      <c r="AB183" s="1366"/>
      <c r="AC183" s="1367"/>
      <c r="AD183" s="1367"/>
      <c r="AE183" s="1367"/>
      <c r="AF183" s="1366"/>
      <c r="AG183" s="1367"/>
      <c r="AH183" s="1367"/>
      <c r="AI183" s="1367"/>
      <c r="AJ183" s="1366"/>
      <c r="AK183" s="1367"/>
      <c r="AL183" s="1367"/>
      <c r="AM183" s="1366"/>
      <c r="AN183" s="1367"/>
      <c r="AO183" s="1367"/>
      <c r="AP183" s="1366"/>
      <c r="AQ183" s="1367"/>
      <c r="AR183" s="1367"/>
      <c r="AS183" s="1367"/>
      <c r="AT183" s="1367"/>
      <c r="AU183" s="1366"/>
      <c r="AV183" s="1367"/>
      <c r="AW183" s="1367"/>
      <c r="AX183" s="1367"/>
      <c r="AY183" s="1367"/>
      <c r="AZ183" s="1367"/>
      <c r="BA183" s="1367"/>
      <c r="BB183" s="1366"/>
      <c r="BC183" s="1367"/>
      <c r="BD183" s="1367"/>
      <c r="BE183" s="1242"/>
      <c r="BF183" s="1242"/>
      <c r="BG183" s="1242"/>
      <c r="BH183" s="1242"/>
      <c r="BI183" s="1242"/>
      <c r="BJ183" s="1242"/>
      <c r="BK183" s="1242"/>
      <c r="BL183" s="1217" t="s">
        <v>1606</v>
      </c>
      <c r="BM183" s="1242"/>
      <c r="BN183" s="2883">
        <f>BN180+BN179+BN178</f>
        <v>3</v>
      </c>
      <c r="BO183" s="2884"/>
      <c r="BP183" s="2885"/>
      <c r="BQ183" s="1355"/>
      <c r="BR183" s="1355"/>
      <c r="BS183" s="1355"/>
      <c r="BT183" s="977"/>
      <c r="BU183" s="977"/>
      <c r="BV183" s="2883">
        <f>BV180+BV179+BV178</f>
        <v>200</v>
      </c>
      <c r="BW183" s="2884"/>
      <c r="BX183" s="2885"/>
      <c r="BY183" s="2886" t="s">
        <v>1520</v>
      </c>
      <c r="BZ183" s="2887"/>
      <c r="CA183" s="2888"/>
      <c r="CB183" s="977"/>
      <c r="CC183" s="977"/>
      <c r="CD183" s="977"/>
      <c r="CE183" s="977"/>
      <c r="CF183" s="977"/>
      <c r="CG183" s="977"/>
      <c r="CH183" s="1371"/>
      <c r="CI183" s="920"/>
      <c r="CJ183" s="920"/>
      <c r="CK183" s="920"/>
      <c r="CL183" s="920"/>
      <c r="CM183" s="920"/>
      <c r="CN183" s="920"/>
      <c r="CO183" s="920"/>
      <c r="CP183" s="920"/>
    </row>
    <row r="184" spans="1:94" ht="5.0999999999999996" customHeight="1">
      <c r="A184" s="920"/>
      <c r="B184" s="920"/>
      <c r="C184" s="920"/>
      <c r="D184" s="920"/>
      <c r="E184" s="920"/>
      <c r="F184" s="920"/>
      <c r="I184" s="935"/>
      <c r="J184" s="977"/>
      <c r="K184" s="977"/>
      <c r="L184" s="977"/>
      <c r="M184" s="977"/>
      <c r="N184" s="977"/>
      <c r="O184" s="977"/>
      <c r="P184" s="977"/>
      <c r="Q184" s="977"/>
      <c r="R184" s="977"/>
      <c r="S184" s="977"/>
      <c r="T184" s="977"/>
      <c r="U184" s="977"/>
      <c r="V184" s="977"/>
      <c r="W184" s="977"/>
      <c r="X184" s="977"/>
      <c r="Y184" s="977"/>
      <c r="Z184" s="977"/>
      <c r="AA184" s="977"/>
      <c r="AB184" s="1366"/>
      <c r="AC184" s="1367"/>
      <c r="AD184" s="1367"/>
      <c r="AE184" s="1367"/>
      <c r="AF184" s="1366"/>
      <c r="AG184" s="1367"/>
      <c r="AH184" s="1367"/>
      <c r="AI184" s="1367"/>
      <c r="AJ184" s="1366"/>
      <c r="AK184" s="1367"/>
      <c r="AL184" s="1367"/>
      <c r="AM184" s="1366"/>
      <c r="AN184" s="1367"/>
      <c r="AO184" s="1367"/>
      <c r="AP184" s="1366"/>
      <c r="AQ184" s="1367"/>
      <c r="AR184" s="1367"/>
      <c r="AS184" s="1367"/>
      <c r="AT184" s="1367"/>
      <c r="AU184" s="1366"/>
      <c r="AV184" s="1367"/>
      <c r="AW184" s="1367"/>
      <c r="AX184" s="1367"/>
      <c r="AY184" s="1367"/>
      <c r="AZ184" s="1367"/>
      <c r="BA184" s="1367"/>
      <c r="BB184" s="1366"/>
      <c r="BC184" s="1367"/>
      <c r="BD184" s="1367"/>
      <c r="BE184" s="1242"/>
      <c r="BF184" s="1242"/>
      <c r="BG184" s="1242"/>
      <c r="BH184" s="1242"/>
      <c r="BI184" s="1242"/>
      <c r="BJ184" s="1242"/>
      <c r="BK184" s="1242"/>
      <c r="BL184" s="1242"/>
      <c r="BM184" s="1079"/>
      <c r="BN184" s="1242"/>
      <c r="BO184" s="1242"/>
      <c r="BP184" s="1242"/>
      <c r="BQ184" s="1242"/>
      <c r="BR184" s="1242"/>
      <c r="BS184" s="1242"/>
      <c r="BT184" s="1242"/>
      <c r="BU184" s="1242"/>
      <c r="BV184" s="1369"/>
      <c r="BW184" s="1369"/>
      <c r="BX184" s="1369"/>
      <c r="BY184" s="1370"/>
      <c r="BZ184" s="1369"/>
      <c r="CA184" s="1369"/>
      <c r="CB184" s="977"/>
      <c r="CC184" s="977"/>
      <c r="CD184" s="977"/>
      <c r="CE184" s="977"/>
      <c r="CF184" s="977"/>
      <c r="CG184" s="977"/>
      <c r="CH184" s="1371"/>
      <c r="CI184" s="920"/>
      <c r="CJ184" s="920"/>
      <c r="CK184" s="920"/>
      <c r="CL184" s="920"/>
      <c r="CM184" s="920"/>
      <c r="CN184" s="920"/>
      <c r="CO184" s="920"/>
      <c r="CP184" s="920"/>
    </row>
    <row r="185" spans="1:94" ht="18.95" customHeight="1">
      <c r="A185" s="920"/>
      <c r="B185" s="920"/>
      <c r="C185" s="920"/>
      <c r="D185" s="920"/>
      <c r="E185" s="920"/>
      <c r="F185" s="920"/>
      <c r="I185" s="935"/>
      <c r="J185" s="920"/>
      <c r="K185" s="920"/>
      <c r="L185" s="920"/>
      <c r="M185" s="920"/>
      <c r="N185" s="920"/>
      <c r="O185" s="920"/>
      <c r="P185" s="920"/>
      <c r="Q185" s="920"/>
      <c r="R185" s="920"/>
      <c r="S185" s="920"/>
      <c r="T185" s="920"/>
      <c r="U185" s="920"/>
      <c r="V185" s="920"/>
      <c r="W185" s="920"/>
      <c r="X185" s="920"/>
      <c r="Y185" s="920"/>
      <c r="Z185" s="920"/>
      <c r="AA185" s="920"/>
      <c r="AB185" s="920"/>
      <c r="AC185" s="920"/>
      <c r="AD185" s="920"/>
      <c r="AE185" s="920"/>
      <c r="AF185" s="920"/>
      <c r="AG185" s="920"/>
      <c r="AH185" s="920"/>
      <c r="AI185" s="920"/>
      <c r="AJ185" s="920"/>
      <c r="AK185" s="920"/>
      <c r="AL185" s="920"/>
      <c r="AM185" s="920"/>
      <c r="AN185" s="920"/>
      <c r="AO185" s="920"/>
      <c r="AP185" s="920"/>
      <c r="AQ185" s="920"/>
      <c r="AR185" s="920"/>
      <c r="AS185" s="920"/>
      <c r="AT185" s="920"/>
      <c r="AU185" s="920"/>
      <c r="AV185" s="920"/>
      <c r="AW185" s="920"/>
      <c r="AX185" s="920"/>
      <c r="AY185" s="920"/>
      <c r="AZ185" s="920"/>
      <c r="BA185" s="920"/>
      <c r="BB185" s="920"/>
      <c r="BC185" s="920"/>
      <c r="BD185" s="920"/>
      <c r="BE185" s="920"/>
      <c r="BF185" s="920"/>
      <c r="BG185" s="920"/>
      <c r="BH185" s="974"/>
      <c r="BI185" s="974"/>
      <c r="BJ185" s="974"/>
      <c r="BK185" s="974"/>
      <c r="BL185" s="974"/>
      <c r="BM185" s="974"/>
      <c r="BN185" s="974"/>
      <c r="BO185" s="920"/>
      <c r="BP185" s="920"/>
      <c r="BQ185" s="920"/>
      <c r="BR185" s="920"/>
      <c r="BS185" s="920"/>
      <c r="BT185" s="920"/>
      <c r="BU185" s="920"/>
      <c r="BV185" s="920"/>
      <c r="BW185" s="920"/>
      <c r="BX185" s="920"/>
      <c r="BY185" s="920"/>
      <c r="BZ185" s="920"/>
      <c r="CA185" s="920"/>
      <c r="CB185" s="920"/>
      <c r="CC185" s="920"/>
      <c r="CD185" s="920"/>
      <c r="CE185" s="920"/>
      <c r="CF185" s="920"/>
      <c r="CG185" s="920"/>
      <c r="CH185" s="920"/>
      <c r="CI185" s="920"/>
      <c r="CJ185" s="920"/>
      <c r="CK185" s="920"/>
      <c r="CL185" s="920"/>
      <c r="CM185" s="920"/>
    </row>
    <row r="186" spans="1:94" ht="18.95" customHeight="1">
      <c r="A186" s="920"/>
      <c r="B186" s="920"/>
      <c r="C186" s="920"/>
      <c r="D186" s="920"/>
      <c r="E186" s="920"/>
      <c r="F186" s="920"/>
      <c r="I186" s="935"/>
      <c r="J186" s="910" t="s">
        <v>2198</v>
      </c>
      <c r="K186" s="752"/>
      <c r="L186" s="752"/>
      <c r="M186" s="752"/>
      <c r="N186" s="917" t="s">
        <v>2200</v>
      </c>
      <c r="O186" s="918"/>
      <c r="P186" s="918"/>
      <c r="Q186" s="919"/>
      <c r="R186" s="1040" t="s">
        <v>3456</v>
      </c>
      <c r="S186" s="918"/>
      <c r="T186" s="918"/>
      <c r="U186" s="919"/>
      <c r="V186" s="986" t="s">
        <v>912</v>
      </c>
      <c r="W186" s="1040" t="s">
        <v>3154</v>
      </c>
      <c r="X186" s="918"/>
      <c r="Y186" s="918"/>
      <c r="Z186" s="919"/>
      <c r="AA186" s="946" t="s">
        <v>1115</v>
      </c>
      <c r="AB186" s="1046" t="s">
        <v>2116</v>
      </c>
      <c r="AC186" s="1047"/>
      <c r="AD186" s="1048"/>
      <c r="BU186" s="920"/>
      <c r="BV186" s="920"/>
      <c r="BW186" s="920"/>
      <c r="BX186" s="920"/>
      <c r="BY186" s="920"/>
      <c r="BZ186" s="920"/>
      <c r="CA186" s="920"/>
      <c r="CB186" s="920"/>
      <c r="CC186" s="920"/>
      <c r="CD186" s="920"/>
      <c r="CE186" s="920"/>
      <c r="CF186" s="920"/>
      <c r="CG186" s="920"/>
      <c r="CH186" s="920"/>
      <c r="CI186" s="920"/>
      <c r="CJ186" s="920"/>
      <c r="CK186" s="920"/>
      <c r="CL186" s="920"/>
      <c r="CM186" s="920"/>
    </row>
    <row r="187" spans="1:94" s="920" customFormat="1" ht="18.95" customHeight="1" thickBot="1">
      <c r="I187" s="935"/>
      <c r="J187" s="1386"/>
      <c r="K187" s="1070"/>
      <c r="L187" s="1070"/>
      <c r="M187" s="1070"/>
      <c r="N187" s="1070"/>
      <c r="O187" s="1070"/>
      <c r="P187" s="1070"/>
      <c r="Q187" s="1070"/>
      <c r="R187" s="1070"/>
      <c r="S187" s="1070"/>
      <c r="T187" s="1070"/>
      <c r="U187" s="1070"/>
      <c r="V187" s="1070"/>
      <c r="W187" s="1070"/>
      <c r="X187" s="1070"/>
      <c r="Y187" s="1070"/>
      <c r="Z187" s="1070"/>
      <c r="AA187" s="1070"/>
      <c r="AB187" s="1070"/>
      <c r="AC187" s="1070"/>
      <c r="AD187" s="1070"/>
      <c r="AE187" s="1070"/>
      <c r="AF187" s="1070"/>
      <c r="AG187" s="1070"/>
      <c r="AH187" s="1070"/>
      <c r="AI187" s="1070"/>
      <c r="AJ187" s="1070"/>
      <c r="AK187" s="1070"/>
      <c r="AL187" s="1070"/>
      <c r="AM187" s="1070"/>
      <c r="AN187" s="1070"/>
      <c r="AO187" s="1070"/>
      <c r="AP187" s="1070"/>
      <c r="AQ187" s="1070"/>
      <c r="AR187" s="1070"/>
      <c r="AS187" s="1070"/>
      <c r="AT187" s="1070"/>
      <c r="AU187" s="1070"/>
      <c r="AV187" s="1070"/>
      <c r="AW187" s="1070"/>
      <c r="AX187" s="1070"/>
      <c r="AY187" s="1070"/>
      <c r="AZ187" s="1070"/>
      <c r="BA187" s="1070"/>
      <c r="BB187" s="1070"/>
      <c r="BC187" s="1070"/>
      <c r="BD187" s="1070"/>
      <c r="BE187" s="1070"/>
      <c r="BF187" s="1070"/>
      <c r="BG187" s="1070"/>
      <c r="BH187" s="1070"/>
      <c r="BI187" s="1070"/>
      <c r="BJ187" s="1070"/>
      <c r="BK187" s="1070"/>
      <c r="BL187" s="1070"/>
      <c r="BM187" s="1070"/>
      <c r="BN187" s="1070"/>
      <c r="BO187" s="1070"/>
      <c r="BP187" s="1070"/>
      <c r="BQ187" s="1070"/>
      <c r="BR187" s="1070"/>
      <c r="BS187" s="1070"/>
      <c r="BT187" s="1070"/>
      <c r="BU187" s="1070"/>
      <c r="BV187" s="1070"/>
      <c r="BW187" s="1070"/>
      <c r="BX187" s="1070"/>
      <c r="BY187" s="1399"/>
      <c r="BZ187" s="1399"/>
      <c r="CA187" s="1399"/>
      <c r="CB187" s="1399"/>
      <c r="CC187" s="1399"/>
      <c r="CD187" s="1399"/>
      <c r="CE187" s="1399"/>
      <c r="CF187" s="1399"/>
      <c r="CG187" s="1399"/>
      <c r="CH187" s="1399"/>
    </row>
    <row r="188" spans="1:94" ht="18.95" customHeight="1">
      <c r="A188" s="920"/>
      <c r="B188" s="920"/>
      <c r="C188" s="920"/>
      <c r="D188" s="920"/>
      <c r="E188" s="920"/>
      <c r="F188" s="920"/>
      <c r="I188" s="935"/>
      <c r="J188" s="1045"/>
      <c r="K188" s="920"/>
      <c r="L188" s="920"/>
      <c r="M188" s="920"/>
      <c r="N188" s="920"/>
      <c r="O188" s="920"/>
      <c r="P188" s="920"/>
      <c r="Q188" s="920"/>
      <c r="R188" s="920"/>
      <c r="S188" s="920"/>
      <c r="T188" s="920"/>
      <c r="U188" s="920"/>
      <c r="V188" s="920"/>
      <c r="W188" s="920"/>
      <c r="X188" s="920"/>
      <c r="Y188" s="920"/>
      <c r="Z188" s="920"/>
      <c r="AA188" s="920"/>
      <c r="AB188" s="920"/>
      <c r="AC188" s="920"/>
      <c r="AD188" s="920"/>
      <c r="AE188" s="920"/>
      <c r="AF188" s="920"/>
      <c r="AG188" s="920"/>
      <c r="AH188" s="920"/>
      <c r="AI188" s="920"/>
      <c r="AJ188" s="920"/>
      <c r="AK188" s="920"/>
      <c r="AL188" s="920"/>
      <c r="AM188" s="920"/>
      <c r="AN188" s="920"/>
      <c r="AO188" s="920"/>
      <c r="AP188" s="920"/>
      <c r="AQ188" s="920"/>
      <c r="AR188" s="920"/>
      <c r="AS188" s="920"/>
      <c r="AT188" s="920"/>
      <c r="AU188" s="920"/>
      <c r="AV188" s="920"/>
      <c r="AW188" s="920"/>
      <c r="AX188" s="920"/>
      <c r="AY188" s="920"/>
      <c r="AZ188" s="920"/>
      <c r="BA188" s="920"/>
      <c r="BB188" s="920"/>
      <c r="BC188" s="920"/>
      <c r="BD188" s="920"/>
      <c r="BE188" s="920"/>
      <c r="BF188" s="920"/>
      <c r="BG188" s="920"/>
      <c r="BH188" s="920"/>
      <c r="BI188" s="920"/>
      <c r="BJ188" s="920"/>
      <c r="BK188" s="920"/>
      <c r="BL188" s="920"/>
      <c r="BM188" s="920"/>
      <c r="BN188" s="920"/>
      <c r="BO188" s="920"/>
      <c r="BP188" s="920"/>
      <c r="BQ188" s="920"/>
      <c r="BR188" s="920"/>
      <c r="BS188" s="920"/>
      <c r="BT188" s="920"/>
      <c r="BU188" s="920"/>
      <c r="BV188" s="920"/>
      <c r="BW188" s="920"/>
      <c r="BX188" s="920"/>
      <c r="BY188" s="920"/>
      <c r="BZ188" s="920"/>
      <c r="CA188" s="920"/>
      <c r="CB188" s="920"/>
      <c r="CC188" s="920"/>
      <c r="CD188" s="920"/>
      <c r="CE188" s="920"/>
      <c r="CF188" s="920"/>
      <c r="CG188" s="920"/>
      <c r="CH188" s="920"/>
      <c r="CI188" s="920"/>
      <c r="CJ188" s="920"/>
      <c r="CK188" s="920"/>
      <c r="CL188" s="920"/>
      <c r="CM188" s="920"/>
    </row>
    <row r="189" spans="1:94" ht="18.95" customHeight="1">
      <c r="A189" s="920"/>
      <c r="B189" s="920"/>
      <c r="C189" s="920"/>
      <c r="D189" s="920"/>
      <c r="E189" s="920"/>
      <c r="F189" s="920"/>
      <c r="I189" s="935"/>
      <c r="J189" s="1365" t="s">
        <v>2203</v>
      </c>
      <c r="K189" s="920"/>
      <c r="L189" s="920"/>
      <c r="M189" s="920"/>
      <c r="N189" s="920"/>
      <c r="O189" s="948" t="s">
        <v>1628</v>
      </c>
      <c r="P189" s="947"/>
      <c r="Q189" s="947"/>
      <c r="U189" s="920"/>
      <c r="V189" s="920"/>
      <c r="W189" s="920"/>
      <c r="X189" s="920"/>
      <c r="AH189" s="910" t="s">
        <v>2205</v>
      </c>
      <c r="AI189" s="752"/>
      <c r="AJ189" s="752"/>
      <c r="AK189" s="917" t="s">
        <v>1521</v>
      </c>
      <c r="AL189" s="918"/>
      <c r="AM189" s="918"/>
      <c r="AN189" s="918"/>
      <c r="AO189" s="919"/>
      <c r="AQ189" s="920"/>
      <c r="AR189" s="920"/>
      <c r="AS189" s="920"/>
      <c r="AT189" s="920"/>
      <c r="AU189" s="920"/>
      <c r="AV189" s="920"/>
      <c r="AW189" s="920"/>
      <c r="AX189" s="920"/>
      <c r="AY189" s="920"/>
      <c r="AZ189" s="920"/>
      <c r="BA189" s="920"/>
      <c r="BB189" s="920"/>
      <c r="BC189" s="920"/>
      <c r="BD189" s="920"/>
      <c r="BE189" s="920"/>
      <c r="BF189" s="920"/>
      <c r="BG189" s="920"/>
      <c r="BH189" s="920"/>
      <c r="BI189" s="920"/>
      <c r="BJ189" s="920"/>
      <c r="BK189" s="920"/>
      <c r="BL189" s="920"/>
      <c r="BM189" s="920"/>
      <c r="BN189" s="920"/>
      <c r="BO189" s="920"/>
      <c r="BP189" s="920"/>
      <c r="BQ189" s="920"/>
      <c r="BR189" s="920"/>
      <c r="BS189" s="920"/>
      <c r="BT189" s="920"/>
      <c r="BU189" s="920"/>
      <c r="BV189" s="920"/>
      <c r="BW189" s="920"/>
      <c r="BX189" s="920"/>
      <c r="BY189" s="920"/>
      <c r="BZ189" s="920"/>
      <c r="CA189" s="920"/>
      <c r="CB189" s="920"/>
      <c r="CC189" s="920"/>
      <c r="CD189" s="920"/>
      <c r="CE189" s="920"/>
      <c r="CF189" s="920"/>
      <c r="CG189" s="920"/>
      <c r="CH189" s="920"/>
      <c r="CI189" s="920"/>
      <c r="CJ189" s="920"/>
      <c r="CK189" s="920"/>
      <c r="CL189" s="920"/>
      <c r="CM189" s="920"/>
    </row>
    <row r="190" spans="1:94" ht="9.9499999999999993" customHeight="1">
      <c r="A190" s="920"/>
      <c r="B190" s="920"/>
      <c r="C190" s="920"/>
      <c r="D190" s="920"/>
      <c r="E190" s="920"/>
      <c r="F190" s="920"/>
      <c r="I190" s="935"/>
      <c r="J190" s="2334"/>
      <c r="K190" s="920"/>
      <c r="L190" s="920"/>
      <c r="M190" s="920"/>
      <c r="N190" s="920"/>
      <c r="O190" s="920"/>
      <c r="P190" s="920"/>
      <c r="Q190" s="920"/>
      <c r="R190" s="920"/>
      <c r="S190" s="920"/>
      <c r="T190" s="920"/>
      <c r="U190" s="920"/>
      <c r="V190" s="920"/>
      <c r="W190" s="920"/>
      <c r="X190" s="920"/>
      <c r="Y190" s="920"/>
      <c r="Z190" s="920"/>
      <c r="AA190" s="920"/>
      <c r="AB190" s="920"/>
      <c r="AC190" s="920"/>
      <c r="AD190" s="920"/>
      <c r="AE190" s="920"/>
      <c r="AF190" s="920"/>
      <c r="AG190" s="920"/>
      <c r="AH190" s="920"/>
      <c r="AI190" s="920"/>
      <c r="AJ190" s="920"/>
      <c r="AK190" s="920"/>
      <c r="AL190" s="920"/>
      <c r="AM190" s="920"/>
      <c r="AN190" s="920"/>
      <c r="AO190" s="920"/>
      <c r="AP190" s="920"/>
      <c r="AQ190" s="920"/>
      <c r="AR190" s="920"/>
      <c r="AS190" s="920"/>
      <c r="AT190" s="920"/>
      <c r="AU190" s="920"/>
      <c r="AV190" s="920"/>
      <c r="AW190" s="920"/>
      <c r="AX190" s="920"/>
      <c r="AY190" s="920"/>
      <c r="AZ190" s="920"/>
      <c r="BA190" s="920"/>
      <c r="BB190" s="920"/>
      <c r="BC190" s="920"/>
      <c r="BD190" s="920"/>
      <c r="BE190" s="920"/>
      <c r="BF190" s="920"/>
      <c r="BG190" s="920"/>
      <c r="BH190" s="920"/>
      <c r="BI190" s="920"/>
      <c r="BJ190" s="920"/>
      <c r="BK190" s="920"/>
      <c r="BL190" s="920"/>
      <c r="BM190" s="920"/>
      <c r="BN190" s="920"/>
      <c r="BO190" s="920"/>
      <c r="BP190" s="920"/>
      <c r="BQ190" s="920"/>
      <c r="BR190" s="920"/>
      <c r="BS190" s="920"/>
      <c r="BT190" s="920"/>
      <c r="BU190" s="920"/>
      <c r="BV190" s="920"/>
      <c r="BW190" s="920"/>
      <c r="BX190" s="920"/>
      <c r="BY190" s="920"/>
      <c r="BZ190" s="920"/>
      <c r="CA190" s="920"/>
      <c r="CB190" s="920"/>
      <c r="CC190" s="920"/>
      <c r="CD190" s="920"/>
      <c r="CE190" s="920"/>
      <c r="CF190" s="920"/>
      <c r="CG190" s="920"/>
      <c r="CH190" s="920"/>
      <c r="CI190" s="920"/>
      <c r="CJ190" s="920"/>
    </row>
    <row r="191" spans="1:94" ht="18.95" customHeight="1">
      <c r="A191" s="920"/>
      <c r="B191" s="920"/>
      <c r="C191" s="920"/>
      <c r="D191" s="920"/>
      <c r="E191" s="920"/>
      <c r="F191" s="920"/>
      <c r="I191" s="935"/>
      <c r="J191" s="2880" t="s">
        <v>1559</v>
      </c>
      <c r="K191" s="2810" t="s">
        <v>1630</v>
      </c>
      <c r="L191" s="2882"/>
      <c r="M191" s="2882"/>
      <c r="N191" s="2882"/>
      <c r="O191" s="2812"/>
      <c r="P191" s="966" t="s">
        <v>2147</v>
      </c>
      <c r="Q191" s="967"/>
      <c r="R191" s="930"/>
      <c r="S191" s="930"/>
      <c r="T191" s="930"/>
      <c r="U191" s="930"/>
      <c r="V191" s="930"/>
      <c r="W191" s="930"/>
      <c r="X191" s="930"/>
      <c r="Y191" s="930"/>
      <c r="Z191" s="930"/>
      <c r="AA191" s="931"/>
      <c r="AB191" s="1059" t="s">
        <v>1586</v>
      </c>
      <c r="AC191" s="1060"/>
      <c r="AD191" s="1060"/>
      <c r="AE191" s="1060"/>
      <c r="AF191" s="1060"/>
      <c r="AG191" s="1060"/>
      <c r="AH191" s="1060"/>
      <c r="AI191" s="1060"/>
      <c r="AJ191" s="1060"/>
      <c r="AK191" s="1060"/>
      <c r="AL191" s="1061"/>
      <c r="AM191" s="929" t="s">
        <v>1527</v>
      </c>
      <c r="AN191" s="930"/>
      <c r="AO191" s="930"/>
      <c r="AP191" s="930"/>
      <c r="AQ191" s="930"/>
      <c r="AR191" s="930"/>
      <c r="AS191" s="930"/>
      <c r="AT191" s="930"/>
      <c r="AU191" s="930"/>
      <c r="AV191" s="930"/>
      <c r="AW191" s="930"/>
      <c r="AX191" s="930"/>
      <c r="AY191" s="930"/>
      <c r="AZ191" s="930"/>
      <c r="BA191" s="930"/>
      <c r="BB191" s="930"/>
      <c r="BC191" s="930"/>
      <c r="BD191" s="930"/>
      <c r="BE191" s="929" t="s">
        <v>2122</v>
      </c>
      <c r="BF191" s="930"/>
      <c r="BG191" s="930"/>
      <c r="BH191" s="930"/>
      <c r="BI191" s="930"/>
      <c r="BJ191" s="930"/>
      <c r="BK191" s="930"/>
      <c r="BL191" s="930"/>
      <c r="BM191" s="930"/>
      <c r="BN191" s="930"/>
      <c r="BO191" s="930"/>
      <c r="BP191" s="931"/>
      <c r="BQ191" s="931"/>
      <c r="BR191" s="931"/>
      <c r="BS191" s="931"/>
      <c r="BT191" s="1060" t="s">
        <v>1612</v>
      </c>
      <c r="BU191" s="1060"/>
      <c r="BV191" s="1060"/>
      <c r="BW191" s="1060"/>
      <c r="BX191" s="1061"/>
      <c r="BY191" s="1060"/>
      <c r="BZ191" s="1060"/>
      <c r="CA191" s="1061"/>
      <c r="CB191" s="2797" t="s">
        <v>1525</v>
      </c>
      <c r="CC191" s="2798"/>
      <c r="CD191" s="2798"/>
      <c r="CE191" s="2798"/>
      <c r="CF191" s="2798"/>
      <c r="CG191" s="2799"/>
      <c r="CH191" s="2314"/>
      <c r="CI191" s="920"/>
    </row>
    <row r="192" spans="1:94" ht="18.95" customHeight="1">
      <c r="A192" s="920"/>
      <c r="B192" s="920"/>
      <c r="C192" s="920"/>
      <c r="D192" s="920"/>
      <c r="E192" s="920"/>
      <c r="F192" s="920"/>
      <c r="I192" s="935"/>
      <c r="J192" s="2881"/>
      <c r="K192" s="2813"/>
      <c r="L192" s="2814"/>
      <c r="M192" s="2814"/>
      <c r="N192" s="2814"/>
      <c r="O192" s="2815"/>
      <c r="P192" s="929" t="s">
        <v>3413</v>
      </c>
      <c r="Q192" s="930"/>
      <c r="R192" s="930"/>
      <c r="S192" s="931"/>
      <c r="T192" s="929" t="s">
        <v>2138</v>
      </c>
      <c r="U192" s="930"/>
      <c r="V192" s="930"/>
      <c r="W192" s="931"/>
      <c r="X192" s="929" t="s">
        <v>2139</v>
      </c>
      <c r="Y192" s="930"/>
      <c r="Z192" s="930"/>
      <c r="AA192" s="931"/>
      <c r="AB192" s="1059" t="s">
        <v>699</v>
      </c>
      <c r="AC192" s="1060"/>
      <c r="AD192" s="1060"/>
      <c r="AE192" s="1061"/>
      <c r="AF192" s="1059" t="s">
        <v>700</v>
      </c>
      <c r="AG192" s="1060"/>
      <c r="AH192" s="1060"/>
      <c r="AI192" s="1061"/>
      <c r="AJ192" s="1059" t="s">
        <v>1531</v>
      </c>
      <c r="AK192" s="1060"/>
      <c r="AL192" s="1061"/>
      <c r="AM192" s="929" t="s">
        <v>1561</v>
      </c>
      <c r="AN192" s="930"/>
      <c r="AO192" s="931"/>
      <c r="AP192" s="929" t="s">
        <v>1528</v>
      </c>
      <c r="AQ192" s="930"/>
      <c r="AR192" s="930"/>
      <c r="AS192" s="930"/>
      <c r="AT192" s="931"/>
      <c r="AU192" s="929" t="s">
        <v>1529</v>
      </c>
      <c r="AV192" s="930"/>
      <c r="AW192" s="930"/>
      <c r="AX192" s="930"/>
      <c r="AY192" s="930"/>
      <c r="AZ192" s="930"/>
      <c r="BA192" s="931"/>
      <c r="BB192" s="929" t="s">
        <v>1530</v>
      </c>
      <c r="BC192" s="930"/>
      <c r="BD192" s="931"/>
      <c r="BE192" s="966" t="s">
        <v>1534</v>
      </c>
      <c r="BF192" s="967"/>
      <c r="BG192" s="968"/>
      <c r="BH192" s="966" t="s">
        <v>1535</v>
      </c>
      <c r="BI192" s="967"/>
      <c r="BJ192" s="968"/>
      <c r="BK192" s="929" t="s">
        <v>1583</v>
      </c>
      <c r="BL192" s="931"/>
      <c r="BM192" s="931"/>
      <c r="BN192" s="929" t="s">
        <v>1584</v>
      </c>
      <c r="BO192" s="930"/>
      <c r="BP192" s="931"/>
      <c r="BQ192" s="929" t="s">
        <v>1680</v>
      </c>
      <c r="BR192" s="930"/>
      <c r="BS192" s="931"/>
      <c r="BT192" s="1059" t="s">
        <v>1583</v>
      </c>
      <c r="BU192" s="1060"/>
      <c r="BV192" s="1059" t="s">
        <v>1592</v>
      </c>
      <c r="BW192" s="1060"/>
      <c r="BX192" s="1061"/>
      <c r="BY192" s="1059" t="s">
        <v>1585</v>
      </c>
      <c r="BZ192" s="1060"/>
      <c r="CA192" s="1061"/>
      <c r="CB192" s="2800"/>
      <c r="CC192" s="2801"/>
      <c r="CD192" s="2801"/>
      <c r="CE192" s="2801"/>
      <c r="CF192" s="2801"/>
      <c r="CG192" s="2802"/>
      <c r="CH192" s="2315"/>
      <c r="CI192" s="920"/>
    </row>
    <row r="193" spans="1:125" ht="18.95" customHeight="1">
      <c r="A193" s="920"/>
      <c r="B193" s="920"/>
      <c r="C193" s="920"/>
      <c r="D193" s="920"/>
      <c r="E193" s="920"/>
      <c r="F193" s="920"/>
      <c r="I193" s="935"/>
      <c r="J193" s="932" t="s">
        <v>737</v>
      </c>
      <c r="K193" s="1029" t="s">
        <v>2271</v>
      </c>
      <c r="L193" s="918"/>
      <c r="M193" s="918"/>
      <c r="N193" s="918"/>
      <c r="O193" s="919"/>
      <c r="P193" s="1388" t="s">
        <v>3410</v>
      </c>
      <c r="Q193" s="955"/>
      <c r="R193" s="955"/>
      <c r="S193" s="955"/>
      <c r="T193" s="954" t="s">
        <v>1523</v>
      </c>
      <c r="U193" s="955"/>
      <c r="V193" s="955"/>
      <c r="W193" s="955"/>
      <c r="X193" s="954" t="s">
        <v>1524</v>
      </c>
      <c r="Y193" s="955"/>
      <c r="Z193" s="955"/>
      <c r="AA193" s="955"/>
      <c r="AB193" s="932" t="s">
        <v>2200</v>
      </c>
      <c r="AC193" s="933"/>
      <c r="AD193" s="933"/>
      <c r="AE193" s="934"/>
      <c r="AF193" s="1435" t="s">
        <v>3456</v>
      </c>
      <c r="AG193" s="933"/>
      <c r="AH193" s="933"/>
      <c r="AI193" s="934"/>
      <c r="AJ193" s="932" t="s">
        <v>1518</v>
      </c>
      <c r="AK193" s="933"/>
      <c r="AL193" s="934"/>
      <c r="AM193" s="932" t="s">
        <v>1526</v>
      </c>
      <c r="AN193" s="933"/>
      <c r="AO193" s="934"/>
      <c r="AP193" s="932" t="s">
        <v>1526</v>
      </c>
      <c r="AQ193" s="933"/>
      <c r="AR193" s="933"/>
      <c r="AS193" s="933"/>
      <c r="AT193" s="934"/>
      <c r="AU193" s="932" t="s">
        <v>1562</v>
      </c>
      <c r="AV193" s="933"/>
      <c r="AW193" s="933"/>
      <c r="AX193" s="933"/>
      <c r="AY193" s="933"/>
      <c r="AZ193" s="933"/>
      <c r="BA193" s="934"/>
      <c r="BB193" s="932" t="s">
        <v>3154</v>
      </c>
      <c r="BC193" s="933"/>
      <c r="BD193" s="934"/>
      <c r="BE193" s="954" t="s">
        <v>1596</v>
      </c>
      <c r="BF193" s="955"/>
      <c r="BG193" s="971"/>
      <c r="BH193" s="954">
        <v>1</v>
      </c>
      <c r="BI193" s="955"/>
      <c r="BJ193" s="971"/>
      <c r="BK193" s="954" t="s">
        <v>1595</v>
      </c>
      <c r="BL193" s="955"/>
      <c r="BM193" s="971"/>
      <c r="BN193" s="954">
        <v>1</v>
      </c>
      <c r="BO193" s="955"/>
      <c r="BP193" s="971"/>
      <c r="BQ193" s="954">
        <v>66</v>
      </c>
      <c r="BR193" s="955"/>
      <c r="BS193" s="971"/>
      <c r="BT193" s="954" t="s">
        <v>1590</v>
      </c>
      <c r="BU193" s="955"/>
      <c r="BV193" s="1013">
        <v>10</v>
      </c>
      <c r="BW193" s="1014"/>
      <c r="BX193" s="1015"/>
      <c r="BY193" s="1009" t="s">
        <v>1520</v>
      </c>
      <c r="BZ193" s="1007"/>
      <c r="CA193" s="1008"/>
      <c r="CB193" s="2050" t="s">
        <v>3426</v>
      </c>
      <c r="CC193" s="2051"/>
      <c r="CD193" s="2051"/>
      <c r="CE193" s="2051"/>
      <c r="CF193" s="2051"/>
      <c r="CG193" s="2052"/>
      <c r="CH193" s="986"/>
      <c r="CI193" s="920"/>
    </row>
    <row r="194" spans="1:125" ht="18.95" customHeight="1">
      <c r="A194" s="920"/>
      <c r="B194" s="920"/>
      <c r="C194" s="920"/>
      <c r="D194" s="920"/>
      <c r="E194" s="920"/>
      <c r="F194" s="920"/>
      <c r="I194" s="935"/>
      <c r="J194" s="932" t="s">
        <v>737</v>
      </c>
      <c r="K194" s="1029" t="s">
        <v>2271</v>
      </c>
      <c r="L194" s="918"/>
      <c r="M194" s="918"/>
      <c r="N194" s="918"/>
      <c r="O194" s="919"/>
      <c r="P194" s="1388" t="s">
        <v>3410</v>
      </c>
      <c r="Q194" s="955"/>
      <c r="R194" s="955"/>
      <c r="S194" s="955"/>
      <c r="T194" s="954" t="s">
        <v>1523</v>
      </c>
      <c r="U194" s="955"/>
      <c r="V194" s="955"/>
      <c r="W194" s="955"/>
      <c r="X194" s="954" t="s">
        <v>1524</v>
      </c>
      <c r="Y194" s="955"/>
      <c r="Z194" s="955"/>
      <c r="AA194" s="955"/>
      <c r="AB194" s="932" t="s">
        <v>2200</v>
      </c>
      <c r="AC194" s="933"/>
      <c r="AD194" s="933"/>
      <c r="AE194" s="934"/>
      <c r="AF194" s="1435" t="s">
        <v>3456</v>
      </c>
      <c r="AG194" s="933"/>
      <c r="AH194" s="933"/>
      <c r="AI194" s="934"/>
      <c r="AJ194" s="932" t="s">
        <v>1518</v>
      </c>
      <c r="AK194" s="933"/>
      <c r="AL194" s="934"/>
      <c r="AM194" s="932" t="s">
        <v>1526</v>
      </c>
      <c r="AN194" s="933"/>
      <c r="AO194" s="934"/>
      <c r="AP194" s="932" t="s">
        <v>1526</v>
      </c>
      <c r="AQ194" s="933"/>
      <c r="AR194" s="933"/>
      <c r="AS194" s="933"/>
      <c r="AT194" s="934"/>
      <c r="AU194" s="932" t="s">
        <v>1562</v>
      </c>
      <c r="AV194" s="933"/>
      <c r="AW194" s="933"/>
      <c r="AX194" s="933"/>
      <c r="AY194" s="933"/>
      <c r="AZ194" s="933"/>
      <c r="BA194" s="934"/>
      <c r="BB194" s="932" t="s">
        <v>3154</v>
      </c>
      <c r="BC194" s="933"/>
      <c r="BD194" s="934"/>
      <c r="BE194" s="954" t="s">
        <v>1596</v>
      </c>
      <c r="BF194" s="955"/>
      <c r="BG194" s="971"/>
      <c r="BH194" s="954">
        <v>2</v>
      </c>
      <c r="BI194" s="955"/>
      <c r="BJ194" s="971"/>
      <c r="BK194" s="954" t="s">
        <v>1595</v>
      </c>
      <c r="BL194" s="955"/>
      <c r="BM194" s="971"/>
      <c r="BN194" s="954">
        <v>1</v>
      </c>
      <c r="BO194" s="955"/>
      <c r="BP194" s="971"/>
      <c r="BQ194" s="954">
        <v>66</v>
      </c>
      <c r="BR194" s="955"/>
      <c r="BS194" s="971"/>
      <c r="BT194" s="954" t="s">
        <v>1590</v>
      </c>
      <c r="BU194" s="955"/>
      <c r="BV194" s="1013">
        <v>10</v>
      </c>
      <c r="BW194" s="1014"/>
      <c r="BX194" s="1015"/>
      <c r="BY194" s="1009" t="s">
        <v>1520</v>
      </c>
      <c r="BZ194" s="1007"/>
      <c r="CA194" s="1008"/>
      <c r="CB194" s="2215" t="s">
        <v>3427</v>
      </c>
      <c r="CC194" s="2051"/>
      <c r="CD194" s="2051"/>
      <c r="CE194" s="2051"/>
      <c r="CF194" s="2051"/>
      <c r="CG194" s="2052"/>
      <c r="CH194" s="986"/>
      <c r="CI194" s="920"/>
    </row>
    <row r="195" spans="1:125" ht="5.0999999999999996" customHeight="1">
      <c r="A195" s="920"/>
      <c r="B195" s="920"/>
      <c r="C195" s="920"/>
      <c r="D195" s="920"/>
      <c r="E195" s="920"/>
      <c r="F195" s="920"/>
      <c r="I195" s="935"/>
      <c r="J195" s="1050"/>
      <c r="T195" s="920"/>
      <c r="U195" s="920"/>
      <c r="V195" s="920"/>
      <c r="W195" s="920"/>
      <c r="X195" s="920"/>
      <c r="Y195" s="920"/>
      <c r="Z195" s="920"/>
      <c r="AA195" s="920"/>
      <c r="AB195" s="920"/>
      <c r="AC195" s="920"/>
      <c r="AD195" s="920"/>
      <c r="AE195" s="920"/>
      <c r="AF195" s="920"/>
      <c r="AG195" s="920"/>
      <c r="AH195" s="920"/>
      <c r="AI195" s="920"/>
      <c r="AJ195" s="920"/>
      <c r="AK195" s="920"/>
      <c r="AL195" s="920"/>
      <c r="AM195" s="920"/>
      <c r="AN195" s="920"/>
      <c r="AO195" s="920"/>
      <c r="AP195" s="920"/>
      <c r="AQ195" s="920"/>
      <c r="AR195" s="920"/>
      <c r="AS195" s="920"/>
      <c r="AT195" s="920"/>
      <c r="AU195" s="920"/>
      <c r="AV195" s="920"/>
      <c r="AW195" s="920"/>
      <c r="AX195" s="920"/>
      <c r="AY195" s="920"/>
      <c r="AZ195" s="920"/>
      <c r="BA195" s="920"/>
      <c r="BB195" s="920"/>
      <c r="BC195" s="920"/>
      <c r="BD195" s="920"/>
      <c r="BE195" s="920"/>
      <c r="BF195" s="920"/>
      <c r="BG195" s="920"/>
      <c r="BH195" s="920"/>
      <c r="BI195" s="920"/>
      <c r="BJ195" s="920"/>
      <c r="BK195" s="920"/>
      <c r="BL195" s="920"/>
      <c r="BM195" s="920"/>
      <c r="BN195" s="920"/>
      <c r="BO195" s="920"/>
      <c r="BP195" s="920"/>
      <c r="BQ195" s="920"/>
      <c r="BR195" s="920"/>
      <c r="BS195" s="920"/>
      <c r="BT195" s="920"/>
      <c r="BU195" s="920"/>
      <c r="BV195" s="920"/>
      <c r="BW195" s="920"/>
      <c r="BX195" s="920"/>
      <c r="BY195" s="920"/>
      <c r="BZ195" s="920"/>
      <c r="CA195" s="920"/>
      <c r="CB195" s="920"/>
      <c r="CC195" s="920"/>
      <c r="CD195" s="920"/>
      <c r="CE195" s="920"/>
      <c r="CF195" s="920"/>
      <c r="CG195" s="920"/>
      <c r="CH195" s="920"/>
      <c r="CI195" s="920"/>
    </row>
    <row r="196" spans="1:125" ht="5.0999999999999996" customHeight="1">
      <c r="A196" s="920"/>
      <c r="B196" s="920"/>
      <c r="C196" s="920"/>
      <c r="D196" s="920"/>
      <c r="E196" s="920"/>
      <c r="F196" s="920"/>
      <c r="I196" s="935"/>
      <c r="J196" s="977"/>
      <c r="K196" s="977"/>
      <c r="L196" s="977"/>
      <c r="M196" s="977"/>
      <c r="N196" s="977"/>
      <c r="O196" s="977"/>
      <c r="P196" s="977"/>
      <c r="Q196" s="977"/>
      <c r="R196" s="977"/>
      <c r="S196" s="977"/>
      <c r="T196" s="977"/>
      <c r="U196" s="977"/>
      <c r="V196" s="977"/>
      <c r="W196" s="977"/>
      <c r="X196" s="977"/>
      <c r="Y196" s="977"/>
      <c r="Z196" s="977"/>
      <c r="AA196" s="977"/>
      <c r="AB196" s="977"/>
      <c r="AC196" s="977"/>
      <c r="AD196" s="977"/>
      <c r="AE196" s="977"/>
      <c r="AF196" s="977"/>
      <c r="AG196" s="977"/>
      <c r="AH196" s="977"/>
      <c r="AI196" s="977"/>
      <c r="AJ196" s="977"/>
      <c r="AK196" s="977"/>
      <c r="AL196" s="977"/>
      <c r="AM196" s="977"/>
      <c r="AN196" s="977"/>
      <c r="AO196" s="977"/>
      <c r="AP196" s="977"/>
      <c r="AQ196" s="977"/>
      <c r="AR196" s="977"/>
      <c r="AS196" s="977"/>
      <c r="AT196" s="977"/>
      <c r="AU196" s="977"/>
      <c r="AV196" s="977"/>
      <c r="AW196" s="977"/>
      <c r="AX196" s="977"/>
      <c r="AY196" s="977"/>
      <c r="AZ196" s="977"/>
      <c r="BA196" s="977"/>
      <c r="BB196" s="977"/>
      <c r="BC196" s="977"/>
      <c r="BD196" s="977"/>
      <c r="BE196" s="977"/>
      <c r="BF196" s="977"/>
      <c r="BG196" s="977"/>
      <c r="BH196" s="977"/>
      <c r="BI196" s="977"/>
      <c r="BJ196" s="977"/>
      <c r="BK196" s="977"/>
      <c r="BL196" s="1242"/>
      <c r="BM196" s="1242"/>
      <c r="BN196" s="1242"/>
      <c r="BO196" s="1242"/>
      <c r="BP196" s="1242"/>
      <c r="BQ196" s="977"/>
      <c r="BR196" s="977"/>
      <c r="BS196" s="977"/>
      <c r="BT196" s="1242"/>
      <c r="BU196" s="1242"/>
      <c r="BV196" s="1242"/>
      <c r="BW196" s="1242"/>
      <c r="BX196" s="1242"/>
      <c r="BY196" s="1242"/>
      <c r="BZ196" s="1242"/>
      <c r="CA196" s="1242"/>
      <c r="CB196" s="1242"/>
      <c r="CC196" s="1242"/>
      <c r="CD196" s="1242"/>
      <c r="CE196" s="1242"/>
      <c r="CF196" s="1242"/>
      <c r="CG196" s="1242"/>
      <c r="CH196" s="1371"/>
      <c r="CI196" s="920"/>
    </row>
    <row r="197" spans="1:125" ht="18.95" customHeight="1">
      <c r="A197" s="920"/>
      <c r="B197" s="920"/>
      <c r="C197" s="920"/>
      <c r="D197" s="920"/>
      <c r="E197" s="920"/>
      <c r="F197" s="920"/>
      <c r="I197" s="935"/>
      <c r="J197" s="1372"/>
      <c r="K197" s="1372"/>
      <c r="L197" s="1372"/>
      <c r="M197" s="1372"/>
      <c r="N197" s="1372"/>
      <c r="O197" s="1372"/>
      <c r="P197" s="1372"/>
      <c r="Q197" s="1372"/>
      <c r="R197" s="1372"/>
      <c r="S197" s="1372"/>
      <c r="T197" s="1372"/>
      <c r="U197" s="1372"/>
      <c r="V197" s="1372"/>
      <c r="W197" s="1372"/>
      <c r="X197" s="1372"/>
      <c r="Y197" s="1372"/>
      <c r="Z197" s="1372"/>
      <c r="AA197" s="1372"/>
      <c r="AB197" s="1372"/>
      <c r="AC197" s="1372"/>
      <c r="AD197" s="1372"/>
      <c r="AE197" s="1372"/>
      <c r="AF197" s="1372"/>
      <c r="AG197" s="1372"/>
      <c r="AH197" s="1372"/>
      <c r="AI197" s="1372"/>
      <c r="AJ197" s="1372"/>
      <c r="AK197" s="1372"/>
      <c r="AL197" s="1372"/>
      <c r="AM197" s="1372"/>
      <c r="AN197" s="1372"/>
      <c r="AO197" s="1372"/>
      <c r="AP197" s="1372"/>
      <c r="AQ197" s="1372"/>
      <c r="AR197" s="1372"/>
      <c r="AS197" s="1372"/>
      <c r="AT197" s="1372"/>
      <c r="AU197" s="1372"/>
      <c r="AV197" s="1372"/>
      <c r="AW197" s="1372"/>
      <c r="AX197" s="1372"/>
      <c r="AY197" s="1372"/>
      <c r="AZ197" s="1372"/>
      <c r="BA197" s="1372"/>
      <c r="BB197" s="1372"/>
      <c r="BC197" s="1372"/>
      <c r="BD197" s="1372"/>
      <c r="BE197" s="1372"/>
      <c r="BF197" s="1372"/>
      <c r="BG197" s="1372"/>
      <c r="BH197" s="1372"/>
      <c r="BI197" s="1372"/>
      <c r="BJ197" s="978" t="s">
        <v>1557</v>
      </c>
      <c r="BK197" s="1372"/>
      <c r="BL197" s="978"/>
      <c r="BM197" s="977"/>
      <c r="BN197" s="2883">
        <f>BN193+BN194</f>
        <v>2</v>
      </c>
      <c r="BO197" s="2884"/>
      <c r="BP197" s="2885"/>
      <c r="BQ197" s="1372"/>
      <c r="BR197" s="1372"/>
      <c r="BS197" s="1417" t="s">
        <v>1558</v>
      </c>
      <c r="BT197" s="1079"/>
      <c r="BU197" s="980"/>
      <c r="BV197" s="2883">
        <f>BV193+BV194</f>
        <v>20</v>
      </c>
      <c r="BW197" s="2884"/>
      <c r="BX197" s="2885"/>
      <c r="BY197" s="2886" t="s">
        <v>1520</v>
      </c>
      <c r="BZ197" s="2887"/>
      <c r="CA197" s="2888"/>
      <c r="CB197" s="977"/>
      <c r="CC197" s="977"/>
      <c r="CD197" s="977"/>
      <c r="CE197" s="977"/>
      <c r="CF197" s="977"/>
      <c r="CG197" s="977"/>
      <c r="CH197" s="1371"/>
      <c r="CI197" s="920"/>
    </row>
    <row r="198" spans="1:125" ht="5.0999999999999996" customHeight="1">
      <c r="A198" s="920"/>
      <c r="B198" s="920"/>
      <c r="C198" s="920"/>
      <c r="D198" s="920"/>
      <c r="E198" s="920"/>
      <c r="F198" s="920"/>
      <c r="I198" s="935"/>
      <c r="J198" s="977"/>
      <c r="K198" s="977"/>
      <c r="L198" s="977"/>
      <c r="M198" s="977"/>
      <c r="N198" s="977"/>
      <c r="O198" s="977"/>
      <c r="P198" s="977"/>
      <c r="Q198" s="977"/>
      <c r="R198" s="977"/>
      <c r="S198" s="977"/>
      <c r="T198" s="977"/>
      <c r="U198" s="977"/>
      <c r="V198" s="977"/>
      <c r="W198" s="977"/>
      <c r="X198" s="977"/>
      <c r="Y198" s="977"/>
      <c r="Z198" s="977"/>
      <c r="AA198" s="977"/>
      <c r="AB198" s="977"/>
      <c r="AC198" s="977"/>
      <c r="AD198" s="977"/>
      <c r="AE198" s="977"/>
      <c r="AF198" s="977"/>
      <c r="AG198" s="977"/>
      <c r="AH198" s="977"/>
      <c r="AI198" s="977"/>
      <c r="AJ198" s="977"/>
      <c r="AK198" s="977"/>
      <c r="AL198" s="977"/>
      <c r="AM198" s="977"/>
      <c r="AN198" s="977"/>
      <c r="AO198" s="977"/>
      <c r="AP198" s="977"/>
      <c r="AQ198" s="977"/>
      <c r="AR198" s="977"/>
      <c r="AS198" s="977"/>
      <c r="AT198" s="977"/>
      <c r="AU198" s="977"/>
      <c r="AV198" s="977"/>
      <c r="AW198" s="977"/>
      <c r="AX198" s="977"/>
      <c r="AY198" s="977"/>
      <c r="AZ198" s="977"/>
      <c r="BA198" s="977"/>
      <c r="BB198" s="977"/>
      <c r="BC198" s="977"/>
      <c r="BD198" s="977"/>
      <c r="BE198" s="977"/>
      <c r="BF198" s="977"/>
      <c r="BG198" s="977"/>
      <c r="BH198" s="977"/>
      <c r="BI198" s="977"/>
      <c r="BJ198" s="977"/>
      <c r="BK198" s="977"/>
      <c r="BL198" s="977"/>
      <c r="BM198" s="977"/>
      <c r="BN198" s="977"/>
      <c r="BO198" s="977"/>
      <c r="BP198" s="977"/>
      <c r="BQ198" s="977"/>
      <c r="BR198" s="977"/>
      <c r="BS198" s="977"/>
      <c r="BT198" s="977"/>
      <c r="BU198" s="977"/>
      <c r="BV198" s="977"/>
      <c r="BW198" s="977"/>
      <c r="BX198" s="977"/>
      <c r="BY198" s="977"/>
      <c r="BZ198" s="977"/>
      <c r="CA198" s="977"/>
      <c r="CB198" s="977"/>
      <c r="CC198" s="977"/>
      <c r="CD198" s="977"/>
      <c r="CE198" s="977"/>
      <c r="CF198" s="977"/>
      <c r="CG198" s="977"/>
      <c r="CH198" s="1371"/>
      <c r="CI198" s="920"/>
    </row>
    <row r="199" spans="1:125" ht="9.9499999999999993" customHeight="1">
      <c r="A199" s="920"/>
      <c r="B199" s="920"/>
      <c r="C199" s="920"/>
      <c r="D199" s="920"/>
      <c r="E199" s="920"/>
      <c r="F199" s="920"/>
      <c r="I199" s="936"/>
      <c r="J199" s="1416"/>
      <c r="K199" s="939"/>
      <c r="L199" s="939"/>
      <c r="M199" s="939"/>
      <c r="N199" s="939"/>
      <c r="O199" s="939"/>
      <c r="P199" s="939"/>
      <c r="Q199" s="939"/>
      <c r="R199" s="939"/>
      <c r="S199" s="939"/>
      <c r="T199" s="939"/>
      <c r="U199" s="939"/>
      <c r="V199" s="939"/>
      <c r="W199" s="939"/>
      <c r="X199" s="939"/>
      <c r="Y199" s="939"/>
      <c r="Z199" s="939"/>
      <c r="AA199" s="939"/>
      <c r="AB199" s="939"/>
      <c r="AC199" s="939"/>
      <c r="AD199" s="939"/>
      <c r="AE199" s="939"/>
      <c r="AF199" s="939"/>
      <c r="AG199" s="939"/>
      <c r="AH199" s="939"/>
      <c r="AI199" s="939"/>
      <c r="AJ199" s="939"/>
      <c r="AK199" s="939"/>
      <c r="AL199" s="939"/>
      <c r="AM199" s="939"/>
      <c r="AN199" s="939"/>
      <c r="AO199" s="939"/>
      <c r="AP199" s="939"/>
      <c r="AQ199" s="939"/>
      <c r="AR199" s="939"/>
      <c r="AS199" s="939"/>
      <c r="AT199" s="939"/>
      <c r="AU199" s="939"/>
      <c r="AV199" s="939"/>
      <c r="AW199" s="939"/>
      <c r="AX199" s="939"/>
      <c r="AY199" s="939"/>
      <c r="AZ199" s="939"/>
      <c r="BA199" s="939"/>
      <c r="BB199" s="939"/>
      <c r="BC199" s="939"/>
      <c r="BD199" s="939"/>
      <c r="BE199" s="939"/>
      <c r="BF199" s="939"/>
      <c r="BG199" s="939"/>
      <c r="BH199" s="939"/>
      <c r="BI199" s="939"/>
      <c r="BJ199" s="939"/>
      <c r="BK199" s="939"/>
      <c r="BL199" s="939"/>
      <c r="BM199" s="939"/>
      <c r="BN199" s="939"/>
      <c r="BO199" s="939"/>
      <c r="BP199" s="939"/>
      <c r="BQ199" s="1042"/>
      <c r="BR199" s="1042"/>
      <c r="BS199" s="1042"/>
      <c r="BT199" s="1042"/>
      <c r="BU199" s="1042"/>
      <c r="BV199" s="1042"/>
      <c r="BW199" s="1042"/>
      <c r="BX199" s="939"/>
      <c r="BY199" s="939"/>
      <c r="BZ199" s="939"/>
      <c r="CA199" s="939"/>
      <c r="CB199" s="939"/>
      <c r="CC199" s="939"/>
      <c r="CD199" s="939"/>
      <c r="CE199" s="939"/>
      <c r="CF199" s="939"/>
      <c r="CG199" s="939"/>
      <c r="CH199" s="939"/>
      <c r="CI199" s="939"/>
      <c r="CJ199"/>
      <c r="CK199"/>
      <c r="CL199"/>
    </row>
    <row r="200" spans="1:125" ht="18.95" customHeight="1">
      <c r="A200" s="920"/>
      <c r="B200" s="920"/>
      <c r="C200" s="920"/>
      <c r="D200" s="920"/>
      <c r="E200" s="920"/>
      <c r="F200" s="920"/>
    </row>
    <row r="201" spans="1:125" ht="18.95" customHeight="1">
      <c r="A201" s="920"/>
      <c r="B201" s="920"/>
      <c r="C201" s="920"/>
      <c r="D201" s="920"/>
      <c r="E201" s="920"/>
      <c r="F201" s="920"/>
      <c r="AI201" s="1052"/>
      <c r="CM201"/>
    </row>
    <row r="202" spans="1:125" customFormat="1" ht="5.0999999999999996" customHeight="1">
      <c r="A202" s="920"/>
      <c r="B202" s="920"/>
      <c r="C202" s="920"/>
      <c r="D202" s="920"/>
      <c r="E202" s="920"/>
      <c r="F202" s="920"/>
      <c r="I202" s="2331"/>
      <c r="J202" s="2331"/>
      <c r="K202" s="2331"/>
      <c r="L202" s="2331"/>
      <c r="M202" s="2331"/>
      <c r="N202" s="2331"/>
      <c r="O202" s="2331"/>
      <c r="P202" s="2331"/>
      <c r="Q202" s="2331"/>
      <c r="R202" s="2326"/>
      <c r="S202" s="2327"/>
      <c r="T202" s="2327"/>
      <c r="U202" s="2327"/>
      <c r="V202" s="2327"/>
      <c r="W202" s="2328"/>
      <c r="X202" s="920"/>
      <c r="Y202" s="920"/>
      <c r="Z202" s="920"/>
      <c r="AA202" s="920"/>
      <c r="AB202" s="920"/>
      <c r="AC202" s="920"/>
      <c r="AD202" s="920"/>
      <c r="AE202" s="920"/>
      <c r="AF202" s="920"/>
      <c r="AG202" s="920"/>
      <c r="AH202" s="920"/>
      <c r="AI202" s="920"/>
      <c r="AJ202" s="920"/>
      <c r="AK202" s="920"/>
      <c r="AL202" s="920"/>
      <c r="AM202" s="920"/>
      <c r="AN202" s="920"/>
      <c r="AO202" s="920"/>
      <c r="AP202" s="920"/>
      <c r="AQ202" s="920"/>
      <c r="AR202" s="920"/>
      <c r="AS202" s="920"/>
      <c r="AT202" s="920"/>
      <c r="AU202" s="920"/>
      <c r="AV202" s="920"/>
      <c r="AW202" s="920"/>
      <c r="AX202" s="920"/>
      <c r="AY202" s="920"/>
      <c r="AZ202" s="920"/>
      <c r="BA202" s="920"/>
      <c r="BB202" s="920"/>
      <c r="BC202" s="920"/>
      <c r="BD202" s="920"/>
      <c r="BE202" s="920"/>
      <c r="BF202" s="920"/>
      <c r="BG202" s="920"/>
      <c r="BH202" s="920"/>
      <c r="BI202" s="920"/>
      <c r="BJ202" s="920"/>
      <c r="BK202" s="920"/>
      <c r="BL202" s="486"/>
      <c r="BM202" s="486"/>
      <c r="BN202" s="486"/>
      <c r="BO202" s="486"/>
      <c r="BP202" s="486"/>
      <c r="BQ202" s="920"/>
      <c r="BR202" s="920"/>
      <c r="BS202" s="920"/>
      <c r="BT202" s="920"/>
      <c r="BU202" s="920"/>
      <c r="BV202" s="920"/>
      <c r="BW202" s="486"/>
      <c r="BX202" s="486"/>
      <c r="BY202" s="486"/>
      <c r="BZ202" s="486"/>
      <c r="CA202" s="486"/>
      <c r="CB202" s="486"/>
      <c r="CC202" s="486"/>
      <c r="CD202" s="486"/>
      <c r="CE202" s="486"/>
      <c r="CF202" s="486"/>
      <c r="CG202" s="486"/>
      <c r="CH202" s="486"/>
      <c r="CM202" s="486"/>
    </row>
    <row r="203" spans="1:125" customFormat="1" ht="20.100000000000001" customHeight="1">
      <c r="A203" s="920"/>
      <c r="B203" s="920"/>
      <c r="C203" s="920"/>
      <c r="D203" s="920"/>
      <c r="E203" s="920"/>
      <c r="F203" s="920"/>
      <c r="I203" s="2331"/>
      <c r="J203" s="943" t="s">
        <v>2294</v>
      </c>
      <c r="K203" s="944"/>
      <c r="L203" s="944"/>
      <c r="M203" s="944"/>
      <c r="N203" s="944"/>
      <c r="O203" s="944"/>
      <c r="P203" s="944"/>
      <c r="Q203" s="1396"/>
      <c r="R203" s="907" t="s">
        <v>1519</v>
      </c>
      <c r="S203" s="908"/>
      <c r="T203" s="908"/>
      <c r="U203" s="908"/>
      <c r="V203" s="908"/>
      <c r="W203" s="909"/>
      <c r="X203" s="486"/>
      <c r="Y203" s="486"/>
      <c r="Z203" s="486"/>
      <c r="AA203" s="486"/>
      <c r="AB203" s="486"/>
      <c r="AC203" s="486"/>
      <c r="AD203" s="486"/>
      <c r="AE203" s="486"/>
      <c r="AF203" s="486"/>
      <c r="AG203" s="486"/>
      <c r="AH203" s="486"/>
      <c r="AI203" s="486"/>
      <c r="AJ203" s="486"/>
      <c r="AK203" s="486"/>
      <c r="AL203" s="486"/>
      <c r="AM203" s="486"/>
      <c r="AN203" s="486"/>
      <c r="AO203" s="486"/>
      <c r="AP203" s="486"/>
      <c r="AQ203" s="486"/>
      <c r="AR203" s="486"/>
      <c r="AS203" s="486"/>
      <c r="AT203" s="486"/>
      <c r="AU203" s="486"/>
      <c r="AV203" s="486"/>
      <c r="AW203" s="486"/>
      <c r="AX203" s="486"/>
      <c r="AY203" s="486"/>
      <c r="AZ203" s="486"/>
      <c r="BA203" s="920"/>
      <c r="BB203" s="920"/>
      <c r="BC203" s="920"/>
      <c r="BD203" s="920"/>
      <c r="BE203" s="920"/>
      <c r="BF203" s="920"/>
      <c r="BG203" s="920"/>
      <c r="BH203" s="920"/>
      <c r="BI203" s="920"/>
      <c r="BJ203" s="920"/>
      <c r="BK203" s="920"/>
      <c r="BL203" s="920"/>
      <c r="BM203" s="920"/>
      <c r="BN203" s="486"/>
      <c r="BO203" s="486"/>
      <c r="BP203" s="486"/>
      <c r="BQ203" s="486"/>
      <c r="BR203" s="486"/>
      <c r="BS203" s="920"/>
      <c r="BT203" s="920"/>
      <c r="BU203" s="920"/>
      <c r="BV203" s="920"/>
      <c r="BW203" s="486"/>
      <c r="BX203" s="486"/>
      <c r="BY203" s="486"/>
      <c r="BZ203" s="486"/>
      <c r="CA203" s="486"/>
      <c r="CB203" s="486"/>
      <c r="CC203" s="486"/>
      <c r="CD203" s="486"/>
      <c r="CE203" s="486"/>
      <c r="CF203" s="486"/>
      <c r="CG203" s="486"/>
      <c r="CH203" s="486"/>
      <c r="CI203" s="486"/>
      <c r="CJ203" s="486"/>
      <c r="CK203" s="486"/>
      <c r="CL203" s="486"/>
      <c r="CM203" s="486"/>
      <c r="CN203" s="486"/>
      <c r="CO203" s="486"/>
      <c r="CP203" s="486"/>
    </row>
    <row r="204" spans="1:125" customFormat="1" ht="9.9499999999999993" customHeight="1">
      <c r="A204" s="920"/>
      <c r="B204" s="920"/>
      <c r="C204" s="920"/>
      <c r="D204" s="920"/>
      <c r="E204" s="920"/>
      <c r="F204" s="920"/>
      <c r="I204" s="916"/>
      <c r="J204" s="2331"/>
      <c r="K204" s="2331"/>
      <c r="L204" s="2331"/>
      <c r="M204" s="2331"/>
      <c r="N204" s="2331"/>
      <c r="O204" s="2331"/>
      <c r="P204" s="2331"/>
      <c r="Q204" s="2331"/>
      <c r="R204" s="2331"/>
      <c r="S204" s="2331"/>
      <c r="T204" s="2331"/>
      <c r="U204" s="2331"/>
      <c r="V204" s="2331"/>
      <c r="W204" s="2331"/>
      <c r="X204" s="941"/>
      <c r="Y204" s="941"/>
      <c r="Z204" s="941"/>
      <c r="AA204" s="941"/>
      <c r="AB204" s="941"/>
      <c r="AC204" s="941"/>
      <c r="AD204" s="941"/>
      <c r="AE204" s="941"/>
      <c r="AF204" s="941"/>
      <c r="AG204" s="941"/>
      <c r="AH204" s="941"/>
      <c r="AI204" s="941"/>
      <c r="AJ204" s="941"/>
      <c r="AK204" s="941"/>
      <c r="AL204" s="941"/>
      <c r="AM204" s="941"/>
      <c r="AN204" s="941"/>
      <c r="AO204" s="941"/>
      <c r="AP204" s="941"/>
      <c r="AQ204" s="941"/>
      <c r="AR204" s="941"/>
      <c r="AS204" s="941"/>
      <c r="AT204" s="941"/>
      <c r="AU204" s="941"/>
      <c r="AV204" s="941"/>
      <c r="AW204" s="941"/>
      <c r="AX204" s="941"/>
      <c r="AY204" s="941"/>
      <c r="AZ204" s="941"/>
      <c r="BA204" s="941"/>
      <c r="BB204" s="941"/>
      <c r="BC204" s="941"/>
      <c r="BD204" s="941"/>
      <c r="BE204" s="941"/>
      <c r="BF204" s="941"/>
      <c r="BG204" s="941"/>
      <c r="BH204" s="941"/>
      <c r="BI204" s="941"/>
      <c r="BJ204" s="941"/>
      <c r="BK204" s="941"/>
      <c r="BL204" s="941"/>
      <c r="BM204" s="941"/>
      <c r="BN204" s="941"/>
      <c r="BO204" s="941"/>
      <c r="BP204" s="941"/>
      <c r="BQ204" s="941"/>
      <c r="BR204" s="941"/>
      <c r="BS204" s="941"/>
      <c r="BT204" s="941"/>
      <c r="BU204" s="941"/>
      <c r="BV204" s="941"/>
      <c r="BW204" s="941"/>
      <c r="BX204" s="941"/>
      <c r="BY204" s="941"/>
      <c r="BZ204" s="941"/>
      <c r="CA204" s="941"/>
      <c r="CB204" s="941"/>
      <c r="CC204" s="941"/>
      <c r="CD204" s="1316"/>
      <c r="CE204" s="1316"/>
      <c r="CF204" s="1316"/>
      <c r="CG204" s="1316"/>
      <c r="CH204" s="1316"/>
      <c r="CI204" s="1316"/>
      <c r="CJ204" s="1316"/>
      <c r="CK204" s="1316"/>
      <c r="CL204" s="1316"/>
      <c r="CM204" s="1316"/>
      <c r="CN204" s="1316"/>
      <c r="CO204" s="1316"/>
      <c r="CP204" s="1316"/>
      <c r="CQ204" s="914"/>
      <c r="CR204" s="914"/>
      <c r="CS204" s="914"/>
      <c r="CT204" s="914"/>
      <c r="CU204" s="914"/>
      <c r="CV204" s="914"/>
      <c r="CW204" s="1424"/>
    </row>
    <row r="205" spans="1:125" ht="18.95" customHeight="1">
      <c r="A205" s="920"/>
      <c r="B205" s="920"/>
      <c r="C205" s="920"/>
      <c r="D205" s="920"/>
      <c r="E205" s="920"/>
      <c r="F205" s="920"/>
      <c r="I205" s="935"/>
      <c r="J205" s="949" t="s">
        <v>2024</v>
      </c>
      <c r="K205" s="752"/>
      <c r="L205" s="938"/>
      <c r="M205" s="2890" t="s">
        <v>1179</v>
      </c>
      <c r="N205" s="2891"/>
      <c r="O205" s="2891"/>
      <c r="P205" s="2892"/>
      <c r="Q205" s="986" t="s">
        <v>1180</v>
      </c>
      <c r="R205" s="987" t="s">
        <v>1178</v>
      </c>
      <c r="S205" s="2890" t="s">
        <v>1179</v>
      </c>
      <c r="T205" s="2891"/>
      <c r="U205" s="2891"/>
      <c r="V205" s="2892"/>
      <c r="W205" s="986" t="s">
        <v>1180</v>
      </c>
      <c r="Y205" s="938" t="s">
        <v>1630</v>
      </c>
      <c r="Z205" s="938"/>
      <c r="AA205" s="958"/>
      <c r="AB205" s="1154" t="s">
        <v>2271</v>
      </c>
      <c r="AC205" s="1155"/>
      <c r="AD205" s="1155"/>
      <c r="AE205" s="1155"/>
      <c r="AF205" s="1155"/>
      <c r="AG205" s="1156"/>
      <c r="AH205" s="986" t="s">
        <v>912</v>
      </c>
      <c r="AL205" s="938"/>
      <c r="AM205" s="938"/>
      <c r="AP205" s="938"/>
      <c r="AQ205" s="938"/>
      <c r="BA205" s="926" t="s">
        <v>1544</v>
      </c>
      <c r="BB205" s="927"/>
      <c r="BC205" s="928"/>
      <c r="BD205" s="926" t="s">
        <v>1623</v>
      </c>
      <c r="BE205" s="927"/>
      <c r="BF205" s="928"/>
      <c r="BV205" s="920"/>
      <c r="BW205" s="920"/>
      <c r="CG205" s="920"/>
      <c r="CH205" s="920"/>
      <c r="CI205" s="920"/>
      <c r="CJ205" s="920"/>
      <c r="CK205" s="920"/>
      <c r="CL205" s="920"/>
      <c r="CM205" s="920"/>
      <c r="CQ205" s="920"/>
      <c r="CS205" s="920"/>
      <c r="CT205" s="920"/>
      <c r="CU205" s="920"/>
      <c r="CV205" s="920"/>
      <c r="CW205" s="937"/>
    </row>
    <row r="206" spans="1:125" ht="9.9499999999999993" customHeight="1">
      <c r="A206" s="920"/>
      <c r="B206" s="920"/>
      <c r="C206" s="920"/>
      <c r="D206" s="920"/>
      <c r="E206" s="920"/>
      <c r="F206" s="920"/>
      <c r="I206" s="935"/>
      <c r="J206" s="2334"/>
      <c r="K206" s="920"/>
      <c r="L206" s="920"/>
      <c r="M206" s="920"/>
      <c r="N206" s="920"/>
      <c r="BW206" s="920"/>
      <c r="BX206" s="920"/>
      <c r="BY206" s="920"/>
      <c r="BZ206" s="920"/>
      <c r="CA206" s="920"/>
      <c r="CB206" s="920"/>
      <c r="CC206" s="920"/>
      <c r="CD206" s="920"/>
      <c r="CE206" s="920"/>
      <c r="CF206" s="920"/>
      <c r="CG206" s="920"/>
      <c r="CH206" s="920"/>
      <c r="CI206" s="920"/>
      <c r="CJ206" s="920"/>
      <c r="CK206" s="920"/>
      <c r="CL206" s="920"/>
      <c r="CM206" s="920"/>
      <c r="CN206" s="920"/>
      <c r="CO206" s="920"/>
      <c r="CP206" s="920"/>
      <c r="CQ206" s="920"/>
      <c r="CR206" s="920"/>
      <c r="CS206" s="920"/>
      <c r="CT206" s="920"/>
      <c r="CU206" s="920"/>
      <c r="CV206" s="920"/>
      <c r="CW206" s="937"/>
      <c r="CX206" s="920"/>
      <c r="CY206" s="920"/>
      <c r="CZ206" s="920"/>
      <c r="DA206" s="920"/>
      <c r="DB206" s="920"/>
      <c r="DC206" s="920"/>
      <c r="DD206" s="920"/>
      <c r="DE206" s="920"/>
      <c r="DF206" s="920"/>
      <c r="DG206" s="920"/>
      <c r="DH206" s="920"/>
      <c r="DI206" s="920"/>
      <c r="DJ206" s="920"/>
      <c r="DK206" s="920"/>
      <c r="DL206" s="920"/>
      <c r="DM206" s="920"/>
      <c r="DN206" s="920"/>
    </row>
    <row r="207" spans="1:125" ht="20.100000000000001" customHeight="1">
      <c r="A207" s="920"/>
      <c r="B207" s="920"/>
      <c r="C207" s="920"/>
      <c r="D207" s="920"/>
      <c r="E207" s="920"/>
      <c r="F207" s="920"/>
      <c r="I207" s="935"/>
      <c r="J207" s="949" t="s">
        <v>1542</v>
      </c>
      <c r="K207" s="981"/>
      <c r="M207" s="982" t="s">
        <v>1521</v>
      </c>
      <c r="N207" s="983"/>
      <c r="O207" s="983"/>
      <c r="P207" s="983"/>
      <c r="Q207" s="984"/>
      <c r="S207" s="949" t="s">
        <v>1573</v>
      </c>
      <c r="T207" s="981"/>
      <c r="U207" s="982" t="s">
        <v>1521</v>
      </c>
      <c r="V207" s="983"/>
      <c r="W207" s="983"/>
      <c r="X207" s="983"/>
      <c r="Y207" s="984"/>
      <c r="Z207" s="986" t="s">
        <v>912</v>
      </c>
      <c r="AA207" s="910" t="s">
        <v>1682</v>
      </c>
      <c r="AB207" s="981"/>
      <c r="AC207" s="938"/>
      <c r="AD207" s="982" t="s">
        <v>1521</v>
      </c>
      <c r="AE207" s="983"/>
      <c r="AF207" s="983"/>
      <c r="AG207" s="983"/>
      <c r="AH207" s="986" t="s">
        <v>912</v>
      </c>
      <c r="AI207" s="910" t="s">
        <v>2145</v>
      </c>
      <c r="AJ207" s="981"/>
      <c r="AK207" s="938"/>
      <c r="AL207" s="982" t="s">
        <v>1521</v>
      </c>
      <c r="AM207" s="983"/>
      <c r="AN207" s="983"/>
      <c r="AO207" s="983"/>
      <c r="AP207" s="984"/>
      <c r="AQ207" s="910" t="s">
        <v>1629</v>
      </c>
      <c r="AR207" s="981"/>
      <c r="AS207" s="938"/>
      <c r="AT207" s="982" t="s">
        <v>1521</v>
      </c>
      <c r="AU207" s="983"/>
      <c r="AV207" s="983"/>
      <c r="AW207" s="983"/>
      <c r="AX207" s="984"/>
      <c r="AY207" s="910" t="s">
        <v>2204</v>
      </c>
      <c r="AZ207" s="752"/>
      <c r="BA207" s="752"/>
      <c r="BB207" s="2865" t="s">
        <v>1521</v>
      </c>
      <c r="BC207" s="2866"/>
      <c r="BD207" s="2866"/>
      <c r="BE207" s="2866"/>
      <c r="BF207" s="2867"/>
      <c r="BX207" s="920"/>
      <c r="BY207" s="920"/>
      <c r="BZ207" s="920"/>
      <c r="CA207" s="920"/>
      <c r="CB207" s="920"/>
      <c r="CC207" s="920"/>
      <c r="CD207" s="920"/>
      <c r="CE207" s="920"/>
      <c r="CF207" s="920"/>
      <c r="CG207" s="920"/>
      <c r="CH207" s="920"/>
      <c r="CI207" s="920"/>
      <c r="CJ207" s="920"/>
      <c r="CK207" s="920"/>
      <c r="CL207" s="920"/>
      <c r="CM207" s="920"/>
      <c r="CN207" s="920"/>
      <c r="CO207" s="920"/>
      <c r="CP207" s="920"/>
      <c r="CQ207" s="920"/>
      <c r="CR207" s="920"/>
      <c r="CS207" s="920"/>
      <c r="CT207" s="920"/>
      <c r="CU207" s="920"/>
      <c r="CV207" s="920"/>
      <c r="CW207" s="937"/>
      <c r="CX207" s="920"/>
      <c r="CY207" s="920"/>
      <c r="CZ207" s="920"/>
      <c r="DA207" s="920"/>
      <c r="DB207" s="920"/>
      <c r="DC207" s="920"/>
      <c r="DD207" s="920"/>
      <c r="DE207" s="920"/>
      <c r="DF207" s="920"/>
      <c r="DG207" s="920"/>
      <c r="DH207" s="920"/>
      <c r="DI207" s="920"/>
      <c r="DJ207" s="920"/>
      <c r="DK207" s="920"/>
      <c r="DL207" s="920"/>
      <c r="DM207" s="920"/>
      <c r="DN207" s="920"/>
    </row>
    <row r="208" spans="1:125" ht="9.9499999999999993" customHeight="1">
      <c r="A208" s="920"/>
      <c r="B208" s="920"/>
      <c r="C208" s="920"/>
      <c r="D208" s="920"/>
      <c r="E208" s="920"/>
      <c r="F208" s="920"/>
      <c r="I208" s="935"/>
      <c r="J208" s="2334"/>
      <c r="K208" s="920"/>
      <c r="L208" s="920"/>
      <c r="M208" s="920"/>
      <c r="N208" s="920"/>
      <c r="CD208" s="920"/>
      <c r="CE208" s="920"/>
      <c r="CF208" s="920"/>
      <c r="CG208" s="920"/>
      <c r="CH208" s="920"/>
      <c r="CI208" s="920"/>
      <c r="CJ208" s="920"/>
      <c r="CK208" s="920"/>
      <c r="CL208" s="920"/>
      <c r="CM208" s="920"/>
      <c r="CN208" s="920"/>
      <c r="CO208" s="920"/>
      <c r="CP208" s="920"/>
      <c r="CQ208" s="920"/>
      <c r="CR208" s="920"/>
      <c r="CS208" s="920"/>
      <c r="CT208" s="920"/>
      <c r="CU208" s="920"/>
      <c r="CV208" s="920"/>
      <c r="CW208" s="937"/>
      <c r="CX208" s="920"/>
      <c r="CY208" s="920"/>
      <c r="CZ208" s="920"/>
      <c r="DA208" s="920"/>
      <c r="DB208" s="920"/>
      <c r="DC208" s="920"/>
      <c r="DD208" s="920"/>
      <c r="DE208" s="920"/>
      <c r="DF208" s="920"/>
      <c r="DG208" s="920"/>
      <c r="DH208" s="920"/>
      <c r="DI208" s="920"/>
      <c r="DJ208" s="920"/>
      <c r="DK208" s="920"/>
      <c r="DL208" s="920"/>
      <c r="DM208" s="920"/>
      <c r="DN208" s="920"/>
      <c r="DO208" s="920"/>
      <c r="DP208" s="920"/>
      <c r="DQ208" s="920"/>
      <c r="DR208" s="920"/>
      <c r="DS208" s="920"/>
      <c r="DT208" s="920"/>
      <c r="DU208" s="920"/>
    </row>
    <row r="209" spans="1:111" ht="18.95" customHeight="1">
      <c r="A209" s="920"/>
      <c r="B209" s="920"/>
      <c r="C209" s="920"/>
      <c r="D209" s="920"/>
      <c r="E209" s="920"/>
      <c r="F209" s="920"/>
      <c r="I209" s="935"/>
      <c r="J209" s="2880" t="s">
        <v>1559</v>
      </c>
      <c r="K209" s="2797" t="s">
        <v>2282</v>
      </c>
      <c r="L209" s="2798"/>
      <c r="M209" s="2798"/>
      <c r="N209" s="2799"/>
      <c r="O209" s="2797" t="s">
        <v>2062</v>
      </c>
      <c r="P209" s="2798"/>
      <c r="Q209" s="2798"/>
      <c r="R209" s="2799"/>
      <c r="S209" s="2810" t="s">
        <v>1630</v>
      </c>
      <c r="T209" s="2882"/>
      <c r="U209" s="2882"/>
      <c r="V209" s="2882"/>
      <c r="W209" s="2882"/>
      <c r="X209" s="2812"/>
      <c r="Y209" s="966" t="s">
        <v>2147</v>
      </c>
      <c r="Z209" s="1361"/>
      <c r="AA209" s="930"/>
      <c r="AB209" s="930"/>
      <c r="AC209" s="930"/>
      <c r="AD209" s="930"/>
      <c r="AE209" s="930"/>
      <c r="AF209" s="930"/>
      <c r="AG209" s="931"/>
      <c r="AH209" s="1059" t="s">
        <v>2178</v>
      </c>
      <c r="AI209" s="1060"/>
      <c r="AJ209" s="1060"/>
      <c r="AK209" s="1060"/>
      <c r="AL209" s="1060"/>
      <c r="AM209" s="1060"/>
      <c r="AN209" s="1060"/>
      <c r="AO209" s="1060"/>
      <c r="AP209" s="1060"/>
      <c r="AQ209" s="1060"/>
      <c r="AR209" s="1061"/>
      <c r="AS209" s="1059" t="s">
        <v>2179</v>
      </c>
      <c r="AT209" s="1060"/>
      <c r="AU209" s="1060"/>
      <c r="AV209" s="1060"/>
      <c r="AW209" s="1060"/>
      <c r="AX209" s="1060"/>
      <c r="AY209" s="1060"/>
      <c r="AZ209" s="1060"/>
      <c r="BA209" s="1060"/>
      <c r="BB209" s="1060"/>
      <c r="BC209" s="1061"/>
      <c r="BD209" s="929" t="s">
        <v>1527</v>
      </c>
      <c r="BE209" s="930"/>
      <c r="BF209" s="930"/>
      <c r="BG209" s="930"/>
      <c r="BH209" s="930"/>
      <c r="BI209" s="930"/>
      <c r="BJ209" s="930"/>
      <c r="BK209" s="930"/>
      <c r="BL209" s="930"/>
      <c r="BM209" s="930"/>
      <c r="BN209" s="930"/>
      <c r="BO209" s="930"/>
      <c r="BP209" s="930"/>
      <c r="BQ209" s="930"/>
      <c r="BR209" s="930"/>
      <c r="BS209" s="930"/>
      <c r="BT209" s="930"/>
      <c r="BU209" s="930"/>
      <c r="BV209" s="929" t="s">
        <v>2122</v>
      </c>
      <c r="BW209" s="930"/>
      <c r="BX209" s="930"/>
      <c r="BY209" s="930"/>
      <c r="BZ209" s="930"/>
      <c r="CA209" s="930"/>
      <c r="CB209" s="930"/>
      <c r="CC209" s="930"/>
      <c r="CD209" s="930"/>
      <c r="CE209" s="930"/>
      <c r="CF209" s="930"/>
      <c r="CG209" s="931"/>
      <c r="CH209" s="931"/>
      <c r="CI209" s="931"/>
      <c r="CJ209" s="931"/>
      <c r="CK209" s="930" t="s">
        <v>1612</v>
      </c>
      <c r="CL209" s="930"/>
      <c r="CM209" s="930"/>
      <c r="CN209" s="930"/>
      <c r="CO209" s="931"/>
      <c r="CP209" s="930"/>
      <c r="CQ209" s="930"/>
      <c r="CR209" s="931"/>
      <c r="CS209" s="2810" t="s">
        <v>1525</v>
      </c>
      <c r="CT209" s="2798"/>
      <c r="CU209" s="2798"/>
      <c r="CV209" s="2799"/>
      <c r="CW209" s="937"/>
    </row>
    <row r="210" spans="1:111" ht="18.95" customHeight="1">
      <c r="A210" s="920"/>
      <c r="B210" s="920"/>
      <c r="C210" s="920"/>
      <c r="D210" s="920"/>
      <c r="E210" s="920"/>
      <c r="F210" s="920"/>
      <c r="I210" s="935"/>
      <c r="J210" s="2881"/>
      <c r="K210" s="2800"/>
      <c r="L210" s="2801"/>
      <c r="M210" s="2801"/>
      <c r="N210" s="2802"/>
      <c r="O210" s="2800"/>
      <c r="P210" s="2801"/>
      <c r="Q210" s="2801"/>
      <c r="R210" s="2802"/>
      <c r="S210" s="2813"/>
      <c r="T210" s="2814"/>
      <c r="U210" s="2814"/>
      <c r="V210" s="2814"/>
      <c r="W210" s="2814"/>
      <c r="X210" s="2815"/>
      <c r="Y210" s="929" t="s">
        <v>3413</v>
      </c>
      <c r="Z210" s="930"/>
      <c r="AA210" s="930"/>
      <c r="AB210" s="929" t="s">
        <v>2138</v>
      </c>
      <c r="AC210" s="930"/>
      <c r="AD210" s="930"/>
      <c r="AE210" s="929" t="s">
        <v>2139</v>
      </c>
      <c r="AF210" s="930"/>
      <c r="AG210" s="931"/>
      <c r="AH210" s="1059" t="s">
        <v>699</v>
      </c>
      <c r="AI210" s="1060"/>
      <c r="AJ210" s="1060"/>
      <c r="AK210" s="1061"/>
      <c r="AL210" s="1059" t="s">
        <v>700</v>
      </c>
      <c r="AM210" s="1060"/>
      <c r="AN210" s="1060"/>
      <c r="AO210" s="1061"/>
      <c r="AP210" s="1059" t="s">
        <v>1531</v>
      </c>
      <c r="AQ210" s="1060"/>
      <c r="AR210" s="1061"/>
      <c r="AS210" s="1059" t="s">
        <v>699</v>
      </c>
      <c r="AT210" s="1060"/>
      <c r="AU210" s="1060"/>
      <c r="AV210" s="1061"/>
      <c r="AW210" s="1059" t="s">
        <v>700</v>
      </c>
      <c r="AX210" s="1060"/>
      <c r="AY210" s="1060"/>
      <c r="AZ210" s="1061"/>
      <c r="BA210" s="1059" t="s">
        <v>1531</v>
      </c>
      <c r="BB210" s="1060"/>
      <c r="BC210" s="1061"/>
      <c r="BD210" s="929" t="s">
        <v>1561</v>
      </c>
      <c r="BE210" s="930"/>
      <c r="BF210" s="931"/>
      <c r="BG210" s="929" t="s">
        <v>1528</v>
      </c>
      <c r="BH210" s="930"/>
      <c r="BI210" s="930"/>
      <c r="BJ210" s="930"/>
      <c r="BK210" s="931"/>
      <c r="BL210" s="929" t="s">
        <v>1529</v>
      </c>
      <c r="BM210" s="930"/>
      <c r="BN210" s="930"/>
      <c r="BO210" s="930"/>
      <c r="BP210" s="930"/>
      <c r="BQ210" s="930"/>
      <c r="BR210" s="931"/>
      <c r="BS210" s="929" t="s">
        <v>1530</v>
      </c>
      <c r="BT210" s="930"/>
      <c r="BU210" s="931"/>
      <c r="BV210" s="966" t="s">
        <v>1534</v>
      </c>
      <c r="BW210" s="967"/>
      <c r="BX210" s="968"/>
      <c r="BY210" s="966" t="s">
        <v>1535</v>
      </c>
      <c r="BZ210" s="967"/>
      <c r="CA210" s="968"/>
      <c r="CB210" s="929" t="s">
        <v>1583</v>
      </c>
      <c r="CC210" s="931"/>
      <c r="CD210" s="931"/>
      <c r="CE210" s="929" t="s">
        <v>1584</v>
      </c>
      <c r="CF210" s="930"/>
      <c r="CG210" s="931"/>
      <c r="CH210" s="929" t="s">
        <v>1680</v>
      </c>
      <c r="CI210" s="930"/>
      <c r="CJ210" s="931"/>
      <c r="CK210" s="929" t="s">
        <v>1583</v>
      </c>
      <c r="CL210" s="930"/>
      <c r="CM210" s="929" t="s">
        <v>1592</v>
      </c>
      <c r="CN210" s="930"/>
      <c r="CO210" s="931"/>
      <c r="CP210" s="929" t="s">
        <v>1585</v>
      </c>
      <c r="CQ210" s="930"/>
      <c r="CR210" s="931"/>
      <c r="CS210" s="2800"/>
      <c r="CT210" s="2801"/>
      <c r="CU210" s="2801"/>
      <c r="CV210" s="2802"/>
      <c r="CW210" s="937"/>
    </row>
    <row r="211" spans="1:111" ht="18.95" customHeight="1">
      <c r="A211" s="920"/>
      <c r="B211" s="920"/>
      <c r="C211" s="920"/>
      <c r="D211" s="920"/>
      <c r="E211" s="920"/>
      <c r="F211" s="920"/>
      <c r="I211" s="935"/>
      <c r="J211" s="932" t="s">
        <v>737</v>
      </c>
      <c r="K211" s="2865" t="s">
        <v>1526</v>
      </c>
      <c r="L211" s="2866"/>
      <c r="M211" s="2866"/>
      <c r="N211" s="2867"/>
      <c r="O211" s="2865" t="s">
        <v>1179</v>
      </c>
      <c r="P211" s="2866"/>
      <c r="Q211" s="2866"/>
      <c r="R211" s="2867"/>
      <c r="S211" s="1040" t="s">
        <v>2271</v>
      </c>
      <c r="T211" s="918"/>
      <c r="U211" s="918"/>
      <c r="V211" s="918"/>
      <c r="W211" s="918"/>
      <c r="X211" s="919"/>
      <c r="Y211" s="1388" t="s">
        <v>3410</v>
      </c>
      <c r="Z211" s="955"/>
      <c r="AA211" s="955"/>
      <c r="AB211" s="954" t="s">
        <v>3155</v>
      </c>
      <c r="AC211" s="955"/>
      <c r="AD211" s="955"/>
      <c r="AE211" s="954" t="s">
        <v>1524</v>
      </c>
      <c r="AF211" s="955"/>
      <c r="AG211" s="971"/>
      <c r="AH211" s="932" t="s">
        <v>3428</v>
      </c>
      <c r="AI211" s="933"/>
      <c r="AJ211" s="933"/>
      <c r="AK211" s="934"/>
      <c r="AL211" s="932">
        <v>12345</v>
      </c>
      <c r="AM211" s="933"/>
      <c r="AN211" s="933"/>
      <c r="AO211" s="934"/>
      <c r="AP211" s="932" t="s">
        <v>1518</v>
      </c>
      <c r="AQ211" s="933"/>
      <c r="AR211" s="934"/>
      <c r="AS211" s="932" t="s">
        <v>2200</v>
      </c>
      <c r="AT211" s="933"/>
      <c r="AU211" s="933"/>
      <c r="AV211" s="934"/>
      <c r="AW211" s="932">
        <v>99999</v>
      </c>
      <c r="AX211" s="933"/>
      <c r="AY211" s="933"/>
      <c r="AZ211" s="934"/>
      <c r="BA211" s="932" t="s">
        <v>1518</v>
      </c>
      <c r="BB211" s="933"/>
      <c r="BC211" s="934"/>
      <c r="BD211" s="932" t="s">
        <v>1526</v>
      </c>
      <c r="BE211" s="933"/>
      <c r="BF211" s="934"/>
      <c r="BG211" s="932" t="s">
        <v>1526</v>
      </c>
      <c r="BH211" s="933"/>
      <c r="BI211" s="933"/>
      <c r="BJ211" s="933"/>
      <c r="BK211" s="934"/>
      <c r="BL211" s="932" t="s">
        <v>1562</v>
      </c>
      <c r="BM211" s="933"/>
      <c r="BN211" s="933"/>
      <c r="BO211" s="933"/>
      <c r="BP211" s="933"/>
      <c r="BQ211" s="933"/>
      <c r="BR211" s="934"/>
      <c r="BS211" s="932" t="s">
        <v>264</v>
      </c>
      <c r="BT211" s="933"/>
      <c r="BU211" s="934"/>
      <c r="BV211" s="932" t="s">
        <v>1596</v>
      </c>
      <c r="BW211" s="933"/>
      <c r="BX211" s="934"/>
      <c r="BY211" s="932">
        <v>1</v>
      </c>
      <c r="BZ211" s="933"/>
      <c r="CA211" s="934"/>
      <c r="CB211" s="932" t="s">
        <v>1595</v>
      </c>
      <c r="CC211" s="933"/>
      <c r="CD211" s="1005"/>
      <c r="CE211" s="932">
        <v>1</v>
      </c>
      <c r="CF211" s="933"/>
      <c r="CG211" s="934"/>
      <c r="CH211" s="932">
        <v>66</v>
      </c>
      <c r="CI211" s="933"/>
      <c r="CJ211" s="934"/>
      <c r="CK211" s="954" t="s">
        <v>1590</v>
      </c>
      <c r="CL211" s="955"/>
      <c r="CM211" s="1006">
        <v>10</v>
      </c>
      <c r="CN211" s="1007"/>
      <c r="CO211" s="1008"/>
      <c r="CP211" s="1009" t="s">
        <v>1520</v>
      </c>
      <c r="CQ211" s="1007"/>
      <c r="CR211" s="1008"/>
      <c r="CS211" s="954" t="s">
        <v>1526</v>
      </c>
      <c r="CT211" s="955"/>
      <c r="CU211" s="955"/>
      <c r="CV211" s="971"/>
      <c r="CW211" s="937"/>
    </row>
    <row r="212" spans="1:111" ht="18.95" customHeight="1">
      <c r="A212" s="920"/>
      <c r="B212" s="920"/>
      <c r="C212" s="920"/>
      <c r="D212" s="920"/>
      <c r="E212" s="920"/>
      <c r="F212" s="920"/>
      <c r="I212" s="935"/>
      <c r="J212" s="932" t="s">
        <v>737</v>
      </c>
      <c r="K212" s="2865" t="s">
        <v>1526</v>
      </c>
      <c r="L212" s="2866"/>
      <c r="M212" s="2866"/>
      <c r="N212" s="2867"/>
      <c r="O212" s="2865" t="s">
        <v>1179</v>
      </c>
      <c r="P212" s="2866"/>
      <c r="Q212" s="2866"/>
      <c r="R212" s="2867"/>
      <c r="S212" s="1040" t="s">
        <v>2271</v>
      </c>
      <c r="T212" s="918"/>
      <c r="U212" s="918"/>
      <c r="V212" s="918"/>
      <c r="W212" s="918"/>
      <c r="X212" s="919"/>
      <c r="Y212" s="1388" t="s">
        <v>3410</v>
      </c>
      <c r="Z212" s="955"/>
      <c r="AA212" s="955"/>
      <c r="AB212" s="954" t="s">
        <v>3156</v>
      </c>
      <c r="AC212" s="955"/>
      <c r="AD212" s="955"/>
      <c r="AE212" s="954" t="s">
        <v>1524</v>
      </c>
      <c r="AF212" s="955"/>
      <c r="AG212" s="971"/>
      <c r="AH212" s="932" t="s">
        <v>3428</v>
      </c>
      <c r="AI212" s="933"/>
      <c r="AJ212" s="933"/>
      <c r="AK212" s="934"/>
      <c r="AL212" s="932">
        <v>12345</v>
      </c>
      <c r="AM212" s="933"/>
      <c r="AN212" s="933"/>
      <c r="AO212" s="934"/>
      <c r="AP212" s="932" t="s">
        <v>1518</v>
      </c>
      <c r="AQ212" s="933"/>
      <c r="AR212" s="934"/>
      <c r="AS212" s="932" t="s">
        <v>2200</v>
      </c>
      <c r="AT212" s="933"/>
      <c r="AU212" s="933"/>
      <c r="AV212" s="934"/>
      <c r="AW212" s="932">
        <v>99999</v>
      </c>
      <c r="AX212" s="933"/>
      <c r="AY212" s="933"/>
      <c r="AZ212" s="934"/>
      <c r="BA212" s="932" t="s">
        <v>1518</v>
      </c>
      <c r="BB212" s="933"/>
      <c r="BC212" s="934"/>
      <c r="BD212" s="932" t="s">
        <v>1526</v>
      </c>
      <c r="BE212" s="933"/>
      <c r="BF212" s="934"/>
      <c r="BG212" s="932" t="s">
        <v>1526</v>
      </c>
      <c r="BH212" s="933"/>
      <c r="BI212" s="933"/>
      <c r="BJ212" s="933"/>
      <c r="BK212" s="934"/>
      <c r="BL212" s="932" t="s">
        <v>1562</v>
      </c>
      <c r="BM212" s="933"/>
      <c r="BN212" s="933"/>
      <c r="BO212" s="933"/>
      <c r="BP212" s="933"/>
      <c r="BQ212" s="933"/>
      <c r="BR212" s="934"/>
      <c r="BS212" s="932" t="s">
        <v>264</v>
      </c>
      <c r="BT212" s="933"/>
      <c r="BU212" s="934"/>
      <c r="BV212" s="932" t="s">
        <v>1596</v>
      </c>
      <c r="BW212" s="933"/>
      <c r="BX212" s="934"/>
      <c r="BY212" s="932">
        <v>1</v>
      </c>
      <c r="BZ212" s="933"/>
      <c r="CA212" s="934"/>
      <c r="CB212" s="932" t="s">
        <v>1595</v>
      </c>
      <c r="CC212" s="933"/>
      <c r="CD212" s="1005"/>
      <c r="CE212" s="932">
        <v>1</v>
      </c>
      <c r="CF212" s="933"/>
      <c r="CG212" s="934"/>
      <c r="CH212" s="932">
        <v>66</v>
      </c>
      <c r="CI212" s="933"/>
      <c r="CJ212" s="934"/>
      <c r="CK212" s="954" t="s">
        <v>1590</v>
      </c>
      <c r="CL212" s="955"/>
      <c r="CM212" s="1006">
        <v>10</v>
      </c>
      <c r="CN212" s="1007"/>
      <c r="CO212" s="1008"/>
      <c r="CP212" s="1009" t="s">
        <v>1520</v>
      </c>
      <c r="CQ212" s="1007"/>
      <c r="CR212" s="1008"/>
      <c r="CS212" s="954" t="s">
        <v>1526</v>
      </c>
      <c r="CT212" s="955"/>
      <c r="CU212" s="955"/>
      <c r="CV212" s="971"/>
      <c r="CW212" s="937"/>
    </row>
    <row r="213" spans="1:111" ht="5.0999999999999996" customHeight="1">
      <c r="A213" s="920"/>
      <c r="B213" s="920"/>
      <c r="C213" s="920"/>
      <c r="D213" s="920"/>
      <c r="E213" s="920"/>
      <c r="F213" s="920"/>
      <c r="I213" s="935"/>
      <c r="J213" s="920"/>
      <c r="K213" s="920"/>
      <c r="L213" s="920"/>
      <c r="M213" s="920"/>
      <c r="N213" s="920"/>
      <c r="O213" s="920"/>
      <c r="P213" s="920"/>
      <c r="Q213" s="920"/>
      <c r="R213" s="920"/>
      <c r="S213" s="920"/>
      <c r="T213" s="920"/>
      <c r="U213" s="920"/>
      <c r="V213" s="920"/>
      <c r="W213" s="920"/>
      <c r="X213" s="920"/>
      <c r="Y213" s="920"/>
      <c r="Z213" s="920"/>
      <c r="AA213" s="920"/>
      <c r="AB213" s="920"/>
      <c r="AC213" s="920"/>
      <c r="AD213" s="920"/>
      <c r="AE213" s="920"/>
      <c r="AF213" s="920"/>
      <c r="AG213" s="920"/>
      <c r="AH213" s="920"/>
      <c r="AI213" s="920"/>
      <c r="AJ213" s="920"/>
      <c r="AK213" s="920"/>
      <c r="AL213" s="920"/>
      <c r="AM213" s="920"/>
      <c r="AN213" s="920"/>
      <c r="AO213" s="920"/>
      <c r="AP213" s="920"/>
      <c r="AQ213" s="920"/>
      <c r="AR213" s="920"/>
      <c r="AS213" s="920"/>
      <c r="AT213" s="920"/>
      <c r="AU213" s="920"/>
      <c r="AV213" s="920"/>
      <c r="AW213" s="920"/>
      <c r="AX213" s="920"/>
      <c r="AY213" s="920"/>
      <c r="AZ213" s="920"/>
      <c r="BA213" s="920"/>
      <c r="BB213" s="920"/>
      <c r="BC213" s="920"/>
      <c r="BD213" s="920"/>
      <c r="BE213" s="920"/>
      <c r="BF213" s="920"/>
      <c r="BG213" s="920"/>
      <c r="BH213" s="920"/>
      <c r="BI213" s="920"/>
      <c r="BJ213" s="920"/>
      <c r="BK213" s="920"/>
      <c r="BL213" s="920"/>
      <c r="BM213" s="920"/>
      <c r="BN213" s="920"/>
      <c r="BO213" s="920"/>
      <c r="BP213" s="920"/>
      <c r="BQ213" s="920"/>
      <c r="BR213" s="920"/>
      <c r="BS213" s="920"/>
      <c r="BT213" s="920"/>
      <c r="BU213" s="920"/>
      <c r="BV213" s="920"/>
      <c r="BW213" s="920"/>
      <c r="BX213" s="920"/>
      <c r="BY213" s="920"/>
      <c r="BZ213" s="920"/>
      <c r="CA213" s="920"/>
      <c r="CB213" s="920"/>
      <c r="CC213" s="920"/>
      <c r="CD213" s="920"/>
      <c r="CE213" s="920"/>
      <c r="CF213" s="920"/>
      <c r="CG213" s="920"/>
      <c r="CH213" s="920"/>
      <c r="CI213" s="974"/>
      <c r="CJ213" s="974"/>
      <c r="CK213" s="974"/>
      <c r="CL213" s="974"/>
      <c r="CM213" s="974"/>
      <c r="CN213" s="974"/>
      <c r="CO213" s="974"/>
      <c r="CP213" s="974"/>
      <c r="CQ213" s="920"/>
      <c r="CR213" s="2331"/>
      <c r="CS213" s="2331"/>
      <c r="CT213" s="2331"/>
      <c r="CU213" s="2331"/>
      <c r="CV213" s="2331"/>
      <c r="CW213" s="1422"/>
      <c r="CX213"/>
      <c r="CY213"/>
      <c r="CZ213"/>
      <c r="DA213"/>
      <c r="DB213"/>
      <c r="DC213"/>
      <c r="DD213"/>
      <c r="DE213"/>
      <c r="DF213"/>
      <c r="DG213"/>
    </row>
    <row r="214" spans="1:111" ht="5.0999999999999996" customHeight="1">
      <c r="A214" s="920"/>
      <c r="B214" s="920"/>
      <c r="C214" s="920"/>
      <c r="D214" s="920"/>
      <c r="E214" s="920"/>
      <c r="F214" s="920"/>
      <c r="I214" s="935"/>
      <c r="J214" s="977"/>
      <c r="K214" s="977"/>
      <c r="L214" s="977"/>
      <c r="M214" s="977"/>
      <c r="N214" s="977"/>
      <c r="O214" s="977"/>
      <c r="P214" s="977"/>
      <c r="Q214" s="977"/>
      <c r="R214" s="977"/>
      <c r="S214" s="977"/>
      <c r="T214" s="977"/>
      <c r="U214" s="977"/>
      <c r="V214" s="977"/>
      <c r="W214" s="977"/>
      <c r="X214" s="977"/>
      <c r="Y214" s="977"/>
      <c r="Z214" s="977"/>
      <c r="AA214" s="977"/>
      <c r="AB214" s="977"/>
      <c r="AC214" s="977"/>
      <c r="AD214" s="977"/>
      <c r="AE214" s="977"/>
      <c r="AF214" s="977"/>
      <c r="AG214" s="977"/>
      <c r="AH214" s="977"/>
      <c r="AI214" s="977"/>
      <c r="AJ214" s="977"/>
      <c r="AK214" s="977"/>
      <c r="AL214" s="977"/>
      <c r="AM214" s="977"/>
      <c r="AN214" s="977"/>
      <c r="AO214" s="977"/>
      <c r="AP214" s="977"/>
      <c r="AQ214" s="977"/>
      <c r="AR214" s="977"/>
      <c r="AS214" s="977"/>
      <c r="AT214" s="977"/>
      <c r="AU214" s="977"/>
      <c r="AV214" s="977"/>
      <c r="AW214" s="977"/>
      <c r="AX214" s="977"/>
      <c r="AY214" s="977"/>
      <c r="AZ214" s="977"/>
      <c r="BA214" s="977"/>
      <c r="BB214" s="977"/>
      <c r="BC214" s="977"/>
      <c r="BD214" s="977"/>
      <c r="BE214" s="977"/>
      <c r="BF214" s="977"/>
      <c r="BG214" s="977"/>
      <c r="BH214" s="977"/>
      <c r="BI214" s="977"/>
      <c r="BJ214" s="977"/>
      <c r="BK214" s="977"/>
      <c r="BL214" s="977"/>
      <c r="BM214" s="977"/>
      <c r="BN214" s="977"/>
      <c r="BO214" s="977"/>
      <c r="BP214" s="977"/>
      <c r="BQ214" s="977"/>
      <c r="BR214" s="977"/>
      <c r="BS214" s="977"/>
      <c r="BT214" s="977"/>
      <c r="BU214" s="977"/>
      <c r="BV214" s="977"/>
      <c r="BW214" s="977"/>
      <c r="BX214" s="977"/>
      <c r="BY214" s="977"/>
      <c r="BZ214" s="977"/>
      <c r="CA214" s="977"/>
      <c r="CB214" s="977"/>
      <c r="CC214" s="977"/>
      <c r="CD214" s="977"/>
      <c r="CE214" s="977"/>
      <c r="CF214" s="977"/>
      <c r="CG214" s="977"/>
      <c r="CH214" s="977"/>
      <c r="CI214" s="977"/>
      <c r="CJ214" s="977"/>
      <c r="CK214" s="977"/>
      <c r="CL214" s="977"/>
      <c r="CM214" s="977"/>
      <c r="CN214" s="977"/>
      <c r="CO214" s="977"/>
      <c r="CP214" s="977"/>
      <c r="CQ214" s="977"/>
      <c r="CR214" s="977"/>
      <c r="CS214" s="977"/>
      <c r="CT214" s="977"/>
      <c r="CU214" s="977"/>
      <c r="CV214" s="977"/>
      <c r="CW214" s="1422"/>
      <c r="CX214"/>
      <c r="CY214"/>
      <c r="CZ214"/>
      <c r="DA214"/>
      <c r="DB214"/>
      <c r="DC214"/>
      <c r="DD214"/>
      <c r="DE214"/>
      <c r="DF214"/>
      <c r="DG214"/>
    </row>
    <row r="215" spans="1:111" ht="18.95" customHeight="1">
      <c r="A215" s="920"/>
      <c r="B215" s="920"/>
      <c r="C215" s="920"/>
      <c r="D215" s="920"/>
      <c r="E215" s="920"/>
      <c r="F215" s="920"/>
      <c r="I215" s="935"/>
      <c r="J215" s="1372"/>
      <c r="K215" s="1372"/>
      <c r="L215" s="1372"/>
      <c r="M215" s="1372"/>
      <c r="N215" s="1372"/>
      <c r="O215" s="1372"/>
      <c r="P215" s="1372"/>
      <c r="Q215" s="1372"/>
      <c r="R215" s="1372"/>
      <c r="S215" s="1372"/>
      <c r="T215" s="1372"/>
      <c r="U215" s="1372"/>
      <c r="V215" s="1372"/>
      <c r="W215" s="1372"/>
      <c r="X215" s="1372"/>
      <c r="Y215" s="1372"/>
      <c r="Z215" s="1372"/>
      <c r="AA215" s="1372"/>
      <c r="AB215" s="1372"/>
      <c r="AC215" s="1372"/>
      <c r="AD215" s="1372"/>
      <c r="AE215" s="1372"/>
      <c r="AF215" s="1372"/>
      <c r="AG215" s="1372"/>
      <c r="AH215" s="1372"/>
      <c r="AI215" s="1372"/>
      <c r="AJ215" s="1372"/>
      <c r="AK215" s="1372"/>
      <c r="AL215" s="1372"/>
      <c r="AM215" s="1372"/>
      <c r="AN215" s="1372"/>
      <c r="AO215" s="1372"/>
      <c r="AP215" s="1372"/>
      <c r="AQ215" s="1372"/>
      <c r="AR215" s="1372"/>
      <c r="AS215" s="1372"/>
      <c r="AT215" s="1372"/>
      <c r="AU215" s="1372"/>
      <c r="AV215" s="1372"/>
      <c r="AW215" s="1372"/>
      <c r="AX215" s="1372"/>
      <c r="AY215" s="1372"/>
      <c r="AZ215" s="1372"/>
      <c r="BA215" s="1372"/>
      <c r="BB215" s="1372"/>
      <c r="BC215" s="1372"/>
      <c r="BD215" s="1372"/>
      <c r="BE215" s="1372"/>
      <c r="BF215" s="1372"/>
      <c r="BG215" s="1372"/>
      <c r="BH215" s="1372"/>
      <c r="BI215" s="1372"/>
      <c r="BJ215" s="1372"/>
      <c r="BK215" s="1372"/>
      <c r="BL215" s="1372"/>
      <c r="BM215" s="1372"/>
      <c r="BN215" s="1372"/>
      <c r="BO215" s="1372"/>
      <c r="BP215" s="1372"/>
      <c r="BQ215" s="1372"/>
      <c r="BR215" s="1372"/>
      <c r="BS215" s="1372"/>
      <c r="BT215" s="1372"/>
      <c r="BU215" s="1372"/>
      <c r="BV215" s="1372"/>
      <c r="BW215" s="1372"/>
      <c r="BX215" s="1372"/>
      <c r="BY215" s="1372"/>
      <c r="BZ215" s="1372"/>
      <c r="CA215" s="978" t="s">
        <v>1557</v>
      </c>
      <c r="CB215" s="1372"/>
      <c r="CC215" s="978"/>
      <c r="CD215" s="977"/>
      <c r="CE215" s="2883">
        <f>CE211+CE212</f>
        <v>2</v>
      </c>
      <c r="CF215" s="2884"/>
      <c r="CG215" s="2885"/>
      <c r="CH215" s="1372"/>
      <c r="CI215" s="1372"/>
      <c r="CJ215" s="1417" t="s">
        <v>1558</v>
      </c>
      <c r="CK215" s="1079"/>
      <c r="CL215" s="980"/>
      <c r="CM215" s="2883">
        <f>CM211+CM212</f>
        <v>20</v>
      </c>
      <c r="CN215" s="2884"/>
      <c r="CO215" s="2885"/>
      <c r="CP215" s="2886" t="s">
        <v>1520</v>
      </c>
      <c r="CQ215" s="2887"/>
      <c r="CR215" s="2888"/>
      <c r="CS215" s="1372"/>
      <c r="CT215" s="1372"/>
      <c r="CU215" s="1372"/>
      <c r="CV215" s="1372"/>
      <c r="CW215" s="1422"/>
      <c r="CX215"/>
      <c r="CY215"/>
      <c r="CZ215"/>
      <c r="DA215"/>
      <c r="DB215"/>
      <c r="DC215"/>
      <c r="DD215"/>
      <c r="DE215"/>
      <c r="DF215"/>
      <c r="DG215"/>
    </row>
    <row r="216" spans="1:111" ht="5.0999999999999996" customHeight="1">
      <c r="A216" s="920"/>
      <c r="B216" s="920"/>
      <c r="C216" s="920"/>
      <c r="D216" s="920"/>
      <c r="E216" s="920"/>
      <c r="F216" s="920"/>
      <c r="I216" s="935"/>
      <c r="J216" s="977"/>
      <c r="K216" s="977"/>
      <c r="L216" s="977"/>
      <c r="M216" s="977"/>
      <c r="N216" s="977"/>
      <c r="O216" s="977"/>
      <c r="P216" s="977"/>
      <c r="Q216" s="977"/>
      <c r="R216" s="977"/>
      <c r="S216" s="977"/>
      <c r="T216" s="977"/>
      <c r="U216" s="977"/>
      <c r="V216" s="977"/>
      <c r="W216" s="977"/>
      <c r="X216" s="977"/>
      <c r="Y216" s="977"/>
      <c r="Z216" s="977"/>
      <c r="AA216" s="977"/>
      <c r="AB216" s="977"/>
      <c r="AC216" s="977"/>
      <c r="AD216" s="977"/>
      <c r="AE216" s="977"/>
      <c r="AF216" s="977"/>
      <c r="AG216" s="977"/>
      <c r="AH216" s="977"/>
      <c r="AI216" s="977"/>
      <c r="AJ216" s="977"/>
      <c r="AK216" s="977"/>
      <c r="AL216" s="977"/>
      <c r="AM216" s="977"/>
      <c r="AN216" s="977"/>
      <c r="AO216" s="977"/>
      <c r="AP216" s="977"/>
      <c r="AQ216" s="977"/>
      <c r="AR216" s="977"/>
      <c r="AS216" s="977"/>
      <c r="AT216" s="977"/>
      <c r="AU216" s="977"/>
      <c r="AV216" s="977"/>
      <c r="AW216" s="977"/>
      <c r="AX216" s="977"/>
      <c r="AY216" s="977"/>
      <c r="AZ216" s="977"/>
      <c r="BA216" s="977"/>
      <c r="BB216" s="977"/>
      <c r="BC216" s="977"/>
      <c r="BD216" s="977"/>
      <c r="BE216" s="977"/>
      <c r="BF216" s="977"/>
      <c r="BG216" s="977"/>
      <c r="BH216" s="977"/>
      <c r="BI216" s="977"/>
      <c r="BJ216" s="977"/>
      <c r="BK216" s="977"/>
      <c r="BL216" s="977"/>
      <c r="BM216" s="977"/>
      <c r="BN216" s="977"/>
      <c r="BO216" s="977"/>
      <c r="BP216" s="977"/>
      <c r="BQ216" s="977"/>
      <c r="BR216" s="977"/>
      <c r="BS216" s="977"/>
      <c r="BT216" s="977"/>
      <c r="BU216" s="977"/>
      <c r="BV216" s="977"/>
      <c r="BW216" s="977"/>
      <c r="BX216" s="977"/>
      <c r="BY216" s="977"/>
      <c r="BZ216" s="977"/>
      <c r="CA216" s="977"/>
      <c r="CB216" s="977"/>
      <c r="CC216" s="977"/>
      <c r="CD216" s="977"/>
      <c r="CE216" s="977"/>
      <c r="CF216" s="977"/>
      <c r="CG216" s="977"/>
      <c r="CH216" s="977"/>
      <c r="CI216" s="977"/>
      <c r="CJ216" s="977"/>
      <c r="CK216" s="977"/>
      <c r="CL216" s="977"/>
      <c r="CM216" s="977"/>
      <c r="CN216" s="977"/>
      <c r="CO216" s="977"/>
      <c r="CP216" s="977"/>
      <c r="CQ216" s="977"/>
      <c r="CR216" s="977"/>
      <c r="CS216" s="977"/>
      <c r="CT216" s="977"/>
      <c r="CU216" s="977"/>
      <c r="CV216" s="977"/>
      <c r="CW216" s="1422"/>
      <c r="CX216"/>
      <c r="CY216"/>
      <c r="CZ216"/>
      <c r="DA216"/>
      <c r="DB216"/>
      <c r="DC216"/>
      <c r="DD216"/>
      <c r="DE216"/>
      <c r="DF216"/>
      <c r="DG216"/>
    </row>
    <row r="217" spans="1:111" ht="9.9499999999999993" customHeight="1">
      <c r="A217" s="920"/>
      <c r="B217" s="920"/>
      <c r="C217" s="920"/>
      <c r="D217" s="920"/>
      <c r="E217" s="920"/>
      <c r="F217" s="920"/>
      <c r="I217" s="936"/>
      <c r="J217" s="939"/>
      <c r="K217" s="939"/>
      <c r="L217" s="939"/>
      <c r="M217" s="939"/>
      <c r="N217" s="939"/>
      <c r="O217" s="939"/>
      <c r="P217" s="939"/>
      <c r="Q217" s="939"/>
      <c r="R217" s="939"/>
      <c r="S217" s="939"/>
      <c r="T217" s="939"/>
      <c r="U217" s="939"/>
      <c r="V217" s="939"/>
      <c r="W217" s="939"/>
      <c r="X217" s="939"/>
      <c r="Y217" s="939"/>
      <c r="Z217" s="939"/>
      <c r="AA217" s="939"/>
      <c r="AB217" s="939"/>
      <c r="AC217" s="939"/>
      <c r="AD217" s="939"/>
      <c r="AE217" s="939"/>
      <c r="AF217" s="939"/>
      <c r="AG217" s="939"/>
      <c r="AH217" s="939"/>
      <c r="AI217" s="939"/>
      <c r="AJ217" s="939"/>
      <c r="AK217" s="939"/>
      <c r="AL217" s="939"/>
      <c r="AM217" s="939"/>
      <c r="AN217" s="939"/>
      <c r="AO217" s="939"/>
      <c r="AP217" s="939"/>
      <c r="AQ217" s="939"/>
      <c r="AR217" s="939"/>
      <c r="AS217" s="939"/>
      <c r="AT217" s="939"/>
      <c r="AU217" s="939"/>
      <c r="AV217" s="939"/>
      <c r="AW217" s="939"/>
      <c r="AX217" s="939"/>
      <c r="AY217" s="939"/>
      <c r="AZ217" s="939"/>
      <c r="BA217" s="939"/>
      <c r="BB217" s="939"/>
      <c r="BC217" s="939"/>
      <c r="BD217" s="939"/>
      <c r="BE217" s="939"/>
      <c r="BF217" s="939"/>
      <c r="BG217" s="939"/>
      <c r="BH217" s="939"/>
      <c r="BI217" s="939"/>
      <c r="BJ217" s="939"/>
      <c r="BK217" s="939"/>
      <c r="BL217" s="939"/>
      <c r="BM217" s="939"/>
      <c r="BN217" s="939"/>
      <c r="BO217" s="939"/>
      <c r="BP217" s="939"/>
      <c r="BQ217" s="939"/>
      <c r="BR217" s="939"/>
      <c r="BS217" s="939"/>
      <c r="BT217" s="939"/>
      <c r="BU217" s="939"/>
      <c r="BV217" s="939"/>
      <c r="BW217" s="939"/>
      <c r="BX217" s="939"/>
      <c r="BY217" s="939"/>
      <c r="BZ217" s="939"/>
      <c r="CA217" s="939"/>
      <c r="CB217" s="939"/>
      <c r="CC217" s="939"/>
      <c r="CD217" s="939"/>
      <c r="CE217" s="1042"/>
      <c r="CF217" s="1042"/>
      <c r="CG217" s="1042"/>
      <c r="CH217" s="1042"/>
      <c r="CI217" s="1042"/>
      <c r="CJ217" s="1042"/>
      <c r="CK217" s="1042"/>
      <c r="CL217" s="1042"/>
      <c r="CM217" s="939"/>
      <c r="CN217" s="521"/>
      <c r="CO217" s="521"/>
      <c r="CP217" s="521"/>
      <c r="CQ217" s="521"/>
      <c r="CR217" s="521"/>
      <c r="CS217" s="521"/>
      <c r="CT217" s="521"/>
      <c r="CU217" s="521"/>
      <c r="CV217" s="521"/>
      <c r="CW217" s="1390"/>
      <c r="CX217"/>
      <c r="CY217"/>
      <c r="CZ217"/>
      <c r="DA217"/>
      <c r="DB217"/>
      <c r="DC217"/>
      <c r="DD217"/>
      <c r="DE217"/>
      <c r="DF217"/>
      <c r="DG217"/>
    </row>
    <row r="218" spans="1:111" ht="18.95" customHeight="1">
      <c r="A218" s="920"/>
      <c r="B218" s="920"/>
      <c r="C218" s="920"/>
      <c r="D218" s="920"/>
      <c r="E218" s="920"/>
      <c r="F218" s="920"/>
      <c r="I218" s="920"/>
      <c r="J218" s="1050"/>
      <c r="K218" s="920"/>
      <c r="L218" s="920"/>
      <c r="M218" s="920"/>
      <c r="N218" s="920"/>
      <c r="O218" s="920"/>
      <c r="P218" s="920"/>
      <c r="Q218" s="920"/>
      <c r="R218" s="920"/>
      <c r="S218" s="920"/>
      <c r="T218" s="920"/>
      <c r="U218" s="920"/>
      <c r="V218" s="920"/>
      <c r="W218" s="920"/>
      <c r="X218" s="920"/>
      <c r="Y218" s="920"/>
      <c r="Z218" s="920"/>
      <c r="AA218" s="920"/>
      <c r="AB218" s="920"/>
      <c r="AC218" s="920"/>
      <c r="AD218" s="920"/>
      <c r="AE218" s="920"/>
      <c r="AF218" s="920"/>
      <c r="AG218" s="920"/>
      <c r="AH218" s="920"/>
      <c r="AI218" s="920"/>
      <c r="AJ218" s="920"/>
      <c r="AK218" s="920"/>
      <c r="AL218" s="920"/>
      <c r="AM218" s="920"/>
      <c r="AN218" s="920"/>
      <c r="AO218" s="920"/>
      <c r="AP218" s="920"/>
      <c r="AQ218" s="920"/>
      <c r="AR218" s="920"/>
      <c r="AS218" s="920"/>
      <c r="AT218" s="920"/>
      <c r="AU218" s="920"/>
      <c r="AV218" s="920"/>
      <c r="AW218" s="920"/>
      <c r="AX218" s="920"/>
      <c r="AY218" s="920"/>
      <c r="AZ218" s="920"/>
      <c r="BA218" s="920"/>
      <c r="BB218" s="920"/>
      <c r="BC218" s="920"/>
      <c r="BD218" s="920"/>
      <c r="BE218" s="920"/>
      <c r="BF218" s="920"/>
      <c r="BG218" s="920"/>
      <c r="BH218" s="920"/>
      <c r="BI218" s="920"/>
      <c r="BJ218" s="920"/>
      <c r="BK218" s="920"/>
      <c r="BL218" s="920"/>
      <c r="BM218" s="920"/>
      <c r="BN218" s="920"/>
      <c r="BO218" s="920"/>
      <c r="BP218" s="974"/>
      <c r="BQ218" s="974"/>
      <c r="BR218" s="974"/>
      <c r="BS218" s="974"/>
      <c r="BT218" s="974"/>
      <c r="BU218" s="974"/>
      <c r="BV218" s="974"/>
      <c r="BW218" s="920"/>
      <c r="BX218" s="2331"/>
      <c r="BY218" s="2331"/>
      <c r="BZ218" s="2331"/>
      <c r="CA218" s="2331"/>
      <c r="CB218" s="2331"/>
      <c r="CC218" s="2331"/>
      <c r="CD218" s="2331"/>
      <c r="CE218" s="2331"/>
      <c r="CF218" s="2331"/>
      <c r="CG218" s="2331"/>
      <c r="CH218"/>
      <c r="CI218"/>
      <c r="CJ218"/>
      <c r="CK218"/>
      <c r="CL218"/>
      <c r="CM218"/>
      <c r="CN218"/>
      <c r="CO218"/>
      <c r="CP218"/>
      <c r="CQ218"/>
      <c r="CR218"/>
    </row>
    <row r="219" spans="1:111" ht="18.95" customHeight="1">
      <c r="A219" s="920"/>
      <c r="B219" s="920"/>
      <c r="C219" s="920"/>
      <c r="D219" s="920"/>
      <c r="E219" s="920"/>
      <c r="F219" s="920"/>
      <c r="BY219" s="974"/>
      <c r="BZ219" s="974"/>
      <c r="CA219" s="974"/>
      <c r="CB219" s="974"/>
      <c r="CC219" s="974"/>
      <c r="CD219" s="974"/>
      <c r="CE219" s="974"/>
      <c r="CF219" s="920"/>
      <c r="CG219" s="920"/>
      <c r="CH219" s="920"/>
      <c r="CI219" s="920"/>
      <c r="CJ219" s="920"/>
      <c r="CK219" s="920"/>
      <c r="CL219" s="920"/>
      <c r="CM219" s="920"/>
      <c r="CN219"/>
      <c r="CO219"/>
      <c r="CP219"/>
      <c r="CQ219"/>
      <c r="CR219"/>
      <c r="CS219"/>
      <c r="CT219"/>
      <c r="CU219"/>
      <c r="CV219"/>
      <c r="CW219"/>
      <c r="CX219"/>
      <c r="CY219"/>
      <c r="CZ219"/>
      <c r="DA219"/>
    </row>
    <row r="220" spans="1:111" ht="18.95" customHeight="1">
      <c r="A220" s="920"/>
      <c r="B220" s="920"/>
      <c r="C220" s="920"/>
      <c r="D220" s="920"/>
      <c r="E220" s="920"/>
      <c r="F220" s="920"/>
      <c r="G220" s="1971" t="s">
        <v>3459</v>
      </c>
      <c r="H220" s="962"/>
      <c r="I220" s="962"/>
      <c r="J220" s="2008"/>
      <c r="K220" s="962"/>
      <c r="L220" s="962"/>
      <c r="M220" s="962"/>
      <c r="N220" s="962"/>
      <c r="O220" s="962"/>
      <c r="P220" s="962"/>
      <c r="Q220" s="962"/>
      <c r="R220" s="962"/>
      <c r="S220" s="962"/>
      <c r="T220" s="962"/>
      <c r="U220" s="962"/>
      <c r="V220" s="962"/>
      <c r="W220" s="962"/>
    </row>
    <row r="221" spans="1:111" ht="18.95" customHeight="1">
      <c r="A221" s="920"/>
      <c r="B221" s="920"/>
      <c r="C221" s="920"/>
      <c r="D221" s="920"/>
      <c r="E221" s="920"/>
      <c r="F221" s="920"/>
    </row>
    <row r="222" spans="1:111" customFormat="1" ht="5.0999999999999996" customHeight="1">
      <c r="A222" s="920"/>
      <c r="B222" s="920"/>
      <c r="C222" s="920"/>
      <c r="D222" s="920"/>
      <c r="E222" s="920"/>
      <c r="F222" s="920"/>
      <c r="I222" s="2331"/>
      <c r="J222" s="2326"/>
      <c r="K222" s="2327"/>
      <c r="L222" s="2327"/>
      <c r="M222" s="2327"/>
      <c r="N222" s="2327"/>
      <c r="O222" s="2327"/>
      <c r="P222" s="2327"/>
      <c r="Q222" s="2327"/>
      <c r="R222" s="2327"/>
      <c r="S222" s="2328"/>
      <c r="T222" s="2331"/>
      <c r="U222" s="2331"/>
      <c r="V222" s="2331"/>
      <c r="W222" s="2331"/>
      <c r="X222" s="2331"/>
      <c r="Y222" s="2331"/>
      <c r="Z222" s="2331"/>
      <c r="AA222" s="920"/>
      <c r="AB222" s="2331"/>
      <c r="AC222" s="920"/>
      <c r="AD222" s="920"/>
      <c r="AE222" s="920"/>
      <c r="AF222" s="920"/>
      <c r="AG222" s="920"/>
      <c r="AH222" s="920"/>
      <c r="AI222" s="920"/>
      <c r="AJ222" s="920"/>
      <c r="AK222" s="920"/>
      <c r="AL222" s="920"/>
      <c r="AM222" s="920"/>
      <c r="AN222" s="920"/>
      <c r="AO222" s="920"/>
      <c r="AP222" s="920"/>
      <c r="AQ222" s="920"/>
      <c r="AR222" s="920"/>
      <c r="AS222" s="920"/>
      <c r="AT222" s="920"/>
      <c r="AU222" s="486"/>
      <c r="AV222" s="486"/>
      <c r="AW222" s="486"/>
      <c r="AX222" s="486"/>
      <c r="AY222" s="486"/>
      <c r="AZ222" s="486"/>
      <c r="BA222" s="486"/>
      <c r="BB222" s="486"/>
      <c r="BC222" s="486"/>
      <c r="BD222" s="486"/>
      <c r="BE222" s="486"/>
      <c r="BF222" s="486"/>
      <c r="BG222" s="486"/>
      <c r="BH222" s="920"/>
      <c r="BI222" s="920"/>
      <c r="BJ222" s="920"/>
      <c r="BK222" s="920"/>
      <c r="BL222" s="920"/>
      <c r="BM222" s="920"/>
      <c r="BN222" s="920"/>
      <c r="BO222" s="920"/>
      <c r="BP222" s="486"/>
      <c r="BQ222" s="486"/>
      <c r="BR222" s="486"/>
      <c r="BS222" s="486"/>
      <c r="BT222" s="486"/>
      <c r="BU222" s="920"/>
      <c r="BV222" s="920"/>
      <c r="BW222" s="920"/>
      <c r="BX222" s="920"/>
      <c r="BY222" s="920"/>
      <c r="BZ222" s="920"/>
      <c r="CA222" s="486"/>
      <c r="CB222" s="486"/>
      <c r="CC222" s="486"/>
      <c r="CD222" s="486"/>
      <c r="CE222" s="486"/>
      <c r="CF222" s="486"/>
      <c r="CG222" s="486"/>
      <c r="CH222" s="486"/>
      <c r="CI222" s="486"/>
      <c r="CJ222" s="486"/>
      <c r="CK222" s="486"/>
      <c r="CL222" s="486"/>
      <c r="CM222" s="486"/>
      <c r="CN222" s="486"/>
      <c r="CO222" s="486"/>
      <c r="CP222" s="486"/>
      <c r="CQ222" s="486"/>
      <c r="CR222" s="486"/>
      <c r="CS222" s="486"/>
      <c r="CT222" s="486"/>
      <c r="CU222" s="486"/>
      <c r="CV222" s="486"/>
      <c r="CW222" s="486"/>
      <c r="CX222" s="486"/>
      <c r="CY222" s="486"/>
      <c r="CZ222" s="486"/>
      <c r="DA222" s="486"/>
      <c r="DB222" s="486"/>
    </row>
    <row r="223" spans="1:111" customFormat="1" ht="20.100000000000001" customHeight="1">
      <c r="A223" s="920"/>
      <c r="B223" s="920"/>
      <c r="C223" s="920"/>
      <c r="D223" s="920"/>
      <c r="E223" s="920"/>
      <c r="F223" s="920"/>
      <c r="I223" s="2331"/>
      <c r="J223" s="907" t="s">
        <v>3460</v>
      </c>
      <c r="K223" s="908"/>
      <c r="L223" s="908"/>
      <c r="M223" s="908"/>
      <c r="N223" s="908"/>
      <c r="O223" s="908"/>
      <c r="P223" s="908"/>
      <c r="Q223" s="908"/>
      <c r="R223" s="908"/>
      <c r="S223" s="909"/>
      <c r="T223" s="1394" t="s">
        <v>1652</v>
      </c>
      <c r="U223" s="1021"/>
      <c r="V223" s="1021"/>
      <c r="W223" s="1021"/>
      <c r="X223" s="1021"/>
      <c r="Y223" s="1023"/>
      <c r="Z223" s="920"/>
      <c r="AA223" s="920"/>
      <c r="AB223" s="920"/>
      <c r="AC223" s="920"/>
      <c r="AD223" s="920"/>
      <c r="AE223" s="920"/>
      <c r="AF223" s="920"/>
      <c r="AG223" s="920"/>
      <c r="AH223" s="920"/>
      <c r="AI223" s="920"/>
      <c r="AJ223" s="920"/>
      <c r="AK223" s="920"/>
      <c r="AL223" s="920"/>
      <c r="AM223" s="920"/>
      <c r="AN223" s="920"/>
      <c r="AO223" s="920"/>
      <c r="AP223" s="920"/>
      <c r="AQ223" s="920"/>
      <c r="AR223" s="920"/>
      <c r="AS223" s="920"/>
      <c r="AT223" s="920"/>
      <c r="AU223" s="920"/>
      <c r="AV223" s="920"/>
      <c r="AW223" s="920"/>
      <c r="AX223" s="920"/>
      <c r="AY223" s="920"/>
      <c r="AZ223" s="920"/>
      <c r="BA223" s="920"/>
      <c r="BB223" s="920"/>
      <c r="BC223" s="920"/>
      <c r="BD223" s="920"/>
      <c r="BE223" s="920"/>
      <c r="BF223" s="920"/>
      <c r="BG223" s="920"/>
      <c r="BH223" s="920"/>
      <c r="BI223" s="920"/>
      <c r="BJ223" s="486"/>
      <c r="BK223" s="486"/>
      <c r="BL223" s="486"/>
      <c r="BM223" s="486"/>
      <c r="BN223" s="486"/>
      <c r="BO223" s="920"/>
      <c r="BP223" s="920"/>
      <c r="BQ223" s="920"/>
      <c r="BR223" s="920"/>
      <c r="BS223" s="486"/>
      <c r="BT223" s="486"/>
      <c r="BU223" s="486"/>
      <c r="BV223" s="486"/>
      <c r="BW223" s="486"/>
      <c r="BX223" s="486"/>
      <c r="BY223" s="486"/>
      <c r="BZ223" s="486"/>
      <c r="CA223" s="486"/>
      <c r="CB223" s="486"/>
      <c r="CC223" s="486"/>
      <c r="CD223" s="920"/>
      <c r="CE223" s="920"/>
      <c r="CF223" s="920"/>
      <c r="CG223" s="920"/>
    </row>
    <row r="224" spans="1:111" customFormat="1" ht="9.9499999999999993" customHeight="1">
      <c r="A224" s="920"/>
      <c r="B224" s="920"/>
      <c r="C224" s="920"/>
      <c r="D224" s="920"/>
      <c r="E224" s="920"/>
      <c r="F224" s="920"/>
      <c r="I224" s="916"/>
      <c r="J224" s="2331"/>
      <c r="K224" s="2331"/>
      <c r="L224" s="2331"/>
      <c r="M224" s="2331"/>
      <c r="N224" s="2331"/>
      <c r="O224" s="2331"/>
      <c r="P224" s="2331"/>
      <c r="Q224" s="2331"/>
      <c r="R224" s="2331"/>
      <c r="S224" s="2331"/>
      <c r="T224" s="2331"/>
      <c r="U224" s="2331"/>
      <c r="V224" s="2331"/>
      <c r="W224" s="2331"/>
      <c r="X224" s="941"/>
      <c r="Y224" s="941"/>
      <c r="Z224" s="941"/>
      <c r="AA224" s="941"/>
      <c r="AB224" s="941"/>
      <c r="AC224" s="941"/>
      <c r="AD224" s="941"/>
      <c r="AE224" s="941"/>
      <c r="AF224" s="941"/>
      <c r="AG224" s="941"/>
      <c r="AH224" s="941"/>
      <c r="AI224" s="941"/>
      <c r="AJ224" s="941"/>
      <c r="AK224" s="941"/>
      <c r="AL224" s="941"/>
      <c r="AM224" s="941"/>
      <c r="AN224" s="941"/>
      <c r="AO224" s="941"/>
      <c r="AP224" s="941"/>
      <c r="AQ224" s="941"/>
      <c r="AR224" s="941"/>
      <c r="AS224" s="941"/>
      <c r="AT224" s="941"/>
      <c r="AU224" s="941"/>
      <c r="AV224" s="941"/>
      <c r="AW224" s="941"/>
      <c r="AX224" s="941"/>
      <c r="AY224" s="941"/>
      <c r="AZ224" s="941"/>
      <c r="BA224" s="941"/>
      <c r="BB224" s="941"/>
      <c r="BC224" s="941"/>
      <c r="BD224" s="941"/>
      <c r="BE224" s="941"/>
      <c r="BF224" s="941"/>
      <c r="BG224" s="941"/>
      <c r="BH224" s="941"/>
      <c r="BI224" s="941"/>
      <c r="BJ224" s="941"/>
      <c r="BK224" s="941"/>
      <c r="BL224" s="941"/>
      <c r="BM224" s="941"/>
      <c r="BN224" s="941"/>
      <c r="BO224" s="941"/>
      <c r="BP224" s="941"/>
      <c r="BQ224" s="941"/>
      <c r="BR224" s="941"/>
      <c r="BS224" s="941"/>
      <c r="BT224" s="941"/>
      <c r="BU224" s="941"/>
      <c r="BV224" s="941"/>
      <c r="BW224" s="941"/>
      <c r="BX224" s="941"/>
      <c r="BY224" s="941"/>
      <c r="BZ224" s="941"/>
      <c r="CA224" s="941"/>
      <c r="CB224" s="941"/>
      <c r="CC224" s="941"/>
      <c r="CD224" s="941"/>
      <c r="CE224" s="941"/>
      <c r="CF224" s="941"/>
      <c r="CG224" s="941"/>
      <c r="CH224" s="914"/>
      <c r="CI224" s="1424"/>
    </row>
    <row r="225" spans="1:89" ht="20.100000000000001" customHeight="1">
      <c r="A225" s="920"/>
      <c r="B225" s="920"/>
      <c r="C225" s="920"/>
      <c r="D225" s="920"/>
      <c r="E225" s="920"/>
      <c r="F225" s="920"/>
      <c r="I225" s="935"/>
      <c r="J225" s="949" t="s">
        <v>2024</v>
      </c>
      <c r="K225" s="752"/>
      <c r="L225" s="752"/>
      <c r="M225" s="752"/>
      <c r="N225" s="2865" t="s">
        <v>1179</v>
      </c>
      <c r="O225" s="2866"/>
      <c r="P225" s="2866"/>
      <c r="Q225" s="2866"/>
      <c r="R225" s="2867"/>
      <c r="S225" s="915" t="s">
        <v>1180</v>
      </c>
      <c r="T225" s="920" t="s">
        <v>737</v>
      </c>
      <c r="U225" s="951" t="s">
        <v>1539</v>
      </c>
      <c r="V225" s="920"/>
      <c r="W225" s="920"/>
      <c r="X225" s="1056" t="s">
        <v>1630</v>
      </c>
      <c r="Y225" s="1056"/>
      <c r="Z225" s="1056"/>
      <c r="AA225" s="938"/>
      <c r="AB225" s="1154" t="s">
        <v>2271</v>
      </c>
      <c r="AC225" s="1155"/>
      <c r="AD225" s="1155"/>
      <c r="AE225" s="1155"/>
      <c r="AF225" s="1155"/>
      <c r="AG225" s="1156"/>
      <c r="AH225" s="986" t="s">
        <v>912</v>
      </c>
      <c r="AJ225" s="949" t="s">
        <v>3058</v>
      </c>
      <c r="AM225" s="2010" t="s">
        <v>3059</v>
      </c>
      <c r="AN225" s="2011"/>
      <c r="AO225" s="2011"/>
      <c r="AP225" s="2011"/>
      <c r="AQ225" s="2011"/>
      <c r="AR225" s="2012"/>
      <c r="AW225" s="926" t="s">
        <v>1544</v>
      </c>
      <c r="AX225" s="927"/>
      <c r="AY225" s="928"/>
      <c r="AZ225" s="926" t="s">
        <v>2119</v>
      </c>
      <c r="BA225" s="927"/>
      <c r="BB225" s="928"/>
      <c r="BC225" s="926" t="s">
        <v>1538</v>
      </c>
      <c r="BD225" s="927"/>
      <c r="BE225" s="928"/>
      <c r="BG225" s="1507" t="s">
        <v>2533</v>
      </c>
      <c r="BH225" s="1508"/>
      <c r="BI225" s="1508"/>
      <c r="BJ225" s="1509"/>
      <c r="BK225" s="1949"/>
      <c r="BV225" s="920"/>
      <c r="BW225" s="920"/>
      <c r="BX225" s="920"/>
      <c r="BY225" s="920"/>
      <c r="BZ225" s="920"/>
      <c r="CA225" s="920"/>
      <c r="CB225" s="920"/>
      <c r="CC225" s="920"/>
      <c r="CD225" s="920"/>
      <c r="CE225" s="920"/>
      <c r="CF225" s="920"/>
      <c r="CG225" s="920"/>
      <c r="CH225" s="920"/>
      <c r="CI225" s="937"/>
    </row>
    <row r="226" spans="1:89" ht="9.9499999999999993" customHeight="1">
      <c r="A226" s="920"/>
      <c r="B226" s="920"/>
      <c r="C226" s="920"/>
      <c r="D226" s="920"/>
      <c r="E226" s="920"/>
      <c r="F226" s="920"/>
      <c r="I226" s="935"/>
      <c r="J226" s="949"/>
      <c r="K226" s="752"/>
      <c r="L226" s="752"/>
      <c r="M226" s="1419"/>
      <c r="N226" s="1419"/>
      <c r="O226" s="1419"/>
      <c r="P226" s="1419"/>
      <c r="Q226" s="1419"/>
      <c r="R226" s="1459"/>
      <c r="S226" s="920"/>
      <c r="T226" s="951"/>
      <c r="U226" s="920"/>
      <c r="V226" s="920"/>
      <c r="W226" s="1056"/>
      <c r="X226" s="1056"/>
      <c r="Y226" s="1056"/>
      <c r="Z226" s="938"/>
      <c r="AA226" s="1045"/>
      <c r="AB226" s="1045"/>
      <c r="AC226" s="1045"/>
      <c r="AD226" s="1045"/>
      <c r="AE226" s="1045"/>
      <c r="AF226" s="1045"/>
      <c r="AG226" s="1045"/>
      <c r="BU226" s="920"/>
      <c r="BV226" s="920"/>
      <c r="BW226" s="920"/>
      <c r="BX226" s="920"/>
      <c r="BY226" s="920"/>
      <c r="BZ226" s="920"/>
      <c r="CA226" s="920"/>
      <c r="CB226" s="920"/>
      <c r="CC226" s="920"/>
      <c r="CD226" s="920"/>
      <c r="CE226" s="920"/>
      <c r="CF226" s="920"/>
      <c r="CG226" s="920"/>
      <c r="CH226" s="920"/>
      <c r="CI226" s="937"/>
    </row>
    <row r="227" spans="1:89" ht="20.100000000000001" customHeight="1">
      <c r="A227" s="920"/>
      <c r="B227" s="920"/>
      <c r="C227" s="920"/>
      <c r="D227" s="920"/>
      <c r="E227" s="920"/>
      <c r="F227" s="920"/>
      <c r="I227" s="935"/>
      <c r="J227" s="949" t="s">
        <v>1522</v>
      </c>
      <c r="K227" s="752"/>
      <c r="L227" s="752"/>
      <c r="M227" s="752"/>
      <c r="N227" s="2868" t="s">
        <v>3410</v>
      </c>
      <c r="O227" s="2869"/>
      <c r="P227" s="2870"/>
      <c r="Q227" s="946" t="s">
        <v>1115</v>
      </c>
      <c r="R227" s="2865" t="s">
        <v>1523</v>
      </c>
      <c r="S227" s="2866"/>
      <c r="T227" s="2867"/>
      <c r="U227" s="946" t="s">
        <v>1115</v>
      </c>
      <c r="V227" s="2865" t="s">
        <v>1524</v>
      </c>
      <c r="W227" s="2866"/>
      <c r="X227" s="2867"/>
      <c r="Y227" s="946" t="s">
        <v>1115</v>
      </c>
      <c r="Z227" s="938"/>
      <c r="AA227" s="1045"/>
      <c r="AB227" s="1045"/>
      <c r="AC227" s="1045"/>
      <c r="AD227" s="1045"/>
      <c r="AE227" s="1045"/>
      <c r="AF227" s="1045"/>
      <c r="AG227" s="1045"/>
      <c r="AZ227" s="2211" t="s">
        <v>3061</v>
      </c>
      <c r="BU227" s="920"/>
      <c r="BV227" s="920"/>
      <c r="BW227" s="920"/>
      <c r="BX227" s="920"/>
      <c r="BY227" s="920"/>
      <c r="BZ227" s="920"/>
      <c r="CA227" s="920"/>
      <c r="CB227" s="920"/>
      <c r="CC227" s="920"/>
      <c r="CD227" s="920"/>
      <c r="CE227" s="920"/>
      <c r="CF227" s="920"/>
      <c r="CG227" s="920"/>
      <c r="CH227" s="920"/>
      <c r="CI227" s="937"/>
    </row>
    <row r="228" spans="1:89" ht="9.9499999999999993" customHeight="1">
      <c r="A228" s="920"/>
      <c r="B228" s="920"/>
      <c r="C228" s="920"/>
      <c r="D228" s="920"/>
      <c r="E228" s="920"/>
      <c r="F228" s="920"/>
      <c r="I228" s="935"/>
      <c r="J228" s="2325"/>
      <c r="K228" s="1045"/>
      <c r="L228" s="1045"/>
      <c r="M228" s="1045"/>
      <c r="N228" s="1045"/>
      <c r="O228" s="1045"/>
      <c r="P228" s="1045"/>
      <c r="Q228" s="1045"/>
      <c r="R228" s="1045"/>
      <c r="S228" s="1045"/>
      <c r="T228" s="1045"/>
      <c r="U228" s="1045"/>
      <c r="V228" s="1045"/>
      <c r="W228" s="1045"/>
      <c r="X228" s="1045"/>
      <c r="Y228" s="1045"/>
      <c r="Z228" s="1045"/>
      <c r="AA228" s="1045"/>
      <c r="AB228" s="1045"/>
      <c r="AC228" s="1045"/>
      <c r="AD228" s="1045"/>
      <c r="AE228" s="1045"/>
      <c r="AF228" s="1045"/>
      <c r="AG228" s="1045"/>
      <c r="AH228" s="1045"/>
      <c r="BH228" s="1045"/>
      <c r="BI228" s="1045"/>
      <c r="BJ228" s="1045"/>
      <c r="BK228" s="1045"/>
      <c r="BL228" s="1045"/>
      <c r="BM228" s="1045"/>
      <c r="BN228" s="1045"/>
      <c r="BO228" s="1045"/>
      <c r="BP228" s="1045"/>
      <c r="BQ228" s="1045"/>
      <c r="BR228" s="1045"/>
      <c r="BS228" s="1045"/>
      <c r="BT228" s="1045"/>
      <c r="BU228" s="1045"/>
      <c r="BV228" s="920"/>
      <c r="BW228" s="920"/>
      <c r="BX228" s="920"/>
      <c r="BY228" s="920"/>
      <c r="BZ228" s="920"/>
      <c r="CA228" s="920"/>
      <c r="CB228" s="920"/>
      <c r="CC228" s="920"/>
      <c r="CD228" s="920"/>
      <c r="CE228" s="920"/>
      <c r="CF228" s="920"/>
      <c r="CG228" s="920"/>
      <c r="CH228" s="920"/>
      <c r="CI228" s="937"/>
    </row>
    <row r="229" spans="1:89" ht="18.95" customHeight="1">
      <c r="A229" s="920"/>
      <c r="B229" s="920"/>
      <c r="C229" s="920"/>
      <c r="D229" s="920"/>
      <c r="E229" s="920"/>
      <c r="F229" s="920"/>
      <c r="I229" s="935"/>
      <c r="J229" s="949" t="s">
        <v>1573</v>
      </c>
      <c r="K229" s="910"/>
      <c r="L229" s="910"/>
      <c r="M229" s="981"/>
      <c r="N229" s="982" t="s">
        <v>1521</v>
      </c>
      <c r="O229" s="983"/>
      <c r="P229" s="983"/>
      <c r="Q229" s="983"/>
      <c r="R229" s="983"/>
      <c r="S229" s="986" t="s">
        <v>912</v>
      </c>
      <c r="T229" s="910" t="s">
        <v>1682</v>
      </c>
      <c r="U229" s="910"/>
      <c r="V229" s="981"/>
      <c r="W229" s="982" t="s">
        <v>1521</v>
      </c>
      <c r="X229" s="983"/>
      <c r="Y229" s="983"/>
      <c r="Z229" s="983"/>
      <c r="AA229" s="984"/>
      <c r="AB229" s="986" t="s">
        <v>912</v>
      </c>
      <c r="AC229" s="1045"/>
      <c r="AD229" s="1045"/>
      <c r="AE229" s="1045"/>
      <c r="AF229" s="1045"/>
      <c r="AG229" s="1045"/>
      <c r="AH229" s="1045"/>
      <c r="AI229" s="1045"/>
      <c r="BF229" s="1045"/>
      <c r="BG229" s="1045"/>
      <c r="BH229" s="1045"/>
      <c r="BI229" s="1045"/>
      <c r="BJ229" s="1045"/>
      <c r="BK229" s="1045"/>
      <c r="BL229" s="1045"/>
      <c r="BM229" s="1045"/>
      <c r="BN229" s="1045"/>
      <c r="BO229" s="1045"/>
      <c r="BP229" s="1045"/>
      <c r="BQ229" s="1045"/>
      <c r="BR229" s="1045"/>
      <c r="BS229" s="1045"/>
      <c r="BT229" s="1045"/>
      <c r="BU229" s="1045"/>
      <c r="BV229" s="1045"/>
      <c r="BW229" s="920"/>
      <c r="BX229" s="920"/>
      <c r="BY229" s="920"/>
      <c r="BZ229" s="920"/>
      <c r="CA229" s="920"/>
      <c r="CB229" s="920"/>
      <c r="CC229" s="920"/>
      <c r="CD229" s="920"/>
      <c r="CE229" s="920"/>
      <c r="CF229" s="920"/>
      <c r="CG229" s="920"/>
      <c r="CH229" s="920"/>
      <c r="CI229" s="937"/>
    </row>
    <row r="230" spans="1:89" ht="18.95" customHeight="1">
      <c r="A230" s="920"/>
      <c r="B230" s="920"/>
      <c r="C230" s="920"/>
      <c r="D230" s="920"/>
      <c r="E230" s="920"/>
      <c r="F230" s="920"/>
      <c r="I230" s="935"/>
      <c r="J230" s="920"/>
      <c r="K230" s="1045"/>
      <c r="L230" s="1045"/>
      <c r="M230" s="1045"/>
      <c r="N230" s="1045"/>
      <c r="O230" s="1045"/>
      <c r="P230" s="1045"/>
      <c r="Q230" s="1045"/>
      <c r="R230" s="1045"/>
      <c r="S230" s="1045"/>
      <c r="T230" s="1045"/>
      <c r="U230" s="1045"/>
      <c r="V230" s="1045"/>
      <c r="W230" s="1045"/>
      <c r="X230" s="1045"/>
      <c r="Y230" s="1045"/>
      <c r="Z230" s="1045"/>
      <c r="AA230" s="1045"/>
      <c r="AB230" s="1045"/>
      <c r="AC230" s="1045"/>
      <c r="AD230" s="1045"/>
      <c r="AE230" s="1045"/>
      <c r="AF230" s="1045"/>
      <c r="AG230" s="1045"/>
      <c r="AH230" s="1045"/>
      <c r="BC230" s="1045"/>
      <c r="BD230" s="1045"/>
      <c r="BE230" s="1045"/>
      <c r="BF230" s="1045"/>
      <c r="BG230" s="1045"/>
      <c r="BH230" s="1045"/>
      <c r="BI230" s="1045"/>
      <c r="BJ230" s="1045"/>
      <c r="BK230" s="1045"/>
      <c r="BL230" s="1045"/>
      <c r="BM230" s="1045"/>
      <c r="BN230" s="1045"/>
      <c r="BO230" s="1045"/>
      <c r="BP230" s="1045"/>
      <c r="BQ230" s="1045"/>
      <c r="BR230" s="1045"/>
      <c r="BS230" s="1045"/>
      <c r="BT230" s="1045"/>
      <c r="BU230" s="1045"/>
      <c r="BV230" s="920"/>
      <c r="BW230" s="920"/>
      <c r="BX230" s="920"/>
      <c r="BY230" s="920"/>
      <c r="BZ230" s="920"/>
      <c r="CA230" s="920"/>
      <c r="CB230" s="920"/>
      <c r="CC230" s="920"/>
      <c r="CD230" s="920"/>
      <c r="CE230" s="920"/>
      <c r="CF230" s="920"/>
      <c r="CG230" s="920"/>
      <c r="CH230" s="920"/>
      <c r="CI230" s="937"/>
    </row>
    <row r="231" spans="1:89" ht="18.95" customHeight="1">
      <c r="A231" s="920"/>
      <c r="B231" s="920"/>
      <c r="C231" s="920"/>
      <c r="D231" s="920"/>
      <c r="E231" s="920"/>
      <c r="F231" s="920"/>
      <c r="I231" s="935"/>
      <c r="J231" s="1365" t="s">
        <v>2166</v>
      </c>
      <c r="K231" s="1045"/>
      <c r="L231" s="1045"/>
      <c r="M231" s="1045"/>
      <c r="N231" s="1046" t="s">
        <v>2116</v>
      </c>
      <c r="O231" s="1047"/>
      <c r="P231" s="1048"/>
      <c r="Q231" s="2211" t="s">
        <v>3445</v>
      </c>
      <c r="R231" s="1045"/>
      <c r="S231" s="1045"/>
      <c r="T231" s="1045"/>
      <c r="U231" s="1045"/>
      <c r="V231" s="1045"/>
      <c r="W231" s="1045"/>
      <c r="X231" s="1045"/>
      <c r="Y231" s="1045"/>
      <c r="Z231" s="1045"/>
      <c r="AA231" s="1045"/>
      <c r="AB231" s="1045"/>
      <c r="AC231" s="1045"/>
      <c r="AD231" s="1045"/>
      <c r="AE231" s="1045"/>
      <c r="AF231" s="1045"/>
      <c r="AG231" s="1045"/>
      <c r="AH231" s="1045"/>
      <c r="AI231" s="1050"/>
      <c r="AJ231" s="1045"/>
      <c r="AK231" s="1045"/>
      <c r="AL231" s="1045"/>
      <c r="AM231" s="1050"/>
      <c r="AN231" s="1045"/>
      <c r="AO231" s="1045"/>
      <c r="AP231" s="1045"/>
      <c r="AQ231" s="1045"/>
      <c r="AR231" s="1045"/>
      <c r="BA231" s="1045"/>
      <c r="BB231" s="1045"/>
      <c r="BC231" s="1045"/>
      <c r="BD231" s="1045"/>
      <c r="BE231" s="1045"/>
      <c r="BF231" s="1045"/>
      <c r="BG231" s="1045"/>
      <c r="BH231" s="1045"/>
      <c r="BI231" s="1045"/>
      <c r="BJ231" s="1045"/>
      <c r="BK231" s="1045"/>
      <c r="BL231" s="1045"/>
      <c r="BM231" s="1045"/>
      <c r="BN231" s="1045"/>
      <c r="BO231" s="1045"/>
      <c r="BP231" s="1045"/>
      <c r="BQ231" s="1045"/>
      <c r="BR231" s="1045"/>
      <c r="BS231" s="1045"/>
      <c r="BT231" s="1045"/>
      <c r="BU231" s="1045"/>
      <c r="BV231" s="920"/>
      <c r="BW231" s="920"/>
      <c r="BX231" s="920"/>
      <c r="BY231" s="920"/>
      <c r="BZ231" s="920"/>
      <c r="CA231" s="920"/>
      <c r="CB231" s="920"/>
      <c r="CC231" s="920"/>
      <c r="CD231" s="920"/>
      <c r="CE231" s="920"/>
      <c r="CF231" s="920"/>
      <c r="CG231" s="920"/>
      <c r="CH231" s="920"/>
      <c r="CI231" s="937"/>
    </row>
    <row r="232" spans="1:89" ht="5.0999999999999996" customHeight="1">
      <c r="A232" s="920"/>
      <c r="B232" s="920"/>
      <c r="C232" s="920"/>
      <c r="D232" s="920"/>
      <c r="E232" s="920"/>
      <c r="F232" s="920"/>
      <c r="I232" s="935"/>
      <c r="J232" s="920"/>
      <c r="K232" s="1045"/>
      <c r="L232" s="1045"/>
      <c r="M232" s="1045"/>
      <c r="N232" s="1045"/>
      <c r="O232" s="1045"/>
      <c r="P232" s="1045"/>
      <c r="Q232" s="1045"/>
      <c r="R232" s="1045"/>
      <c r="S232" s="1045"/>
      <c r="T232" s="1045"/>
      <c r="U232" s="1045"/>
      <c r="V232" s="1045"/>
      <c r="W232" s="1045"/>
      <c r="X232" s="1045"/>
      <c r="Y232" s="1045"/>
      <c r="Z232" s="1045"/>
      <c r="AA232" s="1045"/>
      <c r="AB232" s="1045"/>
      <c r="AC232" s="1045"/>
      <c r="AD232" s="1045"/>
      <c r="AE232" s="1045"/>
      <c r="AF232" s="1045"/>
      <c r="AG232" s="1045"/>
      <c r="AH232" s="1045"/>
      <c r="AI232" s="1050"/>
      <c r="AJ232" s="1045"/>
      <c r="AK232" s="1045"/>
      <c r="AL232" s="1045"/>
      <c r="AM232" s="1050"/>
      <c r="AN232" s="1045"/>
      <c r="AO232" s="1045"/>
      <c r="AP232" s="1045"/>
      <c r="AQ232" s="1045"/>
      <c r="AR232" s="1045"/>
      <c r="BA232" s="1045"/>
      <c r="BB232" s="1045"/>
      <c r="BC232" s="1045"/>
      <c r="BD232" s="1045"/>
      <c r="BE232" s="1045"/>
      <c r="BF232" s="1045"/>
      <c r="BG232" s="1045"/>
      <c r="BH232" s="1045"/>
      <c r="BI232" s="1045"/>
      <c r="BJ232" s="1045"/>
      <c r="BK232" s="1045"/>
      <c r="BL232" s="1045"/>
      <c r="BM232" s="1045"/>
      <c r="BN232" s="1045"/>
      <c r="BO232" s="1045"/>
      <c r="BP232" s="1045"/>
      <c r="BQ232" s="1045"/>
      <c r="BR232" s="1045"/>
      <c r="BS232" s="1045"/>
      <c r="BT232" s="1045"/>
      <c r="BU232" s="1045"/>
      <c r="BV232" s="920"/>
      <c r="BW232" s="920"/>
      <c r="BX232" s="920"/>
      <c r="BY232" s="920"/>
      <c r="BZ232" s="920"/>
      <c r="CA232" s="920"/>
      <c r="CB232" s="920"/>
      <c r="CC232" s="920"/>
      <c r="CD232" s="920"/>
      <c r="CE232" s="920"/>
      <c r="CF232" s="920"/>
      <c r="CG232" s="920"/>
      <c r="CH232" s="920"/>
      <c r="CI232" s="937"/>
    </row>
    <row r="233" spans="1:89" ht="18.95" customHeight="1">
      <c r="A233" s="920"/>
      <c r="B233" s="920"/>
      <c r="C233" s="920"/>
      <c r="D233" s="920"/>
      <c r="E233" s="920"/>
      <c r="F233" s="920"/>
      <c r="I233" s="935"/>
      <c r="J233" s="2880" t="s">
        <v>1559</v>
      </c>
      <c r="K233" s="2810" t="s">
        <v>1630</v>
      </c>
      <c r="L233" s="2882"/>
      <c r="M233" s="2882"/>
      <c r="N233" s="2882"/>
      <c r="O233" s="2812"/>
      <c r="P233" s="966" t="s">
        <v>2147</v>
      </c>
      <c r="Q233" s="967"/>
      <c r="R233" s="930"/>
      <c r="S233" s="930"/>
      <c r="T233" s="930"/>
      <c r="U233" s="930"/>
      <c r="V233" s="930"/>
      <c r="W233" s="930"/>
      <c r="X233" s="930"/>
      <c r="Y233" s="930"/>
      <c r="Z233" s="930"/>
      <c r="AA233" s="931"/>
      <c r="AB233" s="929" t="s">
        <v>1586</v>
      </c>
      <c r="AC233" s="930"/>
      <c r="AD233" s="930"/>
      <c r="AE233" s="930"/>
      <c r="AF233" s="930"/>
      <c r="AG233" s="930"/>
      <c r="AH233" s="930"/>
      <c r="AI233" s="930"/>
      <c r="AJ233" s="930"/>
      <c r="AK233" s="930"/>
      <c r="AL233" s="931"/>
      <c r="AM233" s="929" t="s">
        <v>1527</v>
      </c>
      <c r="AN233" s="930"/>
      <c r="AO233" s="930"/>
      <c r="AP233" s="930"/>
      <c r="AQ233" s="930"/>
      <c r="AR233" s="930"/>
      <c r="AS233" s="930"/>
      <c r="AT233" s="930"/>
      <c r="AU233" s="930"/>
      <c r="AV233" s="930"/>
      <c r="AW233" s="930"/>
      <c r="AX233" s="930"/>
      <c r="AY233" s="930"/>
      <c r="AZ233" s="930"/>
      <c r="BA233" s="930"/>
      <c r="BB233" s="930"/>
      <c r="BC233" s="930"/>
      <c r="BD233" s="930"/>
      <c r="BE233" s="929" t="s">
        <v>2122</v>
      </c>
      <c r="BF233" s="930"/>
      <c r="BG233" s="930"/>
      <c r="BH233" s="930"/>
      <c r="BI233" s="930"/>
      <c r="BJ233" s="930"/>
      <c r="BK233" s="930"/>
      <c r="BL233" s="930"/>
      <c r="BM233" s="930"/>
      <c r="BN233" s="930"/>
      <c r="BO233" s="930"/>
      <c r="BP233" s="931"/>
      <c r="BQ233" s="931"/>
      <c r="BR233" s="931"/>
      <c r="BS233" s="931"/>
      <c r="BT233" s="972" t="s">
        <v>1612</v>
      </c>
      <c r="BU233" s="930"/>
      <c r="BV233" s="930"/>
      <c r="BW233" s="930"/>
      <c r="BX233" s="930"/>
      <c r="BY233" s="930"/>
      <c r="BZ233" s="930"/>
      <c r="CA233" s="931"/>
      <c r="CB233" s="2797" t="s">
        <v>1525</v>
      </c>
      <c r="CC233" s="2798"/>
      <c r="CD233" s="2798"/>
      <c r="CE233" s="2798"/>
      <c r="CF233" s="2798"/>
      <c r="CG233" s="2799"/>
      <c r="CH233" s="920"/>
      <c r="CI233" s="937"/>
    </row>
    <row r="234" spans="1:89" ht="18.95" customHeight="1">
      <c r="A234" s="920"/>
      <c r="B234" s="920"/>
      <c r="C234" s="920"/>
      <c r="D234" s="920"/>
      <c r="E234" s="920"/>
      <c r="F234" s="920"/>
      <c r="I234" s="935"/>
      <c r="J234" s="2881"/>
      <c r="K234" s="2813"/>
      <c r="L234" s="2814"/>
      <c r="M234" s="2814"/>
      <c r="N234" s="2814"/>
      <c r="O234" s="2815"/>
      <c r="P234" s="929" t="s">
        <v>3412</v>
      </c>
      <c r="Q234" s="930"/>
      <c r="R234" s="930"/>
      <c r="S234" s="931"/>
      <c r="T234" s="929" t="s">
        <v>2138</v>
      </c>
      <c r="U234" s="930"/>
      <c r="V234" s="930"/>
      <c r="W234" s="931"/>
      <c r="X234" s="929" t="s">
        <v>2139</v>
      </c>
      <c r="Y234" s="930"/>
      <c r="Z234" s="930"/>
      <c r="AA234" s="931"/>
      <c r="AB234" s="929" t="s">
        <v>699</v>
      </c>
      <c r="AC234" s="930"/>
      <c r="AD234" s="930"/>
      <c r="AE234" s="931"/>
      <c r="AF234" s="929" t="s">
        <v>700</v>
      </c>
      <c r="AG234" s="930"/>
      <c r="AH234" s="930"/>
      <c r="AI234" s="931"/>
      <c r="AJ234" s="929" t="s">
        <v>1531</v>
      </c>
      <c r="AK234" s="930"/>
      <c r="AL234" s="931"/>
      <c r="AM234" s="929" t="s">
        <v>1561</v>
      </c>
      <c r="AN234" s="930"/>
      <c r="AO234" s="931"/>
      <c r="AP234" s="929" t="s">
        <v>1528</v>
      </c>
      <c r="AQ234" s="930"/>
      <c r="AR234" s="930"/>
      <c r="AS234" s="930"/>
      <c r="AT234" s="931"/>
      <c r="AU234" s="929" t="s">
        <v>1529</v>
      </c>
      <c r="AV234" s="930"/>
      <c r="AW234" s="930"/>
      <c r="AX234" s="930"/>
      <c r="AY234" s="930"/>
      <c r="AZ234" s="930"/>
      <c r="BA234" s="931"/>
      <c r="BB234" s="929" t="s">
        <v>1530</v>
      </c>
      <c r="BC234" s="930"/>
      <c r="BD234" s="931"/>
      <c r="BE234" s="966" t="s">
        <v>1534</v>
      </c>
      <c r="BF234" s="967"/>
      <c r="BG234" s="968"/>
      <c r="BH234" s="966" t="s">
        <v>1535</v>
      </c>
      <c r="BI234" s="967"/>
      <c r="BJ234" s="968"/>
      <c r="BK234" s="929" t="s">
        <v>1583</v>
      </c>
      <c r="BL234" s="931"/>
      <c r="BM234" s="931"/>
      <c r="BN234" s="929" t="s">
        <v>1584</v>
      </c>
      <c r="BO234" s="930"/>
      <c r="BP234" s="931"/>
      <c r="BQ234" s="929" t="s">
        <v>1680</v>
      </c>
      <c r="BR234" s="930"/>
      <c r="BS234" s="931"/>
      <c r="BT234" s="929" t="s">
        <v>1583</v>
      </c>
      <c r="BU234" s="930"/>
      <c r="BV234" s="929" t="s">
        <v>1592</v>
      </c>
      <c r="BW234" s="930"/>
      <c r="BX234" s="931"/>
      <c r="BY234" s="966" t="s">
        <v>1585</v>
      </c>
      <c r="BZ234" s="967"/>
      <c r="CA234" s="968"/>
      <c r="CB234" s="2800"/>
      <c r="CC234" s="2801"/>
      <c r="CD234" s="2801"/>
      <c r="CE234" s="2801"/>
      <c r="CF234" s="2801"/>
      <c r="CG234" s="2802"/>
      <c r="CH234" s="920"/>
      <c r="CI234" s="937"/>
    </row>
    <row r="235" spans="1:89" ht="18.95" customHeight="1">
      <c r="A235" s="920"/>
      <c r="B235" s="920"/>
      <c r="C235" s="920"/>
      <c r="D235" s="920"/>
      <c r="E235" s="920"/>
      <c r="F235" s="920"/>
      <c r="I235" s="935"/>
      <c r="J235" s="1387" t="s">
        <v>1759</v>
      </c>
      <c r="K235" s="1029" t="s">
        <v>2271</v>
      </c>
      <c r="L235" s="1027"/>
      <c r="M235" s="1027"/>
      <c r="N235" s="1027"/>
      <c r="O235" s="1028"/>
      <c r="P235" s="1388" t="s">
        <v>3410</v>
      </c>
      <c r="Q235" s="955"/>
      <c r="R235" s="955"/>
      <c r="S235" s="955"/>
      <c r="T235" s="954" t="s">
        <v>1523</v>
      </c>
      <c r="U235" s="955"/>
      <c r="V235" s="955"/>
      <c r="W235" s="955"/>
      <c r="X235" s="954" t="s">
        <v>1524</v>
      </c>
      <c r="Y235" s="955"/>
      <c r="Z235" s="955"/>
      <c r="AA235" s="955"/>
      <c r="AB235" s="932" t="s">
        <v>1560</v>
      </c>
      <c r="AC235" s="933"/>
      <c r="AD235" s="933"/>
      <c r="AE235" s="934"/>
      <c r="AF235" s="932">
        <v>12345</v>
      </c>
      <c r="AG235" s="933"/>
      <c r="AH235" s="933"/>
      <c r="AI235" s="934"/>
      <c r="AJ235" s="932" t="s">
        <v>1518</v>
      </c>
      <c r="AK235" s="933"/>
      <c r="AL235" s="934"/>
      <c r="AM235" s="932" t="s">
        <v>1526</v>
      </c>
      <c r="AN235" s="933"/>
      <c r="AO235" s="934"/>
      <c r="AP235" s="932" t="s">
        <v>1526</v>
      </c>
      <c r="AQ235" s="933"/>
      <c r="AR235" s="933"/>
      <c r="AS235" s="933"/>
      <c r="AT235" s="934"/>
      <c r="AU235" s="932" t="s">
        <v>1562</v>
      </c>
      <c r="AV235" s="933"/>
      <c r="AW235" s="933"/>
      <c r="AX235" s="933"/>
      <c r="AY235" s="933"/>
      <c r="AZ235" s="933"/>
      <c r="BA235" s="934"/>
      <c r="BB235" s="932" t="s">
        <v>1532</v>
      </c>
      <c r="BC235" s="933"/>
      <c r="BD235" s="934"/>
      <c r="BE235" s="932" t="s">
        <v>1596</v>
      </c>
      <c r="BF235" s="933"/>
      <c r="BG235" s="934"/>
      <c r="BH235" s="932">
        <v>1</v>
      </c>
      <c r="BI235" s="933"/>
      <c r="BJ235" s="934"/>
      <c r="BK235" s="932" t="s">
        <v>1595</v>
      </c>
      <c r="BL235" s="933"/>
      <c r="BM235" s="1005"/>
      <c r="BN235" s="932">
        <v>1</v>
      </c>
      <c r="BO235" s="933"/>
      <c r="BP235" s="934"/>
      <c r="BQ235" s="932">
        <v>66</v>
      </c>
      <c r="BR235" s="933"/>
      <c r="BS235" s="934"/>
      <c r="BT235" s="932" t="s">
        <v>1590</v>
      </c>
      <c r="BU235" s="933"/>
      <c r="BV235" s="1006">
        <v>60</v>
      </c>
      <c r="BW235" s="1007"/>
      <c r="BX235" s="1008"/>
      <c r="BY235" s="1009" t="s">
        <v>1520</v>
      </c>
      <c r="BZ235" s="1007"/>
      <c r="CA235" s="1008"/>
      <c r="CB235" s="932" t="s">
        <v>1562</v>
      </c>
      <c r="CC235" s="933"/>
      <c r="CD235" s="933"/>
      <c r="CE235" s="933"/>
      <c r="CF235" s="933"/>
      <c r="CG235" s="934"/>
      <c r="CH235" s="920"/>
      <c r="CI235" s="937"/>
    </row>
    <row r="236" spans="1:89" ht="5.0999999999999996" customHeight="1">
      <c r="A236" s="920"/>
      <c r="B236" s="920"/>
      <c r="C236" s="920"/>
      <c r="D236" s="920"/>
      <c r="E236" s="920"/>
      <c r="F236" s="920"/>
      <c r="I236" s="935"/>
      <c r="J236" s="974"/>
      <c r="K236" s="974"/>
      <c r="L236" s="974"/>
      <c r="M236" s="974"/>
      <c r="N236" s="974"/>
      <c r="O236" s="974"/>
      <c r="P236" s="974"/>
      <c r="Q236" s="974"/>
      <c r="R236" s="974"/>
      <c r="S236" s="974"/>
      <c r="T236" s="974"/>
      <c r="U236" s="974"/>
      <c r="V236" s="974"/>
      <c r="W236" s="974"/>
      <c r="X236" s="974"/>
      <c r="Y236" s="974"/>
      <c r="Z236" s="974"/>
      <c r="AA236" s="974"/>
      <c r="AB236" s="1074"/>
      <c r="AC236" s="1075"/>
      <c r="AD236" s="1075"/>
      <c r="AE236" s="1075"/>
      <c r="AF236" s="1074"/>
      <c r="AG236" s="1075"/>
      <c r="AH236" s="1075"/>
      <c r="AI236" s="1075"/>
      <c r="AJ236" s="1074"/>
      <c r="AK236" s="1075"/>
      <c r="AL236" s="1075"/>
      <c r="AM236" s="1074"/>
      <c r="AN236" s="1075"/>
      <c r="AO236" s="1075"/>
      <c r="AP236" s="1074"/>
      <c r="AQ236" s="1075"/>
      <c r="AR236" s="1075"/>
      <c r="AS236" s="1075"/>
      <c r="AT236" s="1075"/>
      <c r="AU236" s="1074"/>
      <c r="AV236" s="1075"/>
      <c r="AW236" s="1075"/>
      <c r="AX236" s="1075"/>
      <c r="AY236" s="1075"/>
      <c r="AZ236" s="1075"/>
      <c r="BA236" s="1075"/>
      <c r="BB236" s="1074"/>
      <c r="BC236" s="1075"/>
      <c r="BD236" s="1075"/>
      <c r="BE236" s="911"/>
      <c r="BF236" s="911"/>
      <c r="BG236" s="911"/>
      <c r="BH236" s="911"/>
      <c r="BI236" s="911"/>
      <c r="BJ236" s="911"/>
      <c r="BK236" s="911"/>
      <c r="BL236" s="911"/>
      <c r="BM236" s="1077"/>
      <c r="BN236" s="911"/>
      <c r="BO236" s="911"/>
      <c r="BP236" s="911"/>
      <c r="BQ236" s="911"/>
      <c r="BR236" s="911"/>
      <c r="BS236" s="911"/>
      <c r="BT236" s="911"/>
      <c r="BU236" s="911"/>
      <c r="BV236" s="1071"/>
      <c r="BW236" s="1071"/>
      <c r="BX236" s="1071"/>
      <c r="BY236" s="1072"/>
      <c r="BZ236" s="1071"/>
      <c r="CA236" s="1071"/>
      <c r="CB236" s="920"/>
      <c r="CC236" s="920"/>
      <c r="CD236" s="920"/>
      <c r="CE236" s="920"/>
      <c r="CF236" s="920"/>
      <c r="CG236" s="920"/>
      <c r="CH236" s="920"/>
      <c r="CI236" s="937"/>
      <c r="CJ236" s="920"/>
      <c r="CK236" s="920"/>
    </row>
    <row r="237" spans="1:89" ht="5.0999999999999996" customHeight="1">
      <c r="A237" s="920"/>
      <c r="B237" s="920"/>
      <c r="C237" s="920"/>
      <c r="D237" s="920"/>
      <c r="E237" s="920"/>
      <c r="F237" s="920"/>
      <c r="I237" s="935"/>
      <c r="J237" s="977"/>
      <c r="K237" s="977"/>
      <c r="L237" s="977"/>
      <c r="M237" s="977"/>
      <c r="N237" s="977"/>
      <c r="O237" s="977"/>
      <c r="P237" s="977"/>
      <c r="Q237" s="977"/>
      <c r="R237" s="977"/>
      <c r="S237" s="977"/>
      <c r="T237" s="977"/>
      <c r="U237" s="977"/>
      <c r="V237" s="977"/>
      <c r="W237" s="977"/>
      <c r="X237" s="977"/>
      <c r="Y237" s="977"/>
      <c r="Z237" s="977"/>
      <c r="AA237" s="977"/>
      <c r="AB237" s="1366"/>
      <c r="AC237" s="1367"/>
      <c r="AD237" s="1367"/>
      <c r="AE237" s="1367"/>
      <c r="AF237" s="1366"/>
      <c r="AG237" s="1367"/>
      <c r="AH237" s="1367"/>
      <c r="AI237" s="1367"/>
      <c r="AJ237" s="1366"/>
      <c r="AK237" s="1367"/>
      <c r="AL237" s="1367"/>
      <c r="AM237" s="1366"/>
      <c r="AN237" s="1367"/>
      <c r="AO237" s="1367"/>
      <c r="AP237" s="1366"/>
      <c r="AQ237" s="1367"/>
      <c r="AR237" s="1367"/>
      <c r="AS237" s="1367"/>
      <c r="AT237" s="1367"/>
      <c r="AU237" s="1366"/>
      <c r="AV237" s="1367"/>
      <c r="AW237" s="1367"/>
      <c r="AX237" s="1367"/>
      <c r="AY237" s="1367"/>
      <c r="AZ237" s="1367"/>
      <c r="BA237" s="1367"/>
      <c r="BB237" s="1366"/>
      <c r="BC237" s="1367"/>
      <c r="BD237" s="1367"/>
      <c r="BE237" s="1242"/>
      <c r="BF237" s="1242"/>
      <c r="BG237" s="1242"/>
      <c r="BH237" s="1242"/>
      <c r="BI237" s="1242"/>
      <c r="BJ237" s="1242"/>
      <c r="BK237" s="1242"/>
      <c r="BL237" s="1242"/>
      <c r="BM237" s="1079"/>
      <c r="BN237" s="1242"/>
      <c r="BO237" s="1242"/>
      <c r="BP237" s="1242"/>
      <c r="BQ237" s="1242"/>
      <c r="BR237" s="1242"/>
      <c r="BS237" s="1242"/>
      <c r="BT237" s="1242"/>
      <c r="BU237" s="1242"/>
      <c r="BV237" s="1369"/>
      <c r="BW237" s="1369"/>
      <c r="BX237" s="1369"/>
      <c r="BY237" s="1370"/>
      <c r="BZ237" s="1369"/>
      <c r="CA237" s="1369"/>
      <c r="CB237" s="1242"/>
      <c r="CC237" s="1242"/>
      <c r="CD237" s="1242"/>
      <c r="CE237" s="1242"/>
      <c r="CF237" s="1242"/>
      <c r="CG237" s="1242"/>
      <c r="CH237" s="920"/>
      <c r="CI237" s="937"/>
      <c r="CJ237" s="920"/>
      <c r="CK237" s="920"/>
    </row>
    <row r="238" spans="1:89" ht="18.95" customHeight="1">
      <c r="A238" s="920"/>
      <c r="B238" s="920"/>
      <c r="C238" s="920"/>
      <c r="D238" s="920"/>
      <c r="E238" s="920"/>
      <c r="F238" s="920"/>
      <c r="I238" s="935"/>
      <c r="J238" s="1372"/>
      <c r="K238" s="1372"/>
      <c r="L238" s="1372"/>
      <c r="M238" s="1372"/>
      <c r="N238" s="1372"/>
      <c r="O238" s="1372"/>
      <c r="P238" s="1372"/>
      <c r="Q238" s="1372"/>
      <c r="R238" s="1372"/>
      <c r="S238" s="1372"/>
      <c r="T238" s="1372"/>
      <c r="U238" s="1372"/>
      <c r="V238" s="1372"/>
      <c r="W238" s="1372"/>
      <c r="X238" s="1372"/>
      <c r="Y238" s="1372"/>
      <c r="Z238" s="1372"/>
      <c r="AA238" s="1372"/>
      <c r="AB238" s="1366"/>
      <c r="AC238" s="1367"/>
      <c r="AD238" s="1367"/>
      <c r="AE238" s="1367"/>
      <c r="AF238" s="1366"/>
      <c r="AG238" s="1367"/>
      <c r="AH238" s="1367"/>
      <c r="AI238" s="1367"/>
      <c r="AJ238" s="1366"/>
      <c r="AK238" s="1367"/>
      <c r="AL238" s="1367"/>
      <c r="AM238" s="1366"/>
      <c r="AN238" s="1367"/>
      <c r="AO238" s="1367"/>
      <c r="AP238" s="1366"/>
      <c r="AQ238" s="1367"/>
      <c r="AR238" s="1367"/>
      <c r="AS238" s="1367"/>
      <c r="AT238" s="1367"/>
      <c r="AU238" s="1366"/>
      <c r="AV238" s="1367"/>
      <c r="AW238" s="1367"/>
      <c r="AX238" s="1367"/>
      <c r="AY238" s="1367"/>
      <c r="AZ238" s="1367"/>
      <c r="BA238" s="1367"/>
      <c r="BB238" s="1366"/>
      <c r="BC238" s="1367"/>
      <c r="BD238" s="1367"/>
      <c r="BE238" s="1242"/>
      <c r="BF238" s="1242"/>
      <c r="BG238" s="1242"/>
      <c r="BH238" s="1242"/>
      <c r="BI238" s="1242"/>
      <c r="BJ238" s="1242"/>
      <c r="BK238" s="1242"/>
      <c r="BL238" s="1217" t="s">
        <v>1606</v>
      </c>
      <c r="BM238" s="1242"/>
      <c r="BN238" s="2883">
        <f>BN235</f>
        <v>1</v>
      </c>
      <c r="BO238" s="2884"/>
      <c r="BP238" s="2885"/>
      <c r="BQ238" s="1355"/>
      <c r="BR238" s="1355"/>
      <c r="BS238" s="1355"/>
      <c r="BT238" s="977"/>
      <c r="BU238" s="977"/>
      <c r="BV238" s="2883">
        <f>BV235</f>
        <v>60</v>
      </c>
      <c r="BW238" s="2884"/>
      <c r="BX238" s="2885"/>
      <c r="BY238" s="2886" t="s">
        <v>1520</v>
      </c>
      <c r="BZ238" s="2887"/>
      <c r="CA238" s="2888"/>
      <c r="CB238" s="977"/>
      <c r="CC238" s="977"/>
      <c r="CD238" s="977"/>
      <c r="CE238" s="977"/>
      <c r="CF238" s="977"/>
      <c r="CG238" s="977"/>
      <c r="CH238" s="920"/>
      <c r="CI238" s="937"/>
      <c r="CJ238" s="920"/>
      <c r="CK238" s="920"/>
    </row>
    <row r="239" spans="1:89" ht="5.0999999999999996" customHeight="1">
      <c r="A239" s="920"/>
      <c r="B239" s="920"/>
      <c r="C239" s="920"/>
      <c r="D239" s="920"/>
      <c r="E239" s="920"/>
      <c r="F239" s="920"/>
      <c r="I239" s="935"/>
      <c r="J239" s="977"/>
      <c r="K239" s="977"/>
      <c r="L239" s="977"/>
      <c r="M239" s="977"/>
      <c r="N239" s="977"/>
      <c r="O239" s="977"/>
      <c r="P239" s="977"/>
      <c r="Q239" s="977"/>
      <c r="R239" s="977"/>
      <c r="S239" s="977"/>
      <c r="T239" s="977"/>
      <c r="U239" s="977"/>
      <c r="V239" s="977"/>
      <c r="W239" s="977"/>
      <c r="X239" s="977"/>
      <c r="Y239" s="977"/>
      <c r="Z239" s="977"/>
      <c r="AA239" s="977"/>
      <c r="AB239" s="1366"/>
      <c r="AC239" s="1367"/>
      <c r="AD239" s="1367"/>
      <c r="AE239" s="1367"/>
      <c r="AF239" s="1366"/>
      <c r="AG239" s="1367"/>
      <c r="AH239" s="1367"/>
      <c r="AI239" s="1367"/>
      <c r="AJ239" s="1366"/>
      <c r="AK239" s="1367"/>
      <c r="AL239" s="1367"/>
      <c r="AM239" s="1366"/>
      <c r="AN239" s="1367"/>
      <c r="AO239" s="1367"/>
      <c r="AP239" s="1366"/>
      <c r="AQ239" s="1367"/>
      <c r="AR239" s="1367"/>
      <c r="AS239" s="1367"/>
      <c r="AT239" s="1367"/>
      <c r="AU239" s="1366"/>
      <c r="AV239" s="1367"/>
      <c r="AW239" s="1367"/>
      <c r="AX239" s="1367"/>
      <c r="AY239" s="1367"/>
      <c r="AZ239" s="1367"/>
      <c r="BA239" s="1367"/>
      <c r="BB239" s="1366"/>
      <c r="BC239" s="1367"/>
      <c r="BD239" s="1367"/>
      <c r="BE239" s="1242"/>
      <c r="BF239" s="1242"/>
      <c r="BG239" s="1242"/>
      <c r="BH239" s="1242"/>
      <c r="BI239" s="1242"/>
      <c r="BJ239" s="1242"/>
      <c r="BK239" s="1242"/>
      <c r="BL239" s="1242"/>
      <c r="BM239" s="1079"/>
      <c r="BN239" s="1242"/>
      <c r="BO239" s="1242"/>
      <c r="BP239" s="1242"/>
      <c r="BQ239" s="1242"/>
      <c r="BR239" s="1242"/>
      <c r="BS239" s="1242"/>
      <c r="BT239" s="1242"/>
      <c r="BU239" s="1242"/>
      <c r="BV239" s="1369"/>
      <c r="BW239" s="1369"/>
      <c r="BX239" s="1369"/>
      <c r="BY239" s="1370"/>
      <c r="BZ239" s="1369"/>
      <c r="CA239" s="1369"/>
      <c r="CB239" s="977"/>
      <c r="CC239" s="977"/>
      <c r="CD239" s="977"/>
      <c r="CE239" s="977"/>
      <c r="CF239" s="977"/>
      <c r="CG239" s="977"/>
      <c r="CH239" s="920"/>
      <c r="CI239" s="937"/>
      <c r="CJ239" s="920"/>
      <c r="CK239" s="920"/>
    </row>
    <row r="240" spans="1:89" s="920" customFormat="1" ht="18.95" customHeight="1" thickBot="1">
      <c r="I240" s="935"/>
      <c r="J240" s="2212" t="s">
        <v>3423</v>
      </c>
      <c r="K240" s="1070"/>
      <c r="L240" s="1070"/>
      <c r="M240" s="1070"/>
      <c r="N240" s="1070"/>
      <c r="O240" s="1070"/>
      <c r="P240" s="1070"/>
      <c r="Q240" s="1070"/>
      <c r="R240" s="1070"/>
      <c r="S240" s="1070"/>
      <c r="T240" s="1070"/>
      <c r="U240" s="1070"/>
      <c r="V240" s="1070"/>
      <c r="W240" s="1070"/>
      <c r="X240" s="1070"/>
      <c r="Y240" s="1070"/>
      <c r="Z240" s="1070"/>
      <c r="AA240" s="1070"/>
      <c r="AB240" s="1070"/>
      <c r="AC240" s="1070"/>
      <c r="AD240" s="1070"/>
      <c r="AE240" s="1070"/>
      <c r="AF240" s="1070"/>
      <c r="AG240" s="1070"/>
      <c r="AH240" s="1070"/>
      <c r="AI240" s="1070"/>
      <c r="AJ240" s="1070"/>
      <c r="AK240" s="1070"/>
      <c r="AL240" s="1070"/>
      <c r="AM240" s="1070"/>
      <c r="AN240" s="1070"/>
      <c r="AO240" s="1070"/>
      <c r="AP240" s="1070"/>
      <c r="AQ240" s="1070"/>
      <c r="AR240" s="1070"/>
      <c r="AS240" s="1070"/>
      <c r="AT240" s="1070"/>
      <c r="AU240" s="1070"/>
      <c r="AV240" s="1070"/>
      <c r="AW240" s="1070"/>
      <c r="AX240" s="1070"/>
      <c r="AY240" s="1070"/>
      <c r="AZ240" s="1070"/>
      <c r="BA240" s="1070"/>
      <c r="BB240" s="1070"/>
      <c r="BC240" s="1070"/>
      <c r="BD240" s="1070"/>
      <c r="BE240" s="1070"/>
      <c r="BF240" s="1070"/>
      <c r="BG240" s="1070"/>
      <c r="BH240" s="1070"/>
      <c r="BI240" s="1070"/>
      <c r="BJ240" s="1070"/>
      <c r="BK240" s="1070"/>
      <c r="BL240" s="1070"/>
      <c r="BM240" s="1070"/>
      <c r="BN240" s="1070"/>
      <c r="BO240" s="1070"/>
      <c r="BP240" s="1070"/>
      <c r="BQ240" s="1070"/>
      <c r="BR240" s="1070"/>
      <c r="BS240" s="1070"/>
      <c r="BT240" s="1070"/>
      <c r="BU240" s="1070"/>
      <c r="BV240" s="1070"/>
      <c r="BW240" s="1070"/>
      <c r="BX240" s="1070"/>
      <c r="BY240" s="1399"/>
      <c r="BZ240" s="1399"/>
      <c r="CA240" s="1399"/>
      <c r="CB240" s="1399"/>
      <c r="CC240" s="1399"/>
      <c r="CD240" s="1399"/>
      <c r="CE240" s="1399"/>
      <c r="CF240" s="1399"/>
      <c r="CG240" s="1399"/>
      <c r="CI240" s="937"/>
    </row>
    <row r="241" spans="1:94" ht="18.95" customHeight="1">
      <c r="A241" s="920"/>
      <c r="B241" s="920"/>
      <c r="C241" s="920"/>
      <c r="D241" s="920"/>
      <c r="E241" s="920"/>
      <c r="F241" s="920"/>
      <c r="I241" s="935"/>
      <c r="J241" s="1045"/>
      <c r="K241" s="920"/>
      <c r="L241" s="920"/>
      <c r="M241" s="920"/>
      <c r="N241" s="920"/>
      <c r="O241" s="920"/>
      <c r="P241" s="920"/>
      <c r="Q241" s="920"/>
      <c r="R241" s="920"/>
      <c r="S241" s="920"/>
      <c r="T241" s="920"/>
      <c r="U241" s="920"/>
      <c r="V241" s="920"/>
      <c r="W241" s="920"/>
      <c r="X241" s="920"/>
      <c r="Y241" s="920"/>
      <c r="Z241" s="920"/>
      <c r="AA241" s="920"/>
      <c r="AB241" s="920"/>
      <c r="AC241" s="920"/>
      <c r="AD241" s="920"/>
      <c r="AE241" s="920"/>
      <c r="AF241" s="920"/>
      <c r="AG241" s="920"/>
      <c r="AH241" s="920"/>
      <c r="AI241" s="920"/>
      <c r="AJ241" s="920"/>
      <c r="AK241" s="920"/>
      <c r="AL241" s="920"/>
      <c r="AM241" s="920"/>
      <c r="AN241" s="920"/>
      <c r="AO241" s="920"/>
      <c r="AP241" s="920"/>
      <c r="AQ241" s="920"/>
      <c r="AR241" s="920"/>
      <c r="AS241" s="920"/>
      <c r="AT241" s="920"/>
      <c r="AU241" s="920"/>
      <c r="AV241" s="920"/>
      <c r="AW241" s="920"/>
      <c r="AX241" s="920"/>
      <c r="AY241" s="920"/>
      <c r="AZ241" s="920"/>
      <c r="BA241" s="920"/>
      <c r="BB241" s="920"/>
      <c r="BC241" s="920"/>
      <c r="BD241" s="920"/>
      <c r="BE241" s="920"/>
      <c r="BF241" s="920"/>
      <c r="BG241" s="920"/>
      <c r="BH241" s="920"/>
      <c r="BI241" s="920"/>
      <c r="BJ241" s="920"/>
      <c r="BK241" s="920"/>
      <c r="BL241" s="920"/>
      <c r="BM241" s="920"/>
      <c r="BN241" s="920"/>
      <c r="BO241" s="920"/>
      <c r="BP241" s="920"/>
      <c r="BQ241" s="920"/>
      <c r="BR241" s="920"/>
      <c r="BS241" s="920"/>
      <c r="BT241" s="920"/>
      <c r="BU241" s="920"/>
      <c r="BV241" s="920"/>
      <c r="BW241" s="920"/>
      <c r="BX241" s="920"/>
      <c r="BY241" s="920"/>
      <c r="BZ241" s="920"/>
      <c r="CA241" s="920"/>
      <c r="CB241" s="920"/>
      <c r="CC241" s="920"/>
      <c r="CD241" s="920"/>
      <c r="CE241" s="920"/>
      <c r="CF241" s="920"/>
      <c r="CG241" s="920"/>
      <c r="CH241" s="920"/>
      <c r="CI241" s="937"/>
    </row>
    <row r="242" spans="1:94" ht="18.95" customHeight="1">
      <c r="A242" s="920"/>
      <c r="B242" s="920"/>
      <c r="C242" s="920"/>
      <c r="D242" s="920"/>
      <c r="E242" s="920"/>
      <c r="F242" s="920"/>
      <c r="I242" s="935"/>
      <c r="J242" s="1365" t="s">
        <v>2203</v>
      </c>
      <c r="K242" s="920"/>
      <c r="L242" s="920"/>
      <c r="M242" s="920"/>
      <c r="N242" s="920"/>
      <c r="O242" s="948" t="s">
        <v>3422</v>
      </c>
      <c r="P242" s="947"/>
      <c r="Q242" s="947"/>
      <c r="R242" s="948" t="s">
        <v>1628</v>
      </c>
      <c r="S242" s="947"/>
      <c r="T242" s="947"/>
      <c r="U242" s="920"/>
      <c r="V242" s="920"/>
      <c r="W242" s="920"/>
      <c r="X242" s="920"/>
      <c r="AH242" s="910" t="s">
        <v>2205</v>
      </c>
      <c r="AI242" s="752"/>
      <c r="AJ242" s="752"/>
      <c r="AK242" s="917" t="s">
        <v>1521</v>
      </c>
      <c r="AL242" s="918"/>
      <c r="AM242" s="918"/>
      <c r="AN242" s="918"/>
      <c r="AO242" s="919"/>
      <c r="AQ242" s="920"/>
      <c r="AR242" s="920"/>
      <c r="AS242" s="920"/>
      <c r="AT242" s="920"/>
      <c r="AU242" s="920"/>
      <c r="AV242" s="920"/>
      <c r="AW242" s="920"/>
      <c r="AX242" s="920"/>
      <c r="AY242" s="920"/>
      <c r="AZ242" s="920"/>
      <c r="BA242" s="920"/>
      <c r="BB242" s="920"/>
      <c r="BC242" s="920"/>
      <c r="BD242" s="920"/>
      <c r="BE242" s="920"/>
      <c r="BF242" s="920"/>
      <c r="BG242" s="920"/>
      <c r="BH242" s="920"/>
      <c r="BI242" s="920"/>
      <c r="BJ242" s="920"/>
      <c r="BK242" s="920"/>
      <c r="BL242" s="920"/>
      <c r="BM242" s="920"/>
      <c r="BN242" s="920"/>
      <c r="BO242" s="920"/>
      <c r="BP242" s="920"/>
      <c r="BQ242" s="920"/>
      <c r="BR242" s="920"/>
      <c r="BS242" s="920"/>
      <c r="BT242" s="920"/>
      <c r="BU242" s="920"/>
      <c r="BV242" s="920"/>
      <c r="BW242" s="920"/>
      <c r="BX242" s="920"/>
      <c r="BY242" s="920"/>
      <c r="BZ242" s="920"/>
      <c r="CA242" s="920"/>
      <c r="CB242" s="920"/>
      <c r="CC242" s="920"/>
      <c r="CD242" s="920"/>
      <c r="CE242" s="920"/>
      <c r="CF242" s="920"/>
      <c r="CG242" s="920"/>
      <c r="CH242" s="920"/>
      <c r="CI242" s="937"/>
    </row>
    <row r="243" spans="1:94" ht="9.9499999999999993" customHeight="1">
      <c r="A243" s="920"/>
      <c r="B243" s="920"/>
      <c r="C243" s="920"/>
      <c r="D243" s="920"/>
      <c r="E243" s="920"/>
      <c r="F243" s="920"/>
      <c r="I243" s="935"/>
      <c r="J243" s="2334"/>
      <c r="K243" s="920"/>
      <c r="L243" s="920"/>
      <c r="M243" s="920"/>
      <c r="N243" s="920"/>
      <c r="O243" s="920"/>
      <c r="P243" s="920"/>
      <c r="Q243" s="920"/>
      <c r="R243" s="920"/>
      <c r="S243" s="920"/>
      <c r="T243" s="920"/>
      <c r="U243" s="920"/>
      <c r="V243" s="920"/>
      <c r="W243" s="920"/>
      <c r="X243" s="920"/>
      <c r="Y243" s="920"/>
      <c r="Z243" s="920"/>
      <c r="AA243" s="920"/>
      <c r="AB243" s="920"/>
      <c r="AC243" s="920"/>
      <c r="AD243" s="920"/>
      <c r="AE243" s="920"/>
      <c r="AF243" s="920"/>
      <c r="AG243" s="920"/>
      <c r="AH243" s="920"/>
      <c r="AI243" s="920"/>
      <c r="AJ243" s="920"/>
      <c r="AK243" s="920"/>
      <c r="AL243" s="920"/>
      <c r="AM243" s="920"/>
      <c r="AN243" s="920"/>
      <c r="AO243" s="920"/>
      <c r="AP243" s="920"/>
      <c r="AQ243" s="920"/>
      <c r="AR243" s="920"/>
      <c r="AS243" s="920"/>
      <c r="AT243" s="920"/>
      <c r="AU243" s="920"/>
      <c r="AV243" s="920"/>
      <c r="AW243" s="920"/>
      <c r="AX243" s="920"/>
      <c r="AY243" s="920"/>
      <c r="AZ243" s="920"/>
      <c r="BA243" s="920"/>
      <c r="BB243" s="920"/>
      <c r="BC243" s="920"/>
      <c r="BD243" s="920"/>
      <c r="BE243" s="920"/>
      <c r="BF243" s="920"/>
      <c r="BG243" s="920"/>
      <c r="BH243" s="920"/>
      <c r="BI243" s="920"/>
      <c r="BJ243" s="920"/>
      <c r="BK243" s="920"/>
      <c r="BL243" s="920"/>
      <c r="BM243" s="920"/>
      <c r="BN243" s="920"/>
      <c r="BO243" s="920"/>
      <c r="BP243" s="920"/>
      <c r="BQ243" s="920"/>
      <c r="BR243" s="920"/>
      <c r="BS243" s="920"/>
      <c r="BT243" s="920"/>
      <c r="BU243" s="920"/>
      <c r="BV243" s="920"/>
      <c r="BW243" s="920"/>
      <c r="BX243" s="920"/>
      <c r="BY243" s="920"/>
      <c r="BZ243" s="920"/>
      <c r="CA243" s="920"/>
      <c r="CB243" s="920"/>
      <c r="CC243" s="920"/>
      <c r="CD243" s="920"/>
      <c r="CE243" s="920"/>
      <c r="CF243" s="920"/>
      <c r="CG243" s="920"/>
      <c r="CH243" s="920"/>
      <c r="CI243" s="937"/>
    </row>
    <row r="244" spans="1:94" ht="18.95" customHeight="1">
      <c r="A244" s="920"/>
      <c r="B244" s="920"/>
      <c r="C244" s="920"/>
      <c r="D244" s="920"/>
      <c r="E244" s="920"/>
      <c r="F244" s="920"/>
      <c r="I244" s="935"/>
      <c r="J244" s="2880" t="s">
        <v>1559</v>
      </c>
      <c r="K244" s="2880" t="s">
        <v>3420</v>
      </c>
      <c r="L244" s="2810" t="s">
        <v>1630</v>
      </c>
      <c r="M244" s="2882"/>
      <c r="N244" s="2882"/>
      <c r="O244" s="2882"/>
      <c r="P244" s="2812"/>
      <c r="Q244" s="966" t="s">
        <v>2147</v>
      </c>
      <c r="R244" s="967"/>
      <c r="S244" s="930"/>
      <c r="T244" s="930"/>
      <c r="U244" s="930"/>
      <c r="V244" s="930"/>
      <c r="W244" s="930"/>
      <c r="X244" s="930"/>
      <c r="Y244" s="930"/>
      <c r="Z244" s="930"/>
      <c r="AA244" s="930"/>
      <c r="AB244" s="931"/>
      <c r="AC244" s="929" t="s">
        <v>1586</v>
      </c>
      <c r="AD244" s="930"/>
      <c r="AE244" s="930"/>
      <c r="AF244" s="930"/>
      <c r="AG244" s="930"/>
      <c r="AH244" s="930"/>
      <c r="AI244" s="930"/>
      <c r="AJ244" s="930"/>
      <c r="AK244" s="930"/>
      <c r="AL244" s="930"/>
      <c r="AM244" s="931"/>
      <c r="AN244" s="929" t="s">
        <v>1527</v>
      </c>
      <c r="AO244" s="930"/>
      <c r="AP244" s="930"/>
      <c r="AQ244" s="930"/>
      <c r="AR244" s="930"/>
      <c r="AS244" s="930"/>
      <c r="AT244" s="930"/>
      <c r="AU244" s="930"/>
      <c r="AV244" s="930"/>
      <c r="AW244" s="930"/>
      <c r="AX244" s="930"/>
      <c r="AY244" s="930"/>
      <c r="AZ244" s="930"/>
      <c r="BA244" s="930"/>
      <c r="BB244" s="930"/>
      <c r="BC244" s="930"/>
      <c r="BD244" s="930"/>
      <c r="BE244" s="930"/>
      <c r="BF244" s="929" t="s">
        <v>2122</v>
      </c>
      <c r="BG244" s="930"/>
      <c r="BH244" s="930"/>
      <c r="BI244" s="930"/>
      <c r="BJ244" s="930"/>
      <c r="BK244" s="930"/>
      <c r="BL244" s="930"/>
      <c r="BM244" s="930"/>
      <c r="BN244" s="930"/>
      <c r="BO244" s="930"/>
      <c r="BP244" s="930"/>
      <c r="BQ244" s="931"/>
      <c r="BR244" s="931"/>
      <c r="BS244" s="931"/>
      <c r="BT244" s="931"/>
      <c r="BU244" s="1060" t="s">
        <v>1612</v>
      </c>
      <c r="BV244" s="1060"/>
      <c r="BW244" s="1060"/>
      <c r="BX244" s="1060"/>
      <c r="BY244" s="1061"/>
      <c r="BZ244" s="1060"/>
      <c r="CA244" s="1060"/>
      <c r="CB244" s="1061"/>
      <c r="CC244" s="2797" t="s">
        <v>1525</v>
      </c>
      <c r="CD244" s="2798"/>
      <c r="CE244" s="2798"/>
      <c r="CF244" s="2798"/>
      <c r="CG244" s="2798"/>
      <c r="CH244" s="2799"/>
      <c r="CI244" s="937"/>
    </row>
    <row r="245" spans="1:94" ht="18.95" customHeight="1">
      <c r="A245" s="920"/>
      <c r="B245" s="920"/>
      <c r="C245" s="920"/>
      <c r="D245" s="920"/>
      <c r="E245" s="920"/>
      <c r="F245" s="920"/>
      <c r="I245" s="935"/>
      <c r="J245" s="2881"/>
      <c r="K245" s="2881"/>
      <c r="L245" s="2813"/>
      <c r="M245" s="2814"/>
      <c r="N245" s="2814"/>
      <c r="O245" s="2814"/>
      <c r="P245" s="2815"/>
      <c r="Q245" s="929" t="s">
        <v>3413</v>
      </c>
      <c r="R245" s="930"/>
      <c r="S245" s="930"/>
      <c r="T245" s="931"/>
      <c r="U245" s="929" t="s">
        <v>2138</v>
      </c>
      <c r="V245" s="930"/>
      <c r="W245" s="930"/>
      <c r="X245" s="931"/>
      <c r="Y245" s="929" t="s">
        <v>2139</v>
      </c>
      <c r="Z245" s="930"/>
      <c r="AA245" s="930"/>
      <c r="AB245" s="931"/>
      <c r="AC245" s="929" t="s">
        <v>699</v>
      </c>
      <c r="AD245" s="930"/>
      <c r="AE245" s="930"/>
      <c r="AF245" s="931"/>
      <c r="AG245" s="929" t="s">
        <v>700</v>
      </c>
      <c r="AH245" s="930"/>
      <c r="AI245" s="930"/>
      <c r="AJ245" s="931"/>
      <c r="AK245" s="929" t="s">
        <v>1531</v>
      </c>
      <c r="AL245" s="930"/>
      <c r="AM245" s="931"/>
      <c r="AN245" s="929" t="s">
        <v>1561</v>
      </c>
      <c r="AO245" s="930"/>
      <c r="AP245" s="931"/>
      <c r="AQ245" s="929" t="s">
        <v>1528</v>
      </c>
      <c r="AR245" s="930"/>
      <c r="AS245" s="930"/>
      <c r="AT245" s="930"/>
      <c r="AU245" s="931"/>
      <c r="AV245" s="929" t="s">
        <v>1529</v>
      </c>
      <c r="AW245" s="930"/>
      <c r="AX245" s="930"/>
      <c r="AY245" s="930"/>
      <c r="AZ245" s="930"/>
      <c r="BA245" s="930"/>
      <c r="BB245" s="931"/>
      <c r="BC245" s="929" t="s">
        <v>1530</v>
      </c>
      <c r="BD245" s="930"/>
      <c r="BE245" s="931"/>
      <c r="BF245" s="966" t="s">
        <v>1534</v>
      </c>
      <c r="BG245" s="967"/>
      <c r="BH245" s="968"/>
      <c r="BI245" s="966" t="s">
        <v>1535</v>
      </c>
      <c r="BJ245" s="967"/>
      <c r="BK245" s="968"/>
      <c r="BL245" s="929" t="s">
        <v>1583</v>
      </c>
      <c r="BM245" s="931"/>
      <c r="BN245" s="931"/>
      <c r="BO245" s="929" t="s">
        <v>1584</v>
      </c>
      <c r="BP245" s="930"/>
      <c r="BQ245" s="931"/>
      <c r="BR245" s="929" t="s">
        <v>1680</v>
      </c>
      <c r="BS245" s="930"/>
      <c r="BT245" s="931"/>
      <c r="BU245" s="1059" t="s">
        <v>1583</v>
      </c>
      <c r="BV245" s="1060"/>
      <c r="BW245" s="1059" t="s">
        <v>1592</v>
      </c>
      <c r="BX245" s="1060"/>
      <c r="BY245" s="1061"/>
      <c r="BZ245" s="1059" t="s">
        <v>1585</v>
      </c>
      <c r="CA245" s="1060"/>
      <c r="CB245" s="1061"/>
      <c r="CC245" s="2800"/>
      <c r="CD245" s="2801"/>
      <c r="CE245" s="2801"/>
      <c r="CF245" s="2801"/>
      <c r="CG245" s="2801"/>
      <c r="CH245" s="2802"/>
      <c r="CI245" s="937"/>
    </row>
    <row r="246" spans="1:94" ht="18.95" customHeight="1">
      <c r="A246" s="920"/>
      <c r="B246" s="920"/>
      <c r="C246" s="920"/>
      <c r="D246" s="920"/>
      <c r="E246" s="920"/>
      <c r="F246" s="920"/>
      <c r="I246" s="935"/>
      <c r="J246" s="932" t="s">
        <v>737</v>
      </c>
      <c r="K246" s="932">
        <v>1</v>
      </c>
      <c r="L246" s="1029" t="s">
        <v>2271</v>
      </c>
      <c r="M246" s="918"/>
      <c r="N246" s="918"/>
      <c r="O246" s="918"/>
      <c r="P246" s="919"/>
      <c r="Q246" s="1388" t="s">
        <v>3410</v>
      </c>
      <c r="R246" s="955"/>
      <c r="S246" s="955"/>
      <c r="T246" s="955"/>
      <c r="U246" s="954" t="s">
        <v>1523</v>
      </c>
      <c r="V246" s="955"/>
      <c r="W246" s="955"/>
      <c r="X246" s="955"/>
      <c r="Y246" s="954" t="s">
        <v>1524</v>
      </c>
      <c r="Z246" s="955"/>
      <c r="AA246" s="955"/>
      <c r="AB246" s="955"/>
      <c r="AC246" s="932" t="s">
        <v>3428</v>
      </c>
      <c r="AD246" s="933"/>
      <c r="AE246" s="933"/>
      <c r="AF246" s="934"/>
      <c r="AG246" s="932">
        <v>12344</v>
      </c>
      <c r="AH246" s="933"/>
      <c r="AI246" s="933"/>
      <c r="AJ246" s="934"/>
      <c r="AK246" s="932" t="s">
        <v>1518</v>
      </c>
      <c r="AL246" s="933"/>
      <c r="AM246" s="934"/>
      <c r="AN246" s="932" t="s">
        <v>1526</v>
      </c>
      <c r="AO246" s="933"/>
      <c r="AP246" s="934"/>
      <c r="AQ246" s="932" t="s">
        <v>1526</v>
      </c>
      <c r="AR246" s="933"/>
      <c r="AS246" s="933"/>
      <c r="AT246" s="933"/>
      <c r="AU246" s="934"/>
      <c r="AV246" s="932" t="s">
        <v>1562</v>
      </c>
      <c r="AW246" s="933"/>
      <c r="AX246" s="933"/>
      <c r="AY246" s="933"/>
      <c r="AZ246" s="933"/>
      <c r="BA246" s="933"/>
      <c r="BB246" s="934"/>
      <c r="BC246" s="932" t="s">
        <v>3141</v>
      </c>
      <c r="BD246" s="933"/>
      <c r="BE246" s="934"/>
      <c r="BF246" s="954" t="s">
        <v>1596</v>
      </c>
      <c r="BG246" s="955"/>
      <c r="BH246" s="971"/>
      <c r="BI246" s="954">
        <v>1</v>
      </c>
      <c r="BJ246" s="955"/>
      <c r="BK246" s="971"/>
      <c r="BL246" s="954" t="s">
        <v>1595</v>
      </c>
      <c r="BM246" s="955"/>
      <c r="BN246" s="971"/>
      <c r="BO246" s="954">
        <v>1</v>
      </c>
      <c r="BP246" s="955"/>
      <c r="BQ246" s="971"/>
      <c r="BR246" s="954">
        <v>66</v>
      </c>
      <c r="BS246" s="955"/>
      <c r="BT246" s="971"/>
      <c r="BU246" s="954" t="s">
        <v>1590</v>
      </c>
      <c r="BV246" s="955"/>
      <c r="BW246" s="1013">
        <v>40</v>
      </c>
      <c r="BX246" s="1014"/>
      <c r="BY246" s="1015"/>
      <c r="BZ246" s="1009" t="s">
        <v>1520</v>
      </c>
      <c r="CA246" s="1007"/>
      <c r="CB246" s="1008"/>
      <c r="CC246" s="2050" t="s">
        <v>3430</v>
      </c>
      <c r="CD246" s="2051"/>
      <c r="CE246" s="2051"/>
      <c r="CF246" s="2051"/>
      <c r="CG246" s="2051"/>
      <c r="CH246" s="2052"/>
      <c r="CI246" s="937"/>
    </row>
    <row r="247" spans="1:94" ht="18.95" customHeight="1">
      <c r="A247" s="920"/>
      <c r="B247" s="920"/>
      <c r="C247" s="920"/>
      <c r="D247" s="920"/>
      <c r="E247" s="920"/>
      <c r="F247" s="920"/>
      <c r="I247" s="935"/>
      <c r="J247" s="932" t="s">
        <v>737</v>
      </c>
      <c r="K247" s="932">
        <v>2</v>
      </c>
      <c r="L247" s="1029" t="s">
        <v>2271</v>
      </c>
      <c r="M247" s="918"/>
      <c r="N247" s="918"/>
      <c r="O247" s="918"/>
      <c r="P247" s="919"/>
      <c r="Q247" s="1388" t="s">
        <v>3410</v>
      </c>
      <c r="R247" s="955"/>
      <c r="S247" s="955"/>
      <c r="T247" s="955"/>
      <c r="U247" s="954" t="s">
        <v>1523</v>
      </c>
      <c r="V247" s="955"/>
      <c r="W247" s="955"/>
      <c r="X247" s="955"/>
      <c r="Y247" s="954" t="s">
        <v>1524</v>
      </c>
      <c r="Z247" s="955"/>
      <c r="AA247" s="955"/>
      <c r="AB247" s="955"/>
      <c r="AC247" s="932" t="s">
        <v>3428</v>
      </c>
      <c r="AD247" s="933"/>
      <c r="AE247" s="933"/>
      <c r="AF247" s="934"/>
      <c r="AG247" s="932">
        <v>12344</v>
      </c>
      <c r="AH247" s="933"/>
      <c r="AI247" s="933"/>
      <c r="AJ247" s="934"/>
      <c r="AK247" s="932" t="s">
        <v>1518</v>
      </c>
      <c r="AL247" s="933"/>
      <c r="AM247" s="934"/>
      <c r="AN247" s="932" t="s">
        <v>1526</v>
      </c>
      <c r="AO247" s="933"/>
      <c r="AP247" s="934"/>
      <c r="AQ247" s="932" t="s">
        <v>1526</v>
      </c>
      <c r="AR247" s="933"/>
      <c r="AS247" s="933"/>
      <c r="AT247" s="933"/>
      <c r="AU247" s="934"/>
      <c r="AV247" s="932" t="s">
        <v>1562</v>
      </c>
      <c r="AW247" s="933"/>
      <c r="AX247" s="933"/>
      <c r="AY247" s="933"/>
      <c r="AZ247" s="933"/>
      <c r="BA247" s="933"/>
      <c r="BB247" s="934"/>
      <c r="BC247" s="932" t="s">
        <v>3141</v>
      </c>
      <c r="BD247" s="933"/>
      <c r="BE247" s="934"/>
      <c r="BF247" s="954" t="s">
        <v>1596</v>
      </c>
      <c r="BG247" s="955"/>
      <c r="BH247" s="971"/>
      <c r="BI247" s="954">
        <v>1</v>
      </c>
      <c r="BJ247" s="955"/>
      <c r="BK247" s="971"/>
      <c r="BL247" s="954" t="s">
        <v>1595</v>
      </c>
      <c r="BM247" s="955"/>
      <c r="BN247" s="971"/>
      <c r="BO247" s="954">
        <v>1</v>
      </c>
      <c r="BP247" s="955"/>
      <c r="BQ247" s="971"/>
      <c r="BR247" s="954">
        <v>66</v>
      </c>
      <c r="BS247" s="955"/>
      <c r="BT247" s="971"/>
      <c r="BU247" s="954" t="s">
        <v>1590</v>
      </c>
      <c r="BV247" s="955"/>
      <c r="BW247" s="1013">
        <v>20</v>
      </c>
      <c r="BX247" s="1014"/>
      <c r="BY247" s="1015"/>
      <c r="BZ247" s="1009" t="s">
        <v>1520</v>
      </c>
      <c r="CA247" s="1007"/>
      <c r="CB247" s="1008"/>
      <c r="CC247" s="2050" t="s">
        <v>3432</v>
      </c>
      <c r="CD247" s="2051"/>
      <c r="CE247" s="2051"/>
      <c r="CF247" s="2051"/>
      <c r="CG247" s="2051"/>
      <c r="CH247" s="2052"/>
      <c r="CI247" s="937"/>
    </row>
    <row r="248" spans="1:94" ht="5.0999999999999996" customHeight="1">
      <c r="A248" s="920"/>
      <c r="B248" s="920"/>
      <c r="C248" s="920"/>
      <c r="D248" s="920"/>
      <c r="E248" s="920"/>
      <c r="F248" s="920"/>
      <c r="I248" s="935"/>
      <c r="J248" s="1050"/>
      <c r="K248" s="1050"/>
      <c r="U248" s="920"/>
      <c r="V248" s="920"/>
      <c r="W248" s="920"/>
      <c r="X248" s="920"/>
      <c r="Y248" s="920"/>
      <c r="Z248" s="920"/>
      <c r="AA248" s="920"/>
      <c r="AB248" s="920"/>
      <c r="AC248" s="920"/>
      <c r="AD248" s="920"/>
      <c r="AE248" s="920"/>
      <c r="AF248" s="920"/>
      <c r="AG248" s="920"/>
      <c r="AH248" s="920"/>
      <c r="AI248" s="920"/>
      <c r="AJ248" s="920"/>
      <c r="AK248" s="920"/>
      <c r="AL248" s="920"/>
      <c r="AM248" s="920"/>
      <c r="AN248" s="920"/>
      <c r="AO248" s="920"/>
      <c r="AP248" s="920"/>
      <c r="AQ248" s="920"/>
      <c r="AR248" s="920"/>
      <c r="AS248" s="920"/>
      <c r="AT248" s="920"/>
      <c r="AU248" s="920"/>
      <c r="AV248" s="920"/>
      <c r="AW248" s="920"/>
      <c r="AX248" s="920"/>
      <c r="AY248" s="920"/>
      <c r="AZ248" s="920"/>
      <c r="BA248" s="920"/>
      <c r="BB248" s="920"/>
      <c r="BC248" s="920"/>
      <c r="BD248" s="920"/>
      <c r="BE248" s="920"/>
      <c r="BF248" s="920"/>
      <c r="BG248" s="920"/>
      <c r="BH248" s="920"/>
      <c r="BI248" s="920"/>
      <c r="BJ248" s="920"/>
      <c r="BK248" s="920"/>
      <c r="BL248" s="920"/>
      <c r="BM248" s="920"/>
      <c r="BN248" s="920"/>
      <c r="BO248" s="920"/>
      <c r="BP248" s="920"/>
      <c r="BQ248" s="920"/>
      <c r="BR248" s="920"/>
      <c r="BS248" s="920"/>
      <c r="BT248" s="920"/>
      <c r="BU248" s="920"/>
      <c r="BV248" s="920"/>
      <c r="BW248" s="920"/>
      <c r="BX248" s="920"/>
      <c r="BY248" s="920"/>
      <c r="BZ248" s="920"/>
      <c r="CA248" s="920"/>
      <c r="CB248" s="920"/>
      <c r="CC248" s="920"/>
      <c r="CD248" s="920"/>
      <c r="CE248" s="920"/>
      <c r="CF248" s="920"/>
      <c r="CG248" s="920"/>
      <c r="CH248" s="920"/>
      <c r="CI248" s="937"/>
    </row>
    <row r="249" spans="1:94" ht="5.0999999999999996" customHeight="1">
      <c r="A249" s="920"/>
      <c r="B249" s="920"/>
      <c r="C249" s="920"/>
      <c r="D249" s="920"/>
      <c r="E249" s="920"/>
      <c r="F249" s="920"/>
      <c r="I249" s="935"/>
      <c r="J249" s="977"/>
      <c r="K249" s="977"/>
      <c r="L249" s="977"/>
      <c r="M249" s="977"/>
      <c r="N249" s="977"/>
      <c r="O249" s="977"/>
      <c r="P249" s="977"/>
      <c r="Q249" s="977"/>
      <c r="R249" s="977"/>
      <c r="S249" s="977"/>
      <c r="T249" s="977"/>
      <c r="U249" s="977"/>
      <c r="V249" s="977"/>
      <c r="W249" s="977"/>
      <c r="X249" s="977"/>
      <c r="Y249" s="977"/>
      <c r="Z249" s="977"/>
      <c r="AA249" s="977"/>
      <c r="AB249" s="977"/>
      <c r="AC249" s="977"/>
      <c r="AD249" s="977"/>
      <c r="AE249" s="977"/>
      <c r="AF249" s="977"/>
      <c r="AG249" s="977"/>
      <c r="AH249" s="977"/>
      <c r="AI249" s="977"/>
      <c r="AJ249" s="977"/>
      <c r="AK249" s="977"/>
      <c r="AL249" s="977"/>
      <c r="AM249" s="977"/>
      <c r="AN249" s="977"/>
      <c r="AO249" s="977"/>
      <c r="AP249" s="977"/>
      <c r="AQ249" s="977"/>
      <c r="AR249" s="977"/>
      <c r="AS249" s="977"/>
      <c r="AT249" s="977"/>
      <c r="AU249" s="977"/>
      <c r="AV249" s="977"/>
      <c r="AW249" s="977"/>
      <c r="AX249" s="977"/>
      <c r="AY249" s="977"/>
      <c r="AZ249" s="977"/>
      <c r="BA249" s="977"/>
      <c r="BB249" s="977"/>
      <c r="BC249" s="977"/>
      <c r="BD249" s="977"/>
      <c r="BE249" s="977"/>
      <c r="BF249" s="977"/>
      <c r="BG249" s="977"/>
      <c r="BH249" s="977"/>
      <c r="BI249" s="977"/>
      <c r="BJ249" s="977"/>
      <c r="BK249" s="977"/>
      <c r="BL249" s="977"/>
      <c r="BM249" s="1242"/>
      <c r="BN249" s="1242"/>
      <c r="BO249" s="1242"/>
      <c r="BP249" s="1242"/>
      <c r="BQ249" s="1242"/>
      <c r="BR249" s="977"/>
      <c r="BS249" s="977"/>
      <c r="BT249" s="977"/>
      <c r="BU249" s="1242"/>
      <c r="BV249" s="1242"/>
      <c r="BW249" s="1242"/>
      <c r="BX249" s="1242"/>
      <c r="BY249" s="1242"/>
      <c r="BZ249" s="1242"/>
      <c r="CA249" s="1242"/>
      <c r="CB249" s="1242"/>
      <c r="CC249" s="1242"/>
      <c r="CD249" s="1242"/>
      <c r="CE249" s="1242"/>
      <c r="CF249" s="1242"/>
      <c r="CG249" s="1242"/>
      <c r="CH249" s="1242"/>
      <c r="CI249" s="937"/>
    </row>
    <row r="250" spans="1:94" ht="18.95" customHeight="1">
      <c r="A250" s="920"/>
      <c r="B250" s="920"/>
      <c r="C250" s="920"/>
      <c r="D250" s="920"/>
      <c r="E250" s="920"/>
      <c r="F250" s="920"/>
      <c r="I250" s="935"/>
      <c r="J250" s="1372"/>
      <c r="K250" s="1372"/>
      <c r="L250" s="1372"/>
      <c r="M250" s="1372"/>
      <c r="N250" s="1372"/>
      <c r="O250" s="1372"/>
      <c r="P250" s="1372"/>
      <c r="Q250" s="1372"/>
      <c r="R250" s="1372"/>
      <c r="S250" s="1372"/>
      <c r="T250" s="1372"/>
      <c r="U250" s="1372"/>
      <c r="V250" s="1372"/>
      <c r="W250" s="1372"/>
      <c r="X250" s="1372"/>
      <c r="Y250" s="1372"/>
      <c r="Z250" s="1372"/>
      <c r="AA250" s="1372"/>
      <c r="AB250" s="1372"/>
      <c r="AC250" s="1372"/>
      <c r="AD250" s="1372"/>
      <c r="AE250" s="1372"/>
      <c r="AF250" s="1372"/>
      <c r="AG250" s="1372"/>
      <c r="AH250" s="1372"/>
      <c r="AI250" s="1372"/>
      <c r="AJ250" s="1372"/>
      <c r="AK250" s="1372"/>
      <c r="AL250" s="1372"/>
      <c r="AM250" s="1372"/>
      <c r="AN250" s="1372"/>
      <c r="AO250" s="1372"/>
      <c r="AP250" s="1372"/>
      <c r="AQ250" s="1372"/>
      <c r="AR250" s="1372"/>
      <c r="AS250" s="1372"/>
      <c r="AT250" s="1372"/>
      <c r="AU250" s="1372"/>
      <c r="AV250" s="1372"/>
      <c r="AW250" s="1372"/>
      <c r="AX250" s="1372"/>
      <c r="AY250" s="1372"/>
      <c r="AZ250" s="1372"/>
      <c r="BA250" s="1372"/>
      <c r="BB250" s="1372"/>
      <c r="BC250" s="1372"/>
      <c r="BD250" s="1372"/>
      <c r="BE250" s="1372"/>
      <c r="BF250" s="1372"/>
      <c r="BG250" s="1372"/>
      <c r="BH250" s="1372"/>
      <c r="BI250" s="1372"/>
      <c r="BJ250" s="1372"/>
      <c r="BK250" s="978" t="s">
        <v>1557</v>
      </c>
      <c r="BL250" s="1372"/>
      <c r="BM250" s="978"/>
      <c r="BN250" s="977"/>
      <c r="BO250" s="2883">
        <f>BO246+BO247</f>
        <v>2</v>
      </c>
      <c r="BP250" s="2884"/>
      <c r="BQ250" s="2885"/>
      <c r="BR250" s="1372"/>
      <c r="BS250" s="1372"/>
      <c r="BT250" s="1417" t="s">
        <v>1558</v>
      </c>
      <c r="BU250" s="1079"/>
      <c r="BV250" s="980"/>
      <c r="BW250" s="2883">
        <f>BW246+BW247</f>
        <v>60</v>
      </c>
      <c r="BX250" s="2884"/>
      <c r="BY250" s="2885"/>
      <c r="BZ250" s="2886" t="s">
        <v>1520</v>
      </c>
      <c r="CA250" s="2887"/>
      <c r="CB250" s="2888"/>
      <c r="CC250" s="977"/>
      <c r="CD250" s="977"/>
      <c r="CE250" s="977"/>
      <c r="CF250" s="977"/>
      <c r="CG250" s="977"/>
      <c r="CH250" s="977"/>
      <c r="CI250" s="937"/>
    </row>
    <row r="251" spans="1:94" ht="5.0999999999999996" customHeight="1">
      <c r="A251" s="920"/>
      <c r="B251" s="920"/>
      <c r="C251" s="920"/>
      <c r="D251" s="920"/>
      <c r="E251" s="920"/>
      <c r="F251" s="920"/>
      <c r="I251" s="935"/>
      <c r="J251" s="977"/>
      <c r="K251" s="977"/>
      <c r="L251" s="977"/>
      <c r="M251" s="977"/>
      <c r="N251" s="977"/>
      <c r="O251" s="977"/>
      <c r="P251" s="977"/>
      <c r="Q251" s="977"/>
      <c r="R251" s="977"/>
      <c r="S251" s="977"/>
      <c r="T251" s="977"/>
      <c r="U251" s="977"/>
      <c r="V251" s="977"/>
      <c r="W251" s="977"/>
      <c r="X251" s="977"/>
      <c r="Y251" s="977"/>
      <c r="Z251" s="977"/>
      <c r="AA251" s="977"/>
      <c r="AB251" s="977"/>
      <c r="AC251" s="977"/>
      <c r="AD251" s="977"/>
      <c r="AE251" s="977"/>
      <c r="AF251" s="977"/>
      <c r="AG251" s="977"/>
      <c r="AH251" s="977"/>
      <c r="AI251" s="977"/>
      <c r="AJ251" s="977"/>
      <c r="AK251" s="977"/>
      <c r="AL251" s="977"/>
      <c r="AM251" s="977"/>
      <c r="AN251" s="977"/>
      <c r="AO251" s="977"/>
      <c r="AP251" s="977"/>
      <c r="AQ251" s="977"/>
      <c r="AR251" s="977"/>
      <c r="AS251" s="977"/>
      <c r="AT251" s="977"/>
      <c r="AU251" s="977"/>
      <c r="AV251" s="977"/>
      <c r="AW251" s="977"/>
      <c r="AX251" s="977"/>
      <c r="AY251" s="977"/>
      <c r="AZ251" s="977"/>
      <c r="BA251" s="977"/>
      <c r="BB251" s="977"/>
      <c r="BC251" s="977"/>
      <c r="BD251" s="977"/>
      <c r="BE251" s="977"/>
      <c r="BF251" s="977"/>
      <c r="BG251" s="977"/>
      <c r="BH251" s="977"/>
      <c r="BI251" s="977"/>
      <c r="BJ251" s="977"/>
      <c r="BK251" s="977"/>
      <c r="BL251" s="977"/>
      <c r="BM251" s="977"/>
      <c r="BN251" s="977"/>
      <c r="BO251" s="977"/>
      <c r="BP251" s="977"/>
      <c r="BQ251" s="977"/>
      <c r="BR251" s="977"/>
      <c r="BS251" s="977"/>
      <c r="BT251" s="977"/>
      <c r="BU251" s="977"/>
      <c r="BV251" s="977"/>
      <c r="BW251" s="977"/>
      <c r="BX251" s="977"/>
      <c r="BY251" s="977"/>
      <c r="BZ251" s="977"/>
      <c r="CA251" s="977"/>
      <c r="CB251" s="977"/>
      <c r="CC251" s="977"/>
      <c r="CD251" s="977"/>
      <c r="CE251" s="977"/>
      <c r="CF251" s="977"/>
      <c r="CG251" s="977"/>
      <c r="CH251" s="977"/>
      <c r="CI251" s="937"/>
    </row>
    <row r="252" spans="1:94" ht="9.9499999999999993" customHeight="1">
      <c r="A252" s="920"/>
      <c r="B252" s="920"/>
      <c r="C252" s="920"/>
      <c r="D252" s="920"/>
      <c r="E252" s="920"/>
      <c r="F252" s="920"/>
      <c r="I252" s="936"/>
      <c r="J252" s="939"/>
      <c r="K252" s="1416"/>
      <c r="L252" s="939"/>
      <c r="M252" s="939"/>
      <c r="N252" s="939"/>
      <c r="O252" s="939"/>
      <c r="P252" s="939"/>
      <c r="Q252" s="939"/>
      <c r="R252" s="939"/>
      <c r="S252" s="939"/>
      <c r="T252" s="939"/>
      <c r="U252" s="939"/>
      <c r="V252" s="939"/>
      <c r="W252" s="939"/>
      <c r="X252" s="939"/>
      <c r="Y252" s="939"/>
      <c r="Z252" s="939"/>
      <c r="AA252" s="939"/>
      <c r="AB252" s="939"/>
      <c r="AC252" s="939"/>
      <c r="AD252" s="939"/>
      <c r="AE252" s="939"/>
      <c r="AF252" s="939"/>
      <c r="AG252" s="939"/>
      <c r="AH252" s="939"/>
      <c r="AI252" s="939"/>
      <c r="AJ252" s="939"/>
      <c r="AK252" s="939"/>
      <c r="AL252" s="939"/>
      <c r="AM252" s="939"/>
      <c r="AN252" s="939"/>
      <c r="AO252" s="939"/>
      <c r="AP252" s="939"/>
      <c r="AQ252" s="939"/>
      <c r="AR252" s="939"/>
      <c r="AS252" s="939"/>
      <c r="AT252" s="939"/>
      <c r="AU252" s="939"/>
      <c r="AV252" s="939"/>
      <c r="AW252" s="939"/>
      <c r="AX252" s="939"/>
      <c r="AY252" s="939"/>
      <c r="AZ252" s="939"/>
      <c r="BA252" s="939"/>
      <c r="BB252" s="939"/>
      <c r="BC252" s="939"/>
      <c r="BD252" s="939"/>
      <c r="BE252" s="939"/>
      <c r="BF252" s="939"/>
      <c r="BG252" s="939"/>
      <c r="BH252" s="939"/>
      <c r="BI252" s="939"/>
      <c r="BJ252" s="939"/>
      <c r="BK252" s="939"/>
      <c r="BL252" s="939"/>
      <c r="BM252" s="939"/>
      <c r="BN252" s="939"/>
      <c r="BO252" s="939"/>
      <c r="BP252" s="939"/>
      <c r="BQ252" s="939"/>
      <c r="BR252" s="1042"/>
      <c r="BS252" s="1042"/>
      <c r="BT252" s="1042"/>
      <c r="BU252" s="1042"/>
      <c r="BV252" s="1042"/>
      <c r="BW252" s="1042"/>
      <c r="BX252" s="1042"/>
      <c r="BY252" s="939"/>
      <c r="BZ252" s="939"/>
      <c r="CA252" s="939"/>
      <c r="CB252" s="939"/>
      <c r="CC252" s="939"/>
      <c r="CD252" s="939"/>
      <c r="CE252" s="939"/>
      <c r="CF252" s="939"/>
      <c r="CG252" s="939"/>
      <c r="CH252" s="939"/>
      <c r="CI252" s="940"/>
    </row>
    <row r="253" spans="1:94" ht="18.95" customHeight="1">
      <c r="A253" s="920"/>
      <c r="B253" s="920"/>
      <c r="C253" s="920"/>
      <c r="D253" s="920"/>
      <c r="E253" s="920"/>
      <c r="F253" s="920"/>
    </row>
    <row r="254" spans="1:94" ht="18.95" customHeight="1">
      <c r="A254" s="920"/>
      <c r="B254" s="920"/>
      <c r="C254" s="920"/>
      <c r="D254" s="920"/>
      <c r="E254" s="920"/>
      <c r="F254" s="920"/>
      <c r="AI254" s="1052"/>
      <c r="CP254"/>
    </row>
    <row r="255" spans="1:94" customFormat="1" ht="5.0999999999999996" customHeight="1">
      <c r="A255" s="920"/>
      <c r="B255" s="920"/>
      <c r="C255" s="920"/>
      <c r="D255" s="920"/>
      <c r="E255" s="920"/>
      <c r="F255" s="920"/>
      <c r="I255" s="2331"/>
      <c r="J255" s="2331"/>
      <c r="K255" s="2331"/>
      <c r="L255" s="2331"/>
      <c r="M255" s="2331"/>
      <c r="N255" s="2331"/>
      <c r="O255" s="2331"/>
      <c r="P255" s="2331"/>
      <c r="Q255" s="2331"/>
      <c r="R255" s="2326"/>
      <c r="S255" s="2327"/>
      <c r="T255" s="2327"/>
      <c r="U255" s="2327"/>
      <c r="V255" s="2327"/>
      <c r="W255" s="2328"/>
      <c r="X255" s="920"/>
      <c r="Y255" s="920"/>
      <c r="Z255" s="920"/>
      <c r="AA255" s="920"/>
      <c r="AB255" s="920"/>
      <c r="AC255" s="920"/>
      <c r="AD255" s="920"/>
      <c r="AE255" s="920"/>
      <c r="AF255" s="920"/>
      <c r="AG255" s="920"/>
      <c r="AH255" s="920"/>
      <c r="AI255" s="920"/>
      <c r="AJ255" s="920"/>
      <c r="AK255" s="920"/>
      <c r="AL255" s="920"/>
      <c r="AM255" s="920"/>
      <c r="AN255" s="920"/>
      <c r="AO255" s="920"/>
      <c r="AP255" s="920"/>
      <c r="AQ255" s="920"/>
      <c r="AR255" s="920"/>
      <c r="AS255" s="920"/>
      <c r="AT255" s="920"/>
      <c r="AU255" s="920"/>
      <c r="AV255" s="920"/>
      <c r="AW255" s="920"/>
      <c r="AX255" s="920"/>
      <c r="AY255" s="920"/>
      <c r="AZ255" s="920"/>
      <c r="BA255" s="920"/>
      <c r="BB255" s="920"/>
      <c r="BC255" s="920"/>
      <c r="BD255" s="920"/>
      <c r="BE255" s="920"/>
      <c r="BF255" s="920"/>
      <c r="BG255" s="920"/>
      <c r="BH255" s="920"/>
      <c r="BI255" s="920"/>
      <c r="BJ255" s="920"/>
      <c r="BK255" s="920"/>
      <c r="BL255" s="920"/>
      <c r="BM255" s="920"/>
      <c r="BN255" s="920"/>
      <c r="BO255" s="486"/>
      <c r="BP255" s="486"/>
      <c r="BQ255" s="486"/>
      <c r="BR255" s="486"/>
      <c r="BS255" s="486"/>
      <c r="BT255" s="920"/>
      <c r="BU255" s="920"/>
      <c r="BV255" s="920"/>
      <c r="BW255" s="920"/>
      <c r="BX255" s="920"/>
      <c r="BY255" s="920"/>
      <c r="BZ255" s="486"/>
      <c r="CA255" s="486"/>
      <c r="CB255" s="486"/>
      <c r="CC255" s="486"/>
      <c r="CD255" s="486"/>
      <c r="CE255" s="486"/>
      <c r="CF255" s="486"/>
      <c r="CG255" s="486"/>
      <c r="CH255" s="486"/>
      <c r="CI255" s="486"/>
      <c r="CJ255" s="486"/>
      <c r="CK255" s="486"/>
      <c r="CP255" s="486"/>
    </row>
    <row r="256" spans="1:94" customFormat="1" ht="20.100000000000001" customHeight="1">
      <c r="A256" s="920"/>
      <c r="B256" s="920"/>
      <c r="C256" s="920"/>
      <c r="D256" s="920"/>
      <c r="E256" s="920"/>
      <c r="F256" s="920"/>
      <c r="I256" s="2331"/>
      <c r="J256" s="943" t="s">
        <v>3460</v>
      </c>
      <c r="K256" s="944"/>
      <c r="L256" s="944"/>
      <c r="M256" s="944"/>
      <c r="N256" s="944"/>
      <c r="O256" s="944"/>
      <c r="P256" s="944"/>
      <c r="Q256" s="1396"/>
      <c r="R256" s="907" t="s">
        <v>1519</v>
      </c>
      <c r="S256" s="908"/>
      <c r="T256" s="908"/>
      <c r="U256" s="908"/>
      <c r="V256" s="908"/>
      <c r="W256" s="909"/>
      <c r="X256" s="486"/>
      <c r="Y256" s="486"/>
      <c r="Z256" s="486"/>
      <c r="AA256" s="486"/>
      <c r="AB256" s="486"/>
      <c r="AC256" s="486"/>
      <c r="AD256" s="486"/>
      <c r="AE256" s="486"/>
      <c r="AF256" s="486"/>
      <c r="AG256" s="486"/>
      <c r="AH256" s="486"/>
      <c r="AI256" s="486"/>
      <c r="AJ256" s="486"/>
      <c r="AK256" s="486"/>
      <c r="AL256" s="486"/>
      <c r="AM256" s="486"/>
      <c r="AN256" s="486"/>
      <c r="AO256" s="486"/>
      <c r="AP256" s="486"/>
      <c r="AQ256" s="486"/>
      <c r="AR256" s="486"/>
      <c r="AS256" s="486"/>
      <c r="AT256" s="486"/>
      <c r="AU256" s="486"/>
      <c r="AV256" s="486"/>
      <c r="AW256" s="486"/>
      <c r="AX256" s="486"/>
      <c r="AY256" s="486"/>
      <c r="AZ256" s="486"/>
      <c r="BA256" s="920"/>
      <c r="BB256" s="920"/>
      <c r="BC256" s="920"/>
      <c r="BD256" s="920"/>
      <c r="BE256" s="920"/>
      <c r="BF256" s="920"/>
      <c r="BG256" s="920"/>
      <c r="BH256" s="920"/>
      <c r="BI256" s="920"/>
      <c r="BJ256" s="920"/>
      <c r="BK256" s="920"/>
      <c r="BL256" s="920"/>
      <c r="BM256" s="920"/>
      <c r="BN256" s="486"/>
      <c r="BO256" s="486"/>
      <c r="BP256" s="486"/>
      <c r="BQ256" s="486"/>
      <c r="BR256" s="486"/>
      <c r="BS256" s="920"/>
      <c r="BT256" s="920"/>
      <c r="BU256" s="920"/>
      <c r="BV256" s="920"/>
      <c r="BW256" s="486"/>
      <c r="BX256" s="486"/>
      <c r="BY256" s="486"/>
      <c r="BZ256" s="486"/>
      <c r="CA256" s="486"/>
      <c r="CB256" s="486"/>
      <c r="CC256" s="486"/>
      <c r="CD256" s="486"/>
      <c r="CE256" s="486"/>
      <c r="CF256" s="486"/>
      <c r="CG256" s="486"/>
      <c r="CH256" s="486"/>
      <c r="CI256" s="486"/>
      <c r="CJ256" s="486"/>
      <c r="CK256" s="486"/>
      <c r="CL256" s="486"/>
      <c r="CM256" s="486"/>
      <c r="CN256" s="486"/>
      <c r="CO256" s="486"/>
      <c r="CP256" s="486"/>
    </row>
    <row r="257" spans="1:125" customFormat="1" ht="9.9499999999999993" customHeight="1">
      <c r="A257" s="920"/>
      <c r="B257" s="920"/>
      <c r="C257" s="920"/>
      <c r="D257" s="920"/>
      <c r="E257" s="920"/>
      <c r="F257" s="920"/>
      <c r="I257" s="916"/>
      <c r="J257" s="2331"/>
      <c r="K257" s="2331"/>
      <c r="L257" s="2331"/>
      <c r="M257" s="2331"/>
      <c r="N257" s="2331"/>
      <c r="O257" s="2331"/>
      <c r="P257" s="2331"/>
      <c r="Q257" s="2331"/>
      <c r="R257" s="2331"/>
      <c r="S257" s="2331"/>
      <c r="T257" s="2331"/>
      <c r="U257" s="2331"/>
      <c r="V257" s="2331"/>
      <c r="W257" s="2331"/>
      <c r="X257" s="941"/>
      <c r="Y257" s="941"/>
      <c r="Z257" s="941"/>
      <c r="AA257" s="941"/>
      <c r="AB257" s="941"/>
      <c r="AC257" s="941"/>
      <c r="AD257" s="941"/>
      <c r="AE257" s="941"/>
      <c r="AF257" s="941"/>
      <c r="AG257" s="941"/>
      <c r="AH257" s="941"/>
      <c r="AI257" s="941"/>
      <c r="AJ257" s="941"/>
      <c r="AK257" s="941"/>
      <c r="AL257" s="941"/>
      <c r="AM257" s="941"/>
      <c r="AN257" s="941"/>
      <c r="AO257" s="941"/>
      <c r="AP257" s="941"/>
      <c r="AQ257" s="941"/>
      <c r="AR257" s="941"/>
      <c r="AS257" s="941"/>
      <c r="AT257" s="941"/>
      <c r="AU257" s="941"/>
      <c r="AV257" s="941"/>
      <c r="AW257" s="941"/>
      <c r="AX257" s="941"/>
      <c r="AY257" s="941"/>
      <c r="AZ257" s="941"/>
      <c r="BA257" s="941"/>
      <c r="BB257" s="941"/>
      <c r="BC257" s="941"/>
      <c r="BD257" s="941"/>
      <c r="BE257" s="941"/>
      <c r="BF257" s="941"/>
      <c r="BG257" s="941"/>
      <c r="BH257" s="941"/>
      <c r="BI257" s="941"/>
      <c r="BJ257" s="941"/>
      <c r="BK257" s="941"/>
      <c r="BL257" s="941"/>
      <c r="BM257" s="941"/>
      <c r="BN257" s="941"/>
      <c r="BO257" s="941"/>
      <c r="BP257" s="941"/>
      <c r="BQ257" s="941"/>
      <c r="BR257" s="941"/>
      <c r="BS257" s="941"/>
      <c r="BT257" s="941"/>
      <c r="BU257" s="941"/>
      <c r="BV257" s="941"/>
      <c r="BW257" s="941"/>
      <c r="BX257" s="941"/>
      <c r="BY257" s="941"/>
      <c r="BZ257" s="941"/>
      <c r="CA257" s="941"/>
      <c r="CB257" s="941"/>
      <c r="CC257" s="941"/>
      <c r="CD257" s="1316"/>
      <c r="CE257" s="1316"/>
      <c r="CF257" s="1316"/>
      <c r="CG257" s="1316"/>
      <c r="CH257" s="1316"/>
      <c r="CI257" s="1316"/>
      <c r="CJ257" s="1316"/>
      <c r="CK257" s="1316"/>
      <c r="CL257" s="1316"/>
      <c r="CM257" s="941"/>
      <c r="CN257" s="941"/>
      <c r="CO257" s="941"/>
      <c r="CP257" s="941"/>
      <c r="CQ257" s="914"/>
      <c r="CR257" s="914"/>
      <c r="CS257" s="1424"/>
    </row>
    <row r="258" spans="1:125" ht="18.95" customHeight="1">
      <c r="A258" s="920"/>
      <c r="B258" s="920"/>
      <c r="C258" s="920"/>
      <c r="D258" s="920"/>
      <c r="E258" s="920"/>
      <c r="F258" s="920"/>
      <c r="I258" s="935"/>
      <c r="J258" s="949" t="s">
        <v>2024</v>
      </c>
      <c r="K258" s="752"/>
      <c r="L258" s="938"/>
      <c r="M258" s="2890" t="s">
        <v>1179</v>
      </c>
      <c r="N258" s="2891"/>
      <c r="O258" s="2891"/>
      <c r="P258" s="2892"/>
      <c r="Q258" s="986" t="s">
        <v>1180</v>
      </c>
      <c r="R258" s="987" t="s">
        <v>1178</v>
      </c>
      <c r="S258" s="2890" t="s">
        <v>1179</v>
      </c>
      <c r="T258" s="2891"/>
      <c r="U258" s="2891"/>
      <c r="V258" s="2892"/>
      <c r="W258" s="986" t="s">
        <v>1180</v>
      </c>
      <c r="Y258" s="938" t="s">
        <v>1630</v>
      </c>
      <c r="Z258" s="938"/>
      <c r="AA258" s="958"/>
      <c r="AB258" s="1154" t="s">
        <v>2271</v>
      </c>
      <c r="AC258" s="1155"/>
      <c r="AD258" s="1155"/>
      <c r="AE258" s="1155"/>
      <c r="AF258" s="1155"/>
      <c r="AG258" s="1156"/>
      <c r="AH258" s="986" t="s">
        <v>912</v>
      </c>
      <c r="AL258" s="938"/>
      <c r="AM258" s="938"/>
      <c r="AP258" s="938"/>
      <c r="AQ258" s="938"/>
      <c r="AV258" s="926" t="s">
        <v>1544</v>
      </c>
      <c r="AW258" s="927"/>
      <c r="AX258" s="928"/>
      <c r="AY258" s="926" t="s">
        <v>1623</v>
      </c>
      <c r="AZ258" s="927"/>
      <c r="BA258" s="928"/>
      <c r="BC258" s="1507" t="s">
        <v>2533</v>
      </c>
      <c r="BD258" s="1508"/>
      <c r="BE258" s="1508"/>
      <c r="BF258" s="1509"/>
      <c r="BV258" s="920"/>
      <c r="BW258" s="920"/>
      <c r="CG258" s="920"/>
      <c r="CH258" s="920"/>
      <c r="CI258" s="920"/>
      <c r="CJ258" s="920"/>
      <c r="CK258" s="920"/>
      <c r="CL258" s="920"/>
      <c r="CM258" s="920"/>
      <c r="CN258" s="920"/>
      <c r="CO258" s="920"/>
      <c r="CP258" s="920"/>
      <c r="CQ258" s="920"/>
      <c r="CR258" s="920"/>
      <c r="CS258" s="937"/>
    </row>
    <row r="259" spans="1:125" ht="9.9499999999999993" customHeight="1">
      <c r="A259" s="920"/>
      <c r="B259" s="920"/>
      <c r="C259" s="920"/>
      <c r="D259" s="920"/>
      <c r="E259" s="920"/>
      <c r="F259" s="920"/>
      <c r="I259" s="935"/>
      <c r="J259" s="2334"/>
      <c r="K259" s="920"/>
      <c r="L259" s="920"/>
      <c r="M259" s="920"/>
      <c r="N259" s="920"/>
      <c r="BW259" s="920"/>
      <c r="BX259" s="920"/>
      <c r="BY259" s="920"/>
      <c r="BZ259" s="920"/>
      <c r="CA259" s="920"/>
      <c r="CB259" s="920"/>
      <c r="CC259" s="920"/>
      <c r="CD259" s="920"/>
      <c r="CE259" s="920"/>
      <c r="CF259" s="920"/>
      <c r="CG259" s="920"/>
      <c r="CH259" s="920"/>
      <c r="CI259" s="920"/>
      <c r="CJ259" s="920"/>
      <c r="CK259" s="920"/>
      <c r="CL259" s="920"/>
      <c r="CM259" s="920"/>
      <c r="CN259" s="920"/>
      <c r="CO259" s="920"/>
      <c r="CP259" s="920"/>
      <c r="CQ259" s="920"/>
      <c r="CR259" s="920"/>
      <c r="CS259" s="937"/>
      <c r="CT259" s="920"/>
      <c r="CU259" s="920"/>
      <c r="CV259" s="920"/>
      <c r="CW259" s="920"/>
      <c r="CX259" s="920"/>
      <c r="CY259" s="920"/>
      <c r="CZ259" s="920"/>
      <c r="DA259" s="920"/>
      <c r="DB259" s="920"/>
      <c r="DC259" s="920"/>
      <c r="DD259" s="920"/>
      <c r="DE259" s="920"/>
      <c r="DF259" s="920"/>
      <c r="DG259" s="920"/>
      <c r="DH259" s="920"/>
      <c r="DI259" s="920"/>
      <c r="DJ259" s="920"/>
      <c r="DK259" s="920"/>
      <c r="DL259" s="920"/>
      <c r="DM259" s="920"/>
      <c r="DN259" s="920"/>
    </row>
    <row r="260" spans="1:125" ht="20.100000000000001" customHeight="1">
      <c r="A260" s="920"/>
      <c r="B260" s="920"/>
      <c r="C260" s="920"/>
      <c r="D260" s="920"/>
      <c r="E260" s="920"/>
      <c r="F260" s="920"/>
      <c r="I260" s="935"/>
      <c r="J260" s="949" t="s">
        <v>1542</v>
      </c>
      <c r="K260" s="981"/>
      <c r="M260" s="982" t="s">
        <v>1521</v>
      </c>
      <c r="N260" s="983"/>
      <c r="O260" s="983"/>
      <c r="P260" s="983"/>
      <c r="Q260" s="984"/>
      <c r="S260" s="949" t="s">
        <v>1573</v>
      </c>
      <c r="T260" s="981"/>
      <c r="U260" s="982" t="s">
        <v>1521</v>
      </c>
      <c r="V260" s="983"/>
      <c r="W260" s="983"/>
      <c r="X260" s="983"/>
      <c r="Y260" s="984"/>
      <c r="Z260" s="986" t="s">
        <v>912</v>
      </c>
      <c r="AA260" s="910" t="s">
        <v>1682</v>
      </c>
      <c r="AB260" s="981"/>
      <c r="AC260" s="938"/>
      <c r="AD260" s="982" t="s">
        <v>1521</v>
      </c>
      <c r="AE260" s="983"/>
      <c r="AF260" s="983"/>
      <c r="AG260" s="983"/>
      <c r="AH260" s="986" t="s">
        <v>912</v>
      </c>
      <c r="AI260" s="910" t="s">
        <v>2145</v>
      </c>
      <c r="AJ260" s="981"/>
      <c r="AK260" s="938"/>
      <c r="AL260" s="982" t="s">
        <v>1521</v>
      </c>
      <c r="AM260" s="983"/>
      <c r="AN260" s="983"/>
      <c r="AO260" s="983"/>
      <c r="AP260" s="984"/>
      <c r="AQ260" s="910" t="s">
        <v>1629</v>
      </c>
      <c r="AR260" s="981"/>
      <c r="AS260" s="938"/>
      <c r="AT260" s="982" t="s">
        <v>1521</v>
      </c>
      <c r="AU260" s="983"/>
      <c r="AV260" s="983"/>
      <c r="AW260" s="983"/>
      <c r="AX260" s="984"/>
      <c r="AY260" s="910" t="s">
        <v>2204</v>
      </c>
      <c r="AZ260" s="752"/>
      <c r="BA260" s="752"/>
      <c r="BB260" s="2865" t="s">
        <v>1521</v>
      </c>
      <c r="BC260" s="2866"/>
      <c r="BD260" s="2866"/>
      <c r="BE260" s="2866"/>
      <c r="BF260" s="2867"/>
      <c r="BX260" s="920"/>
      <c r="BY260" s="920"/>
      <c r="BZ260" s="920"/>
      <c r="CA260" s="920"/>
      <c r="CB260" s="920"/>
      <c r="CC260" s="920"/>
      <c r="CD260" s="920"/>
      <c r="CE260" s="920"/>
      <c r="CF260" s="920"/>
      <c r="CG260" s="920"/>
      <c r="CH260" s="920"/>
      <c r="CI260" s="920"/>
      <c r="CJ260" s="920"/>
      <c r="CK260" s="920"/>
      <c r="CL260" s="920"/>
      <c r="CM260" s="920"/>
      <c r="CN260" s="920"/>
      <c r="CO260" s="920"/>
      <c r="CP260" s="920"/>
      <c r="CQ260" s="920"/>
      <c r="CR260" s="920"/>
      <c r="CS260" s="937"/>
      <c r="CT260" s="920"/>
      <c r="CU260" s="920"/>
      <c r="CV260" s="920"/>
      <c r="CW260" s="920"/>
      <c r="CX260" s="920"/>
      <c r="CY260" s="920"/>
      <c r="CZ260" s="920"/>
      <c r="DA260" s="920"/>
      <c r="DB260" s="920"/>
      <c r="DC260" s="920"/>
      <c r="DD260" s="920"/>
      <c r="DE260" s="920"/>
      <c r="DF260" s="920"/>
      <c r="DG260" s="920"/>
      <c r="DH260" s="920"/>
      <c r="DI260" s="920"/>
      <c r="DJ260" s="920"/>
      <c r="DK260" s="920"/>
      <c r="DL260" s="920"/>
      <c r="DM260" s="920"/>
      <c r="DN260" s="920"/>
    </row>
    <row r="261" spans="1:125" ht="9.9499999999999993" customHeight="1">
      <c r="A261" s="920"/>
      <c r="B261" s="920"/>
      <c r="C261" s="920"/>
      <c r="D261" s="920"/>
      <c r="E261" s="920"/>
      <c r="F261" s="920"/>
      <c r="I261" s="935"/>
      <c r="J261" s="2334"/>
      <c r="K261" s="920"/>
      <c r="L261" s="920"/>
      <c r="M261" s="920"/>
      <c r="N261" s="920"/>
      <c r="CD261" s="920"/>
      <c r="CE261" s="920"/>
      <c r="CF261" s="920"/>
      <c r="CG261" s="920"/>
      <c r="CH261" s="920"/>
      <c r="CI261" s="920"/>
      <c r="CJ261" s="920"/>
      <c r="CK261" s="920"/>
      <c r="CL261" s="920"/>
      <c r="CM261" s="920"/>
      <c r="CN261" s="920"/>
      <c r="CO261" s="920"/>
      <c r="CP261" s="920"/>
      <c r="CQ261" s="920"/>
      <c r="CR261" s="920"/>
      <c r="CS261" s="937"/>
      <c r="CT261" s="920"/>
      <c r="CU261" s="920"/>
      <c r="CV261" s="920"/>
      <c r="CW261" s="920"/>
      <c r="CX261" s="920"/>
      <c r="CY261" s="920"/>
      <c r="CZ261" s="920"/>
      <c r="DA261" s="920"/>
      <c r="DB261" s="920"/>
      <c r="DC261" s="920"/>
      <c r="DD261" s="920"/>
      <c r="DE261" s="920"/>
      <c r="DF261" s="920"/>
      <c r="DG261" s="920"/>
      <c r="DH261" s="920"/>
      <c r="DI261" s="920"/>
      <c r="DJ261" s="920"/>
      <c r="DK261" s="920"/>
      <c r="DL261" s="920"/>
      <c r="DM261" s="920"/>
      <c r="DN261" s="920"/>
      <c r="DO261" s="920"/>
      <c r="DP261" s="920"/>
      <c r="DQ261" s="920"/>
      <c r="DR261" s="920"/>
      <c r="DS261" s="920"/>
      <c r="DT261" s="920"/>
      <c r="DU261" s="920"/>
    </row>
    <row r="262" spans="1:125" ht="18.95" customHeight="1">
      <c r="A262" s="920"/>
      <c r="B262" s="920"/>
      <c r="C262" s="920"/>
      <c r="D262" s="920"/>
      <c r="E262" s="920"/>
      <c r="F262" s="920"/>
      <c r="I262" s="935"/>
      <c r="J262" s="2880" t="s">
        <v>1559</v>
      </c>
      <c r="K262" s="2797" t="s">
        <v>2062</v>
      </c>
      <c r="L262" s="2798"/>
      <c r="M262" s="2798"/>
      <c r="N262" s="2799"/>
      <c r="O262" s="2797" t="s">
        <v>2282</v>
      </c>
      <c r="P262" s="2798"/>
      <c r="Q262" s="2798"/>
      <c r="R262" s="2799"/>
      <c r="S262" s="2880" t="s">
        <v>3420</v>
      </c>
      <c r="T262" s="2797" t="s">
        <v>2062</v>
      </c>
      <c r="U262" s="2798"/>
      <c r="V262" s="2798"/>
      <c r="W262" s="2799"/>
      <c r="X262" s="2810" t="s">
        <v>1630</v>
      </c>
      <c r="Y262" s="2882"/>
      <c r="Z262" s="2882"/>
      <c r="AA262" s="2882"/>
      <c r="AB262" s="2882"/>
      <c r="AC262" s="2812"/>
      <c r="AD262" s="966" t="s">
        <v>2147</v>
      </c>
      <c r="AE262" s="1361"/>
      <c r="AF262" s="930"/>
      <c r="AG262" s="930"/>
      <c r="AH262" s="930"/>
      <c r="AI262" s="930"/>
      <c r="AJ262" s="930"/>
      <c r="AK262" s="930"/>
      <c r="AL262" s="931"/>
      <c r="AM262" s="929" t="s">
        <v>1586</v>
      </c>
      <c r="AN262" s="930"/>
      <c r="AO262" s="930"/>
      <c r="AP262" s="930"/>
      <c r="AQ262" s="930"/>
      <c r="AR262" s="930"/>
      <c r="AS262" s="930"/>
      <c r="AT262" s="930"/>
      <c r="AU262" s="930"/>
      <c r="AV262" s="930"/>
      <c r="AW262" s="931"/>
      <c r="AX262" s="929" t="s">
        <v>1527</v>
      </c>
      <c r="AY262" s="930"/>
      <c r="AZ262" s="930"/>
      <c r="BA262" s="930"/>
      <c r="BB262" s="930"/>
      <c r="BC262" s="930"/>
      <c r="BD262" s="930"/>
      <c r="BE262" s="930"/>
      <c r="BF262" s="930"/>
      <c r="BG262" s="930"/>
      <c r="BH262" s="930"/>
      <c r="BI262" s="930"/>
      <c r="BJ262" s="930"/>
      <c r="BK262" s="930"/>
      <c r="BL262" s="930"/>
      <c r="BM262" s="930"/>
      <c r="BN262" s="930"/>
      <c r="BO262" s="930"/>
      <c r="BP262" s="929" t="s">
        <v>2122</v>
      </c>
      <c r="BQ262" s="930"/>
      <c r="BR262" s="930"/>
      <c r="BS262" s="930"/>
      <c r="BT262" s="930"/>
      <c r="BU262" s="930"/>
      <c r="BV262" s="930"/>
      <c r="BW262" s="930"/>
      <c r="BX262" s="930"/>
      <c r="BY262" s="930"/>
      <c r="BZ262" s="930"/>
      <c r="CA262" s="931"/>
      <c r="CB262" s="931"/>
      <c r="CC262" s="931"/>
      <c r="CD262" s="931"/>
      <c r="CE262" s="1060" t="s">
        <v>1612</v>
      </c>
      <c r="CF262" s="1060"/>
      <c r="CG262" s="1060"/>
      <c r="CH262" s="1060"/>
      <c r="CI262" s="1061"/>
      <c r="CJ262" s="1060"/>
      <c r="CK262" s="1060"/>
      <c r="CL262" s="1061"/>
      <c r="CM262" s="2896" t="s">
        <v>1525</v>
      </c>
      <c r="CN262" s="2913"/>
      <c r="CO262" s="2913"/>
      <c r="CP262" s="2913"/>
      <c r="CQ262" s="2913"/>
      <c r="CR262" s="2898"/>
      <c r="CS262" s="937"/>
    </row>
    <row r="263" spans="1:125" ht="18.95" customHeight="1">
      <c r="A263" s="920"/>
      <c r="B263" s="920"/>
      <c r="C263" s="920"/>
      <c r="D263" s="920"/>
      <c r="E263" s="920"/>
      <c r="F263" s="920"/>
      <c r="I263" s="935"/>
      <c r="J263" s="2881"/>
      <c r="K263" s="2800"/>
      <c r="L263" s="2801"/>
      <c r="M263" s="2801"/>
      <c r="N263" s="2802"/>
      <c r="O263" s="2800"/>
      <c r="P263" s="2801"/>
      <c r="Q263" s="2801"/>
      <c r="R263" s="2802"/>
      <c r="S263" s="2881"/>
      <c r="T263" s="2800"/>
      <c r="U263" s="2801"/>
      <c r="V263" s="2801"/>
      <c r="W263" s="2802"/>
      <c r="X263" s="2813"/>
      <c r="Y263" s="2814"/>
      <c r="Z263" s="2814"/>
      <c r="AA263" s="2814"/>
      <c r="AB263" s="2814"/>
      <c r="AC263" s="2815"/>
      <c r="AD263" s="929" t="s">
        <v>3413</v>
      </c>
      <c r="AE263" s="930"/>
      <c r="AF263" s="930"/>
      <c r="AG263" s="929" t="s">
        <v>2138</v>
      </c>
      <c r="AH263" s="930"/>
      <c r="AI263" s="930"/>
      <c r="AJ263" s="929" t="s">
        <v>2139</v>
      </c>
      <c r="AK263" s="930"/>
      <c r="AL263" s="931"/>
      <c r="AM263" s="929" t="s">
        <v>699</v>
      </c>
      <c r="AN263" s="930"/>
      <c r="AO263" s="930"/>
      <c r="AP263" s="931"/>
      <c r="AQ263" s="929" t="s">
        <v>700</v>
      </c>
      <c r="AR263" s="930"/>
      <c r="AS263" s="930"/>
      <c r="AT263" s="931"/>
      <c r="AU263" s="929" t="s">
        <v>1531</v>
      </c>
      <c r="AV263" s="930"/>
      <c r="AW263" s="931"/>
      <c r="AX263" s="929" t="s">
        <v>1561</v>
      </c>
      <c r="AY263" s="930"/>
      <c r="AZ263" s="931"/>
      <c r="BA263" s="929" t="s">
        <v>1528</v>
      </c>
      <c r="BB263" s="930"/>
      <c r="BC263" s="930"/>
      <c r="BD263" s="930"/>
      <c r="BE263" s="931"/>
      <c r="BF263" s="929" t="s">
        <v>1529</v>
      </c>
      <c r="BG263" s="930"/>
      <c r="BH263" s="930"/>
      <c r="BI263" s="930"/>
      <c r="BJ263" s="930"/>
      <c r="BK263" s="930"/>
      <c r="BL263" s="931"/>
      <c r="BM263" s="929" t="s">
        <v>1530</v>
      </c>
      <c r="BN263" s="930"/>
      <c r="BO263" s="931"/>
      <c r="BP263" s="966" t="s">
        <v>1534</v>
      </c>
      <c r="BQ263" s="967"/>
      <c r="BR263" s="968"/>
      <c r="BS263" s="966" t="s">
        <v>1535</v>
      </c>
      <c r="BT263" s="967"/>
      <c r="BU263" s="968"/>
      <c r="BV263" s="929" t="s">
        <v>1583</v>
      </c>
      <c r="BW263" s="931"/>
      <c r="BX263" s="931"/>
      <c r="BY263" s="929" t="s">
        <v>1584</v>
      </c>
      <c r="BZ263" s="930"/>
      <c r="CA263" s="931"/>
      <c r="CB263" s="929" t="s">
        <v>1680</v>
      </c>
      <c r="CC263" s="930"/>
      <c r="CD263" s="931"/>
      <c r="CE263" s="1059" t="s">
        <v>1583</v>
      </c>
      <c r="CF263" s="1060"/>
      <c r="CG263" s="1059" t="s">
        <v>1592</v>
      </c>
      <c r="CH263" s="1060"/>
      <c r="CI263" s="1061"/>
      <c r="CJ263" s="1059" t="s">
        <v>1585</v>
      </c>
      <c r="CK263" s="1060"/>
      <c r="CL263" s="1061"/>
      <c r="CM263" s="2899"/>
      <c r="CN263" s="2900"/>
      <c r="CO263" s="2900"/>
      <c r="CP263" s="2900"/>
      <c r="CQ263" s="2900"/>
      <c r="CR263" s="2901"/>
      <c r="CS263" s="937"/>
    </row>
    <row r="264" spans="1:125" ht="18.95" customHeight="1">
      <c r="A264" s="920"/>
      <c r="B264" s="920"/>
      <c r="C264" s="920"/>
      <c r="D264" s="920"/>
      <c r="E264" s="920"/>
      <c r="F264" s="920"/>
      <c r="I264" s="935"/>
      <c r="J264" s="932" t="s">
        <v>737</v>
      </c>
      <c r="K264" s="2865" t="s">
        <v>1179</v>
      </c>
      <c r="L264" s="2866"/>
      <c r="M264" s="2866"/>
      <c r="N264" s="2867"/>
      <c r="O264" s="2865" t="s">
        <v>1526</v>
      </c>
      <c r="P264" s="2866"/>
      <c r="Q264" s="2866"/>
      <c r="R264" s="2867"/>
      <c r="S264" s="932">
        <v>1</v>
      </c>
      <c r="T264" s="2865" t="s">
        <v>1179</v>
      </c>
      <c r="U264" s="2866"/>
      <c r="V264" s="2866"/>
      <c r="W264" s="2867"/>
      <c r="X264" s="1040" t="s">
        <v>2271</v>
      </c>
      <c r="Y264" s="918"/>
      <c r="Z264" s="918"/>
      <c r="AA264" s="918"/>
      <c r="AB264" s="918"/>
      <c r="AC264" s="919"/>
      <c r="AD264" s="1388" t="s">
        <v>3410</v>
      </c>
      <c r="AE264" s="955"/>
      <c r="AF264" s="955"/>
      <c r="AG264" s="954" t="s">
        <v>3155</v>
      </c>
      <c r="AH264" s="955"/>
      <c r="AI264" s="955"/>
      <c r="AJ264" s="954" t="s">
        <v>1524</v>
      </c>
      <c r="AK264" s="955"/>
      <c r="AL264" s="971"/>
      <c r="AM264" s="932" t="s">
        <v>3428</v>
      </c>
      <c r="AN264" s="933"/>
      <c r="AO264" s="933"/>
      <c r="AP264" s="934"/>
      <c r="AQ264" s="932">
        <v>12344</v>
      </c>
      <c r="AR264" s="933"/>
      <c r="AS264" s="933"/>
      <c r="AT264" s="934"/>
      <c r="AU264" s="932" t="s">
        <v>1518</v>
      </c>
      <c r="AV264" s="933"/>
      <c r="AW264" s="934"/>
      <c r="AX264" s="932" t="s">
        <v>1526</v>
      </c>
      <c r="AY264" s="933"/>
      <c r="AZ264" s="934"/>
      <c r="BA264" s="932" t="s">
        <v>1526</v>
      </c>
      <c r="BB264" s="933"/>
      <c r="BC264" s="933"/>
      <c r="BD264" s="933"/>
      <c r="BE264" s="934"/>
      <c r="BF264" s="932" t="s">
        <v>1562</v>
      </c>
      <c r="BG264" s="933"/>
      <c r="BH264" s="933"/>
      <c r="BI264" s="933"/>
      <c r="BJ264" s="933"/>
      <c r="BK264" s="933"/>
      <c r="BL264" s="934"/>
      <c r="BM264" s="932" t="s">
        <v>264</v>
      </c>
      <c r="BN264" s="933"/>
      <c r="BO264" s="934"/>
      <c r="BP264" s="932" t="s">
        <v>3157</v>
      </c>
      <c r="BQ264" s="933"/>
      <c r="BR264" s="934"/>
      <c r="BS264" s="932">
        <v>1</v>
      </c>
      <c r="BT264" s="933"/>
      <c r="BU264" s="934"/>
      <c r="BV264" s="932" t="s">
        <v>1595</v>
      </c>
      <c r="BW264" s="933"/>
      <c r="BX264" s="1005"/>
      <c r="BY264" s="932">
        <v>1</v>
      </c>
      <c r="BZ264" s="933"/>
      <c r="CA264" s="934"/>
      <c r="CB264" s="932">
        <v>66</v>
      </c>
      <c r="CC264" s="933"/>
      <c r="CD264" s="934"/>
      <c r="CE264" s="954" t="s">
        <v>1590</v>
      </c>
      <c r="CF264" s="955"/>
      <c r="CG264" s="1006">
        <v>40</v>
      </c>
      <c r="CH264" s="1007"/>
      <c r="CI264" s="1008"/>
      <c r="CJ264" s="1009" t="s">
        <v>1520</v>
      </c>
      <c r="CK264" s="1007"/>
      <c r="CL264" s="1008"/>
      <c r="CM264" s="2050" t="s">
        <v>3431</v>
      </c>
      <c r="CN264" s="955"/>
      <c r="CO264" s="955"/>
      <c r="CP264" s="955"/>
      <c r="CQ264" s="955"/>
      <c r="CR264" s="971"/>
      <c r="CS264" s="937"/>
    </row>
    <row r="265" spans="1:125" ht="18.95" customHeight="1">
      <c r="A265" s="920"/>
      <c r="B265" s="920"/>
      <c r="C265" s="920"/>
      <c r="D265" s="920"/>
      <c r="E265" s="920"/>
      <c r="F265" s="920"/>
      <c r="I265" s="935"/>
      <c r="J265" s="932" t="s">
        <v>737</v>
      </c>
      <c r="K265" s="2865" t="s">
        <v>1179</v>
      </c>
      <c r="L265" s="2866"/>
      <c r="M265" s="2866"/>
      <c r="N265" s="2867"/>
      <c r="O265" s="2865" t="s">
        <v>1526</v>
      </c>
      <c r="P265" s="2866"/>
      <c r="Q265" s="2866"/>
      <c r="R265" s="2867"/>
      <c r="S265" s="932">
        <v>2</v>
      </c>
      <c r="T265" s="2865" t="s">
        <v>1179</v>
      </c>
      <c r="U265" s="2866"/>
      <c r="V265" s="2866"/>
      <c r="W265" s="2867"/>
      <c r="X265" s="1040" t="s">
        <v>2271</v>
      </c>
      <c r="Y265" s="918"/>
      <c r="Z265" s="918"/>
      <c r="AA265" s="918"/>
      <c r="AB265" s="918"/>
      <c r="AC265" s="919"/>
      <c r="AD265" s="1388" t="s">
        <v>3410</v>
      </c>
      <c r="AE265" s="955"/>
      <c r="AF265" s="955"/>
      <c r="AG265" s="954" t="s">
        <v>3156</v>
      </c>
      <c r="AH265" s="955"/>
      <c r="AI265" s="955"/>
      <c r="AJ265" s="954" t="s">
        <v>1524</v>
      </c>
      <c r="AK265" s="955"/>
      <c r="AL265" s="971"/>
      <c r="AM265" s="932" t="s">
        <v>3428</v>
      </c>
      <c r="AN265" s="933"/>
      <c r="AO265" s="933"/>
      <c r="AP265" s="934"/>
      <c r="AQ265" s="932">
        <v>12344</v>
      </c>
      <c r="AR265" s="933"/>
      <c r="AS265" s="933"/>
      <c r="AT265" s="934"/>
      <c r="AU265" s="932" t="s">
        <v>1518</v>
      </c>
      <c r="AV265" s="933"/>
      <c r="AW265" s="934"/>
      <c r="AX265" s="932" t="s">
        <v>1526</v>
      </c>
      <c r="AY265" s="933"/>
      <c r="AZ265" s="934"/>
      <c r="BA265" s="932" t="s">
        <v>1526</v>
      </c>
      <c r="BB265" s="933"/>
      <c r="BC265" s="933"/>
      <c r="BD265" s="933"/>
      <c r="BE265" s="934"/>
      <c r="BF265" s="932" t="s">
        <v>1562</v>
      </c>
      <c r="BG265" s="933"/>
      <c r="BH265" s="933"/>
      <c r="BI265" s="933"/>
      <c r="BJ265" s="933"/>
      <c r="BK265" s="933"/>
      <c r="BL265" s="934"/>
      <c r="BM265" s="932" t="s">
        <v>264</v>
      </c>
      <c r="BN265" s="933"/>
      <c r="BO265" s="934"/>
      <c r="BP265" s="932" t="s">
        <v>3157</v>
      </c>
      <c r="BQ265" s="933"/>
      <c r="BR265" s="934"/>
      <c r="BS265" s="932">
        <v>1</v>
      </c>
      <c r="BT265" s="933"/>
      <c r="BU265" s="934"/>
      <c r="BV265" s="932" t="s">
        <v>1595</v>
      </c>
      <c r="BW265" s="933"/>
      <c r="BX265" s="1005"/>
      <c r="BY265" s="932">
        <v>1</v>
      </c>
      <c r="BZ265" s="933"/>
      <c r="CA265" s="934"/>
      <c r="CB265" s="932">
        <v>66</v>
      </c>
      <c r="CC265" s="933"/>
      <c r="CD265" s="934"/>
      <c r="CE265" s="954" t="s">
        <v>1590</v>
      </c>
      <c r="CF265" s="955"/>
      <c r="CG265" s="1006">
        <v>20</v>
      </c>
      <c r="CH265" s="1007"/>
      <c r="CI265" s="1008"/>
      <c r="CJ265" s="1009" t="s">
        <v>1520</v>
      </c>
      <c r="CK265" s="1007"/>
      <c r="CL265" s="1008"/>
      <c r="CM265" s="2050" t="s">
        <v>3433</v>
      </c>
      <c r="CN265" s="955"/>
      <c r="CO265" s="955"/>
      <c r="CP265" s="955"/>
      <c r="CQ265" s="955"/>
      <c r="CR265" s="971"/>
      <c r="CS265" s="937"/>
    </row>
    <row r="266" spans="1:125" ht="5.0999999999999996" customHeight="1">
      <c r="A266" s="920"/>
      <c r="B266" s="920"/>
      <c r="C266" s="920"/>
      <c r="D266" s="920"/>
      <c r="E266" s="920"/>
      <c r="F266" s="920"/>
      <c r="I266" s="935"/>
      <c r="J266" s="920"/>
      <c r="O266" s="920"/>
      <c r="P266" s="920"/>
      <c r="Q266" s="920"/>
      <c r="R266" s="920"/>
      <c r="S266" s="920"/>
      <c r="T266" s="920"/>
      <c r="U266" s="920"/>
      <c r="V266" s="920"/>
      <c r="W266" s="920"/>
      <c r="X266" s="920"/>
      <c r="Y266" s="920"/>
      <c r="Z266" s="920"/>
      <c r="AA266" s="920"/>
      <c r="AB266" s="920"/>
      <c r="AC266" s="920"/>
      <c r="AD266" s="920"/>
      <c r="AE266" s="920"/>
      <c r="AF266" s="920"/>
      <c r="AG266" s="920"/>
      <c r="AH266" s="920"/>
      <c r="AI266" s="920"/>
      <c r="AJ266" s="920"/>
      <c r="AK266" s="920"/>
      <c r="AL266" s="920"/>
      <c r="AM266" s="920"/>
      <c r="AN266" s="920"/>
      <c r="AO266" s="920"/>
      <c r="AP266" s="920"/>
      <c r="AQ266" s="920"/>
      <c r="AR266" s="920"/>
      <c r="AS266" s="920"/>
      <c r="AT266" s="920"/>
      <c r="AU266" s="920"/>
      <c r="AV266" s="920"/>
      <c r="AW266" s="920"/>
      <c r="AX266" s="920"/>
      <c r="AY266" s="920"/>
      <c r="AZ266" s="920"/>
      <c r="BA266" s="920"/>
      <c r="BB266" s="920"/>
      <c r="BC266" s="920"/>
      <c r="BD266" s="920"/>
      <c r="BE266" s="920"/>
      <c r="BF266" s="920"/>
      <c r="BG266" s="920"/>
      <c r="BH266" s="920"/>
      <c r="BI266" s="920"/>
      <c r="BJ266" s="920"/>
      <c r="BK266" s="920"/>
      <c r="BL266" s="920"/>
      <c r="BM266" s="920"/>
      <c r="BN266" s="920"/>
      <c r="BO266" s="920"/>
      <c r="BP266" s="920"/>
      <c r="BQ266" s="920"/>
      <c r="BR266" s="920"/>
      <c r="BS266" s="920"/>
      <c r="BT266" s="920"/>
      <c r="BU266" s="920"/>
      <c r="BV266" s="920"/>
      <c r="BW266" s="920"/>
      <c r="BX266" s="920"/>
      <c r="BY266" s="920"/>
      <c r="BZ266" s="920"/>
      <c r="CA266" s="920"/>
      <c r="CB266" s="920"/>
      <c r="CC266" s="974"/>
      <c r="CD266" s="974"/>
      <c r="CE266" s="974"/>
      <c r="CF266" s="974"/>
      <c r="CG266" s="974"/>
      <c r="CH266" s="974"/>
      <c r="CI266" s="974"/>
      <c r="CJ266" s="974"/>
      <c r="CK266" s="920"/>
      <c r="CL266" s="2331"/>
      <c r="CM266" s="974"/>
      <c r="CN266" s="974"/>
      <c r="CO266" s="974"/>
      <c r="CP266" s="920"/>
      <c r="CQ266" s="2331"/>
      <c r="CR266" s="2331"/>
      <c r="CS266" s="1422"/>
      <c r="CT266"/>
      <c r="CU266"/>
      <c r="CV266"/>
      <c r="CW266"/>
      <c r="CX266"/>
      <c r="CY266"/>
      <c r="CZ266"/>
    </row>
    <row r="267" spans="1:125" ht="5.0999999999999996" customHeight="1">
      <c r="A267" s="920"/>
      <c r="B267" s="920"/>
      <c r="C267" s="920"/>
      <c r="D267" s="920"/>
      <c r="E267" s="920"/>
      <c r="F267" s="920"/>
      <c r="I267" s="935"/>
      <c r="J267" s="977"/>
      <c r="K267" s="977"/>
      <c r="L267" s="977"/>
      <c r="M267" s="977"/>
      <c r="N267" s="977"/>
      <c r="O267" s="977"/>
      <c r="P267" s="977"/>
      <c r="Q267" s="977"/>
      <c r="R267" s="977"/>
      <c r="S267" s="977"/>
      <c r="T267" s="977"/>
      <c r="U267" s="977"/>
      <c r="V267" s="977"/>
      <c r="W267" s="977"/>
      <c r="X267" s="977"/>
      <c r="Y267" s="977"/>
      <c r="Z267" s="977"/>
      <c r="AA267" s="977"/>
      <c r="AB267" s="977"/>
      <c r="AC267" s="977"/>
      <c r="AD267" s="977"/>
      <c r="AE267" s="977"/>
      <c r="AF267" s="977"/>
      <c r="AG267" s="977"/>
      <c r="AH267" s="977"/>
      <c r="AI267" s="977"/>
      <c r="AJ267" s="977"/>
      <c r="AK267" s="977"/>
      <c r="AL267" s="977"/>
      <c r="AM267" s="977"/>
      <c r="AN267" s="977"/>
      <c r="AO267" s="977"/>
      <c r="AP267" s="977"/>
      <c r="AQ267" s="977"/>
      <c r="AR267" s="977"/>
      <c r="AS267" s="977"/>
      <c r="AT267" s="977"/>
      <c r="AU267" s="977"/>
      <c r="AV267" s="977"/>
      <c r="AW267" s="977"/>
      <c r="AX267" s="977"/>
      <c r="AY267" s="977"/>
      <c r="AZ267" s="977"/>
      <c r="BA267" s="977"/>
      <c r="BB267" s="977"/>
      <c r="BC267" s="977"/>
      <c r="BD267" s="977"/>
      <c r="BE267" s="977"/>
      <c r="BF267" s="977"/>
      <c r="BG267" s="977"/>
      <c r="BH267" s="977"/>
      <c r="BI267" s="977"/>
      <c r="BJ267" s="977"/>
      <c r="BK267" s="977"/>
      <c r="BL267" s="977"/>
      <c r="BM267" s="977"/>
      <c r="BN267" s="977"/>
      <c r="BO267" s="977"/>
      <c r="BP267" s="977"/>
      <c r="BQ267" s="977"/>
      <c r="BR267" s="977"/>
      <c r="BS267" s="977"/>
      <c r="BT267" s="977"/>
      <c r="BU267" s="977"/>
      <c r="BV267" s="977"/>
      <c r="BW267" s="977"/>
      <c r="BX267" s="977"/>
      <c r="BY267" s="977"/>
      <c r="BZ267" s="977"/>
      <c r="CA267" s="977"/>
      <c r="CB267" s="977"/>
      <c r="CC267" s="977"/>
      <c r="CD267" s="977"/>
      <c r="CE267" s="977"/>
      <c r="CF267" s="977"/>
      <c r="CG267" s="977"/>
      <c r="CH267" s="977"/>
      <c r="CI267" s="977"/>
      <c r="CJ267" s="977"/>
      <c r="CK267" s="977"/>
      <c r="CL267" s="977"/>
      <c r="CM267" s="977"/>
      <c r="CN267" s="977"/>
      <c r="CO267" s="977"/>
      <c r="CP267" s="977"/>
      <c r="CQ267" s="977"/>
      <c r="CR267" s="977"/>
      <c r="CS267" s="1422"/>
      <c r="CT267"/>
      <c r="CU267"/>
      <c r="CV267"/>
      <c r="CW267"/>
      <c r="CX267"/>
      <c r="CY267"/>
      <c r="CZ267"/>
    </row>
    <row r="268" spans="1:125" ht="18.95" customHeight="1">
      <c r="A268" s="920"/>
      <c r="B268" s="920"/>
      <c r="C268" s="920"/>
      <c r="D268" s="920"/>
      <c r="E268" s="920"/>
      <c r="F268" s="920"/>
      <c r="I268" s="935"/>
      <c r="J268" s="1372"/>
      <c r="K268" s="1372"/>
      <c r="L268" s="1372"/>
      <c r="M268" s="1372"/>
      <c r="N268" s="1372"/>
      <c r="O268" s="1372"/>
      <c r="P268" s="1372"/>
      <c r="Q268" s="1372"/>
      <c r="R268" s="1372"/>
      <c r="S268" s="1372"/>
      <c r="T268" s="1372"/>
      <c r="U268" s="1372"/>
      <c r="V268" s="1372"/>
      <c r="W268" s="1372"/>
      <c r="X268" s="1372"/>
      <c r="Y268" s="1372"/>
      <c r="Z268" s="1372"/>
      <c r="AA268" s="1372"/>
      <c r="AB268" s="1372"/>
      <c r="AC268" s="1372"/>
      <c r="AD268" s="1372"/>
      <c r="AE268" s="1372"/>
      <c r="AF268" s="1372"/>
      <c r="AG268" s="1372"/>
      <c r="AH268" s="1372"/>
      <c r="AI268" s="1372"/>
      <c r="AJ268" s="1372"/>
      <c r="AK268" s="1372"/>
      <c r="AL268" s="1372"/>
      <c r="AM268" s="1372"/>
      <c r="AN268" s="1372"/>
      <c r="AO268" s="1372"/>
      <c r="AP268" s="1372"/>
      <c r="AQ268" s="1372"/>
      <c r="AR268" s="1372"/>
      <c r="AS268" s="1372"/>
      <c r="AT268" s="1372"/>
      <c r="AU268" s="1372"/>
      <c r="AV268" s="1372"/>
      <c r="AW268" s="1372"/>
      <c r="AX268" s="1372"/>
      <c r="AY268" s="1372"/>
      <c r="AZ268" s="1372"/>
      <c r="BA268" s="1372"/>
      <c r="BB268" s="1372"/>
      <c r="BC268" s="1372"/>
      <c r="BD268" s="1372"/>
      <c r="BE268" s="1372"/>
      <c r="BF268" s="1372"/>
      <c r="BG268" s="1372"/>
      <c r="BH268" s="1372"/>
      <c r="BI268" s="1372"/>
      <c r="BJ268" s="1372"/>
      <c r="BK268" s="1372"/>
      <c r="BL268" s="1372"/>
      <c r="BM268" s="1372"/>
      <c r="BN268" s="1372"/>
      <c r="BO268" s="1372"/>
      <c r="BP268" s="1372"/>
      <c r="BQ268" s="1372"/>
      <c r="BR268" s="1372"/>
      <c r="BS268" s="1372"/>
      <c r="BT268" s="1372"/>
      <c r="BU268" s="978" t="s">
        <v>1557</v>
      </c>
      <c r="BV268" s="1372"/>
      <c r="BW268" s="978"/>
      <c r="BX268" s="977"/>
      <c r="BY268" s="2883">
        <f>BY264+BY265</f>
        <v>2</v>
      </c>
      <c r="BZ268" s="2884"/>
      <c r="CA268" s="2885"/>
      <c r="CB268" s="1372"/>
      <c r="CC268" s="1372"/>
      <c r="CD268" s="1417" t="s">
        <v>1558</v>
      </c>
      <c r="CE268" s="1079"/>
      <c r="CF268" s="980"/>
      <c r="CG268" s="2883">
        <f>CG264+CG265</f>
        <v>60</v>
      </c>
      <c r="CH268" s="2884"/>
      <c r="CI268" s="2885"/>
      <c r="CJ268" s="2886" t="s">
        <v>1520</v>
      </c>
      <c r="CK268" s="2887"/>
      <c r="CL268" s="2888"/>
      <c r="CM268" s="1372"/>
      <c r="CN268" s="1372"/>
      <c r="CO268" s="1372"/>
      <c r="CP268" s="1372"/>
      <c r="CQ268" s="1372"/>
      <c r="CR268" s="1372"/>
      <c r="CS268" s="1422"/>
      <c r="CT268"/>
      <c r="CU268"/>
      <c r="CV268"/>
      <c r="CW268"/>
      <c r="CX268"/>
      <c r="CY268"/>
      <c r="CZ268"/>
    </row>
    <row r="269" spans="1:125" ht="5.0999999999999996" customHeight="1">
      <c r="A269" s="920"/>
      <c r="B269" s="920"/>
      <c r="C269" s="920"/>
      <c r="D269" s="920"/>
      <c r="E269" s="920"/>
      <c r="F269" s="920"/>
      <c r="I269" s="935"/>
      <c r="J269" s="977"/>
      <c r="K269" s="977"/>
      <c r="L269" s="977"/>
      <c r="M269" s="977"/>
      <c r="N269" s="977"/>
      <c r="O269" s="977"/>
      <c r="P269" s="977"/>
      <c r="Q269" s="977"/>
      <c r="R269" s="977"/>
      <c r="S269" s="977"/>
      <c r="T269" s="977"/>
      <c r="U269" s="977"/>
      <c r="V269" s="977"/>
      <c r="W269" s="977"/>
      <c r="X269" s="977"/>
      <c r="Y269" s="977"/>
      <c r="Z269" s="977"/>
      <c r="AA269" s="977"/>
      <c r="AB269" s="977"/>
      <c r="AC269" s="977"/>
      <c r="AD269" s="977"/>
      <c r="AE269" s="977"/>
      <c r="AF269" s="977"/>
      <c r="AG269" s="977"/>
      <c r="AH269" s="977"/>
      <c r="AI269" s="977"/>
      <c r="AJ269" s="977"/>
      <c r="AK269" s="977"/>
      <c r="AL269" s="977"/>
      <c r="AM269" s="977"/>
      <c r="AN269" s="977"/>
      <c r="AO269" s="977"/>
      <c r="AP269" s="977"/>
      <c r="AQ269" s="977"/>
      <c r="AR269" s="977"/>
      <c r="AS269" s="977"/>
      <c r="AT269" s="977"/>
      <c r="AU269" s="977"/>
      <c r="AV269" s="977"/>
      <c r="AW269" s="977"/>
      <c r="AX269" s="977"/>
      <c r="AY269" s="977"/>
      <c r="AZ269" s="977"/>
      <c r="BA269" s="977"/>
      <c r="BB269" s="977"/>
      <c r="BC269" s="977"/>
      <c r="BD269" s="977"/>
      <c r="BE269" s="977"/>
      <c r="BF269" s="977"/>
      <c r="BG269" s="977"/>
      <c r="BH269" s="977"/>
      <c r="BI269" s="977"/>
      <c r="BJ269" s="977"/>
      <c r="BK269" s="977"/>
      <c r="BL269" s="977"/>
      <c r="BM269" s="977"/>
      <c r="BN269" s="977"/>
      <c r="BO269" s="977"/>
      <c r="BP269" s="977"/>
      <c r="BQ269" s="977"/>
      <c r="BR269" s="977"/>
      <c r="BS269" s="977"/>
      <c r="BT269" s="977"/>
      <c r="BU269" s="977"/>
      <c r="BV269" s="977"/>
      <c r="BW269" s="977"/>
      <c r="BX269" s="977"/>
      <c r="BY269" s="977"/>
      <c r="BZ269" s="977"/>
      <c r="CA269" s="977"/>
      <c r="CB269" s="977"/>
      <c r="CC269" s="977"/>
      <c r="CD269" s="977"/>
      <c r="CE269" s="977"/>
      <c r="CF269" s="977"/>
      <c r="CG269" s="977"/>
      <c r="CH269" s="977"/>
      <c r="CI269" s="977"/>
      <c r="CJ269" s="977"/>
      <c r="CK269" s="977"/>
      <c r="CL269" s="977"/>
      <c r="CM269" s="977"/>
      <c r="CN269" s="977"/>
      <c r="CO269" s="977"/>
      <c r="CP269" s="977"/>
      <c r="CQ269" s="977"/>
      <c r="CR269" s="977"/>
      <c r="CS269" s="1422"/>
      <c r="CT269"/>
      <c r="CU269"/>
      <c r="CV269"/>
      <c r="CW269"/>
      <c r="CX269"/>
      <c r="CY269"/>
      <c r="CZ269"/>
    </row>
    <row r="270" spans="1:125" ht="9.9499999999999993" customHeight="1">
      <c r="A270" s="920"/>
      <c r="B270" s="920"/>
      <c r="C270" s="920"/>
      <c r="D270" s="920"/>
      <c r="E270" s="920"/>
      <c r="F270" s="920"/>
      <c r="I270" s="936"/>
      <c r="J270" s="939"/>
      <c r="K270" s="939"/>
      <c r="L270" s="939"/>
      <c r="M270" s="939"/>
      <c r="N270" s="939"/>
      <c r="O270" s="939"/>
      <c r="P270" s="939"/>
      <c r="Q270" s="939"/>
      <c r="R270" s="939"/>
      <c r="S270" s="939"/>
      <c r="T270" s="939"/>
      <c r="U270" s="939"/>
      <c r="V270" s="939"/>
      <c r="W270" s="939"/>
      <c r="X270" s="939"/>
      <c r="Y270" s="939"/>
      <c r="Z270" s="939"/>
      <c r="AA270" s="939"/>
      <c r="AB270" s="939"/>
      <c r="AC270" s="939"/>
      <c r="AD270" s="939"/>
      <c r="AE270" s="939"/>
      <c r="AF270" s="939"/>
      <c r="AG270" s="939"/>
      <c r="AH270" s="939"/>
      <c r="AI270" s="939"/>
      <c r="AJ270" s="939"/>
      <c r="AK270" s="939"/>
      <c r="AL270" s="939"/>
      <c r="AM270" s="939"/>
      <c r="AN270" s="939"/>
      <c r="AO270" s="939"/>
      <c r="AP270" s="939"/>
      <c r="AQ270" s="939"/>
      <c r="AR270" s="939"/>
      <c r="AS270" s="939"/>
      <c r="AT270" s="939"/>
      <c r="AU270" s="939"/>
      <c r="AV270" s="939"/>
      <c r="AW270" s="939"/>
      <c r="AX270" s="939"/>
      <c r="AY270" s="939"/>
      <c r="AZ270" s="939"/>
      <c r="BA270" s="939"/>
      <c r="BB270" s="939"/>
      <c r="BC270" s="939"/>
      <c r="BD270" s="939"/>
      <c r="BE270" s="939"/>
      <c r="BF270" s="939"/>
      <c r="BG270" s="939"/>
      <c r="BH270" s="939"/>
      <c r="BI270" s="939"/>
      <c r="BJ270" s="939"/>
      <c r="BK270" s="939"/>
      <c r="BL270" s="939"/>
      <c r="BM270" s="939"/>
      <c r="BN270" s="939"/>
      <c r="BO270" s="939"/>
      <c r="BP270" s="939"/>
      <c r="BQ270" s="939"/>
      <c r="BR270" s="939"/>
      <c r="BS270" s="939"/>
      <c r="BT270" s="939"/>
      <c r="BU270" s="939"/>
      <c r="BV270" s="939"/>
      <c r="BW270" s="939"/>
      <c r="BX270" s="1042"/>
      <c r="BY270" s="1042"/>
      <c r="BZ270" s="1042"/>
      <c r="CA270" s="1042"/>
      <c r="CB270" s="1042"/>
      <c r="CC270" s="1042"/>
      <c r="CD270" s="1042"/>
      <c r="CE270" s="1042"/>
      <c r="CF270" s="939"/>
      <c r="CG270" s="521"/>
      <c r="CH270" s="521"/>
      <c r="CI270" s="521"/>
      <c r="CJ270" s="521"/>
      <c r="CK270" s="521"/>
      <c r="CL270" s="521"/>
      <c r="CM270" s="521"/>
      <c r="CN270" s="521"/>
      <c r="CO270" s="521"/>
      <c r="CP270" s="521"/>
      <c r="CQ270" s="521"/>
      <c r="CR270" s="521"/>
      <c r="CS270" s="1390"/>
      <c r="CT270"/>
      <c r="CU270"/>
      <c r="CV270"/>
      <c r="CW270"/>
      <c r="CX270"/>
      <c r="CY270"/>
      <c r="CZ270"/>
    </row>
    <row r="271" spans="1:125" ht="18.95" customHeight="1">
      <c r="A271" s="920"/>
      <c r="B271" s="920"/>
      <c r="C271" s="920"/>
      <c r="D271" s="920"/>
      <c r="E271" s="920"/>
      <c r="F271" s="920"/>
      <c r="I271" s="920"/>
      <c r="J271" s="1050"/>
      <c r="K271" s="1050"/>
      <c r="L271" s="1050"/>
      <c r="M271" s="1050"/>
      <c r="N271" s="1050"/>
      <c r="O271" s="920"/>
      <c r="P271" s="920"/>
      <c r="Q271" s="920"/>
      <c r="R271" s="920"/>
      <c r="S271" s="920"/>
      <c r="T271" s="920"/>
      <c r="U271" s="920"/>
      <c r="V271" s="920"/>
      <c r="W271" s="920"/>
      <c r="X271" s="920"/>
      <c r="Y271" s="920"/>
      <c r="Z271" s="920"/>
      <c r="AA271" s="920"/>
      <c r="AB271" s="920"/>
      <c r="AC271" s="920"/>
      <c r="AD271" s="920"/>
      <c r="AE271" s="920"/>
      <c r="AF271" s="920"/>
      <c r="AG271" s="920"/>
      <c r="AH271" s="920"/>
      <c r="AI271" s="920"/>
      <c r="AJ271" s="920"/>
      <c r="AK271" s="920"/>
      <c r="AL271" s="920"/>
      <c r="AM271" s="920"/>
      <c r="AN271" s="920"/>
      <c r="AO271" s="920"/>
      <c r="AP271" s="920"/>
      <c r="AQ271" s="920"/>
      <c r="AR271" s="920"/>
      <c r="AS271" s="920"/>
      <c r="AT271" s="920"/>
      <c r="AU271" s="920"/>
      <c r="AV271" s="920"/>
      <c r="AW271" s="920"/>
      <c r="AX271" s="920"/>
      <c r="AY271" s="920"/>
      <c r="AZ271" s="920"/>
      <c r="BA271" s="920"/>
      <c r="BB271" s="920"/>
      <c r="BC271" s="920"/>
      <c r="BD271" s="920"/>
      <c r="BE271" s="920"/>
      <c r="BF271" s="920"/>
      <c r="BG271" s="920"/>
      <c r="BH271" s="920"/>
      <c r="BI271" s="920"/>
      <c r="BJ271" s="920"/>
      <c r="BK271" s="920"/>
      <c r="BL271" s="920"/>
      <c r="BM271" s="920"/>
      <c r="BN271" s="920"/>
      <c r="BO271" s="920"/>
      <c r="BP271" s="920"/>
      <c r="BQ271" s="920"/>
      <c r="BR271" s="920"/>
      <c r="BS271" s="920"/>
      <c r="BT271" s="974"/>
      <c r="BU271" s="974"/>
      <c r="BV271" s="974"/>
      <c r="BW271" s="974"/>
      <c r="BX271" s="974"/>
      <c r="BY271" s="974"/>
      <c r="BZ271" s="974"/>
      <c r="CA271" s="920"/>
      <c r="CB271" s="2331"/>
      <c r="CC271" s="2331"/>
      <c r="CD271" s="2331"/>
      <c r="CE271" s="2331"/>
      <c r="CF271" s="2331"/>
      <c r="CG271" s="2331"/>
      <c r="CH271" s="2331"/>
      <c r="CI271" s="2331"/>
      <c r="CJ271" s="2331"/>
      <c r="CK271" s="2331"/>
      <c r="CL271"/>
      <c r="CM271"/>
      <c r="CN271"/>
      <c r="CO271"/>
      <c r="CP271"/>
      <c r="CQ271"/>
      <c r="CR271"/>
      <c r="CS271"/>
      <c r="CT271"/>
      <c r="CU271"/>
    </row>
    <row r="272" spans="1:125" ht="18.95" customHeight="1">
      <c r="A272" s="920"/>
      <c r="B272" s="920"/>
      <c r="C272" s="920"/>
      <c r="D272" s="920"/>
      <c r="E272" s="920"/>
      <c r="F272" s="920"/>
    </row>
    <row r="273" spans="1:92" ht="18.95" customHeight="1">
      <c r="A273" s="920"/>
      <c r="B273" s="920"/>
      <c r="C273" s="920"/>
      <c r="D273" s="920"/>
      <c r="E273" s="920"/>
      <c r="F273" s="920"/>
      <c r="G273" s="924" t="s">
        <v>2310</v>
      </c>
      <c r="J273" s="488"/>
    </row>
    <row r="274" spans="1:92" ht="18.95" customHeight="1">
      <c r="A274" s="920"/>
      <c r="B274" s="920"/>
      <c r="C274" s="920"/>
      <c r="D274" s="920"/>
      <c r="E274" s="920"/>
      <c r="F274" s="920"/>
    </row>
    <row r="275" spans="1:92" ht="5.0999999999999996" customHeight="1">
      <c r="A275" s="920"/>
      <c r="B275" s="920"/>
      <c r="C275" s="920"/>
      <c r="D275" s="920"/>
      <c r="E275" s="920"/>
      <c r="F275" s="920"/>
      <c r="G275"/>
      <c r="H275"/>
      <c r="I275" s="2331"/>
      <c r="J275" s="2326"/>
      <c r="K275" s="2327"/>
      <c r="L275" s="2327"/>
      <c r="M275" s="2327"/>
      <c r="N275" s="2327"/>
      <c r="O275" s="2327"/>
      <c r="P275" s="2328"/>
      <c r="Q275" s="2331"/>
      <c r="R275" s="2331"/>
      <c r="S275" s="2331"/>
      <c r="T275" s="2331"/>
      <c r="U275" s="2331"/>
      <c r="V275" s="2331"/>
      <c r="W275" s="2331"/>
      <c r="X275" s="920"/>
      <c r="Y275" s="920"/>
      <c r="Z275" s="920"/>
      <c r="AA275" s="920"/>
      <c r="AB275" s="920"/>
      <c r="AC275" s="920"/>
      <c r="AD275" s="920"/>
      <c r="AE275" s="920"/>
      <c r="AF275" s="920"/>
      <c r="AG275" s="920"/>
      <c r="AH275" s="920"/>
      <c r="AI275" s="920"/>
      <c r="AJ275" s="920"/>
      <c r="AK275" s="920"/>
      <c r="AL275" s="920"/>
      <c r="AM275" s="920"/>
      <c r="AN275" s="920"/>
      <c r="AO275" s="920"/>
      <c r="AP275" s="920"/>
      <c r="AQ275" s="920"/>
      <c r="AR275" s="920"/>
      <c r="AS275" s="920"/>
      <c r="AT275" s="920"/>
      <c r="AU275" s="920"/>
      <c r="AV275" s="920"/>
      <c r="AW275" s="920"/>
      <c r="AX275" s="920"/>
      <c r="AY275" s="920"/>
      <c r="AZ275" s="920"/>
      <c r="BA275" s="920"/>
      <c r="BB275" s="920"/>
      <c r="BC275" s="920"/>
      <c r="BD275" s="920"/>
      <c r="BE275" s="920"/>
      <c r="BF275" s="920"/>
      <c r="BG275" s="920"/>
      <c r="BH275" s="920"/>
      <c r="BI275" s="920"/>
      <c r="BJ275" s="920"/>
      <c r="BK275" s="920"/>
    </row>
    <row r="276" spans="1:92" ht="18.95" customHeight="1">
      <c r="A276" s="920"/>
      <c r="B276" s="920"/>
      <c r="C276" s="920"/>
      <c r="D276" s="920"/>
      <c r="E276" s="920"/>
      <c r="F276" s="920"/>
      <c r="G276"/>
      <c r="H276"/>
      <c r="I276" s="2331"/>
      <c r="J276" s="907" t="s">
        <v>1669</v>
      </c>
      <c r="K276" s="908"/>
      <c r="L276" s="908"/>
      <c r="M276" s="908"/>
      <c r="N276" s="908"/>
      <c r="O276" s="908"/>
      <c r="P276" s="909"/>
      <c r="Q276" s="1020" t="s">
        <v>1519</v>
      </c>
      <c r="R276" s="1021"/>
      <c r="S276" s="1021"/>
      <c r="T276" s="1021"/>
      <c r="U276" s="1022"/>
      <c r="V276" s="1023"/>
      <c r="W276" s="1023"/>
      <c r="X276" s="939"/>
      <c r="Y276" s="939"/>
      <c r="Z276" s="939"/>
      <c r="AA276" s="939"/>
      <c r="AB276" s="939"/>
      <c r="AC276" s="939"/>
      <c r="AD276" s="939"/>
      <c r="AE276" s="939"/>
      <c r="AF276" s="939"/>
      <c r="AG276" s="939"/>
      <c r="AH276" s="939"/>
      <c r="AI276" s="939"/>
      <c r="AJ276" s="939"/>
      <c r="AK276" s="939"/>
      <c r="AL276" s="939"/>
      <c r="AM276" s="939"/>
      <c r="AN276" s="939"/>
      <c r="AO276" s="939"/>
      <c r="AP276" s="939"/>
      <c r="AQ276" s="939"/>
      <c r="AR276" s="939"/>
      <c r="AS276" s="939"/>
      <c r="AT276" s="939"/>
      <c r="AU276" s="939"/>
      <c r="AV276" s="939"/>
      <c r="AW276" s="939"/>
      <c r="AX276" s="939"/>
      <c r="AY276" s="939"/>
      <c r="AZ276" s="939"/>
      <c r="BA276" s="939"/>
      <c r="BB276" s="939"/>
      <c r="BC276" s="920"/>
      <c r="BD276" s="920"/>
      <c r="BE276" s="920"/>
      <c r="BF276" s="920"/>
      <c r="BG276" s="920"/>
      <c r="BH276" s="920"/>
      <c r="BI276" s="920"/>
      <c r="CG276" s="920"/>
      <c r="CH276" s="920"/>
      <c r="CI276" s="920"/>
      <c r="CJ276" s="920"/>
      <c r="CK276" s="920"/>
      <c r="CL276" s="920"/>
      <c r="CM276" s="920"/>
    </row>
    <row r="277" spans="1:92" ht="9.9499999999999993" customHeight="1">
      <c r="A277" s="920"/>
      <c r="B277" s="920"/>
      <c r="C277" s="920"/>
      <c r="D277" s="920"/>
      <c r="E277" s="920"/>
      <c r="F277" s="920"/>
      <c r="G277"/>
      <c r="H277"/>
      <c r="I277" s="916"/>
      <c r="J277" s="2331"/>
      <c r="K277" s="2331"/>
      <c r="L277" s="2331"/>
      <c r="M277" s="2331"/>
      <c r="N277" s="2331"/>
      <c r="O277" s="2331"/>
      <c r="P277" s="2331"/>
      <c r="Q277" s="2331"/>
      <c r="R277" s="2331"/>
      <c r="S277" s="2331"/>
      <c r="T277" s="2331"/>
      <c r="U277" s="2331"/>
      <c r="V277" s="2331"/>
      <c r="W277" s="2331"/>
      <c r="X277" s="2331"/>
      <c r="Y277" s="2331"/>
      <c r="Z277" s="2331"/>
      <c r="AA277" s="2331"/>
      <c r="AB277" s="2331"/>
      <c r="AC277" s="2331"/>
      <c r="AD277" s="2331"/>
      <c r="AE277" s="2331"/>
      <c r="AF277" s="2331"/>
      <c r="AG277" s="2331"/>
      <c r="AH277" s="2331"/>
      <c r="AI277" s="2331"/>
      <c r="AJ277" s="2331"/>
      <c r="AK277" s="2331"/>
      <c r="AL277" s="2331"/>
      <c r="AM277" s="2331"/>
      <c r="AN277" s="2331"/>
      <c r="AO277" s="2331"/>
      <c r="AP277" s="2331"/>
      <c r="AQ277" s="2331"/>
      <c r="AR277" s="2331"/>
      <c r="AS277" s="2331"/>
      <c r="AT277" s="2331"/>
      <c r="AU277" s="2331"/>
      <c r="AV277" s="2331"/>
      <c r="AW277" s="2331"/>
      <c r="AX277" s="920"/>
      <c r="AY277" s="920"/>
      <c r="AZ277" s="920"/>
      <c r="BA277" s="920"/>
      <c r="BB277" s="920"/>
      <c r="BC277" s="941"/>
      <c r="BD277" s="941"/>
      <c r="BE277" s="941"/>
      <c r="BF277" s="941"/>
      <c r="BG277" s="941"/>
      <c r="BH277" s="941"/>
      <c r="BI277" s="941"/>
      <c r="BJ277" s="941"/>
      <c r="BK277" s="941"/>
      <c r="BL277" s="941"/>
      <c r="BM277" s="941"/>
      <c r="BN277" s="941"/>
      <c r="BO277" s="941"/>
      <c r="BP277" s="941"/>
      <c r="BQ277" s="941"/>
      <c r="BR277" s="941"/>
      <c r="BS277" s="941"/>
      <c r="BT277" s="941"/>
      <c r="BU277" s="941"/>
      <c r="BV277" s="941"/>
      <c r="BW277" s="941"/>
      <c r="BX277" s="1316"/>
      <c r="BY277" s="1316"/>
      <c r="BZ277" s="1316"/>
      <c r="CA277" s="1316"/>
      <c r="CB277" s="1316"/>
      <c r="CC277" s="1316"/>
      <c r="CD277" s="1316"/>
      <c r="CE277" s="1316"/>
      <c r="CF277" s="942"/>
      <c r="CG277" s="920"/>
      <c r="CH277" s="920"/>
      <c r="CI277" s="920"/>
      <c r="CJ277" s="920"/>
      <c r="CK277" s="920"/>
      <c r="CL277" s="920"/>
      <c r="CM277" s="920"/>
      <c r="CN277" s="920"/>
    </row>
    <row r="278" spans="1:92" s="920" customFormat="1" ht="18.95" customHeight="1">
      <c r="G278" s="2331"/>
      <c r="H278" s="2331"/>
      <c r="I278" s="1064"/>
      <c r="J278" s="949" t="s">
        <v>1673</v>
      </c>
      <c r="K278" s="752"/>
      <c r="L278" s="938"/>
      <c r="M278" s="938"/>
      <c r="N278" s="2890" t="s">
        <v>1179</v>
      </c>
      <c r="O278" s="2891"/>
      <c r="P278" s="2891"/>
      <c r="Q278" s="2892"/>
      <c r="R278" s="986" t="s">
        <v>1180</v>
      </c>
      <c r="S278" s="920" t="s">
        <v>737</v>
      </c>
      <c r="T278" s="951" t="s">
        <v>1539</v>
      </c>
      <c r="W278" s="2331"/>
      <c r="X278" s="1056" t="s">
        <v>1630</v>
      </c>
      <c r="Y278" s="1056"/>
      <c r="Z278" s="938"/>
      <c r="AA278" s="1154" t="s">
        <v>2271</v>
      </c>
      <c r="AB278" s="1155"/>
      <c r="AC278" s="1155"/>
      <c r="AD278" s="1155"/>
      <c r="AE278" s="1155"/>
      <c r="AF278" s="1156"/>
      <c r="AG278" s="986" t="s">
        <v>912</v>
      </c>
      <c r="AH278" s="2331"/>
      <c r="AI278" s="2331"/>
      <c r="AJ278" s="2331"/>
      <c r="AK278" s="2331"/>
      <c r="AL278" s="2331"/>
      <c r="AM278" s="2331"/>
      <c r="AN278" s="2331"/>
      <c r="AO278" s="2331"/>
      <c r="AP278" s="2331"/>
      <c r="AQ278" s="2331"/>
      <c r="AR278" s="2331"/>
      <c r="AS278" s="2331"/>
      <c r="AT278" s="2331"/>
      <c r="AU278" s="2331"/>
      <c r="AV278" s="2331"/>
      <c r="AW278" s="2331"/>
      <c r="BB278" s="926" t="s">
        <v>1712</v>
      </c>
      <c r="BC278" s="927"/>
      <c r="BD278" s="928"/>
      <c r="BE278" s="926" t="s">
        <v>1537</v>
      </c>
      <c r="BF278" s="927"/>
      <c r="BG278" s="928"/>
      <c r="BH278" s="926" t="s">
        <v>1538</v>
      </c>
      <c r="BI278" s="927"/>
      <c r="BJ278" s="928"/>
      <c r="BK278" s="926" t="s">
        <v>3047</v>
      </c>
      <c r="BL278" s="927"/>
      <c r="BM278" s="928"/>
      <c r="BN278" s="1052" t="s">
        <v>2258</v>
      </c>
      <c r="CF278" s="937"/>
    </row>
    <row r="279" spans="1:92" s="920" customFormat="1" ht="9.9499999999999993" customHeight="1">
      <c r="G279" s="2331"/>
      <c r="H279" s="2331"/>
      <c r="I279" s="1064"/>
      <c r="J279" s="2335"/>
      <c r="K279" s="2331"/>
      <c r="L279" s="2331"/>
      <c r="M279" s="2331"/>
      <c r="N279" s="2331"/>
      <c r="O279" s="2331"/>
      <c r="P279" s="2331"/>
      <c r="Q279" s="2331"/>
      <c r="R279" s="2331"/>
      <c r="S279" s="2331"/>
      <c r="T279" s="2331"/>
      <c r="U279" s="2331"/>
      <c r="V279" s="2331"/>
      <c r="W279" s="2331"/>
      <c r="X279" s="2331"/>
      <c r="Y279" s="2331"/>
      <c r="Z279" s="2331"/>
      <c r="AA279" s="2331"/>
      <c r="AB279" s="2331"/>
      <c r="AC279" s="2331"/>
      <c r="AD279" s="2331"/>
      <c r="AE279" s="2331"/>
      <c r="AF279" s="2331"/>
      <c r="AG279" s="2331"/>
      <c r="AH279" s="2331"/>
      <c r="AI279" s="2331"/>
      <c r="AJ279" s="2331"/>
      <c r="AK279" s="2331"/>
      <c r="AL279" s="2331"/>
      <c r="AM279" s="2331"/>
      <c r="AN279" s="2331"/>
      <c r="AO279" s="2331"/>
      <c r="AP279" s="2331"/>
      <c r="AQ279" s="2331"/>
      <c r="AR279" s="2331"/>
      <c r="AS279" s="2331"/>
      <c r="AT279" s="2331"/>
      <c r="AU279" s="2331"/>
      <c r="AV279" s="2331"/>
      <c r="AW279" s="2331"/>
      <c r="BO279" s="1065"/>
      <c r="BP279" s="1065"/>
      <c r="BQ279" s="1065"/>
      <c r="BR279" s="1065"/>
      <c r="BS279" s="1065"/>
      <c r="BT279" s="1065"/>
      <c r="BU279" s="1065"/>
      <c r="BV279" s="1065"/>
      <c r="BW279" s="1065"/>
      <c r="CF279" s="937"/>
    </row>
    <row r="280" spans="1:92" s="920" customFormat="1" ht="18.95" customHeight="1">
      <c r="G280" s="2331"/>
      <c r="H280" s="2331"/>
      <c r="I280" s="1064"/>
      <c r="J280" s="949" t="s">
        <v>1522</v>
      </c>
      <c r="K280" s="752"/>
      <c r="L280" s="752"/>
      <c r="M280" s="752"/>
      <c r="N280" s="2868" t="s">
        <v>3410</v>
      </c>
      <c r="O280" s="2869"/>
      <c r="P280" s="2870"/>
      <c r="Q280" s="946" t="s">
        <v>1115</v>
      </c>
      <c r="R280" s="2865" t="s">
        <v>1523</v>
      </c>
      <c r="S280" s="2866"/>
      <c r="T280" s="2867"/>
      <c r="U280" s="946" t="s">
        <v>1115</v>
      </c>
      <c r="V280" s="2865" t="s">
        <v>1524</v>
      </c>
      <c r="W280" s="2866"/>
      <c r="X280" s="2867"/>
      <c r="Y280" s="946" t="s">
        <v>1115</v>
      </c>
      <c r="AA280" s="910" t="s">
        <v>1542</v>
      </c>
      <c r="AB280" s="981"/>
      <c r="AC280" s="982" t="s">
        <v>1521</v>
      </c>
      <c r="AD280" s="983"/>
      <c r="AE280" s="983"/>
      <c r="AF280" s="983"/>
      <c r="AG280" s="986" t="s">
        <v>912</v>
      </c>
      <c r="AH280" s="910" t="s">
        <v>1627</v>
      </c>
      <c r="AI280" s="981"/>
      <c r="AJ280" s="938"/>
      <c r="AK280" s="982" t="s">
        <v>1521</v>
      </c>
      <c r="AL280" s="983"/>
      <c r="AM280" s="983"/>
      <c r="AN280" s="983"/>
      <c r="AO280" s="986" t="s">
        <v>912</v>
      </c>
      <c r="AP280" s="910" t="s">
        <v>1656</v>
      </c>
      <c r="AQ280" s="981"/>
      <c r="AR280" s="938"/>
      <c r="AS280" s="982" t="s">
        <v>1521</v>
      </c>
      <c r="AT280" s="983"/>
      <c r="AU280" s="983"/>
      <c r="AV280" s="983"/>
      <c r="AW280" s="986" t="s">
        <v>912</v>
      </c>
      <c r="AX280" s="910" t="s">
        <v>1657</v>
      </c>
      <c r="AY280" s="981"/>
      <c r="AZ280" s="938"/>
      <c r="BA280" s="982" t="s">
        <v>1521</v>
      </c>
      <c r="BB280" s="983"/>
      <c r="BC280" s="983"/>
      <c r="BD280" s="983"/>
      <c r="BE280" s="984"/>
      <c r="BF280" s="910" t="s">
        <v>1629</v>
      </c>
      <c r="BG280" s="981"/>
      <c r="BH280" s="938"/>
      <c r="BI280" s="982" t="s">
        <v>1521</v>
      </c>
      <c r="BJ280" s="983"/>
      <c r="BK280" s="983"/>
      <c r="BL280" s="983"/>
      <c r="BM280" s="984"/>
      <c r="BQ280" s="2331"/>
      <c r="BR280" s="2331"/>
      <c r="BS280" s="2331"/>
      <c r="BT280" s="2331"/>
      <c r="BU280" s="2331"/>
      <c r="BV280" s="2331"/>
      <c r="BW280" s="2331"/>
      <c r="CF280" s="937"/>
    </row>
    <row r="281" spans="1:92" s="920" customFormat="1" ht="18.95" customHeight="1">
      <c r="G281" s="2331"/>
      <c r="H281" s="2331"/>
      <c r="I281" s="1064"/>
      <c r="J281" s="2331"/>
      <c r="K281" s="2331"/>
      <c r="L281" s="2331"/>
      <c r="M281" s="2331"/>
      <c r="N281" s="2331"/>
      <c r="O281" s="2331"/>
      <c r="P281" s="2331"/>
      <c r="Q281" s="2331"/>
      <c r="R281" s="2331"/>
      <c r="S281" s="2331"/>
      <c r="T281" s="2331"/>
      <c r="U281" s="2331"/>
      <c r="V281" s="2331"/>
      <c r="W281" s="2331"/>
      <c r="X281" s="2331"/>
      <c r="Y281" s="2331"/>
      <c r="Z281" s="2331"/>
      <c r="AA281" s="2331"/>
      <c r="AB281" s="2331"/>
      <c r="AC281" s="2331"/>
      <c r="AD281" s="2331"/>
      <c r="AE281" s="2331"/>
      <c r="AF281" s="2331"/>
      <c r="AG281" s="2331"/>
      <c r="AH281" s="2331"/>
      <c r="AI281" s="2331"/>
      <c r="AJ281" s="2331"/>
      <c r="AK281" s="2331"/>
      <c r="AL281" s="2331"/>
      <c r="AM281" s="2331"/>
      <c r="AN281" s="2331"/>
      <c r="AO281" s="2331"/>
      <c r="AP281" s="2331"/>
      <c r="AQ281" s="2331"/>
      <c r="AR281" s="2331"/>
      <c r="AS281" s="2331"/>
      <c r="AT281" s="2331"/>
      <c r="AU281" s="2331"/>
      <c r="AV281" s="2331"/>
      <c r="AW281" s="2331"/>
      <c r="BO281" s="2331"/>
      <c r="BP281" s="2331"/>
      <c r="BQ281" s="2331"/>
      <c r="BR281" s="2331"/>
      <c r="BS281" s="2331"/>
      <c r="BT281" s="2331"/>
      <c r="BU281" s="2331"/>
      <c r="BV281" s="2331"/>
      <c r="BW281" s="2331"/>
      <c r="CF281" s="937"/>
    </row>
    <row r="282" spans="1:92" s="920" customFormat="1" ht="18.95" customHeight="1">
      <c r="G282" s="2331"/>
      <c r="H282" s="2331"/>
      <c r="I282" s="1064"/>
      <c r="J282" s="1365" t="s">
        <v>2211</v>
      </c>
      <c r="K282" s="2331"/>
      <c r="L282" s="2331"/>
      <c r="M282" s="2331"/>
      <c r="N282" s="2331"/>
      <c r="O282" s="2331"/>
      <c r="P282" s="2331"/>
      <c r="Q282" s="2331"/>
      <c r="R282" s="2331"/>
      <c r="S282" s="2331"/>
      <c r="T282" s="2331"/>
      <c r="U282" s="2331"/>
      <c r="V282" s="2331"/>
      <c r="W282" s="2331"/>
      <c r="X282" s="2331"/>
      <c r="Y282" s="2331"/>
      <c r="Z282" s="2331"/>
      <c r="AA282" s="2331"/>
      <c r="AB282" s="2331"/>
      <c r="AC282" s="2331"/>
      <c r="AD282" s="2331"/>
      <c r="AE282" s="2331"/>
      <c r="AF282" s="2331"/>
      <c r="AG282" s="2331"/>
      <c r="AH282" s="2331"/>
      <c r="AI282" s="2331"/>
      <c r="AJ282" s="2331"/>
      <c r="AK282" s="2331"/>
      <c r="AL282" s="2331"/>
      <c r="AM282" s="2331"/>
      <c r="AN282" s="2331"/>
      <c r="AO282" s="2331"/>
      <c r="AP282" s="2331"/>
      <c r="AQ282" s="2331"/>
      <c r="AR282" s="2331"/>
      <c r="AS282" s="2331"/>
      <c r="AT282" s="2331"/>
      <c r="AU282" s="2331"/>
      <c r="AV282" s="2331"/>
      <c r="AW282" s="2331"/>
      <c r="BO282" s="2331"/>
      <c r="BP282" s="2331"/>
      <c r="BQ282" s="2331"/>
      <c r="BR282" s="2331"/>
      <c r="BS282" s="2331"/>
      <c r="BT282" s="2331"/>
      <c r="BU282" s="2331"/>
      <c r="BV282" s="2331"/>
      <c r="BW282" s="2331"/>
      <c r="CF282" s="937"/>
    </row>
    <row r="283" spans="1:92" s="920" customFormat="1" ht="5.0999999999999996" customHeight="1">
      <c r="G283" s="2331"/>
      <c r="H283" s="2331"/>
      <c r="I283" s="1064"/>
      <c r="J283" s="2331"/>
      <c r="K283" s="2331"/>
      <c r="L283" s="2331"/>
      <c r="M283" s="2331"/>
      <c r="N283" s="2331"/>
      <c r="O283" s="2331"/>
      <c r="P283" s="2331"/>
      <c r="Q283" s="2331"/>
      <c r="R283" s="2331"/>
      <c r="S283" s="2331"/>
      <c r="T283" s="2331"/>
      <c r="U283" s="2331"/>
      <c r="V283" s="2331"/>
      <c r="W283" s="2331"/>
      <c r="X283" s="2331"/>
      <c r="Y283" s="2331"/>
      <c r="Z283" s="2331"/>
      <c r="AA283" s="2331"/>
      <c r="AB283" s="2331"/>
      <c r="AC283" s="2331"/>
      <c r="AD283" s="2331"/>
      <c r="AE283" s="2331"/>
      <c r="AF283" s="2331"/>
      <c r="AG283" s="2331"/>
      <c r="AH283" s="2331"/>
      <c r="AI283" s="2331"/>
      <c r="AJ283" s="2331"/>
      <c r="AK283" s="2331"/>
      <c r="AL283" s="2331"/>
      <c r="AM283" s="2331"/>
      <c r="AN283" s="2331"/>
      <c r="AO283" s="2331"/>
      <c r="AP283" s="2331"/>
      <c r="AQ283" s="2331"/>
      <c r="AR283" s="2331"/>
      <c r="AS283" s="2331"/>
      <c r="AT283" s="2331"/>
      <c r="AU283" s="2331"/>
      <c r="AV283" s="2331"/>
      <c r="AW283" s="2331"/>
      <c r="BO283" s="2331"/>
      <c r="BP283" s="2331"/>
      <c r="BQ283" s="2331"/>
      <c r="BR283" s="2331"/>
      <c r="BS283" s="2331"/>
      <c r="BT283" s="2331"/>
      <c r="BU283" s="2331"/>
      <c r="BV283" s="2331"/>
      <c r="BW283" s="2331"/>
      <c r="CF283" s="937"/>
    </row>
    <row r="284" spans="1:92" s="920" customFormat="1" ht="18.95" customHeight="1">
      <c r="G284" s="2331"/>
      <c r="H284" s="2331"/>
      <c r="I284" s="1064"/>
      <c r="J284" s="2880" t="s">
        <v>1559</v>
      </c>
      <c r="K284" s="2810" t="s">
        <v>1630</v>
      </c>
      <c r="L284" s="2882"/>
      <c r="M284" s="2882"/>
      <c r="N284" s="2882"/>
      <c r="O284" s="2812"/>
      <c r="P284" s="966" t="s">
        <v>2147</v>
      </c>
      <c r="Q284" s="967"/>
      <c r="R284" s="930"/>
      <c r="S284" s="930"/>
      <c r="T284" s="930"/>
      <c r="U284" s="930"/>
      <c r="V284" s="930"/>
      <c r="W284" s="930"/>
      <c r="X284" s="931"/>
      <c r="Y284" s="929" t="s">
        <v>1586</v>
      </c>
      <c r="Z284" s="930"/>
      <c r="AA284" s="930"/>
      <c r="AB284" s="930"/>
      <c r="AC284" s="930"/>
      <c r="AD284" s="930"/>
      <c r="AE284" s="930"/>
      <c r="AF284" s="930"/>
      <c r="AG284" s="930"/>
      <c r="AH284" s="930"/>
      <c r="AI284" s="931"/>
      <c r="AJ284" s="929" t="s">
        <v>1527</v>
      </c>
      <c r="AK284" s="930"/>
      <c r="AL284" s="930"/>
      <c r="AM284" s="930"/>
      <c r="AN284" s="930"/>
      <c r="AO284" s="930"/>
      <c r="AP284" s="930"/>
      <c r="AQ284" s="930"/>
      <c r="AR284" s="930"/>
      <c r="AS284" s="930"/>
      <c r="AT284" s="930"/>
      <c r="AU284" s="930"/>
      <c r="AV284" s="930"/>
      <c r="AW284" s="930"/>
      <c r="AX284" s="930"/>
      <c r="AY284" s="930"/>
      <c r="AZ284" s="930"/>
      <c r="BA284" s="930"/>
      <c r="BB284" s="929" t="s">
        <v>2122</v>
      </c>
      <c r="BC284" s="930"/>
      <c r="BD284" s="930"/>
      <c r="BE284" s="930"/>
      <c r="BF284" s="930"/>
      <c r="BG284" s="930"/>
      <c r="BH284" s="930"/>
      <c r="BI284" s="930"/>
      <c r="BJ284" s="930"/>
      <c r="BK284" s="930"/>
      <c r="BL284" s="930"/>
      <c r="BM284" s="931"/>
      <c r="BN284" s="931"/>
      <c r="BO284" s="931"/>
      <c r="BP284" s="931"/>
      <c r="BQ284" s="972" t="s">
        <v>1612</v>
      </c>
      <c r="BR284" s="930"/>
      <c r="BS284" s="930"/>
      <c r="BT284" s="930"/>
      <c r="BU284" s="930"/>
      <c r="BV284" s="930"/>
      <c r="BW284" s="930"/>
      <c r="BX284" s="931"/>
      <c r="BY284" s="2797" t="s">
        <v>1525</v>
      </c>
      <c r="BZ284" s="2848"/>
      <c r="CA284" s="2848"/>
      <c r="CB284" s="2848"/>
      <c r="CC284" s="2848"/>
      <c r="CD284" s="2799"/>
      <c r="CE284" s="991"/>
      <c r="CF284" s="1422"/>
    </row>
    <row r="285" spans="1:92" s="920" customFormat="1" ht="18.95" customHeight="1">
      <c r="G285" s="2331"/>
      <c r="H285" s="2331"/>
      <c r="I285" s="1064"/>
      <c r="J285" s="2881"/>
      <c r="K285" s="2813"/>
      <c r="L285" s="2814"/>
      <c r="M285" s="2814"/>
      <c r="N285" s="2814"/>
      <c r="O285" s="2815"/>
      <c r="P285" s="929" t="s">
        <v>3412</v>
      </c>
      <c r="Q285" s="930"/>
      <c r="R285" s="931"/>
      <c r="S285" s="929" t="s">
        <v>2138</v>
      </c>
      <c r="T285" s="930"/>
      <c r="U285" s="931"/>
      <c r="V285" s="929" t="s">
        <v>2139</v>
      </c>
      <c r="W285" s="930"/>
      <c r="X285" s="931"/>
      <c r="Y285" s="929" t="s">
        <v>699</v>
      </c>
      <c r="Z285" s="930"/>
      <c r="AA285" s="930"/>
      <c r="AB285" s="931"/>
      <c r="AC285" s="929" t="s">
        <v>700</v>
      </c>
      <c r="AD285" s="930"/>
      <c r="AE285" s="930"/>
      <c r="AF285" s="931"/>
      <c r="AG285" s="929" t="s">
        <v>1531</v>
      </c>
      <c r="AH285" s="930"/>
      <c r="AI285" s="931"/>
      <c r="AJ285" s="929" t="s">
        <v>1561</v>
      </c>
      <c r="AK285" s="930"/>
      <c r="AL285" s="931"/>
      <c r="AM285" s="929" t="s">
        <v>1528</v>
      </c>
      <c r="AN285" s="930"/>
      <c r="AO285" s="930"/>
      <c r="AP285" s="930"/>
      <c r="AQ285" s="931"/>
      <c r="AR285" s="929" t="s">
        <v>1529</v>
      </c>
      <c r="AS285" s="930"/>
      <c r="AT285" s="930"/>
      <c r="AU285" s="930"/>
      <c r="AV285" s="930"/>
      <c r="AW285" s="930"/>
      <c r="AX285" s="931"/>
      <c r="AY285" s="929" t="s">
        <v>1530</v>
      </c>
      <c r="AZ285" s="930"/>
      <c r="BA285" s="931"/>
      <c r="BB285" s="966" t="s">
        <v>1534</v>
      </c>
      <c r="BC285" s="967"/>
      <c r="BD285" s="968"/>
      <c r="BE285" s="966" t="s">
        <v>1535</v>
      </c>
      <c r="BF285" s="967"/>
      <c r="BG285" s="968"/>
      <c r="BH285" s="929" t="s">
        <v>1583</v>
      </c>
      <c r="BI285" s="931"/>
      <c r="BJ285" s="931"/>
      <c r="BK285" s="929" t="s">
        <v>1584</v>
      </c>
      <c r="BL285" s="930"/>
      <c r="BM285" s="931"/>
      <c r="BN285" s="929" t="s">
        <v>1680</v>
      </c>
      <c r="BO285" s="930"/>
      <c r="BP285" s="931"/>
      <c r="BQ285" s="929" t="s">
        <v>1583</v>
      </c>
      <c r="BR285" s="930"/>
      <c r="BS285" s="929" t="s">
        <v>1592</v>
      </c>
      <c r="BT285" s="930"/>
      <c r="BU285" s="931"/>
      <c r="BV285" s="966" t="s">
        <v>1585</v>
      </c>
      <c r="BW285" s="1361"/>
      <c r="BX285" s="968"/>
      <c r="BY285" s="2800"/>
      <c r="BZ285" s="2801"/>
      <c r="CA285" s="2801"/>
      <c r="CB285" s="2801"/>
      <c r="CC285" s="2801"/>
      <c r="CD285" s="2802"/>
      <c r="CE285" s="990" t="s">
        <v>1180</v>
      </c>
      <c r="CF285" s="1422"/>
    </row>
    <row r="286" spans="1:92" s="920" customFormat="1" ht="18.95" customHeight="1">
      <c r="G286" s="2331"/>
      <c r="H286" s="2331"/>
      <c r="I286" s="1064"/>
      <c r="J286" s="1387" t="s">
        <v>1759</v>
      </c>
      <c r="K286" s="1029" t="s">
        <v>1995</v>
      </c>
      <c r="L286" s="1027"/>
      <c r="M286" s="1027"/>
      <c r="N286" s="1027"/>
      <c r="O286" s="1028"/>
      <c r="P286" s="1388" t="s">
        <v>3410</v>
      </c>
      <c r="Q286" s="955"/>
      <c r="R286" s="955"/>
      <c r="S286" s="954" t="s">
        <v>1523</v>
      </c>
      <c r="T286" s="955"/>
      <c r="U286" s="955"/>
      <c r="V286" s="954" t="s">
        <v>1524</v>
      </c>
      <c r="W286" s="955"/>
      <c r="X286" s="955"/>
      <c r="Y286" s="932" t="s">
        <v>1560</v>
      </c>
      <c r="Z286" s="933"/>
      <c r="AA286" s="933"/>
      <c r="AB286" s="934"/>
      <c r="AC286" s="932">
        <v>12345</v>
      </c>
      <c r="AD286" s="933"/>
      <c r="AE286" s="933"/>
      <c r="AF286" s="934"/>
      <c r="AG286" s="932" t="s">
        <v>1518</v>
      </c>
      <c r="AH286" s="933"/>
      <c r="AI286" s="934"/>
      <c r="AJ286" s="932" t="s">
        <v>1526</v>
      </c>
      <c r="AK286" s="933"/>
      <c r="AL286" s="934"/>
      <c r="AM286" s="932" t="s">
        <v>1526</v>
      </c>
      <c r="AN286" s="933"/>
      <c r="AO286" s="933"/>
      <c r="AP286" s="933"/>
      <c r="AQ286" s="934"/>
      <c r="AR286" s="932" t="s">
        <v>1562</v>
      </c>
      <c r="AS286" s="933"/>
      <c r="AT286" s="933"/>
      <c r="AU286" s="933"/>
      <c r="AV286" s="933"/>
      <c r="AW286" s="933"/>
      <c r="AX286" s="934"/>
      <c r="AY286" s="932" t="s">
        <v>1532</v>
      </c>
      <c r="AZ286" s="933"/>
      <c r="BA286" s="934"/>
      <c r="BB286" s="932" t="s">
        <v>1596</v>
      </c>
      <c r="BC286" s="933"/>
      <c r="BD286" s="934"/>
      <c r="BE286" s="932">
        <v>1</v>
      </c>
      <c r="BF286" s="933"/>
      <c r="BG286" s="934"/>
      <c r="BH286" s="932" t="s">
        <v>1595</v>
      </c>
      <c r="BI286" s="933"/>
      <c r="BJ286" s="1005"/>
      <c r="BK286" s="932">
        <v>1</v>
      </c>
      <c r="BL286" s="933"/>
      <c r="BM286" s="934"/>
      <c r="BN286" s="932">
        <v>66</v>
      </c>
      <c r="BO286" s="933"/>
      <c r="BP286" s="934"/>
      <c r="BQ286" s="932" t="s">
        <v>1590</v>
      </c>
      <c r="BR286" s="933"/>
      <c r="BS286" s="1006">
        <v>60</v>
      </c>
      <c r="BT286" s="1007"/>
      <c r="BU286" s="1008"/>
      <c r="BV286" s="1009">
        <v>0</v>
      </c>
      <c r="BW286" s="1007"/>
      <c r="BX286" s="1008"/>
      <c r="BY286" s="932" t="s">
        <v>1562</v>
      </c>
      <c r="BZ286" s="933"/>
      <c r="CA286" s="933"/>
      <c r="CB286" s="933"/>
      <c r="CC286" s="933"/>
      <c r="CD286" s="934"/>
      <c r="CE286" s="993"/>
      <c r="CF286" s="1422"/>
    </row>
    <row r="287" spans="1:92" s="920" customFormat="1" ht="18.95" customHeight="1">
      <c r="G287" s="2331"/>
      <c r="H287" s="2331"/>
      <c r="I287" s="1064"/>
      <c r="J287" s="1387" t="s">
        <v>1759</v>
      </c>
      <c r="K287" s="1029" t="s">
        <v>1995</v>
      </c>
      <c r="L287" s="1027"/>
      <c r="M287" s="1027"/>
      <c r="N287" s="1027"/>
      <c r="O287" s="1028"/>
      <c r="P287" s="1388" t="s">
        <v>3410</v>
      </c>
      <c r="Q287" s="955"/>
      <c r="R287" s="955"/>
      <c r="S287" s="954" t="s">
        <v>1523</v>
      </c>
      <c r="T287" s="955"/>
      <c r="U287" s="955"/>
      <c r="V287" s="954" t="s">
        <v>1524</v>
      </c>
      <c r="W287" s="955"/>
      <c r="X287" s="955"/>
      <c r="Y287" s="932" t="s">
        <v>1560</v>
      </c>
      <c r="Z287" s="933"/>
      <c r="AA287" s="933"/>
      <c r="AB287" s="934"/>
      <c r="AC287" s="932">
        <v>12345</v>
      </c>
      <c r="AD287" s="933"/>
      <c r="AE287" s="933"/>
      <c r="AF287" s="934"/>
      <c r="AG287" s="932" t="s">
        <v>1518</v>
      </c>
      <c r="AH287" s="933"/>
      <c r="AI287" s="934"/>
      <c r="AJ287" s="932" t="s">
        <v>1526</v>
      </c>
      <c r="AK287" s="933"/>
      <c r="AL287" s="934"/>
      <c r="AM287" s="932" t="s">
        <v>1526</v>
      </c>
      <c r="AN287" s="933"/>
      <c r="AO287" s="933"/>
      <c r="AP287" s="933"/>
      <c r="AQ287" s="934"/>
      <c r="AR287" s="932" t="s">
        <v>1562</v>
      </c>
      <c r="AS287" s="933"/>
      <c r="AT287" s="933"/>
      <c r="AU287" s="933"/>
      <c r="AV287" s="933"/>
      <c r="AW287" s="933"/>
      <c r="AX287" s="934"/>
      <c r="AY287" s="932" t="s">
        <v>1532</v>
      </c>
      <c r="AZ287" s="933"/>
      <c r="BA287" s="934"/>
      <c r="BB287" s="932" t="s">
        <v>1597</v>
      </c>
      <c r="BC287" s="933"/>
      <c r="BD287" s="934"/>
      <c r="BE287" s="932">
        <v>2</v>
      </c>
      <c r="BF287" s="933"/>
      <c r="BG287" s="934"/>
      <c r="BH287" s="932" t="s">
        <v>1595</v>
      </c>
      <c r="BI287" s="933"/>
      <c r="BJ287" s="1005"/>
      <c r="BK287" s="932">
        <v>1</v>
      </c>
      <c r="BL287" s="933"/>
      <c r="BM287" s="934"/>
      <c r="BN287" s="932">
        <v>66</v>
      </c>
      <c r="BO287" s="933"/>
      <c r="BP287" s="934"/>
      <c r="BQ287" s="932" t="s">
        <v>1590</v>
      </c>
      <c r="BR287" s="933"/>
      <c r="BS287" s="1006">
        <v>40</v>
      </c>
      <c r="BT287" s="1007"/>
      <c r="BU287" s="1008"/>
      <c r="BV287" s="1009">
        <v>0</v>
      </c>
      <c r="BW287" s="1007"/>
      <c r="BX287" s="1008"/>
      <c r="BY287" s="932" t="s">
        <v>1562</v>
      </c>
      <c r="BZ287" s="933"/>
      <c r="CA287" s="933"/>
      <c r="CB287" s="933"/>
      <c r="CC287" s="933"/>
      <c r="CD287" s="934"/>
      <c r="CE287" s="989"/>
      <c r="CF287" s="1422"/>
    </row>
    <row r="288" spans="1:92" s="920" customFormat="1" ht="18.95" customHeight="1">
      <c r="G288" s="2331"/>
      <c r="H288" s="2331"/>
      <c r="I288" s="1064"/>
      <c r="J288" s="932" t="s">
        <v>737</v>
      </c>
      <c r="K288" s="1029" t="s">
        <v>1995</v>
      </c>
      <c r="L288" s="1027"/>
      <c r="M288" s="1027"/>
      <c r="N288" s="1027"/>
      <c r="O288" s="1028"/>
      <c r="P288" s="1388" t="s">
        <v>3410</v>
      </c>
      <c r="Q288" s="955"/>
      <c r="R288" s="955"/>
      <c r="S288" s="954" t="s">
        <v>1523</v>
      </c>
      <c r="T288" s="955"/>
      <c r="U288" s="955"/>
      <c r="V288" s="954" t="s">
        <v>1524</v>
      </c>
      <c r="W288" s="955"/>
      <c r="X288" s="955"/>
      <c r="Y288" s="932" t="s">
        <v>1560</v>
      </c>
      <c r="Z288" s="933"/>
      <c r="AA288" s="933"/>
      <c r="AB288" s="934"/>
      <c r="AC288" s="932">
        <v>12345</v>
      </c>
      <c r="AD288" s="933"/>
      <c r="AE288" s="933"/>
      <c r="AF288" s="934"/>
      <c r="AG288" s="932" t="s">
        <v>1518</v>
      </c>
      <c r="AH288" s="933"/>
      <c r="AI288" s="934"/>
      <c r="AJ288" s="932" t="s">
        <v>1526</v>
      </c>
      <c r="AK288" s="933"/>
      <c r="AL288" s="934"/>
      <c r="AM288" s="932" t="s">
        <v>1526</v>
      </c>
      <c r="AN288" s="933"/>
      <c r="AO288" s="933"/>
      <c r="AP288" s="933"/>
      <c r="AQ288" s="934"/>
      <c r="AR288" s="932" t="s">
        <v>1562</v>
      </c>
      <c r="AS288" s="933"/>
      <c r="AT288" s="933"/>
      <c r="AU288" s="933"/>
      <c r="AV288" s="933"/>
      <c r="AW288" s="933"/>
      <c r="AX288" s="934"/>
      <c r="AY288" s="932" t="s">
        <v>1532</v>
      </c>
      <c r="AZ288" s="933"/>
      <c r="BA288" s="934"/>
      <c r="BB288" s="932" t="s">
        <v>1597</v>
      </c>
      <c r="BC288" s="933"/>
      <c r="BD288" s="934"/>
      <c r="BE288" s="932">
        <v>3</v>
      </c>
      <c r="BF288" s="933"/>
      <c r="BG288" s="934"/>
      <c r="BH288" s="932" t="s">
        <v>1595</v>
      </c>
      <c r="BI288" s="933"/>
      <c r="BJ288" s="1005"/>
      <c r="BK288" s="932">
        <v>1</v>
      </c>
      <c r="BL288" s="933"/>
      <c r="BM288" s="934"/>
      <c r="BN288" s="932">
        <v>66</v>
      </c>
      <c r="BO288" s="933"/>
      <c r="BP288" s="934"/>
      <c r="BQ288" s="932" t="s">
        <v>1590</v>
      </c>
      <c r="BR288" s="933"/>
      <c r="BS288" s="1006">
        <v>40</v>
      </c>
      <c r="BT288" s="1007"/>
      <c r="BU288" s="1008"/>
      <c r="BV288" s="1009">
        <v>0</v>
      </c>
      <c r="BW288" s="1007"/>
      <c r="BX288" s="1008"/>
      <c r="BY288" s="932" t="s">
        <v>1562</v>
      </c>
      <c r="BZ288" s="933"/>
      <c r="CA288" s="933"/>
      <c r="CB288" s="933"/>
      <c r="CC288" s="933"/>
      <c r="CD288" s="934"/>
      <c r="CE288" s="986"/>
      <c r="CF288" s="1422"/>
    </row>
    <row r="289" spans="1:100" s="920" customFormat="1" ht="5.0999999999999996" customHeight="1">
      <c r="G289" s="2331"/>
      <c r="H289" s="2331"/>
      <c r="I289" s="1064"/>
      <c r="J289" s="2331"/>
      <c r="K289" s="2331"/>
      <c r="L289" s="2331"/>
      <c r="M289" s="2331"/>
      <c r="N289" s="2331"/>
      <c r="O289" s="2331"/>
      <c r="P289" s="2331"/>
      <c r="Q289" s="2331"/>
      <c r="R289" s="2331"/>
      <c r="S289" s="2331"/>
      <c r="T289" s="2331"/>
      <c r="U289" s="2331"/>
      <c r="V289" s="2331"/>
      <c r="W289" s="2331"/>
      <c r="X289" s="2331"/>
      <c r="Y289" s="2331"/>
      <c r="Z289" s="2331"/>
      <c r="AA289" s="2331"/>
      <c r="AB289" s="2331"/>
      <c r="AC289" s="2331"/>
      <c r="AD289" s="2331"/>
      <c r="AE289" s="2331"/>
      <c r="AF289" s="2331"/>
      <c r="AG289" s="2331"/>
      <c r="AH289" s="2331"/>
      <c r="AI289" s="2331"/>
      <c r="AJ289" s="2331"/>
      <c r="AK289" s="2331"/>
      <c r="AL289" s="2331"/>
      <c r="AM289" s="2331"/>
      <c r="AN289" s="2331"/>
      <c r="CE289" s="1073"/>
      <c r="CF289" s="937"/>
      <c r="CO289" s="2331"/>
      <c r="CP289" s="2331"/>
      <c r="CQ289" s="2331"/>
      <c r="CR289" s="2331"/>
      <c r="CS289" s="2331"/>
      <c r="CT289" s="2331"/>
      <c r="CU289" s="2331"/>
      <c r="CV289" s="2331"/>
    </row>
    <row r="290" spans="1:100" s="920" customFormat="1" ht="5.0999999999999996" customHeight="1">
      <c r="G290" s="2331"/>
      <c r="H290" s="2331"/>
      <c r="I290" s="1064"/>
      <c r="J290" s="977"/>
      <c r="K290" s="977"/>
      <c r="L290" s="977"/>
      <c r="M290" s="977"/>
      <c r="N290" s="977"/>
      <c r="O290" s="977"/>
      <c r="P290" s="977"/>
      <c r="Q290" s="977"/>
      <c r="R290" s="977"/>
      <c r="S290" s="977"/>
      <c r="T290" s="977"/>
      <c r="U290" s="977"/>
      <c r="V290" s="977"/>
      <c r="W290" s="977"/>
      <c r="X290" s="977"/>
      <c r="Y290" s="977"/>
      <c r="Z290" s="977"/>
      <c r="AA290" s="977"/>
      <c r="AB290" s="977"/>
      <c r="AC290" s="977"/>
      <c r="AD290" s="977"/>
      <c r="AE290" s="977"/>
      <c r="AF290" s="977"/>
      <c r="AG290" s="977"/>
      <c r="AH290" s="977"/>
      <c r="AI290" s="977"/>
      <c r="AJ290" s="977"/>
      <c r="AK290" s="977"/>
      <c r="AL290" s="977"/>
      <c r="AM290" s="977"/>
      <c r="AN290" s="977"/>
      <c r="AO290" s="977"/>
      <c r="AP290" s="977"/>
      <c r="AQ290" s="977"/>
      <c r="AR290" s="977"/>
      <c r="AS290" s="977"/>
      <c r="AT290" s="977"/>
      <c r="AU290" s="977"/>
      <c r="AV290" s="977"/>
      <c r="AW290" s="977"/>
      <c r="AX290" s="977"/>
      <c r="AY290" s="977"/>
      <c r="AZ290" s="977"/>
      <c r="BA290" s="977"/>
      <c r="BB290" s="977"/>
      <c r="BC290" s="977"/>
      <c r="BD290" s="977"/>
      <c r="BE290" s="977"/>
      <c r="BF290" s="977"/>
      <c r="BG290" s="977"/>
      <c r="BH290" s="977"/>
      <c r="BI290" s="977"/>
      <c r="BJ290" s="977"/>
      <c r="BK290" s="977"/>
      <c r="BL290" s="977"/>
      <c r="BM290" s="977"/>
      <c r="BN290" s="977"/>
      <c r="BO290" s="977"/>
      <c r="BP290" s="977"/>
      <c r="BQ290" s="977"/>
      <c r="BR290" s="977"/>
      <c r="BS290" s="977"/>
      <c r="BT290" s="977"/>
      <c r="BU290" s="977"/>
      <c r="BV290" s="977"/>
      <c r="BW290" s="977"/>
      <c r="BX290" s="977"/>
      <c r="BY290" s="977"/>
      <c r="BZ290" s="977"/>
      <c r="CA290" s="977"/>
      <c r="CB290" s="977"/>
      <c r="CC290" s="977"/>
      <c r="CD290" s="977"/>
      <c r="CE290" s="1371"/>
      <c r="CF290" s="937"/>
      <c r="CO290" s="2331"/>
      <c r="CP290" s="2331"/>
      <c r="CQ290" s="2331"/>
      <c r="CR290" s="2331"/>
      <c r="CS290" s="2331"/>
      <c r="CT290" s="2331"/>
      <c r="CU290" s="2331"/>
      <c r="CV290" s="2331"/>
    </row>
    <row r="291" spans="1:100" s="920" customFormat="1" ht="18.95" customHeight="1">
      <c r="G291" s="2331"/>
      <c r="H291" s="2331"/>
      <c r="I291" s="1064"/>
      <c r="J291" s="1372"/>
      <c r="K291" s="1372"/>
      <c r="L291" s="1372"/>
      <c r="M291" s="1372"/>
      <c r="N291" s="1372"/>
      <c r="O291" s="1372"/>
      <c r="P291" s="1372"/>
      <c r="Q291" s="1372"/>
      <c r="R291" s="1372"/>
      <c r="S291" s="1372"/>
      <c r="T291" s="1372"/>
      <c r="U291" s="1372"/>
      <c r="V291" s="1372"/>
      <c r="W291" s="1372"/>
      <c r="X291" s="1372"/>
      <c r="Y291" s="1372"/>
      <c r="Z291" s="1372"/>
      <c r="AA291" s="1372"/>
      <c r="AB291" s="1372"/>
      <c r="AC291" s="1372"/>
      <c r="AD291" s="1372"/>
      <c r="AE291" s="1372"/>
      <c r="AF291" s="1372"/>
      <c r="AG291" s="1372"/>
      <c r="AH291" s="1372"/>
      <c r="AI291" s="1372"/>
      <c r="AJ291" s="1372"/>
      <c r="AK291" s="1372"/>
      <c r="AL291" s="1372"/>
      <c r="AM291" s="1372"/>
      <c r="AN291" s="1372"/>
      <c r="AO291" s="1372"/>
      <c r="AP291" s="1372"/>
      <c r="AQ291" s="1372"/>
      <c r="AR291" s="1372"/>
      <c r="AS291" s="1372"/>
      <c r="AT291" s="1372"/>
      <c r="AU291" s="1372"/>
      <c r="AV291" s="1372"/>
      <c r="AW291" s="1372"/>
      <c r="AX291" s="1372"/>
      <c r="AY291" s="1372"/>
      <c r="AZ291" s="978"/>
      <c r="BA291" s="1372"/>
      <c r="BB291" s="1242"/>
      <c r="BC291" s="1242"/>
      <c r="BD291" s="1242"/>
      <c r="BE291" s="1242"/>
      <c r="BF291" s="978" t="s">
        <v>1557</v>
      </c>
      <c r="BG291" s="978"/>
      <c r="BH291" s="1372"/>
      <c r="BI291" s="1417" t="s">
        <v>2266</v>
      </c>
      <c r="BJ291" s="977"/>
      <c r="BK291" s="2883">
        <f>BK287+BK286+BK288</f>
        <v>3</v>
      </c>
      <c r="BL291" s="2884"/>
      <c r="BM291" s="2885"/>
      <c r="BN291" s="1355"/>
      <c r="BO291" s="1355"/>
      <c r="BP291" s="1417" t="s">
        <v>2297</v>
      </c>
      <c r="BQ291" s="977"/>
      <c r="BR291" s="977"/>
      <c r="BS291" s="2883">
        <f>BS287+BS286+BS288</f>
        <v>140</v>
      </c>
      <c r="BT291" s="2884"/>
      <c r="BU291" s="2885"/>
      <c r="BV291" s="2883">
        <f>BV287+BV286+BV288</f>
        <v>0</v>
      </c>
      <c r="BW291" s="2884"/>
      <c r="BX291" s="2885"/>
      <c r="BY291" s="1372"/>
      <c r="BZ291" s="1372"/>
      <c r="CA291" s="1372"/>
      <c r="CB291" s="1372"/>
      <c r="CC291" s="1372"/>
      <c r="CD291" s="1372"/>
      <c r="CE291" s="1371"/>
      <c r="CF291" s="937"/>
      <c r="CO291" s="2331"/>
      <c r="CP291" s="2331"/>
      <c r="CQ291" s="2331"/>
      <c r="CR291" s="2331"/>
      <c r="CS291" s="2331"/>
      <c r="CT291" s="2331"/>
      <c r="CU291" s="2331"/>
      <c r="CV291" s="2331"/>
    </row>
    <row r="292" spans="1:100" s="920" customFormat="1" ht="5.0999999999999996" customHeight="1">
      <c r="G292" s="2331"/>
      <c r="H292" s="2331"/>
      <c r="I292" s="1064"/>
      <c r="J292" s="977"/>
      <c r="K292" s="977"/>
      <c r="L292" s="977"/>
      <c r="M292" s="977"/>
      <c r="N292" s="977"/>
      <c r="O292" s="977"/>
      <c r="P292" s="977"/>
      <c r="Q292" s="977"/>
      <c r="R292" s="977"/>
      <c r="S292" s="977"/>
      <c r="T292" s="977"/>
      <c r="U292" s="977"/>
      <c r="V292" s="977"/>
      <c r="W292" s="977"/>
      <c r="X292" s="977"/>
      <c r="Y292" s="977"/>
      <c r="Z292" s="977"/>
      <c r="AA292" s="977"/>
      <c r="AB292" s="977"/>
      <c r="AC292" s="977"/>
      <c r="AD292" s="977"/>
      <c r="AE292" s="977"/>
      <c r="AF292" s="977"/>
      <c r="AG292" s="977"/>
      <c r="AH292" s="977"/>
      <c r="AI292" s="977"/>
      <c r="AJ292" s="977"/>
      <c r="AK292" s="977"/>
      <c r="AL292" s="977"/>
      <c r="AM292" s="977"/>
      <c r="AN292" s="977"/>
      <c r="AO292" s="977"/>
      <c r="AP292" s="977"/>
      <c r="AQ292" s="977"/>
      <c r="AR292" s="977"/>
      <c r="AS292" s="977"/>
      <c r="AT292" s="977"/>
      <c r="AU292" s="977"/>
      <c r="AV292" s="977"/>
      <c r="AW292" s="977"/>
      <c r="AX292" s="977"/>
      <c r="AY292" s="977"/>
      <c r="AZ292" s="977"/>
      <c r="BA292" s="977"/>
      <c r="BB292" s="977"/>
      <c r="BC292" s="977"/>
      <c r="BD292" s="977"/>
      <c r="BE292" s="977"/>
      <c r="BF292" s="977"/>
      <c r="BG292" s="977"/>
      <c r="BH292" s="977"/>
      <c r="BI292" s="977"/>
      <c r="BJ292" s="977"/>
      <c r="BK292" s="977"/>
      <c r="BL292" s="977"/>
      <c r="BM292" s="977"/>
      <c r="BN292" s="977"/>
      <c r="BO292" s="977"/>
      <c r="BP292" s="977"/>
      <c r="BQ292" s="977"/>
      <c r="BR292" s="977"/>
      <c r="BS292" s="977"/>
      <c r="BT292" s="977"/>
      <c r="BU292" s="977"/>
      <c r="BV292" s="977"/>
      <c r="BW292" s="977"/>
      <c r="BX292" s="977"/>
      <c r="BY292" s="977"/>
      <c r="BZ292" s="977"/>
      <c r="CA292" s="977"/>
      <c r="CB292" s="977"/>
      <c r="CC292" s="977"/>
      <c r="CD292" s="977"/>
      <c r="CE292" s="1371"/>
      <c r="CF292" s="937"/>
      <c r="CO292" s="2331"/>
      <c r="CP292" s="2331"/>
      <c r="CQ292" s="2331"/>
      <c r="CR292" s="2331"/>
      <c r="CS292" s="2331"/>
      <c r="CT292" s="2331"/>
      <c r="CU292" s="2331"/>
      <c r="CV292" s="2331"/>
    </row>
    <row r="293" spans="1:100" s="920" customFormat="1" ht="18.95" customHeight="1">
      <c r="G293" s="2331"/>
      <c r="H293" s="2331"/>
      <c r="I293" s="1064"/>
      <c r="J293" s="2331" t="s">
        <v>840</v>
      </c>
      <c r="K293" s="2331"/>
      <c r="L293" s="2331"/>
      <c r="M293" s="2331"/>
      <c r="N293" s="2331"/>
      <c r="O293" s="2331"/>
      <c r="P293" s="2331"/>
      <c r="Q293" s="2331"/>
      <c r="R293" s="2331"/>
      <c r="S293" s="2331"/>
      <c r="BS293" s="2331"/>
      <c r="BT293" s="2331"/>
      <c r="BU293" s="2331"/>
      <c r="BV293" s="2331"/>
      <c r="BW293" s="2331"/>
      <c r="BX293" s="2331"/>
      <c r="BY293" s="2331"/>
      <c r="BZ293" s="2331"/>
      <c r="CF293" s="937"/>
    </row>
    <row r="294" spans="1:100" s="920" customFormat="1" ht="18.95" customHeight="1">
      <c r="G294" s="2331"/>
      <c r="H294" s="2331"/>
      <c r="I294" s="1064"/>
      <c r="J294" s="949" t="s">
        <v>3062</v>
      </c>
      <c r="K294" s="752"/>
      <c r="L294" s="752"/>
      <c r="M294" s="752"/>
      <c r="N294" s="1154" t="s">
        <v>2299</v>
      </c>
      <c r="O294" s="1155"/>
      <c r="P294" s="1155"/>
      <c r="Q294" s="1155"/>
      <c r="R294" s="1155"/>
      <c r="S294" s="1156"/>
      <c r="T294" s="986" t="s">
        <v>912</v>
      </c>
      <c r="U294" s="1046" t="s">
        <v>2116</v>
      </c>
      <c r="V294" s="1047"/>
      <c r="W294" s="1048"/>
      <c r="Y294" s="949" t="s">
        <v>1629</v>
      </c>
      <c r="Z294" s="486"/>
      <c r="AA294" s="486"/>
      <c r="AB294" s="2010" t="s">
        <v>3059</v>
      </c>
      <c r="AC294" s="2011"/>
      <c r="AD294" s="2011"/>
      <c r="AE294" s="2011"/>
      <c r="AF294" s="2011"/>
      <c r="AG294" s="2012"/>
      <c r="AH294" s="1050" t="s">
        <v>3462</v>
      </c>
      <c r="AI294" s="486"/>
      <c r="AL294" s="486"/>
      <c r="BR294" s="2331"/>
      <c r="BS294" s="2331"/>
      <c r="BT294" s="2331"/>
      <c r="BU294" s="2331"/>
      <c r="BV294" s="2331"/>
      <c r="BW294" s="2331"/>
      <c r="BX294" s="2331"/>
      <c r="BY294" s="2331"/>
      <c r="CF294" s="937"/>
    </row>
    <row r="295" spans="1:100" s="920" customFormat="1" ht="5.0999999999999996" customHeight="1">
      <c r="G295" s="2331"/>
      <c r="H295" s="2331"/>
      <c r="I295" s="1064"/>
      <c r="J295" s="2331"/>
      <c r="K295" s="2331"/>
      <c r="L295" s="2331"/>
      <c r="M295" s="2331"/>
      <c r="N295" s="2331"/>
      <c r="O295" s="2331"/>
      <c r="P295" s="2331"/>
      <c r="Q295" s="2331"/>
      <c r="R295" s="2331"/>
      <c r="S295" s="2331"/>
      <c r="T295" s="2331"/>
      <c r="U295" s="2331"/>
      <c r="BP295" s="2331"/>
      <c r="BQ295" s="2331"/>
      <c r="BR295" s="2331"/>
      <c r="BS295" s="2331"/>
      <c r="BT295" s="2331"/>
      <c r="BU295" s="2331"/>
      <c r="BV295" s="2331"/>
      <c r="BW295" s="2331"/>
      <c r="CF295" s="937"/>
    </row>
    <row r="296" spans="1:100" s="920" customFormat="1" ht="18.95" customHeight="1" thickBot="1">
      <c r="G296" s="2331"/>
      <c r="H296" s="2331"/>
      <c r="I296" s="1064"/>
      <c r="CF296" s="937"/>
    </row>
    <row r="297" spans="1:100" s="920" customFormat="1" ht="18.95" customHeight="1">
      <c r="G297" s="2331"/>
      <c r="H297" s="2331"/>
      <c r="I297" s="1064"/>
      <c r="J297" s="1000"/>
      <c r="K297" s="1000"/>
      <c r="L297" s="1000"/>
      <c r="M297" s="1000"/>
      <c r="N297" s="1000"/>
      <c r="O297" s="1000"/>
      <c r="P297" s="1000"/>
      <c r="Q297" s="1000"/>
      <c r="R297" s="1000"/>
      <c r="S297" s="1000"/>
      <c r="T297" s="1000"/>
      <c r="U297" s="1000"/>
      <c r="V297" s="1000"/>
      <c r="W297" s="1000"/>
      <c r="X297" s="1000"/>
      <c r="Y297" s="1000"/>
      <c r="Z297" s="1000"/>
      <c r="AA297" s="1000"/>
      <c r="AB297" s="1000"/>
      <c r="AC297" s="1000"/>
      <c r="AD297" s="1000"/>
      <c r="AE297" s="1000"/>
      <c r="AF297" s="1000"/>
      <c r="AG297" s="1000"/>
      <c r="AH297" s="1000"/>
      <c r="AI297" s="1000"/>
      <c r="AJ297" s="1000"/>
      <c r="AK297" s="1000"/>
      <c r="AL297" s="1000"/>
      <c r="AM297" s="1000"/>
      <c r="AN297" s="1000"/>
      <c r="AO297" s="1000"/>
      <c r="AP297" s="1000"/>
      <c r="AQ297" s="1000"/>
      <c r="AR297" s="1000"/>
      <c r="AS297" s="1000"/>
      <c r="AT297" s="1000"/>
      <c r="AU297" s="1000"/>
      <c r="AV297" s="1000"/>
      <c r="AW297" s="1000"/>
      <c r="AX297" s="1000"/>
      <c r="AY297" s="1000"/>
      <c r="AZ297" s="1000"/>
      <c r="BA297" s="1000"/>
      <c r="BB297" s="1000"/>
      <c r="BC297" s="1000"/>
      <c r="BD297" s="1000"/>
      <c r="BE297" s="1000"/>
      <c r="BF297" s="1000"/>
      <c r="BG297" s="1000"/>
      <c r="BH297" s="1000"/>
      <c r="BI297" s="1000"/>
      <c r="BJ297" s="1000"/>
      <c r="BK297" s="1000"/>
      <c r="BL297" s="1000"/>
      <c r="BM297" s="1000"/>
      <c r="BN297" s="1000"/>
      <c r="BO297" s="1000"/>
      <c r="BP297" s="1000"/>
      <c r="BQ297" s="1000"/>
      <c r="BR297" s="1000"/>
      <c r="BS297" s="1000"/>
      <c r="BT297" s="1000"/>
      <c r="BU297" s="1000"/>
      <c r="BV297" s="1000"/>
      <c r="BW297" s="1000"/>
      <c r="BX297" s="1000"/>
      <c r="BY297" s="1000"/>
      <c r="BZ297" s="1000"/>
      <c r="CA297" s="1000"/>
      <c r="CB297" s="1000"/>
      <c r="CC297" s="1000"/>
      <c r="CD297" s="1000"/>
      <c r="CE297" s="1000"/>
      <c r="CF297" s="937"/>
    </row>
    <row r="298" spans="1:100" s="920" customFormat="1" ht="18.95" customHeight="1">
      <c r="G298" s="2331"/>
      <c r="H298" s="2331"/>
      <c r="I298" s="1064"/>
      <c r="J298" s="1365" t="s">
        <v>2410</v>
      </c>
      <c r="Q298" s="948" t="s">
        <v>1628</v>
      </c>
      <c r="R298" s="947"/>
      <c r="S298" s="947"/>
      <c r="AG298" s="486"/>
      <c r="AH298" s="910" t="s">
        <v>2213</v>
      </c>
      <c r="AI298" s="910"/>
      <c r="AJ298" s="752"/>
      <c r="AK298" s="752"/>
      <c r="AL298" s="2865" t="s">
        <v>1521</v>
      </c>
      <c r="AM298" s="2866"/>
      <c r="AN298" s="2866"/>
      <c r="AO298" s="2866"/>
      <c r="AP298" s="2867"/>
      <c r="BP298" s="2331"/>
      <c r="BQ298" s="2331"/>
      <c r="BR298" s="2331"/>
      <c r="BS298" s="2331"/>
      <c r="BT298" s="2331"/>
      <c r="BU298" s="2331"/>
      <c r="BV298" s="2331"/>
      <c r="BW298" s="2331"/>
      <c r="CF298" s="937"/>
    </row>
    <row r="299" spans="1:100" ht="9.9499999999999993" customHeight="1">
      <c r="A299" s="920"/>
      <c r="B299" s="920"/>
      <c r="C299" s="920"/>
      <c r="D299" s="920"/>
      <c r="E299" s="920"/>
      <c r="F299" s="920"/>
      <c r="I299" s="935"/>
      <c r="J299" s="488"/>
      <c r="X299" s="920"/>
      <c r="Y299" s="920"/>
      <c r="Z299" s="920"/>
      <c r="AA299" s="920"/>
      <c r="AB299" s="920"/>
      <c r="AC299" s="920"/>
      <c r="AD299" s="920"/>
      <c r="AE299" s="920"/>
      <c r="AF299" s="920"/>
      <c r="AG299" s="920"/>
      <c r="AH299" s="920"/>
      <c r="AI299" s="920"/>
      <c r="AJ299" s="920"/>
      <c r="AK299" s="920"/>
      <c r="AL299" s="920"/>
      <c r="AM299" s="920"/>
      <c r="AN299" s="920"/>
      <c r="AO299" s="920"/>
      <c r="BX299" s="920"/>
      <c r="BY299" s="920"/>
      <c r="BZ299" s="920"/>
      <c r="CA299" s="920"/>
      <c r="CB299" s="920"/>
      <c r="CC299" s="920"/>
      <c r="CD299" s="920"/>
      <c r="CE299" s="920"/>
      <c r="CF299" s="937"/>
      <c r="CG299" s="920"/>
      <c r="CH299" s="920"/>
      <c r="CI299" s="920"/>
      <c r="CJ299" s="920"/>
      <c r="CK299" s="920"/>
      <c r="CL299" s="920"/>
      <c r="CM299" s="920"/>
      <c r="CN299" s="920"/>
    </row>
    <row r="300" spans="1:100" ht="18.95" customHeight="1">
      <c r="A300" s="920"/>
      <c r="B300" s="920"/>
      <c r="C300" s="920"/>
      <c r="D300" s="920"/>
      <c r="E300" s="920"/>
      <c r="F300" s="920"/>
      <c r="I300" s="935"/>
      <c r="J300" s="2880" t="s">
        <v>1559</v>
      </c>
      <c r="K300" s="2880" t="s">
        <v>1766</v>
      </c>
      <c r="L300" s="2896" t="s">
        <v>2214</v>
      </c>
      <c r="M300" s="2897"/>
      <c r="N300" s="2897"/>
      <c r="O300" s="2897"/>
      <c r="P300" s="2898"/>
      <c r="Q300" s="966" t="s">
        <v>2147</v>
      </c>
      <c r="R300" s="967"/>
      <c r="S300" s="930"/>
      <c r="T300" s="930"/>
      <c r="U300" s="930"/>
      <c r="V300" s="930"/>
      <c r="W300" s="930"/>
      <c r="X300" s="931"/>
      <c r="Y300" s="931"/>
      <c r="Z300" s="929" t="s">
        <v>1586</v>
      </c>
      <c r="AA300" s="930"/>
      <c r="AB300" s="930"/>
      <c r="AC300" s="930"/>
      <c r="AD300" s="930"/>
      <c r="AE300" s="930"/>
      <c r="AF300" s="930"/>
      <c r="AG300" s="930"/>
      <c r="AH300" s="930"/>
      <c r="AI300" s="930"/>
      <c r="AJ300" s="931"/>
      <c r="AK300" s="929" t="s">
        <v>1527</v>
      </c>
      <c r="AL300" s="930"/>
      <c r="AM300" s="930"/>
      <c r="AN300" s="930"/>
      <c r="AO300" s="930"/>
      <c r="AP300" s="930"/>
      <c r="AQ300" s="930"/>
      <c r="AR300" s="930"/>
      <c r="AS300" s="930"/>
      <c r="AT300" s="930"/>
      <c r="AU300" s="930"/>
      <c r="AV300" s="930"/>
      <c r="AW300" s="930"/>
      <c r="AX300" s="930"/>
      <c r="AY300" s="930"/>
      <c r="AZ300" s="930"/>
      <c r="BA300" s="930"/>
      <c r="BB300" s="930"/>
      <c r="BC300" s="2797" t="s">
        <v>1534</v>
      </c>
      <c r="BD300" s="2798"/>
      <c r="BE300" s="2799"/>
      <c r="BF300" s="2797" t="s">
        <v>1535</v>
      </c>
      <c r="BG300" s="2798"/>
      <c r="BH300" s="2799"/>
      <c r="BI300" s="929" t="s">
        <v>2305</v>
      </c>
      <c r="BJ300" s="930"/>
      <c r="BK300" s="930"/>
      <c r="BL300" s="930"/>
      <c r="BM300" s="930"/>
      <c r="BN300" s="931"/>
      <c r="BO300" s="930"/>
      <c r="BP300" s="930"/>
      <c r="BQ300" s="931"/>
      <c r="BR300" s="930" t="s">
        <v>1612</v>
      </c>
      <c r="BS300" s="930"/>
      <c r="BT300" s="930"/>
      <c r="BU300" s="930"/>
      <c r="BV300" s="931"/>
      <c r="BW300" s="930"/>
      <c r="BX300" s="930"/>
      <c r="BY300" s="931"/>
      <c r="BZ300" s="2797" t="s">
        <v>1525</v>
      </c>
      <c r="CA300" s="2848"/>
      <c r="CB300" s="2848"/>
      <c r="CC300" s="2848"/>
      <c r="CD300" s="2848"/>
      <c r="CE300" s="2799"/>
      <c r="CF300" s="937"/>
      <c r="CG300" s="920"/>
      <c r="CH300" s="920"/>
      <c r="CI300" s="920"/>
      <c r="CJ300" s="920"/>
    </row>
    <row r="301" spans="1:100" ht="18.95" customHeight="1">
      <c r="A301" s="920"/>
      <c r="B301" s="920"/>
      <c r="C301" s="920"/>
      <c r="D301" s="920"/>
      <c r="E301" s="920"/>
      <c r="F301" s="920"/>
      <c r="I301" s="935"/>
      <c r="J301" s="2881"/>
      <c r="K301" s="2881"/>
      <c r="L301" s="2899"/>
      <c r="M301" s="2900"/>
      <c r="N301" s="2900"/>
      <c r="O301" s="2900"/>
      <c r="P301" s="2901"/>
      <c r="Q301" s="929" t="s">
        <v>3412</v>
      </c>
      <c r="R301" s="930"/>
      <c r="S301" s="931"/>
      <c r="T301" s="929" t="s">
        <v>2138</v>
      </c>
      <c r="U301" s="930"/>
      <c r="V301" s="931"/>
      <c r="W301" s="929" t="s">
        <v>2139</v>
      </c>
      <c r="X301" s="931"/>
      <c r="Y301" s="931"/>
      <c r="Z301" s="929" t="s">
        <v>699</v>
      </c>
      <c r="AA301" s="930"/>
      <c r="AB301" s="930"/>
      <c r="AC301" s="931"/>
      <c r="AD301" s="929" t="s">
        <v>700</v>
      </c>
      <c r="AE301" s="930"/>
      <c r="AF301" s="930"/>
      <c r="AG301" s="931"/>
      <c r="AH301" s="929" t="s">
        <v>1531</v>
      </c>
      <c r="AI301" s="930"/>
      <c r="AJ301" s="931"/>
      <c r="AK301" s="929" t="s">
        <v>1561</v>
      </c>
      <c r="AL301" s="930"/>
      <c r="AM301" s="931"/>
      <c r="AN301" s="929" t="s">
        <v>1528</v>
      </c>
      <c r="AO301" s="930"/>
      <c r="AP301" s="930"/>
      <c r="AQ301" s="930"/>
      <c r="AR301" s="931"/>
      <c r="AS301" s="929" t="s">
        <v>1529</v>
      </c>
      <c r="AT301" s="930"/>
      <c r="AU301" s="930"/>
      <c r="AV301" s="930"/>
      <c r="AW301" s="930"/>
      <c r="AX301" s="930"/>
      <c r="AY301" s="931"/>
      <c r="AZ301" s="929" t="s">
        <v>1530</v>
      </c>
      <c r="BA301" s="930"/>
      <c r="BB301" s="931"/>
      <c r="BC301" s="2800"/>
      <c r="BD301" s="2801"/>
      <c r="BE301" s="2802"/>
      <c r="BF301" s="2800"/>
      <c r="BG301" s="2801"/>
      <c r="BH301" s="2802"/>
      <c r="BI301" s="963" t="s">
        <v>1545</v>
      </c>
      <c r="BJ301" s="964"/>
      <c r="BK301" s="965"/>
      <c r="BL301" s="930" t="s">
        <v>2301</v>
      </c>
      <c r="BM301" s="930"/>
      <c r="BN301" s="931"/>
      <c r="BO301" s="929" t="s">
        <v>1680</v>
      </c>
      <c r="BP301" s="930"/>
      <c r="BQ301" s="931"/>
      <c r="BR301" s="929" t="s">
        <v>1583</v>
      </c>
      <c r="BS301" s="930"/>
      <c r="BT301" s="929" t="s">
        <v>1592</v>
      </c>
      <c r="BU301" s="930"/>
      <c r="BV301" s="931"/>
      <c r="BW301" s="929" t="s">
        <v>1585</v>
      </c>
      <c r="BX301" s="930"/>
      <c r="BY301" s="931"/>
      <c r="BZ301" s="2800"/>
      <c r="CA301" s="2801"/>
      <c r="CB301" s="2801"/>
      <c r="CC301" s="2801"/>
      <c r="CD301" s="2801"/>
      <c r="CE301" s="2802"/>
      <c r="CF301" s="937"/>
      <c r="CG301" s="920"/>
      <c r="CH301" s="920"/>
      <c r="CI301" s="920"/>
      <c r="CJ301" s="920"/>
    </row>
    <row r="302" spans="1:100" ht="18.95" customHeight="1">
      <c r="A302" s="920"/>
      <c r="B302" s="920"/>
      <c r="C302" s="920"/>
      <c r="D302" s="920"/>
      <c r="E302" s="920"/>
      <c r="F302" s="920"/>
      <c r="I302" s="935"/>
      <c r="J302" s="932" t="s">
        <v>737</v>
      </c>
      <c r="K302" s="932" t="s">
        <v>1781</v>
      </c>
      <c r="L302" s="917" t="s">
        <v>2298</v>
      </c>
      <c r="M302" s="918"/>
      <c r="N302" s="918"/>
      <c r="O302" s="918"/>
      <c r="P302" s="919"/>
      <c r="Q302" s="1388" t="s">
        <v>3410</v>
      </c>
      <c r="R302" s="955"/>
      <c r="S302" s="955"/>
      <c r="T302" s="954" t="s">
        <v>1523</v>
      </c>
      <c r="U302" s="955"/>
      <c r="V302" s="955"/>
      <c r="W302" s="954" t="s">
        <v>1524</v>
      </c>
      <c r="X302" s="955"/>
      <c r="Y302" s="1028"/>
      <c r="Z302" s="932" t="s">
        <v>1560</v>
      </c>
      <c r="AA302" s="933"/>
      <c r="AB302" s="933"/>
      <c r="AC302" s="934"/>
      <c r="AD302" s="932">
        <v>12345</v>
      </c>
      <c r="AE302" s="933"/>
      <c r="AF302" s="933"/>
      <c r="AG302" s="934"/>
      <c r="AH302" s="932" t="s">
        <v>1518</v>
      </c>
      <c r="AI302" s="933"/>
      <c r="AJ302" s="934"/>
      <c r="AK302" s="932" t="s">
        <v>1526</v>
      </c>
      <c r="AL302" s="933"/>
      <c r="AM302" s="934"/>
      <c r="AN302" s="932" t="s">
        <v>1526</v>
      </c>
      <c r="AO302" s="933"/>
      <c r="AP302" s="933"/>
      <c r="AQ302" s="933"/>
      <c r="AR302" s="934"/>
      <c r="AS302" s="932" t="s">
        <v>1562</v>
      </c>
      <c r="AT302" s="933"/>
      <c r="AU302" s="933"/>
      <c r="AV302" s="933"/>
      <c r="AW302" s="933"/>
      <c r="AX302" s="933"/>
      <c r="AY302" s="934"/>
      <c r="AZ302" s="932" t="s">
        <v>1532</v>
      </c>
      <c r="BA302" s="933"/>
      <c r="BB302" s="934"/>
      <c r="BC302" s="954" t="s">
        <v>1596</v>
      </c>
      <c r="BD302" s="955"/>
      <c r="BE302" s="971"/>
      <c r="BF302" s="954">
        <v>1</v>
      </c>
      <c r="BG302" s="955"/>
      <c r="BH302" s="971"/>
      <c r="BI302" s="954" t="s">
        <v>1595</v>
      </c>
      <c r="BJ302" s="955"/>
      <c r="BK302" s="971"/>
      <c r="BL302" s="954">
        <v>1</v>
      </c>
      <c r="BM302" s="955"/>
      <c r="BN302" s="971"/>
      <c r="BO302" s="954">
        <v>66</v>
      </c>
      <c r="BP302" s="955"/>
      <c r="BQ302" s="971"/>
      <c r="BR302" s="954" t="s">
        <v>1590</v>
      </c>
      <c r="BS302" s="955"/>
      <c r="BT302" s="1006">
        <v>60</v>
      </c>
      <c r="BU302" s="1007"/>
      <c r="BV302" s="1008"/>
      <c r="BW302" s="1009">
        <v>0</v>
      </c>
      <c r="BX302" s="1007"/>
      <c r="BY302" s="1008"/>
      <c r="BZ302" s="932" t="s">
        <v>1562</v>
      </c>
      <c r="CA302" s="933"/>
      <c r="CB302" s="933"/>
      <c r="CC302" s="933"/>
      <c r="CD302" s="933"/>
      <c r="CE302" s="934"/>
      <c r="CF302" s="937"/>
      <c r="CG302" s="920"/>
      <c r="CH302" s="920"/>
      <c r="CI302" s="920"/>
      <c r="CJ302" s="920"/>
    </row>
    <row r="303" spans="1:100" ht="18.95" customHeight="1">
      <c r="A303" s="920"/>
      <c r="B303" s="920"/>
      <c r="C303" s="920"/>
      <c r="D303" s="920"/>
      <c r="E303" s="920"/>
      <c r="F303" s="920"/>
      <c r="I303" s="935"/>
      <c r="J303" s="932" t="s">
        <v>737</v>
      </c>
      <c r="K303" s="932" t="s">
        <v>1781</v>
      </c>
      <c r="L303" s="917" t="s">
        <v>2298</v>
      </c>
      <c r="M303" s="918"/>
      <c r="N303" s="918"/>
      <c r="O303" s="918"/>
      <c r="P303" s="919"/>
      <c r="Q303" s="1388" t="s">
        <v>3410</v>
      </c>
      <c r="R303" s="955"/>
      <c r="S303" s="955"/>
      <c r="T303" s="954" t="s">
        <v>1523</v>
      </c>
      <c r="U303" s="955"/>
      <c r="V303" s="955"/>
      <c r="W303" s="954" t="s">
        <v>1524</v>
      </c>
      <c r="X303" s="955"/>
      <c r="Y303" s="1028"/>
      <c r="Z303" s="932" t="s">
        <v>1560</v>
      </c>
      <c r="AA303" s="933"/>
      <c r="AB303" s="933"/>
      <c r="AC303" s="934"/>
      <c r="AD303" s="932">
        <v>12345</v>
      </c>
      <c r="AE303" s="933"/>
      <c r="AF303" s="933"/>
      <c r="AG303" s="934"/>
      <c r="AH303" s="932" t="s">
        <v>1518</v>
      </c>
      <c r="AI303" s="933"/>
      <c r="AJ303" s="934"/>
      <c r="AK303" s="932" t="s">
        <v>1526</v>
      </c>
      <c r="AL303" s="933"/>
      <c r="AM303" s="934"/>
      <c r="AN303" s="932" t="s">
        <v>1526</v>
      </c>
      <c r="AO303" s="933"/>
      <c r="AP303" s="933"/>
      <c r="AQ303" s="933"/>
      <c r="AR303" s="934"/>
      <c r="AS303" s="932" t="s">
        <v>1562</v>
      </c>
      <c r="AT303" s="933"/>
      <c r="AU303" s="933"/>
      <c r="AV303" s="933"/>
      <c r="AW303" s="933"/>
      <c r="AX303" s="933"/>
      <c r="AY303" s="934"/>
      <c r="AZ303" s="932" t="s">
        <v>1532</v>
      </c>
      <c r="BA303" s="933"/>
      <c r="BB303" s="934"/>
      <c r="BC303" s="954" t="s">
        <v>1596</v>
      </c>
      <c r="BD303" s="955"/>
      <c r="BE303" s="971"/>
      <c r="BF303" s="954">
        <v>2</v>
      </c>
      <c r="BG303" s="955"/>
      <c r="BH303" s="971"/>
      <c r="BI303" s="954" t="s">
        <v>1595</v>
      </c>
      <c r="BJ303" s="955"/>
      <c r="BK303" s="971"/>
      <c r="BL303" s="954">
        <v>1</v>
      </c>
      <c r="BM303" s="955"/>
      <c r="BN303" s="971"/>
      <c r="BO303" s="954">
        <v>66</v>
      </c>
      <c r="BP303" s="955"/>
      <c r="BQ303" s="971"/>
      <c r="BR303" s="954" t="s">
        <v>1590</v>
      </c>
      <c r="BS303" s="955"/>
      <c r="BT303" s="1006">
        <v>50</v>
      </c>
      <c r="BU303" s="1007"/>
      <c r="BV303" s="1008"/>
      <c r="BW303" s="1009">
        <v>0</v>
      </c>
      <c r="BX303" s="1007"/>
      <c r="BY303" s="1008"/>
      <c r="BZ303" s="932" t="s">
        <v>1562</v>
      </c>
      <c r="CA303" s="933"/>
      <c r="CB303" s="933"/>
      <c r="CC303" s="933"/>
      <c r="CD303" s="933"/>
      <c r="CE303" s="934"/>
      <c r="CF303" s="937"/>
      <c r="CG303" s="920"/>
      <c r="CH303" s="920"/>
      <c r="CI303" s="920"/>
      <c r="CJ303" s="920"/>
    </row>
    <row r="304" spans="1:100" ht="5.0999999999999996" customHeight="1">
      <c r="A304" s="920"/>
      <c r="B304" s="920"/>
      <c r="C304" s="920"/>
      <c r="D304" s="920"/>
      <c r="E304" s="920"/>
      <c r="F304" s="920"/>
      <c r="I304" s="935"/>
      <c r="J304" s="974"/>
      <c r="K304" s="974"/>
      <c r="L304" s="974"/>
      <c r="M304" s="974"/>
      <c r="N304" s="974"/>
      <c r="O304" s="974"/>
      <c r="P304" s="974"/>
      <c r="Q304" s="974"/>
      <c r="R304" s="920"/>
      <c r="S304" s="920"/>
      <c r="T304" s="920"/>
      <c r="U304" s="920"/>
      <c r="V304" s="920"/>
      <c r="W304" s="920"/>
      <c r="X304" s="920"/>
      <c r="Y304" s="920"/>
      <c r="Z304" s="920"/>
      <c r="AA304" s="920"/>
      <c r="AB304" s="920"/>
      <c r="AC304" s="920"/>
      <c r="AD304" s="920"/>
      <c r="AE304" s="920"/>
      <c r="AF304" s="920"/>
      <c r="AG304" s="920"/>
      <c r="AH304" s="920"/>
      <c r="AI304" s="920"/>
      <c r="AJ304" s="920"/>
      <c r="AK304" s="920"/>
      <c r="AL304" s="920"/>
      <c r="AM304" s="920"/>
      <c r="AN304" s="920"/>
      <c r="AO304" s="920"/>
      <c r="AP304" s="920"/>
      <c r="AQ304" s="920"/>
      <c r="AR304" s="920"/>
      <c r="AS304" s="920"/>
      <c r="AT304" s="920"/>
      <c r="AU304" s="920"/>
      <c r="AV304" s="920"/>
      <c r="AW304" s="920"/>
      <c r="AX304" s="920"/>
      <c r="AY304" s="920"/>
      <c r="AZ304" s="920"/>
      <c r="BA304" s="920"/>
      <c r="BB304" s="920"/>
      <c r="BC304" s="920"/>
      <c r="BD304" s="920"/>
      <c r="BE304" s="920"/>
      <c r="BF304" s="920"/>
      <c r="BG304" s="920"/>
      <c r="BH304" s="920"/>
      <c r="BI304" s="920"/>
      <c r="BJ304" s="920"/>
      <c r="BK304" s="920"/>
      <c r="BL304" s="920"/>
      <c r="BM304" s="920"/>
      <c r="BN304" s="920"/>
      <c r="BO304" s="920"/>
      <c r="BP304" s="920"/>
      <c r="BQ304" s="920"/>
      <c r="BR304" s="920"/>
      <c r="BS304" s="920"/>
      <c r="BT304" s="920"/>
      <c r="BU304" s="920"/>
      <c r="BV304" s="920"/>
      <c r="BW304" s="920"/>
      <c r="BX304" s="920"/>
      <c r="BY304" s="920"/>
      <c r="BZ304" s="920"/>
      <c r="CA304" s="920"/>
      <c r="CB304" s="920"/>
      <c r="CC304" s="920"/>
      <c r="CD304" s="920"/>
      <c r="CE304" s="920"/>
      <c r="CF304" s="937"/>
      <c r="CG304" s="920"/>
      <c r="CH304" s="920"/>
      <c r="CI304" s="920"/>
      <c r="CJ304" s="920"/>
    </row>
    <row r="305" spans="1:95" ht="5.0999999999999996" customHeight="1">
      <c r="A305" s="920"/>
      <c r="B305" s="920"/>
      <c r="C305" s="920"/>
      <c r="D305" s="920"/>
      <c r="E305" s="920"/>
      <c r="F305" s="920"/>
      <c r="I305" s="935"/>
      <c r="J305" s="977"/>
      <c r="K305" s="977"/>
      <c r="L305" s="977"/>
      <c r="M305" s="977"/>
      <c r="N305" s="977"/>
      <c r="O305" s="977"/>
      <c r="P305" s="977"/>
      <c r="Q305" s="977"/>
      <c r="R305" s="977"/>
      <c r="S305" s="977"/>
      <c r="T305" s="977"/>
      <c r="U305" s="977"/>
      <c r="V305" s="977"/>
      <c r="W305" s="977"/>
      <c r="X305" s="977"/>
      <c r="Y305" s="977"/>
      <c r="Z305" s="977"/>
      <c r="AA305" s="977"/>
      <c r="AB305" s="977"/>
      <c r="AC305" s="977"/>
      <c r="AD305" s="977"/>
      <c r="AE305" s="977"/>
      <c r="AF305" s="977"/>
      <c r="AG305" s="977"/>
      <c r="AH305" s="977"/>
      <c r="AI305" s="977"/>
      <c r="AJ305" s="977"/>
      <c r="AK305" s="977"/>
      <c r="AL305" s="977"/>
      <c r="AM305" s="977"/>
      <c r="AN305" s="977"/>
      <c r="AO305" s="977"/>
      <c r="AP305" s="977"/>
      <c r="AQ305" s="977"/>
      <c r="AR305" s="977"/>
      <c r="AS305" s="977"/>
      <c r="AT305" s="977"/>
      <c r="AU305" s="977"/>
      <c r="AV305" s="977"/>
      <c r="AW305" s="977"/>
      <c r="AX305" s="977"/>
      <c r="AY305" s="977"/>
      <c r="AZ305" s="977"/>
      <c r="BA305" s="977"/>
      <c r="BB305" s="977"/>
      <c r="BC305" s="977"/>
      <c r="BD305" s="977"/>
      <c r="BE305" s="977"/>
      <c r="BF305" s="977"/>
      <c r="BG305" s="977"/>
      <c r="BH305" s="977"/>
      <c r="BI305" s="977"/>
      <c r="BJ305" s="1354"/>
      <c r="BK305" s="1354"/>
      <c r="BL305" s="1354"/>
      <c r="BM305" s="1354"/>
      <c r="BN305" s="1354"/>
      <c r="BO305" s="1354"/>
      <c r="BP305" s="1354"/>
      <c r="BQ305" s="1242"/>
      <c r="BR305" s="1242"/>
      <c r="BS305" s="1242"/>
      <c r="BT305" s="1242"/>
      <c r="BU305" s="1242"/>
      <c r="BV305" s="1242"/>
      <c r="BW305" s="1242"/>
      <c r="BX305" s="1242"/>
      <c r="BY305" s="1242"/>
      <c r="BZ305" s="1242"/>
      <c r="CA305" s="1242"/>
      <c r="CB305" s="1242"/>
      <c r="CC305" s="1242"/>
      <c r="CD305" s="1242"/>
      <c r="CE305" s="1242"/>
      <c r="CF305" s="937"/>
      <c r="CG305" s="920"/>
      <c r="CH305" s="920"/>
      <c r="CI305" s="920"/>
      <c r="CJ305" s="920"/>
    </row>
    <row r="306" spans="1:95" ht="18.95" customHeight="1">
      <c r="A306" s="920"/>
      <c r="B306" s="920"/>
      <c r="C306" s="920"/>
      <c r="D306" s="920"/>
      <c r="E306" s="920"/>
      <c r="F306" s="920"/>
      <c r="I306" s="935"/>
      <c r="J306" s="1372"/>
      <c r="K306" s="1372"/>
      <c r="L306" s="1372"/>
      <c r="M306" s="1372"/>
      <c r="N306" s="1372"/>
      <c r="O306" s="1372"/>
      <c r="P306" s="1372"/>
      <c r="Q306" s="1372"/>
      <c r="R306" s="1372"/>
      <c r="S306" s="1372"/>
      <c r="T306" s="1372"/>
      <c r="U306" s="1372"/>
      <c r="V306" s="1372"/>
      <c r="W306" s="1372"/>
      <c r="X306" s="1372"/>
      <c r="Y306" s="1372"/>
      <c r="Z306" s="1372"/>
      <c r="AA306" s="1372"/>
      <c r="AB306" s="1372"/>
      <c r="AC306" s="1372"/>
      <c r="AD306" s="1372"/>
      <c r="AE306" s="1372"/>
      <c r="AF306" s="1372"/>
      <c r="AG306" s="1372"/>
      <c r="AH306" s="1372"/>
      <c r="AI306" s="1372"/>
      <c r="AJ306" s="1372"/>
      <c r="AK306" s="1372"/>
      <c r="AL306" s="1372"/>
      <c r="AM306" s="1372"/>
      <c r="AN306" s="1372"/>
      <c r="AO306" s="1372"/>
      <c r="AP306" s="1372"/>
      <c r="AQ306" s="1372"/>
      <c r="AR306" s="1372"/>
      <c r="AS306" s="1372"/>
      <c r="AT306" s="1372"/>
      <c r="AU306" s="1372"/>
      <c r="AV306" s="1372"/>
      <c r="AW306" s="1372"/>
      <c r="AX306" s="1372"/>
      <c r="AY306" s="1372"/>
      <c r="AZ306" s="1372"/>
      <c r="BA306" s="978"/>
      <c r="BB306" s="1372"/>
      <c r="BC306" s="1372"/>
      <c r="BD306" s="1372"/>
      <c r="BE306" s="1372"/>
      <c r="BF306" s="1372"/>
      <c r="BG306" s="978" t="s">
        <v>1557</v>
      </c>
      <c r="BH306" s="978"/>
      <c r="BI306" s="1372"/>
      <c r="BJ306" s="1417" t="s">
        <v>2266</v>
      </c>
      <c r="BK306" s="977"/>
      <c r="BL306" s="2889">
        <f>BL302+BL303</f>
        <v>2</v>
      </c>
      <c r="BM306" s="2887"/>
      <c r="BN306" s="2888"/>
      <c r="BO306" s="1355"/>
      <c r="BP306" s="1355"/>
      <c r="BQ306" s="1417" t="s">
        <v>2297</v>
      </c>
      <c r="BR306" s="1079"/>
      <c r="BS306" s="980"/>
      <c r="BT306" s="2889">
        <f>BT302+BT303</f>
        <v>110</v>
      </c>
      <c r="BU306" s="2887"/>
      <c r="BV306" s="2888"/>
      <c r="BW306" s="2889">
        <f>BW302+BW303</f>
        <v>0</v>
      </c>
      <c r="BX306" s="2887"/>
      <c r="BY306" s="2888"/>
      <c r="BZ306" s="977"/>
      <c r="CA306" s="977"/>
      <c r="CB306" s="977"/>
      <c r="CC306" s="977"/>
      <c r="CD306" s="977"/>
      <c r="CE306" s="977"/>
      <c r="CF306" s="937"/>
      <c r="CG306" s="920"/>
      <c r="CH306" s="920"/>
      <c r="CI306" s="920"/>
      <c r="CJ306" s="920"/>
    </row>
    <row r="307" spans="1:95" ht="5.0999999999999996" customHeight="1">
      <c r="A307" s="920"/>
      <c r="B307" s="920"/>
      <c r="C307" s="920"/>
      <c r="D307" s="920"/>
      <c r="E307" s="920"/>
      <c r="F307" s="920"/>
      <c r="I307" s="935"/>
      <c r="J307" s="977"/>
      <c r="K307" s="977"/>
      <c r="L307" s="977"/>
      <c r="M307" s="977"/>
      <c r="N307" s="977"/>
      <c r="O307" s="977"/>
      <c r="P307" s="977"/>
      <c r="Q307" s="977"/>
      <c r="R307" s="977"/>
      <c r="S307" s="977"/>
      <c r="T307" s="977"/>
      <c r="U307" s="977"/>
      <c r="V307" s="977"/>
      <c r="W307" s="977"/>
      <c r="X307" s="977"/>
      <c r="Y307" s="977"/>
      <c r="Z307" s="977"/>
      <c r="AA307" s="977"/>
      <c r="AB307" s="977"/>
      <c r="AC307" s="977"/>
      <c r="AD307" s="977"/>
      <c r="AE307" s="977"/>
      <c r="AF307" s="977"/>
      <c r="AG307" s="977"/>
      <c r="AH307" s="977"/>
      <c r="AI307" s="977"/>
      <c r="AJ307" s="977"/>
      <c r="AK307" s="977"/>
      <c r="AL307" s="977"/>
      <c r="AM307" s="977"/>
      <c r="AN307" s="977"/>
      <c r="AO307" s="977"/>
      <c r="AP307" s="977"/>
      <c r="AQ307" s="977"/>
      <c r="AR307" s="977"/>
      <c r="AS307" s="977"/>
      <c r="AT307" s="977"/>
      <c r="AU307" s="977"/>
      <c r="AV307" s="977"/>
      <c r="AW307" s="977"/>
      <c r="AX307" s="977"/>
      <c r="AY307" s="977"/>
      <c r="AZ307" s="977"/>
      <c r="BA307" s="977"/>
      <c r="BB307" s="977"/>
      <c r="BC307" s="977"/>
      <c r="BD307" s="977"/>
      <c r="BE307" s="977"/>
      <c r="BF307" s="977"/>
      <c r="BG307" s="977"/>
      <c r="BH307" s="977"/>
      <c r="BI307" s="977"/>
      <c r="BJ307" s="977"/>
      <c r="BK307" s="977"/>
      <c r="BL307" s="977"/>
      <c r="BM307" s="977"/>
      <c r="BN307" s="977"/>
      <c r="BO307" s="1354"/>
      <c r="BP307" s="1354"/>
      <c r="BQ307" s="1242"/>
      <c r="BR307" s="977"/>
      <c r="BS307" s="977"/>
      <c r="BT307" s="977"/>
      <c r="BU307" s="977"/>
      <c r="BV307" s="977"/>
      <c r="BW307" s="977"/>
      <c r="BX307" s="977"/>
      <c r="BY307" s="977"/>
      <c r="BZ307" s="977"/>
      <c r="CA307" s="977"/>
      <c r="CB307" s="977"/>
      <c r="CC307" s="977"/>
      <c r="CD307" s="977"/>
      <c r="CE307" s="977"/>
      <c r="CF307" s="937"/>
      <c r="CG307" s="920"/>
      <c r="CH307" s="920"/>
      <c r="CI307" s="920"/>
      <c r="CJ307" s="920"/>
    </row>
    <row r="308" spans="1:95" ht="9.9499999999999993" customHeight="1">
      <c r="A308" s="920"/>
      <c r="B308" s="920"/>
      <c r="C308" s="920"/>
      <c r="D308" s="920"/>
      <c r="E308" s="920"/>
      <c r="F308" s="920"/>
      <c r="I308" s="936"/>
      <c r="J308" s="945"/>
      <c r="K308" s="945"/>
      <c r="L308" s="945"/>
      <c r="M308" s="945"/>
      <c r="N308" s="945"/>
      <c r="O308" s="945"/>
      <c r="P308" s="945"/>
      <c r="Q308" s="945"/>
      <c r="R308" s="939"/>
      <c r="S308" s="939"/>
      <c r="T308" s="939"/>
      <c r="U308" s="939"/>
      <c r="V308" s="939"/>
      <c r="W308" s="939"/>
      <c r="X308" s="939"/>
      <c r="Y308" s="939"/>
      <c r="Z308" s="939"/>
      <c r="AA308" s="939"/>
      <c r="AB308" s="939"/>
      <c r="AC308" s="939"/>
      <c r="AD308" s="939"/>
      <c r="AE308" s="939"/>
      <c r="AF308" s="939"/>
      <c r="AG308" s="939"/>
      <c r="AH308" s="939"/>
      <c r="AI308" s="939"/>
      <c r="AJ308" s="939"/>
      <c r="AK308" s="939"/>
      <c r="AL308" s="939"/>
      <c r="AM308" s="939"/>
      <c r="AN308" s="939"/>
      <c r="AO308" s="939"/>
      <c r="AP308" s="939"/>
      <c r="AQ308" s="939"/>
      <c r="AR308" s="939"/>
      <c r="AS308" s="939"/>
      <c r="AT308" s="939"/>
      <c r="AU308" s="939"/>
      <c r="AV308" s="939"/>
      <c r="AW308" s="939"/>
      <c r="AX308" s="939"/>
      <c r="AY308" s="939"/>
      <c r="AZ308" s="939"/>
      <c r="BA308" s="939"/>
      <c r="BB308" s="939"/>
      <c r="BC308" s="939"/>
      <c r="BD308" s="939"/>
      <c r="BE308" s="939"/>
      <c r="BF308" s="939"/>
      <c r="BG308" s="939"/>
      <c r="BH308" s="939"/>
      <c r="BI308" s="939"/>
      <c r="BJ308" s="939"/>
      <c r="BK308" s="939"/>
      <c r="BL308" s="939"/>
      <c r="BM308" s="939"/>
      <c r="BN308" s="939"/>
      <c r="BO308" s="939"/>
      <c r="BP308" s="939"/>
      <c r="BQ308" s="939"/>
      <c r="BR308" s="939"/>
      <c r="BS308" s="939"/>
      <c r="BT308" s="939"/>
      <c r="BU308" s="939"/>
      <c r="BV308" s="939"/>
      <c r="BW308" s="939"/>
      <c r="BX308" s="939"/>
      <c r="BY308" s="939"/>
      <c r="BZ308" s="939"/>
      <c r="CA308" s="939"/>
      <c r="CB308" s="939"/>
      <c r="CC308" s="939"/>
      <c r="CD308" s="939"/>
      <c r="CE308" s="939"/>
      <c r="CF308" s="940"/>
      <c r="CG308" s="920"/>
      <c r="CH308" s="920"/>
      <c r="CI308" s="920"/>
      <c r="CJ308" s="920"/>
    </row>
    <row r="309" spans="1:95" ht="18.95" customHeight="1">
      <c r="A309" s="920"/>
      <c r="B309" s="920"/>
      <c r="C309" s="920"/>
      <c r="D309" s="920"/>
      <c r="E309" s="920"/>
      <c r="F309" s="920"/>
      <c r="J309" s="1049"/>
      <c r="K309" s="488"/>
      <c r="L309" s="488"/>
      <c r="M309" s="488"/>
      <c r="N309" s="488"/>
      <c r="O309" s="488"/>
      <c r="P309" s="488"/>
      <c r="Q309" s="488"/>
      <c r="R309" s="488"/>
      <c r="S309" s="488"/>
      <c r="T309" s="488"/>
      <c r="U309" s="488"/>
    </row>
    <row r="310" spans="1:95" ht="18.95" customHeight="1">
      <c r="A310" s="920"/>
      <c r="B310" s="920"/>
      <c r="C310" s="920"/>
      <c r="D310" s="920"/>
      <c r="E310" s="920"/>
      <c r="F310" s="920"/>
      <c r="J310" s="488"/>
      <c r="K310" s="488"/>
      <c r="L310" s="488"/>
      <c r="M310" s="488"/>
      <c r="N310" s="488"/>
      <c r="O310" s="488"/>
      <c r="P310" s="488"/>
      <c r="Q310" s="488"/>
      <c r="R310" s="488"/>
      <c r="S310" s="488"/>
      <c r="T310" s="488"/>
      <c r="U310" s="488"/>
    </row>
    <row r="311" spans="1:95" ht="18.95" customHeight="1">
      <c r="A311" s="920"/>
      <c r="B311" s="920"/>
      <c r="C311" s="920"/>
      <c r="D311" s="920"/>
      <c r="E311" s="920"/>
      <c r="F311" s="920"/>
      <c r="J311" s="488"/>
      <c r="K311" s="488"/>
      <c r="L311" s="488"/>
      <c r="M311" s="488"/>
      <c r="N311" s="488"/>
      <c r="O311" s="488"/>
      <c r="P311" s="488"/>
      <c r="Q311" s="488"/>
      <c r="R311" s="488"/>
      <c r="S311" s="488"/>
      <c r="T311" s="488"/>
      <c r="U311" s="488"/>
    </row>
    <row r="312" spans="1:95" ht="5.0999999999999996" customHeight="1">
      <c r="A312" s="920"/>
      <c r="B312" s="920"/>
      <c r="C312" s="920"/>
      <c r="D312" s="920"/>
      <c r="E312" s="920"/>
      <c r="F312" s="920"/>
      <c r="G312"/>
      <c r="H312"/>
      <c r="I312" s="2331"/>
      <c r="J312" s="2331"/>
      <c r="K312" s="2331"/>
      <c r="L312" s="2331"/>
      <c r="M312" s="2331"/>
      <c r="N312" s="2331"/>
      <c r="O312" s="2331"/>
      <c r="Q312" s="2326"/>
      <c r="R312" s="2327"/>
      <c r="S312" s="2327"/>
      <c r="T312" s="2327"/>
      <c r="U312" s="2327"/>
      <c r="V312" s="2327"/>
      <c r="W312" s="2328"/>
      <c r="X312" s="920"/>
      <c r="Y312" s="920"/>
      <c r="Z312" s="920"/>
      <c r="AA312" s="920"/>
      <c r="AB312" s="920"/>
      <c r="AC312" s="920"/>
      <c r="AD312" s="920"/>
      <c r="AE312" s="920"/>
      <c r="AF312" s="920"/>
      <c r="AG312" s="920"/>
      <c r="AH312" s="920"/>
      <c r="AI312" s="920"/>
      <c r="AJ312" s="920"/>
      <c r="AK312" s="920"/>
      <c r="AL312" s="920"/>
      <c r="AM312" s="920"/>
      <c r="AN312" s="920"/>
      <c r="AO312" s="920"/>
      <c r="AP312" s="920"/>
      <c r="AQ312" s="920"/>
      <c r="AR312" s="920"/>
      <c r="AS312" s="920"/>
      <c r="AT312" s="920"/>
      <c r="AU312" s="920"/>
      <c r="AV312" s="920"/>
      <c r="AW312" s="920"/>
      <c r="AX312" s="920"/>
      <c r="AY312" s="920"/>
      <c r="AZ312" s="920"/>
      <c r="BA312" s="920"/>
      <c r="BB312" s="920"/>
      <c r="BC312" s="920"/>
      <c r="BD312" s="920"/>
      <c r="BE312" s="920"/>
      <c r="BF312" s="920"/>
      <c r="BG312" s="920"/>
      <c r="BH312" s="920"/>
      <c r="BI312" s="920"/>
      <c r="BJ312" s="920"/>
      <c r="BK312" s="920"/>
    </row>
    <row r="313" spans="1:95" ht="18.95" customHeight="1">
      <c r="A313" s="920"/>
      <c r="B313" s="920"/>
      <c r="C313" s="920"/>
      <c r="D313" s="920"/>
      <c r="E313" s="920"/>
      <c r="F313" s="920"/>
      <c r="G313"/>
      <c r="H313"/>
      <c r="I313" s="2331"/>
      <c r="J313" s="1020" t="s">
        <v>1675</v>
      </c>
      <c r="K313" s="1021"/>
      <c r="L313" s="1021"/>
      <c r="M313" s="1021"/>
      <c r="N313" s="1022"/>
      <c r="O313" s="1023"/>
      <c r="P313" s="1023"/>
      <c r="Q313" s="907" t="s">
        <v>1667</v>
      </c>
      <c r="R313" s="908"/>
      <c r="S313" s="908"/>
      <c r="T313" s="908"/>
      <c r="U313" s="908"/>
      <c r="V313" s="908"/>
      <c r="W313" s="909"/>
      <c r="X313" s="939"/>
      <c r="Y313" s="939"/>
      <c r="Z313" s="939"/>
      <c r="AA313" s="939"/>
      <c r="AB313" s="939"/>
      <c r="AC313" s="939"/>
      <c r="AD313" s="939"/>
      <c r="AE313" s="939"/>
      <c r="AF313" s="939"/>
      <c r="AG313" s="939"/>
      <c r="AH313" s="939"/>
      <c r="AI313" s="939"/>
      <c r="AJ313" s="939"/>
      <c r="AK313" s="939"/>
      <c r="AL313" s="939"/>
      <c r="AM313" s="939"/>
      <c r="AN313" s="939"/>
      <c r="AO313" s="939"/>
      <c r="AP313" s="939"/>
      <c r="AQ313" s="939"/>
      <c r="AR313" s="939"/>
      <c r="AS313" s="939"/>
      <c r="AT313" s="939"/>
      <c r="AU313" s="939"/>
      <c r="AV313" s="939"/>
      <c r="AW313" s="939"/>
      <c r="AX313" s="939"/>
      <c r="AY313" s="939"/>
      <c r="AZ313" s="939"/>
      <c r="BA313" s="939"/>
      <c r="BB313" s="939"/>
      <c r="BC313" s="920"/>
      <c r="BD313" s="920"/>
      <c r="BE313" s="920"/>
      <c r="BF313" s="920"/>
      <c r="BG313" s="920"/>
      <c r="BH313" s="920"/>
      <c r="BI313" s="920"/>
    </row>
    <row r="314" spans="1:95" ht="9.9499999999999993" customHeight="1">
      <c r="A314" s="920"/>
      <c r="B314" s="920"/>
      <c r="C314" s="920"/>
      <c r="D314" s="920"/>
      <c r="E314" s="920"/>
      <c r="F314" s="920"/>
      <c r="G314"/>
      <c r="H314"/>
      <c r="I314" s="916"/>
      <c r="J314" s="2331"/>
      <c r="K314" s="2331"/>
      <c r="L314" s="2331"/>
      <c r="M314" s="2331"/>
      <c r="N314" s="2331"/>
      <c r="O314" s="2331"/>
      <c r="P314" s="2331"/>
      <c r="Q314" s="2331"/>
      <c r="R314" s="2331"/>
      <c r="S314" s="2331"/>
      <c r="T314" s="2331"/>
      <c r="U314" s="2331"/>
      <c r="V314" s="2331"/>
      <c r="W314" s="2331"/>
      <c r="X314" s="2331"/>
      <c r="Y314" s="2331"/>
      <c r="Z314" s="2331"/>
      <c r="AA314" s="2331"/>
      <c r="AB314" s="2331"/>
      <c r="AC314" s="2331"/>
      <c r="AD314" s="2331"/>
      <c r="AE314" s="2331"/>
      <c r="AF314" s="2331"/>
      <c r="AG314" s="2331"/>
      <c r="AH314" s="2331"/>
      <c r="AI314" s="2331"/>
      <c r="AJ314" s="2331"/>
      <c r="AK314" s="2331"/>
      <c r="AL314" s="2331"/>
      <c r="AM314" s="2331"/>
      <c r="AN314" s="2331"/>
      <c r="AO314" s="2331"/>
      <c r="AP314" s="2331"/>
      <c r="AQ314" s="2331"/>
      <c r="AR314" s="2331"/>
      <c r="AS314" s="2331"/>
      <c r="AT314" s="2331"/>
      <c r="AU314" s="2331"/>
      <c r="AV314" s="2331"/>
      <c r="AW314" s="2331"/>
      <c r="AX314" s="920"/>
      <c r="AY314" s="920"/>
      <c r="AZ314" s="920"/>
      <c r="BA314" s="920"/>
      <c r="BB314" s="920"/>
      <c r="BC314" s="941"/>
      <c r="BD314" s="941"/>
      <c r="BE314" s="941"/>
      <c r="BF314" s="941"/>
      <c r="BG314" s="941"/>
      <c r="BH314" s="941"/>
      <c r="BI314" s="941"/>
      <c r="BJ314" s="941"/>
      <c r="BK314" s="941"/>
      <c r="BL314" s="941"/>
      <c r="BM314" s="941"/>
      <c r="BN314" s="941"/>
      <c r="BO314" s="941"/>
      <c r="BP314" s="941"/>
      <c r="BQ314" s="941"/>
      <c r="BR314" s="941"/>
      <c r="BS314" s="941"/>
      <c r="BT314" s="941"/>
      <c r="BU314" s="941"/>
      <c r="BV314" s="941"/>
      <c r="BW314" s="941"/>
      <c r="BX314" s="941"/>
      <c r="BY314" s="941"/>
      <c r="BZ314" s="941"/>
      <c r="CA314" s="941"/>
      <c r="CB314" s="1316"/>
      <c r="CC314" s="1316"/>
      <c r="CD314" s="1316"/>
      <c r="CE314" s="1316"/>
      <c r="CF314" s="1316"/>
      <c r="CG314" s="1316"/>
      <c r="CH314" s="1316"/>
      <c r="CI314" s="1316"/>
      <c r="CJ314" s="1316"/>
      <c r="CK314" s="1316"/>
      <c r="CL314" s="1316"/>
      <c r="CM314" s="1316"/>
      <c r="CN314" s="1316"/>
      <c r="CO314" s="1316"/>
      <c r="CP314" s="1316"/>
      <c r="CQ314" s="942"/>
    </row>
    <row r="315" spans="1:95" s="920" customFormat="1" ht="18.95" customHeight="1">
      <c r="G315" s="2331"/>
      <c r="H315" s="2331"/>
      <c r="I315" s="1064"/>
      <c r="J315" s="949" t="s">
        <v>1646</v>
      </c>
      <c r="K315" s="752"/>
      <c r="L315" s="938"/>
      <c r="M315" s="486"/>
      <c r="N315" s="486"/>
      <c r="O315" s="2890" t="s">
        <v>1179</v>
      </c>
      <c r="P315" s="2891"/>
      <c r="Q315" s="2891"/>
      <c r="R315" s="2892"/>
      <c r="S315" s="986" t="s">
        <v>1180</v>
      </c>
      <c r="T315" s="987" t="s">
        <v>1178</v>
      </c>
      <c r="U315" s="2890" t="s">
        <v>1179</v>
      </c>
      <c r="V315" s="2891"/>
      <c r="W315" s="2891"/>
      <c r="X315" s="2892"/>
      <c r="Y315" s="986" t="s">
        <v>1180</v>
      </c>
      <c r="AA315" s="2325" t="s">
        <v>1630</v>
      </c>
      <c r="AB315" s="938"/>
      <c r="AC315" s="938"/>
      <c r="AD315" s="1154" t="s">
        <v>2271</v>
      </c>
      <c r="AE315" s="1155"/>
      <c r="AF315" s="1155"/>
      <c r="AG315" s="1155"/>
      <c r="AH315" s="1155"/>
      <c r="AI315" s="1156"/>
      <c r="AJ315" s="946" t="s">
        <v>1115</v>
      </c>
      <c r="AK315" s="486"/>
      <c r="AL315" s="2323" t="s">
        <v>1650</v>
      </c>
      <c r="AM315" s="2325" t="s">
        <v>1649</v>
      </c>
      <c r="AO315" s="2323" t="s">
        <v>1651</v>
      </c>
      <c r="AP315" s="2325" t="s">
        <v>2248</v>
      </c>
      <c r="AQ315" s="486"/>
      <c r="AS315" s="2323" t="s">
        <v>1651</v>
      </c>
      <c r="AT315" s="2325" t="s">
        <v>2252</v>
      </c>
      <c r="AU315" s="486"/>
      <c r="AV315" s="486"/>
      <c r="AW315" s="2323"/>
      <c r="AX315" s="1052" t="s">
        <v>2253</v>
      </c>
      <c r="AY315" s="486"/>
      <c r="AZ315" s="486"/>
      <c r="CK315" s="926" t="s">
        <v>1544</v>
      </c>
      <c r="CL315" s="927"/>
      <c r="CM315" s="928"/>
      <c r="CN315" s="926" t="s">
        <v>1623</v>
      </c>
      <c r="CO315" s="927"/>
      <c r="CP315" s="928"/>
      <c r="CQ315" s="937"/>
    </row>
    <row r="316" spans="1:95" s="920" customFormat="1" ht="9.9499999999999993" customHeight="1">
      <c r="G316" s="2331"/>
      <c r="H316" s="2331"/>
      <c r="I316" s="1064"/>
      <c r="J316" s="1057"/>
      <c r="BS316" s="1065"/>
      <c r="BT316" s="1065"/>
      <c r="BU316" s="1065"/>
      <c r="BV316" s="1065"/>
      <c r="BW316" s="1065"/>
      <c r="BX316" s="1065"/>
      <c r="BY316" s="1065"/>
      <c r="BZ316" s="1065"/>
      <c r="CA316" s="1065"/>
      <c r="CQ316" s="937"/>
    </row>
    <row r="317" spans="1:95" s="920" customFormat="1" ht="18.95" customHeight="1">
      <c r="G317" s="2331"/>
      <c r="H317" s="2331"/>
      <c r="I317" s="1064"/>
      <c r="J317" s="2325" t="s">
        <v>3463</v>
      </c>
      <c r="K317" s="938"/>
      <c r="L317" s="938"/>
      <c r="M317" s="938"/>
      <c r="N317" s="938"/>
      <c r="O317" s="1998" t="s">
        <v>2218</v>
      </c>
      <c r="P317" s="918"/>
      <c r="Q317" s="918"/>
      <c r="R317" s="918"/>
      <c r="S317" s="918"/>
      <c r="T317" s="919"/>
      <c r="U317" s="946" t="s">
        <v>1115</v>
      </c>
      <c r="V317" s="1052"/>
      <c r="W317" s="486"/>
      <c r="X317" s="486"/>
      <c r="Y317" s="486"/>
      <c r="Z317" s="486"/>
      <c r="AA317" s="486"/>
      <c r="AB317" s="486"/>
      <c r="AC317" s="486"/>
      <c r="AD317" s="486"/>
      <c r="AE317" s="486"/>
      <c r="AF317" s="486"/>
      <c r="AG317" s="486"/>
      <c r="AH317" s="486"/>
      <c r="AI317" s="486"/>
      <c r="AJ317" s="486"/>
      <c r="AK317" s="486"/>
      <c r="AL317" s="486"/>
      <c r="AM317" s="486"/>
      <c r="AN317" s="486"/>
      <c r="BS317" s="1065"/>
      <c r="BT317" s="1065"/>
      <c r="BU317" s="1065"/>
      <c r="BV317" s="1065"/>
      <c r="BW317" s="1065"/>
      <c r="BX317" s="1065"/>
      <c r="BY317" s="1065"/>
      <c r="BZ317" s="1065"/>
      <c r="CA317" s="1065"/>
      <c r="CQ317" s="937"/>
    </row>
    <row r="318" spans="1:95" s="920" customFormat="1" ht="9.9499999999999993" customHeight="1">
      <c r="G318" s="2331"/>
      <c r="H318" s="2331"/>
      <c r="I318" s="1064"/>
      <c r="J318" s="1057"/>
      <c r="BS318" s="1065"/>
      <c r="BT318" s="1065"/>
      <c r="BU318" s="1065"/>
      <c r="BV318" s="1065"/>
      <c r="BW318" s="1065"/>
      <c r="BX318" s="1065"/>
      <c r="BY318" s="1065"/>
      <c r="BZ318" s="1065"/>
      <c r="CA318" s="1065"/>
      <c r="CQ318" s="937"/>
    </row>
    <row r="319" spans="1:95" s="920" customFormat="1" ht="18.95" customHeight="1">
      <c r="G319" s="2331"/>
      <c r="H319" s="2331"/>
      <c r="I319" s="1064"/>
      <c r="J319" s="949" t="s">
        <v>1522</v>
      </c>
      <c r="K319" s="752"/>
      <c r="L319" s="752"/>
      <c r="M319" s="752"/>
      <c r="N319" s="486"/>
      <c r="O319" s="2868" t="s">
        <v>3410</v>
      </c>
      <c r="P319" s="2869"/>
      <c r="Q319" s="2870"/>
      <c r="R319" s="946" t="s">
        <v>1115</v>
      </c>
      <c r="S319" s="2865" t="s">
        <v>1523</v>
      </c>
      <c r="T319" s="2866"/>
      <c r="U319" s="2867"/>
      <c r="V319" s="946" t="s">
        <v>1115</v>
      </c>
      <c r="W319" s="2865" t="s">
        <v>1524</v>
      </c>
      <c r="X319" s="2866"/>
      <c r="Y319" s="2867"/>
      <c r="Z319" s="946" t="s">
        <v>1115</v>
      </c>
      <c r="AA319" s="910" t="s">
        <v>1542</v>
      </c>
      <c r="AB319" s="981"/>
      <c r="AC319" s="938"/>
      <c r="AD319" s="982" t="s">
        <v>1521</v>
      </c>
      <c r="AE319" s="983"/>
      <c r="AF319" s="983"/>
      <c r="AG319" s="983"/>
      <c r="AH319" s="984"/>
      <c r="AI319" s="910" t="s">
        <v>1627</v>
      </c>
      <c r="AJ319" s="981"/>
      <c r="AK319" s="958"/>
      <c r="AL319" s="982" t="s">
        <v>1521</v>
      </c>
      <c r="AM319" s="983"/>
      <c r="AN319" s="983"/>
      <c r="AO319" s="983"/>
      <c r="AP319" s="984"/>
      <c r="AQ319" s="986" t="s">
        <v>912</v>
      </c>
      <c r="AR319" s="910" t="s">
        <v>1682</v>
      </c>
      <c r="AS319" s="981"/>
      <c r="AT319" s="938"/>
      <c r="AU319" s="982" t="s">
        <v>1521</v>
      </c>
      <c r="AV319" s="983"/>
      <c r="AW319" s="983"/>
      <c r="AX319" s="983"/>
      <c r="AY319" s="986" t="s">
        <v>912</v>
      </c>
      <c r="AZ319" s="910" t="s">
        <v>2145</v>
      </c>
      <c r="BA319" s="981"/>
      <c r="BB319" s="938"/>
      <c r="BC319" s="982" t="s">
        <v>1521</v>
      </c>
      <c r="BD319" s="983"/>
      <c r="BE319" s="983"/>
      <c r="BF319" s="983"/>
      <c r="BG319" s="984"/>
      <c r="BH319" s="910" t="s">
        <v>2213</v>
      </c>
      <c r="BI319" s="752"/>
      <c r="BJ319" s="752"/>
      <c r="BK319" s="958"/>
      <c r="BL319" s="2865" t="s">
        <v>1521</v>
      </c>
      <c r="BM319" s="2866"/>
      <c r="BN319" s="2866"/>
      <c r="BO319" s="2866"/>
      <c r="BP319" s="2867"/>
      <c r="BQ319" s="910" t="s">
        <v>1629</v>
      </c>
      <c r="BR319" s="981"/>
      <c r="BS319" s="938"/>
      <c r="BT319" s="982" t="s">
        <v>1521</v>
      </c>
      <c r="BU319" s="983"/>
      <c r="BV319" s="983"/>
      <c r="BW319" s="983"/>
      <c r="BX319" s="984"/>
      <c r="CQ319" s="937"/>
    </row>
    <row r="320" spans="1:95" s="920" customFormat="1" ht="18.95" customHeight="1">
      <c r="G320" s="2331"/>
      <c r="H320" s="2331"/>
      <c r="I320" s="1064"/>
      <c r="J320" s="1057"/>
      <c r="CQ320" s="937"/>
    </row>
    <row r="321" spans="1:130" s="920" customFormat="1" ht="18.95" customHeight="1">
      <c r="G321" s="2331"/>
      <c r="H321" s="2331"/>
      <c r="I321" s="1064"/>
      <c r="J321" s="2880" t="s">
        <v>1559</v>
      </c>
      <c r="K321" s="2880" t="s">
        <v>1766</v>
      </c>
      <c r="L321" s="2797" t="s">
        <v>2280</v>
      </c>
      <c r="M321" s="2848"/>
      <c r="N321" s="2848"/>
      <c r="O321" s="2799"/>
      <c r="P321" s="2797" t="s">
        <v>1792</v>
      </c>
      <c r="Q321" s="2848"/>
      <c r="R321" s="2848"/>
      <c r="S321" s="2799"/>
      <c r="T321" s="2810" t="s">
        <v>1630</v>
      </c>
      <c r="U321" s="2798"/>
      <c r="V321" s="2798"/>
      <c r="W321" s="2799"/>
      <c r="X321" s="2810" t="s">
        <v>2214</v>
      </c>
      <c r="Y321" s="2882"/>
      <c r="Z321" s="2882"/>
      <c r="AA321" s="2882"/>
      <c r="AB321" s="2882"/>
      <c r="AC321" s="2812"/>
      <c r="AD321" s="966" t="s">
        <v>2147</v>
      </c>
      <c r="AE321" s="1361"/>
      <c r="AF321" s="930"/>
      <c r="AG321" s="930"/>
      <c r="AH321" s="930"/>
      <c r="AI321" s="930"/>
      <c r="AJ321" s="930"/>
      <c r="AK321" s="930"/>
      <c r="AL321" s="931"/>
      <c r="AM321" s="929" t="s">
        <v>1586</v>
      </c>
      <c r="AN321" s="930"/>
      <c r="AO321" s="930"/>
      <c r="AP321" s="930"/>
      <c r="AQ321" s="930"/>
      <c r="AR321" s="930"/>
      <c r="AS321" s="930"/>
      <c r="AT321" s="930"/>
      <c r="AU321" s="930"/>
      <c r="AV321" s="930"/>
      <c r="AW321" s="931"/>
      <c r="AX321" s="929" t="s">
        <v>1527</v>
      </c>
      <c r="AY321" s="930"/>
      <c r="AZ321" s="930"/>
      <c r="BA321" s="930"/>
      <c r="BB321" s="930"/>
      <c r="BC321" s="930"/>
      <c r="BD321" s="930"/>
      <c r="BE321" s="930"/>
      <c r="BF321" s="930"/>
      <c r="BG321" s="930"/>
      <c r="BH321" s="930"/>
      <c r="BI321" s="930"/>
      <c r="BJ321" s="930"/>
      <c r="BK321" s="930"/>
      <c r="BL321" s="930"/>
      <c r="BM321" s="930"/>
      <c r="BN321" s="930"/>
      <c r="BO321" s="930"/>
      <c r="BP321" s="2797" t="s">
        <v>1534</v>
      </c>
      <c r="BQ321" s="2798"/>
      <c r="BR321" s="2799"/>
      <c r="BS321" s="2797" t="s">
        <v>1535</v>
      </c>
      <c r="BT321" s="2798"/>
      <c r="BU321" s="2799"/>
      <c r="BV321" s="929" t="s">
        <v>2305</v>
      </c>
      <c r="BW321" s="930"/>
      <c r="BX321" s="930"/>
      <c r="BY321" s="930"/>
      <c r="BZ321" s="930"/>
      <c r="CA321" s="931"/>
      <c r="CB321" s="930"/>
      <c r="CC321" s="930"/>
      <c r="CD321" s="931"/>
      <c r="CE321" s="930" t="s">
        <v>1612</v>
      </c>
      <c r="CF321" s="930"/>
      <c r="CG321" s="930"/>
      <c r="CH321" s="930"/>
      <c r="CI321" s="931"/>
      <c r="CJ321" s="930"/>
      <c r="CK321" s="930"/>
      <c r="CL321" s="931"/>
      <c r="CM321" s="2810" t="s">
        <v>1525</v>
      </c>
      <c r="CN321" s="2848"/>
      <c r="CO321" s="2848"/>
      <c r="CP321" s="2799"/>
      <c r="CQ321" s="937"/>
    </row>
    <row r="322" spans="1:130" s="920" customFormat="1" ht="18.95" customHeight="1">
      <c r="G322" s="2331"/>
      <c r="H322" s="2331"/>
      <c r="I322" s="1064"/>
      <c r="J322" s="2881"/>
      <c r="K322" s="2881"/>
      <c r="L322" s="2800"/>
      <c r="M322" s="2801"/>
      <c r="N322" s="2801"/>
      <c r="O322" s="2802"/>
      <c r="P322" s="2800"/>
      <c r="Q322" s="2801"/>
      <c r="R322" s="2801"/>
      <c r="S322" s="2802"/>
      <c r="T322" s="2800"/>
      <c r="U322" s="2801"/>
      <c r="V322" s="2801"/>
      <c r="W322" s="2802"/>
      <c r="X322" s="2813"/>
      <c r="Y322" s="2814"/>
      <c r="Z322" s="2814"/>
      <c r="AA322" s="2814"/>
      <c r="AB322" s="2814"/>
      <c r="AC322" s="2815"/>
      <c r="AD322" s="929" t="s">
        <v>3412</v>
      </c>
      <c r="AE322" s="930"/>
      <c r="AF322" s="930"/>
      <c r="AG322" s="929" t="s">
        <v>2138</v>
      </c>
      <c r="AH322" s="930"/>
      <c r="AI322" s="930"/>
      <c r="AJ322" s="929" t="s">
        <v>2139</v>
      </c>
      <c r="AK322" s="930"/>
      <c r="AL322" s="931"/>
      <c r="AM322" s="929" t="s">
        <v>699</v>
      </c>
      <c r="AN322" s="930"/>
      <c r="AO322" s="930"/>
      <c r="AP322" s="931"/>
      <c r="AQ322" s="929" t="s">
        <v>700</v>
      </c>
      <c r="AR322" s="930"/>
      <c r="AS322" s="930"/>
      <c r="AT322" s="931"/>
      <c r="AU322" s="929" t="s">
        <v>1531</v>
      </c>
      <c r="AV322" s="930"/>
      <c r="AW322" s="931"/>
      <c r="AX322" s="929" t="s">
        <v>1561</v>
      </c>
      <c r="AY322" s="930"/>
      <c r="AZ322" s="931"/>
      <c r="BA322" s="929" t="s">
        <v>1528</v>
      </c>
      <c r="BB322" s="930"/>
      <c r="BC322" s="930"/>
      <c r="BD322" s="930"/>
      <c r="BE322" s="931"/>
      <c r="BF322" s="929" t="s">
        <v>1529</v>
      </c>
      <c r="BG322" s="930"/>
      <c r="BH322" s="930"/>
      <c r="BI322" s="930"/>
      <c r="BJ322" s="930"/>
      <c r="BK322" s="930"/>
      <c r="BL322" s="931"/>
      <c r="BM322" s="929" t="s">
        <v>1530</v>
      </c>
      <c r="BN322" s="930"/>
      <c r="BO322" s="931"/>
      <c r="BP322" s="2800"/>
      <c r="BQ322" s="2801"/>
      <c r="BR322" s="2802"/>
      <c r="BS322" s="2800"/>
      <c r="BT322" s="2801"/>
      <c r="BU322" s="2802"/>
      <c r="BV322" s="963" t="s">
        <v>1545</v>
      </c>
      <c r="BW322" s="964"/>
      <c r="BX322" s="965"/>
      <c r="BY322" s="930" t="s">
        <v>1618</v>
      </c>
      <c r="BZ322" s="930"/>
      <c r="CA322" s="931"/>
      <c r="CB322" s="929" t="s">
        <v>1680</v>
      </c>
      <c r="CC322" s="930"/>
      <c r="CD322" s="931"/>
      <c r="CE322" s="929" t="s">
        <v>1583</v>
      </c>
      <c r="CF322" s="930"/>
      <c r="CG322" s="929" t="s">
        <v>1592</v>
      </c>
      <c r="CH322" s="930"/>
      <c r="CI322" s="931"/>
      <c r="CJ322" s="929" t="s">
        <v>1585</v>
      </c>
      <c r="CK322" s="930"/>
      <c r="CL322" s="931"/>
      <c r="CM322" s="2800"/>
      <c r="CN322" s="2801"/>
      <c r="CO322" s="2801"/>
      <c r="CP322" s="2802"/>
      <c r="CQ322" s="937"/>
    </row>
    <row r="323" spans="1:130" s="920" customFormat="1" ht="18.95" customHeight="1">
      <c r="G323" s="2331"/>
      <c r="H323" s="2331"/>
      <c r="I323" s="1064"/>
      <c r="J323" s="932" t="s">
        <v>737</v>
      </c>
      <c r="K323" s="932" t="s">
        <v>1781</v>
      </c>
      <c r="L323" s="917" t="s">
        <v>2276</v>
      </c>
      <c r="M323" s="918"/>
      <c r="N323" s="918"/>
      <c r="O323" s="919"/>
      <c r="P323" s="917" t="s">
        <v>1179</v>
      </c>
      <c r="Q323" s="918"/>
      <c r="R323" s="918"/>
      <c r="S323" s="919"/>
      <c r="T323" s="1040" t="s">
        <v>1995</v>
      </c>
      <c r="U323" s="918"/>
      <c r="V323" s="918"/>
      <c r="W323" s="919"/>
      <c r="X323" s="1040" t="s">
        <v>2298</v>
      </c>
      <c r="Y323" s="918"/>
      <c r="Z323" s="918"/>
      <c r="AA323" s="918"/>
      <c r="AB323" s="918"/>
      <c r="AC323" s="919"/>
      <c r="AD323" s="1388" t="s">
        <v>3410</v>
      </c>
      <c r="AE323" s="955"/>
      <c r="AF323" s="955"/>
      <c r="AG323" s="954" t="s">
        <v>1523</v>
      </c>
      <c r="AH323" s="955"/>
      <c r="AI323" s="955"/>
      <c r="AJ323" s="954" t="s">
        <v>1524</v>
      </c>
      <c r="AK323" s="955"/>
      <c r="AL323" s="971"/>
      <c r="AM323" s="932" t="s">
        <v>1560</v>
      </c>
      <c r="AN323" s="933"/>
      <c r="AO323" s="933"/>
      <c r="AP323" s="934"/>
      <c r="AQ323" s="932">
        <v>12345</v>
      </c>
      <c r="AR323" s="933"/>
      <c r="AS323" s="933"/>
      <c r="AT323" s="934"/>
      <c r="AU323" s="932" t="s">
        <v>1518</v>
      </c>
      <c r="AV323" s="933"/>
      <c r="AW323" s="934"/>
      <c r="AX323" s="932" t="s">
        <v>1526</v>
      </c>
      <c r="AY323" s="933"/>
      <c r="AZ323" s="934"/>
      <c r="BA323" s="932" t="s">
        <v>1526</v>
      </c>
      <c r="BB323" s="933"/>
      <c r="BC323" s="933"/>
      <c r="BD323" s="933"/>
      <c r="BE323" s="934"/>
      <c r="BF323" s="932" t="s">
        <v>1562</v>
      </c>
      <c r="BG323" s="933"/>
      <c r="BH323" s="933"/>
      <c r="BI323" s="933"/>
      <c r="BJ323" s="933"/>
      <c r="BK323" s="933"/>
      <c r="BL323" s="934"/>
      <c r="BM323" s="932" t="s">
        <v>1532</v>
      </c>
      <c r="BN323" s="933"/>
      <c r="BO323" s="934"/>
      <c r="BP323" s="954" t="s">
        <v>1596</v>
      </c>
      <c r="BQ323" s="955"/>
      <c r="BR323" s="971"/>
      <c r="BS323" s="954" t="s">
        <v>1662</v>
      </c>
      <c r="BT323" s="955"/>
      <c r="BU323" s="971"/>
      <c r="BV323" s="954" t="s">
        <v>1595</v>
      </c>
      <c r="BW323" s="955"/>
      <c r="BX323" s="971"/>
      <c r="BY323" s="954">
        <v>1</v>
      </c>
      <c r="BZ323" s="955"/>
      <c r="CA323" s="971"/>
      <c r="CB323" s="932">
        <v>66</v>
      </c>
      <c r="CC323" s="933"/>
      <c r="CD323" s="934"/>
      <c r="CE323" s="954" t="s">
        <v>1590</v>
      </c>
      <c r="CF323" s="955"/>
      <c r="CG323" s="1006">
        <v>15</v>
      </c>
      <c r="CH323" s="1007"/>
      <c r="CI323" s="1008"/>
      <c r="CJ323" s="1009">
        <v>0</v>
      </c>
      <c r="CK323" s="1007"/>
      <c r="CL323" s="1008"/>
      <c r="CM323" s="954" t="s">
        <v>1526</v>
      </c>
      <c r="CN323" s="955"/>
      <c r="CO323" s="955"/>
      <c r="CP323" s="971"/>
      <c r="CQ323" s="937"/>
    </row>
    <row r="324" spans="1:130" s="920" customFormat="1" ht="18.95" customHeight="1">
      <c r="G324" s="2331"/>
      <c r="H324" s="2331"/>
      <c r="I324" s="1064"/>
      <c r="J324" s="932" t="s">
        <v>737</v>
      </c>
      <c r="K324" s="932" t="s">
        <v>1781</v>
      </c>
      <c r="L324" s="917" t="s">
        <v>2276</v>
      </c>
      <c r="M324" s="918"/>
      <c r="N324" s="918"/>
      <c r="O324" s="919"/>
      <c r="P324" s="917" t="s">
        <v>1179</v>
      </c>
      <c r="Q324" s="918"/>
      <c r="R324" s="918"/>
      <c r="S324" s="919"/>
      <c r="T324" s="1040" t="s">
        <v>1995</v>
      </c>
      <c r="U324" s="918"/>
      <c r="V324" s="918"/>
      <c r="W324" s="919"/>
      <c r="X324" s="1040" t="s">
        <v>2298</v>
      </c>
      <c r="Y324" s="918"/>
      <c r="Z324" s="918"/>
      <c r="AA324" s="918"/>
      <c r="AB324" s="918"/>
      <c r="AC324" s="919"/>
      <c r="AD324" s="1388" t="s">
        <v>3410</v>
      </c>
      <c r="AE324" s="955"/>
      <c r="AF324" s="955"/>
      <c r="AG324" s="954" t="s">
        <v>1523</v>
      </c>
      <c r="AH324" s="955"/>
      <c r="AI324" s="955"/>
      <c r="AJ324" s="954" t="s">
        <v>1524</v>
      </c>
      <c r="AK324" s="955"/>
      <c r="AL324" s="971"/>
      <c r="AM324" s="932" t="s">
        <v>1560</v>
      </c>
      <c r="AN324" s="933"/>
      <c r="AO324" s="933"/>
      <c r="AP324" s="934"/>
      <c r="AQ324" s="932">
        <v>12345</v>
      </c>
      <c r="AR324" s="933"/>
      <c r="AS324" s="933"/>
      <c r="AT324" s="934"/>
      <c r="AU324" s="932" t="s">
        <v>1518</v>
      </c>
      <c r="AV324" s="933"/>
      <c r="AW324" s="934"/>
      <c r="AX324" s="932" t="s">
        <v>1526</v>
      </c>
      <c r="AY324" s="933"/>
      <c r="AZ324" s="934"/>
      <c r="BA324" s="932" t="s">
        <v>1526</v>
      </c>
      <c r="BB324" s="933"/>
      <c r="BC324" s="933"/>
      <c r="BD324" s="933"/>
      <c r="BE324" s="934"/>
      <c r="BF324" s="932" t="s">
        <v>1562</v>
      </c>
      <c r="BG324" s="933"/>
      <c r="BH324" s="933"/>
      <c r="BI324" s="933"/>
      <c r="BJ324" s="933"/>
      <c r="BK324" s="933"/>
      <c r="BL324" s="934"/>
      <c r="BM324" s="932" t="s">
        <v>1532</v>
      </c>
      <c r="BN324" s="933"/>
      <c r="BO324" s="934"/>
      <c r="BP324" s="954" t="s">
        <v>1596</v>
      </c>
      <c r="BQ324" s="955"/>
      <c r="BR324" s="971"/>
      <c r="BS324" s="954" t="s">
        <v>1662</v>
      </c>
      <c r="BT324" s="955"/>
      <c r="BU324" s="971"/>
      <c r="BV324" s="954" t="s">
        <v>1595</v>
      </c>
      <c r="BW324" s="955"/>
      <c r="BX324" s="971"/>
      <c r="BY324" s="954">
        <v>1</v>
      </c>
      <c r="BZ324" s="955"/>
      <c r="CA324" s="971"/>
      <c r="CB324" s="932">
        <v>66</v>
      </c>
      <c r="CC324" s="933"/>
      <c r="CD324" s="934"/>
      <c r="CE324" s="954" t="s">
        <v>1590</v>
      </c>
      <c r="CF324" s="955"/>
      <c r="CG324" s="1006">
        <v>20</v>
      </c>
      <c r="CH324" s="1007"/>
      <c r="CI324" s="1008"/>
      <c r="CJ324" s="1009">
        <v>0</v>
      </c>
      <c r="CK324" s="1007"/>
      <c r="CL324" s="1008"/>
      <c r="CM324" s="954" t="s">
        <v>1526</v>
      </c>
      <c r="CN324" s="955"/>
      <c r="CO324" s="955"/>
      <c r="CP324" s="971"/>
      <c r="CQ324" s="937"/>
    </row>
    <row r="325" spans="1:130" s="920" customFormat="1" ht="5.0999999999999996" customHeight="1">
      <c r="G325" s="2331"/>
      <c r="H325" s="2331"/>
      <c r="I325" s="1064"/>
      <c r="J325" s="1057"/>
      <c r="K325" s="1057"/>
      <c r="L325" s="1057"/>
      <c r="M325" s="1057"/>
      <c r="N325" s="1057"/>
      <c r="O325" s="1057"/>
      <c r="P325" s="1057"/>
      <c r="Q325" s="1057"/>
      <c r="R325" s="1057"/>
      <c r="S325" s="1057"/>
      <c r="T325" s="1057"/>
      <c r="U325" s="1057"/>
      <c r="V325" s="1057"/>
      <c r="W325" s="1057"/>
      <c r="X325" s="1057"/>
      <c r="Y325" s="1057"/>
      <c r="Z325" s="1057"/>
      <c r="AA325" s="1057"/>
      <c r="AB325" s="1057"/>
      <c r="AC325" s="1057"/>
      <c r="AD325" s="1057"/>
      <c r="AE325" s="1057"/>
      <c r="AF325" s="1057"/>
      <c r="AG325" s="1057"/>
      <c r="AH325" s="1057"/>
      <c r="BV325" s="911"/>
      <c r="BW325" s="911"/>
      <c r="BX325" s="911"/>
      <c r="CE325" s="911"/>
      <c r="CF325" s="911"/>
      <c r="CG325" s="911"/>
      <c r="CH325" s="911"/>
      <c r="CI325" s="911"/>
      <c r="CM325" s="911"/>
      <c r="CN325" s="974"/>
      <c r="CO325" s="974"/>
      <c r="CP325" s="974"/>
      <c r="CQ325" s="937"/>
    </row>
    <row r="326" spans="1:130" s="920" customFormat="1" ht="5.0999999999999996" customHeight="1">
      <c r="G326" s="2331"/>
      <c r="H326" s="2331"/>
      <c r="I326" s="1064"/>
      <c r="J326" s="1242"/>
      <c r="K326" s="1242"/>
      <c r="L326" s="1242"/>
      <c r="M326" s="1242"/>
      <c r="N326" s="1242"/>
      <c r="O326" s="1242"/>
      <c r="P326" s="1242"/>
      <c r="Q326" s="1242"/>
      <c r="R326" s="1242"/>
      <c r="S326" s="1242"/>
      <c r="T326" s="1242"/>
      <c r="U326" s="1242"/>
      <c r="V326" s="1242"/>
      <c r="W326" s="1242"/>
      <c r="X326" s="1242"/>
      <c r="Y326" s="1242"/>
      <c r="Z326" s="1242"/>
      <c r="AA326" s="1242"/>
      <c r="AB326" s="1242"/>
      <c r="AC326" s="1242"/>
      <c r="AD326" s="1242"/>
      <c r="AE326" s="1242"/>
      <c r="AF326" s="1242"/>
      <c r="AG326" s="1242"/>
      <c r="AH326" s="1242"/>
      <c r="AI326" s="1242"/>
      <c r="AJ326" s="1242"/>
      <c r="AK326" s="1242"/>
      <c r="AL326" s="1242"/>
      <c r="AM326" s="1242"/>
      <c r="AN326" s="1242"/>
      <c r="AO326" s="1242"/>
      <c r="AP326" s="1242"/>
      <c r="AQ326" s="1242"/>
      <c r="AR326" s="1242"/>
      <c r="AS326" s="1242"/>
      <c r="AT326" s="1242"/>
      <c r="AU326" s="1242"/>
      <c r="AV326" s="1242"/>
      <c r="AW326" s="1242"/>
      <c r="AX326" s="1242"/>
      <c r="AY326" s="1242"/>
      <c r="AZ326" s="1242"/>
      <c r="BA326" s="1242"/>
      <c r="BB326" s="1242"/>
      <c r="BC326" s="1242"/>
      <c r="BD326" s="1242"/>
      <c r="BE326" s="1242"/>
      <c r="BF326" s="1242"/>
      <c r="BG326" s="1242"/>
      <c r="BH326" s="1242"/>
      <c r="BI326" s="1242"/>
      <c r="BJ326" s="1242"/>
      <c r="BK326" s="1242"/>
      <c r="BL326" s="1242"/>
      <c r="BM326" s="1242"/>
      <c r="BN326" s="1242"/>
      <c r="BO326" s="1242"/>
      <c r="BP326" s="1242"/>
      <c r="BQ326" s="1242"/>
      <c r="BR326" s="1242"/>
      <c r="BS326" s="1242"/>
      <c r="BT326" s="1242"/>
      <c r="BU326" s="1242"/>
      <c r="BV326" s="1242"/>
      <c r="BW326" s="1242"/>
      <c r="BX326" s="1242"/>
      <c r="BY326" s="1242"/>
      <c r="BZ326" s="1242"/>
      <c r="CA326" s="1242"/>
      <c r="CB326" s="1242"/>
      <c r="CC326" s="1242"/>
      <c r="CD326" s="1242"/>
      <c r="CE326" s="1242"/>
      <c r="CF326" s="1242"/>
      <c r="CG326" s="1242"/>
      <c r="CH326" s="1242"/>
      <c r="CI326" s="1242"/>
      <c r="CJ326" s="1242"/>
      <c r="CK326" s="1242"/>
      <c r="CL326" s="1242"/>
      <c r="CM326" s="1242"/>
      <c r="CN326" s="1242"/>
      <c r="CO326" s="1242"/>
      <c r="CP326" s="1242"/>
      <c r="CQ326" s="937"/>
    </row>
    <row r="327" spans="1:130" s="920" customFormat="1" ht="18.95" customHeight="1">
      <c r="G327" s="2331"/>
      <c r="H327" s="2331"/>
      <c r="I327" s="1064"/>
      <c r="J327" s="1242"/>
      <c r="K327" s="1242"/>
      <c r="L327" s="1242"/>
      <c r="M327" s="1242"/>
      <c r="N327" s="1242"/>
      <c r="O327" s="1242"/>
      <c r="P327" s="1242"/>
      <c r="Q327" s="1242"/>
      <c r="R327" s="1242"/>
      <c r="S327" s="1242"/>
      <c r="T327" s="1242"/>
      <c r="U327" s="1242"/>
      <c r="V327" s="1242"/>
      <c r="W327" s="1242"/>
      <c r="X327" s="1242"/>
      <c r="Y327" s="1242"/>
      <c r="Z327" s="1242"/>
      <c r="AA327" s="1242"/>
      <c r="AB327" s="1242"/>
      <c r="AC327" s="1242"/>
      <c r="AD327" s="1242"/>
      <c r="AE327" s="1242"/>
      <c r="AF327" s="1242"/>
      <c r="AG327" s="1242"/>
      <c r="AH327" s="1242"/>
      <c r="AI327" s="1242"/>
      <c r="AJ327" s="1242"/>
      <c r="AK327" s="1242"/>
      <c r="AL327" s="1242"/>
      <c r="AM327" s="1242"/>
      <c r="AN327" s="1242"/>
      <c r="AO327" s="1242"/>
      <c r="AP327" s="1242"/>
      <c r="AQ327" s="1242"/>
      <c r="AR327" s="1242"/>
      <c r="AS327" s="1242"/>
      <c r="AT327" s="1242"/>
      <c r="AU327" s="1242"/>
      <c r="AV327" s="1242"/>
      <c r="AW327" s="1242"/>
      <c r="AX327" s="1242"/>
      <c r="AY327" s="1242"/>
      <c r="AZ327" s="1242"/>
      <c r="BA327" s="1242"/>
      <c r="BB327" s="1242"/>
      <c r="BC327" s="1242"/>
      <c r="BD327" s="1242"/>
      <c r="BE327" s="1242"/>
      <c r="BF327" s="1242"/>
      <c r="BG327" s="1242"/>
      <c r="BH327" s="1242"/>
      <c r="BI327" s="1242"/>
      <c r="BJ327" s="1242"/>
      <c r="BK327" s="1242"/>
      <c r="BL327" s="1242"/>
      <c r="BM327" s="1242"/>
      <c r="BN327" s="1242"/>
      <c r="BO327" s="1242"/>
      <c r="BP327" s="1242"/>
      <c r="BQ327" s="1242"/>
      <c r="BR327" s="1242"/>
      <c r="BS327" s="1372"/>
      <c r="BT327" s="978" t="s">
        <v>1557</v>
      </c>
      <c r="BU327" s="978"/>
      <c r="BV327" s="1372"/>
      <c r="BW327" s="1417" t="s">
        <v>2266</v>
      </c>
      <c r="BX327" s="977"/>
      <c r="BY327" s="2889">
        <f>BY323+BY324</f>
        <v>2</v>
      </c>
      <c r="BZ327" s="2887"/>
      <c r="CA327" s="2888"/>
      <c r="CB327" s="1355"/>
      <c r="CC327" s="1355"/>
      <c r="CD327" s="1417" t="s">
        <v>2297</v>
      </c>
      <c r="CE327" s="1079"/>
      <c r="CF327" s="980"/>
      <c r="CG327" s="2889">
        <f>CG324+CG323</f>
        <v>35</v>
      </c>
      <c r="CH327" s="2887"/>
      <c r="CI327" s="2888"/>
      <c r="CJ327" s="2889">
        <f>CJ323+CJ324</f>
        <v>0</v>
      </c>
      <c r="CK327" s="2887"/>
      <c r="CL327" s="2888"/>
      <c r="CM327" s="1242"/>
      <c r="CN327" s="1242"/>
      <c r="CO327" s="1242"/>
      <c r="CP327" s="1242"/>
      <c r="CQ327" s="937"/>
    </row>
    <row r="328" spans="1:130" s="920" customFormat="1" ht="5.0999999999999996" customHeight="1">
      <c r="G328" s="2331"/>
      <c r="H328" s="2331"/>
      <c r="I328" s="1064"/>
      <c r="J328" s="1242"/>
      <c r="K328" s="1242"/>
      <c r="L328" s="1242"/>
      <c r="M328" s="1242"/>
      <c r="N328" s="1242"/>
      <c r="O328" s="1242"/>
      <c r="P328" s="1242"/>
      <c r="Q328" s="1242"/>
      <c r="R328" s="1242"/>
      <c r="S328" s="1242"/>
      <c r="T328" s="1242"/>
      <c r="U328" s="1242"/>
      <c r="V328" s="1242"/>
      <c r="W328" s="1242"/>
      <c r="X328" s="1242"/>
      <c r="Y328" s="1242"/>
      <c r="Z328" s="1242"/>
      <c r="AA328" s="1242"/>
      <c r="AB328" s="1242"/>
      <c r="AC328" s="1242"/>
      <c r="AD328" s="1242"/>
      <c r="AE328" s="1242"/>
      <c r="AF328" s="1242"/>
      <c r="AG328" s="1242"/>
      <c r="AH328" s="1242"/>
      <c r="AI328" s="1242"/>
      <c r="AJ328" s="1242"/>
      <c r="AK328" s="1242"/>
      <c r="AL328" s="1242"/>
      <c r="AM328" s="1242"/>
      <c r="AN328" s="1242"/>
      <c r="AO328" s="1242"/>
      <c r="AP328" s="1242"/>
      <c r="AQ328" s="1242"/>
      <c r="AR328" s="1242"/>
      <c r="AS328" s="1242"/>
      <c r="AT328" s="1242"/>
      <c r="AU328" s="1242"/>
      <c r="AV328" s="1242"/>
      <c r="AW328" s="1242"/>
      <c r="AX328" s="1242"/>
      <c r="AY328" s="1242"/>
      <c r="AZ328" s="1242"/>
      <c r="BA328" s="1242"/>
      <c r="BB328" s="1242"/>
      <c r="BC328" s="1242"/>
      <c r="BD328" s="1242"/>
      <c r="BE328" s="1242"/>
      <c r="BF328" s="1242"/>
      <c r="BG328" s="1242"/>
      <c r="BH328" s="1242"/>
      <c r="BI328" s="1242"/>
      <c r="BJ328" s="1242"/>
      <c r="BK328" s="1242"/>
      <c r="BL328" s="1242"/>
      <c r="BM328" s="1242"/>
      <c r="BN328" s="1242"/>
      <c r="BO328" s="1242"/>
      <c r="BP328" s="1242"/>
      <c r="BQ328" s="1242"/>
      <c r="BR328" s="1242"/>
      <c r="BS328" s="1242"/>
      <c r="BT328" s="1242"/>
      <c r="BU328" s="1242"/>
      <c r="BV328" s="977"/>
      <c r="BW328" s="977"/>
      <c r="BX328" s="977"/>
      <c r="BY328" s="977"/>
      <c r="BZ328" s="977"/>
      <c r="CA328" s="977"/>
      <c r="CB328" s="977"/>
      <c r="CC328" s="977"/>
      <c r="CD328" s="977"/>
      <c r="CE328" s="977"/>
      <c r="CF328" s="977"/>
      <c r="CG328" s="977"/>
      <c r="CH328" s="977"/>
      <c r="CI328" s="977"/>
      <c r="CJ328" s="977"/>
      <c r="CK328" s="977"/>
      <c r="CL328" s="977"/>
      <c r="CM328" s="1242"/>
      <c r="CN328" s="1242"/>
      <c r="CO328" s="1242"/>
      <c r="CP328" s="1242"/>
      <c r="CQ328" s="937"/>
    </row>
    <row r="329" spans="1:130" s="920" customFormat="1" ht="9.9499999999999993" customHeight="1">
      <c r="G329" s="2331"/>
      <c r="H329" s="2331"/>
      <c r="I329" s="525"/>
      <c r="J329" s="945"/>
      <c r="K329" s="945"/>
      <c r="L329" s="945"/>
      <c r="M329" s="945"/>
      <c r="N329" s="945"/>
      <c r="O329" s="945"/>
      <c r="P329" s="945"/>
      <c r="Q329" s="945"/>
      <c r="R329" s="945"/>
      <c r="S329" s="945"/>
      <c r="T329" s="945"/>
      <c r="U329" s="945"/>
      <c r="V329" s="945"/>
      <c r="W329" s="945"/>
      <c r="X329" s="945"/>
      <c r="Y329" s="945"/>
      <c r="Z329" s="945"/>
      <c r="AA329" s="945"/>
      <c r="AB329" s="945"/>
      <c r="AC329" s="945"/>
      <c r="AD329" s="945"/>
      <c r="AE329" s="945"/>
      <c r="AF329" s="945"/>
      <c r="AG329" s="945"/>
      <c r="AH329" s="945"/>
      <c r="AI329" s="939"/>
      <c r="AJ329" s="939"/>
      <c r="AK329" s="939"/>
      <c r="AL329" s="939"/>
      <c r="AM329" s="939"/>
      <c r="AN329" s="939"/>
      <c r="AO329" s="939"/>
      <c r="AP329" s="939"/>
      <c r="AQ329" s="939"/>
      <c r="AR329" s="939"/>
      <c r="AS329" s="939"/>
      <c r="AT329" s="939"/>
      <c r="AU329" s="939"/>
      <c r="AV329" s="939"/>
      <c r="AW329" s="939"/>
      <c r="AX329" s="939"/>
      <c r="AY329" s="939"/>
      <c r="AZ329" s="939"/>
      <c r="BA329" s="939"/>
      <c r="BB329" s="939"/>
      <c r="BC329" s="939"/>
      <c r="BD329" s="939"/>
      <c r="BE329" s="939"/>
      <c r="BF329" s="939"/>
      <c r="BG329" s="939"/>
      <c r="BH329" s="939"/>
      <c r="BI329" s="939"/>
      <c r="BJ329" s="939"/>
      <c r="BK329" s="939"/>
      <c r="BL329" s="939"/>
      <c r="BM329" s="939"/>
      <c r="BN329" s="939"/>
      <c r="BO329" s="939"/>
      <c r="BP329" s="939"/>
      <c r="BQ329" s="939"/>
      <c r="BR329" s="939"/>
      <c r="BS329" s="939"/>
      <c r="BT329" s="939"/>
      <c r="BU329" s="939"/>
      <c r="BV329" s="939"/>
      <c r="BW329" s="939"/>
      <c r="BX329" s="939"/>
      <c r="BY329" s="939"/>
      <c r="BZ329" s="939"/>
      <c r="CA329" s="939"/>
      <c r="CB329" s="939"/>
      <c r="CC329" s="939"/>
      <c r="CD329" s="939"/>
      <c r="CE329" s="939"/>
      <c r="CF329" s="939"/>
      <c r="CG329" s="939"/>
      <c r="CH329" s="939"/>
      <c r="CI329" s="939"/>
      <c r="CJ329" s="939"/>
      <c r="CK329" s="939"/>
      <c r="CL329" s="939"/>
      <c r="CM329" s="939"/>
      <c r="CN329" s="939"/>
      <c r="CO329" s="939"/>
      <c r="CP329" s="939"/>
      <c r="CQ329" s="940"/>
    </row>
    <row r="330" spans="1:130" s="920" customFormat="1" ht="18.95" customHeight="1">
      <c r="G330" s="2331"/>
      <c r="H330" s="2331"/>
      <c r="I330" s="914"/>
      <c r="J330" s="956"/>
      <c r="K330" s="1425"/>
      <c r="L330" s="1425"/>
      <c r="M330" s="1425"/>
      <c r="N330" s="1425"/>
      <c r="O330" s="1425"/>
      <c r="P330" s="1425"/>
      <c r="Q330" s="1425"/>
      <c r="R330" s="1425"/>
      <c r="S330" s="1425"/>
      <c r="T330" s="1425"/>
      <c r="U330" s="1425"/>
      <c r="V330" s="1425"/>
      <c r="W330" s="1425"/>
      <c r="X330" s="1425"/>
      <c r="Y330" s="1425"/>
      <c r="Z330" s="1425"/>
      <c r="AA330" s="1425"/>
      <c r="AB330" s="1425"/>
      <c r="AC330" s="1425"/>
      <c r="AD330" s="1425"/>
      <c r="AE330" s="1425"/>
      <c r="AF330" s="1425"/>
      <c r="AG330" s="1425"/>
      <c r="AH330" s="1425"/>
      <c r="AI330" s="941"/>
      <c r="AJ330" s="941"/>
    </row>
    <row r="331" spans="1:130" ht="18.95" customHeight="1">
      <c r="A331" s="920"/>
      <c r="B331" s="920"/>
      <c r="C331" s="920"/>
      <c r="D331" s="920"/>
      <c r="E331" s="920"/>
      <c r="F331" s="920"/>
    </row>
    <row r="332" spans="1:130" ht="18.95" customHeight="1">
      <c r="A332" s="920"/>
      <c r="B332" s="920"/>
      <c r="C332" s="920"/>
      <c r="D332" s="920"/>
      <c r="E332" s="920"/>
      <c r="F332" s="920"/>
    </row>
    <row r="333" spans="1:130" ht="18.95" customHeight="1">
      <c r="G333" s="924" t="s">
        <v>2312</v>
      </c>
    </row>
    <row r="334" spans="1:130" s="920" customFormat="1" ht="18.95" customHeight="1">
      <c r="H334" s="486"/>
      <c r="I334" s="486"/>
      <c r="J334" s="486"/>
      <c r="K334" s="486"/>
      <c r="L334" s="486"/>
      <c r="M334" s="486"/>
      <c r="N334" s="486"/>
      <c r="O334" s="486"/>
      <c r="P334" s="486"/>
      <c r="Q334" s="486"/>
      <c r="R334" s="486"/>
      <c r="S334" s="486"/>
      <c r="T334" s="486"/>
      <c r="U334" s="486"/>
      <c r="V334" s="486"/>
      <c r="W334" s="486"/>
      <c r="X334" s="486"/>
      <c r="Y334" s="486"/>
      <c r="Z334" s="486"/>
      <c r="AA334" s="486"/>
      <c r="AB334" s="486"/>
      <c r="AC334" s="486"/>
      <c r="AD334" s="486"/>
      <c r="BS334" s="486"/>
      <c r="BT334" s="486"/>
      <c r="BU334" s="486"/>
      <c r="BV334" s="486"/>
      <c r="BW334" s="486"/>
      <c r="BX334" s="486"/>
      <c r="BY334" s="486"/>
      <c r="BZ334" s="486"/>
      <c r="CA334" s="486"/>
      <c r="CB334" s="486"/>
      <c r="CC334" s="486"/>
      <c r="CD334" s="486"/>
      <c r="CE334" s="486"/>
      <c r="CF334" s="486"/>
      <c r="CG334" s="486"/>
      <c r="CH334" s="486"/>
      <c r="CI334" s="486"/>
      <c r="CJ334" s="486"/>
      <c r="CK334" s="486"/>
      <c r="CL334" s="486"/>
      <c r="CM334" s="486"/>
      <c r="CN334" s="486"/>
      <c r="CO334" s="486"/>
      <c r="CP334" s="486"/>
      <c r="CQ334" s="486"/>
      <c r="CR334" s="486"/>
      <c r="CS334" s="486"/>
      <c r="CT334" s="486"/>
      <c r="CU334" s="486"/>
      <c r="CV334" s="486"/>
      <c r="CW334" s="486"/>
      <c r="CX334" s="486"/>
      <c r="CY334" s="486"/>
      <c r="CZ334" s="486"/>
      <c r="DA334" s="486"/>
      <c r="DB334" s="486"/>
      <c r="DC334" s="486"/>
      <c r="DD334" s="486"/>
      <c r="DE334" s="486"/>
      <c r="DF334" s="486"/>
      <c r="DG334" s="486"/>
      <c r="DH334" s="486"/>
      <c r="DI334" s="486"/>
      <c r="DJ334" s="486"/>
      <c r="DK334" s="486"/>
      <c r="DL334" s="486"/>
      <c r="DM334" s="486"/>
      <c r="DN334" s="486"/>
      <c r="DO334" s="486"/>
      <c r="DP334" s="486"/>
      <c r="DQ334" s="486"/>
      <c r="DR334" s="486"/>
      <c r="DS334" s="486"/>
      <c r="DT334" s="486"/>
      <c r="DU334" s="486"/>
      <c r="DV334" s="486"/>
      <c r="DW334" s="486"/>
      <c r="DX334" s="486"/>
      <c r="DY334" s="486"/>
      <c r="DZ334" s="486"/>
    </row>
    <row r="335" spans="1:130" ht="18.95" customHeight="1">
      <c r="G335"/>
      <c r="I335" s="924" t="s">
        <v>3464</v>
      </c>
    </row>
    <row r="336" spans="1:130" ht="18.95" customHeight="1">
      <c r="H336"/>
    </row>
    <row r="337" spans="8:178" ht="5.0999999999999996" customHeight="1">
      <c r="H337"/>
      <c r="I337"/>
      <c r="J337" s="2331"/>
      <c r="K337" s="2326"/>
      <c r="L337" s="2327"/>
      <c r="M337" s="2327"/>
      <c r="N337" s="2327"/>
      <c r="O337" s="2327"/>
      <c r="P337" s="2327"/>
      <c r="Q337" s="2327"/>
      <c r="R337" s="2328"/>
      <c r="U337" s="2331"/>
      <c r="V337" s="2331"/>
      <c r="W337" s="2331"/>
      <c r="X337" s="2331"/>
      <c r="Y337" s="2331"/>
      <c r="Z337" s="920"/>
      <c r="AA337" s="920"/>
      <c r="AB337" s="920"/>
      <c r="AC337" s="920"/>
      <c r="AD337" s="920"/>
      <c r="AE337" s="920"/>
      <c r="AF337" s="920"/>
      <c r="AG337" s="920"/>
      <c r="AH337" s="920"/>
      <c r="AI337" s="920"/>
      <c r="AJ337" s="920"/>
      <c r="AK337" s="920"/>
      <c r="AL337" s="920"/>
      <c r="AM337" s="920"/>
      <c r="AN337" s="920"/>
      <c r="AO337" s="920"/>
      <c r="AP337" s="920"/>
      <c r="AQ337" s="920"/>
      <c r="AR337" s="920"/>
      <c r="AS337" s="920"/>
      <c r="AT337" s="920"/>
      <c r="AU337" s="920"/>
      <c r="AV337" s="920"/>
      <c r="AW337" s="920"/>
      <c r="AX337" s="920"/>
      <c r="AY337" s="920"/>
      <c r="AZ337" s="920"/>
      <c r="BA337" s="920"/>
      <c r="BB337" s="920"/>
      <c r="BC337" s="920"/>
      <c r="BD337" s="920"/>
      <c r="BE337" s="920"/>
      <c r="BF337" s="920"/>
      <c r="BG337" s="920"/>
      <c r="BH337" s="920"/>
      <c r="BI337" s="920"/>
      <c r="BJ337" s="920"/>
      <c r="BK337" s="920"/>
      <c r="BL337" s="920"/>
    </row>
    <row r="338" spans="8:178" ht="18.95" customHeight="1">
      <c r="H338"/>
      <c r="I338"/>
      <c r="J338" s="2331"/>
      <c r="K338" s="907" t="s">
        <v>2316</v>
      </c>
      <c r="L338" s="908"/>
      <c r="M338" s="908"/>
      <c r="N338" s="908"/>
      <c r="O338" s="908"/>
      <c r="P338" s="908"/>
      <c r="Q338" s="908"/>
      <c r="R338" s="909"/>
      <c r="S338" s="920"/>
      <c r="T338" s="920"/>
      <c r="AD338" s="920"/>
      <c r="AE338" s="920"/>
      <c r="AF338" s="920"/>
      <c r="AG338" s="920"/>
      <c r="AH338" s="920"/>
      <c r="AI338" s="920"/>
      <c r="AJ338" s="920"/>
      <c r="AK338" s="920"/>
      <c r="AL338" s="920"/>
      <c r="AM338" s="920"/>
      <c r="AN338" s="920"/>
      <c r="AO338" s="920"/>
      <c r="AS338" s="920"/>
      <c r="AT338" s="920"/>
      <c r="AU338" s="920"/>
      <c r="AV338" s="920"/>
      <c r="AW338" s="920"/>
      <c r="AX338" s="920"/>
      <c r="AY338" s="920"/>
      <c r="AZ338" s="920"/>
      <c r="BA338" s="920"/>
      <c r="BB338" s="920"/>
      <c r="BC338" s="920"/>
      <c r="BD338" s="920"/>
      <c r="BE338" s="920"/>
      <c r="BF338" s="920"/>
      <c r="BG338" s="920"/>
      <c r="BH338" s="920"/>
      <c r="BI338" s="920"/>
      <c r="BJ338" s="920"/>
    </row>
    <row r="339" spans="8:178" ht="9.9499999999999993" customHeight="1">
      <c r="H339"/>
      <c r="I339"/>
      <c r="J339" s="916"/>
      <c r="K339" s="2331"/>
      <c r="L339" s="2331"/>
      <c r="M339" s="2331"/>
      <c r="N339" s="2331"/>
      <c r="O339" s="2331"/>
      <c r="P339" s="2331"/>
      <c r="Q339" s="2331"/>
      <c r="R339" s="2331"/>
      <c r="S339" s="941"/>
      <c r="T339" s="941"/>
      <c r="U339" s="914"/>
      <c r="V339" s="914"/>
      <c r="W339" s="914"/>
      <c r="X339" s="914"/>
      <c r="Y339" s="914"/>
      <c r="Z339" s="941"/>
      <c r="AA339" s="941"/>
      <c r="AB339" s="941"/>
      <c r="AC339" s="941"/>
      <c r="AD339" s="941"/>
      <c r="AE339" s="941"/>
      <c r="AF339" s="941"/>
      <c r="AG339" s="941"/>
      <c r="AH339" s="941"/>
      <c r="AI339" s="941"/>
      <c r="AJ339" s="941"/>
      <c r="AK339" s="941"/>
      <c r="AL339" s="941"/>
      <c r="AM339" s="941"/>
      <c r="AN339" s="941"/>
      <c r="AO339" s="941"/>
      <c r="AP339" s="941"/>
      <c r="AQ339" s="941"/>
      <c r="AR339" s="941"/>
      <c r="AS339" s="941"/>
      <c r="AT339" s="941"/>
      <c r="AU339" s="941"/>
      <c r="AV339" s="941"/>
      <c r="AW339" s="941"/>
      <c r="AX339" s="941"/>
      <c r="AY339" s="941"/>
      <c r="AZ339" s="941"/>
      <c r="BA339" s="941"/>
      <c r="BB339" s="941"/>
      <c r="BC339" s="941"/>
      <c r="BD339" s="941"/>
      <c r="BE339" s="941"/>
      <c r="BF339" s="941"/>
      <c r="BG339" s="941"/>
      <c r="BH339" s="941"/>
      <c r="BI339" s="941"/>
      <c r="BJ339" s="941"/>
      <c r="BK339" s="941"/>
      <c r="BL339" s="941"/>
      <c r="BM339" s="941"/>
      <c r="BN339" s="941"/>
      <c r="BO339" s="941"/>
      <c r="BP339" s="941"/>
      <c r="BQ339" s="941"/>
      <c r="BR339" s="941"/>
      <c r="BS339" s="941"/>
      <c r="BT339" s="941"/>
      <c r="BU339" s="941"/>
      <c r="BV339" s="941"/>
      <c r="BW339" s="941"/>
      <c r="BX339" s="1316"/>
      <c r="BY339" s="1316"/>
      <c r="BZ339" s="1316"/>
      <c r="CA339" s="1316"/>
      <c r="CB339" s="1316"/>
      <c r="CC339" s="1316"/>
      <c r="CD339" s="941"/>
      <c r="CE339" s="941"/>
      <c r="CF339" s="941"/>
      <c r="CG339" s="1316"/>
      <c r="CH339" s="1316"/>
      <c r="CI339" s="1316"/>
      <c r="CJ339" s="1316"/>
      <c r="CK339" s="1316"/>
      <c r="CL339" s="1316"/>
      <c r="CM339" s="1316"/>
      <c r="CN339" s="1316"/>
      <c r="CO339" s="1316"/>
      <c r="CP339" s="1316"/>
      <c r="CQ339" s="1316"/>
      <c r="CR339" s="1316"/>
      <c r="CS339" s="1316"/>
      <c r="CT339" s="1316"/>
      <c r="CU339" s="1316"/>
      <c r="CV339" s="1316"/>
      <c r="CW339" s="1316"/>
      <c r="CX339" s="1316"/>
      <c r="CY339" s="1316"/>
      <c r="CZ339" s="1316"/>
      <c r="DA339" s="1316"/>
      <c r="DB339" s="1316"/>
      <c r="DC339" s="1316"/>
      <c r="DD339" s="1316"/>
      <c r="DE339" s="1316"/>
      <c r="DF339" s="1316"/>
      <c r="DG339" s="1316"/>
      <c r="DH339" s="1316"/>
      <c r="DI339" s="1316"/>
      <c r="DJ339" s="1316"/>
      <c r="DK339" s="1316"/>
      <c r="DL339" s="1316"/>
      <c r="DM339" s="1316"/>
      <c r="DN339" s="1316"/>
      <c r="DO339" s="1316"/>
      <c r="DP339" s="1316"/>
      <c r="DQ339" s="1316"/>
      <c r="DR339" s="1316"/>
      <c r="DS339" s="1316"/>
      <c r="DT339" s="1316"/>
      <c r="DU339" s="1316"/>
      <c r="DV339" s="1316"/>
      <c r="DW339" s="1316"/>
      <c r="DX339" s="1316"/>
      <c r="DY339" s="1316"/>
      <c r="DZ339" s="1316"/>
      <c r="EA339" s="1316"/>
      <c r="EB339" s="1316"/>
      <c r="EC339" s="1316"/>
      <c r="ED339" s="1316"/>
      <c r="EE339" s="1316"/>
      <c r="EF339" s="1316"/>
      <c r="EG339" s="1316"/>
      <c r="EH339" s="1316"/>
      <c r="EI339" s="1316"/>
      <c r="EJ339" s="1316"/>
      <c r="EK339" s="1316"/>
      <c r="EL339" s="1316"/>
      <c r="EM339" s="1316"/>
      <c r="EN339" s="1316"/>
      <c r="EO339" s="1316"/>
      <c r="EP339" s="1316"/>
      <c r="EQ339" s="1316"/>
      <c r="ER339" s="1316"/>
      <c r="ES339" s="1316"/>
      <c r="ET339" s="1316"/>
      <c r="EU339" s="1316"/>
      <c r="EV339" s="1316"/>
      <c r="EW339" s="1316"/>
      <c r="EX339" s="1316"/>
      <c r="EY339" s="1316"/>
      <c r="EZ339" s="1316"/>
      <c r="FA339" s="1316"/>
      <c r="FB339" s="1316"/>
      <c r="FC339" s="1316"/>
      <c r="FD339" s="1316"/>
      <c r="FE339" s="1316"/>
      <c r="FF339" s="1316"/>
      <c r="FG339" s="1316"/>
      <c r="FH339" s="1316"/>
      <c r="FI339" s="1316"/>
      <c r="FJ339" s="1316"/>
      <c r="FK339" s="1316"/>
      <c r="FL339" s="1316"/>
      <c r="FM339" s="1316"/>
      <c r="FN339" s="1316"/>
      <c r="FO339" s="1316"/>
      <c r="FP339" s="941"/>
      <c r="FQ339" s="941"/>
      <c r="FR339" s="942"/>
    </row>
    <row r="340" spans="8:178" ht="18.95" customHeight="1">
      <c r="J340" s="935"/>
      <c r="K340" s="910" t="s">
        <v>1643</v>
      </c>
      <c r="L340" s="752"/>
      <c r="M340" s="938"/>
      <c r="N340" s="2890" t="s">
        <v>2219</v>
      </c>
      <c r="O340" s="2891"/>
      <c r="P340" s="2891"/>
      <c r="Q340" s="2892"/>
      <c r="R340" s="986" t="s">
        <v>1180</v>
      </c>
      <c r="T340" s="938" t="s">
        <v>1630</v>
      </c>
      <c r="U340" s="938"/>
      <c r="V340" s="938"/>
      <c r="W340" s="1154" t="s">
        <v>1950</v>
      </c>
      <c r="X340" s="1155"/>
      <c r="Y340" s="1155"/>
      <c r="Z340" s="1155"/>
      <c r="AA340" s="1155"/>
      <c r="AB340" s="1156"/>
      <c r="AC340" s="946" t="s">
        <v>1115</v>
      </c>
      <c r="BI340" s="920"/>
      <c r="BJ340" s="920"/>
      <c r="BK340" s="926" t="s">
        <v>1544</v>
      </c>
      <c r="BL340" s="927"/>
      <c r="BM340" s="928"/>
      <c r="BN340" s="926" t="s">
        <v>1623</v>
      </c>
      <c r="BO340" s="927"/>
      <c r="BP340" s="928"/>
      <c r="BQ340" s="920"/>
      <c r="BR340" s="920"/>
      <c r="BS340" s="920"/>
      <c r="BT340" s="920"/>
      <c r="BU340" s="920"/>
      <c r="BV340" s="920"/>
      <c r="BW340" s="920"/>
      <c r="BX340" s="920"/>
      <c r="BY340" s="920"/>
      <c r="BZ340" s="920"/>
      <c r="CA340" s="920"/>
      <c r="CB340" s="920"/>
      <c r="CC340" s="920"/>
      <c r="CD340" s="920"/>
      <c r="CE340" s="920"/>
      <c r="CF340" s="920"/>
      <c r="CG340" s="920"/>
      <c r="CH340" s="920"/>
      <c r="CI340" s="920"/>
      <c r="CJ340" s="920"/>
      <c r="CK340" s="920"/>
      <c r="CL340" s="920"/>
      <c r="CM340" s="920"/>
      <c r="CN340" s="920"/>
      <c r="CO340" s="920"/>
      <c r="CP340" s="920"/>
      <c r="CQ340" s="920"/>
      <c r="CR340" s="920"/>
      <c r="CS340" s="920"/>
      <c r="CT340" s="920"/>
      <c r="CU340" s="920"/>
      <c r="CV340" s="920"/>
      <c r="CW340" s="920"/>
      <c r="CX340" s="920"/>
      <c r="CY340" s="920"/>
      <c r="CZ340" s="920"/>
      <c r="DA340" s="920"/>
      <c r="DB340" s="920"/>
      <c r="DC340" s="920"/>
      <c r="DD340" s="920"/>
      <c r="DE340" s="920"/>
      <c r="DF340" s="920"/>
      <c r="DG340" s="920"/>
      <c r="DH340" s="920"/>
      <c r="DI340" s="920"/>
      <c r="DJ340" s="920"/>
      <c r="DK340" s="920"/>
      <c r="DL340" s="920"/>
      <c r="DM340" s="920"/>
      <c r="DN340" s="920"/>
      <c r="DO340" s="920"/>
      <c r="DP340" s="920"/>
      <c r="DQ340" s="920"/>
      <c r="DR340" s="920"/>
      <c r="DS340" s="920"/>
      <c r="DZ340" s="920"/>
      <c r="EA340" s="920"/>
      <c r="EB340" s="920"/>
      <c r="EC340" s="920"/>
      <c r="ED340" s="920"/>
      <c r="EE340" s="920"/>
      <c r="EF340" s="920"/>
      <c r="EG340" s="920"/>
      <c r="EH340" s="920"/>
      <c r="EI340" s="920"/>
      <c r="EJ340" s="920"/>
      <c r="EK340" s="920"/>
      <c r="EL340" s="920"/>
      <c r="EM340" s="920"/>
      <c r="EN340" s="920"/>
      <c r="EO340" s="920"/>
      <c r="EP340" s="920"/>
      <c r="EQ340" s="920"/>
      <c r="ER340" s="920"/>
      <c r="ES340" s="920"/>
      <c r="ET340" s="920"/>
      <c r="EU340" s="920"/>
      <c r="EV340" s="920"/>
      <c r="EW340" s="920"/>
      <c r="EX340" s="920"/>
      <c r="EY340" s="920"/>
      <c r="EZ340" s="920"/>
      <c r="FA340" s="920"/>
      <c r="FB340" s="920"/>
      <c r="FC340" s="920"/>
      <c r="FD340" s="920"/>
      <c r="FE340" s="920"/>
      <c r="FF340" s="920"/>
      <c r="FG340" s="920"/>
      <c r="FH340" s="920"/>
      <c r="FI340" s="920"/>
      <c r="FJ340" s="920"/>
      <c r="FK340" s="920"/>
      <c r="FL340" s="920"/>
      <c r="FM340" s="920"/>
      <c r="FN340" s="920"/>
      <c r="FO340" s="920"/>
      <c r="FP340" s="920"/>
      <c r="FQ340" s="920"/>
      <c r="FR340" s="937"/>
    </row>
    <row r="341" spans="8:178" ht="9.9499999999999993" customHeight="1">
      <c r="J341" s="935"/>
      <c r="K341" s="920"/>
      <c r="L341" s="920"/>
      <c r="M341" s="920"/>
      <c r="N341" s="920"/>
      <c r="O341" s="920"/>
      <c r="P341" s="920"/>
      <c r="Q341" s="920"/>
      <c r="R341" s="920"/>
      <c r="S341" s="920"/>
      <c r="T341" s="920"/>
      <c r="U341" s="920"/>
      <c r="V341" s="920"/>
      <c r="W341" s="920"/>
      <c r="X341" s="920"/>
      <c r="Y341" s="920"/>
      <c r="Z341" s="920"/>
      <c r="AA341" s="920"/>
      <c r="AB341" s="920"/>
      <c r="AC341" s="920"/>
      <c r="AD341" s="920"/>
      <c r="AE341" s="920"/>
      <c r="AF341" s="920"/>
      <c r="AG341" s="920"/>
      <c r="AH341" s="920"/>
      <c r="AI341" s="920"/>
      <c r="AJ341" s="920"/>
      <c r="AK341" s="920"/>
      <c r="AL341" s="920"/>
      <c r="AM341" s="920"/>
      <c r="AN341" s="920"/>
      <c r="AO341" s="920"/>
      <c r="AP341" s="920"/>
      <c r="AQ341" s="920"/>
      <c r="AR341" s="920"/>
      <c r="AS341" s="920"/>
      <c r="AT341" s="920"/>
      <c r="AU341" s="920"/>
      <c r="AV341" s="920"/>
      <c r="AW341" s="920"/>
      <c r="AX341" s="920"/>
      <c r="AY341" s="920"/>
      <c r="AZ341" s="920"/>
      <c r="BA341" s="920"/>
      <c r="BB341" s="920"/>
      <c r="BC341" s="920"/>
      <c r="BD341" s="920"/>
      <c r="BE341" s="920"/>
      <c r="BF341" s="920"/>
      <c r="BG341" s="920"/>
      <c r="BH341" s="920"/>
      <c r="BI341" s="920"/>
      <c r="BJ341" s="920"/>
      <c r="BK341" s="920"/>
      <c r="BL341" s="920"/>
      <c r="BM341" s="920"/>
      <c r="BN341" s="920"/>
      <c r="BO341" s="920"/>
      <c r="BP341" s="920"/>
      <c r="BQ341" s="920"/>
      <c r="BR341" s="920"/>
      <c r="BS341" s="920"/>
      <c r="BT341" s="920"/>
      <c r="BU341" s="920"/>
      <c r="BV341" s="920"/>
      <c r="BW341" s="920"/>
      <c r="BX341" s="920"/>
      <c r="BY341" s="920"/>
      <c r="BZ341" s="920"/>
      <c r="CA341" s="920"/>
      <c r="CB341" s="920"/>
      <c r="CC341" s="920"/>
      <c r="CD341" s="920"/>
      <c r="CE341" s="920"/>
      <c r="CF341" s="920"/>
      <c r="CG341" s="920"/>
      <c r="CH341" s="920"/>
      <c r="CI341" s="920"/>
      <c r="CJ341" s="920"/>
      <c r="CK341" s="920"/>
      <c r="CL341" s="920"/>
      <c r="CM341" s="920"/>
      <c r="CN341" s="920"/>
      <c r="CO341" s="920"/>
      <c r="CP341" s="920"/>
      <c r="CQ341" s="920"/>
      <c r="CR341" s="920"/>
      <c r="CS341" s="920"/>
      <c r="CT341" s="920"/>
      <c r="CU341" s="920"/>
      <c r="CV341" s="920"/>
      <c r="CW341" s="920"/>
      <c r="CX341" s="920"/>
      <c r="CY341" s="920"/>
      <c r="CZ341" s="920"/>
      <c r="DA341" s="920"/>
      <c r="DB341" s="920"/>
      <c r="DC341" s="920"/>
      <c r="DD341" s="920"/>
      <c r="DE341" s="920"/>
      <c r="DF341" s="920"/>
      <c r="DG341" s="920"/>
      <c r="DH341" s="920"/>
      <c r="DI341" s="920"/>
      <c r="DJ341" s="920"/>
      <c r="DK341" s="920"/>
      <c r="DL341" s="920"/>
      <c r="DM341" s="920"/>
      <c r="DN341" s="920"/>
      <c r="DO341" s="920"/>
      <c r="DP341" s="920"/>
      <c r="DQ341" s="920"/>
      <c r="DR341" s="920"/>
      <c r="DS341" s="920"/>
      <c r="DT341" s="920"/>
      <c r="DU341" s="920"/>
      <c r="DV341" s="920"/>
      <c r="DW341" s="920"/>
      <c r="DX341" s="920"/>
      <c r="DY341" s="920"/>
      <c r="DZ341" s="920"/>
      <c r="EA341" s="920"/>
      <c r="EB341" s="920"/>
      <c r="EC341" s="920"/>
      <c r="ED341" s="920"/>
      <c r="EE341" s="920"/>
      <c r="EF341" s="920"/>
      <c r="EG341" s="920"/>
      <c r="EH341" s="920"/>
      <c r="EI341" s="920"/>
      <c r="EJ341" s="920"/>
      <c r="EK341" s="920"/>
      <c r="EL341" s="920"/>
      <c r="EM341" s="920"/>
      <c r="EN341" s="920"/>
      <c r="EO341" s="920"/>
      <c r="EP341" s="920"/>
      <c r="EQ341" s="920"/>
      <c r="ER341" s="920"/>
      <c r="ES341" s="920"/>
      <c r="ET341" s="920"/>
      <c r="EU341" s="920"/>
      <c r="EV341" s="920"/>
      <c r="EW341" s="920"/>
      <c r="EX341" s="920"/>
      <c r="EY341" s="920"/>
      <c r="EZ341" s="920"/>
      <c r="FA341" s="920"/>
      <c r="FB341" s="920"/>
      <c r="FC341" s="920"/>
      <c r="FD341" s="920"/>
      <c r="FE341" s="920"/>
      <c r="FF341" s="920"/>
      <c r="FG341" s="920"/>
      <c r="FH341" s="920"/>
      <c r="FI341" s="920"/>
      <c r="FJ341" s="920"/>
      <c r="FK341" s="920"/>
      <c r="FL341" s="920"/>
      <c r="FM341" s="920"/>
      <c r="FN341" s="920"/>
      <c r="FO341" s="920"/>
      <c r="FP341" s="920"/>
      <c r="FQ341" s="920"/>
      <c r="FR341" s="937"/>
    </row>
    <row r="342" spans="8:178" ht="18.95" customHeight="1">
      <c r="J342" s="935"/>
      <c r="K342" s="920"/>
      <c r="L342" s="910" t="s">
        <v>1542</v>
      </c>
      <c r="M342" s="981"/>
      <c r="N342" s="982" t="s">
        <v>1521</v>
      </c>
      <c r="O342" s="983"/>
      <c r="P342" s="983"/>
      <c r="Q342" s="983"/>
      <c r="R342" s="986" t="s">
        <v>912</v>
      </c>
      <c r="S342" s="910" t="s">
        <v>1627</v>
      </c>
      <c r="T342" s="981"/>
      <c r="U342" s="938"/>
      <c r="V342" s="982" t="s">
        <v>1521</v>
      </c>
      <c r="W342" s="983"/>
      <c r="X342" s="983"/>
      <c r="Y342" s="983"/>
      <c r="Z342" s="986" t="s">
        <v>912</v>
      </c>
      <c r="AA342" s="910" t="s">
        <v>1656</v>
      </c>
      <c r="AB342" s="981"/>
      <c r="AC342" s="938"/>
      <c r="AD342" s="982" t="s">
        <v>1521</v>
      </c>
      <c r="AE342" s="983"/>
      <c r="AF342" s="983"/>
      <c r="AG342" s="983"/>
      <c r="AH342" s="986" t="s">
        <v>912</v>
      </c>
      <c r="AI342" s="910" t="s">
        <v>1657</v>
      </c>
      <c r="AJ342" s="981"/>
      <c r="AK342" s="938"/>
      <c r="AL342" s="982" t="s">
        <v>1521</v>
      </c>
      <c r="AM342" s="983"/>
      <c r="AN342" s="983"/>
      <c r="AO342" s="983"/>
      <c r="AP342" s="986" t="s">
        <v>912</v>
      </c>
      <c r="AQ342" s="920"/>
      <c r="AR342" s="920"/>
      <c r="AS342" s="920"/>
      <c r="AT342" s="920"/>
      <c r="AU342" s="920"/>
      <c r="AV342" s="920"/>
      <c r="AW342" s="920"/>
      <c r="AX342" s="920"/>
      <c r="AY342" s="920"/>
      <c r="AZ342" s="920"/>
      <c r="BA342" s="920"/>
      <c r="BB342" s="920"/>
      <c r="BC342" s="920"/>
      <c r="BD342" s="920"/>
      <c r="BE342" s="920"/>
      <c r="BF342" s="920"/>
      <c r="BG342" s="920"/>
      <c r="BH342" s="920"/>
      <c r="BI342" s="920"/>
      <c r="BJ342" s="920"/>
      <c r="BK342" s="920"/>
      <c r="BL342" s="920"/>
      <c r="BM342" s="920"/>
      <c r="BN342" s="920"/>
      <c r="BO342" s="920"/>
      <c r="BP342" s="920"/>
      <c r="BQ342" s="920"/>
      <c r="BR342" s="920"/>
      <c r="BS342" s="920"/>
      <c r="BT342" s="920"/>
      <c r="BU342" s="920"/>
      <c r="BV342" s="920"/>
      <c r="BW342" s="920"/>
      <c r="BX342" s="920"/>
      <c r="BY342" s="920"/>
      <c r="BZ342" s="920"/>
      <c r="CA342" s="920"/>
      <c r="CB342" s="920"/>
      <c r="CC342" s="920"/>
      <c r="CD342" s="920"/>
      <c r="CE342" s="920"/>
      <c r="CF342" s="920"/>
      <c r="CG342" s="920"/>
      <c r="CH342" s="920"/>
      <c r="CI342" s="920"/>
      <c r="CJ342" s="920"/>
      <c r="CK342" s="920"/>
      <c r="CL342" s="920"/>
      <c r="CM342" s="920"/>
      <c r="CN342" s="920"/>
      <c r="CO342" s="920"/>
      <c r="CP342" s="920"/>
      <c r="CQ342" s="920"/>
      <c r="CR342" s="920"/>
      <c r="CS342" s="920"/>
      <c r="CT342" s="920"/>
      <c r="CU342" s="920"/>
      <c r="CV342" s="920"/>
      <c r="CW342" s="920"/>
      <c r="CX342" s="920"/>
      <c r="CY342" s="920"/>
      <c r="CZ342" s="920"/>
      <c r="DA342" s="920"/>
      <c r="DB342" s="920"/>
      <c r="DC342" s="920"/>
      <c r="DD342" s="920"/>
      <c r="DE342" s="920"/>
      <c r="DF342" s="920"/>
      <c r="DG342" s="920"/>
      <c r="DH342" s="920"/>
      <c r="DI342" s="920"/>
      <c r="DJ342" s="920"/>
      <c r="DK342" s="920"/>
      <c r="DL342" s="920"/>
      <c r="DM342" s="920"/>
      <c r="DN342" s="920"/>
      <c r="DO342" s="920"/>
      <c r="DP342" s="920"/>
      <c r="DQ342" s="920"/>
      <c r="DR342" s="920"/>
      <c r="DS342" s="920"/>
      <c r="DT342" s="920"/>
      <c r="DU342" s="920"/>
      <c r="DV342" s="920"/>
      <c r="DW342" s="920"/>
      <c r="DX342" s="920"/>
      <c r="DY342" s="920"/>
      <c r="DZ342" s="920"/>
      <c r="EA342" s="920"/>
      <c r="EB342" s="920"/>
      <c r="EC342" s="920"/>
      <c r="ED342" s="920"/>
      <c r="EE342" s="920"/>
      <c r="EF342" s="920"/>
      <c r="EG342" s="920"/>
      <c r="EH342" s="920"/>
      <c r="EI342" s="920"/>
      <c r="EJ342" s="920"/>
      <c r="EK342" s="920"/>
      <c r="EL342" s="920"/>
      <c r="EM342" s="920"/>
      <c r="EN342" s="920"/>
      <c r="EO342" s="920"/>
      <c r="EP342" s="920"/>
      <c r="EQ342" s="920"/>
      <c r="ER342" s="920"/>
      <c r="ES342" s="920"/>
      <c r="ET342" s="920"/>
      <c r="EU342" s="920"/>
      <c r="EV342" s="920"/>
      <c r="EW342" s="920"/>
      <c r="EX342" s="920"/>
      <c r="EY342" s="920"/>
      <c r="EZ342" s="920"/>
      <c r="FA342" s="920"/>
      <c r="FB342" s="920"/>
      <c r="FC342" s="920"/>
      <c r="FD342" s="920"/>
      <c r="FE342" s="920"/>
      <c r="FF342" s="920"/>
      <c r="FG342" s="920"/>
      <c r="FH342" s="920"/>
      <c r="FI342" s="920"/>
      <c r="FJ342" s="920"/>
      <c r="FK342" s="920"/>
      <c r="FL342" s="920"/>
      <c r="FM342" s="920"/>
      <c r="FN342" s="920"/>
      <c r="FO342" s="920"/>
      <c r="FP342" s="920"/>
      <c r="FQ342" s="920"/>
      <c r="FR342" s="937"/>
    </row>
    <row r="343" spans="8:178" ht="9.9499999999999993" customHeight="1">
      <c r="J343" s="935"/>
      <c r="K343" s="920"/>
      <c r="L343" s="920"/>
      <c r="M343" s="920"/>
      <c r="N343" s="920"/>
      <c r="O343" s="920"/>
      <c r="P343" s="920"/>
      <c r="Q343" s="920"/>
      <c r="R343" s="920"/>
      <c r="S343" s="920"/>
      <c r="T343" s="920"/>
      <c r="U343" s="920"/>
      <c r="V343" s="920"/>
      <c r="W343" s="920"/>
      <c r="X343" s="920"/>
      <c r="Y343" s="920"/>
      <c r="Z343" s="920"/>
      <c r="AA343" s="920"/>
      <c r="AB343" s="920"/>
      <c r="AC343" s="920"/>
      <c r="AD343" s="920"/>
      <c r="AE343" s="920"/>
      <c r="AF343" s="920"/>
      <c r="AG343" s="920"/>
      <c r="AH343" s="920"/>
      <c r="AI343" s="920"/>
      <c r="AJ343" s="920"/>
      <c r="AK343" s="920"/>
      <c r="AL343" s="920"/>
      <c r="AM343" s="920"/>
      <c r="AN343" s="920"/>
      <c r="AO343" s="920"/>
      <c r="AP343" s="920"/>
      <c r="AQ343" s="920"/>
      <c r="AR343" s="920"/>
      <c r="AS343" s="920"/>
      <c r="AT343" s="920"/>
      <c r="AU343" s="920"/>
      <c r="AV343" s="920"/>
      <c r="AW343" s="920"/>
      <c r="AX343" s="920"/>
      <c r="AY343" s="920"/>
      <c r="AZ343" s="920"/>
      <c r="BA343" s="920"/>
      <c r="BB343" s="920"/>
      <c r="BC343" s="920"/>
      <c r="BD343" s="920"/>
      <c r="BE343" s="920"/>
      <c r="BF343" s="920"/>
      <c r="BG343" s="920"/>
      <c r="BH343" s="920"/>
      <c r="BI343" s="920"/>
      <c r="BJ343" s="920"/>
      <c r="BK343" s="920"/>
      <c r="BL343" s="920"/>
      <c r="BM343" s="920"/>
      <c r="BN343" s="920"/>
      <c r="BO343" s="920"/>
      <c r="BP343" s="920"/>
      <c r="BQ343" s="920"/>
      <c r="BR343" s="920"/>
      <c r="BS343" s="920"/>
      <c r="BT343" s="920"/>
      <c r="BU343" s="920"/>
      <c r="BV343" s="920"/>
      <c r="BW343" s="920"/>
      <c r="BX343" s="920"/>
      <c r="BY343" s="920"/>
      <c r="BZ343" s="920"/>
      <c r="CA343" s="920"/>
      <c r="CB343" s="920"/>
      <c r="CC343" s="920"/>
      <c r="CD343" s="920"/>
      <c r="CE343" s="920"/>
      <c r="CF343" s="920"/>
      <c r="CG343" s="920"/>
      <c r="CH343" s="920"/>
      <c r="CI343" s="920"/>
      <c r="CJ343" s="920"/>
      <c r="CK343" s="920"/>
      <c r="CL343" s="920"/>
      <c r="CM343" s="920"/>
      <c r="CN343" s="920"/>
      <c r="CO343" s="920"/>
      <c r="CP343" s="920"/>
      <c r="CQ343" s="920"/>
      <c r="CR343" s="920"/>
      <c r="CS343" s="920"/>
      <c r="CT343" s="920"/>
      <c r="CU343" s="920"/>
      <c r="CV343" s="920"/>
      <c r="CW343" s="920"/>
      <c r="CX343" s="920"/>
      <c r="CY343" s="920"/>
      <c r="CZ343" s="920"/>
      <c r="DA343" s="920"/>
      <c r="DB343" s="920"/>
      <c r="DC343" s="920"/>
      <c r="DD343" s="920"/>
      <c r="DE343" s="920"/>
      <c r="DF343" s="920"/>
      <c r="DG343" s="920"/>
      <c r="DH343" s="920"/>
      <c r="DI343" s="920"/>
      <c r="DJ343" s="920"/>
      <c r="DK343" s="920"/>
      <c r="DL343" s="920"/>
      <c r="DM343" s="920"/>
      <c r="DN343" s="920"/>
      <c r="DO343" s="920"/>
      <c r="DP343" s="920"/>
      <c r="DQ343" s="920"/>
      <c r="DR343" s="920"/>
      <c r="DS343" s="920"/>
      <c r="DT343" s="920"/>
      <c r="DU343" s="920"/>
      <c r="DV343" s="920"/>
      <c r="DW343" s="920"/>
      <c r="DX343" s="920"/>
      <c r="DY343" s="920"/>
      <c r="DZ343" s="920"/>
      <c r="EA343" s="920"/>
      <c r="EB343" s="920"/>
      <c r="EC343" s="920"/>
      <c r="ED343" s="920"/>
      <c r="EE343" s="920"/>
      <c r="EF343" s="920"/>
      <c r="EG343" s="920"/>
      <c r="EH343" s="920"/>
      <c r="EI343" s="920"/>
      <c r="EJ343" s="920"/>
      <c r="EK343" s="920"/>
      <c r="EL343" s="920"/>
      <c r="EM343" s="920"/>
      <c r="EN343" s="920"/>
      <c r="EO343" s="920"/>
      <c r="EP343" s="920"/>
      <c r="EQ343" s="920"/>
      <c r="ER343" s="920"/>
      <c r="ES343" s="920"/>
      <c r="ET343" s="920"/>
      <c r="EU343" s="920"/>
      <c r="EV343" s="920"/>
      <c r="EW343" s="920"/>
      <c r="EX343" s="920"/>
      <c r="EY343" s="920"/>
      <c r="EZ343" s="920"/>
      <c r="FA343" s="920"/>
      <c r="FB343" s="920"/>
      <c r="FC343" s="920"/>
      <c r="FD343" s="920"/>
      <c r="FE343" s="920"/>
      <c r="FF343" s="920"/>
      <c r="FG343" s="920"/>
      <c r="FH343" s="920"/>
      <c r="FI343" s="920"/>
      <c r="FJ343" s="920"/>
      <c r="FK343" s="920"/>
      <c r="FL343" s="920"/>
      <c r="FM343" s="920"/>
      <c r="FN343" s="920"/>
      <c r="FO343" s="920"/>
      <c r="FP343" s="920"/>
      <c r="FQ343" s="920"/>
      <c r="FR343" s="937"/>
    </row>
    <row r="344" spans="8:178" ht="18.95" customHeight="1">
      <c r="J344" s="935"/>
      <c r="K344" s="2810" t="s">
        <v>1630</v>
      </c>
      <c r="L344" s="2811"/>
      <c r="M344" s="2811"/>
      <c r="N344" s="2812"/>
      <c r="O344" s="2797" t="s">
        <v>1586</v>
      </c>
      <c r="P344" s="2798"/>
      <c r="Q344" s="2798"/>
      <c r="R344" s="2798"/>
      <c r="S344" s="2798"/>
      <c r="T344" s="2798"/>
      <c r="U344" s="2798"/>
      <c r="V344" s="2798"/>
      <c r="W344" s="2798"/>
      <c r="X344" s="2798"/>
      <c r="Y344" s="2799"/>
      <c r="Z344" s="2797" t="s">
        <v>1527</v>
      </c>
      <c r="AA344" s="2798"/>
      <c r="AB344" s="2798"/>
      <c r="AC344" s="2798"/>
      <c r="AD344" s="2798"/>
      <c r="AE344" s="2798"/>
      <c r="AF344" s="2798"/>
      <c r="AG344" s="2798"/>
      <c r="AH344" s="2798"/>
      <c r="AI344" s="2798"/>
      <c r="AJ344" s="2798"/>
      <c r="AK344" s="2798"/>
      <c r="AL344" s="2798"/>
      <c r="AM344" s="2798"/>
      <c r="AN344" s="2798"/>
      <c r="AO344" s="2798"/>
      <c r="AP344" s="2798"/>
      <c r="AQ344" s="2799"/>
      <c r="AR344" s="2797" t="s">
        <v>1534</v>
      </c>
      <c r="AS344" s="2848"/>
      <c r="AT344" s="2799"/>
      <c r="AU344" s="2797" t="s">
        <v>1545</v>
      </c>
      <c r="AV344" s="2848"/>
      <c r="AW344" s="2799"/>
      <c r="AX344" s="2877" t="s">
        <v>1634</v>
      </c>
      <c r="AY344" s="2878"/>
      <c r="AZ344" s="2879"/>
      <c r="BA344" s="1035" t="s">
        <v>1556</v>
      </c>
      <c r="BB344" s="1036"/>
      <c r="BC344" s="1036"/>
      <c r="BD344" s="1036"/>
      <c r="BE344" s="1036"/>
      <c r="BF344" s="1036"/>
      <c r="BG344" s="1036"/>
      <c r="BH344" s="1036"/>
      <c r="BI344" s="1036"/>
      <c r="BJ344" s="1036"/>
      <c r="BK344" s="1036"/>
      <c r="BL344" s="1036"/>
      <c r="BM344" s="1036"/>
      <c r="BN344" s="1036"/>
      <c r="BO344" s="1036"/>
      <c r="BP344" s="1036"/>
      <c r="BQ344" s="1036"/>
      <c r="BR344" s="1036"/>
      <c r="BS344" s="1036"/>
      <c r="BT344" s="1036"/>
      <c r="BU344" s="1036"/>
      <c r="BV344" s="1036"/>
      <c r="BW344" s="1036"/>
      <c r="BX344" s="1036"/>
      <c r="BY344" s="1036"/>
      <c r="BZ344" s="1036"/>
      <c r="CA344" s="1036"/>
      <c r="CB344" s="1036"/>
      <c r="CC344" s="1036"/>
      <c r="CD344" s="1036"/>
      <c r="CE344" s="1036"/>
      <c r="CF344" s="1036"/>
      <c r="CG344" s="1036"/>
      <c r="CH344" s="1036"/>
      <c r="CI344" s="1036"/>
      <c r="CJ344" s="1036"/>
      <c r="CK344" s="1036"/>
      <c r="CL344" s="1036"/>
      <c r="CM344" s="1036"/>
      <c r="CN344" s="1036"/>
      <c r="CO344" s="1036"/>
      <c r="CP344" s="1036"/>
      <c r="CQ344" s="1405"/>
      <c r="CR344" s="1405"/>
      <c r="CS344" s="1405"/>
      <c r="CT344" s="1405"/>
      <c r="CU344" s="1405"/>
      <c r="CV344" s="1405"/>
      <c r="CW344" s="1405"/>
      <c r="CX344" s="1405"/>
      <c r="CY344" s="1405"/>
      <c r="CZ344" s="1037"/>
      <c r="DA344" s="1037"/>
      <c r="DB344" s="1038"/>
      <c r="DC344" s="1035" t="s">
        <v>1639</v>
      </c>
      <c r="DD344" s="1036"/>
      <c r="DE344" s="1036"/>
      <c r="DF344" s="1036"/>
      <c r="DG344" s="1036"/>
      <c r="DH344" s="1036"/>
      <c r="DI344" s="1036"/>
      <c r="DJ344" s="1036"/>
      <c r="DK344" s="1036"/>
      <c r="DL344" s="1036"/>
      <c r="DM344" s="1036"/>
      <c r="DN344" s="1036"/>
      <c r="DO344" s="1036"/>
      <c r="DP344" s="1036"/>
      <c r="DQ344" s="1036"/>
      <c r="DR344" s="1036"/>
      <c r="DS344" s="1036"/>
      <c r="DT344" s="1036"/>
      <c r="DU344" s="1036"/>
      <c r="DV344" s="1036"/>
      <c r="DW344" s="1036"/>
      <c r="DX344" s="1036"/>
      <c r="DY344" s="1036"/>
      <c r="DZ344" s="1036"/>
      <c r="EA344" s="1036"/>
      <c r="EB344" s="1036"/>
      <c r="EC344" s="1036"/>
      <c r="ED344" s="1036"/>
      <c r="EE344" s="1036"/>
      <c r="EF344" s="1036"/>
      <c r="EG344" s="1036"/>
      <c r="EH344" s="1036"/>
      <c r="EI344" s="1036"/>
      <c r="EJ344" s="1036"/>
      <c r="EK344" s="1036"/>
      <c r="EL344" s="1036"/>
      <c r="EM344" s="1036"/>
      <c r="EN344" s="1036"/>
      <c r="EO344" s="1036"/>
      <c r="EP344" s="1036"/>
      <c r="EQ344" s="1036"/>
      <c r="ER344" s="1036"/>
      <c r="ES344" s="1405"/>
      <c r="ET344" s="1405"/>
      <c r="EU344" s="1405"/>
      <c r="EV344" s="1405"/>
      <c r="EW344" s="1405"/>
      <c r="EX344" s="1405"/>
      <c r="EY344" s="1405"/>
      <c r="EZ344" s="1405"/>
      <c r="FA344" s="1405"/>
      <c r="FB344" s="1405"/>
      <c r="FC344" s="1405"/>
      <c r="FD344" s="1405"/>
      <c r="FE344" s="1405"/>
      <c r="FF344" s="1405"/>
      <c r="FG344" s="1405"/>
      <c r="FH344" s="1405"/>
      <c r="FI344" s="1405"/>
      <c r="FJ344" s="1405"/>
      <c r="FK344" s="1405"/>
      <c r="FL344" s="1405"/>
      <c r="FM344" s="1405"/>
      <c r="FN344" s="1405"/>
      <c r="FO344" s="1405"/>
      <c r="FP344" s="1038"/>
      <c r="FQ344" s="2877" t="s">
        <v>2415</v>
      </c>
      <c r="FR344" s="2878"/>
      <c r="FS344" s="2879"/>
      <c r="FT344" s="2833" t="s">
        <v>3441</v>
      </c>
      <c r="FU344" s="2834"/>
      <c r="FV344" s="937"/>
    </row>
    <row r="345" spans="8:178" ht="18.95" customHeight="1">
      <c r="J345" s="935"/>
      <c r="K345" s="2839"/>
      <c r="L345" s="2840"/>
      <c r="M345" s="2840"/>
      <c r="N345" s="2841"/>
      <c r="O345" s="2800"/>
      <c r="P345" s="2801"/>
      <c r="Q345" s="2801"/>
      <c r="R345" s="2801"/>
      <c r="S345" s="2801"/>
      <c r="T345" s="2801"/>
      <c r="U345" s="2801"/>
      <c r="V345" s="2801"/>
      <c r="W345" s="2801"/>
      <c r="X345" s="2801"/>
      <c r="Y345" s="2802"/>
      <c r="Z345" s="2800"/>
      <c r="AA345" s="2801"/>
      <c r="AB345" s="2801"/>
      <c r="AC345" s="2801"/>
      <c r="AD345" s="2801"/>
      <c r="AE345" s="2801"/>
      <c r="AF345" s="2801"/>
      <c r="AG345" s="2801"/>
      <c r="AH345" s="2801"/>
      <c r="AI345" s="2801"/>
      <c r="AJ345" s="2801"/>
      <c r="AK345" s="2801"/>
      <c r="AL345" s="2801"/>
      <c r="AM345" s="2801"/>
      <c r="AN345" s="2801"/>
      <c r="AO345" s="2801"/>
      <c r="AP345" s="2801"/>
      <c r="AQ345" s="2802"/>
      <c r="AR345" s="2849"/>
      <c r="AS345" s="2850"/>
      <c r="AT345" s="2851"/>
      <c r="AU345" s="2849"/>
      <c r="AV345" s="2850"/>
      <c r="AW345" s="2851"/>
      <c r="AX345" s="2855"/>
      <c r="AY345" s="2853"/>
      <c r="AZ345" s="2854"/>
      <c r="BA345" s="930" t="s">
        <v>1550</v>
      </c>
      <c r="BB345" s="930"/>
      <c r="BC345" s="930"/>
      <c r="BD345" s="930"/>
      <c r="BE345" s="930"/>
      <c r="BF345" s="930"/>
      <c r="BG345" s="930"/>
      <c r="BH345" s="930"/>
      <c r="BI345" s="930"/>
      <c r="BJ345" s="930"/>
      <c r="BK345" s="930"/>
      <c r="BL345" s="930"/>
      <c r="BM345" s="930"/>
      <c r="BN345" s="930"/>
      <c r="BO345" s="930"/>
      <c r="BP345" s="930"/>
      <c r="BQ345" s="930"/>
      <c r="BR345" s="930"/>
      <c r="BS345" s="967"/>
      <c r="BT345" s="967"/>
      <c r="BU345" s="968"/>
      <c r="BV345" s="930" t="s">
        <v>1549</v>
      </c>
      <c r="BW345" s="930"/>
      <c r="BX345" s="930"/>
      <c r="BY345" s="930"/>
      <c r="BZ345" s="930"/>
      <c r="CA345" s="930"/>
      <c r="CB345" s="930"/>
      <c r="CC345" s="930"/>
      <c r="CD345" s="930"/>
      <c r="CE345" s="930"/>
      <c r="CF345" s="930"/>
      <c r="CG345" s="930"/>
      <c r="CH345" s="930"/>
      <c r="CI345" s="930"/>
      <c r="CJ345" s="930"/>
      <c r="CK345" s="930"/>
      <c r="CL345" s="930"/>
      <c r="CM345" s="930"/>
      <c r="CN345" s="967"/>
      <c r="CO345" s="967"/>
      <c r="CP345" s="968"/>
      <c r="CQ345" s="930" t="s">
        <v>1671</v>
      </c>
      <c r="CR345" s="930"/>
      <c r="CS345" s="930"/>
      <c r="CT345" s="930"/>
      <c r="CU345" s="930"/>
      <c r="CV345" s="930"/>
      <c r="CW345" s="967"/>
      <c r="CX345" s="967"/>
      <c r="CY345" s="968"/>
      <c r="CZ345" s="2852" t="s">
        <v>2232</v>
      </c>
      <c r="DA345" s="2853"/>
      <c r="DB345" s="2854"/>
      <c r="DC345" s="930" t="s">
        <v>1550</v>
      </c>
      <c r="DD345" s="930"/>
      <c r="DE345" s="930"/>
      <c r="DF345" s="930"/>
      <c r="DG345" s="930"/>
      <c r="DH345" s="930"/>
      <c r="DI345" s="930"/>
      <c r="DJ345" s="930"/>
      <c r="DK345" s="930"/>
      <c r="DL345" s="930"/>
      <c r="DM345" s="930"/>
      <c r="DN345" s="930"/>
      <c r="DO345" s="930"/>
      <c r="DP345" s="930"/>
      <c r="DQ345" s="930"/>
      <c r="DR345" s="930"/>
      <c r="DS345" s="930"/>
      <c r="DT345" s="930"/>
      <c r="DU345" s="967"/>
      <c r="DV345" s="967"/>
      <c r="DW345" s="968"/>
      <c r="DX345" s="930" t="s">
        <v>1549</v>
      </c>
      <c r="DY345" s="930"/>
      <c r="DZ345" s="930"/>
      <c r="EA345" s="930"/>
      <c r="EB345" s="930"/>
      <c r="EC345" s="930"/>
      <c r="ED345" s="930"/>
      <c r="EE345" s="930"/>
      <c r="EF345" s="930"/>
      <c r="EG345" s="930"/>
      <c r="EH345" s="930"/>
      <c r="EI345" s="930"/>
      <c r="EJ345" s="930"/>
      <c r="EK345" s="930"/>
      <c r="EL345" s="930"/>
      <c r="EM345" s="930"/>
      <c r="EN345" s="930"/>
      <c r="EO345" s="930"/>
      <c r="EP345" s="1361"/>
      <c r="EQ345" s="1361"/>
      <c r="ER345" s="968"/>
      <c r="ES345" s="930" t="s">
        <v>1671</v>
      </c>
      <c r="ET345" s="930"/>
      <c r="EU345" s="930"/>
      <c r="EV345" s="930"/>
      <c r="EW345" s="930"/>
      <c r="EX345" s="930"/>
      <c r="EY345" s="930"/>
      <c r="EZ345" s="930"/>
      <c r="FA345" s="930"/>
      <c r="FB345" s="930"/>
      <c r="FC345" s="930"/>
      <c r="FD345" s="930"/>
      <c r="FE345" s="930"/>
      <c r="FF345" s="930"/>
      <c r="FG345" s="930"/>
      <c r="FH345" s="930"/>
      <c r="FI345" s="930"/>
      <c r="FJ345" s="930"/>
      <c r="FK345" s="1361"/>
      <c r="FL345" s="1361"/>
      <c r="FM345" s="968"/>
      <c r="FN345" s="2852" t="s">
        <v>2243</v>
      </c>
      <c r="FO345" s="2853"/>
      <c r="FP345" s="2854"/>
      <c r="FQ345" s="2855"/>
      <c r="FR345" s="2853"/>
      <c r="FS345" s="2854"/>
      <c r="FT345" s="2835"/>
      <c r="FU345" s="2836"/>
      <c r="FV345" s="937"/>
    </row>
    <row r="346" spans="8:178" ht="18.95" customHeight="1">
      <c r="J346" s="935"/>
      <c r="K346" s="2839"/>
      <c r="L346" s="2840"/>
      <c r="M346" s="2840"/>
      <c r="N346" s="2841"/>
      <c r="O346" s="2797" t="s">
        <v>699</v>
      </c>
      <c r="P346" s="2848"/>
      <c r="Q346" s="2848"/>
      <c r="R346" s="2799"/>
      <c r="S346" s="2797" t="s">
        <v>700</v>
      </c>
      <c r="T346" s="2848"/>
      <c r="U346" s="2848"/>
      <c r="V346" s="2799"/>
      <c r="W346" s="2797" t="s">
        <v>1531</v>
      </c>
      <c r="X346" s="2848"/>
      <c r="Y346" s="2799"/>
      <c r="Z346" s="2797" t="s">
        <v>1561</v>
      </c>
      <c r="AA346" s="2848"/>
      <c r="AB346" s="2799"/>
      <c r="AC346" s="2797" t="s">
        <v>1528</v>
      </c>
      <c r="AD346" s="2848"/>
      <c r="AE346" s="2848"/>
      <c r="AF346" s="2848"/>
      <c r="AG346" s="2799"/>
      <c r="AH346" s="2797" t="s">
        <v>1529</v>
      </c>
      <c r="AI346" s="2798"/>
      <c r="AJ346" s="2798"/>
      <c r="AK346" s="2798"/>
      <c r="AL346" s="2798"/>
      <c r="AM346" s="2798"/>
      <c r="AN346" s="2799"/>
      <c r="AO346" s="2797" t="s">
        <v>1530</v>
      </c>
      <c r="AP346" s="2848"/>
      <c r="AQ346" s="2799"/>
      <c r="AR346" s="2849"/>
      <c r="AS346" s="2850"/>
      <c r="AT346" s="2851"/>
      <c r="AU346" s="2849"/>
      <c r="AV346" s="2850"/>
      <c r="AW346" s="2851"/>
      <c r="AX346" s="2855"/>
      <c r="AY346" s="2853"/>
      <c r="AZ346" s="2854"/>
      <c r="BA346" s="1033" t="s">
        <v>2315</v>
      </c>
      <c r="BB346" s="1034"/>
      <c r="BC346" s="1039"/>
      <c r="BD346" s="1033"/>
      <c r="BE346" s="1034"/>
      <c r="BF346" s="1039"/>
      <c r="BG346" s="1202"/>
      <c r="BH346" s="1404"/>
      <c r="BI346" s="1204"/>
      <c r="BJ346" s="1033" t="s">
        <v>1951</v>
      </c>
      <c r="BK346" s="1034"/>
      <c r="BL346" s="1039"/>
      <c r="BM346" s="1033"/>
      <c r="BN346" s="1034"/>
      <c r="BO346" s="1039"/>
      <c r="BP346" s="1404"/>
      <c r="BQ346" s="1404"/>
      <c r="BR346" s="1204"/>
      <c r="BS346" s="2849" t="s">
        <v>2223</v>
      </c>
      <c r="BT346" s="2850"/>
      <c r="BU346" s="2851"/>
      <c r="BV346" s="1033" t="s">
        <v>1547</v>
      </c>
      <c r="BW346" s="1034"/>
      <c r="BX346" s="1039"/>
      <c r="BY346" s="1033"/>
      <c r="BZ346" s="1034"/>
      <c r="CA346" s="1039"/>
      <c r="CB346" s="1202"/>
      <c r="CC346" s="1404"/>
      <c r="CD346" s="1204"/>
      <c r="CE346" s="1033" t="s">
        <v>1780</v>
      </c>
      <c r="CF346" s="1034"/>
      <c r="CG346" s="1039"/>
      <c r="CH346" s="1033"/>
      <c r="CI346" s="1034"/>
      <c r="CJ346" s="1039"/>
      <c r="CK346" s="1202"/>
      <c r="CL346" s="1404"/>
      <c r="CM346" s="1204"/>
      <c r="CN346" s="2849" t="s">
        <v>2223</v>
      </c>
      <c r="CO346" s="2850"/>
      <c r="CP346" s="2851"/>
      <c r="CQ346" s="2859" t="s">
        <v>2230</v>
      </c>
      <c r="CR346" s="2860"/>
      <c r="CS346" s="2861"/>
      <c r="CT346" s="2859" t="s">
        <v>1672</v>
      </c>
      <c r="CU346" s="2860"/>
      <c r="CV346" s="2861"/>
      <c r="CW346" s="2849" t="s">
        <v>2223</v>
      </c>
      <c r="CX346" s="2850"/>
      <c r="CY346" s="2851"/>
      <c r="CZ346" s="2855"/>
      <c r="DA346" s="2853"/>
      <c r="DB346" s="2854"/>
      <c r="DC346" s="1033" t="s">
        <v>2313</v>
      </c>
      <c r="DD346" s="1034"/>
      <c r="DE346" s="1039"/>
      <c r="DF346" s="1033"/>
      <c r="DG346" s="1034"/>
      <c r="DH346" s="1039"/>
      <c r="DI346" s="1202"/>
      <c r="DJ346" s="1404"/>
      <c r="DK346" s="1204"/>
      <c r="DL346" s="1033" t="s">
        <v>2315</v>
      </c>
      <c r="DM346" s="1034"/>
      <c r="DN346" s="1039"/>
      <c r="DO346" s="1033"/>
      <c r="DP346" s="1034"/>
      <c r="DQ346" s="1039"/>
      <c r="DR346" s="1404"/>
      <c r="DS346" s="1404"/>
      <c r="DT346" s="1204"/>
      <c r="DU346" s="2849" t="s">
        <v>2223</v>
      </c>
      <c r="DV346" s="2850"/>
      <c r="DW346" s="2851"/>
      <c r="DX346" s="1033" t="s">
        <v>1547</v>
      </c>
      <c r="DY346" s="1034"/>
      <c r="DZ346" s="1039"/>
      <c r="EA346" s="1033"/>
      <c r="EB346" s="1034"/>
      <c r="EC346" s="1039"/>
      <c r="ED346" s="1202"/>
      <c r="EE346" s="1404"/>
      <c r="EF346" s="1204"/>
      <c r="EG346" s="1033" t="s">
        <v>1780</v>
      </c>
      <c r="EH346" s="1034"/>
      <c r="EI346" s="1039"/>
      <c r="EJ346" s="1033"/>
      <c r="EK346" s="1034"/>
      <c r="EL346" s="1039"/>
      <c r="EM346" s="1202"/>
      <c r="EN346" s="1404"/>
      <c r="EO346" s="1204"/>
      <c r="EP346" s="2849" t="s">
        <v>2223</v>
      </c>
      <c r="EQ346" s="2850"/>
      <c r="ER346" s="2851"/>
      <c r="ES346" s="2859" t="s">
        <v>1984</v>
      </c>
      <c r="ET346" s="2860"/>
      <c r="EU346" s="2861"/>
      <c r="EV346" s="2859" t="s">
        <v>2230</v>
      </c>
      <c r="EW346" s="2860"/>
      <c r="EX346" s="2861"/>
      <c r="EY346" s="2859" t="s">
        <v>1548</v>
      </c>
      <c r="EZ346" s="2860"/>
      <c r="FA346" s="2861"/>
      <c r="FB346" s="2859" t="s">
        <v>1640</v>
      </c>
      <c r="FC346" s="2860"/>
      <c r="FD346" s="2861"/>
      <c r="FE346" s="2859" t="s">
        <v>1641</v>
      </c>
      <c r="FF346" s="2860"/>
      <c r="FG346" s="2861"/>
      <c r="FH346" s="2859" t="s">
        <v>1672</v>
      </c>
      <c r="FI346" s="2860"/>
      <c r="FJ346" s="2861"/>
      <c r="FK346" s="2849" t="s">
        <v>2223</v>
      </c>
      <c r="FL346" s="2850"/>
      <c r="FM346" s="2851"/>
      <c r="FN346" s="2855"/>
      <c r="FO346" s="2853"/>
      <c r="FP346" s="2854"/>
      <c r="FQ346" s="2855"/>
      <c r="FR346" s="2853"/>
      <c r="FS346" s="2854"/>
      <c r="FT346" s="2835"/>
      <c r="FU346" s="2836"/>
      <c r="FV346" s="937"/>
    </row>
    <row r="347" spans="8:178" ht="18.95" customHeight="1">
      <c r="J347" s="935"/>
      <c r="K347" s="2813"/>
      <c r="L347" s="2814"/>
      <c r="M347" s="2814"/>
      <c r="N347" s="2815"/>
      <c r="O347" s="2800"/>
      <c r="P347" s="2801"/>
      <c r="Q347" s="2801"/>
      <c r="R347" s="2802"/>
      <c r="S347" s="2800"/>
      <c r="T347" s="2801"/>
      <c r="U347" s="2801"/>
      <c r="V347" s="2802"/>
      <c r="W347" s="2800"/>
      <c r="X347" s="2801"/>
      <c r="Y347" s="2802"/>
      <c r="Z347" s="2800"/>
      <c r="AA347" s="2801"/>
      <c r="AB347" s="2802"/>
      <c r="AC347" s="2800"/>
      <c r="AD347" s="2801"/>
      <c r="AE347" s="2801"/>
      <c r="AF347" s="2801"/>
      <c r="AG347" s="2802"/>
      <c r="AH347" s="2800"/>
      <c r="AI347" s="2801"/>
      <c r="AJ347" s="2801"/>
      <c r="AK347" s="2801"/>
      <c r="AL347" s="2801"/>
      <c r="AM347" s="2801"/>
      <c r="AN347" s="2802"/>
      <c r="AO347" s="2800"/>
      <c r="AP347" s="2801"/>
      <c r="AQ347" s="2802"/>
      <c r="AR347" s="2800"/>
      <c r="AS347" s="2801"/>
      <c r="AT347" s="2802"/>
      <c r="AU347" s="2800"/>
      <c r="AV347" s="2801"/>
      <c r="AW347" s="2802"/>
      <c r="AX347" s="2856"/>
      <c r="AY347" s="2857"/>
      <c r="AZ347" s="2858"/>
      <c r="BA347" s="1239" t="s">
        <v>2221</v>
      </c>
      <c r="BB347" s="1240"/>
      <c r="BC347" s="1241"/>
      <c r="BD347" s="1239" t="s">
        <v>2222</v>
      </c>
      <c r="BE347" s="1240"/>
      <c r="BF347" s="1241"/>
      <c r="BG347" s="1247" t="s">
        <v>2223</v>
      </c>
      <c r="BH347" s="1248"/>
      <c r="BI347" s="1249"/>
      <c r="BJ347" s="1239" t="s">
        <v>2221</v>
      </c>
      <c r="BK347" s="1240"/>
      <c r="BL347" s="1241"/>
      <c r="BM347" s="1239" t="s">
        <v>2222</v>
      </c>
      <c r="BN347" s="1240"/>
      <c r="BO347" s="1241"/>
      <c r="BP347" s="1247" t="s">
        <v>2223</v>
      </c>
      <c r="BQ347" s="1248"/>
      <c r="BR347" s="1249"/>
      <c r="BS347" s="2800"/>
      <c r="BT347" s="2801"/>
      <c r="BU347" s="2802"/>
      <c r="BV347" s="1239" t="s">
        <v>2237</v>
      </c>
      <c r="BW347" s="1240"/>
      <c r="BX347" s="1241"/>
      <c r="BY347" s="1239" t="s">
        <v>2238</v>
      </c>
      <c r="BZ347" s="1240"/>
      <c r="CA347" s="1241"/>
      <c r="CB347" s="1247" t="s">
        <v>2223</v>
      </c>
      <c r="CC347" s="1248"/>
      <c r="CD347" s="1249"/>
      <c r="CE347" s="1239" t="s">
        <v>2295</v>
      </c>
      <c r="CF347" s="1240"/>
      <c r="CG347" s="1241"/>
      <c r="CH347" s="1239" t="s">
        <v>1677</v>
      </c>
      <c r="CI347" s="1240"/>
      <c r="CJ347" s="1241"/>
      <c r="CK347" s="1247" t="s">
        <v>2223</v>
      </c>
      <c r="CL347" s="1248"/>
      <c r="CM347" s="1249"/>
      <c r="CN347" s="2800"/>
      <c r="CO347" s="2801"/>
      <c r="CP347" s="2802"/>
      <c r="CQ347" s="2862"/>
      <c r="CR347" s="2863"/>
      <c r="CS347" s="2864"/>
      <c r="CT347" s="2862"/>
      <c r="CU347" s="2863"/>
      <c r="CV347" s="2864"/>
      <c r="CW347" s="2800"/>
      <c r="CX347" s="2801"/>
      <c r="CY347" s="2802"/>
      <c r="CZ347" s="2856"/>
      <c r="DA347" s="2857"/>
      <c r="DB347" s="2858"/>
      <c r="DC347" s="1239" t="s">
        <v>2221</v>
      </c>
      <c r="DD347" s="1240"/>
      <c r="DE347" s="1241"/>
      <c r="DF347" s="1239" t="s">
        <v>2222</v>
      </c>
      <c r="DG347" s="1240"/>
      <c r="DH347" s="1241"/>
      <c r="DI347" s="1247" t="s">
        <v>2223</v>
      </c>
      <c r="DJ347" s="1248"/>
      <c r="DK347" s="1249"/>
      <c r="DL347" s="1239" t="s">
        <v>2221</v>
      </c>
      <c r="DM347" s="1240"/>
      <c r="DN347" s="1241"/>
      <c r="DO347" s="1239" t="s">
        <v>2222</v>
      </c>
      <c r="DP347" s="1240"/>
      <c r="DQ347" s="1241"/>
      <c r="DR347" s="1247" t="s">
        <v>2223</v>
      </c>
      <c r="DS347" s="1248"/>
      <c r="DT347" s="1249"/>
      <c r="DU347" s="2800"/>
      <c r="DV347" s="2801"/>
      <c r="DW347" s="2802"/>
      <c r="DX347" s="1239" t="s">
        <v>2237</v>
      </c>
      <c r="DY347" s="1240"/>
      <c r="DZ347" s="1241"/>
      <c r="EA347" s="1239" t="s">
        <v>2238</v>
      </c>
      <c r="EB347" s="1240"/>
      <c r="EC347" s="1241"/>
      <c r="ED347" s="1247" t="s">
        <v>2223</v>
      </c>
      <c r="EE347" s="1248"/>
      <c r="EF347" s="1249"/>
      <c r="EG347" s="1239" t="s">
        <v>2295</v>
      </c>
      <c r="EH347" s="1240"/>
      <c r="EI347" s="1241"/>
      <c r="EJ347" s="1239" t="s">
        <v>1677</v>
      </c>
      <c r="EK347" s="1240"/>
      <c r="EL347" s="1241"/>
      <c r="EM347" s="1247" t="s">
        <v>2223</v>
      </c>
      <c r="EN347" s="1248"/>
      <c r="EO347" s="1249"/>
      <c r="EP347" s="2800"/>
      <c r="EQ347" s="2801"/>
      <c r="ER347" s="2802"/>
      <c r="ES347" s="2862"/>
      <c r="ET347" s="2863"/>
      <c r="EU347" s="2864"/>
      <c r="EV347" s="2862"/>
      <c r="EW347" s="2863"/>
      <c r="EX347" s="2864"/>
      <c r="EY347" s="2862"/>
      <c r="EZ347" s="2863"/>
      <c r="FA347" s="2864"/>
      <c r="FB347" s="2862"/>
      <c r="FC347" s="2863"/>
      <c r="FD347" s="2864"/>
      <c r="FE347" s="2862"/>
      <c r="FF347" s="2863"/>
      <c r="FG347" s="2864"/>
      <c r="FH347" s="2862"/>
      <c r="FI347" s="2863"/>
      <c r="FJ347" s="2864"/>
      <c r="FK347" s="2800"/>
      <c r="FL347" s="2801"/>
      <c r="FM347" s="2802"/>
      <c r="FN347" s="2856"/>
      <c r="FO347" s="2857"/>
      <c r="FP347" s="2858"/>
      <c r="FQ347" s="2856"/>
      <c r="FR347" s="2857"/>
      <c r="FS347" s="2858"/>
      <c r="FT347" s="2837"/>
      <c r="FU347" s="2838"/>
      <c r="FV347" s="937"/>
    </row>
    <row r="348" spans="8:178" ht="18.95" customHeight="1">
      <c r="J348" s="935"/>
      <c r="K348" s="2791" t="s">
        <v>1945</v>
      </c>
      <c r="L348" s="2792"/>
      <c r="M348" s="2792"/>
      <c r="N348" s="2793"/>
      <c r="O348" s="2832" t="s">
        <v>1560</v>
      </c>
      <c r="P348" s="2792"/>
      <c r="Q348" s="2792"/>
      <c r="R348" s="2793"/>
      <c r="S348" s="2832">
        <v>12345</v>
      </c>
      <c r="T348" s="2792"/>
      <c r="U348" s="2792"/>
      <c r="V348" s="2793"/>
      <c r="W348" s="2832" t="s">
        <v>1518</v>
      </c>
      <c r="X348" s="2792"/>
      <c r="Y348" s="2793"/>
      <c r="Z348" s="2832" t="s">
        <v>1526</v>
      </c>
      <c r="AA348" s="2792"/>
      <c r="AB348" s="2793"/>
      <c r="AC348" s="2832" t="s">
        <v>1526</v>
      </c>
      <c r="AD348" s="2792"/>
      <c r="AE348" s="2792"/>
      <c r="AF348" s="2792"/>
      <c r="AG348" s="2793"/>
      <c r="AH348" s="2832" t="s">
        <v>1562</v>
      </c>
      <c r="AI348" s="2792"/>
      <c r="AJ348" s="2792"/>
      <c r="AK348" s="2792"/>
      <c r="AL348" s="2792"/>
      <c r="AM348" s="2792"/>
      <c r="AN348" s="2793"/>
      <c r="AO348" s="2832" t="s">
        <v>1532</v>
      </c>
      <c r="AP348" s="2792"/>
      <c r="AQ348" s="2793"/>
      <c r="AR348" s="2825" t="s">
        <v>1596</v>
      </c>
      <c r="AS348" s="2876"/>
      <c r="AT348" s="2827"/>
      <c r="AU348" s="955" t="s">
        <v>1595</v>
      </c>
      <c r="AV348" s="955"/>
      <c r="AW348" s="971"/>
      <c r="AX348" s="1406" t="s">
        <v>840</v>
      </c>
      <c r="AY348" s="1407"/>
      <c r="AZ348" s="1408"/>
      <c r="BA348" s="954" t="s">
        <v>840</v>
      </c>
      <c r="BB348" s="955"/>
      <c r="BC348" s="971"/>
      <c r="BD348" s="954" t="s">
        <v>840</v>
      </c>
      <c r="BE348" s="955"/>
      <c r="BF348" s="971"/>
      <c r="BG348" s="954" t="s">
        <v>840</v>
      </c>
      <c r="BH348" s="955"/>
      <c r="BI348" s="971"/>
      <c r="BJ348" s="954" t="s">
        <v>840</v>
      </c>
      <c r="BK348" s="955"/>
      <c r="BL348" s="971"/>
      <c r="BM348" s="954" t="s">
        <v>840</v>
      </c>
      <c r="BN348" s="955"/>
      <c r="BO348" s="971"/>
      <c r="BP348" s="954" t="s">
        <v>840</v>
      </c>
      <c r="BQ348" s="955"/>
      <c r="BR348" s="971"/>
      <c r="BS348" s="954" t="s">
        <v>840</v>
      </c>
      <c r="BT348" s="955"/>
      <c r="BU348" s="971"/>
      <c r="BV348" s="954" t="s">
        <v>840</v>
      </c>
      <c r="BW348" s="955"/>
      <c r="BX348" s="971"/>
      <c r="BY348" s="955" t="s">
        <v>840</v>
      </c>
      <c r="BZ348" s="955"/>
      <c r="CA348" s="955"/>
      <c r="CB348" s="954" t="s">
        <v>840</v>
      </c>
      <c r="CC348" s="955"/>
      <c r="CD348" s="971"/>
      <c r="CE348" s="954" t="s">
        <v>840</v>
      </c>
      <c r="CF348" s="955"/>
      <c r="CG348" s="971"/>
      <c r="CH348" s="955" t="s">
        <v>840</v>
      </c>
      <c r="CI348" s="955"/>
      <c r="CJ348" s="955"/>
      <c r="CK348" s="954" t="s">
        <v>840</v>
      </c>
      <c r="CL348" s="955"/>
      <c r="CM348" s="971"/>
      <c r="CN348" s="954" t="s">
        <v>840</v>
      </c>
      <c r="CO348" s="955"/>
      <c r="CP348" s="971"/>
      <c r="CQ348" s="954" t="s">
        <v>840</v>
      </c>
      <c r="CR348" s="955"/>
      <c r="CS348" s="971"/>
      <c r="CT348" s="954" t="s">
        <v>840</v>
      </c>
      <c r="CU348" s="955"/>
      <c r="CV348" s="971"/>
      <c r="CW348" s="954" t="s">
        <v>840</v>
      </c>
      <c r="CX348" s="955"/>
      <c r="CY348" s="971"/>
      <c r="CZ348" s="1406" t="s">
        <v>840</v>
      </c>
      <c r="DA348" s="1407"/>
      <c r="DB348" s="1408"/>
      <c r="DC348" s="954" t="s">
        <v>840</v>
      </c>
      <c r="DD348" s="955"/>
      <c r="DE348" s="971"/>
      <c r="DF348" s="954" t="s">
        <v>840</v>
      </c>
      <c r="DG348" s="955"/>
      <c r="DH348" s="971"/>
      <c r="DI348" s="954" t="s">
        <v>840</v>
      </c>
      <c r="DJ348" s="955"/>
      <c r="DK348" s="971"/>
      <c r="DL348" s="954" t="s">
        <v>840</v>
      </c>
      <c r="DM348" s="955"/>
      <c r="DN348" s="971"/>
      <c r="DO348" s="954" t="s">
        <v>840</v>
      </c>
      <c r="DP348" s="955"/>
      <c r="DQ348" s="971"/>
      <c r="DR348" s="954" t="s">
        <v>840</v>
      </c>
      <c r="DS348" s="955"/>
      <c r="DT348" s="971"/>
      <c r="DU348" s="954" t="s">
        <v>840</v>
      </c>
      <c r="DV348" s="955"/>
      <c r="DW348" s="971"/>
      <c r="DX348" s="954" t="s">
        <v>840</v>
      </c>
      <c r="DY348" s="955"/>
      <c r="DZ348" s="971"/>
      <c r="EA348" s="955" t="s">
        <v>840</v>
      </c>
      <c r="EB348" s="955"/>
      <c r="EC348" s="955"/>
      <c r="ED348" s="954" t="s">
        <v>840</v>
      </c>
      <c r="EE348" s="955"/>
      <c r="EF348" s="971"/>
      <c r="EG348" s="954" t="s">
        <v>840</v>
      </c>
      <c r="EH348" s="955"/>
      <c r="EI348" s="971"/>
      <c r="EJ348" s="955" t="s">
        <v>840</v>
      </c>
      <c r="EK348" s="955"/>
      <c r="EL348" s="955"/>
      <c r="EM348" s="954" t="s">
        <v>840</v>
      </c>
      <c r="EN348" s="955"/>
      <c r="EO348" s="971"/>
      <c r="EP348" s="954" t="s">
        <v>840</v>
      </c>
      <c r="EQ348" s="955"/>
      <c r="ER348" s="971"/>
      <c r="ES348" s="954" t="s">
        <v>840</v>
      </c>
      <c r="ET348" s="955"/>
      <c r="EU348" s="971"/>
      <c r="EV348" s="954" t="s">
        <v>840</v>
      </c>
      <c r="EW348" s="955"/>
      <c r="EX348" s="971"/>
      <c r="EY348" s="954" t="s">
        <v>840</v>
      </c>
      <c r="EZ348" s="955"/>
      <c r="FA348" s="971"/>
      <c r="FB348" s="954" t="s">
        <v>840</v>
      </c>
      <c r="FC348" s="955"/>
      <c r="FD348" s="971"/>
      <c r="FE348" s="954" t="s">
        <v>840</v>
      </c>
      <c r="FF348" s="955"/>
      <c r="FG348" s="971"/>
      <c r="FH348" s="954" t="s">
        <v>840</v>
      </c>
      <c r="FI348" s="955"/>
      <c r="FJ348" s="971"/>
      <c r="FK348" s="954" t="s">
        <v>840</v>
      </c>
      <c r="FL348" s="955"/>
      <c r="FM348" s="971"/>
      <c r="FN348" s="1406" t="s">
        <v>840</v>
      </c>
      <c r="FO348" s="1407"/>
      <c r="FP348" s="1408"/>
      <c r="FQ348" s="1406" t="s">
        <v>840</v>
      </c>
      <c r="FR348" s="1407"/>
      <c r="FS348" s="1408"/>
      <c r="FT348" s="1319" t="s">
        <v>2524</v>
      </c>
      <c r="FU348" s="960"/>
      <c r="FV348" s="937"/>
    </row>
    <row r="349" spans="8:178" ht="18.95" customHeight="1">
      <c r="J349" s="935"/>
      <c r="K349" s="2794"/>
      <c r="L349" s="2795"/>
      <c r="M349" s="2795"/>
      <c r="N349" s="2796"/>
      <c r="O349" s="2794"/>
      <c r="P349" s="2795"/>
      <c r="Q349" s="2795"/>
      <c r="R349" s="2796"/>
      <c r="S349" s="2794"/>
      <c r="T349" s="2795"/>
      <c r="U349" s="2795"/>
      <c r="V349" s="2796"/>
      <c r="W349" s="2794"/>
      <c r="X349" s="2795"/>
      <c r="Y349" s="2796"/>
      <c r="Z349" s="2794"/>
      <c r="AA349" s="2795"/>
      <c r="AB349" s="2796"/>
      <c r="AC349" s="2794"/>
      <c r="AD349" s="2795"/>
      <c r="AE349" s="2795"/>
      <c r="AF349" s="2795"/>
      <c r="AG349" s="2796"/>
      <c r="AH349" s="2794"/>
      <c r="AI349" s="2795"/>
      <c r="AJ349" s="2795"/>
      <c r="AK349" s="2795"/>
      <c r="AL349" s="2795"/>
      <c r="AM349" s="2795"/>
      <c r="AN349" s="2796"/>
      <c r="AO349" s="2794"/>
      <c r="AP349" s="2795"/>
      <c r="AQ349" s="2796"/>
      <c r="AR349" s="2873"/>
      <c r="AS349" s="2874"/>
      <c r="AT349" s="2875"/>
      <c r="AU349" s="955" t="s">
        <v>1590</v>
      </c>
      <c r="AV349" s="955"/>
      <c r="AW349" s="971"/>
      <c r="AX349" s="1406" t="s">
        <v>840</v>
      </c>
      <c r="AY349" s="1407"/>
      <c r="AZ349" s="1408"/>
      <c r="BA349" s="954" t="s">
        <v>840</v>
      </c>
      <c r="BB349" s="955"/>
      <c r="BC349" s="971"/>
      <c r="BD349" s="954" t="s">
        <v>840</v>
      </c>
      <c r="BE349" s="955"/>
      <c r="BF349" s="971"/>
      <c r="BG349" s="954" t="s">
        <v>840</v>
      </c>
      <c r="BH349" s="955"/>
      <c r="BI349" s="971"/>
      <c r="BJ349" s="954" t="s">
        <v>840</v>
      </c>
      <c r="BK349" s="955"/>
      <c r="BL349" s="971"/>
      <c r="BM349" s="954" t="s">
        <v>840</v>
      </c>
      <c r="BN349" s="955"/>
      <c r="BO349" s="971"/>
      <c r="BP349" s="954" t="s">
        <v>840</v>
      </c>
      <c r="BQ349" s="955"/>
      <c r="BR349" s="971"/>
      <c r="BS349" s="954" t="s">
        <v>840</v>
      </c>
      <c r="BT349" s="955"/>
      <c r="BU349" s="971"/>
      <c r="BV349" s="954" t="s">
        <v>840</v>
      </c>
      <c r="BW349" s="955"/>
      <c r="BX349" s="971"/>
      <c r="BY349" s="955" t="s">
        <v>840</v>
      </c>
      <c r="BZ349" s="955"/>
      <c r="CA349" s="955"/>
      <c r="CB349" s="954" t="s">
        <v>840</v>
      </c>
      <c r="CC349" s="955"/>
      <c r="CD349" s="971"/>
      <c r="CE349" s="954" t="s">
        <v>840</v>
      </c>
      <c r="CF349" s="955"/>
      <c r="CG349" s="971"/>
      <c r="CH349" s="955" t="s">
        <v>840</v>
      </c>
      <c r="CI349" s="955"/>
      <c r="CJ349" s="955"/>
      <c r="CK349" s="954" t="s">
        <v>840</v>
      </c>
      <c r="CL349" s="955"/>
      <c r="CM349" s="971"/>
      <c r="CN349" s="954" t="s">
        <v>840</v>
      </c>
      <c r="CO349" s="955"/>
      <c r="CP349" s="971"/>
      <c r="CQ349" s="954" t="s">
        <v>840</v>
      </c>
      <c r="CR349" s="955"/>
      <c r="CS349" s="971"/>
      <c r="CT349" s="954" t="s">
        <v>840</v>
      </c>
      <c r="CU349" s="955"/>
      <c r="CV349" s="971"/>
      <c r="CW349" s="954" t="s">
        <v>840</v>
      </c>
      <c r="CX349" s="955"/>
      <c r="CY349" s="971"/>
      <c r="CZ349" s="1406" t="s">
        <v>840</v>
      </c>
      <c r="DA349" s="1407"/>
      <c r="DB349" s="1408"/>
      <c r="DC349" s="954" t="s">
        <v>840</v>
      </c>
      <c r="DD349" s="955"/>
      <c r="DE349" s="971"/>
      <c r="DF349" s="954" t="s">
        <v>840</v>
      </c>
      <c r="DG349" s="955"/>
      <c r="DH349" s="971"/>
      <c r="DI349" s="954" t="s">
        <v>840</v>
      </c>
      <c r="DJ349" s="955"/>
      <c r="DK349" s="971"/>
      <c r="DL349" s="954" t="s">
        <v>840</v>
      </c>
      <c r="DM349" s="955"/>
      <c r="DN349" s="971"/>
      <c r="DO349" s="954" t="s">
        <v>840</v>
      </c>
      <c r="DP349" s="955"/>
      <c r="DQ349" s="971"/>
      <c r="DR349" s="954" t="s">
        <v>840</v>
      </c>
      <c r="DS349" s="955"/>
      <c r="DT349" s="971"/>
      <c r="DU349" s="954" t="s">
        <v>840</v>
      </c>
      <c r="DV349" s="955"/>
      <c r="DW349" s="971"/>
      <c r="DX349" s="954" t="s">
        <v>840</v>
      </c>
      <c r="DY349" s="955"/>
      <c r="DZ349" s="971"/>
      <c r="EA349" s="955" t="s">
        <v>840</v>
      </c>
      <c r="EB349" s="955"/>
      <c r="EC349" s="955"/>
      <c r="ED349" s="954" t="s">
        <v>840</v>
      </c>
      <c r="EE349" s="955"/>
      <c r="EF349" s="971"/>
      <c r="EG349" s="954" t="s">
        <v>840</v>
      </c>
      <c r="EH349" s="955"/>
      <c r="EI349" s="971"/>
      <c r="EJ349" s="955" t="s">
        <v>840</v>
      </c>
      <c r="EK349" s="955"/>
      <c r="EL349" s="955"/>
      <c r="EM349" s="954" t="s">
        <v>840</v>
      </c>
      <c r="EN349" s="955"/>
      <c r="EO349" s="971"/>
      <c r="EP349" s="954" t="s">
        <v>840</v>
      </c>
      <c r="EQ349" s="955"/>
      <c r="ER349" s="971"/>
      <c r="ES349" s="954" t="s">
        <v>840</v>
      </c>
      <c r="ET349" s="955"/>
      <c r="EU349" s="971"/>
      <c r="EV349" s="954" t="s">
        <v>840</v>
      </c>
      <c r="EW349" s="955"/>
      <c r="EX349" s="971"/>
      <c r="EY349" s="954" t="s">
        <v>840</v>
      </c>
      <c r="EZ349" s="955"/>
      <c r="FA349" s="971"/>
      <c r="FB349" s="954" t="s">
        <v>840</v>
      </c>
      <c r="FC349" s="955"/>
      <c r="FD349" s="971"/>
      <c r="FE349" s="954" t="s">
        <v>840</v>
      </c>
      <c r="FF349" s="955"/>
      <c r="FG349" s="971"/>
      <c r="FH349" s="954" t="s">
        <v>840</v>
      </c>
      <c r="FI349" s="955"/>
      <c r="FJ349" s="971"/>
      <c r="FK349" s="954" t="s">
        <v>840</v>
      </c>
      <c r="FL349" s="955"/>
      <c r="FM349" s="971"/>
      <c r="FN349" s="1406" t="s">
        <v>840</v>
      </c>
      <c r="FO349" s="1407"/>
      <c r="FP349" s="1408"/>
      <c r="FQ349" s="1406" t="s">
        <v>840</v>
      </c>
      <c r="FR349" s="1407"/>
      <c r="FS349" s="1408"/>
      <c r="FT349" s="1319" t="s">
        <v>2524</v>
      </c>
      <c r="FU349" s="960"/>
      <c r="FV349" s="937"/>
    </row>
    <row r="350" spans="8:178" ht="18.95" customHeight="1">
      <c r="J350" s="935"/>
      <c r="K350" s="2791" t="s">
        <v>1945</v>
      </c>
      <c r="L350" s="2792"/>
      <c r="M350" s="2792"/>
      <c r="N350" s="2793"/>
      <c r="O350" s="2832" t="s">
        <v>1560</v>
      </c>
      <c r="P350" s="2792"/>
      <c r="Q350" s="2792"/>
      <c r="R350" s="2793"/>
      <c r="S350" s="2832">
        <v>12345</v>
      </c>
      <c r="T350" s="2792"/>
      <c r="U350" s="2792"/>
      <c r="V350" s="2793"/>
      <c r="W350" s="2832" t="s">
        <v>1518</v>
      </c>
      <c r="X350" s="2792"/>
      <c r="Y350" s="2793"/>
      <c r="Z350" s="2832" t="s">
        <v>1526</v>
      </c>
      <c r="AA350" s="2792"/>
      <c r="AB350" s="2793"/>
      <c r="AC350" s="2832" t="s">
        <v>1526</v>
      </c>
      <c r="AD350" s="2792"/>
      <c r="AE350" s="2792"/>
      <c r="AF350" s="2792"/>
      <c r="AG350" s="2793"/>
      <c r="AH350" s="2832" t="s">
        <v>1562</v>
      </c>
      <c r="AI350" s="2792"/>
      <c r="AJ350" s="2792"/>
      <c r="AK350" s="2792"/>
      <c r="AL350" s="2792"/>
      <c r="AM350" s="2792"/>
      <c r="AN350" s="2793"/>
      <c r="AO350" s="2832" t="s">
        <v>1532</v>
      </c>
      <c r="AP350" s="2792"/>
      <c r="AQ350" s="2793"/>
      <c r="AR350" s="2825" t="s">
        <v>1597</v>
      </c>
      <c r="AS350" s="2876"/>
      <c r="AT350" s="2827"/>
      <c r="AU350" s="955" t="s">
        <v>1595</v>
      </c>
      <c r="AV350" s="955"/>
      <c r="AW350" s="971"/>
      <c r="AX350" s="1406" t="s">
        <v>840</v>
      </c>
      <c r="AY350" s="1407"/>
      <c r="AZ350" s="1408"/>
      <c r="BA350" s="954" t="s">
        <v>840</v>
      </c>
      <c r="BB350" s="955"/>
      <c r="BC350" s="971"/>
      <c r="BD350" s="954" t="s">
        <v>840</v>
      </c>
      <c r="BE350" s="955"/>
      <c r="BF350" s="971"/>
      <c r="BG350" s="954" t="s">
        <v>840</v>
      </c>
      <c r="BH350" s="955"/>
      <c r="BI350" s="971"/>
      <c r="BJ350" s="954" t="s">
        <v>840</v>
      </c>
      <c r="BK350" s="955"/>
      <c r="BL350" s="971"/>
      <c r="BM350" s="954" t="s">
        <v>840</v>
      </c>
      <c r="BN350" s="955"/>
      <c r="BO350" s="971"/>
      <c r="BP350" s="954" t="s">
        <v>840</v>
      </c>
      <c r="BQ350" s="955"/>
      <c r="BR350" s="971"/>
      <c r="BS350" s="954" t="s">
        <v>840</v>
      </c>
      <c r="BT350" s="955"/>
      <c r="BU350" s="971"/>
      <c r="BV350" s="954" t="s">
        <v>840</v>
      </c>
      <c r="BW350" s="955"/>
      <c r="BX350" s="971"/>
      <c r="BY350" s="955" t="s">
        <v>840</v>
      </c>
      <c r="BZ350" s="955"/>
      <c r="CA350" s="955"/>
      <c r="CB350" s="954" t="s">
        <v>840</v>
      </c>
      <c r="CC350" s="955"/>
      <c r="CD350" s="971"/>
      <c r="CE350" s="954" t="s">
        <v>840</v>
      </c>
      <c r="CF350" s="955"/>
      <c r="CG350" s="971"/>
      <c r="CH350" s="955" t="s">
        <v>840</v>
      </c>
      <c r="CI350" s="955"/>
      <c r="CJ350" s="955"/>
      <c r="CK350" s="954" t="s">
        <v>840</v>
      </c>
      <c r="CL350" s="955"/>
      <c r="CM350" s="971"/>
      <c r="CN350" s="954" t="s">
        <v>840</v>
      </c>
      <c r="CO350" s="955"/>
      <c r="CP350" s="971"/>
      <c r="CQ350" s="954" t="s">
        <v>840</v>
      </c>
      <c r="CR350" s="955"/>
      <c r="CS350" s="971"/>
      <c r="CT350" s="954" t="s">
        <v>840</v>
      </c>
      <c r="CU350" s="955"/>
      <c r="CV350" s="971"/>
      <c r="CW350" s="954" t="s">
        <v>840</v>
      </c>
      <c r="CX350" s="955"/>
      <c r="CY350" s="971"/>
      <c r="CZ350" s="1406" t="s">
        <v>840</v>
      </c>
      <c r="DA350" s="1407"/>
      <c r="DB350" s="1408"/>
      <c r="DC350" s="954" t="s">
        <v>840</v>
      </c>
      <c r="DD350" s="955"/>
      <c r="DE350" s="971"/>
      <c r="DF350" s="954" t="s">
        <v>840</v>
      </c>
      <c r="DG350" s="955"/>
      <c r="DH350" s="971"/>
      <c r="DI350" s="954" t="s">
        <v>840</v>
      </c>
      <c r="DJ350" s="955"/>
      <c r="DK350" s="971"/>
      <c r="DL350" s="954" t="s">
        <v>840</v>
      </c>
      <c r="DM350" s="955"/>
      <c r="DN350" s="971"/>
      <c r="DO350" s="954" t="s">
        <v>840</v>
      </c>
      <c r="DP350" s="955"/>
      <c r="DQ350" s="971"/>
      <c r="DR350" s="954" t="s">
        <v>840</v>
      </c>
      <c r="DS350" s="955"/>
      <c r="DT350" s="971"/>
      <c r="DU350" s="954" t="s">
        <v>840</v>
      </c>
      <c r="DV350" s="955"/>
      <c r="DW350" s="971"/>
      <c r="DX350" s="954" t="s">
        <v>840</v>
      </c>
      <c r="DY350" s="955"/>
      <c r="DZ350" s="971"/>
      <c r="EA350" s="955" t="s">
        <v>840</v>
      </c>
      <c r="EB350" s="955"/>
      <c r="EC350" s="955"/>
      <c r="ED350" s="954" t="s">
        <v>840</v>
      </c>
      <c r="EE350" s="955"/>
      <c r="EF350" s="971"/>
      <c r="EG350" s="954" t="s">
        <v>840</v>
      </c>
      <c r="EH350" s="955"/>
      <c r="EI350" s="971"/>
      <c r="EJ350" s="955" t="s">
        <v>840</v>
      </c>
      <c r="EK350" s="955"/>
      <c r="EL350" s="955"/>
      <c r="EM350" s="954" t="s">
        <v>840</v>
      </c>
      <c r="EN350" s="955"/>
      <c r="EO350" s="971"/>
      <c r="EP350" s="954" t="s">
        <v>840</v>
      </c>
      <c r="EQ350" s="955"/>
      <c r="ER350" s="971"/>
      <c r="ES350" s="954" t="s">
        <v>840</v>
      </c>
      <c r="ET350" s="955"/>
      <c r="EU350" s="971"/>
      <c r="EV350" s="954" t="s">
        <v>840</v>
      </c>
      <c r="EW350" s="955"/>
      <c r="EX350" s="971"/>
      <c r="EY350" s="954" t="s">
        <v>840</v>
      </c>
      <c r="EZ350" s="955"/>
      <c r="FA350" s="971"/>
      <c r="FB350" s="954" t="s">
        <v>840</v>
      </c>
      <c r="FC350" s="955"/>
      <c r="FD350" s="971"/>
      <c r="FE350" s="954" t="s">
        <v>840</v>
      </c>
      <c r="FF350" s="955"/>
      <c r="FG350" s="971"/>
      <c r="FH350" s="954" t="s">
        <v>840</v>
      </c>
      <c r="FI350" s="955"/>
      <c r="FJ350" s="971"/>
      <c r="FK350" s="954" t="s">
        <v>840</v>
      </c>
      <c r="FL350" s="955"/>
      <c r="FM350" s="971"/>
      <c r="FN350" s="1406" t="s">
        <v>840</v>
      </c>
      <c r="FO350" s="1407"/>
      <c r="FP350" s="1408"/>
      <c r="FQ350" s="1406" t="s">
        <v>840</v>
      </c>
      <c r="FR350" s="1407"/>
      <c r="FS350" s="1408"/>
      <c r="FT350" s="1319" t="s">
        <v>2524</v>
      </c>
      <c r="FU350" s="960"/>
      <c r="FV350" s="937"/>
    </row>
    <row r="351" spans="8:178" ht="18.95" customHeight="1">
      <c r="J351" s="935"/>
      <c r="K351" s="2794"/>
      <c r="L351" s="2795"/>
      <c r="M351" s="2795"/>
      <c r="N351" s="2796"/>
      <c r="O351" s="2794"/>
      <c r="P351" s="2795"/>
      <c r="Q351" s="2795"/>
      <c r="R351" s="2796"/>
      <c r="S351" s="2794"/>
      <c r="T351" s="2795"/>
      <c r="U351" s="2795"/>
      <c r="V351" s="2796"/>
      <c r="W351" s="2794"/>
      <c r="X351" s="2795"/>
      <c r="Y351" s="2796"/>
      <c r="Z351" s="2794"/>
      <c r="AA351" s="2795"/>
      <c r="AB351" s="2796"/>
      <c r="AC351" s="2794"/>
      <c r="AD351" s="2795"/>
      <c r="AE351" s="2795"/>
      <c r="AF351" s="2795"/>
      <c r="AG351" s="2796"/>
      <c r="AH351" s="2794"/>
      <c r="AI351" s="2795"/>
      <c r="AJ351" s="2795"/>
      <c r="AK351" s="2795"/>
      <c r="AL351" s="2795"/>
      <c r="AM351" s="2795"/>
      <c r="AN351" s="2796"/>
      <c r="AO351" s="2794"/>
      <c r="AP351" s="2795"/>
      <c r="AQ351" s="2796"/>
      <c r="AR351" s="2873"/>
      <c r="AS351" s="2874"/>
      <c r="AT351" s="2875"/>
      <c r="AU351" s="955" t="s">
        <v>1590</v>
      </c>
      <c r="AV351" s="955"/>
      <c r="AW351" s="971"/>
      <c r="AX351" s="1406" t="s">
        <v>840</v>
      </c>
      <c r="AY351" s="1407"/>
      <c r="AZ351" s="1408"/>
      <c r="BA351" s="954" t="s">
        <v>840</v>
      </c>
      <c r="BB351" s="955"/>
      <c r="BC351" s="971"/>
      <c r="BD351" s="954" t="s">
        <v>840</v>
      </c>
      <c r="BE351" s="955"/>
      <c r="BF351" s="971"/>
      <c r="BG351" s="954" t="s">
        <v>840</v>
      </c>
      <c r="BH351" s="955"/>
      <c r="BI351" s="971"/>
      <c r="BJ351" s="954" t="s">
        <v>840</v>
      </c>
      <c r="BK351" s="955"/>
      <c r="BL351" s="971"/>
      <c r="BM351" s="954" t="s">
        <v>840</v>
      </c>
      <c r="BN351" s="955"/>
      <c r="BO351" s="971"/>
      <c r="BP351" s="954" t="s">
        <v>840</v>
      </c>
      <c r="BQ351" s="955"/>
      <c r="BR351" s="971"/>
      <c r="BS351" s="954" t="s">
        <v>840</v>
      </c>
      <c r="BT351" s="955"/>
      <c r="BU351" s="971"/>
      <c r="BV351" s="954" t="s">
        <v>840</v>
      </c>
      <c r="BW351" s="955"/>
      <c r="BX351" s="971"/>
      <c r="BY351" s="955" t="s">
        <v>840</v>
      </c>
      <c r="BZ351" s="955"/>
      <c r="CA351" s="955"/>
      <c r="CB351" s="954" t="s">
        <v>840</v>
      </c>
      <c r="CC351" s="955"/>
      <c r="CD351" s="971"/>
      <c r="CE351" s="954" t="s">
        <v>840</v>
      </c>
      <c r="CF351" s="955"/>
      <c r="CG351" s="971"/>
      <c r="CH351" s="955" t="s">
        <v>840</v>
      </c>
      <c r="CI351" s="955"/>
      <c r="CJ351" s="955"/>
      <c r="CK351" s="954" t="s">
        <v>840</v>
      </c>
      <c r="CL351" s="955"/>
      <c r="CM351" s="971"/>
      <c r="CN351" s="954" t="s">
        <v>840</v>
      </c>
      <c r="CO351" s="955"/>
      <c r="CP351" s="971"/>
      <c r="CQ351" s="954" t="s">
        <v>840</v>
      </c>
      <c r="CR351" s="955"/>
      <c r="CS351" s="971"/>
      <c r="CT351" s="954" t="s">
        <v>840</v>
      </c>
      <c r="CU351" s="955"/>
      <c r="CV351" s="971"/>
      <c r="CW351" s="954" t="s">
        <v>840</v>
      </c>
      <c r="CX351" s="955"/>
      <c r="CY351" s="971"/>
      <c r="CZ351" s="1406" t="s">
        <v>840</v>
      </c>
      <c r="DA351" s="1407"/>
      <c r="DB351" s="1408"/>
      <c r="DC351" s="954" t="s">
        <v>840</v>
      </c>
      <c r="DD351" s="955"/>
      <c r="DE351" s="971"/>
      <c r="DF351" s="954" t="s">
        <v>840</v>
      </c>
      <c r="DG351" s="955"/>
      <c r="DH351" s="971"/>
      <c r="DI351" s="954" t="s">
        <v>840</v>
      </c>
      <c r="DJ351" s="955"/>
      <c r="DK351" s="971"/>
      <c r="DL351" s="954" t="s">
        <v>840</v>
      </c>
      <c r="DM351" s="955"/>
      <c r="DN351" s="971"/>
      <c r="DO351" s="954" t="s">
        <v>840</v>
      </c>
      <c r="DP351" s="955"/>
      <c r="DQ351" s="971"/>
      <c r="DR351" s="954" t="s">
        <v>840</v>
      </c>
      <c r="DS351" s="955"/>
      <c r="DT351" s="971"/>
      <c r="DU351" s="954" t="s">
        <v>840</v>
      </c>
      <c r="DV351" s="955"/>
      <c r="DW351" s="971"/>
      <c r="DX351" s="954" t="s">
        <v>840</v>
      </c>
      <c r="DY351" s="955"/>
      <c r="DZ351" s="971"/>
      <c r="EA351" s="955" t="s">
        <v>840</v>
      </c>
      <c r="EB351" s="955"/>
      <c r="EC351" s="955"/>
      <c r="ED351" s="954" t="s">
        <v>840</v>
      </c>
      <c r="EE351" s="955"/>
      <c r="EF351" s="971"/>
      <c r="EG351" s="954" t="s">
        <v>840</v>
      </c>
      <c r="EH351" s="955"/>
      <c r="EI351" s="971"/>
      <c r="EJ351" s="955" t="s">
        <v>840</v>
      </c>
      <c r="EK351" s="955"/>
      <c r="EL351" s="955"/>
      <c r="EM351" s="954" t="s">
        <v>840</v>
      </c>
      <c r="EN351" s="955"/>
      <c r="EO351" s="971"/>
      <c r="EP351" s="954" t="s">
        <v>840</v>
      </c>
      <c r="EQ351" s="955"/>
      <c r="ER351" s="971"/>
      <c r="ES351" s="954" t="s">
        <v>840</v>
      </c>
      <c r="ET351" s="955"/>
      <c r="EU351" s="971"/>
      <c r="EV351" s="954" t="s">
        <v>840</v>
      </c>
      <c r="EW351" s="955"/>
      <c r="EX351" s="971"/>
      <c r="EY351" s="954" t="s">
        <v>840</v>
      </c>
      <c r="EZ351" s="955"/>
      <c r="FA351" s="971"/>
      <c r="FB351" s="954" t="s">
        <v>840</v>
      </c>
      <c r="FC351" s="955"/>
      <c r="FD351" s="971"/>
      <c r="FE351" s="954" t="s">
        <v>840</v>
      </c>
      <c r="FF351" s="955"/>
      <c r="FG351" s="971"/>
      <c r="FH351" s="954" t="s">
        <v>840</v>
      </c>
      <c r="FI351" s="955"/>
      <c r="FJ351" s="971"/>
      <c r="FK351" s="954" t="s">
        <v>840</v>
      </c>
      <c r="FL351" s="955"/>
      <c r="FM351" s="971"/>
      <c r="FN351" s="1406" t="s">
        <v>840</v>
      </c>
      <c r="FO351" s="1407"/>
      <c r="FP351" s="1408"/>
      <c r="FQ351" s="1406" t="s">
        <v>840</v>
      </c>
      <c r="FR351" s="1407"/>
      <c r="FS351" s="1408"/>
      <c r="FT351" s="1319" t="s">
        <v>2524</v>
      </c>
      <c r="FU351" s="960"/>
      <c r="FV351" s="937"/>
    </row>
    <row r="352" spans="8:178" ht="5.0999999999999996" customHeight="1">
      <c r="J352" s="935"/>
      <c r="K352" s="920"/>
      <c r="L352" s="920"/>
      <c r="M352" s="920"/>
      <c r="N352" s="920"/>
      <c r="O352" s="911"/>
      <c r="P352" s="911"/>
      <c r="Q352" s="911"/>
      <c r="R352" s="911"/>
      <c r="S352" s="911"/>
      <c r="T352" s="974"/>
      <c r="U352" s="974"/>
      <c r="V352" s="974"/>
      <c r="W352" s="974"/>
      <c r="X352" s="974"/>
      <c r="Y352" s="974"/>
      <c r="Z352" s="974"/>
      <c r="AA352" s="974"/>
      <c r="AB352" s="974"/>
      <c r="AC352" s="974"/>
      <c r="AD352" s="974"/>
      <c r="AE352" s="974"/>
      <c r="AF352" s="911"/>
      <c r="AG352" s="911"/>
      <c r="AH352" s="911"/>
      <c r="AI352" s="911"/>
      <c r="AJ352" s="911"/>
      <c r="AK352" s="911"/>
      <c r="AL352" s="911"/>
      <c r="AM352" s="911"/>
      <c r="AN352" s="911"/>
      <c r="AO352" s="911"/>
      <c r="AR352" s="911"/>
      <c r="AS352" s="911"/>
      <c r="AT352" s="911"/>
      <c r="AU352" s="911"/>
      <c r="AV352" s="911"/>
      <c r="AW352" s="911"/>
      <c r="AX352" s="911"/>
      <c r="AY352" s="911"/>
      <c r="AZ352" s="911"/>
      <c r="BA352" s="911"/>
      <c r="BB352" s="911"/>
      <c r="BC352" s="911"/>
      <c r="BD352" s="911"/>
      <c r="BE352" s="911"/>
      <c r="BF352" s="911"/>
      <c r="BG352" s="911"/>
      <c r="BH352" s="911"/>
      <c r="BI352" s="911"/>
      <c r="BJ352" s="911"/>
      <c r="BK352" s="911"/>
      <c r="BL352" s="911"/>
      <c r="BM352" s="911"/>
      <c r="BN352" s="911"/>
      <c r="BO352" s="911"/>
      <c r="BP352" s="911"/>
      <c r="BQ352" s="911"/>
      <c r="BR352" s="911"/>
      <c r="BS352" s="911"/>
      <c r="BT352" s="911"/>
      <c r="BU352" s="911"/>
      <c r="BV352" s="911"/>
      <c r="BW352" s="975"/>
      <c r="BX352" s="911"/>
      <c r="BY352" s="911"/>
      <c r="BZ352" s="911"/>
      <c r="CA352" s="911"/>
      <c r="CB352" s="911"/>
      <c r="CC352" s="911"/>
      <c r="CD352" s="911"/>
      <c r="CE352" s="911"/>
      <c r="CF352" s="975"/>
      <c r="CG352" s="911"/>
      <c r="CH352" s="911"/>
      <c r="CI352" s="911"/>
      <c r="CJ352" s="911"/>
      <c r="CK352" s="911"/>
      <c r="CL352" s="911"/>
      <c r="CM352" s="911"/>
      <c r="CN352" s="911"/>
      <c r="CO352" s="911"/>
      <c r="CP352" s="974"/>
      <c r="CQ352" s="974"/>
      <c r="CR352" s="974"/>
      <c r="CS352" s="937"/>
      <c r="DC352" s="911"/>
      <c r="DD352" s="911"/>
      <c r="DE352" s="911"/>
      <c r="DF352" s="911"/>
      <c r="DG352" s="911"/>
      <c r="DH352" s="911"/>
      <c r="DI352" s="911"/>
      <c r="DJ352" s="911"/>
      <c r="DK352" s="911"/>
      <c r="DL352" s="911"/>
      <c r="DM352" s="911"/>
      <c r="DN352" s="911"/>
      <c r="DO352" s="911"/>
      <c r="DP352" s="911"/>
      <c r="DQ352" s="911"/>
      <c r="DR352" s="911"/>
      <c r="DS352" s="911"/>
      <c r="DT352" s="911"/>
      <c r="DU352" s="911"/>
      <c r="DV352" s="911"/>
      <c r="DW352" s="911"/>
      <c r="DX352" s="911"/>
      <c r="DY352" s="975"/>
      <c r="DZ352" s="911"/>
      <c r="EA352" s="911"/>
      <c r="EB352" s="911"/>
      <c r="EC352" s="911"/>
      <c r="ED352" s="911"/>
      <c r="EE352" s="911"/>
      <c r="EF352" s="911"/>
      <c r="EG352" s="911"/>
      <c r="EH352" s="975"/>
      <c r="EI352" s="911"/>
      <c r="EJ352" s="911"/>
      <c r="EK352" s="911"/>
      <c r="EL352" s="911"/>
      <c r="EM352" s="911"/>
      <c r="EN352" s="911"/>
      <c r="EO352" s="911"/>
      <c r="EP352" s="911"/>
      <c r="EQ352" s="911"/>
      <c r="ER352" s="974"/>
      <c r="ES352" s="974"/>
      <c r="ET352" s="974"/>
      <c r="EU352" s="937"/>
      <c r="EV352" s="920"/>
      <c r="EW352" s="920"/>
      <c r="EX352" s="920"/>
      <c r="EY352" s="920"/>
      <c r="EZ352" s="920"/>
      <c r="FA352" s="920"/>
      <c r="FB352" s="920"/>
      <c r="FC352" s="920"/>
      <c r="FD352" s="920"/>
      <c r="FE352" s="920"/>
      <c r="FF352" s="920"/>
      <c r="FG352" s="920"/>
      <c r="FH352" s="920"/>
      <c r="FI352" s="920"/>
      <c r="FJ352" s="920"/>
      <c r="FK352" s="920"/>
      <c r="FL352" s="920"/>
      <c r="FM352" s="920"/>
      <c r="FN352" s="920"/>
      <c r="FO352" s="920"/>
      <c r="FP352" s="920"/>
      <c r="FQ352" s="911"/>
      <c r="FR352" s="911"/>
      <c r="FS352" s="911"/>
      <c r="FT352" s="920"/>
      <c r="FU352" s="920"/>
      <c r="FV352" s="937"/>
    </row>
    <row r="353" spans="7:184" ht="5.0999999999999996" customHeight="1">
      <c r="J353" s="935"/>
      <c r="K353" s="1354"/>
      <c r="L353" s="1354"/>
      <c r="M353" s="1354"/>
      <c r="N353" s="1354"/>
      <c r="O353" s="1354"/>
      <c r="P353" s="1354"/>
      <c r="Q353" s="1354"/>
      <c r="R353" s="1354"/>
      <c r="S353" s="1354"/>
      <c r="T353" s="1354"/>
      <c r="U353" s="1354"/>
      <c r="V353" s="1354"/>
      <c r="W353" s="1354"/>
      <c r="X353" s="1354"/>
      <c r="Y353" s="1354"/>
      <c r="Z353" s="1354"/>
      <c r="AA353" s="1354"/>
      <c r="AB353" s="1354"/>
      <c r="AC353" s="1354"/>
      <c r="AD353" s="1354"/>
      <c r="AE353" s="1354"/>
      <c r="AF353" s="1354"/>
      <c r="AG353" s="1354"/>
      <c r="AH353" s="1354"/>
      <c r="AI353" s="1354"/>
      <c r="AJ353" s="1354"/>
      <c r="AK353" s="1354"/>
      <c r="AL353" s="1354"/>
      <c r="AM353" s="1354"/>
      <c r="AN353" s="1354"/>
      <c r="AO353" s="1354"/>
      <c r="AP353" s="1354"/>
      <c r="AQ353" s="1354"/>
      <c r="AR353" s="1354"/>
      <c r="AS353" s="1354"/>
      <c r="AT353" s="1354"/>
      <c r="AU353" s="1354"/>
      <c r="AV353" s="1354"/>
      <c r="AW353" s="1354"/>
      <c r="AX353" s="1354"/>
      <c r="AY353" s="1354"/>
      <c r="AZ353" s="1354"/>
      <c r="BA353" s="1354"/>
      <c r="BB353" s="1354"/>
      <c r="BC353" s="1354"/>
      <c r="BD353" s="1354"/>
      <c r="BE353" s="1354"/>
      <c r="BF353" s="1354"/>
      <c r="BG353" s="1354"/>
      <c r="BH353" s="1354"/>
      <c r="BI353" s="1354"/>
      <c r="BJ353" s="1354"/>
      <c r="BK353" s="1354"/>
      <c r="BL353" s="1354"/>
      <c r="BM353" s="1354"/>
      <c r="BN353" s="1354"/>
      <c r="BO353" s="1354"/>
      <c r="BP353" s="1354"/>
      <c r="BQ353" s="1354"/>
      <c r="BR353" s="1354"/>
      <c r="BS353" s="1354"/>
      <c r="BT353" s="1354"/>
      <c r="BU353" s="1354"/>
      <c r="BV353" s="1354"/>
      <c r="BW353" s="1354"/>
      <c r="BX353" s="1354"/>
      <c r="BY353" s="1354"/>
      <c r="BZ353" s="1354"/>
      <c r="CA353" s="1354"/>
      <c r="CB353" s="1354"/>
      <c r="CC353" s="1354"/>
      <c r="CD353" s="1354"/>
      <c r="CE353" s="1354"/>
      <c r="CF353" s="1354"/>
      <c r="CG353" s="1354"/>
      <c r="CH353" s="1354"/>
      <c r="CI353" s="1354"/>
      <c r="CJ353" s="1354"/>
      <c r="CK353" s="1354"/>
      <c r="CL353" s="1354"/>
      <c r="CM353" s="1354"/>
      <c r="CN353" s="1354"/>
      <c r="CO353" s="1354"/>
      <c r="CP353" s="1354"/>
      <c r="CQ353" s="1354"/>
      <c r="CR353" s="1354"/>
      <c r="CS353" s="1354"/>
      <c r="CT353" s="1354"/>
      <c r="CU353" s="1354"/>
      <c r="CV353" s="1354"/>
      <c r="CW353" s="1354"/>
      <c r="CX353" s="1354"/>
      <c r="CY353" s="1354"/>
      <c r="CZ353" s="1354"/>
      <c r="DA353" s="1354"/>
      <c r="DB353" s="1354"/>
      <c r="DC353" s="1354"/>
      <c r="DD353" s="1354"/>
      <c r="DE353" s="1354"/>
      <c r="DF353" s="1354"/>
      <c r="DG353" s="1354"/>
      <c r="DH353" s="1354"/>
      <c r="DI353" s="1354"/>
      <c r="DJ353" s="1354"/>
      <c r="DK353" s="1354"/>
      <c r="DL353" s="1354"/>
      <c r="DM353" s="1354"/>
      <c r="DN353" s="1354"/>
      <c r="DO353" s="1354"/>
      <c r="DP353" s="1354"/>
      <c r="DQ353" s="1354"/>
      <c r="DR353" s="1354"/>
      <c r="DS353" s="1354"/>
      <c r="DT353" s="1354"/>
      <c r="DU353" s="1354"/>
      <c r="DV353" s="1354"/>
      <c r="DW353" s="1354"/>
      <c r="DX353" s="1354"/>
      <c r="DY353" s="1354"/>
      <c r="DZ353" s="1354"/>
      <c r="EA353" s="1354"/>
      <c r="EB353" s="1354"/>
      <c r="EC353" s="1354"/>
      <c r="ED353" s="1354"/>
      <c r="EE353" s="1354"/>
      <c r="EF353" s="1354"/>
      <c r="EG353" s="1354"/>
      <c r="EH353" s="1354"/>
      <c r="EI353" s="1354"/>
      <c r="EJ353" s="1354"/>
      <c r="EK353" s="1354"/>
      <c r="EL353" s="1354"/>
      <c r="EM353" s="1354"/>
      <c r="EN353" s="1354"/>
      <c r="EO353" s="1354"/>
      <c r="EP353" s="1354"/>
      <c r="EQ353" s="1354"/>
      <c r="ER353" s="1354"/>
      <c r="ES353" s="1354"/>
      <c r="ET353" s="1354"/>
      <c r="EU353" s="1354"/>
      <c r="EV353" s="1354"/>
      <c r="EW353" s="1354"/>
      <c r="EX353" s="1354"/>
      <c r="EY353" s="1354"/>
      <c r="EZ353" s="1354"/>
      <c r="FA353" s="1354"/>
      <c r="FB353" s="1354"/>
      <c r="FC353" s="1354"/>
      <c r="FD353" s="1354"/>
      <c r="FE353" s="1354"/>
      <c r="FF353" s="1354"/>
      <c r="FG353" s="1354"/>
      <c r="FH353" s="1354"/>
      <c r="FI353" s="1354"/>
      <c r="FJ353" s="1354"/>
      <c r="FK353" s="1354"/>
      <c r="FL353" s="1354"/>
      <c r="FM353" s="1354"/>
      <c r="FN353" s="1354"/>
      <c r="FO353" s="1354"/>
      <c r="FP353" s="1354"/>
      <c r="FQ353" s="1354"/>
      <c r="FR353" s="1354"/>
      <c r="FS353" s="1354"/>
      <c r="FT353" s="977"/>
      <c r="FU353" s="977"/>
      <c r="FV353" s="937"/>
    </row>
    <row r="354" spans="7:184" ht="18.95" customHeight="1">
      <c r="J354" s="935"/>
      <c r="K354" s="1354"/>
      <c r="L354" s="1354"/>
      <c r="M354" s="1354"/>
      <c r="N354" s="1354"/>
      <c r="O354" s="1354"/>
      <c r="P354" s="1354"/>
      <c r="Q354" s="1354"/>
      <c r="R354" s="1354"/>
      <c r="S354" s="1354"/>
      <c r="T354" s="1354"/>
      <c r="U354" s="1354"/>
      <c r="V354" s="1354"/>
      <c r="W354" s="1354"/>
      <c r="X354" s="1354"/>
      <c r="Y354" s="1354"/>
      <c r="Z354" s="1354"/>
      <c r="AA354" s="1354"/>
      <c r="AB354" s="1354"/>
      <c r="AC354" s="1354"/>
      <c r="AD354" s="1354"/>
      <c r="AE354" s="1354"/>
      <c r="AF354" s="1354"/>
      <c r="AG354" s="1354"/>
      <c r="AH354" s="1354"/>
      <c r="AI354" s="1354"/>
      <c r="AJ354" s="1354"/>
      <c r="AK354" s="1354"/>
      <c r="AL354" s="1354"/>
      <c r="AM354" s="1354"/>
      <c r="AN354" s="1354"/>
      <c r="AO354" s="1354"/>
      <c r="AP354" s="1354"/>
      <c r="AQ354" s="1354"/>
      <c r="AR354" s="2871" t="s">
        <v>1606</v>
      </c>
      <c r="AS354" s="2871"/>
      <c r="AT354" s="2872"/>
      <c r="AU354" s="954" t="s">
        <v>1595</v>
      </c>
      <c r="AV354" s="955"/>
      <c r="AW354" s="971"/>
      <c r="AX354" s="1406" t="s">
        <v>840</v>
      </c>
      <c r="AY354" s="1407"/>
      <c r="AZ354" s="1408"/>
      <c r="BA354" s="954" t="s">
        <v>840</v>
      </c>
      <c r="BB354" s="955"/>
      <c r="BC354" s="971"/>
      <c r="BD354" s="954" t="s">
        <v>840</v>
      </c>
      <c r="BE354" s="955"/>
      <c r="BF354" s="971"/>
      <c r="BG354" s="954" t="s">
        <v>840</v>
      </c>
      <c r="BH354" s="955"/>
      <c r="BI354" s="971"/>
      <c r="BJ354" s="954" t="s">
        <v>840</v>
      </c>
      <c r="BK354" s="955"/>
      <c r="BL354" s="971"/>
      <c r="BM354" s="954" t="s">
        <v>840</v>
      </c>
      <c r="BN354" s="955"/>
      <c r="BO354" s="971"/>
      <c r="BP354" s="954" t="s">
        <v>840</v>
      </c>
      <c r="BQ354" s="955"/>
      <c r="BR354" s="971"/>
      <c r="BS354" s="954" t="s">
        <v>840</v>
      </c>
      <c r="BT354" s="955"/>
      <c r="BU354" s="971"/>
      <c r="BV354" s="954" t="s">
        <v>840</v>
      </c>
      <c r="BW354" s="955"/>
      <c r="BX354" s="971"/>
      <c r="BY354" s="955" t="s">
        <v>840</v>
      </c>
      <c r="BZ354" s="955"/>
      <c r="CA354" s="955"/>
      <c r="CB354" s="954" t="s">
        <v>840</v>
      </c>
      <c r="CC354" s="955"/>
      <c r="CD354" s="971"/>
      <c r="CE354" s="954" t="s">
        <v>840</v>
      </c>
      <c r="CF354" s="955"/>
      <c r="CG354" s="971"/>
      <c r="CH354" s="955" t="s">
        <v>840</v>
      </c>
      <c r="CI354" s="955"/>
      <c r="CJ354" s="955"/>
      <c r="CK354" s="954" t="s">
        <v>840</v>
      </c>
      <c r="CL354" s="955"/>
      <c r="CM354" s="971"/>
      <c r="CN354" s="954" t="s">
        <v>840</v>
      </c>
      <c r="CO354" s="955"/>
      <c r="CP354" s="971"/>
      <c r="CQ354" s="954" t="s">
        <v>840</v>
      </c>
      <c r="CR354" s="955"/>
      <c r="CS354" s="971"/>
      <c r="CT354" s="954" t="s">
        <v>840</v>
      </c>
      <c r="CU354" s="955"/>
      <c r="CV354" s="971"/>
      <c r="CW354" s="954" t="s">
        <v>840</v>
      </c>
      <c r="CX354" s="955"/>
      <c r="CY354" s="971"/>
      <c r="CZ354" s="1406" t="s">
        <v>840</v>
      </c>
      <c r="DA354" s="1407"/>
      <c r="DB354" s="1408"/>
      <c r="DC354" s="954" t="s">
        <v>840</v>
      </c>
      <c r="DD354" s="955"/>
      <c r="DE354" s="971"/>
      <c r="DF354" s="954" t="s">
        <v>840</v>
      </c>
      <c r="DG354" s="955"/>
      <c r="DH354" s="971"/>
      <c r="DI354" s="954" t="s">
        <v>840</v>
      </c>
      <c r="DJ354" s="955"/>
      <c r="DK354" s="971"/>
      <c r="DL354" s="954" t="s">
        <v>840</v>
      </c>
      <c r="DM354" s="955"/>
      <c r="DN354" s="971"/>
      <c r="DO354" s="954" t="s">
        <v>840</v>
      </c>
      <c r="DP354" s="955"/>
      <c r="DQ354" s="971"/>
      <c r="DR354" s="954" t="s">
        <v>840</v>
      </c>
      <c r="DS354" s="955"/>
      <c r="DT354" s="971"/>
      <c r="DU354" s="954" t="s">
        <v>840</v>
      </c>
      <c r="DV354" s="955"/>
      <c r="DW354" s="971"/>
      <c r="DX354" s="954" t="s">
        <v>840</v>
      </c>
      <c r="DY354" s="955"/>
      <c r="DZ354" s="971"/>
      <c r="EA354" s="955" t="s">
        <v>840</v>
      </c>
      <c r="EB354" s="955"/>
      <c r="EC354" s="955"/>
      <c r="ED354" s="954" t="s">
        <v>840</v>
      </c>
      <c r="EE354" s="955"/>
      <c r="EF354" s="971"/>
      <c r="EG354" s="954" t="s">
        <v>840</v>
      </c>
      <c r="EH354" s="955"/>
      <c r="EI354" s="971"/>
      <c r="EJ354" s="955" t="s">
        <v>840</v>
      </c>
      <c r="EK354" s="955"/>
      <c r="EL354" s="955"/>
      <c r="EM354" s="954" t="s">
        <v>840</v>
      </c>
      <c r="EN354" s="955"/>
      <c r="EO354" s="971"/>
      <c r="EP354" s="954" t="s">
        <v>840</v>
      </c>
      <c r="EQ354" s="955"/>
      <c r="ER354" s="971"/>
      <c r="ES354" s="954" t="s">
        <v>840</v>
      </c>
      <c r="ET354" s="955"/>
      <c r="EU354" s="971"/>
      <c r="EV354" s="954" t="s">
        <v>840</v>
      </c>
      <c r="EW354" s="955"/>
      <c r="EX354" s="971"/>
      <c r="EY354" s="954" t="s">
        <v>840</v>
      </c>
      <c r="EZ354" s="955"/>
      <c r="FA354" s="971"/>
      <c r="FB354" s="954" t="s">
        <v>840</v>
      </c>
      <c r="FC354" s="955"/>
      <c r="FD354" s="971"/>
      <c r="FE354" s="954" t="s">
        <v>840</v>
      </c>
      <c r="FF354" s="955"/>
      <c r="FG354" s="971"/>
      <c r="FH354" s="954" t="s">
        <v>840</v>
      </c>
      <c r="FI354" s="955"/>
      <c r="FJ354" s="971"/>
      <c r="FK354" s="954" t="s">
        <v>840</v>
      </c>
      <c r="FL354" s="955"/>
      <c r="FM354" s="971"/>
      <c r="FN354" s="1406" t="s">
        <v>840</v>
      </c>
      <c r="FO354" s="1407"/>
      <c r="FP354" s="1408"/>
      <c r="FQ354" s="1406" t="s">
        <v>840</v>
      </c>
      <c r="FR354" s="1407"/>
      <c r="FS354" s="1408"/>
      <c r="FT354" s="977"/>
      <c r="FU354" s="977"/>
      <c r="FV354" s="937"/>
    </row>
    <row r="355" spans="7:184" ht="18.95" customHeight="1">
      <c r="J355" s="935"/>
      <c r="K355" s="1354"/>
      <c r="L355" s="1354"/>
      <c r="M355" s="1354"/>
      <c r="N355" s="1354"/>
      <c r="O355" s="1354"/>
      <c r="P355" s="1354"/>
      <c r="Q355" s="1354"/>
      <c r="R355" s="1354"/>
      <c r="S355" s="1354"/>
      <c r="T355" s="1354"/>
      <c r="U355" s="1354"/>
      <c r="V355" s="1354"/>
      <c r="W355" s="1354"/>
      <c r="X355" s="1354"/>
      <c r="Y355" s="1354"/>
      <c r="Z355" s="1354"/>
      <c r="AA355" s="1354"/>
      <c r="AB355" s="1354"/>
      <c r="AC355" s="1354"/>
      <c r="AD355" s="1354"/>
      <c r="AE355" s="1354"/>
      <c r="AF355" s="1354"/>
      <c r="AG355" s="1354"/>
      <c r="AH355" s="1354"/>
      <c r="AI355" s="1354"/>
      <c r="AJ355" s="1354"/>
      <c r="AK355" s="1354"/>
      <c r="AL355" s="1354"/>
      <c r="AM355" s="1354"/>
      <c r="AN355" s="1354"/>
      <c r="AO355" s="1354"/>
      <c r="AP355" s="1354"/>
      <c r="AQ355" s="1354"/>
      <c r="AR355" s="2871"/>
      <c r="AS355" s="2871"/>
      <c r="AT355" s="2872"/>
      <c r="AU355" s="954" t="s">
        <v>1590</v>
      </c>
      <c r="AV355" s="955"/>
      <c r="AW355" s="971"/>
      <c r="AX355" s="1406" t="s">
        <v>840</v>
      </c>
      <c r="AY355" s="1407"/>
      <c r="AZ355" s="1408"/>
      <c r="BA355" s="954" t="s">
        <v>840</v>
      </c>
      <c r="BB355" s="955"/>
      <c r="BC355" s="971"/>
      <c r="BD355" s="954" t="s">
        <v>840</v>
      </c>
      <c r="BE355" s="955"/>
      <c r="BF355" s="971"/>
      <c r="BG355" s="954" t="s">
        <v>840</v>
      </c>
      <c r="BH355" s="955"/>
      <c r="BI355" s="971"/>
      <c r="BJ355" s="954" t="s">
        <v>840</v>
      </c>
      <c r="BK355" s="955"/>
      <c r="BL355" s="971"/>
      <c r="BM355" s="954" t="s">
        <v>840</v>
      </c>
      <c r="BN355" s="955"/>
      <c r="BO355" s="971"/>
      <c r="BP355" s="954" t="s">
        <v>840</v>
      </c>
      <c r="BQ355" s="955"/>
      <c r="BR355" s="971"/>
      <c r="BS355" s="954" t="s">
        <v>840</v>
      </c>
      <c r="BT355" s="955"/>
      <c r="BU355" s="971"/>
      <c r="BV355" s="954" t="s">
        <v>840</v>
      </c>
      <c r="BW355" s="955"/>
      <c r="BX355" s="971"/>
      <c r="BY355" s="955" t="s">
        <v>840</v>
      </c>
      <c r="BZ355" s="955"/>
      <c r="CA355" s="955"/>
      <c r="CB355" s="954" t="s">
        <v>840</v>
      </c>
      <c r="CC355" s="955"/>
      <c r="CD355" s="971"/>
      <c r="CE355" s="954" t="s">
        <v>840</v>
      </c>
      <c r="CF355" s="955"/>
      <c r="CG355" s="971"/>
      <c r="CH355" s="955" t="s">
        <v>840</v>
      </c>
      <c r="CI355" s="955"/>
      <c r="CJ355" s="955"/>
      <c r="CK355" s="954" t="s">
        <v>840</v>
      </c>
      <c r="CL355" s="955"/>
      <c r="CM355" s="971"/>
      <c r="CN355" s="954" t="s">
        <v>840</v>
      </c>
      <c r="CO355" s="955"/>
      <c r="CP355" s="971"/>
      <c r="CQ355" s="954" t="s">
        <v>840</v>
      </c>
      <c r="CR355" s="955"/>
      <c r="CS355" s="971"/>
      <c r="CT355" s="954" t="s">
        <v>840</v>
      </c>
      <c r="CU355" s="955"/>
      <c r="CV355" s="971"/>
      <c r="CW355" s="954" t="s">
        <v>840</v>
      </c>
      <c r="CX355" s="955"/>
      <c r="CY355" s="971"/>
      <c r="CZ355" s="1406" t="s">
        <v>840</v>
      </c>
      <c r="DA355" s="1407"/>
      <c r="DB355" s="1408"/>
      <c r="DC355" s="954" t="s">
        <v>840</v>
      </c>
      <c r="DD355" s="955"/>
      <c r="DE355" s="971"/>
      <c r="DF355" s="954" t="s">
        <v>840</v>
      </c>
      <c r="DG355" s="955"/>
      <c r="DH355" s="971"/>
      <c r="DI355" s="954" t="s">
        <v>840</v>
      </c>
      <c r="DJ355" s="955"/>
      <c r="DK355" s="971"/>
      <c r="DL355" s="954" t="s">
        <v>840</v>
      </c>
      <c r="DM355" s="955"/>
      <c r="DN355" s="971"/>
      <c r="DO355" s="954" t="s">
        <v>840</v>
      </c>
      <c r="DP355" s="955"/>
      <c r="DQ355" s="971"/>
      <c r="DR355" s="954" t="s">
        <v>840</v>
      </c>
      <c r="DS355" s="955"/>
      <c r="DT355" s="971"/>
      <c r="DU355" s="954" t="s">
        <v>840</v>
      </c>
      <c r="DV355" s="955"/>
      <c r="DW355" s="971"/>
      <c r="DX355" s="954" t="s">
        <v>840</v>
      </c>
      <c r="DY355" s="955"/>
      <c r="DZ355" s="971"/>
      <c r="EA355" s="955" t="s">
        <v>840</v>
      </c>
      <c r="EB355" s="955"/>
      <c r="EC355" s="955"/>
      <c r="ED355" s="954" t="s">
        <v>840</v>
      </c>
      <c r="EE355" s="955"/>
      <c r="EF355" s="971"/>
      <c r="EG355" s="954" t="s">
        <v>840</v>
      </c>
      <c r="EH355" s="955"/>
      <c r="EI355" s="971"/>
      <c r="EJ355" s="955" t="s">
        <v>840</v>
      </c>
      <c r="EK355" s="955"/>
      <c r="EL355" s="955"/>
      <c r="EM355" s="954" t="s">
        <v>840</v>
      </c>
      <c r="EN355" s="955"/>
      <c r="EO355" s="971"/>
      <c r="EP355" s="954" t="s">
        <v>840</v>
      </c>
      <c r="EQ355" s="955"/>
      <c r="ER355" s="971"/>
      <c r="ES355" s="954" t="s">
        <v>840</v>
      </c>
      <c r="ET355" s="955"/>
      <c r="EU355" s="971"/>
      <c r="EV355" s="954" t="s">
        <v>840</v>
      </c>
      <c r="EW355" s="955"/>
      <c r="EX355" s="971"/>
      <c r="EY355" s="954" t="s">
        <v>840</v>
      </c>
      <c r="EZ355" s="955"/>
      <c r="FA355" s="971"/>
      <c r="FB355" s="954" t="s">
        <v>840</v>
      </c>
      <c r="FC355" s="955"/>
      <c r="FD355" s="971"/>
      <c r="FE355" s="954" t="s">
        <v>840</v>
      </c>
      <c r="FF355" s="955"/>
      <c r="FG355" s="971"/>
      <c r="FH355" s="954" t="s">
        <v>840</v>
      </c>
      <c r="FI355" s="955"/>
      <c r="FJ355" s="971"/>
      <c r="FK355" s="954" t="s">
        <v>840</v>
      </c>
      <c r="FL355" s="955"/>
      <c r="FM355" s="971"/>
      <c r="FN355" s="1406" t="s">
        <v>840</v>
      </c>
      <c r="FO355" s="1407"/>
      <c r="FP355" s="1408"/>
      <c r="FQ355" s="1406" t="s">
        <v>840</v>
      </c>
      <c r="FR355" s="1407"/>
      <c r="FS355" s="1408"/>
      <c r="FT355" s="977"/>
      <c r="FU355" s="977"/>
      <c r="FV355" s="937"/>
    </row>
    <row r="356" spans="7:184" ht="5.0999999999999996" customHeight="1">
      <c r="J356" s="935"/>
      <c r="K356" s="1354"/>
      <c r="L356" s="1354"/>
      <c r="M356" s="1354"/>
      <c r="N356" s="1354"/>
      <c r="O356" s="1354"/>
      <c r="P356" s="1354"/>
      <c r="Q356" s="1354"/>
      <c r="R356" s="1354"/>
      <c r="S356" s="1354"/>
      <c r="T356" s="1354"/>
      <c r="U356" s="1354"/>
      <c r="V356" s="1354"/>
      <c r="W356" s="1354"/>
      <c r="X356" s="1354"/>
      <c r="Y356" s="1354"/>
      <c r="Z356" s="1354"/>
      <c r="AA356" s="1354"/>
      <c r="AB356" s="1354"/>
      <c r="AC356" s="1354"/>
      <c r="AD356" s="1354"/>
      <c r="AE356" s="1354"/>
      <c r="AF356" s="1354"/>
      <c r="AG356" s="1354"/>
      <c r="AH356" s="1354"/>
      <c r="AI356" s="1354"/>
      <c r="AJ356" s="1354"/>
      <c r="AK356" s="1354"/>
      <c r="AL356" s="1354"/>
      <c r="AM356" s="1354"/>
      <c r="AN356" s="1354"/>
      <c r="AO356" s="1354"/>
      <c r="AP356" s="1354"/>
      <c r="AQ356" s="1354"/>
      <c r="AR356" s="1354"/>
      <c r="AS356" s="1354"/>
      <c r="AT356" s="1354"/>
      <c r="AU356" s="1354"/>
      <c r="AV356" s="1354"/>
      <c r="AW356" s="1354"/>
      <c r="AX356" s="1354"/>
      <c r="AY356" s="1354"/>
      <c r="AZ356" s="1354"/>
      <c r="BA356" s="1354"/>
      <c r="BB356" s="1354"/>
      <c r="BC356" s="1354"/>
      <c r="BD356" s="1354"/>
      <c r="BE356" s="1354"/>
      <c r="BF356" s="1354"/>
      <c r="BG356" s="1354"/>
      <c r="BH356" s="1354"/>
      <c r="BI356" s="1354"/>
      <c r="BJ356" s="1354"/>
      <c r="BK356" s="1354"/>
      <c r="BL356" s="1354"/>
      <c r="BM356" s="1354"/>
      <c r="BN356" s="1354"/>
      <c r="BO356" s="1354"/>
      <c r="BP356" s="1354"/>
      <c r="BQ356" s="1354"/>
      <c r="BR356" s="1354"/>
      <c r="BS356" s="1354"/>
      <c r="BT356" s="1354"/>
      <c r="BU356" s="1354"/>
      <c r="BV356" s="1354"/>
      <c r="BW356" s="1354"/>
      <c r="BX356" s="1354"/>
      <c r="BY356" s="1354"/>
      <c r="BZ356" s="1354"/>
      <c r="CA356" s="1354"/>
      <c r="CB356" s="1354"/>
      <c r="CC356" s="1354"/>
      <c r="CD356" s="1354"/>
      <c r="CE356" s="1354"/>
      <c r="CF356" s="1354"/>
      <c r="CG356" s="1354"/>
      <c r="CH356" s="1354"/>
      <c r="CI356" s="1354"/>
      <c r="CJ356" s="1354"/>
      <c r="CK356" s="1354"/>
      <c r="CL356" s="1354"/>
      <c r="CM356" s="1354"/>
      <c r="CN356" s="1354"/>
      <c r="CO356" s="1354"/>
      <c r="CP356" s="1354"/>
      <c r="CQ356" s="1354"/>
      <c r="CR356" s="1354"/>
      <c r="CS356" s="1354"/>
      <c r="CT356" s="1354"/>
      <c r="CU356" s="1354"/>
      <c r="CV356" s="1354"/>
      <c r="CW356" s="1354"/>
      <c r="CX356" s="1354"/>
      <c r="CY356" s="1354"/>
      <c r="CZ356" s="1354"/>
      <c r="DA356" s="1354"/>
      <c r="DB356" s="1354"/>
      <c r="DC356" s="1354"/>
      <c r="DD356" s="1354"/>
      <c r="DE356" s="1354"/>
      <c r="DF356" s="1354"/>
      <c r="DG356" s="1354"/>
      <c r="DH356" s="1354"/>
      <c r="DI356" s="1354"/>
      <c r="DJ356" s="1354"/>
      <c r="DK356" s="1354"/>
      <c r="DL356" s="1354"/>
      <c r="DM356" s="1354"/>
      <c r="DN356" s="1354"/>
      <c r="DO356" s="1354"/>
      <c r="DP356" s="1354"/>
      <c r="DQ356" s="1354"/>
      <c r="DR356" s="1354"/>
      <c r="DS356" s="1354"/>
      <c r="DT356" s="1354"/>
      <c r="DU356" s="1354"/>
      <c r="DV356" s="1354"/>
      <c r="DW356" s="1354"/>
      <c r="DX356" s="1354"/>
      <c r="DY356" s="1354"/>
      <c r="DZ356" s="1354"/>
      <c r="EA356" s="1354"/>
      <c r="EB356" s="1354"/>
      <c r="EC356" s="1354"/>
      <c r="ED356" s="1354"/>
      <c r="EE356" s="1354"/>
      <c r="EF356" s="1354"/>
      <c r="EG356" s="1354"/>
      <c r="EH356" s="1354"/>
      <c r="EI356" s="1354"/>
      <c r="EJ356" s="1354"/>
      <c r="EK356" s="1354"/>
      <c r="EL356" s="1354"/>
      <c r="EM356" s="1354"/>
      <c r="EN356" s="1354"/>
      <c r="EO356" s="1354"/>
      <c r="EP356" s="1354"/>
      <c r="EQ356" s="1354"/>
      <c r="ER356" s="1354"/>
      <c r="ES356" s="1354"/>
      <c r="ET356" s="1354"/>
      <c r="EU356" s="1354"/>
      <c r="EV356" s="1354"/>
      <c r="EW356" s="1354"/>
      <c r="EX356" s="1354"/>
      <c r="EY356" s="1354"/>
      <c r="EZ356" s="1354"/>
      <c r="FA356" s="1354"/>
      <c r="FB356" s="1354"/>
      <c r="FC356" s="1354"/>
      <c r="FD356" s="1354"/>
      <c r="FE356" s="1354"/>
      <c r="FF356" s="1354"/>
      <c r="FG356" s="1354"/>
      <c r="FH356" s="1354"/>
      <c r="FI356" s="1354"/>
      <c r="FJ356" s="1354"/>
      <c r="FK356" s="1354"/>
      <c r="FL356" s="1354"/>
      <c r="FM356" s="1354"/>
      <c r="FN356" s="1354"/>
      <c r="FO356" s="1354"/>
      <c r="FP356" s="1354"/>
      <c r="FQ356" s="1354"/>
      <c r="FR356" s="1354"/>
      <c r="FS356" s="1354"/>
      <c r="FT356" s="977"/>
      <c r="FU356" s="977"/>
      <c r="FV356" s="937"/>
    </row>
    <row r="357" spans="7:184" ht="9.9499999999999993" customHeight="1">
      <c r="J357" s="936"/>
      <c r="K357" s="939"/>
      <c r="L357" s="939"/>
      <c r="M357" s="939"/>
      <c r="N357" s="939"/>
      <c r="O357" s="939"/>
      <c r="P357" s="939"/>
      <c r="Q357" s="939"/>
      <c r="R357" s="939"/>
      <c r="S357" s="939"/>
      <c r="T357" s="939"/>
      <c r="U357" s="939"/>
      <c r="V357" s="939"/>
      <c r="W357" s="939"/>
      <c r="X357" s="939"/>
      <c r="Y357" s="939"/>
      <c r="Z357" s="939"/>
      <c r="AA357" s="939"/>
      <c r="AB357" s="939"/>
      <c r="AC357" s="939"/>
      <c r="AD357" s="939"/>
      <c r="AE357" s="939"/>
      <c r="AF357" s="939"/>
      <c r="AG357" s="939"/>
      <c r="AH357" s="939"/>
      <c r="AI357" s="939"/>
      <c r="AJ357" s="939"/>
      <c r="AK357" s="939"/>
      <c r="AL357" s="939"/>
      <c r="AM357" s="939"/>
      <c r="AN357" s="939"/>
      <c r="AO357" s="939"/>
      <c r="AP357" s="939"/>
      <c r="AQ357" s="939"/>
      <c r="AR357" s="939"/>
      <c r="AS357" s="939"/>
      <c r="AT357" s="939"/>
      <c r="AU357" s="939"/>
      <c r="AV357" s="939"/>
      <c r="AW357" s="939"/>
      <c r="AX357" s="939"/>
      <c r="AY357" s="939"/>
      <c r="AZ357" s="939"/>
      <c r="BA357" s="939"/>
      <c r="BB357" s="939"/>
      <c r="BC357" s="939"/>
      <c r="BD357" s="939"/>
      <c r="BE357" s="939"/>
      <c r="BF357" s="939"/>
      <c r="BG357" s="939"/>
      <c r="BH357" s="939"/>
      <c r="BI357" s="939"/>
      <c r="BJ357" s="939"/>
      <c r="BK357" s="939"/>
      <c r="BL357" s="939"/>
      <c r="BM357" s="939"/>
      <c r="BN357" s="939"/>
      <c r="BO357" s="939"/>
      <c r="BP357" s="939"/>
      <c r="BQ357" s="939"/>
      <c r="BR357" s="939"/>
      <c r="BS357" s="939"/>
      <c r="BT357" s="939"/>
      <c r="BU357" s="939"/>
      <c r="BV357" s="939"/>
      <c r="BW357" s="939"/>
      <c r="BX357" s="939"/>
      <c r="BY357" s="939"/>
      <c r="BZ357" s="939"/>
      <c r="CA357" s="939"/>
      <c r="CB357" s="939"/>
      <c r="CC357" s="939"/>
      <c r="CD357" s="939"/>
      <c r="CE357" s="939"/>
      <c r="CF357" s="939"/>
      <c r="CG357" s="939"/>
      <c r="CH357" s="939"/>
      <c r="CI357" s="939"/>
      <c r="CJ357" s="939"/>
      <c r="CK357" s="939"/>
      <c r="CL357" s="939"/>
      <c r="CM357" s="939"/>
      <c r="CN357" s="939"/>
      <c r="CO357" s="939"/>
      <c r="CP357" s="939"/>
      <c r="CQ357" s="939"/>
      <c r="CR357" s="939"/>
      <c r="CS357" s="939"/>
      <c r="CT357" s="939"/>
      <c r="CU357" s="939"/>
      <c r="CV357" s="939"/>
      <c r="CW357" s="939"/>
      <c r="CX357" s="939"/>
      <c r="CY357" s="939"/>
      <c r="CZ357" s="939"/>
      <c r="DA357" s="939"/>
      <c r="DB357" s="939"/>
      <c r="DC357" s="939"/>
      <c r="DD357" s="939"/>
      <c r="DE357" s="939"/>
      <c r="DF357" s="939"/>
      <c r="DG357" s="939"/>
      <c r="DH357" s="939"/>
      <c r="DI357" s="939"/>
      <c r="DJ357" s="939"/>
      <c r="DK357" s="939"/>
      <c r="DL357" s="939"/>
      <c r="DM357" s="939"/>
      <c r="DN357" s="939"/>
      <c r="DO357" s="939"/>
      <c r="DP357" s="939"/>
      <c r="DQ357" s="939"/>
      <c r="DR357" s="939"/>
      <c r="DS357" s="939"/>
      <c r="DT357" s="939"/>
      <c r="DU357" s="939"/>
      <c r="DV357" s="939"/>
      <c r="DW357" s="939"/>
      <c r="DX357" s="939"/>
      <c r="DY357" s="939"/>
      <c r="DZ357" s="939"/>
      <c r="EA357" s="939"/>
      <c r="EB357" s="939"/>
      <c r="EC357" s="939"/>
      <c r="ED357" s="939"/>
      <c r="EE357" s="939"/>
      <c r="EF357" s="939"/>
      <c r="EG357" s="939"/>
      <c r="EH357" s="939"/>
      <c r="EI357" s="939"/>
      <c r="EJ357" s="939"/>
      <c r="EK357" s="939"/>
      <c r="EL357" s="939"/>
      <c r="EM357" s="939"/>
      <c r="EN357" s="939"/>
      <c r="EO357" s="939"/>
      <c r="EP357" s="939"/>
      <c r="EQ357" s="939"/>
      <c r="ER357" s="939"/>
      <c r="ES357" s="939"/>
      <c r="ET357" s="939"/>
      <c r="EU357" s="939"/>
      <c r="EV357" s="939"/>
      <c r="EW357" s="939"/>
      <c r="EX357" s="939"/>
      <c r="EY357" s="939"/>
      <c r="EZ357" s="939"/>
      <c r="FA357" s="939"/>
      <c r="FB357" s="939"/>
      <c r="FC357" s="939"/>
      <c r="FD357" s="939"/>
      <c r="FE357" s="939"/>
      <c r="FF357" s="939"/>
      <c r="FG357" s="939"/>
      <c r="FH357" s="939"/>
      <c r="FI357" s="939"/>
      <c r="FJ357" s="939"/>
      <c r="FK357" s="939"/>
      <c r="FL357" s="939"/>
      <c r="FM357" s="939"/>
      <c r="FN357" s="939"/>
      <c r="FO357" s="939"/>
      <c r="FP357" s="939"/>
      <c r="FQ357" s="939"/>
      <c r="FR357" s="939"/>
      <c r="FS357" s="939"/>
      <c r="FT357" s="939"/>
      <c r="FU357" s="939"/>
      <c r="FV357" s="940"/>
    </row>
    <row r="358" spans="7:184" ht="18.95" customHeight="1">
      <c r="K358" s="1052" t="s">
        <v>2255</v>
      </c>
    </row>
    <row r="359" spans="7:184" ht="18.95" customHeight="1">
      <c r="K359" s="1052" t="s">
        <v>3197</v>
      </c>
    </row>
    <row r="361" spans="7:184" ht="18.95" customHeight="1">
      <c r="G361"/>
      <c r="I361" s="924" t="s">
        <v>2423</v>
      </c>
    </row>
    <row r="362" spans="7:184" s="920" customFormat="1" ht="18.95" customHeight="1">
      <c r="I362" s="486"/>
      <c r="J362" s="486"/>
      <c r="K362" s="486"/>
      <c r="L362" s="486"/>
      <c r="M362" s="486"/>
      <c r="N362" s="486"/>
      <c r="O362" s="486"/>
      <c r="P362" s="486"/>
      <c r="Q362" s="486"/>
      <c r="R362" s="486"/>
      <c r="S362" s="486"/>
      <c r="T362" s="486"/>
      <c r="U362" s="486"/>
      <c r="V362" s="486"/>
      <c r="W362" s="486"/>
      <c r="X362" s="486"/>
      <c r="Y362" s="486"/>
      <c r="Z362" s="486"/>
      <c r="AA362" s="486"/>
      <c r="AB362" s="486"/>
      <c r="AC362" s="486"/>
      <c r="AD362" s="486"/>
      <c r="AE362" s="486"/>
      <c r="AF362" s="486"/>
      <c r="AG362" s="486"/>
      <c r="AH362" s="486"/>
      <c r="AI362" s="486"/>
      <c r="AJ362" s="486"/>
      <c r="AK362" s="486"/>
      <c r="AL362" s="486"/>
      <c r="AM362" s="486"/>
      <c r="AN362" s="486"/>
      <c r="AO362" s="486"/>
      <c r="AP362" s="486"/>
      <c r="AQ362" s="486"/>
      <c r="AR362" s="486"/>
      <c r="AS362" s="486"/>
      <c r="AT362" s="486"/>
      <c r="AU362" s="486"/>
      <c r="AV362" s="486"/>
      <c r="AW362" s="486"/>
      <c r="AX362" s="486"/>
      <c r="AY362" s="486"/>
      <c r="AZ362" s="486"/>
      <c r="BA362" s="486"/>
      <c r="BB362" s="486"/>
      <c r="BC362" s="486"/>
      <c r="BD362" s="486"/>
      <c r="BE362" s="486"/>
      <c r="BF362" s="486"/>
      <c r="BG362" s="486"/>
      <c r="BH362" s="486"/>
      <c r="BI362" s="486"/>
      <c r="BJ362" s="486"/>
      <c r="BK362" s="486"/>
      <c r="BL362" s="486"/>
      <c r="BM362" s="486"/>
      <c r="BN362" s="486"/>
      <c r="BO362" s="486"/>
      <c r="BP362" s="486"/>
      <c r="BQ362" s="486"/>
      <c r="BR362" s="486"/>
      <c r="BS362" s="486"/>
      <c r="BT362" s="486"/>
      <c r="BU362" s="486"/>
      <c r="BV362" s="486"/>
      <c r="BW362" s="486"/>
      <c r="BX362" s="486"/>
      <c r="BY362" s="486"/>
      <c r="BZ362" s="486"/>
      <c r="CA362" s="486"/>
      <c r="CB362" s="486"/>
      <c r="CC362" s="486"/>
      <c r="CD362" s="486"/>
      <c r="CE362" s="486"/>
      <c r="CF362" s="486"/>
      <c r="CG362" s="486"/>
      <c r="CH362" s="486"/>
      <c r="CI362" s="486"/>
      <c r="CJ362" s="486"/>
      <c r="CK362" s="486"/>
      <c r="CL362" s="486"/>
      <c r="CM362" s="486"/>
      <c r="CN362" s="486"/>
      <c r="CO362" s="486"/>
      <c r="CP362" s="486"/>
      <c r="CQ362" s="486"/>
      <c r="CR362" s="486"/>
      <c r="CS362" s="486"/>
      <c r="CT362" s="486"/>
      <c r="CU362" s="486"/>
      <c r="CV362" s="486"/>
      <c r="CW362" s="486"/>
      <c r="CX362" s="486"/>
      <c r="CY362" s="486"/>
      <c r="CZ362" s="486"/>
      <c r="DA362" s="486"/>
      <c r="DB362" s="486"/>
      <c r="DC362" s="486"/>
      <c r="DD362" s="486"/>
      <c r="DE362" s="486"/>
      <c r="DF362" s="486"/>
      <c r="DG362" s="486"/>
      <c r="DH362" s="486"/>
      <c r="DI362" s="486"/>
      <c r="DJ362" s="486"/>
      <c r="DK362" s="486"/>
      <c r="DL362" s="486"/>
      <c r="DM362" s="486"/>
      <c r="DN362" s="486"/>
      <c r="DO362" s="486"/>
      <c r="DP362" s="486"/>
      <c r="DQ362" s="486"/>
      <c r="DR362" s="486"/>
      <c r="DS362" s="486"/>
      <c r="DT362" s="486"/>
      <c r="DU362" s="486"/>
      <c r="DV362" s="486"/>
      <c r="DW362" s="486"/>
      <c r="DX362" s="486"/>
      <c r="DY362" s="486"/>
      <c r="DZ362" s="486"/>
      <c r="EA362" s="486"/>
    </row>
    <row r="363" spans="7:184" ht="5.0999999999999996" customHeight="1">
      <c r="H363"/>
      <c r="I363"/>
      <c r="J363" s="2331"/>
      <c r="K363" s="2326"/>
      <c r="L363" s="2327"/>
      <c r="M363" s="2327"/>
      <c r="N363" s="2327"/>
      <c r="O363" s="2327"/>
      <c r="P363" s="2327"/>
      <c r="Q363" s="2327"/>
      <c r="R363" s="2327"/>
      <c r="S363" s="2327"/>
      <c r="T363" s="2327"/>
      <c r="U363" s="2328"/>
      <c r="Y363" s="920"/>
      <c r="Z363" s="920"/>
      <c r="AA363" s="920"/>
      <c r="AB363" s="920"/>
      <c r="AC363" s="920"/>
      <c r="AD363" s="920"/>
      <c r="AE363" s="920"/>
      <c r="AF363" s="920"/>
      <c r="AG363" s="920"/>
      <c r="AH363" s="920"/>
      <c r="AI363" s="920"/>
      <c r="AJ363" s="920"/>
      <c r="AK363" s="920"/>
      <c r="AL363" s="920"/>
      <c r="AM363" s="920"/>
      <c r="AN363" s="920"/>
      <c r="AO363" s="920"/>
      <c r="AP363" s="920"/>
      <c r="AQ363" s="920"/>
      <c r="AR363" s="920"/>
      <c r="AS363" s="920"/>
      <c r="AT363" s="920"/>
      <c r="AU363" s="920"/>
      <c r="AV363" s="920"/>
      <c r="AW363" s="920"/>
      <c r="AX363" s="920"/>
      <c r="AY363" s="920"/>
      <c r="AZ363" s="920"/>
      <c r="BA363" s="920"/>
      <c r="BB363" s="920"/>
      <c r="BC363" s="920"/>
      <c r="BD363" s="920"/>
      <c r="BE363" s="920"/>
      <c r="BF363" s="920"/>
      <c r="BG363" s="920"/>
      <c r="BH363" s="920"/>
      <c r="BI363" s="920"/>
    </row>
    <row r="364" spans="7:184" ht="18.95" customHeight="1">
      <c r="H364"/>
      <c r="I364"/>
      <c r="J364" s="2331"/>
      <c r="K364" s="907" t="s">
        <v>3065</v>
      </c>
      <c r="L364" s="908"/>
      <c r="M364" s="908"/>
      <c r="N364" s="908"/>
      <c r="O364" s="908"/>
      <c r="P364" s="908"/>
      <c r="Q364" s="908"/>
      <c r="R364" s="908"/>
      <c r="S364" s="908"/>
      <c r="T364" s="908"/>
      <c r="U364" s="909"/>
      <c r="AI364" s="920"/>
      <c r="AJ364" s="920"/>
      <c r="AK364" s="920"/>
      <c r="AL364" s="920"/>
      <c r="AM364" s="920"/>
      <c r="AN364" s="920"/>
      <c r="AO364" s="920"/>
      <c r="AS364" s="920"/>
      <c r="AT364" s="920"/>
      <c r="AU364" s="920"/>
      <c r="AV364" s="920"/>
      <c r="AW364" s="920"/>
      <c r="AX364" s="920"/>
      <c r="AY364" s="920"/>
      <c r="AZ364" s="920"/>
      <c r="BA364" s="920"/>
      <c r="BB364" s="920"/>
      <c r="BC364" s="920"/>
      <c r="BD364" s="920"/>
      <c r="BE364" s="920"/>
      <c r="BF364" s="920"/>
      <c r="BG364" s="920"/>
      <c r="FV364" s="920"/>
      <c r="FW364" s="920"/>
      <c r="FX364" s="920"/>
    </row>
    <row r="365" spans="7:184" ht="9.9499999999999993" customHeight="1">
      <c r="H365"/>
      <c r="I365"/>
      <c r="J365" s="916"/>
      <c r="K365" s="2331"/>
      <c r="L365" s="2331"/>
      <c r="M365" s="2331"/>
      <c r="N365" s="2331"/>
      <c r="O365" s="2331"/>
      <c r="P365" s="2331"/>
      <c r="Q365" s="2331"/>
      <c r="R365" s="2331"/>
      <c r="S365" s="2331"/>
      <c r="T365" s="2331"/>
      <c r="U365" s="2331"/>
      <c r="V365" s="941"/>
      <c r="W365" s="941"/>
      <c r="X365" s="941"/>
      <c r="Y365" s="941"/>
      <c r="Z365" s="941"/>
      <c r="AA365" s="941"/>
      <c r="AB365" s="941"/>
      <c r="AC365" s="941"/>
      <c r="AD365" s="941"/>
      <c r="AE365" s="941"/>
      <c r="AF365" s="941"/>
      <c r="AG365" s="941"/>
      <c r="AH365" s="941"/>
      <c r="AI365" s="941"/>
      <c r="AJ365" s="941"/>
      <c r="AK365" s="941"/>
      <c r="AL365" s="941"/>
      <c r="AM365" s="941"/>
      <c r="AN365" s="941"/>
      <c r="AO365" s="941"/>
      <c r="AP365" s="941"/>
      <c r="AQ365" s="941"/>
      <c r="AR365" s="941"/>
      <c r="AS365" s="941"/>
      <c r="AT365" s="941"/>
      <c r="AU365" s="941"/>
      <c r="AV365" s="941"/>
      <c r="AW365" s="941"/>
      <c r="AX365" s="941"/>
      <c r="AY365" s="941"/>
      <c r="AZ365" s="941"/>
      <c r="BA365" s="941"/>
      <c r="BB365" s="941"/>
      <c r="BC365" s="941"/>
      <c r="BD365" s="941"/>
      <c r="BE365" s="941"/>
      <c r="BF365" s="941"/>
      <c r="BG365" s="941"/>
      <c r="BH365" s="941"/>
      <c r="BI365" s="941"/>
      <c r="BJ365" s="941"/>
      <c r="BK365" s="941"/>
      <c r="BL365" s="941"/>
      <c r="BM365" s="941"/>
      <c r="BN365" s="941"/>
      <c r="BO365" s="941"/>
      <c r="BP365" s="941"/>
      <c r="BQ365" s="941"/>
      <c r="BR365" s="941"/>
      <c r="BS365" s="941"/>
      <c r="BT365" s="941"/>
      <c r="BU365" s="941"/>
      <c r="BV365" s="941"/>
      <c r="BW365" s="941"/>
      <c r="BX365" s="941"/>
      <c r="BY365" s="941"/>
      <c r="BZ365" s="941"/>
      <c r="CA365" s="941"/>
      <c r="CB365" s="941"/>
      <c r="CC365" s="941"/>
      <c r="CD365" s="941"/>
      <c r="CE365" s="941"/>
      <c r="CF365" s="941"/>
      <c r="CG365" s="941"/>
      <c r="CH365" s="941"/>
      <c r="CI365" s="941"/>
      <c r="CJ365" s="941"/>
      <c r="CK365" s="941"/>
      <c r="CL365" s="941"/>
      <c r="CM365" s="941"/>
      <c r="CN365" s="941"/>
      <c r="CO365" s="941"/>
      <c r="CP365" s="941"/>
      <c r="CQ365" s="941"/>
      <c r="CR365" s="941"/>
      <c r="CS365" s="941"/>
      <c r="CT365" s="941"/>
      <c r="CU365" s="941"/>
      <c r="CV365" s="941"/>
      <c r="CW365" s="941"/>
      <c r="CX365" s="941"/>
      <c r="CY365" s="941"/>
      <c r="CZ365" s="1316"/>
      <c r="DA365" s="1316"/>
      <c r="DB365" s="1316"/>
      <c r="DC365" s="1316"/>
      <c r="DD365" s="1316"/>
      <c r="DE365" s="1316"/>
      <c r="DF365" s="1316"/>
      <c r="DG365" s="1316"/>
      <c r="DH365" s="1316"/>
      <c r="DI365" s="1316"/>
      <c r="DJ365" s="1316"/>
      <c r="DK365" s="1316"/>
      <c r="DL365" s="1316"/>
      <c r="DM365" s="1316"/>
      <c r="DN365" s="1316"/>
      <c r="DO365" s="1316"/>
      <c r="DP365" s="1316"/>
      <c r="DQ365" s="1316"/>
      <c r="DR365" s="1316"/>
      <c r="DS365" s="1316"/>
      <c r="DT365" s="1316"/>
      <c r="DU365" s="1316"/>
      <c r="DV365" s="1316"/>
      <c r="DW365" s="1316"/>
      <c r="DX365" s="1316"/>
      <c r="DY365" s="1316"/>
      <c r="DZ365" s="1316"/>
      <c r="EA365" s="1316"/>
      <c r="EB365" s="1316"/>
      <c r="EC365" s="1316"/>
      <c r="ED365" s="1316"/>
      <c r="EE365" s="1316"/>
      <c r="EF365" s="1316"/>
      <c r="EG365" s="1316"/>
      <c r="EH365" s="1316"/>
      <c r="EI365" s="1316"/>
      <c r="EJ365" s="1316"/>
      <c r="EK365" s="1316"/>
      <c r="EL365" s="1316"/>
      <c r="EM365" s="1316"/>
      <c r="EN365" s="1316"/>
      <c r="EO365" s="1316"/>
      <c r="EP365" s="1316"/>
      <c r="EQ365" s="1316"/>
      <c r="ER365" s="1316"/>
      <c r="ES365" s="1316"/>
      <c r="ET365" s="1316"/>
      <c r="EU365" s="1316"/>
      <c r="EV365" s="1316"/>
      <c r="EW365" s="1316"/>
      <c r="EX365" s="1316"/>
      <c r="EY365" s="1316"/>
      <c r="EZ365" s="1316"/>
      <c r="FA365" s="1316"/>
      <c r="FB365" s="1316"/>
      <c r="FC365" s="1316"/>
      <c r="FD365" s="1316"/>
      <c r="FE365" s="1316"/>
      <c r="FF365" s="1316"/>
      <c r="FG365" s="1316"/>
      <c r="FH365" s="1316"/>
      <c r="FI365" s="1316"/>
      <c r="FJ365" s="1316"/>
      <c r="FK365" s="1316"/>
      <c r="FL365" s="1316"/>
      <c r="FM365" s="941"/>
      <c r="FN365" s="941"/>
      <c r="FO365" s="941"/>
      <c r="FP365" s="941"/>
      <c r="FQ365" s="941"/>
      <c r="FR365" s="941"/>
      <c r="FS365" s="941"/>
      <c r="FT365" s="1316"/>
      <c r="FU365" s="941"/>
      <c r="FV365" s="941"/>
      <c r="FW365" s="942"/>
      <c r="FZ365" s="920"/>
      <c r="GA365" s="920"/>
      <c r="GB365" s="920"/>
    </row>
    <row r="366" spans="7:184" ht="18.95" customHeight="1">
      <c r="J366" s="935"/>
      <c r="K366" s="949" t="s">
        <v>1642</v>
      </c>
      <c r="L366" s="1397"/>
      <c r="M366" s="938"/>
      <c r="N366" s="938"/>
      <c r="O366" s="2890" t="s">
        <v>1179</v>
      </c>
      <c r="P366" s="2891"/>
      <c r="Q366" s="2891"/>
      <c r="R366" s="2892"/>
      <c r="S366" s="986" t="s">
        <v>1180</v>
      </c>
      <c r="T366" s="987" t="s">
        <v>1178</v>
      </c>
      <c r="U366" s="2890" t="s">
        <v>1179</v>
      </c>
      <c r="V366" s="2891"/>
      <c r="W366" s="2891"/>
      <c r="X366" s="2892"/>
      <c r="Y366" s="986" t="s">
        <v>1180</v>
      </c>
      <c r="Z366" s="920"/>
      <c r="AA366" s="938" t="s">
        <v>1630</v>
      </c>
      <c r="AB366" s="938"/>
      <c r="AC366" s="938"/>
      <c r="AD366" s="1154" t="s">
        <v>1950</v>
      </c>
      <c r="AE366" s="1155"/>
      <c r="AF366" s="1155"/>
      <c r="AG366" s="1155"/>
      <c r="AH366" s="1155"/>
      <c r="AI366" s="1156"/>
      <c r="AJ366" s="946" t="s">
        <v>1115</v>
      </c>
      <c r="AK366" s="486" t="s">
        <v>737</v>
      </c>
      <c r="AL366" s="486" t="s">
        <v>2318</v>
      </c>
      <c r="AT366" s="926" t="s">
        <v>1544</v>
      </c>
      <c r="AU366" s="927"/>
      <c r="AV366" s="928"/>
      <c r="AW366" s="926" t="s">
        <v>1623</v>
      </c>
      <c r="AX366" s="927"/>
      <c r="AY366" s="928"/>
      <c r="BO366" s="920"/>
      <c r="BP366" s="920"/>
      <c r="BQ366" s="920"/>
      <c r="BX366" s="920"/>
      <c r="BY366" s="920"/>
      <c r="BZ366" s="920"/>
      <c r="CA366" s="920"/>
      <c r="CB366" s="920"/>
      <c r="CC366" s="920"/>
      <c r="CD366" s="920"/>
      <c r="CE366" s="920"/>
      <c r="CF366" s="920"/>
      <c r="CG366" s="920"/>
      <c r="CH366" s="920"/>
      <c r="CI366" s="920"/>
      <c r="CJ366" s="920"/>
      <c r="CK366" s="920"/>
      <c r="CL366" s="920"/>
      <c r="CM366" s="920"/>
      <c r="CN366" s="920"/>
      <c r="CO366" s="920"/>
      <c r="CP366" s="920"/>
      <c r="CQ366" s="920"/>
      <c r="CR366" s="920"/>
      <c r="CT366" s="920"/>
      <c r="CU366" s="920"/>
      <c r="CZ366" s="920"/>
      <c r="DA366" s="920"/>
      <c r="DB366" s="920"/>
      <c r="DC366" s="920"/>
      <c r="DD366" s="920"/>
      <c r="DE366" s="920"/>
      <c r="DF366" s="920"/>
      <c r="DG366" s="920"/>
      <c r="DH366" s="920"/>
      <c r="DI366" s="920"/>
      <c r="DJ366" s="920"/>
      <c r="DK366" s="920"/>
      <c r="DL366" s="920"/>
      <c r="DM366" s="920"/>
      <c r="DN366" s="920"/>
      <c r="DO366" s="920"/>
      <c r="DP366" s="920"/>
      <c r="DQ366" s="920"/>
      <c r="DR366" s="920"/>
      <c r="DS366" s="920"/>
      <c r="DT366" s="920"/>
      <c r="DU366" s="920"/>
      <c r="DV366" s="920"/>
      <c r="DW366" s="920"/>
      <c r="DX366" s="920"/>
      <c r="DY366" s="920"/>
      <c r="DZ366" s="920"/>
      <c r="EA366" s="920"/>
      <c r="EB366" s="920"/>
      <c r="EC366" s="920"/>
      <c r="ED366" s="920"/>
      <c r="EE366" s="920"/>
      <c r="EF366" s="920"/>
      <c r="EG366" s="920"/>
      <c r="EH366" s="920"/>
      <c r="EI366" s="920"/>
      <c r="EJ366" s="920"/>
      <c r="EK366" s="920"/>
      <c r="EL366" s="920"/>
      <c r="EM366" s="920"/>
      <c r="EN366" s="920"/>
      <c r="EO366" s="920"/>
      <c r="EP366" s="920"/>
      <c r="EQ366" s="920"/>
      <c r="ER366" s="920"/>
      <c r="ES366" s="920"/>
      <c r="ET366" s="920"/>
      <c r="EU366" s="920"/>
      <c r="EV366" s="920"/>
      <c r="EW366" s="920"/>
      <c r="EX366" s="920"/>
      <c r="EY366" s="920"/>
      <c r="EZ366" s="920"/>
      <c r="FA366" s="920"/>
      <c r="FB366" s="920"/>
      <c r="FC366" s="920"/>
      <c r="FD366" s="920"/>
      <c r="FE366" s="920"/>
      <c r="FF366" s="920"/>
      <c r="FG366" s="920"/>
      <c r="FH366" s="920"/>
      <c r="FI366" s="920"/>
      <c r="FJ366" s="920"/>
      <c r="FK366" s="920"/>
      <c r="FL366" s="920"/>
      <c r="FM366" s="920"/>
      <c r="FN366" s="920"/>
      <c r="FO366" s="920"/>
      <c r="FP366" s="920"/>
      <c r="FQ366" s="920"/>
      <c r="FR366" s="920"/>
      <c r="FS366" s="920"/>
      <c r="FT366" s="920"/>
      <c r="FU366" s="920"/>
      <c r="FV366" s="920"/>
      <c r="FW366" s="937"/>
      <c r="FZ366" s="920"/>
      <c r="GA366" s="920"/>
      <c r="GB366" s="920"/>
    </row>
    <row r="367" spans="7:184" ht="9.9499999999999993" customHeight="1">
      <c r="J367" s="935"/>
      <c r="K367" s="2325"/>
      <c r="L367" s="2325"/>
      <c r="M367" s="920"/>
      <c r="N367" s="920"/>
      <c r="O367" s="920"/>
      <c r="P367" s="920"/>
      <c r="Q367" s="920"/>
      <c r="R367" s="920"/>
      <c r="S367" s="920"/>
      <c r="T367" s="920"/>
      <c r="U367" s="920"/>
      <c r="V367" s="920"/>
      <c r="W367" s="920"/>
      <c r="X367" s="920"/>
      <c r="Y367" s="920"/>
      <c r="Z367" s="920"/>
      <c r="AA367" s="920"/>
      <c r="AB367" s="920"/>
      <c r="AC367" s="920"/>
      <c r="AD367" s="920"/>
      <c r="AE367" s="920"/>
      <c r="AF367" s="920"/>
      <c r="AG367" s="920"/>
      <c r="AH367" s="920"/>
      <c r="AI367" s="920"/>
      <c r="AJ367" s="920"/>
      <c r="AK367" s="920"/>
      <c r="AL367" s="920"/>
      <c r="AM367" s="920"/>
      <c r="AN367" s="920"/>
      <c r="AO367" s="920"/>
      <c r="AP367" s="920"/>
      <c r="AQ367" s="920"/>
      <c r="AR367" s="920"/>
      <c r="AS367" s="920"/>
      <c r="AT367" s="920"/>
      <c r="AU367" s="920"/>
      <c r="AV367" s="920"/>
      <c r="AW367" s="920"/>
      <c r="AX367" s="920"/>
      <c r="AY367" s="920"/>
      <c r="AZ367" s="920"/>
      <c r="BA367" s="920"/>
      <c r="BB367" s="920"/>
      <c r="BC367" s="920"/>
      <c r="BD367" s="920"/>
      <c r="BE367" s="920"/>
      <c r="BF367" s="920"/>
      <c r="BG367" s="920"/>
      <c r="BH367" s="920"/>
      <c r="BI367" s="920"/>
      <c r="BJ367" s="920"/>
      <c r="BK367" s="920"/>
      <c r="BL367" s="920"/>
      <c r="BM367" s="920"/>
      <c r="BN367" s="920"/>
      <c r="BO367" s="920"/>
      <c r="BP367" s="920"/>
      <c r="BQ367" s="920"/>
      <c r="BR367" s="920"/>
      <c r="BS367" s="920"/>
      <c r="BT367" s="920"/>
      <c r="BU367" s="920"/>
      <c r="BV367" s="920"/>
      <c r="BW367" s="920"/>
      <c r="BX367" s="920"/>
      <c r="BY367" s="920"/>
      <c r="BZ367" s="920"/>
      <c r="CA367" s="920"/>
      <c r="CB367" s="920"/>
      <c r="CC367" s="920"/>
      <c r="CD367" s="920"/>
      <c r="CE367" s="920"/>
      <c r="CF367" s="920"/>
      <c r="CG367" s="920"/>
      <c r="CH367" s="920"/>
      <c r="CI367" s="920"/>
      <c r="CJ367" s="920"/>
      <c r="CK367" s="920"/>
      <c r="CL367" s="920"/>
      <c r="CM367" s="920"/>
      <c r="CN367" s="920"/>
      <c r="CO367" s="920"/>
      <c r="CP367" s="920"/>
      <c r="CQ367" s="920"/>
      <c r="CR367" s="920"/>
      <c r="CS367" s="920"/>
      <c r="CT367" s="920"/>
      <c r="CU367" s="920"/>
      <c r="CV367" s="920"/>
      <c r="CW367" s="920"/>
      <c r="CX367" s="920"/>
      <c r="CY367" s="920"/>
      <c r="CZ367" s="920"/>
      <c r="DA367" s="920"/>
      <c r="DB367" s="920"/>
      <c r="DC367" s="920"/>
      <c r="DD367" s="920"/>
      <c r="DE367" s="920"/>
      <c r="DF367" s="920"/>
      <c r="DG367" s="920"/>
      <c r="DH367" s="920"/>
      <c r="DI367" s="920"/>
      <c r="DJ367" s="920"/>
      <c r="DK367" s="920"/>
      <c r="DL367" s="920"/>
      <c r="DM367" s="920"/>
      <c r="DN367" s="920"/>
      <c r="DO367" s="920"/>
      <c r="DP367" s="920"/>
      <c r="DQ367" s="920"/>
      <c r="DR367" s="920"/>
      <c r="DS367" s="920"/>
      <c r="DT367" s="920"/>
      <c r="DU367" s="920"/>
      <c r="DV367" s="920"/>
      <c r="DW367" s="920"/>
      <c r="DX367" s="920"/>
      <c r="DY367" s="920"/>
      <c r="DZ367" s="920"/>
      <c r="EA367" s="920"/>
      <c r="EB367" s="920"/>
      <c r="EC367" s="920"/>
      <c r="ED367" s="920"/>
      <c r="EE367" s="920"/>
      <c r="EF367" s="920"/>
      <c r="EG367" s="920"/>
      <c r="EH367" s="920"/>
      <c r="EI367" s="920"/>
      <c r="EJ367" s="920"/>
      <c r="EK367" s="920"/>
      <c r="EL367" s="920"/>
      <c r="EM367" s="920"/>
      <c r="EN367" s="920"/>
      <c r="EO367" s="920"/>
      <c r="EP367" s="920"/>
      <c r="EQ367" s="920"/>
      <c r="ER367" s="920"/>
      <c r="ES367" s="920"/>
      <c r="ET367" s="920"/>
      <c r="EU367" s="920"/>
      <c r="EV367" s="920"/>
      <c r="EW367" s="920"/>
      <c r="EX367" s="920"/>
      <c r="EY367" s="920"/>
      <c r="EZ367" s="920"/>
      <c r="FA367" s="920"/>
      <c r="FB367" s="920"/>
      <c r="FC367" s="920"/>
      <c r="FD367" s="920"/>
      <c r="FE367" s="920"/>
      <c r="FF367" s="920"/>
      <c r="FG367" s="920"/>
      <c r="FH367" s="920"/>
      <c r="FI367" s="920"/>
      <c r="FJ367" s="920"/>
      <c r="FK367" s="920"/>
      <c r="FL367" s="920"/>
      <c r="FM367" s="920"/>
      <c r="FN367" s="920"/>
      <c r="FO367" s="920"/>
      <c r="FP367" s="920"/>
      <c r="FQ367" s="920"/>
      <c r="FR367" s="920"/>
      <c r="FS367" s="920"/>
      <c r="FT367" s="920"/>
      <c r="FU367" s="920"/>
      <c r="FV367" s="920"/>
      <c r="FW367" s="937"/>
      <c r="FZ367" s="920"/>
      <c r="GA367" s="920"/>
      <c r="GB367" s="920"/>
    </row>
    <row r="368" spans="7:184" ht="18.95" customHeight="1">
      <c r="J368" s="935"/>
      <c r="K368" s="949" t="s">
        <v>1542</v>
      </c>
      <c r="L368" s="1936"/>
      <c r="M368" s="938"/>
      <c r="N368" s="938"/>
      <c r="O368" s="982" t="s">
        <v>1521</v>
      </c>
      <c r="P368" s="983"/>
      <c r="Q368" s="983"/>
      <c r="R368" s="983"/>
      <c r="S368" s="986" t="s">
        <v>912</v>
      </c>
      <c r="T368" s="910" t="s">
        <v>1627</v>
      </c>
      <c r="U368" s="981"/>
      <c r="V368" s="938"/>
      <c r="W368" s="982" t="s">
        <v>1521</v>
      </c>
      <c r="X368" s="983"/>
      <c r="Y368" s="983"/>
      <c r="Z368" s="983"/>
      <c r="AA368" s="986" t="s">
        <v>912</v>
      </c>
      <c r="AB368" s="910" t="s">
        <v>1656</v>
      </c>
      <c r="AC368" s="981"/>
      <c r="AD368" s="938"/>
      <c r="AE368" s="982" t="s">
        <v>1521</v>
      </c>
      <c r="AF368" s="983"/>
      <c r="AG368" s="983"/>
      <c r="AH368" s="983"/>
      <c r="AI368" s="986" t="s">
        <v>912</v>
      </c>
      <c r="AJ368" s="910" t="s">
        <v>1657</v>
      </c>
      <c r="AK368" s="981"/>
      <c r="AL368" s="938"/>
      <c r="AM368" s="982" t="s">
        <v>1521</v>
      </c>
      <c r="AN368" s="983"/>
      <c r="AO368" s="983"/>
      <c r="AP368" s="983"/>
      <c r="AQ368" s="984"/>
      <c r="AR368" s="920"/>
      <c r="AS368" s="920"/>
      <c r="AT368" s="920"/>
      <c r="AU368" s="920"/>
      <c r="AV368" s="920"/>
      <c r="AW368" s="920"/>
      <c r="AX368" s="920"/>
      <c r="AY368" s="920"/>
      <c r="AZ368" s="920"/>
      <c r="BA368" s="920"/>
      <c r="BB368" s="920"/>
      <c r="BC368" s="920"/>
      <c r="BD368" s="920"/>
      <c r="BE368" s="920"/>
      <c r="BF368" s="920"/>
      <c r="BG368" s="920"/>
      <c r="BH368" s="920"/>
      <c r="BI368" s="920"/>
      <c r="BJ368" s="920"/>
      <c r="BK368" s="920"/>
      <c r="BL368" s="920"/>
      <c r="BM368" s="920"/>
      <c r="BN368" s="920"/>
      <c r="BO368" s="920"/>
      <c r="BP368" s="920"/>
      <c r="BQ368" s="920"/>
      <c r="BR368" s="920"/>
      <c r="BS368" s="920"/>
      <c r="BT368" s="920"/>
      <c r="BU368" s="920"/>
      <c r="BV368" s="920"/>
      <c r="BW368" s="920"/>
      <c r="BX368" s="920"/>
      <c r="BY368" s="920"/>
      <c r="BZ368" s="920"/>
      <c r="CA368" s="920"/>
      <c r="CB368" s="920"/>
      <c r="CC368" s="920"/>
      <c r="CD368" s="920"/>
      <c r="CE368" s="920"/>
      <c r="CF368" s="920"/>
      <c r="CG368" s="920"/>
      <c r="CH368" s="920"/>
      <c r="CI368" s="920"/>
      <c r="CJ368" s="920"/>
      <c r="CK368" s="920"/>
      <c r="CL368" s="920"/>
      <c r="CM368" s="920"/>
      <c r="CN368" s="920"/>
      <c r="CO368" s="920"/>
      <c r="CP368" s="920"/>
      <c r="CQ368" s="920"/>
      <c r="CR368" s="920"/>
      <c r="CS368" s="920"/>
      <c r="CT368" s="920"/>
      <c r="CU368" s="920"/>
      <c r="CV368" s="920"/>
      <c r="CW368" s="920"/>
      <c r="CX368" s="920"/>
      <c r="CY368" s="920"/>
      <c r="CZ368" s="920"/>
      <c r="DA368" s="920"/>
      <c r="DB368" s="920"/>
      <c r="DC368" s="920"/>
      <c r="DD368" s="920"/>
      <c r="DE368" s="920"/>
      <c r="DF368" s="920"/>
      <c r="DG368" s="920"/>
      <c r="DH368" s="920"/>
      <c r="DI368" s="920"/>
      <c r="DJ368" s="920"/>
      <c r="DK368" s="920"/>
      <c r="DL368" s="920"/>
      <c r="DM368" s="920"/>
      <c r="DN368" s="920"/>
      <c r="DO368" s="920"/>
      <c r="DP368" s="920"/>
      <c r="DQ368" s="920"/>
      <c r="DR368" s="920"/>
      <c r="DS368" s="920"/>
      <c r="DT368" s="920"/>
      <c r="DU368" s="920"/>
      <c r="DV368" s="920"/>
      <c r="DW368" s="920"/>
      <c r="DX368" s="920"/>
      <c r="DY368" s="920"/>
      <c r="DZ368" s="920"/>
      <c r="EA368" s="920"/>
      <c r="EB368" s="920"/>
      <c r="EC368" s="920"/>
      <c r="ED368" s="920"/>
      <c r="EE368" s="920"/>
      <c r="EF368" s="920"/>
      <c r="EG368" s="920"/>
      <c r="EH368" s="920"/>
      <c r="EI368" s="920"/>
      <c r="EJ368" s="920"/>
      <c r="EK368" s="920"/>
      <c r="EL368" s="920"/>
      <c r="EM368" s="920"/>
      <c r="EN368" s="920"/>
      <c r="EO368" s="920"/>
      <c r="EP368" s="920"/>
      <c r="EQ368" s="920"/>
      <c r="ER368" s="920"/>
      <c r="ES368" s="920"/>
      <c r="ET368" s="920"/>
      <c r="EU368" s="920"/>
      <c r="EV368" s="920"/>
      <c r="EW368" s="920"/>
      <c r="EX368" s="920"/>
      <c r="EY368" s="920"/>
      <c r="EZ368" s="920"/>
      <c r="FA368" s="920"/>
      <c r="FB368" s="920"/>
      <c r="FC368" s="920"/>
      <c r="FD368" s="920"/>
      <c r="FE368" s="920"/>
      <c r="FF368" s="920"/>
      <c r="FG368" s="920"/>
      <c r="FH368" s="920"/>
      <c r="FI368" s="920"/>
      <c r="FJ368" s="920"/>
      <c r="FK368" s="920"/>
      <c r="FL368" s="920"/>
      <c r="FM368" s="920"/>
      <c r="FN368" s="920"/>
      <c r="FO368" s="920"/>
      <c r="FP368" s="920"/>
      <c r="FQ368" s="920"/>
      <c r="FR368" s="920"/>
      <c r="FS368" s="920"/>
      <c r="FT368" s="920"/>
      <c r="FU368" s="920"/>
      <c r="FV368" s="920"/>
      <c r="FW368" s="937"/>
      <c r="FZ368" s="920"/>
      <c r="GA368" s="920"/>
      <c r="GB368" s="920"/>
    </row>
    <row r="369" spans="10:184" ht="9.9499999999999993" customHeight="1">
      <c r="J369" s="935"/>
      <c r="K369" s="920"/>
      <c r="L369" s="920"/>
      <c r="M369" s="920"/>
      <c r="N369" s="920"/>
      <c r="O369" s="920"/>
      <c r="P369" s="920"/>
      <c r="Q369" s="920"/>
      <c r="R369" s="920"/>
      <c r="S369" s="920"/>
      <c r="T369" s="920"/>
      <c r="U369" s="920"/>
      <c r="V369" s="920"/>
      <c r="W369" s="920"/>
      <c r="X369" s="920"/>
      <c r="Y369" s="920"/>
      <c r="Z369" s="920"/>
      <c r="AA369" s="920"/>
      <c r="AB369" s="920"/>
      <c r="AC369" s="920"/>
      <c r="AD369" s="920"/>
      <c r="AE369" s="920"/>
      <c r="AF369" s="920"/>
      <c r="AG369" s="920"/>
      <c r="AH369" s="920"/>
      <c r="AI369" s="920"/>
      <c r="AJ369" s="920"/>
      <c r="AK369" s="920"/>
      <c r="AL369" s="920"/>
      <c r="AM369" s="920"/>
      <c r="AN369" s="920"/>
      <c r="AO369" s="920"/>
      <c r="AP369" s="920"/>
      <c r="AQ369" s="920"/>
      <c r="AR369" s="920"/>
      <c r="AS369" s="920"/>
      <c r="AT369" s="920"/>
      <c r="AU369" s="920"/>
      <c r="AV369" s="920"/>
      <c r="AW369" s="920"/>
      <c r="AX369" s="920"/>
      <c r="AY369" s="920"/>
      <c r="AZ369" s="920"/>
      <c r="BA369" s="920"/>
      <c r="BB369" s="920"/>
      <c r="BC369" s="920"/>
      <c r="BD369" s="920"/>
      <c r="BE369" s="920"/>
      <c r="BF369" s="920"/>
      <c r="BG369" s="920"/>
      <c r="BH369" s="920"/>
      <c r="BI369" s="920"/>
      <c r="BJ369" s="920"/>
      <c r="BK369" s="920"/>
      <c r="BL369" s="920"/>
      <c r="BM369" s="920"/>
      <c r="BN369" s="920"/>
      <c r="BO369" s="920"/>
      <c r="BP369" s="920"/>
      <c r="BQ369" s="920"/>
      <c r="BR369" s="920"/>
      <c r="BS369" s="920"/>
      <c r="BT369" s="920"/>
      <c r="BU369" s="920"/>
      <c r="BV369" s="920"/>
      <c r="BW369" s="920"/>
      <c r="BX369" s="920"/>
      <c r="BY369" s="920"/>
      <c r="BZ369" s="920"/>
      <c r="CA369" s="920"/>
      <c r="CB369" s="920"/>
      <c r="CC369" s="920"/>
      <c r="CD369" s="920"/>
      <c r="CE369" s="920"/>
      <c r="CF369" s="920"/>
      <c r="CG369" s="920"/>
      <c r="CH369" s="920"/>
      <c r="CI369" s="920"/>
      <c r="CJ369" s="920"/>
      <c r="CK369" s="920"/>
      <c r="CL369" s="920"/>
      <c r="CM369" s="920"/>
      <c r="CN369" s="920"/>
      <c r="CO369" s="920"/>
      <c r="CP369" s="920"/>
      <c r="CQ369" s="920"/>
      <c r="CR369" s="920"/>
      <c r="CS369" s="920"/>
      <c r="CT369" s="920"/>
      <c r="CU369" s="920"/>
      <c r="CV369" s="920"/>
      <c r="CW369" s="920"/>
      <c r="CX369" s="920"/>
      <c r="CY369" s="920"/>
      <c r="CZ369" s="920"/>
      <c r="DA369" s="920"/>
      <c r="DB369" s="920"/>
      <c r="DC369" s="920"/>
      <c r="DD369" s="920"/>
      <c r="DE369" s="920"/>
      <c r="DF369" s="920"/>
      <c r="DG369" s="920"/>
      <c r="DH369" s="920"/>
      <c r="DI369" s="920"/>
      <c r="DJ369" s="920"/>
      <c r="DK369" s="920"/>
      <c r="DL369" s="920"/>
      <c r="DM369" s="920"/>
      <c r="DN369" s="920"/>
      <c r="DO369" s="920"/>
      <c r="DP369" s="920"/>
      <c r="DQ369" s="920"/>
      <c r="DR369" s="920"/>
      <c r="DS369" s="920"/>
      <c r="DT369" s="920"/>
      <c r="DU369" s="920"/>
      <c r="DV369" s="920"/>
      <c r="DW369" s="920"/>
      <c r="DX369" s="920"/>
      <c r="DY369" s="920"/>
      <c r="DZ369" s="920"/>
      <c r="EA369" s="920"/>
      <c r="EB369" s="920"/>
      <c r="EC369" s="920"/>
      <c r="ED369" s="920"/>
      <c r="EE369" s="920"/>
      <c r="EF369" s="920"/>
      <c r="EG369" s="920"/>
      <c r="EH369" s="920"/>
      <c r="EI369" s="920"/>
      <c r="EJ369" s="920"/>
      <c r="EK369" s="920"/>
      <c r="EL369" s="920"/>
      <c r="EM369" s="920"/>
      <c r="EN369" s="920"/>
      <c r="EO369" s="920"/>
      <c r="EP369" s="920"/>
      <c r="EQ369" s="920"/>
      <c r="ER369" s="920"/>
      <c r="ES369" s="920"/>
      <c r="ET369" s="920"/>
      <c r="EU369" s="920"/>
      <c r="EV369" s="920"/>
      <c r="EW369" s="920"/>
      <c r="EX369" s="920"/>
      <c r="EY369" s="920"/>
      <c r="EZ369" s="920"/>
      <c r="FA369" s="920"/>
      <c r="FB369" s="920"/>
      <c r="FC369" s="920"/>
      <c r="FD369" s="920"/>
      <c r="FE369" s="920"/>
      <c r="FF369" s="920"/>
      <c r="FG369" s="920"/>
      <c r="FH369" s="920"/>
      <c r="FI369" s="920"/>
      <c r="FJ369" s="920"/>
      <c r="FK369" s="920"/>
      <c r="FL369" s="920"/>
      <c r="FM369" s="920"/>
      <c r="FN369" s="920"/>
      <c r="FO369" s="920"/>
      <c r="FP369" s="920"/>
      <c r="FQ369" s="920"/>
      <c r="FR369" s="920"/>
      <c r="FS369" s="920"/>
      <c r="FT369" s="920"/>
      <c r="FU369" s="920"/>
      <c r="FV369" s="920"/>
      <c r="FW369" s="937"/>
      <c r="FZ369" s="920"/>
      <c r="GA369" s="920"/>
      <c r="GB369" s="920"/>
    </row>
    <row r="370" spans="10:184" ht="18.95" customHeight="1">
      <c r="J370" s="935"/>
      <c r="K370" s="2810" t="s">
        <v>1630</v>
      </c>
      <c r="L370" s="2811"/>
      <c r="M370" s="2811"/>
      <c r="N370" s="2812"/>
      <c r="O370" s="2797" t="s">
        <v>1586</v>
      </c>
      <c r="P370" s="2798"/>
      <c r="Q370" s="2798"/>
      <c r="R370" s="2798"/>
      <c r="S370" s="2798"/>
      <c r="T370" s="2798"/>
      <c r="U370" s="2798"/>
      <c r="V370" s="2798"/>
      <c r="W370" s="2798"/>
      <c r="X370" s="2798"/>
      <c r="Y370" s="2799"/>
      <c r="Z370" s="2797" t="s">
        <v>1527</v>
      </c>
      <c r="AA370" s="2798"/>
      <c r="AB370" s="2798"/>
      <c r="AC370" s="2798"/>
      <c r="AD370" s="2798"/>
      <c r="AE370" s="2798"/>
      <c r="AF370" s="2798"/>
      <c r="AG370" s="2798"/>
      <c r="AH370" s="2798"/>
      <c r="AI370" s="2798"/>
      <c r="AJ370" s="2798"/>
      <c r="AK370" s="2798"/>
      <c r="AL370" s="2798"/>
      <c r="AM370" s="2798"/>
      <c r="AN370" s="2798"/>
      <c r="AO370" s="2798"/>
      <c r="AP370" s="2798"/>
      <c r="AQ370" s="2799"/>
      <c r="AR370" s="2797" t="s">
        <v>1534</v>
      </c>
      <c r="AS370" s="2848"/>
      <c r="AT370" s="2799"/>
      <c r="AU370" s="2810" t="s">
        <v>2244</v>
      </c>
      <c r="AV370" s="2848"/>
      <c r="AW370" s="2848"/>
      <c r="AX370" s="2799"/>
      <c r="AY370" s="2797" t="s">
        <v>1545</v>
      </c>
      <c r="AZ370" s="2848"/>
      <c r="BA370" s="2799"/>
      <c r="BB370" s="1035" t="s">
        <v>1556</v>
      </c>
      <c r="BC370" s="1036"/>
      <c r="BD370" s="1036"/>
      <c r="BE370" s="1036"/>
      <c r="BF370" s="1036"/>
      <c r="BG370" s="1036"/>
      <c r="BH370" s="1036"/>
      <c r="BI370" s="1036"/>
      <c r="BJ370" s="1036"/>
      <c r="BK370" s="1036"/>
      <c r="BL370" s="1036"/>
      <c r="BM370" s="1036"/>
      <c r="BN370" s="1036"/>
      <c r="BO370" s="1036"/>
      <c r="BP370" s="1036"/>
      <c r="BQ370" s="1036"/>
      <c r="BR370" s="1036"/>
      <c r="BS370" s="1036"/>
      <c r="BT370" s="1036"/>
      <c r="BU370" s="1036"/>
      <c r="BV370" s="1036"/>
      <c r="BW370" s="1036"/>
      <c r="BX370" s="1036"/>
      <c r="BY370" s="1036"/>
      <c r="BZ370" s="1036"/>
      <c r="CA370" s="1036"/>
      <c r="CB370" s="1036"/>
      <c r="CC370" s="1036"/>
      <c r="CD370" s="1036"/>
      <c r="CE370" s="1036"/>
      <c r="CF370" s="1036"/>
      <c r="CG370" s="1036"/>
      <c r="CH370" s="1036"/>
      <c r="CI370" s="1036"/>
      <c r="CJ370" s="1036"/>
      <c r="CK370" s="1036"/>
      <c r="CL370" s="1036"/>
      <c r="CM370" s="1036"/>
      <c r="CN370" s="1036"/>
      <c r="CO370" s="1036"/>
      <c r="CP370" s="1036"/>
      <c r="CQ370" s="1036"/>
      <c r="CR370" s="1405"/>
      <c r="CS370" s="1405"/>
      <c r="CT370" s="1405"/>
      <c r="CU370" s="1405"/>
      <c r="CV370" s="1405"/>
      <c r="CW370" s="1405"/>
      <c r="CX370" s="1405"/>
      <c r="CY370" s="1405"/>
      <c r="CZ370" s="1405"/>
      <c r="DA370" s="1405"/>
      <c r="DB370" s="1405"/>
      <c r="DC370" s="1038"/>
      <c r="DD370" s="1035" t="s">
        <v>1639</v>
      </c>
      <c r="DE370" s="1036"/>
      <c r="DF370" s="1036"/>
      <c r="DG370" s="1036"/>
      <c r="DH370" s="1036"/>
      <c r="DI370" s="1036"/>
      <c r="DJ370" s="1036"/>
      <c r="DK370" s="1036"/>
      <c r="DL370" s="1036"/>
      <c r="DM370" s="1036"/>
      <c r="DN370" s="1036"/>
      <c r="DO370" s="1036"/>
      <c r="DP370" s="1036"/>
      <c r="DQ370" s="1036"/>
      <c r="DR370" s="1036"/>
      <c r="DS370" s="1036"/>
      <c r="DT370" s="1036"/>
      <c r="DU370" s="1036"/>
      <c r="DV370" s="1036"/>
      <c r="DW370" s="1036"/>
      <c r="DX370" s="1036"/>
      <c r="DY370" s="1036"/>
      <c r="DZ370" s="1036"/>
      <c r="EA370" s="1036"/>
      <c r="EB370" s="1036"/>
      <c r="EC370" s="1036"/>
      <c r="ED370" s="1036"/>
      <c r="EE370" s="1036"/>
      <c r="EF370" s="1036"/>
      <c r="EG370" s="1036"/>
      <c r="EH370" s="1036"/>
      <c r="EI370" s="1036"/>
      <c r="EJ370" s="1036"/>
      <c r="EK370" s="1036"/>
      <c r="EL370" s="1036"/>
      <c r="EM370" s="1036"/>
      <c r="EN370" s="1036"/>
      <c r="EO370" s="1036"/>
      <c r="EP370" s="1036"/>
      <c r="EQ370" s="1036"/>
      <c r="ER370" s="1036"/>
      <c r="ES370" s="1036"/>
      <c r="ET370" s="1405"/>
      <c r="EU370" s="1405"/>
      <c r="EV370" s="1405"/>
      <c r="EW370" s="1405"/>
      <c r="EX370" s="1405"/>
      <c r="EY370" s="1405"/>
      <c r="EZ370" s="1405"/>
      <c r="FA370" s="1405"/>
      <c r="FB370" s="1405"/>
      <c r="FC370" s="1405"/>
      <c r="FD370" s="1405"/>
      <c r="FE370" s="1405"/>
      <c r="FF370" s="1405"/>
      <c r="FG370" s="1405"/>
      <c r="FH370" s="1405"/>
      <c r="FI370" s="1405"/>
      <c r="FJ370" s="1405"/>
      <c r="FK370" s="1405"/>
      <c r="FL370" s="1405"/>
      <c r="FM370" s="1405"/>
      <c r="FN370" s="1405"/>
      <c r="FO370" s="1405"/>
      <c r="FP370" s="1405"/>
      <c r="FQ370" s="1038"/>
      <c r="FR370" s="2816" t="s">
        <v>867</v>
      </c>
      <c r="FS370" s="2817"/>
      <c r="FT370" s="2818"/>
      <c r="FU370" s="2833" t="s">
        <v>3441</v>
      </c>
      <c r="FV370" s="2834"/>
      <c r="FW370" s="937"/>
      <c r="FX370" s="920"/>
      <c r="FY370" s="920"/>
    </row>
    <row r="371" spans="10:184" ht="18.75" customHeight="1">
      <c r="J371" s="935"/>
      <c r="K371" s="2839"/>
      <c r="L371" s="2840"/>
      <c r="M371" s="2840"/>
      <c r="N371" s="2841"/>
      <c r="O371" s="2800"/>
      <c r="P371" s="2801"/>
      <c r="Q371" s="2801"/>
      <c r="R371" s="2801"/>
      <c r="S371" s="2801"/>
      <c r="T371" s="2801"/>
      <c r="U371" s="2801"/>
      <c r="V371" s="2801"/>
      <c r="W371" s="2801"/>
      <c r="X371" s="2801"/>
      <c r="Y371" s="2802"/>
      <c r="Z371" s="2800"/>
      <c r="AA371" s="2801"/>
      <c r="AB371" s="2801"/>
      <c r="AC371" s="2801"/>
      <c r="AD371" s="2801"/>
      <c r="AE371" s="2801"/>
      <c r="AF371" s="2801"/>
      <c r="AG371" s="2801"/>
      <c r="AH371" s="2801"/>
      <c r="AI371" s="2801"/>
      <c r="AJ371" s="2801"/>
      <c r="AK371" s="2801"/>
      <c r="AL371" s="2801"/>
      <c r="AM371" s="2801"/>
      <c r="AN371" s="2801"/>
      <c r="AO371" s="2801"/>
      <c r="AP371" s="2801"/>
      <c r="AQ371" s="2802"/>
      <c r="AR371" s="2849"/>
      <c r="AS371" s="2850"/>
      <c r="AT371" s="2851"/>
      <c r="AU371" s="2849"/>
      <c r="AV371" s="2850"/>
      <c r="AW371" s="2850"/>
      <c r="AX371" s="2851"/>
      <c r="AY371" s="2849"/>
      <c r="AZ371" s="2850"/>
      <c r="BA371" s="2851"/>
      <c r="BB371" s="930" t="s">
        <v>1550</v>
      </c>
      <c r="BC371" s="930"/>
      <c r="BD371" s="930"/>
      <c r="BE371" s="930"/>
      <c r="BF371" s="930"/>
      <c r="BG371" s="930"/>
      <c r="BH371" s="930"/>
      <c r="BI371" s="930"/>
      <c r="BJ371" s="930"/>
      <c r="BK371" s="930"/>
      <c r="BL371" s="930"/>
      <c r="BM371" s="930"/>
      <c r="BN371" s="930"/>
      <c r="BO371" s="930"/>
      <c r="BP371" s="930"/>
      <c r="BQ371" s="930"/>
      <c r="BR371" s="930"/>
      <c r="BS371" s="930"/>
      <c r="BT371" s="967"/>
      <c r="BU371" s="967"/>
      <c r="BV371" s="968"/>
      <c r="BW371" s="930" t="s">
        <v>1549</v>
      </c>
      <c r="BX371" s="930"/>
      <c r="BY371" s="930"/>
      <c r="BZ371" s="930"/>
      <c r="CA371" s="930"/>
      <c r="CB371" s="930"/>
      <c r="CC371" s="930"/>
      <c r="CD371" s="930"/>
      <c r="CE371" s="930"/>
      <c r="CF371" s="930"/>
      <c r="CG371" s="930"/>
      <c r="CH371" s="930"/>
      <c r="CI371" s="930"/>
      <c r="CJ371" s="930"/>
      <c r="CK371" s="930"/>
      <c r="CL371" s="930"/>
      <c r="CM371" s="930"/>
      <c r="CN371" s="930"/>
      <c r="CO371" s="967"/>
      <c r="CP371" s="967"/>
      <c r="CQ371" s="968"/>
      <c r="CR371" s="930" t="s">
        <v>1671</v>
      </c>
      <c r="CS371" s="930"/>
      <c r="CT371" s="930"/>
      <c r="CU371" s="930"/>
      <c r="CV371" s="930"/>
      <c r="CW371" s="930"/>
      <c r="CX371" s="1361"/>
      <c r="CY371" s="1361"/>
      <c r="CZ371" s="968"/>
      <c r="DA371" s="2852" t="s">
        <v>2232</v>
      </c>
      <c r="DB371" s="2853"/>
      <c r="DC371" s="2854"/>
      <c r="DD371" s="930" t="s">
        <v>1550</v>
      </c>
      <c r="DE371" s="930"/>
      <c r="DF371" s="930"/>
      <c r="DG371" s="930"/>
      <c r="DH371" s="930"/>
      <c r="DI371" s="930"/>
      <c r="DJ371" s="930"/>
      <c r="DK371" s="930"/>
      <c r="DL371" s="930"/>
      <c r="DM371" s="930"/>
      <c r="DN371" s="930"/>
      <c r="DO371" s="930"/>
      <c r="DP371" s="930"/>
      <c r="DQ371" s="930"/>
      <c r="DR371" s="930"/>
      <c r="DS371" s="930"/>
      <c r="DT371" s="930"/>
      <c r="DU371" s="930"/>
      <c r="DV371" s="1361"/>
      <c r="DW371" s="1361"/>
      <c r="DX371" s="968"/>
      <c r="DY371" s="930" t="s">
        <v>1549</v>
      </c>
      <c r="DZ371" s="930"/>
      <c r="EA371" s="930"/>
      <c r="EB371" s="930"/>
      <c r="EC371" s="930"/>
      <c r="ED371" s="930"/>
      <c r="EE371" s="930"/>
      <c r="EF371" s="930"/>
      <c r="EG371" s="930"/>
      <c r="EH371" s="930"/>
      <c r="EI371" s="930"/>
      <c r="EJ371" s="930"/>
      <c r="EK371" s="930"/>
      <c r="EL371" s="930"/>
      <c r="EM371" s="930"/>
      <c r="EN371" s="930"/>
      <c r="EO371" s="930"/>
      <c r="EP371" s="930"/>
      <c r="EQ371" s="1361"/>
      <c r="ER371" s="1361"/>
      <c r="ES371" s="968"/>
      <c r="ET371" s="930" t="s">
        <v>1671</v>
      </c>
      <c r="EU371" s="930"/>
      <c r="EV371" s="930"/>
      <c r="EW371" s="930"/>
      <c r="EX371" s="930"/>
      <c r="EY371" s="930"/>
      <c r="EZ371" s="930"/>
      <c r="FA371" s="930"/>
      <c r="FB371" s="930"/>
      <c r="FC371" s="930"/>
      <c r="FD371" s="930"/>
      <c r="FE371" s="930"/>
      <c r="FF371" s="930"/>
      <c r="FG371" s="930"/>
      <c r="FH371" s="930"/>
      <c r="FI371" s="930"/>
      <c r="FJ371" s="930"/>
      <c r="FK371" s="930"/>
      <c r="FL371" s="1361"/>
      <c r="FM371" s="1361"/>
      <c r="FN371" s="968"/>
      <c r="FO371" s="2852" t="s">
        <v>2243</v>
      </c>
      <c r="FP371" s="2853"/>
      <c r="FQ371" s="2854"/>
      <c r="FR371" s="2819"/>
      <c r="FS371" s="2820"/>
      <c r="FT371" s="2821"/>
      <c r="FU371" s="2835"/>
      <c r="FV371" s="2836"/>
      <c r="FW371" s="937"/>
      <c r="FX371" s="920"/>
      <c r="FY371" s="920"/>
    </row>
    <row r="372" spans="10:184" ht="18.95" customHeight="1">
      <c r="J372" s="935"/>
      <c r="K372" s="2839"/>
      <c r="L372" s="2840"/>
      <c r="M372" s="2840"/>
      <c r="N372" s="2841"/>
      <c r="O372" s="2797" t="s">
        <v>699</v>
      </c>
      <c r="P372" s="2848"/>
      <c r="Q372" s="2848"/>
      <c r="R372" s="2799"/>
      <c r="S372" s="2797" t="s">
        <v>700</v>
      </c>
      <c r="T372" s="2848"/>
      <c r="U372" s="2848"/>
      <c r="V372" s="2799"/>
      <c r="W372" s="2797" t="s">
        <v>1531</v>
      </c>
      <c r="X372" s="2848"/>
      <c r="Y372" s="2799"/>
      <c r="Z372" s="2797" t="s">
        <v>1561</v>
      </c>
      <c r="AA372" s="2848"/>
      <c r="AB372" s="2799"/>
      <c r="AC372" s="2797" t="s">
        <v>1528</v>
      </c>
      <c r="AD372" s="2848"/>
      <c r="AE372" s="2848"/>
      <c r="AF372" s="2848"/>
      <c r="AG372" s="2799"/>
      <c r="AH372" s="2797" t="s">
        <v>1529</v>
      </c>
      <c r="AI372" s="2798"/>
      <c r="AJ372" s="2798"/>
      <c r="AK372" s="2798"/>
      <c r="AL372" s="2798"/>
      <c r="AM372" s="2798"/>
      <c r="AN372" s="2799"/>
      <c r="AO372" s="2797" t="s">
        <v>1530</v>
      </c>
      <c r="AP372" s="2848"/>
      <c r="AQ372" s="2799"/>
      <c r="AR372" s="2849"/>
      <c r="AS372" s="2850"/>
      <c r="AT372" s="2851"/>
      <c r="AU372" s="2849"/>
      <c r="AV372" s="2850"/>
      <c r="AW372" s="2850"/>
      <c r="AX372" s="2851"/>
      <c r="AY372" s="2849"/>
      <c r="AZ372" s="2850"/>
      <c r="BA372" s="2851"/>
      <c r="BB372" s="1033" t="s">
        <v>2315</v>
      </c>
      <c r="BC372" s="1034"/>
      <c r="BD372" s="1039"/>
      <c r="BE372" s="1033"/>
      <c r="BF372" s="1034"/>
      <c r="BG372" s="1039"/>
      <c r="BH372" s="1202"/>
      <c r="BI372" s="1404"/>
      <c r="BJ372" s="1204"/>
      <c r="BK372" s="1033" t="s">
        <v>1951</v>
      </c>
      <c r="BL372" s="1034"/>
      <c r="BM372" s="1039"/>
      <c r="BN372" s="1033"/>
      <c r="BO372" s="1034"/>
      <c r="BP372" s="1039"/>
      <c r="BQ372" s="1404"/>
      <c r="BR372" s="1404"/>
      <c r="BS372" s="1204"/>
      <c r="BT372" s="2849" t="s">
        <v>2223</v>
      </c>
      <c r="BU372" s="2850"/>
      <c r="BV372" s="2851"/>
      <c r="BW372" s="1033" t="s">
        <v>1547</v>
      </c>
      <c r="BX372" s="1034"/>
      <c r="BY372" s="1039"/>
      <c r="BZ372" s="1033"/>
      <c r="CA372" s="1034"/>
      <c r="CB372" s="1039"/>
      <c r="CC372" s="1202"/>
      <c r="CD372" s="1404"/>
      <c r="CE372" s="1204"/>
      <c r="CF372" s="1033" t="s">
        <v>1780</v>
      </c>
      <c r="CG372" s="1034"/>
      <c r="CH372" s="1039"/>
      <c r="CI372" s="1033"/>
      <c r="CJ372" s="1034"/>
      <c r="CK372" s="1039"/>
      <c r="CL372" s="1202"/>
      <c r="CM372" s="1404"/>
      <c r="CN372" s="1204"/>
      <c r="CO372" s="2849" t="s">
        <v>2223</v>
      </c>
      <c r="CP372" s="2850"/>
      <c r="CQ372" s="2851"/>
      <c r="CR372" s="2859" t="s">
        <v>2230</v>
      </c>
      <c r="CS372" s="2860"/>
      <c r="CT372" s="2861"/>
      <c r="CU372" s="2859" t="s">
        <v>1672</v>
      </c>
      <c r="CV372" s="2860"/>
      <c r="CW372" s="2861"/>
      <c r="CX372" s="2849" t="s">
        <v>2223</v>
      </c>
      <c r="CY372" s="2850"/>
      <c r="CZ372" s="2851"/>
      <c r="DA372" s="2855"/>
      <c r="DB372" s="2853"/>
      <c r="DC372" s="2854"/>
      <c r="DD372" s="1033" t="s">
        <v>2313</v>
      </c>
      <c r="DE372" s="1034"/>
      <c r="DF372" s="1039"/>
      <c r="DG372" s="1033"/>
      <c r="DH372" s="1034"/>
      <c r="DI372" s="1039"/>
      <c r="DJ372" s="1202"/>
      <c r="DK372" s="1404"/>
      <c r="DL372" s="1204"/>
      <c r="DM372" s="1033" t="s">
        <v>2315</v>
      </c>
      <c r="DN372" s="1034"/>
      <c r="DO372" s="1039"/>
      <c r="DP372" s="1033"/>
      <c r="DQ372" s="1034"/>
      <c r="DR372" s="1039"/>
      <c r="DS372" s="1404"/>
      <c r="DT372" s="1404"/>
      <c r="DU372" s="1204"/>
      <c r="DV372" s="2849" t="s">
        <v>2223</v>
      </c>
      <c r="DW372" s="2850"/>
      <c r="DX372" s="2851"/>
      <c r="DY372" s="1033" t="s">
        <v>1547</v>
      </c>
      <c r="DZ372" s="1034"/>
      <c r="EA372" s="1039"/>
      <c r="EB372" s="1033"/>
      <c r="EC372" s="1034"/>
      <c r="ED372" s="1039"/>
      <c r="EE372" s="1202"/>
      <c r="EF372" s="1404"/>
      <c r="EG372" s="1204"/>
      <c r="EH372" s="1033" t="s">
        <v>1780</v>
      </c>
      <c r="EI372" s="1034"/>
      <c r="EJ372" s="1039"/>
      <c r="EK372" s="1033"/>
      <c r="EL372" s="1034"/>
      <c r="EM372" s="1039"/>
      <c r="EN372" s="1202"/>
      <c r="EO372" s="1404"/>
      <c r="EP372" s="1204"/>
      <c r="EQ372" s="2849" t="s">
        <v>2223</v>
      </c>
      <c r="ER372" s="2850"/>
      <c r="ES372" s="2851"/>
      <c r="ET372" s="2859" t="s">
        <v>1984</v>
      </c>
      <c r="EU372" s="2860"/>
      <c r="EV372" s="2861"/>
      <c r="EW372" s="2859" t="s">
        <v>2230</v>
      </c>
      <c r="EX372" s="2860"/>
      <c r="EY372" s="2861"/>
      <c r="EZ372" s="2859" t="s">
        <v>1548</v>
      </c>
      <c r="FA372" s="2860"/>
      <c r="FB372" s="2861"/>
      <c r="FC372" s="2859" t="s">
        <v>1640</v>
      </c>
      <c r="FD372" s="2860"/>
      <c r="FE372" s="2861"/>
      <c r="FF372" s="2859" t="s">
        <v>1641</v>
      </c>
      <c r="FG372" s="2860"/>
      <c r="FH372" s="2861"/>
      <c r="FI372" s="2859" t="s">
        <v>1672</v>
      </c>
      <c r="FJ372" s="2860"/>
      <c r="FK372" s="2861"/>
      <c r="FL372" s="2849" t="s">
        <v>2223</v>
      </c>
      <c r="FM372" s="2850"/>
      <c r="FN372" s="2851"/>
      <c r="FO372" s="2855"/>
      <c r="FP372" s="2853"/>
      <c r="FQ372" s="2854"/>
      <c r="FR372" s="2819"/>
      <c r="FS372" s="2820"/>
      <c r="FT372" s="2821"/>
      <c r="FU372" s="2835"/>
      <c r="FV372" s="2836"/>
      <c r="FW372" s="937"/>
      <c r="FX372" s="920"/>
      <c r="FY372" s="920"/>
    </row>
    <row r="373" spans="10:184" ht="18.95" customHeight="1">
      <c r="J373" s="935"/>
      <c r="K373" s="2813"/>
      <c r="L373" s="2814"/>
      <c r="M373" s="2814"/>
      <c r="N373" s="2815"/>
      <c r="O373" s="2800"/>
      <c r="P373" s="2801"/>
      <c r="Q373" s="2801"/>
      <c r="R373" s="2802"/>
      <c r="S373" s="2800"/>
      <c r="T373" s="2801"/>
      <c r="U373" s="2801"/>
      <c r="V373" s="2802"/>
      <c r="W373" s="2800"/>
      <c r="X373" s="2801"/>
      <c r="Y373" s="2802"/>
      <c r="Z373" s="2800"/>
      <c r="AA373" s="2801"/>
      <c r="AB373" s="2802"/>
      <c r="AC373" s="2800"/>
      <c r="AD373" s="2801"/>
      <c r="AE373" s="2801"/>
      <c r="AF373" s="2801"/>
      <c r="AG373" s="2802"/>
      <c r="AH373" s="2800"/>
      <c r="AI373" s="2801"/>
      <c r="AJ373" s="2801"/>
      <c r="AK373" s="2801"/>
      <c r="AL373" s="2801"/>
      <c r="AM373" s="2801"/>
      <c r="AN373" s="2802"/>
      <c r="AO373" s="2800"/>
      <c r="AP373" s="2801"/>
      <c r="AQ373" s="2802"/>
      <c r="AR373" s="2800"/>
      <c r="AS373" s="2801"/>
      <c r="AT373" s="2802"/>
      <c r="AU373" s="2800"/>
      <c r="AV373" s="2801"/>
      <c r="AW373" s="2801"/>
      <c r="AX373" s="2802"/>
      <c r="AY373" s="2800"/>
      <c r="AZ373" s="2801"/>
      <c r="BA373" s="2802"/>
      <c r="BB373" s="1239" t="s">
        <v>2221</v>
      </c>
      <c r="BC373" s="1240"/>
      <c r="BD373" s="1241"/>
      <c r="BE373" s="1239" t="s">
        <v>2222</v>
      </c>
      <c r="BF373" s="1240"/>
      <c r="BG373" s="1241"/>
      <c r="BH373" s="1247" t="s">
        <v>2223</v>
      </c>
      <c r="BI373" s="1248"/>
      <c r="BJ373" s="1249"/>
      <c r="BK373" s="1239" t="s">
        <v>2221</v>
      </c>
      <c r="BL373" s="1240"/>
      <c r="BM373" s="1241"/>
      <c r="BN373" s="1239" t="s">
        <v>2222</v>
      </c>
      <c r="BO373" s="1240"/>
      <c r="BP373" s="1241"/>
      <c r="BQ373" s="1247" t="s">
        <v>2223</v>
      </c>
      <c r="BR373" s="1248"/>
      <c r="BS373" s="1249"/>
      <c r="BT373" s="2800"/>
      <c r="BU373" s="2801"/>
      <c r="BV373" s="2802"/>
      <c r="BW373" s="1239" t="s">
        <v>2237</v>
      </c>
      <c r="BX373" s="1240"/>
      <c r="BY373" s="1241"/>
      <c r="BZ373" s="1239" t="s">
        <v>2238</v>
      </c>
      <c r="CA373" s="1240"/>
      <c r="CB373" s="1241"/>
      <c r="CC373" s="1247" t="s">
        <v>2223</v>
      </c>
      <c r="CD373" s="1248"/>
      <c r="CE373" s="1249"/>
      <c r="CF373" s="1239" t="s">
        <v>2295</v>
      </c>
      <c r="CG373" s="1240"/>
      <c r="CH373" s="1241"/>
      <c r="CI373" s="1239" t="s">
        <v>1677</v>
      </c>
      <c r="CJ373" s="1240"/>
      <c r="CK373" s="1241"/>
      <c r="CL373" s="1247" t="s">
        <v>2223</v>
      </c>
      <c r="CM373" s="1248"/>
      <c r="CN373" s="1249"/>
      <c r="CO373" s="2800"/>
      <c r="CP373" s="2801"/>
      <c r="CQ373" s="2802"/>
      <c r="CR373" s="2862"/>
      <c r="CS373" s="2863"/>
      <c r="CT373" s="2864"/>
      <c r="CU373" s="2862"/>
      <c r="CV373" s="2863"/>
      <c r="CW373" s="2864"/>
      <c r="CX373" s="2800"/>
      <c r="CY373" s="2801"/>
      <c r="CZ373" s="2802"/>
      <c r="DA373" s="2856"/>
      <c r="DB373" s="2857"/>
      <c r="DC373" s="2858"/>
      <c r="DD373" s="1239" t="s">
        <v>2221</v>
      </c>
      <c r="DE373" s="1240"/>
      <c r="DF373" s="1241"/>
      <c r="DG373" s="1239" t="s">
        <v>2222</v>
      </c>
      <c r="DH373" s="1240"/>
      <c r="DI373" s="1241"/>
      <c r="DJ373" s="1247" t="s">
        <v>2223</v>
      </c>
      <c r="DK373" s="1248"/>
      <c r="DL373" s="1249"/>
      <c r="DM373" s="1239" t="s">
        <v>2221</v>
      </c>
      <c r="DN373" s="1240"/>
      <c r="DO373" s="1241"/>
      <c r="DP373" s="1239" t="s">
        <v>2222</v>
      </c>
      <c r="DQ373" s="1240"/>
      <c r="DR373" s="1241"/>
      <c r="DS373" s="1247" t="s">
        <v>2223</v>
      </c>
      <c r="DT373" s="1248"/>
      <c r="DU373" s="1249"/>
      <c r="DV373" s="2800"/>
      <c r="DW373" s="2801"/>
      <c r="DX373" s="2802"/>
      <c r="DY373" s="1239" t="s">
        <v>2237</v>
      </c>
      <c r="DZ373" s="1240"/>
      <c r="EA373" s="1241"/>
      <c r="EB373" s="1239" t="s">
        <v>2238</v>
      </c>
      <c r="EC373" s="1240"/>
      <c r="ED373" s="1241"/>
      <c r="EE373" s="1247" t="s">
        <v>2223</v>
      </c>
      <c r="EF373" s="1248"/>
      <c r="EG373" s="1249"/>
      <c r="EH373" s="1239" t="s">
        <v>2295</v>
      </c>
      <c r="EI373" s="1240"/>
      <c r="EJ373" s="1241"/>
      <c r="EK373" s="1239" t="s">
        <v>1677</v>
      </c>
      <c r="EL373" s="1240"/>
      <c r="EM373" s="1241"/>
      <c r="EN373" s="1247" t="s">
        <v>2223</v>
      </c>
      <c r="EO373" s="1248"/>
      <c r="EP373" s="1249"/>
      <c r="EQ373" s="2800"/>
      <c r="ER373" s="2801"/>
      <c r="ES373" s="2802"/>
      <c r="ET373" s="2862"/>
      <c r="EU373" s="2863"/>
      <c r="EV373" s="2864"/>
      <c r="EW373" s="2862"/>
      <c r="EX373" s="2863"/>
      <c r="EY373" s="2864"/>
      <c r="EZ373" s="2862"/>
      <c r="FA373" s="2863"/>
      <c r="FB373" s="2864"/>
      <c r="FC373" s="2862"/>
      <c r="FD373" s="2863"/>
      <c r="FE373" s="2864"/>
      <c r="FF373" s="2862"/>
      <c r="FG373" s="2863"/>
      <c r="FH373" s="2864"/>
      <c r="FI373" s="2862"/>
      <c r="FJ373" s="2863"/>
      <c r="FK373" s="2864"/>
      <c r="FL373" s="2800"/>
      <c r="FM373" s="2801"/>
      <c r="FN373" s="2802"/>
      <c r="FO373" s="2856"/>
      <c r="FP373" s="2857"/>
      <c r="FQ373" s="2858"/>
      <c r="FR373" s="2822"/>
      <c r="FS373" s="2823"/>
      <c r="FT373" s="2824"/>
      <c r="FU373" s="2837"/>
      <c r="FV373" s="2838"/>
      <c r="FW373" s="937"/>
      <c r="FX373" s="920"/>
      <c r="FY373" s="920"/>
    </row>
    <row r="374" spans="10:184" ht="18.95" customHeight="1">
      <c r="J374" s="935"/>
      <c r="K374" s="2791" t="s">
        <v>1945</v>
      </c>
      <c r="L374" s="2792"/>
      <c r="M374" s="2792"/>
      <c r="N374" s="2793"/>
      <c r="O374" s="2832" t="s">
        <v>1560</v>
      </c>
      <c r="P374" s="2792"/>
      <c r="Q374" s="2792"/>
      <c r="R374" s="2793"/>
      <c r="S374" s="2832">
        <v>12345</v>
      </c>
      <c r="T374" s="2792"/>
      <c r="U374" s="2792"/>
      <c r="V374" s="2793"/>
      <c r="W374" s="2832" t="s">
        <v>1518</v>
      </c>
      <c r="X374" s="2792"/>
      <c r="Y374" s="2793"/>
      <c r="Z374" s="2832" t="s">
        <v>1526</v>
      </c>
      <c r="AA374" s="2792"/>
      <c r="AB374" s="2793"/>
      <c r="AC374" s="2832" t="s">
        <v>1526</v>
      </c>
      <c r="AD374" s="2792"/>
      <c r="AE374" s="2792"/>
      <c r="AF374" s="2792"/>
      <c r="AG374" s="2793"/>
      <c r="AH374" s="2832" t="s">
        <v>1562</v>
      </c>
      <c r="AI374" s="2792"/>
      <c r="AJ374" s="2792"/>
      <c r="AK374" s="2792"/>
      <c r="AL374" s="2792"/>
      <c r="AM374" s="2792"/>
      <c r="AN374" s="2793"/>
      <c r="AO374" s="2832" t="s">
        <v>1532</v>
      </c>
      <c r="AP374" s="2792"/>
      <c r="AQ374" s="2793"/>
      <c r="AR374" s="2825" t="s">
        <v>1596</v>
      </c>
      <c r="AS374" s="2876"/>
      <c r="AT374" s="2827"/>
      <c r="AU374" s="2825" t="s">
        <v>1179</v>
      </c>
      <c r="AV374" s="2826"/>
      <c r="AW374" s="2826"/>
      <c r="AX374" s="2827"/>
      <c r="AY374" s="955" t="s">
        <v>1595</v>
      </c>
      <c r="AZ374" s="955"/>
      <c r="BA374" s="971"/>
      <c r="BB374" s="954" t="s">
        <v>840</v>
      </c>
      <c r="BC374" s="955"/>
      <c r="BD374" s="971"/>
      <c r="BE374" s="954" t="s">
        <v>840</v>
      </c>
      <c r="BF374" s="955"/>
      <c r="BG374" s="971"/>
      <c r="BH374" s="954" t="s">
        <v>840</v>
      </c>
      <c r="BI374" s="955"/>
      <c r="BJ374" s="971"/>
      <c r="BK374" s="954" t="s">
        <v>840</v>
      </c>
      <c r="BL374" s="955"/>
      <c r="BM374" s="971"/>
      <c r="BN374" s="954" t="s">
        <v>840</v>
      </c>
      <c r="BO374" s="955"/>
      <c r="BP374" s="971"/>
      <c r="BQ374" s="954" t="s">
        <v>840</v>
      </c>
      <c r="BR374" s="955"/>
      <c r="BS374" s="971"/>
      <c r="BT374" s="954" t="s">
        <v>840</v>
      </c>
      <c r="BU374" s="955"/>
      <c r="BV374" s="971"/>
      <c r="BW374" s="954" t="s">
        <v>840</v>
      </c>
      <c r="BX374" s="955"/>
      <c r="BY374" s="971"/>
      <c r="BZ374" s="955" t="s">
        <v>840</v>
      </c>
      <c r="CA374" s="955"/>
      <c r="CB374" s="955"/>
      <c r="CC374" s="954" t="s">
        <v>840</v>
      </c>
      <c r="CD374" s="955"/>
      <c r="CE374" s="971"/>
      <c r="CF374" s="954" t="s">
        <v>840</v>
      </c>
      <c r="CG374" s="955"/>
      <c r="CH374" s="971"/>
      <c r="CI374" s="955" t="s">
        <v>840</v>
      </c>
      <c r="CJ374" s="955"/>
      <c r="CK374" s="955"/>
      <c r="CL374" s="954" t="s">
        <v>840</v>
      </c>
      <c r="CM374" s="955"/>
      <c r="CN374" s="971"/>
      <c r="CO374" s="954" t="s">
        <v>840</v>
      </c>
      <c r="CP374" s="955"/>
      <c r="CQ374" s="971"/>
      <c r="CR374" s="954" t="s">
        <v>840</v>
      </c>
      <c r="CS374" s="955"/>
      <c r="CT374" s="971"/>
      <c r="CU374" s="954" t="s">
        <v>840</v>
      </c>
      <c r="CV374" s="955"/>
      <c r="CW374" s="971"/>
      <c r="CX374" s="954" t="s">
        <v>840</v>
      </c>
      <c r="CY374" s="955"/>
      <c r="CZ374" s="971"/>
      <c r="DA374" s="1406" t="s">
        <v>840</v>
      </c>
      <c r="DB374" s="1407"/>
      <c r="DC374" s="1408"/>
      <c r="DD374" s="954" t="s">
        <v>840</v>
      </c>
      <c r="DE374" s="955"/>
      <c r="DF374" s="971"/>
      <c r="DG374" s="954" t="s">
        <v>840</v>
      </c>
      <c r="DH374" s="955"/>
      <c r="DI374" s="971"/>
      <c r="DJ374" s="954" t="s">
        <v>840</v>
      </c>
      <c r="DK374" s="955"/>
      <c r="DL374" s="971"/>
      <c r="DM374" s="954" t="s">
        <v>840</v>
      </c>
      <c r="DN374" s="955"/>
      <c r="DO374" s="971"/>
      <c r="DP374" s="954" t="s">
        <v>840</v>
      </c>
      <c r="DQ374" s="955"/>
      <c r="DR374" s="971"/>
      <c r="DS374" s="954" t="s">
        <v>840</v>
      </c>
      <c r="DT374" s="955"/>
      <c r="DU374" s="971"/>
      <c r="DV374" s="954" t="s">
        <v>840</v>
      </c>
      <c r="DW374" s="955"/>
      <c r="DX374" s="971"/>
      <c r="DY374" s="954" t="s">
        <v>840</v>
      </c>
      <c r="DZ374" s="955"/>
      <c r="EA374" s="971"/>
      <c r="EB374" s="955" t="s">
        <v>840</v>
      </c>
      <c r="EC374" s="955"/>
      <c r="ED374" s="955"/>
      <c r="EE374" s="954" t="s">
        <v>840</v>
      </c>
      <c r="EF374" s="955"/>
      <c r="EG374" s="971"/>
      <c r="EH374" s="954" t="s">
        <v>840</v>
      </c>
      <c r="EI374" s="955"/>
      <c r="EJ374" s="971"/>
      <c r="EK374" s="955" t="s">
        <v>840</v>
      </c>
      <c r="EL374" s="955"/>
      <c r="EM374" s="955"/>
      <c r="EN374" s="954" t="s">
        <v>840</v>
      </c>
      <c r="EO374" s="955"/>
      <c r="EP374" s="971"/>
      <c r="EQ374" s="954" t="s">
        <v>840</v>
      </c>
      <c r="ER374" s="955"/>
      <c r="ES374" s="971"/>
      <c r="ET374" s="954" t="s">
        <v>840</v>
      </c>
      <c r="EU374" s="955"/>
      <c r="EV374" s="971"/>
      <c r="EW374" s="954" t="s">
        <v>840</v>
      </c>
      <c r="EX374" s="955"/>
      <c r="EY374" s="971"/>
      <c r="EZ374" s="954" t="s">
        <v>840</v>
      </c>
      <c r="FA374" s="955"/>
      <c r="FB374" s="971"/>
      <c r="FC374" s="954" t="s">
        <v>840</v>
      </c>
      <c r="FD374" s="955"/>
      <c r="FE374" s="971"/>
      <c r="FF374" s="954" t="s">
        <v>840</v>
      </c>
      <c r="FG374" s="955"/>
      <c r="FH374" s="971"/>
      <c r="FI374" s="954" t="s">
        <v>840</v>
      </c>
      <c r="FJ374" s="955"/>
      <c r="FK374" s="971"/>
      <c r="FL374" s="954" t="s">
        <v>840</v>
      </c>
      <c r="FM374" s="955"/>
      <c r="FN374" s="971"/>
      <c r="FO374" s="1406" t="s">
        <v>840</v>
      </c>
      <c r="FP374" s="1407"/>
      <c r="FQ374" s="1408"/>
      <c r="FR374" s="1406" t="s">
        <v>840</v>
      </c>
      <c r="FS374" s="1407"/>
      <c r="FT374" s="1408"/>
      <c r="FU374" s="1319" t="s">
        <v>2524</v>
      </c>
      <c r="FV374" s="960"/>
      <c r="FW374" s="937"/>
      <c r="FX374" s="920"/>
      <c r="FY374" s="920"/>
    </row>
    <row r="375" spans="10:184" ht="18.95" customHeight="1">
      <c r="J375" s="935"/>
      <c r="K375" s="2794"/>
      <c r="L375" s="2795"/>
      <c r="M375" s="2795"/>
      <c r="N375" s="2796"/>
      <c r="O375" s="2794"/>
      <c r="P375" s="2795"/>
      <c r="Q375" s="2795"/>
      <c r="R375" s="2796"/>
      <c r="S375" s="2794"/>
      <c r="T375" s="2795"/>
      <c r="U375" s="2795"/>
      <c r="V375" s="2796"/>
      <c r="W375" s="2794"/>
      <c r="X375" s="2795"/>
      <c r="Y375" s="2796"/>
      <c r="Z375" s="2794"/>
      <c r="AA375" s="2795"/>
      <c r="AB375" s="2796"/>
      <c r="AC375" s="2794"/>
      <c r="AD375" s="2795"/>
      <c r="AE375" s="2795"/>
      <c r="AF375" s="2795"/>
      <c r="AG375" s="2796"/>
      <c r="AH375" s="2794"/>
      <c r="AI375" s="2795"/>
      <c r="AJ375" s="2795"/>
      <c r="AK375" s="2795"/>
      <c r="AL375" s="2795"/>
      <c r="AM375" s="2795"/>
      <c r="AN375" s="2796"/>
      <c r="AO375" s="2794"/>
      <c r="AP375" s="2795"/>
      <c r="AQ375" s="2796"/>
      <c r="AR375" s="2873"/>
      <c r="AS375" s="2874"/>
      <c r="AT375" s="2875"/>
      <c r="AU375" s="2873"/>
      <c r="AV375" s="2874"/>
      <c r="AW375" s="2874"/>
      <c r="AX375" s="2875"/>
      <c r="AY375" s="955" t="s">
        <v>1590</v>
      </c>
      <c r="AZ375" s="955"/>
      <c r="BA375" s="971"/>
      <c r="BB375" s="954" t="s">
        <v>840</v>
      </c>
      <c r="BC375" s="955"/>
      <c r="BD375" s="971"/>
      <c r="BE375" s="954" t="s">
        <v>840</v>
      </c>
      <c r="BF375" s="955"/>
      <c r="BG375" s="971"/>
      <c r="BH375" s="954" t="s">
        <v>840</v>
      </c>
      <c r="BI375" s="955"/>
      <c r="BJ375" s="971"/>
      <c r="BK375" s="954" t="s">
        <v>840</v>
      </c>
      <c r="BL375" s="955"/>
      <c r="BM375" s="971"/>
      <c r="BN375" s="954" t="s">
        <v>840</v>
      </c>
      <c r="BO375" s="955"/>
      <c r="BP375" s="971"/>
      <c r="BQ375" s="954" t="s">
        <v>840</v>
      </c>
      <c r="BR375" s="955"/>
      <c r="BS375" s="971"/>
      <c r="BT375" s="954" t="s">
        <v>840</v>
      </c>
      <c r="BU375" s="955"/>
      <c r="BV375" s="971"/>
      <c r="BW375" s="954" t="s">
        <v>840</v>
      </c>
      <c r="BX375" s="955"/>
      <c r="BY375" s="971"/>
      <c r="BZ375" s="955" t="s">
        <v>840</v>
      </c>
      <c r="CA375" s="955"/>
      <c r="CB375" s="955"/>
      <c r="CC375" s="954" t="s">
        <v>840</v>
      </c>
      <c r="CD375" s="955"/>
      <c r="CE375" s="971"/>
      <c r="CF375" s="954" t="s">
        <v>840</v>
      </c>
      <c r="CG375" s="955"/>
      <c r="CH375" s="971"/>
      <c r="CI375" s="955" t="s">
        <v>840</v>
      </c>
      <c r="CJ375" s="955"/>
      <c r="CK375" s="955"/>
      <c r="CL375" s="954" t="s">
        <v>840</v>
      </c>
      <c r="CM375" s="955"/>
      <c r="CN375" s="971"/>
      <c r="CO375" s="954" t="s">
        <v>840</v>
      </c>
      <c r="CP375" s="955"/>
      <c r="CQ375" s="971"/>
      <c r="CR375" s="954" t="s">
        <v>840</v>
      </c>
      <c r="CS375" s="955"/>
      <c r="CT375" s="971"/>
      <c r="CU375" s="954" t="s">
        <v>840</v>
      </c>
      <c r="CV375" s="955"/>
      <c r="CW375" s="971"/>
      <c r="CX375" s="954" t="s">
        <v>840</v>
      </c>
      <c r="CY375" s="955"/>
      <c r="CZ375" s="971"/>
      <c r="DA375" s="1406" t="s">
        <v>840</v>
      </c>
      <c r="DB375" s="1407"/>
      <c r="DC375" s="1408"/>
      <c r="DD375" s="954" t="s">
        <v>840</v>
      </c>
      <c r="DE375" s="955"/>
      <c r="DF375" s="971"/>
      <c r="DG375" s="954" t="s">
        <v>840</v>
      </c>
      <c r="DH375" s="955"/>
      <c r="DI375" s="971"/>
      <c r="DJ375" s="954" t="s">
        <v>840</v>
      </c>
      <c r="DK375" s="955"/>
      <c r="DL375" s="971"/>
      <c r="DM375" s="954" t="s">
        <v>840</v>
      </c>
      <c r="DN375" s="955"/>
      <c r="DO375" s="971"/>
      <c r="DP375" s="954" t="s">
        <v>840</v>
      </c>
      <c r="DQ375" s="955"/>
      <c r="DR375" s="971"/>
      <c r="DS375" s="954" t="s">
        <v>840</v>
      </c>
      <c r="DT375" s="955"/>
      <c r="DU375" s="971"/>
      <c r="DV375" s="954" t="s">
        <v>840</v>
      </c>
      <c r="DW375" s="955"/>
      <c r="DX375" s="971"/>
      <c r="DY375" s="954" t="s">
        <v>840</v>
      </c>
      <c r="DZ375" s="955"/>
      <c r="EA375" s="971"/>
      <c r="EB375" s="955" t="s">
        <v>840</v>
      </c>
      <c r="EC375" s="955"/>
      <c r="ED375" s="955"/>
      <c r="EE375" s="954" t="s">
        <v>840</v>
      </c>
      <c r="EF375" s="955"/>
      <c r="EG375" s="971"/>
      <c r="EH375" s="954" t="s">
        <v>840</v>
      </c>
      <c r="EI375" s="955"/>
      <c r="EJ375" s="971"/>
      <c r="EK375" s="955" t="s">
        <v>840</v>
      </c>
      <c r="EL375" s="955"/>
      <c r="EM375" s="955"/>
      <c r="EN375" s="954" t="s">
        <v>840</v>
      </c>
      <c r="EO375" s="955"/>
      <c r="EP375" s="971"/>
      <c r="EQ375" s="954" t="s">
        <v>840</v>
      </c>
      <c r="ER375" s="955"/>
      <c r="ES375" s="971"/>
      <c r="ET375" s="954" t="s">
        <v>840</v>
      </c>
      <c r="EU375" s="955"/>
      <c r="EV375" s="971"/>
      <c r="EW375" s="954" t="s">
        <v>840</v>
      </c>
      <c r="EX375" s="955"/>
      <c r="EY375" s="971"/>
      <c r="EZ375" s="954" t="s">
        <v>840</v>
      </c>
      <c r="FA375" s="955"/>
      <c r="FB375" s="971"/>
      <c r="FC375" s="954" t="s">
        <v>840</v>
      </c>
      <c r="FD375" s="955"/>
      <c r="FE375" s="971"/>
      <c r="FF375" s="954" t="s">
        <v>840</v>
      </c>
      <c r="FG375" s="955"/>
      <c r="FH375" s="971"/>
      <c r="FI375" s="954" t="s">
        <v>840</v>
      </c>
      <c r="FJ375" s="955"/>
      <c r="FK375" s="971"/>
      <c r="FL375" s="954" t="s">
        <v>840</v>
      </c>
      <c r="FM375" s="955"/>
      <c r="FN375" s="971"/>
      <c r="FO375" s="1406" t="s">
        <v>840</v>
      </c>
      <c r="FP375" s="1407"/>
      <c r="FQ375" s="1408"/>
      <c r="FR375" s="1406" t="s">
        <v>840</v>
      </c>
      <c r="FS375" s="1407"/>
      <c r="FT375" s="1408"/>
      <c r="FU375" s="1319" t="s">
        <v>2524</v>
      </c>
      <c r="FV375" s="960"/>
      <c r="FW375" s="937"/>
      <c r="FX375" s="920"/>
      <c r="FY375" s="920"/>
    </row>
    <row r="376" spans="10:184" ht="18.95" customHeight="1">
      <c r="J376" s="935"/>
      <c r="K376" s="2791" t="s">
        <v>1945</v>
      </c>
      <c r="L376" s="2792"/>
      <c r="M376" s="2792"/>
      <c r="N376" s="2793"/>
      <c r="O376" s="2832" t="s">
        <v>1560</v>
      </c>
      <c r="P376" s="2792"/>
      <c r="Q376" s="2792"/>
      <c r="R376" s="2793"/>
      <c r="S376" s="2832">
        <v>12345</v>
      </c>
      <c r="T376" s="2792"/>
      <c r="U376" s="2792"/>
      <c r="V376" s="2793"/>
      <c r="W376" s="2832" t="s">
        <v>1518</v>
      </c>
      <c r="X376" s="2792"/>
      <c r="Y376" s="2793"/>
      <c r="Z376" s="2832" t="s">
        <v>1526</v>
      </c>
      <c r="AA376" s="2792"/>
      <c r="AB376" s="2793"/>
      <c r="AC376" s="2832" t="s">
        <v>1526</v>
      </c>
      <c r="AD376" s="2792"/>
      <c r="AE376" s="2792"/>
      <c r="AF376" s="2792"/>
      <c r="AG376" s="2793"/>
      <c r="AH376" s="2832" t="s">
        <v>1562</v>
      </c>
      <c r="AI376" s="2792"/>
      <c r="AJ376" s="2792"/>
      <c r="AK376" s="2792"/>
      <c r="AL376" s="2792"/>
      <c r="AM376" s="2792"/>
      <c r="AN376" s="2793"/>
      <c r="AO376" s="2832" t="s">
        <v>1532</v>
      </c>
      <c r="AP376" s="2792"/>
      <c r="AQ376" s="2793"/>
      <c r="AR376" s="2825" t="s">
        <v>1597</v>
      </c>
      <c r="AS376" s="2876"/>
      <c r="AT376" s="2827"/>
      <c r="AU376" s="2825" t="s">
        <v>1179</v>
      </c>
      <c r="AV376" s="2826"/>
      <c r="AW376" s="2826"/>
      <c r="AX376" s="2827"/>
      <c r="AY376" s="955" t="s">
        <v>1595</v>
      </c>
      <c r="AZ376" s="955"/>
      <c r="BA376" s="971"/>
      <c r="BB376" s="954" t="s">
        <v>840</v>
      </c>
      <c r="BC376" s="955"/>
      <c r="BD376" s="971"/>
      <c r="BE376" s="954" t="s">
        <v>840</v>
      </c>
      <c r="BF376" s="955"/>
      <c r="BG376" s="971"/>
      <c r="BH376" s="954" t="s">
        <v>840</v>
      </c>
      <c r="BI376" s="955"/>
      <c r="BJ376" s="971"/>
      <c r="BK376" s="954" t="s">
        <v>840</v>
      </c>
      <c r="BL376" s="955"/>
      <c r="BM376" s="971"/>
      <c r="BN376" s="954" t="s">
        <v>840</v>
      </c>
      <c r="BO376" s="955"/>
      <c r="BP376" s="971"/>
      <c r="BQ376" s="954" t="s">
        <v>840</v>
      </c>
      <c r="BR376" s="955"/>
      <c r="BS376" s="971"/>
      <c r="BT376" s="954" t="s">
        <v>840</v>
      </c>
      <c r="BU376" s="955"/>
      <c r="BV376" s="971"/>
      <c r="BW376" s="954" t="s">
        <v>840</v>
      </c>
      <c r="BX376" s="955"/>
      <c r="BY376" s="971"/>
      <c r="BZ376" s="955" t="s">
        <v>840</v>
      </c>
      <c r="CA376" s="955"/>
      <c r="CB376" s="955"/>
      <c r="CC376" s="954" t="s">
        <v>840</v>
      </c>
      <c r="CD376" s="955"/>
      <c r="CE376" s="971"/>
      <c r="CF376" s="954" t="s">
        <v>840</v>
      </c>
      <c r="CG376" s="955"/>
      <c r="CH376" s="971"/>
      <c r="CI376" s="955" t="s">
        <v>840</v>
      </c>
      <c r="CJ376" s="955"/>
      <c r="CK376" s="955"/>
      <c r="CL376" s="954" t="s">
        <v>840</v>
      </c>
      <c r="CM376" s="955"/>
      <c r="CN376" s="971"/>
      <c r="CO376" s="954" t="s">
        <v>840</v>
      </c>
      <c r="CP376" s="955"/>
      <c r="CQ376" s="971"/>
      <c r="CR376" s="954" t="s">
        <v>840</v>
      </c>
      <c r="CS376" s="955"/>
      <c r="CT376" s="971"/>
      <c r="CU376" s="954" t="s">
        <v>840</v>
      </c>
      <c r="CV376" s="955"/>
      <c r="CW376" s="971"/>
      <c r="CX376" s="954" t="s">
        <v>840</v>
      </c>
      <c r="CY376" s="955"/>
      <c r="CZ376" s="971"/>
      <c r="DA376" s="1406" t="s">
        <v>840</v>
      </c>
      <c r="DB376" s="1407"/>
      <c r="DC376" s="1408"/>
      <c r="DD376" s="954" t="s">
        <v>840</v>
      </c>
      <c r="DE376" s="955"/>
      <c r="DF376" s="971"/>
      <c r="DG376" s="954" t="s">
        <v>840</v>
      </c>
      <c r="DH376" s="955"/>
      <c r="DI376" s="971"/>
      <c r="DJ376" s="954" t="s">
        <v>840</v>
      </c>
      <c r="DK376" s="955"/>
      <c r="DL376" s="971"/>
      <c r="DM376" s="954" t="s">
        <v>840</v>
      </c>
      <c r="DN376" s="955"/>
      <c r="DO376" s="971"/>
      <c r="DP376" s="954" t="s">
        <v>840</v>
      </c>
      <c r="DQ376" s="955"/>
      <c r="DR376" s="971"/>
      <c r="DS376" s="954" t="s">
        <v>840</v>
      </c>
      <c r="DT376" s="955"/>
      <c r="DU376" s="971"/>
      <c r="DV376" s="954" t="s">
        <v>840</v>
      </c>
      <c r="DW376" s="955"/>
      <c r="DX376" s="971"/>
      <c r="DY376" s="954" t="s">
        <v>840</v>
      </c>
      <c r="DZ376" s="955"/>
      <c r="EA376" s="971"/>
      <c r="EB376" s="955" t="s">
        <v>840</v>
      </c>
      <c r="EC376" s="955"/>
      <c r="ED376" s="955"/>
      <c r="EE376" s="954" t="s">
        <v>840</v>
      </c>
      <c r="EF376" s="955"/>
      <c r="EG376" s="971"/>
      <c r="EH376" s="954" t="s">
        <v>840</v>
      </c>
      <c r="EI376" s="955"/>
      <c r="EJ376" s="971"/>
      <c r="EK376" s="955" t="s">
        <v>840</v>
      </c>
      <c r="EL376" s="955"/>
      <c r="EM376" s="955"/>
      <c r="EN376" s="954" t="s">
        <v>840</v>
      </c>
      <c r="EO376" s="955"/>
      <c r="EP376" s="971"/>
      <c r="EQ376" s="954" t="s">
        <v>840</v>
      </c>
      <c r="ER376" s="955"/>
      <c r="ES376" s="971"/>
      <c r="ET376" s="954" t="s">
        <v>840</v>
      </c>
      <c r="EU376" s="955"/>
      <c r="EV376" s="971"/>
      <c r="EW376" s="954" t="s">
        <v>840</v>
      </c>
      <c r="EX376" s="955"/>
      <c r="EY376" s="971"/>
      <c r="EZ376" s="954" t="s">
        <v>840</v>
      </c>
      <c r="FA376" s="955"/>
      <c r="FB376" s="971"/>
      <c r="FC376" s="954" t="s">
        <v>840</v>
      </c>
      <c r="FD376" s="955"/>
      <c r="FE376" s="971"/>
      <c r="FF376" s="954" t="s">
        <v>840</v>
      </c>
      <c r="FG376" s="955"/>
      <c r="FH376" s="971"/>
      <c r="FI376" s="954" t="s">
        <v>840</v>
      </c>
      <c r="FJ376" s="955"/>
      <c r="FK376" s="971"/>
      <c r="FL376" s="954" t="s">
        <v>840</v>
      </c>
      <c r="FM376" s="955"/>
      <c r="FN376" s="971"/>
      <c r="FO376" s="1406" t="s">
        <v>840</v>
      </c>
      <c r="FP376" s="1407"/>
      <c r="FQ376" s="1408"/>
      <c r="FR376" s="1406" t="s">
        <v>840</v>
      </c>
      <c r="FS376" s="1407"/>
      <c r="FT376" s="1408"/>
      <c r="FU376" s="1319" t="s">
        <v>2524</v>
      </c>
      <c r="FV376" s="960"/>
      <c r="FW376" s="937"/>
      <c r="FX376" s="920"/>
      <c r="FY376" s="920"/>
    </row>
    <row r="377" spans="10:184" ht="18.95" customHeight="1">
      <c r="J377" s="935"/>
      <c r="K377" s="2794"/>
      <c r="L377" s="2795"/>
      <c r="M377" s="2795"/>
      <c r="N377" s="2796"/>
      <c r="O377" s="2794"/>
      <c r="P377" s="2795"/>
      <c r="Q377" s="2795"/>
      <c r="R377" s="2796"/>
      <c r="S377" s="2794"/>
      <c r="T377" s="2795"/>
      <c r="U377" s="2795"/>
      <c r="V377" s="2796"/>
      <c r="W377" s="2794"/>
      <c r="X377" s="2795"/>
      <c r="Y377" s="2796"/>
      <c r="Z377" s="2794"/>
      <c r="AA377" s="2795"/>
      <c r="AB377" s="2796"/>
      <c r="AC377" s="2794"/>
      <c r="AD377" s="2795"/>
      <c r="AE377" s="2795"/>
      <c r="AF377" s="2795"/>
      <c r="AG377" s="2796"/>
      <c r="AH377" s="2794"/>
      <c r="AI377" s="2795"/>
      <c r="AJ377" s="2795"/>
      <c r="AK377" s="2795"/>
      <c r="AL377" s="2795"/>
      <c r="AM377" s="2795"/>
      <c r="AN377" s="2796"/>
      <c r="AO377" s="2794"/>
      <c r="AP377" s="2795"/>
      <c r="AQ377" s="2796"/>
      <c r="AR377" s="2873"/>
      <c r="AS377" s="2874"/>
      <c r="AT377" s="2875"/>
      <c r="AU377" s="2873"/>
      <c r="AV377" s="2874"/>
      <c r="AW377" s="2874"/>
      <c r="AX377" s="2875"/>
      <c r="AY377" s="955" t="s">
        <v>1590</v>
      </c>
      <c r="AZ377" s="955"/>
      <c r="BA377" s="971"/>
      <c r="BB377" s="954" t="s">
        <v>840</v>
      </c>
      <c r="BC377" s="955"/>
      <c r="BD377" s="971"/>
      <c r="BE377" s="954" t="s">
        <v>840</v>
      </c>
      <c r="BF377" s="955"/>
      <c r="BG377" s="971"/>
      <c r="BH377" s="954" t="s">
        <v>840</v>
      </c>
      <c r="BI377" s="955"/>
      <c r="BJ377" s="971"/>
      <c r="BK377" s="954" t="s">
        <v>840</v>
      </c>
      <c r="BL377" s="955"/>
      <c r="BM377" s="971"/>
      <c r="BN377" s="954" t="s">
        <v>840</v>
      </c>
      <c r="BO377" s="955"/>
      <c r="BP377" s="971"/>
      <c r="BQ377" s="954" t="s">
        <v>840</v>
      </c>
      <c r="BR377" s="955"/>
      <c r="BS377" s="971"/>
      <c r="BT377" s="954" t="s">
        <v>840</v>
      </c>
      <c r="BU377" s="955"/>
      <c r="BV377" s="971"/>
      <c r="BW377" s="954" t="s">
        <v>840</v>
      </c>
      <c r="BX377" s="955"/>
      <c r="BY377" s="971"/>
      <c r="BZ377" s="955" t="s">
        <v>840</v>
      </c>
      <c r="CA377" s="955"/>
      <c r="CB377" s="955"/>
      <c r="CC377" s="954" t="s">
        <v>840</v>
      </c>
      <c r="CD377" s="955"/>
      <c r="CE377" s="971"/>
      <c r="CF377" s="954" t="s">
        <v>840</v>
      </c>
      <c r="CG377" s="955"/>
      <c r="CH377" s="971"/>
      <c r="CI377" s="955" t="s">
        <v>840</v>
      </c>
      <c r="CJ377" s="955"/>
      <c r="CK377" s="955"/>
      <c r="CL377" s="954" t="s">
        <v>840</v>
      </c>
      <c r="CM377" s="955"/>
      <c r="CN377" s="971"/>
      <c r="CO377" s="954" t="s">
        <v>840</v>
      </c>
      <c r="CP377" s="955"/>
      <c r="CQ377" s="971"/>
      <c r="CR377" s="954" t="s">
        <v>840</v>
      </c>
      <c r="CS377" s="955"/>
      <c r="CT377" s="971"/>
      <c r="CU377" s="954" t="s">
        <v>840</v>
      </c>
      <c r="CV377" s="955"/>
      <c r="CW377" s="971"/>
      <c r="CX377" s="954" t="s">
        <v>840</v>
      </c>
      <c r="CY377" s="955"/>
      <c r="CZ377" s="971"/>
      <c r="DA377" s="1406" t="s">
        <v>840</v>
      </c>
      <c r="DB377" s="1407"/>
      <c r="DC377" s="1408"/>
      <c r="DD377" s="954" t="s">
        <v>840</v>
      </c>
      <c r="DE377" s="955"/>
      <c r="DF377" s="971"/>
      <c r="DG377" s="954" t="s">
        <v>840</v>
      </c>
      <c r="DH377" s="955"/>
      <c r="DI377" s="971"/>
      <c r="DJ377" s="954" t="s">
        <v>840</v>
      </c>
      <c r="DK377" s="955"/>
      <c r="DL377" s="971"/>
      <c r="DM377" s="954" t="s">
        <v>840</v>
      </c>
      <c r="DN377" s="955"/>
      <c r="DO377" s="971"/>
      <c r="DP377" s="954" t="s">
        <v>840</v>
      </c>
      <c r="DQ377" s="955"/>
      <c r="DR377" s="971"/>
      <c r="DS377" s="954" t="s">
        <v>840</v>
      </c>
      <c r="DT377" s="955"/>
      <c r="DU377" s="971"/>
      <c r="DV377" s="954" t="s">
        <v>840</v>
      </c>
      <c r="DW377" s="955"/>
      <c r="DX377" s="971"/>
      <c r="DY377" s="954" t="s">
        <v>840</v>
      </c>
      <c r="DZ377" s="955"/>
      <c r="EA377" s="971"/>
      <c r="EB377" s="955" t="s">
        <v>840</v>
      </c>
      <c r="EC377" s="955"/>
      <c r="ED377" s="955"/>
      <c r="EE377" s="954" t="s">
        <v>840</v>
      </c>
      <c r="EF377" s="955"/>
      <c r="EG377" s="971"/>
      <c r="EH377" s="954" t="s">
        <v>840</v>
      </c>
      <c r="EI377" s="955"/>
      <c r="EJ377" s="971"/>
      <c r="EK377" s="955" t="s">
        <v>840</v>
      </c>
      <c r="EL377" s="955"/>
      <c r="EM377" s="955"/>
      <c r="EN377" s="954" t="s">
        <v>840</v>
      </c>
      <c r="EO377" s="955"/>
      <c r="EP377" s="971"/>
      <c r="EQ377" s="954" t="s">
        <v>840</v>
      </c>
      <c r="ER377" s="955"/>
      <c r="ES377" s="971"/>
      <c r="ET377" s="954" t="s">
        <v>840</v>
      </c>
      <c r="EU377" s="955"/>
      <c r="EV377" s="971"/>
      <c r="EW377" s="954" t="s">
        <v>840</v>
      </c>
      <c r="EX377" s="955"/>
      <c r="EY377" s="971"/>
      <c r="EZ377" s="954" t="s">
        <v>840</v>
      </c>
      <c r="FA377" s="955"/>
      <c r="FB377" s="971"/>
      <c r="FC377" s="954" t="s">
        <v>840</v>
      </c>
      <c r="FD377" s="955"/>
      <c r="FE377" s="971"/>
      <c r="FF377" s="954" t="s">
        <v>840</v>
      </c>
      <c r="FG377" s="955"/>
      <c r="FH377" s="971"/>
      <c r="FI377" s="954" t="s">
        <v>840</v>
      </c>
      <c r="FJ377" s="955"/>
      <c r="FK377" s="971"/>
      <c r="FL377" s="954" t="s">
        <v>840</v>
      </c>
      <c r="FM377" s="955"/>
      <c r="FN377" s="971"/>
      <c r="FO377" s="1406" t="s">
        <v>840</v>
      </c>
      <c r="FP377" s="1407"/>
      <c r="FQ377" s="1408"/>
      <c r="FR377" s="1406" t="s">
        <v>840</v>
      </c>
      <c r="FS377" s="1407"/>
      <c r="FT377" s="1408"/>
      <c r="FU377" s="1319" t="s">
        <v>2524</v>
      </c>
      <c r="FV377" s="960"/>
      <c r="FW377" s="937"/>
      <c r="FX377" s="920"/>
      <c r="FY377" s="920"/>
    </row>
    <row r="378" spans="10:184" ht="5.0999999999999996" customHeight="1">
      <c r="J378" s="935"/>
      <c r="K378" s="920"/>
      <c r="L378" s="920"/>
      <c r="M378" s="920"/>
      <c r="N378" s="920"/>
      <c r="O378" s="911"/>
      <c r="P378" s="911"/>
      <c r="Q378" s="911"/>
      <c r="R378" s="911"/>
      <c r="S378" s="911"/>
      <c r="T378" s="974"/>
      <c r="U378" s="974"/>
      <c r="V378" s="974"/>
      <c r="W378" s="974"/>
      <c r="X378" s="974"/>
      <c r="Y378" s="974"/>
      <c r="Z378" s="974"/>
      <c r="AA378" s="974"/>
      <c r="AB378" s="974"/>
      <c r="AC378" s="974"/>
      <c r="AD378" s="974"/>
      <c r="AE378" s="974"/>
      <c r="AF378" s="911"/>
      <c r="AG378" s="911"/>
      <c r="AH378" s="911"/>
      <c r="AI378" s="911"/>
      <c r="AJ378" s="911"/>
      <c r="AK378" s="911"/>
      <c r="AL378" s="911"/>
      <c r="AM378" s="911"/>
      <c r="AN378" s="911"/>
      <c r="AO378" s="911"/>
      <c r="AR378" s="911"/>
      <c r="AS378" s="911"/>
      <c r="AT378" s="911"/>
      <c r="AY378" s="911"/>
      <c r="AZ378" s="911"/>
      <c r="BA378" s="911"/>
      <c r="BB378" s="911"/>
      <c r="BC378" s="911"/>
      <c r="BD378" s="911"/>
      <c r="BE378" s="911"/>
      <c r="BF378" s="911"/>
      <c r="BG378" s="911"/>
      <c r="BH378" s="911"/>
      <c r="BI378" s="911"/>
      <c r="BJ378" s="911"/>
      <c r="BK378" s="911"/>
      <c r="BL378" s="911"/>
      <c r="BM378" s="911"/>
      <c r="BN378" s="911"/>
      <c r="BO378" s="911"/>
      <c r="BP378" s="911"/>
      <c r="BQ378" s="911"/>
      <c r="BR378" s="911"/>
      <c r="BS378" s="911"/>
      <c r="BT378" s="911"/>
      <c r="BU378" s="911"/>
      <c r="BV378" s="911"/>
      <c r="BW378" s="911"/>
      <c r="BX378" s="975"/>
      <c r="BY378" s="911"/>
      <c r="BZ378" s="911"/>
      <c r="CA378" s="911"/>
      <c r="CB378" s="911"/>
      <c r="CC378" s="911"/>
      <c r="CD378" s="911"/>
      <c r="CE378" s="911"/>
      <c r="CF378" s="911"/>
      <c r="CG378" s="975"/>
      <c r="CH378" s="911"/>
      <c r="CI378" s="911"/>
      <c r="CJ378" s="911"/>
      <c r="CK378" s="911"/>
      <c r="CL378" s="911"/>
      <c r="CM378" s="911"/>
      <c r="CN378" s="911"/>
      <c r="CO378" s="911"/>
      <c r="CP378" s="911"/>
      <c r="CQ378" s="974"/>
      <c r="CR378" s="974"/>
      <c r="CS378" s="974"/>
      <c r="CT378" s="937"/>
      <c r="CX378" s="920"/>
      <c r="CY378" s="920"/>
      <c r="CZ378" s="920"/>
      <c r="DA378" s="920"/>
      <c r="DB378" s="920"/>
      <c r="DC378" s="920"/>
      <c r="DD378" s="911"/>
      <c r="DE378" s="911"/>
      <c r="DF378" s="911"/>
      <c r="DG378" s="911"/>
      <c r="DH378" s="911"/>
      <c r="DI378" s="911"/>
      <c r="DJ378" s="911"/>
      <c r="DK378" s="911"/>
      <c r="DL378" s="911"/>
      <c r="DM378" s="911"/>
      <c r="DN378" s="911"/>
      <c r="DO378" s="911"/>
      <c r="DP378" s="911"/>
      <c r="DQ378" s="911"/>
      <c r="DR378" s="911"/>
      <c r="DS378" s="911"/>
      <c r="DT378" s="911"/>
      <c r="DU378" s="911"/>
      <c r="DV378" s="911"/>
      <c r="DW378" s="911"/>
      <c r="DX378" s="911"/>
      <c r="DY378" s="911"/>
      <c r="DZ378" s="975"/>
      <c r="EA378" s="911"/>
      <c r="EB378" s="911"/>
      <c r="EC378" s="911"/>
      <c r="ED378" s="911"/>
      <c r="EE378" s="911"/>
      <c r="EF378" s="911"/>
      <c r="EG378" s="911"/>
      <c r="EH378" s="911"/>
      <c r="EI378" s="975"/>
      <c r="EJ378" s="911"/>
      <c r="EK378" s="911"/>
      <c r="EL378" s="911"/>
      <c r="EM378" s="911"/>
      <c r="EN378" s="911"/>
      <c r="EO378" s="911"/>
      <c r="EP378" s="911"/>
      <c r="EQ378" s="911"/>
      <c r="ER378" s="911"/>
      <c r="ES378" s="974"/>
      <c r="ET378" s="974"/>
      <c r="EU378" s="974"/>
      <c r="EV378" s="937"/>
      <c r="EW378" s="920"/>
      <c r="EX378" s="920"/>
      <c r="EY378" s="920"/>
      <c r="EZ378" s="920"/>
      <c r="FA378" s="920"/>
      <c r="FB378" s="920"/>
      <c r="FC378" s="920"/>
      <c r="FD378" s="920"/>
      <c r="FE378" s="920"/>
      <c r="FF378" s="920"/>
      <c r="FG378" s="920"/>
      <c r="FH378" s="920"/>
      <c r="FI378" s="920"/>
      <c r="FJ378" s="920"/>
      <c r="FK378" s="920"/>
      <c r="FL378" s="920"/>
      <c r="FM378" s="920"/>
      <c r="FN378" s="920"/>
      <c r="FO378" s="920"/>
      <c r="FP378" s="920"/>
      <c r="FQ378" s="920"/>
      <c r="FR378" s="920"/>
      <c r="FS378" s="920"/>
      <c r="FT378" s="920"/>
      <c r="FU378" s="920"/>
      <c r="FV378" s="920"/>
      <c r="FW378" s="937"/>
      <c r="FX378" s="920"/>
      <c r="FY378" s="920"/>
    </row>
    <row r="379" spans="10:184" ht="5.0999999999999996" customHeight="1">
      <c r="J379" s="935"/>
      <c r="K379" s="1354"/>
      <c r="L379" s="1354"/>
      <c r="M379" s="1354"/>
      <c r="N379" s="1354"/>
      <c r="O379" s="1354"/>
      <c r="P379" s="1354"/>
      <c r="Q379" s="1354"/>
      <c r="R379" s="1354"/>
      <c r="S379" s="1354"/>
      <c r="T379" s="1354"/>
      <c r="U379" s="1354"/>
      <c r="V379" s="1354"/>
      <c r="W379" s="1354"/>
      <c r="X379" s="1354"/>
      <c r="Y379" s="1354"/>
      <c r="Z379" s="1354"/>
      <c r="AA379" s="1354"/>
      <c r="AB379" s="1354"/>
      <c r="AC379" s="1354"/>
      <c r="AD379" s="1354"/>
      <c r="AE379" s="1354"/>
      <c r="AF379" s="1354"/>
      <c r="AG379" s="1354"/>
      <c r="AH379" s="1354"/>
      <c r="AI379" s="1354"/>
      <c r="AJ379" s="1354"/>
      <c r="AK379" s="1354"/>
      <c r="AL379" s="1354"/>
      <c r="AM379" s="1354"/>
      <c r="AN379" s="1354"/>
      <c r="AO379" s="1354"/>
      <c r="AP379" s="1354"/>
      <c r="AQ379" s="1354"/>
      <c r="AR379" s="1354"/>
      <c r="AS379" s="1354"/>
      <c r="AT379" s="1354"/>
      <c r="AU379" s="1354"/>
      <c r="AV379" s="1354"/>
      <c r="AW379" s="1354"/>
      <c r="AX379" s="1354"/>
      <c r="AY379" s="1354"/>
      <c r="AZ379" s="1354"/>
      <c r="BA379" s="1354"/>
      <c r="BB379" s="1354"/>
      <c r="BC379" s="1354"/>
      <c r="BD379" s="1354"/>
      <c r="BE379" s="1354"/>
      <c r="BF379" s="1354"/>
      <c r="BG379" s="1354"/>
      <c r="BH379" s="1354"/>
      <c r="BI379" s="1354"/>
      <c r="BJ379" s="1354"/>
      <c r="BK379" s="1354"/>
      <c r="BL379" s="1354"/>
      <c r="BM379" s="1354"/>
      <c r="BN379" s="1354"/>
      <c r="BO379" s="1354"/>
      <c r="BP379" s="1354"/>
      <c r="BQ379" s="1354"/>
      <c r="BR379" s="1354"/>
      <c r="BS379" s="1354"/>
      <c r="BT379" s="1354"/>
      <c r="BU379" s="1354"/>
      <c r="BV379" s="1354"/>
      <c r="BW379" s="1354"/>
      <c r="BX379" s="1354"/>
      <c r="BY379" s="1354"/>
      <c r="BZ379" s="1354"/>
      <c r="CA379" s="1354"/>
      <c r="CB379" s="1354"/>
      <c r="CC379" s="1354"/>
      <c r="CD379" s="1354"/>
      <c r="CE379" s="1354"/>
      <c r="CF379" s="1354"/>
      <c r="CG379" s="1354"/>
      <c r="CH379" s="1354"/>
      <c r="CI379" s="1354"/>
      <c r="CJ379" s="1354"/>
      <c r="CK379" s="1354"/>
      <c r="CL379" s="1354"/>
      <c r="CM379" s="1354"/>
      <c r="CN379" s="1354"/>
      <c r="CO379" s="1354"/>
      <c r="CP379" s="1354"/>
      <c r="CQ379" s="1354"/>
      <c r="CR379" s="1354"/>
      <c r="CS379" s="1354"/>
      <c r="CT379" s="1354"/>
      <c r="CU379" s="1354"/>
      <c r="CV379" s="1354"/>
      <c r="CW379" s="1354"/>
      <c r="CX379" s="1354"/>
      <c r="CY379" s="1354"/>
      <c r="CZ379" s="1354"/>
      <c r="DA379" s="1354"/>
      <c r="DB379" s="1354"/>
      <c r="DC379" s="1354"/>
      <c r="DD379" s="1354"/>
      <c r="DE379" s="1354"/>
      <c r="DF379" s="1354"/>
      <c r="DG379" s="1354"/>
      <c r="DH379" s="1354"/>
      <c r="DI379" s="1354"/>
      <c r="DJ379" s="1354"/>
      <c r="DK379" s="1354"/>
      <c r="DL379" s="1354"/>
      <c r="DM379" s="1354"/>
      <c r="DN379" s="1354"/>
      <c r="DO379" s="1354"/>
      <c r="DP379" s="1354"/>
      <c r="DQ379" s="1354"/>
      <c r="DR379" s="1354"/>
      <c r="DS379" s="1354"/>
      <c r="DT379" s="1354"/>
      <c r="DU379" s="1354"/>
      <c r="DV379" s="1354"/>
      <c r="DW379" s="1354"/>
      <c r="DX379" s="1354"/>
      <c r="DY379" s="1354"/>
      <c r="DZ379" s="1354"/>
      <c r="EA379" s="1354"/>
      <c r="EB379" s="1354"/>
      <c r="EC379" s="1354"/>
      <c r="ED379" s="1354"/>
      <c r="EE379" s="1354"/>
      <c r="EF379" s="1354"/>
      <c r="EG379" s="1354"/>
      <c r="EH379" s="1354"/>
      <c r="EI379" s="1354"/>
      <c r="EJ379" s="1354"/>
      <c r="EK379" s="1354"/>
      <c r="EL379" s="1354"/>
      <c r="EM379" s="1354"/>
      <c r="EN379" s="1354"/>
      <c r="EO379" s="1354"/>
      <c r="EP379" s="1354"/>
      <c r="EQ379" s="1354"/>
      <c r="ER379" s="1354"/>
      <c r="ES379" s="1354"/>
      <c r="ET379" s="1354"/>
      <c r="EU379" s="1354"/>
      <c r="EV379" s="1354"/>
      <c r="EW379" s="1354"/>
      <c r="EX379" s="1354"/>
      <c r="EY379" s="1354"/>
      <c r="EZ379" s="1354"/>
      <c r="FA379" s="1354"/>
      <c r="FB379" s="1354"/>
      <c r="FC379" s="1354"/>
      <c r="FD379" s="1354"/>
      <c r="FE379" s="1354"/>
      <c r="FF379" s="1354"/>
      <c r="FG379" s="1354"/>
      <c r="FH379" s="1354"/>
      <c r="FI379" s="1354"/>
      <c r="FJ379" s="1354"/>
      <c r="FK379" s="1354"/>
      <c r="FL379" s="1354"/>
      <c r="FM379" s="1354"/>
      <c r="FN379" s="1354"/>
      <c r="FO379" s="1354"/>
      <c r="FP379" s="1354"/>
      <c r="FQ379" s="1354"/>
      <c r="FR379" s="1354"/>
      <c r="FS379" s="1354"/>
      <c r="FT379" s="1354"/>
      <c r="FU379" s="977"/>
      <c r="FV379" s="977"/>
      <c r="FW379" s="937"/>
      <c r="FX379" s="920"/>
      <c r="FY379" s="920"/>
    </row>
    <row r="380" spans="10:184" ht="18.95" customHeight="1">
      <c r="J380" s="935"/>
      <c r="K380" s="1354"/>
      <c r="L380" s="1354"/>
      <c r="M380" s="1354"/>
      <c r="N380" s="1354"/>
      <c r="O380" s="1354"/>
      <c r="P380" s="1354"/>
      <c r="Q380" s="1354"/>
      <c r="R380" s="1354"/>
      <c r="S380" s="1354"/>
      <c r="T380" s="1354"/>
      <c r="U380" s="1354"/>
      <c r="V380" s="1354"/>
      <c r="W380" s="1354"/>
      <c r="X380" s="1354"/>
      <c r="Y380" s="1354"/>
      <c r="Z380" s="1354"/>
      <c r="AA380" s="1354"/>
      <c r="AB380" s="1354"/>
      <c r="AC380" s="1354"/>
      <c r="AD380" s="1354"/>
      <c r="AE380" s="1354"/>
      <c r="AF380" s="1354"/>
      <c r="AG380" s="1354"/>
      <c r="AH380" s="1354"/>
      <c r="AI380" s="1354"/>
      <c r="AJ380" s="1354"/>
      <c r="AK380" s="1354"/>
      <c r="AL380" s="1354"/>
      <c r="AM380" s="1354"/>
      <c r="AN380" s="1354"/>
      <c r="AO380" s="1354"/>
      <c r="AP380" s="1354"/>
      <c r="AQ380" s="1354"/>
      <c r="AR380" s="1354"/>
      <c r="AS380" s="1354"/>
      <c r="AT380" s="1354"/>
      <c r="AU380" s="1354"/>
      <c r="AV380" s="2871" t="s">
        <v>1606</v>
      </c>
      <c r="AW380" s="2871"/>
      <c r="AX380" s="2872"/>
      <c r="AY380" s="954" t="s">
        <v>1595</v>
      </c>
      <c r="AZ380" s="955"/>
      <c r="BA380" s="971"/>
      <c r="BB380" s="954" t="s">
        <v>840</v>
      </c>
      <c r="BC380" s="955"/>
      <c r="BD380" s="971"/>
      <c r="BE380" s="954" t="s">
        <v>840</v>
      </c>
      <c r="BF380" s="955"/>
      <c r="BG380" s="971"/>
      <c r="BH380" s="954" t="s">
        <v>840</v>
      </c>
      <c r="BI380" s="955"/>
      <c r="BJ380" s="971"/>
      <c r="BK380" s="954" t="s">
        <v>840</v>
      </c>
      <c r="BL380" s="955"/>
      <c r="BM380" s="971"/>
      <c r="BN380" s="954" t="s">
        <v>840</v>
      </c>
      <c r="BO380" s="955"/>
      <c r="BP380" s="971"/>
      <c r="BQ380" s="954" t="s">
        <v>840</v>
      </c>
      <c r="BR380" s="955"/>
      <c r="BS380" s="971"/>
      <c r="BT380" s="954" t="s">
        <v>840</v>
      </c>
      <c r="BU380" s="955"/>
      <c r="BV380" s="971"/>
      <c r="BW380" s="954" t="s">
        <v>840</v>
      </c>
      <c r="BX380" s="955"/>
      <c r="BY380" s="971"/>
      <c r="BZ380" s="955" t="s">
        <v>840</v>
      </c>
      <c r="CA380" s="955"/>
      <c r="CB380" s="955"/>
      <c r="CC380" s="954" t="s">
        <v>840</v>
      </c>
      <c r="CD380" s="955"/>
      <c r="CE380" s="971"/>
      <c r="CF380" s="954" t="s">
        <v>840</v>
      </c>
      <c r="CG380" s="955"/>
      <c r="CH380" s="971"/>
      <c r="CI380" s="955" t="s">
        <v>840</v>
      </c>
      <c r="CJ380" s="955"/>
      <c r="CK380" s="955"/>
      <c r="CL380" s="954" t="s">
        <v>840</v>
      </c>
      <c r="CM380" s="955"/>
      <c r="CN380" s="971"/>
      <c r="CO380" s="954" t="s">
        <v>840</v>
      </c>
      <c r="CP380" s="955"/>
      <c r="CQ380" s="971"/>
      <c r="CR380" s="954" t="s">
        <v>840</v>
      </c>
      <c r="CS380" s="955"/>
      <c r="CT380" s="971"/>
      <c r="CU380" s="954" t="s">
        <v>840</v>
      </c>
      <c r="CV380" s="955"/>
      <c r="CW380" s="971"/>
      <c r="CX380" s="954" t="s">
        <v>840</v>
      </c>
      <c r="CY380" s="955"/>
      <c r="CZ380" s="971"/>
      <c r="DA380" s="1406" t="s">
        <v>840</v>
      </c>
      <c r="DB380" s="1407"/>
      <c r="DC380" s="1408"/>
      <c r="DD380" s="954" t="s">
        <v>840</v>
      </c>
      <c r="DE380" s="955"/>
      <c r="DF380" s="971"/>
      <c r="DG380" s="954" t="s">
        <v>840</v>
      </c>
      <c r="DH380" s="955"/>
      <c r="DI380" s="971"/>
      <c r="DJ380" s="954" t="s">
        <v>840</v>
      </c>
      <c r="DK380" s="955"/>
      <c r="DL380" s="971"/>
      <c r="DM380" s="954" t="s">
        <v>840</v>
      </c>
      <c r="DN380" s="955"/>
      <c r="DO380" s="971"/>
      <c r="DP380" s="954" t="s">
        <v>840</v>
      </c>
      <c r="DQ380" s="955"/>
      <c r="DR380" s="971"/>
      <c r="DS380" s="954" t="s">
        <v>840</v>
      </c>
      <c r="DT380" s="955"/>
      <c r="DU380" s="971"/>
      <c r="DV380" s="954" t="s">
        <v>840</v>
      </c>
      <c r="DW380" s="955"/>
      <c r="DX380" s="971"/>
      <c r="DY380" s="954" t="s">
        <v>840</v>
      </c>
      <c r="DZ380" s="955"/>
      <c r="EA380" s="971"/>
      <c r="EB380" s="955" t="s">
        <v>840</v>
      </c>
      <c r="EC380" s="955"/>
      <c r="ED380" s="955"/>
      <c r="EE380" s="954" t="s">
        <v>840</v>
      </c>
      <c r="EF380" s="955"/>
      <c r="EG380" s="971"/>
      <c r="EH380" s="954" t="s">
        <v>840</v>
      </c>
      <c r="EI380" s="955"/>
      <c r="EJ380" s="971"/>
      <c r="EK380" s="955" t="s">
        <v>840</v>
      </c>
      <c r="EL380" s="955"/>
      <c r="EM380" s="955"/>
      <c r="EN380" s="954" t="s">
        <v>840</v>
      </c>
      <c r="EO380" s="955"/>
      <c r="EP380" s="971"/>
      <c r="EQ380" s="954" t="s">
        <v>840</v>
      </c>
      <c r="ER380" s="955"/>
      <c r="ES380" s="971"/>
      <c r="ET380" s="954" t="s">
        <v>840</v>
      </c>
      <c r="EU380" s="955"/>
      <c r="EV380" s="971"/>
      <c r="EW380" s="954" t="s">
        <v>840</v>
      </c>
      <c r="EX380" s="955"/>
      <c r="EY380" s="971"/>
      <c r="EZ380" s="954" t="s">
        <v>840</v>
      </c>
      <c r="FA380" s="955"/>
      <c r="FB380" s="971"/>
      <c r="FC380" s="954" t="s">
        <v>840</v>
      </c>
      <c r="FD380" s="955"/>
      <c r="FE380" s="971"/>
      <c r="FF380" s="954" t="s">
        <v>840</v>
      </c>
      <c r="FG380" s="955"/>
      <c r="FH380" s="971"/>
      <c r="FI380" s="954" t="s">
        <v>840</v>
      </c>
      <c r="FJ380" s="955"/>
      <c r="FK380" s="971"/>
      <c r="FL380" s="954" t="s">
        <v>840</v>
      </c>
      <c r="FM380" s="955"/>
      <c r="FN380" s="971"/>
      <c r="FO380" s="1406" t="s">
        <v>840</v>
      </c>
      <c r="FP380" s="1407"/>
      <c r="FQ380" s="1408"/>
      <c r="FR380" s="1406" t="s">
        <v>840</v>
      </c>
      <c r="FS380" s="1407"/>
      <c r="FT380" s="1408"/>
      <c r="FU380" s="977"/>
      <c r="FV380" s="977"/>
      <c r="FW380" s="937"/>
      <c r="FX380" s="920"/>
      <c r="FY380" s="920"/>
    </row>
    <row r="381" spans="10:184" ht="18.95" customHeight="1">
      <c r="J381" s="935"/>
      <c r="K381" s="1354"/>
      <c r="L381" s="1354"/>
      <c r="M381" s="1354"/>
      <c r="N381" s="1354"/>
      <c r="O381" s="1354"/>
      <c r="P381" s="1354"/>
      <c r="Q381" s="1354"/>
      <c r="R381" s="1354"/>
      <c r="S381" s="1354"/>
      <c r="T381" s="1354"/>
      <c r="U381" s="1354"/>
      <c r="V381" s="1354"/>
      <c r="W381" s="1354"/>
      <c r="X381" s="1354"/>
      <c r="Y381" s="1354"/>
      <c r="Z381" s="1354"/>
      <c r="AA381" s="1354"/>
      <c r="AB381" s="1354"/>
      <c r="AC381" s="1354"/>
      <c r="AD381" s="1354"/>
      <c r="AE381" s="1354"/>
      <c r="AF381" s="1354"/>
      <c r="AG381" s="1354"/>
      <c r="AH381" s="1354"/>
      <c r="AI381" s="1354"/>
      <c r="AJ381" s="1354"/>
      <c r="AK381" s="1354"/>
      <c r="AL381" s="1354"/>
      <c r="AM381" s="1354"/>
      <c r="AN381" s="1354"/>
      <c r="AO381" s="1354"/>
      <c r="AP381" s="1354"/>
      <c r="AQ381" s="1354"/>
      <c r="AR381" s="1354"/>
      <c r="AS381" s="1354"/>
      <c r="AT381" s="1354"/>
      <c r="AU381" s="1354"/>
      <c r="AV381" s="2871"/>
      <c r="AW381" s="2871"/>
      <c r="AX381" s="2872"/>
      <c r="AY381" s="954" t="s">
        <v>1590</v>
      </c>
      <c r="AZ381" s="955"/>
      <c r="BA381" s="971"/>
      <c r="BB381" s="954" t="s">
        <v>840</v>
      </c>
      <c r="BC381" s="955"/>
      <c r="BD381" s="971"/>
      <c r="BE381" s="954" t="s">
        <v>840</v>
      </c>
      <c r="BF381" s="955"/>
      <c r="BG381" s="971"/>
      <c r="BH381" s="954" t="s">
        <v>840</v>
      </c>
      <c r="BI381" s="955"/>
      <c r="BJ381" s="971"/>
      <c r="BK381" s="954" t="s">
        <v>840</v>
      </c>
      <c r="BL381" s="955"/>
      <c r="BM381" s="971"/>
      <c r="BN381" s="954" t="s">
        <v>840</v>
      </c>
      <c r="BO381" s="955"/>
      <c r="BP381" s="971"/>
      <c r="BQ381" s="954" t="s">
        <v>840</v>
      </c>
      <c r="BR381" s="955"/>
      <c r="BS381" s="971"/>
      <c r="BT381" s="954" t="s">
        <v>840</v>
      </c>
      <c r="BU381" s="955"/>
      <c r="BV381" s="971"/>
      <c r="BW381" s="954" t="s">
        <v>840</v>
      </c>
      <c r="BX381" s="955"/>
      <c r="BY381" s="971"/>
      <c r="BZ381" s="955" t="s">
        <v>840</v>
      </c>
      <c r="CA381" s="955"/>
      <c r="CB381" s="955"/>
      <c r="CC381" s="954" t="s">
        <v>840</v>
      </c>
      <c r="CD381" s="955"/>
      <c r="CE381" s="971"/>
      <c r="CF381" s="954" t="s">
        <v>840</v>
      </c>
      <c r="CG381" s="955"/>
      <c r="CH381" s="971"/>
      <c r="CI381" s="955" t="s">
        <v>840</v>
      </c>
      <c r="CJ381" s="955"/>
      <c r="CK381" s="955"/>
      <c r="CL381" s="954" t="s">
        <v>840</v>
      </c>
      <c r="CM381" s="955"/>
      <c r="CN381" s="971"/>
      <c r="CO381" s="954" t="s">
        <v>840</v>
      </c>
      <c r="CP381" s="955"/>
      <c r="CQ381" s="971"/>
      <c r="CR381" s="954" t="s">
        <v>840</v>
      </c>
      <c r="CS381" s="955"/>
      <c r="CT381" s="971"/>
      <c r="CU381" s="954" t="s">
        <v>840</v>
      </c>
      <c r="CV381" s="955"/>
      <c r="CW381" s="971"/>
      <c r="CX381" s="954" t="s">
        <v>840</v>
      </c>
      <c r="CY381" s="955"/>
      <c r="CZ381" s="971"/>
      <c r="DA381" s="1406" t="s">
        <v>840</v>
      </c>
      <c r="DB381" s="1407"/>
      <c r="DC381" s="1408"/>
      <c r="DD381" s="954" t="s">
        <v>840</v>
      </c>
      <c r="DE381" s="955"/>
      <c r="DF381" s="971"/>
      <c r="DG381" s="954" t="s">
        <v>840</v>
      </c>
      <c r="DH381" s="955"/>
      <c r="DI381" s="971"/>
      <c r="DJ381" s="954" t="s">
        <v>840</v>
      </c>
      <c r="DK381" s="955"/>
      <c r="DL381" s="971"/>
      <c r="DM381" s="954" t="s">
        <v>840</v>
      </c>
      <c r="DN381" s="955"/>
      <c r="DO381" s="971"/>
      <c r="DP381" s="954" t="s">
        <v>840</v>
      </c>
      <c r="DQ381" s="955"/>
      <c r="DR381" s="971"/>
      <c r="DS381" s="954" t="s">
        <v>840</v>
      </c>
      <c r="DT381" s="955"/>
      <c r="DU381" s="971"/>
      <c r="DV381" s="954" t="s">
        <v>840</v>
      </c>
      <c r="DW381" s="955"/>
      <c r="DX381" s="971"/>
      <c r="DY381" s="954" t="s">
        <v>840</v>
      </c>
      <c r="DZ381" s="955"/>
      <c r="EA381" s="971"/>
      <c r="EB381" s="955" t="s">
        <v>840</v>
      </c>
      <c r="EC381" s="955"/>
      <c r="ED381" s="955"/>
      <c r="EE381" s="954" t="s">
        <v>840</v>
      </c>
      <c r="EF381" s="955"/>
      <c r="EG381" s="971"/>
      <c r="EH381" s="954" t="s">
        <v>840</v>
      </c>
      <c r="EI381" s="955"/>
      <c r="EJ381" s="971"/>
      <c r="EK381" s="955" t="s">
        <v>840</v>
      </c>
      <c r="EL381" s="955"/>
      <c r="EM381" s="955"/>
      <c r="EN381" s="954" t="s">
        <v>840</v>
      </c>
      <c r="EO381" s="955"/>
      <c r="EP381" s="971"/>
      <c r="EQ381" s="954" t="s">
        <v>840</v>
      </c>
      <c r="ER381" s="955"/>
      <c r="ES381" s="971"/>
      <c r="ET381" s="954" t="s">
        <v>840</v>
      </c>
      <c r="EU381" s="955"/>
      <c r="EV381" s="971"/>
      <c r="EW381" s="954" t="s">
        <v>840</v>
      </c>
      <c r="EX381" s="955"/>
      <c r="EY381" s="971"/>
      <c r="EZ381" s="954" t="s">
        <v>840</v>
      </c>
      <c r="FA381" s="955"/>
      <c r="FB381" s="971"/>
      <c r="FC381" s="954" t="s">
        <v>840</v>
      </c>
      <c r="FD381" s="955"/>
      <c r="FE381" s="971"/>
      <c r="FF381" s="954" t="s">
        <v>840</v>
      </c>
      <c r="FG381" s="955"/>
      <c r="FH381" s="971"/>
      <c r="FI381" s="954" t="s">
        <v>840</v>
      </c>
      <c r="FJ381" s="955"/>
      <c r="FK381" s="971"/>
      <c r="FL381" s="954" t="s">
        <v>840</v>
      </c>
      <c r="FM381" s="955"/>
      <c r="FN381" s="971"/>
      <c r="FO381" s="1406" t="s">
        <v>840</v>
      </c>
      <c r="FP381" s="1407"/>
      <c r="FQ381" s="1408"/>
      <c r="FR381" s="1406" t="s">
        <v>840</v>
      </c>
      <c r="FS381" s="1407"/>
      <c r="FT381" s="1408"/>
      <c r="FU381" s="977"/>
      <c r="FV381" s="977"/>
      <c r="FW381" s="937"/>
      <c r="FX381" s="920"/>
      <c r="FY381" s="920"/>
    </row>
    <row r="382" spans="10:184" ht="5.0999999999999996" customHeight="1">
      <c r="J382" s="935"/>
      <c r="K382" s="1354"/>
      <c r="L382" s="1354"/>
      <c r="M382" s="1354"/>
      <c r="N382" s="1354"/>
      <c r="O382" s="1354"/>
      <c r="P382" s="1354"/>
      <c r="Q382" s="1354"/>
      <c r="R382" s="1354"/>
      <c r="S382" s="1354"/>
      <c r="T382" s="1354"/>
      <c r="U382" s="1354"/>
      <c r="V382" s="1354"/>
      <c r="W382" s="1354"/>
      <c r="X382" s="1354"/>
      <c r="Y382" s="1354"/>
      <c r="Z382" s="1354"/>
      <c r="AA382" s="1354"/>
      <c r="AB382" s="1354"/>
      <c r="AC382" s="1354"/>
      <c r="AD382" s="1354"/>
      <c r="AE382" s="1354"/>
      <c r="AF382" s="1354"/>
      <c r="AG382" s="1354"/>
      <c r="AH382" s="1354"/>
      <c r="AI382" s="1354"/>
      <c r="AJ382" s="1354"/>
      <c r="AK382" s="1354"/>
      <c r="AL382" s="1354"/>
      <c r="AM382" s="1354"/>
      <c r="AN382" s="1354"/>
      <c r="AO382" s="1354"/>
      <c r="AP382" s="1354"/>
      <c r="AQ382" s="1354"/>
      <c r="AR382" s="1354"/>
      <c r="AS382" s="1354"/>
      <c r="AT382" s="1354"/>
      <c r="AU382" s="1354"/>
      <c r="AV382" s="1354"/>
      <c r="AW382" s="1354"/>
      <c r="AX382" s="1354"/>
      <c r="AY382" s="1354"/>
      <c r="AZ382" s="1354"/>
      <c r="BA382" s="1354"/>
      <c r="BB382" s="1354"/>
      <c r="BC382" s="1354"/>
      <c r="BD382" s="1354"/>
      <c r="BE382" s="1354"/>
      <c r="BF382" s="1354"/>
      <c r="BG382" s="1354"/>
      <c r="BH382" s="1354"/>
      <c r="BI382" s="1354"/>
      <c r="BJ382" s="1354"/>
      <c r="BK382" s="1354"/>
      <c r="BL382" s="1354"/>
      <c r="BM382" s="1354"/>
      <c r="BN382" s="1354"/>
      <c r="BO382" s="1354"/>
      <c r="BP382" s="1354"/>
      <c r="BQ382" s="1354"/>
      <c r="BR382" s="1354"/>
      <c r="BS382" s="1354"/>
      <c r="BT382" s="1354"/>
      <c r="BU382" s="1354"/>
      <c r="BV382" s="1354"/>
      <c r="BW382" s="1354"/>
      <c r="BX382" s="1354"/>
      <c r="BY382" s="1354"/>
      <c r="BZ382" s="1354"/>
      <c r="CA382" s="1354"/>
      <c r="CB382" s="1354"/>
      <c r="CC382" s="1354"/>
      <c r="CD382" s="1354"/>
      <c r="CE382" s="1354"/>
      <c r="CF382" s="1354"/>
      <c r="CG382" s="1354"/>
      <c r="CH382" s="1354"/>
      <c r="CI382" s="1354"/>
      <c r="CJ382" s="1354"/>
      <c r="CK382" s="1354"/>
      <c r="CL382" s="1354"/>
      <c r="CM382" s="1354"/>
      <c r="CN382" s="1354"/>
      <c r="CO382" s="1354"/>
      <c r="CP382" s="1354"/>
      <c r="CQ382" s="1354"/>
      <c r="CR382" s="1354"/>
      <c r="CS382" s="1354"/>
      <c r="CT382" s="1354"/>
      <c r="CU382" s="1354"/>
      <c r="CV382" s="1354"/>
      <c r="CW382" s="1354"/>
      <c r="CX382" s="1354"/>
      <c r="CY382" s="1354"/>
      <c r="CZ382" s="1354"/>
      <c r="DA382" s="1354"/>
      <c r="DB382" s="1354"/>
      <c r="DC382" s="1354"/>
      <c r="DD382" s="1354"/>
      <c r="DE382" s="1354"/>
      <c r="DF382" s="1354"/>
      <c r="DG382" s="1354"/>
      <c r="DH382" s="1354"/>
      <c r="DI382" s="1354"/>
      <c r="DJ382" s="1354"/>
      <c r="DK382" s="1354"/>
      <c r="DL382" s="1354"/>
      <c r="DM382" s="1354"/>
      <c r="DN382" s="1354"/>
      <c r="DO382" s="1354"/>
      <c r="DP382" s="1354"/>
      <c r="DQ382" s="1354"/>
      <c r="DR382" s="1354"/>
      <c r="DS382" s="1354"/>
      <c r="DT382" s="1354"/>
      <c r="DU382" s="1354"/>
      <c r="DV382" s="1354"/>
      <c r="DW382" s="1354"/>
      <c r="DX382" s="1354"/>
      <c r="DY382" s="1354"/>
      <c r="DZ382" s="1354"/>
      <c r="EA382" s="1354"/>
      <c r="EB382" s="1354"/>
      <c r="EC382" s="1354"/>
      <c r="ED382" s="1354"/>
      <c r="EE382" s="1354"/>
      <c r="EF382" s="1354"/>
      <c r="EG382" s="1354"/>
      <c r="EH382" s="1354"/>
      <c r="EI382" s="1354"/>
      <c r="EJ382" s="1354"/>
      <c r="EK382" s="1354"/>
      <c r="EL382" s="1354"/>
      <c r="EM382" s="1354"/>
      <c r="EN382" s="1354"/>
      <c r="EO382" s="1354"/>
      <c r="EP382" s="1354"/>
      <c r="EQ382" s="1354"/>
      <c r="ER382" s="1354"/>
      <c r="ES382" s="1354"/>
      <c r="ET382" s="1354"/>
      <c r="EU382" s="1354"/>
      <c r="EV382" s="1354"/>
      <c r="EW382" s="1354"/>
      <c r="EX382" s="1354"/>
      <c r="EY382" s="1354"/>
      <c r="EZ382" s="1354"/>
      <c r="FA382" s="1354"/>
      <c r="FB382" s="1354"/>
      <c r="FC382" s="1354"/>
      <c r="FD382" s="1354"/>
      <c r="FE382" s="1354"/>
      <c r="FF382" s="1354"/>
      <c r="FG382" s="1354"/>
      <c r="FH382" s="1354"/>
      <c r="FI382" s="1354"/>
      <c r="FJ382" s="1354"/>
      <c r="FK382" s="1354"/>
      <c r="FL382" s="1354"/>
      <c r="FM382" s="1354"/>
      <c r="FN382" s="1354"/>
      <c r="FO382" s="1354"/>
      <c r="FP382" s="1354"/>
      <c r="FQ382" s="1354"/>
      <c r="FR382" s="1354"/>
      <c r="FS382" s="1354"/>
      <c r="FT382" s="1354"/>
      <c r="FU382" s="977"/>
      <c r="FV382" s="977"/>
      <c r="FW382" s="937"/>
      <c r="FX382" s="920"/>
      <c r="FY382" s="920"/>
    </row>
    <row r="383" spans="10:184" ht="9.9499999999999993" customHeight="1">
      <c r="J383" s="936"/>
      <c r="K383" s="939"/>
      <c r="L383" s="939"/>
      <c r="M383" s="939"/>
      <c r="N383" s="939"/>
      <c r="O383" s="939"/>
      <c r="P383" s="939"/>
      <c r="Q383" s="939"/>
      <c r="R383" s="939"/>
      <c r="S383" s="939"/>
      <c r="T383" s="939"/>
      <c r="U383" s="939"/>
      <c r="V383" s="939"/>
      <c r="W383" s="939"/>
      <c r="X383" s="939"/>
      <c r="Y383" s="939"/>
      <c r="Z383" s="939"/>
      <c r="AA383" s="939"/>
      <c r="AB383" s="939"/>
      <c r="AC383" s="939"/>
      <c r="AD383" s="939"/>
      <c r="AE383" s="939"/>
      <c r="AF383" s="939"/>
      <c r="AG383" s="939"/>
      <c r="AH383" s="939"/>
      <c r="AI383" s="939"/>
      <c r="AJ383" s="939"/>
      <c r="AK383" s="939"/>
      <c r="AL383" s="939"/>
      <c r="AM383" s="939"/>
      <c r="AN383" s="939"/>
      <c r="AO383" s="939"/>
      <c r="AP383" s="939"/>
      <c r="AQ383" s="939"/>
      <c r="AR383" s="939"/>
      <c r="AS383" s="939"/>
      <c r="AT383" s="939"/>
      <c r="AU383" s="939"/>
      <c r="AV383" s="939"/>
      <c r="AW383" s="939"/>
      <c r="AX383" s="939"/>
      <c r="AY383" s="939"/>
      <c r="AZ383" s="939"/>
      <c r="BA383" s="939"/>
      <c r="BB383" s="939"/>
      <c r="BC383" s="939"/>
      <c r="BD383" s="939"/>
      <c r="BE383" s="939"/>
      <c r="BF383" s="939"/>
      <c r="BG383" s="939"/>
      <c r="BH383" s="939"/>
      <c r="BI383" s="939"/>
      <c r="BJ383" s="939"/>
      <c r="BK383" s="939"/>
      <c r="BL383" s="939"/>
      <c r="BM383" s="939"/>
      <c r="BN383" s="939"/>
      <c r="BO383" s="939"/>
      <c r="BP383" s="939"/>
      <c r="BQ383" s="939"/>
      <c r="BR383" s="939"/>
      <c r="BS383" s="939"/>
      <c r="BT383" s="939"/>
      <c r="BU383" s="939"/>
      <c r="BV383" s="939"/>
      <c r="BW383" s="939"/>
      <c r="BX383" s="939"/>
      <c r="BY383" s="939"/>
      <c r="BZ383" s="939"/>
      <c r="CA383" s="939"/>
      <c r="CB383" s="939"/>
      <c r="CC383" s="939"/>
      <c r="CD383" s="939"/>
      <c r="CE383" s="939"/>
      <c r="CF383" s="939"/>
      <c r="CG383" s="939"/>
      <c r="CH383" s="939"/>
      <c r="CI383" s="939"/>
      <c r="CJ383" s="939"/>
      <c r="CK383" s="939"/>
      <c r="CL383" s="939"/>
      <c r="CM383" s="939"/>
      <c r="CN383" s="939"/>
      <c r="CO383" s="939"/>
      <c r="CP383" s="939"/>
      <c r="CQ383" s="939"/>
      <c r="CR383" s="939"/>
      <c r="CS383" s="939"/>
      <c r="CT383" s="939"/>
      <c r="CU383" s="939"/>
      <c r="CV383" s="939"/>
      <c r="CW383" s="939"/>
      <c r="CX383" s="939"/>
      <c r="CY383" s="939"/>
      <c r="CZ383" s="939"/>
      <c r="DA383" s="939"/>
      <c r="DB383" s="939"/>
      <c r="DC383" s="939"/>
      <c r="DD383" s="939"/>
      <c r="DE383" s="939"/>
      <c r="DF383" s="939"/>
      <c r="DG383" s="939"/>
      <c r="DH383" s="939"/>
      <c r="DI383" s="939"/>
      <c r="DJ383" s="939"/>
      <c r="DK383" s="939"/>
      <c r="DL383" s="939"/>
      <c r="DM383" s="939"/>
      <c r="DN383" s="939"/>
      <c r="DO383" s="939"/>
      <c r="DP383" s="939"/>
      <c r="DQ383" s="939"/>
      <c r="DR383" s="939"/>
      <c r="DS383" s="939"/>
      <c r="DT383" s="939"/>
      <c r="DU383" s="939"/>
      <c r="DV383" s="939"/>
      <c r="DW383" s="939"/>
      <c r="DX383" s="939"/>
      <c r="DY383" s="939"/>
      <c r="DZ383" s="939"/>
      <c r="EA383" s="939"/>
      <c r="EB383" s="939"/>
      <c r="EC383" s="939"/>
      <c r="ED383" s="939"/>
      <c r="EE383" s="939"/>
      <c r="EF383" s="939"/>
      <c r="EG383" s="939"/>
      <c r="EH383" s="939"/>
      <c r="EI383" s="939"/>
      <c r="EJ383" s="939"/>
      <c r="EK383" s="939"/>
      <c r="EL383" s="939"/>
      <c r="EM383" s="939"/>
      <c r="EN383" s="939"/>
      <c r="EO383" s="939"/>
      <c r="EP383" s="939"/>
      <c r="EQ383" s="939"/>
      <c r="ER383" s="939"/>
      <c r="ES383" s="939"/>
      <c r="ET383" s="939"/>
      <c r="EU383" s="939"/>
      <c r="EV383" s="939"/>
      <c r="EW383" s="939"/>
      <c r="EX383" s="939"/>
      <c r="EY383" s="939"/>
      <c r="EZ383" s="939"/>
      <c r="FA383" s="939"/>
      <c r="FB383" s="939"/>
      <c r="FC383" s="939"/>
      <c r="FD383" s="939"/>
      <c r="FE383" s="939"/>
      <c r="FF383" s="939"/>
      <c r="FG383" s="939"/>
      <c r="FH383" s="939"/>
      <c r="FI383" s="939"/>
      <c r="FJ383" s="939"/>
      <c r="FK383" s="939"/>
      <c r="FL383" s="939"/>
      <c r="FM383" s="939"/>
      <c r="FN383" s="939"/>
      <c r="FO383" s="939"/>
      <c r="FP383" s="939"/>
      <c r="FQ383" s="939"/>
      <c r="FR383" s="939"/>
      <c r="FS383" s="939"/>
      <c r="FT383" s="939"/>
      <c r="FU383" s="939"/>
      <c r="FV383" s="939"/>
      <c r="FW383" s="940"/>
      <c r="FX383" s="920"/>
      <c r="FY383" s="920"/>
    </row>
    <row r="384" spans="10:184" ht="18.95" customHeight="1">
      <c r="K384" s="1052" t="s">
        <v>2255</v>
      </c>
      <c r="V384" s="1052"/>
      <c r="W384" s="1052"/>
      <c r="FN384" s="920"/>
      <c r="FO384" s="920"/>
      <c r="FP384" s="920"/>
      <c r="FQ384" s="920"/>
      <c r="FR384" s="920"/>
      <c r="FS384" s="920"/>
      <c r="FT384" s="920"/>
      <c r="FU384" s="920"/>
    </row>
    <row r="385" spans="7:131" s="920" customFormat="1" ht="18.95" customHeight="1">
      <c r="I385" s="486"/>
      <c r="J385" s="486"/>
      <c r="K385" s="486"/>
      <c r="L385" s="486"/>
      <c r="M385" s="486"/>
      <c r="N385" s="486"/>
      <c r="O385" s="486"/>
      <c r="P385" s="486"/>
      <c r="Q385" s="486"/>
      <c r="R385" s="486"/>
      <c r="S385" s="486"/>
      <c r="T385" s="486"/>
      <c r="U385" s="486"/>
      <c r="V385" s="486"/>
      <c r="W385" s="486"/>
      <c r="X385" s="486"/>
      <c r="Y385" s="486"/>
      <c r="Z385" s="486"/>
      <c r="AA385" s="486"/>
      <c r="AB385" s="486"/>
      <c r="AC385" s="486"/>
      <c r="AD385" s="486"/>
      <c r="AE385" s="486"/>
      <c r="AF385" s="486"/>
      <c r="AG385" s="486"/>
      <c r="AH385" s="486"/>
      <c r="AI385" s="486"/>
      <c r="AJ385" s="486"/>
      <c r="AK385" s="486"/>
      <c r="AL385" s="486"/>
      <c r="AM385" s="486"/>
      <c r="AN385" s="486"/>
      <c r="AO385" s="486"/>
      <c r="AP385" s="486"/>
      <c r="AQ385" s="486"/>
      <c r="AR385" s="486"/>
      <c r="AS385" s="486"/>
      <c r="AT385" s="486"/>
      <c r="AU385" s="486"/>
      <c r="AV385" s="486"/>
      <c r="AW385" s="486"/>
      <c r="AX385" s="486"/>
      <c r="AY385" s="486"/>
      <c r="AZ385" s="486"/>
      <c r="BA385" s="486"/>
      <c r="BB385" s="486"/>
      <c r="BC385" s="486"/>
      <c r="BD385" s="486"/>
      <c r="BE385" s="486"/>
      <c r="BF385" s="486"/>
      <c r="BG385" s="486"/>
      <c r="BH385" s="486"/>
      <c r="BI385" s="486"/>
      <c r="BJ385" s="486"/>
      <c r="BK385" s="486"/>
      <c r="BL385" s="486"/>
      <c r="BM385" s="486"/>
      <c r="BN385" s="486"/>
      <c r="BO385" s="486"/>
      <c r="BP385" s="486"/>
      <c r="BQ385" s="486"/>
      <c r="BR385" s="486"/>
      <c r="BS385" s="486"/>
      <c r="BT385" s="486"/>
      <c r="BU385" s="486"/>
      <c r="BV385" s="486"/>
      <c r="BW385" s="486"/>
      <c r="BX385" s="486"/>
      <c r="BY385" s="486"/>
      <c r="BZ385" s="486"/>
      <c r="CA385" s="486"/>
      <c r="CB385" s="486"/>
      <c r="CC385" s="486"/>
      <c r="CD385" s="486"/>
      <c r="CE385" s="486"/>
      <c r="CF385" s="486"/>
      <c r="CG385" s="486"/>
      <c r="CH385" s="486"/>
      <c r="CI385" s="486"/>
      <c r="CJ385" s="486"/>
      <c r="CK385" s="486"/>
      <c r="CL385" s="486"/>
      <c r="CM385" s="486"/>
      <c r="CN385" s="486"/>
      <c r="CO385" s="486"/>
      <c r="CP385" s="486"/>
      <c r="CQ385" s="486"/>
      <c r="CR385" s="486"/>
      <c r="CS385" s="486"/>
      <c r="CT385" s="486"/>
      <c r="CU385" s="486"/>
      <c r="CV385" s="486"/>
      <c r="CW385" s="486"/>
      <c r="CX385" s="486"/>
      <c r="CY385" s="486"/>
      <c r="CZ385" s="486"/>
      <c r="DA385" s="486"/>
      <c r="DB385" s="486"/>
      <c r="DC385" s="486"/>
      <c r="DD385" s="486"/>
      <c r="DE385" s="486"/>
      <c r="DF385" s="486"/>
      <c r="DG385" s="486"/>
      <c r="DH385" s="486"/>
      <c r="DI385" s="486"/>
      <c r="DJ385" s="486"/>
      <c r="DK385" s="486"/>
      <c r="DL385" s="486"/>
      <c r="DM385" s="486"/>
      <c r="DN385" s="486"/>
      <c r="DO385" s="486"/>
      <c r="DP385" s="486"/>
      <c r="DQ385" s="486"/>
      <c r="DR385" s="486"/>
      <c r="DS385" s="486"/>
      <c r="DT385" s="486"/>
      <c r="DU385" s="486"/>
      <c r="DV385" s="486"/>
      <c r="DW385" s="486"/>
      <c r="DX385" s="486"/>
      <c r="DY385" s="486"/>
      <c r="DZ385" s="486"/>
      <c r="EA385" s="486"/>
    </row>
    <row r="386" spans="7:131" s="920" customFormat="1" ht="18.95" customHeight="1">
      <c r="I386" s="486"/>
      <c r="J386" s="486"/>
      <c r="K386" s="486"/>
      <c r="L386" s="486"/>
      <c r="M386" s="486"/>
      <c r="N386" s="486"/>
      <c r="O386" s="486"/>
      <c r="P386" s="486"/>
      <c r="Q386" s="486"/>
      <c r="R386" s="486"/>
      <c r="S386" s="486"/>
      <c r="T386" s="486"/>
      <c r="U386" s="486"/>
      <c r="V386" s="486"/>
      <c r="W386" s="486"/>
      <c r="X386" s="486"/>
      <c r="Y386" s="486"/>
      <c r="Z386" s="486"/>
      <c r="AA386" s="486"/>
      <c r="AB386" s="486"/>
      <c r="AC386" s="486"/>
      <c r="AD386" s="486"/>
      <c r="AE386" s="486"/>
      <c r="AF386" s="486"/>
      <c r="AG386" s="486"/>
      <c r="AH386" s="486"/>
      <c r="AI386" s="486"/>
      <c r="AJ386" s="486"/>
      <c r="AK386" s="486"/>
      <c r="AL386" s="486"/>
      <c r="AM386" s="486"/>
      <c r="AN386" s="486"/>
      <c r="AO386" s="486"/>
      <c r="AP386" s="486"/>
      <c r="AQ386" s="486"/>
      <c r="AR386" s="486"/>
      <c r="AS386" s="486"/>
      <c r="AT386" s="486"/>
      <c r="AU386" s="486"/>
      <c r="AV386" s="486"/>
      <c r="AW386" s="486"/>
      <c r="AX386" s="486"/>
      <c r="AY386" s="486"/>
      <c r="AZ386" s="486"/>
      <c r="BA386" s="486"/>
      <c r="BB386" s="486"/>
      <c r="BC386" s="486"/>
      <c r="BD386" s="486"/>
      <c r="BE386" s="486"/>
      <c r="BF386" s="486"/>
      <c r="BG386" s="486"/>
      <c r="BH386" s="486"/>
      <c r="BI386" s="486"/>
      <c r="BJ386" s="486"/>
      <c r="BK386" s="486"/>
      <c r="BL386" s="486"/>
      <c r="BM386" s="486"/>
      <c r="BN386" s="486"/>
      <c r="BO386" s="486"/>
      <c r="BP386" s="486"/>
      <c r="BQ386" s="486"/>
      <c r="BR386" s="486"/>
      <c r="BS386" s="486"/>
      <c r="BT386" s="486"/>
      <c r="BU386" s="486"/>
      <c r="BV386" s="486"/>
      <c r="BW386" s="486"/>
      <c r="BX386" s="486"/>
      <c r="BY386" s="486"/>
      <c r="BZ386" s="486"/>
      <c r="CA386" s="486"/>
      <c r="CB386" s="486"/>
      <c r="CC386" s="486"/>
      <c r="CD386" s="486"/>
      <c r="CE386" s="486"/>
      <c r="CF386" s="486"/>
      <c r="CG386" s="486"/>
      <c r="CH386" s="486"/>
      <c r="CI386" s="486"/>
      <c r="CJ386" s="486"/>
      <c r="CK386" s="486"/>
      <c r="CL386" s="486"/>
      <c r="CM386" s="486"/>
      <c r="CN386" s="486"/>
      <c r="CO386" s="486"/>
      <c r="CP386" s="486"/>
      <c r="CQ386" s="486"/>
      <c r="CR386" s="486"/>
      <c r="CS386" s="486"/>
      <c r="CT386" s="486"/>
      <c r="CU386" s="486"/>
      <c r="CV386" s="486"/>
      <c r="CW386" s="486"/>
      <c r="CX386" s="486"/>
      <c r="CY386" s="486"/>
      <c r="CZ386" s="486"/>
      <c r="DA386" s="486"/>
      <c r="DB386" s="486"/>
      <c r="DC386" s="486"/>
      <c r="DD386" s="486"/>
      <c r="DE386" s="486"/>
      <c r="DF386" s="486"/>
      <c r="DG386" s="486"/>
      <c r="DH386" s="486"/>
      <c r="DI386" s="486"/>
      <c r="DJ386" s="486"/>
      <c r="DK386" s="486"/>
      <c r="DL386" s="486"/>
      <c r="DM386" s="486"/>
      <c r="DN386" s="486"/>
      <c r="DO386" s="486"/>
      <c r="DP386" s="486"/>
      <c r="DQ386" s="486"/>
      <c r="DR386" s="486"/>
      <c r="DS386" s="486"/>
      <c r="DT386" s="486"/>
      <c r="DU386" s="486"/>
      <c r="DV386" s="486"/>
      <c r="DW386" s="486"/>
      <c r="DX386" s="486"/>
      <c r="DY386" s="486"/>
      <c r="DZ386" s="486"/>
      <c r="EA386" s="486"/>
    </row>
    <row r="387" spans="7:131" s="920" customFormat="1" ht="18.95" customHeight="1">
      <c r="I387" s="486"/>
      <c r="J387" s="486"/>
      <c r="K387" s="486"/>
      <c r="L387" s="486"/>
      <c r="M387" s="486"/>
      <c r="N387" s="486"/>
      <c r="O387" s="486"/>
      <c r="P387" s="486"/>
      <c r="Q387" s="486"/>
      <c r="R387" s="486"/>
      <c r="S387" s="486"/>
      <c r="T387" s="486"/>
      <c r="U387" s="486"/>
      <c r="V387" s="486"/>
      <c r="W387" s="486"/>
      <c r="X387" s="486"/>
      <c r="Y387" s="486"/>
      <c r="Z387" s="486"/>
      <c r="AA387" s="486"/>
      <c r="AB387" s="486"/>
      <c r="AC387" s="486"/>
      <c r="AD387" s="486"/>
      <c r="AE387" s="486"/>
      <c r="AF387" s="486"/>
      <c r="AG387" s="486"/>
      <c r="AH387" s="486"/>
      <c r="AI387" s="486"/>
      <c r="AJ387" s="486"/>
      <c r="AK387" s="486"/>
      <c r="AL387" s="486"/>
      <c r="AM387" s="486"/>
      <c r="AN387" s="486"/>
      <c r="AO387" s="486"/>
      <c r="AP387" s="486"/>
      <c r="AQ387" s="486"/>
      <c r="AR387" s="486"/>
      <c r="AS387" s="486"/>
      <c r="AT387" s="486"/>
      <c r="AU387" s="486"/>
      <c r="AV387" s="486"/>
      <c r="AW387" s="486"/>
      <c r="AX387" s="486"/>
      <c r="AY387" s="486"/>
      <c r="AZ387" s="486"/>
      <c r="BA387" s="486"/>
      <c r="BB387" s="486"/>
      <c r="BC387" s="486"/>
      <c r="BD387" s="486"/>
      <c r="BE387" s="486"/>
      <c r="BF387" s="486"/>
      <c r="BG387" s="486"/>
      <c r="BH387" s="486"/>
      <c r="BI387" s="486"/>
      <c r="BJ387" s="486"/>
      <c r="BK387" s="486"/>
      <c r="BL387" s="486"/>
      <c r="BM387" s="486"/>
      <c r="BN387" s="486"/>
      <c r="BO387" s="486"/>
      <c r="BP387" s="486"/>
      <c r="BQ387" s="486"/>
      <c r="BR387" s="486"/>
      <c r="BS387" s="486"/>
      <c r="BT387" s="486"/>
      <c r="BU387" s="486"/>
      <c r="BV387" s="486"/>
      <c r="BW387" s="486"/>
      <c r="BX387" s="486"/>
      <c r="BY387" s="486"/>
      <c r="BZ387" s="486"/>
      <c r="CA387" s="486"/>
      <c r="CB387" s="486"/>
      <c r="CC387" s="486"/>
      <c r="CD387" s="486"/>
      <c r="CE387" s="486"/>
      <c r="CF387" s="486"/>
      <c r="CG387" s="486"/>
      <c r="CH387" s="486"/>
      <c r="CI387" s="486"/>
      <c r="CJ387" s="486"/>
      <c r="CK387" s="486"/>
      <c r="CL387" s="486"/>
      <c r="CM387" s="486"/>
      <c r="CN387" s="486"/>
      <c r="CO387" s="486"/>
      <c r="CP387" s="486"/>
      <c r="CQ387" s="486"/>
      <c r="CR387" s="486"/>
      <c r="CS387" s="486"/>
      <c r="CT387" s="486"/>
      <c r="CU387" s="486"/>
      <c r="CV387" s="486"/>
      <c r="CW387" s="486"/>
      <c r="CX387" s="486"/>
      <c r="CY387" s="486"/>
      <c r="CZ387" s="486"/>
      <c r="DA387" s="486"/>
      <c r="DB387" s="486"/>
      <c r="DC387" s="486"/>
      <c r="DD387" s="486"/>
      <c r="DE387" s="486"/>
      <c r="DF387" s="486"/>
      <c r="DG387" s="486"/>
      <c r="DH387" s="486"/>
      <c r="DI387" s="486"/>
      <c r="DJ387" s="486"/>
      <c r="DK387" s="486"/>
      <c r="DL387" s="486"/>
      <c r="DM387" s="486"/>
      <c r="DN387" s="486"/>
      <c r="DO387" s="486"/>
      <c r="DP387" s="486"/>
      <c r="DQ387" s="486"/>
      <c r="DR387" s="486"/>
      <c r="DS387" s="486"/>
      <c r="DT387" s="486"/>
      <c r="DU387" s="486"/>
      <c r="DV387" s="486"/>
      <c r="DW387" s="486"/>
      <c r="DX387" s="486"/>
      <c r="DY387" s="486"/>
      <c r="DZ387" s="486"/>
      <c r="EA387" s="486"/>
    </row>
    <row r="388" spans="7:131" ht="18.95" customHeight="1">
      <c r="G388"/>
      <c r="I388" s="924" t="s">
        <v>3066</v>
      </c>
    </row>
    <row r="390" spans="7:131" ht="5.0999999999999996" customHeight="1">
      <c r="G390"/>
      <c r="H390"/>
      <c r="I390"/>
      <c r="J390" s="2331"/>
      <c r="K390" s="2326"/>
      <c r="L390" s="2327"/>
      <c r="M390" s="2327"/>
      <c r="N390" s="2327"/>
      <c r="O390" s="2327"/>
      <c r="P390" s="2327"/>
      <c r="Q390" s="2327"/>
      <c r="R390" s="2327"/>
      <c r="S390" s="2327"/>
      <c r="T390" s="2328"/>
      <c r="U390" s="2331"/>
      <c r="V390" s="2331"/>
      <c r="W390" s="2331"/>
      <c r="X390" s="2331"/>
      <c r="Y390" s="2331"/>
      <c r="Z390" s="920"/>
      <c r="AA390" s="920"/>
      <c r="AB390" s="920"/>
      <c r="AC390" s="920"/>
      <c r="AD390" s="920"/>
      <c r="AE390" s="920"/>
      <c r="AF390" s="920"/>
      <c r="AG390" s="920"/>
      <c r="AH390" s="920"/>
      <c r="AI390" s="920"/>
      <c r="AJ390" s="920"/>
      <c r="AK390" s="920"/>
      <c r="AL390" s="920"/>
      <c r="AM390" s="920"/>
      <c r="AN390" s="920"/>
      <c r="AO390" s="920"/>
      <c r="AP390" s="920"/>
      <c r="AQ390" s="920"/>
      <c r="AR390" s="920"/>
      <c r="AS390" s="920"/>
      <c r="AT390" s="920"/>
      <c r="AU390" s="920"/>
      <c r="AV390" s="920"/>
      <c r="AW390" s="920"/>
      <c r="AX390" s="920"/>
      <c r="AY390" s="920"/>
      <c r="AZ390" s="920"/>
      <c r="BA390" s="920"/>
      <c r="BB390" s="920"/>
      <c r="BC390" s="920"/>
      <c r="BD390" s="920"/>
      <c r="BE390" s="920"/>
      <c r="BF390" s="920"/>
      <c r="BG390" s="920"/>
      <c r="BH390" s="920"/>
      <c r="BI390" s="920"/>
      <c r="BJ390" s="920"/>
      <c r="BK390" s="920"/>
      <c r="BL390" s="920"/>
    </row>
    <row r="391" spans="7:131" ht="18.95" customHeight="1">
      <c r="G391"/>
      <c r="H391"/>
      <c r="I391"/>
      <c r="J391" s="2331"/>
      <c r="K391" s="907" t="s">
        <v>3067</v>
      </c>
      <c r="L391" s="908"/>
      <c r="M391" s="908"/>
      <c r="N391" s="908"/>
      <c r="O391" s="908"/>
      <c r="P391" s="908"/>
      <c r="Q391" s="908"/>
      <c r="R391" s="908"/>
      <c r="S391" s="908"/>
      <c r="T391" s="909"/>
      <c r="AD391" s="920"/>
      <c r="AE391" s="920"/>
      <c r="AF391" s="920"/>
      <c r="AG391" s="920"/>
      <c r="AH391" s="920"/>
      <c r="AI391" s="920"/>
      <c r="AJ391" s="920"/>
      <c r="AK391" s="920"/>
      <c r="AL391" s="920"/>
      <c r="AM391" s="920"/>
      <c r="AN391" s="920"/>
      <c r="AO391" s="920"/>
      <c r="AS391" s="920"/>
      <c r="AT391" s="920"/>
      <c r="AU391" s="920"/>
      <c r="AV391" s="920"/>
      <c r="AW391" s="920"/>
      <c r="AX391" s="920"/>
      <c r="AY391" s="920"/>
      <c r="AZ391" s="920"/>
      <c r="BA391" s="920"/>
      <c r="BB391" s="920"/>
      <c r="BC391" s="920"/>
      <c r="BD391" s="920"/>
      <c r="BE391" s="920"/>
      <c r="BF391" s="920"/>
      <c r="BG391" s="920"/>
      <c r="BH391" s="920"/>
      <c r="BI391" s="920"/>
      <c r="BJ391" s="920"/>
    </row>
    <row r="392" spans="7:131" ht="9.9499999999999993" customHeight="1">
      <c r="G392"/>
      <c r="H392"/>
      <c r="I392"/>
      <c r="J392" s="916"/>
      <c r="K392" s="2331"/>
      <c r="L392" s="2331"/>
      <c r="M392" s="2331"/>
      <c r="N392" s="2331"/>
      <c r="O392" s="2331"/>
      <c r="P392" s="2331"/>
      <c r="Q392" s="2331"/>
      <c r="R392" s="2331"/>
      <c r="S392" s="2331"/>
      <c r="T392" s="2331"/>
      <c r="U392" s="914"/>
      <c r="V392" s="914"/>
      <c r="W392" s="914"/>
      <c r="X392" s="914"/>
      <c r="Y392" s="914"/>
      <c r="Z392" s="941"/>
      <c r="AA392" s="941"/>
      <c r="AB392" s="941"/>
      <c r="AC392" s="941"/>
      <c r="AD392" s="941"/>
      <c r="AE392" s="941"/>
      <c r="AF392" s="941"/>
      <c r="AG392" s="941"/>
      <c r="AH392" s="941"/>
      <c r="AI392" s="941"/>
      <c r="AJ392" s="941"/>
      <c r="AK392" s="941"/>
      <c r="AL392" s="941"/>
      <c r="AM392" s="941"/>
      <c r="AN392" s="941"/>
      <c r="AO392" s="941"/>
      <c r="AP392" s="941"/>
      <c r="AQ392" s="941"/>
      <c r="AR392" s="941"/>
      <c r="AS392" s="941"/>
      <c r="AT392" s="941"/>
      <c r="AU392" s="941"/>
      <c r="AV392" s="941"/>
      <c r="AW392" s="941"/>
      <c r="AX392" s="941"/>
      <c r="AY392" s="941"/>
      <c r="AZ392" s="941"/>
      <c r="BA392" s="941"/>
      <c r="BB392" s="941"/>
      <c r="BC392" s="941"/>
      <c r="BD392" s="941"/>
      <c r="BE392" s="941"/>
      <c r="BF392" s="941"/>
      <c r="BG392" s="941"/>
      <c r="BH392" s="941"/>
      <c r="BI392" s="941"/>
      <c r="BJ392" s="941"/>
      <c r="BK392" s="941"/>
      <c r="BL392" s="941"/>
      <c r="BM392" s="941"/>
      <c r="BN392" s="941"/>
      <c r="BO392" s="941"/>
      <c r="BP392" s="941"/>
      <c r="BQ392" s="1316"/>
      <c r="BR392" s="1316"/>
      <c r="BS392" s="1316"/>
      <c r="BT392" s="1316"/>
      <c r="BU392" s="941"/>
      <c r="BV392" s="941"/>
      <c r="BW392" s="942"/>
    </row>
    <row r="393" spans="7:131" ht="18.95" customHeight="1">
      <c r="J393" s="935"/>
      <c r="K393" s="2325" t="s">
        <v>1630</v>
      </c>
      <c r="L393" s="938"/>
      <c r="M393" s="938"/>
      <c r="O393" s="1154" t="s">
        <v>1950</v>
      </c>
      <c r="P393" s="1155"/>
      <c r="Q393" s="1155"/>
      <c r="R393" s="1155"/>
      <c r="S393" s="1155"/>
      <c r="T393" s="1156"/>
      <c r="U393" s="946" t="s">
        <v>1115</v>
      </c>
      <c r="V393" s="486" t="s">
        <v>737</v>
      </c>
      <c r="W393" s="486" t="s">
        <v>2318</v>
      </c>
      <c r="AE393" s="920"/>
      <c r="AF393" s="920"/>
      <c r="AG393" s="920"/>
      <c r="AH393" s="920"/>
      <c r="AI393" s="920"/>
      <c r="AJ393" s="920"/>
      <c r="AK393" s="920"/>
      <c r="AL393" s="920"/>
      <c r="AM393" s="920"/>
      <c r="AN393" s="920"/>
      <c r="AO393" s="920"/>
      <c r="AP393" s="920"/>
      <c r="AQ393" s="920"/>
      <c r="AR393" s="920"/>
      <c r="AS393" s="920"/>
      <c r="AT393" s="920"/>
      <c r="AU393" s="920"/>
      <c r="AV393" s="920"/>
      <c r="AW393" s="920"/>
      <c r="AX393" s="920"/>
      <c r="AY393" s="920"/>
      <c r="AZ393" s="920"/>
      <c r="BA393" s="920"/>
      <c r="BB393" s="920"/>
      <c r="BC393" s="920"/>
      <c r="BD393" s="920"/>
      <c r="BE393" s="920"/>
      <c r="BF393" s="920"/>
      <c r="BG393" s="920"/>
      <c r="BH393" s="920"/>
      <c r="BI393" s="920"/>
      <c r="BJ393" s="920"/>
      <c r="BK393" s="920"/>
      <c r="BL393" s="920"/>
      <c r="BM393" s="920"/>
      <c r="BQ393" s="926" t="s">
        <v>1544</v>
      </c>
      <c r="BR393" s="927"/>
      <c r="BS393" s="928"/>
      <c r="BT393" s="926" t="s">
        <v>1623</v>
      </c>
      <c r="BU393" s="927"/>
      <c r="BV393" s="928"/>
      <c r="BW393" s="937"/>
    </row>
    <row r="394" spans="7:131" ht="9.9499999999999993" customHeight="1">
      <c r="J394" s="935"/>
      <c r="K394" s="2325"/>
      <c r="L394" s="920"/>
      <c r="M394" s="920"/>
      <c r="N394" s="920"/>
      <c r="O394" s="920"/>
      <c r="P394" s="920"/>
      <c r="Q394" s="920"/>
      <c r="R394" s="920"/>
      <c r="S394" s="920"/>
      <c r="T394" s="920"/>
      <c r="U394" s="920"/>
      <c r="V394" s="920"/>
      <c r="W394" s="920"/>
      <c r="X394" s="920"/>
      <c r="Y394" s="920"/>
      <c r="Z394" s="920"/>
      <c r="AA394" s="920"/>
      <c r="AB394" s="920"/>
      <c r="AC394" s="920"/>
      <c r="AD394" s="920"/>
      <c r="AE394" s="920"/>
      <c r="AF394" s="920"/>
      <c r="AG394" s="920"/>
      <c r="AH394" s="920"/>
      <c r="AI394" s="920"/>
      <c r="AJ394" s="920"/>
      <c r="AK394" s="920"/>
      <c r="AL394" s="920"/>
      <c r="AM394" s="920"/>
      <c r="AN394" s="920"/>
      <c r="AO394" s="920"/>
      <c r="AP394" s="920"/>
      <c r="AQ394" s="920"/>
      <c r="AR394" s="920"/>
      <c r="AS394" s="920"/>
      <c r="AT394" s="920"/>
      <c r="AU394" s="920"/>
      <c r="AV394" s="920"/>
      <c r="AW394" s="920"/>
      <c r="AX394" s="920"/>
      <c r="AY394" s="920"/>
      <c r="AZ394" s="920"/>
      <c r="BA394" s="920"/>
      <c r="BB394" s="920"/>
      <c r="BC394" s="920"/>
      <c r="BD394" s="920"/>
      <c r="BE394" s="920"/>
      <c r="BF394" s="920"/>
      <c r="BG394" s="920"/>
      <c r="BH394" s="920"/>
      <c r="BI394" s="920"/>
      <c r="BJ394" s="920"/>
      <c r="BK394" s="920"/>
      <c r="BL394" s="920"/>
      <c r="BM394" s="920"/>
      <c r="BN394" s="920"/>
      <c r="BO394" s="920"/>
      <c r="BP394" s="920"/>
      <c r="BQ394" s="920"/>
      <c r="BR394" s="920"/>
      <c r="BS394" s="920"/>
      <c r="BT394" s="920"/>
      <c r="BU394" s="920"/>
      <c r="BV394" s="920"/>
      <c r="BW394" s="937"/>
    </row>
    <row r="395" spans="7:131" ht="18.95" customHeight="1">
      <c r="J395" s="935"/>
      <c r="K395" s="949" t="s">
        <v>1542</v>
      </c>
      <c r="L395" s="981"/>
      <c r="M395" s="938"/>
      <c r="N395" s="938"/>
      <c r="O395" s="982" t="s">
        <v>1521</v>
      </c>
      <c r="P395" s="983"/>
      <c r="Q395" s="983"/>
      <c r="R395" s="983"/>
      <c r="S395" s="986" t="s">
        <v>912</v>
      </c>
      <c r="T395" s="910" t="s">
        <v>1627</v>
      </c>
      <c r="U395" s="981"/>
      <c r="V395" s="938"/>
      <c r="W395" s="982" t="s">
        <v>1521</v>
      </c>
      <c r="X395" s="983"/>
      <c r="Y395" s="983"/>
      <c r="Z395" s="983"/>
      <c r="AA395" s="986" t="s">
        <v>912</v>
      </c>
      <c r="AB395" s="910" t="s">
        <v>1656</v>
      </c>
      <c r="AC395" s="981"/>
      <c r="AD395" s="938"/>
      <c r="AE395" s="982" t="s">
        <v>1521</v>
      </c>
      <c r="AF395" s="983"/>
      <c r="AG395" s="983"/>
      <c r="AH395" s="983"/>
      <c r="AI395" s="986" t="s">
        <v>912</v>
      </c>
      <c r="AJ395" s="910" t="s">
        <v>1657</v>
      </c>
      <c r="AK395" s="981"/>
      <c r="AL395" s="938"/>
      <c r="AM395" s="982" t="s">
        <v>1521</v>
      </c>
      <c r="AN395" s="983"/>
      <c r="AO395" s="983"/>
      <c r="AP395" s="983"/>
      <c r="AQ395" s="984"/>
      <c r="AR395" s="910" t="s">
        <v>1629</v>
      </c>
      <c r="AS395" s="981"/>
      <c r="AT395" s="938"/>
      <c r="AU395" s="982" t="s">
        <v>1521</v>
      </c>
      <c r="AV395" s="983"/>
      <c r="AW395" s="983"/>
      <c r="AX395" s="983"/>
      <c r="AY395" s="984"/>
      <c r="AZ395" s="920"/>
      <c r="BA395" s="920"/>
      <c r="BB395" s="920"/>
      <c r="BC395" s="920"/>
      <c r="BD395" s="920"/>
      <c r="BE395" s="920"/>
      <c r="BF395" s="920"/>
      <c r="BG395" s="920"/>
      <c r="BH395" s="920"/>
      <c r="BI395" s="920"/>
      <c r="BJ395" s="920"/>
      <c r="BK395" s="920"/>
      <c r="BL395" s="920"/>
      <c r="BM395" s="920"/>
      <c r="BN395" s="920"/>
      <c r="BO395" s="920"/>
      <c r="BP395" s="920"/>
      <c r="BW395" s="937"/>
    </row>
    <row r="396" spans="7:131" ht="9.9499999999999993" customHeight="1">
      <c r="J396" s="935"/>
      <c r="K396" s="2325"/>
      <c r="L396" s="920"/>
      <c r="M396" s="920"/>
      <c r="N396" s="920"/>
      <c r="O396" s="920"/>
      <c r="P396" s="920"/>
      <c r="Q396" s="920"/>
      <c r="R396" s="920"/>
      <c r="S396" s="920"/>
      <c r="T396" s="920"/>
      <c r="U396" s="920"/>
      <c r="V396" s="920"/>
      <c r="W396" s="920"/>
      <c r="X396" s="920"/>
      <c r="Y396" s="920"/>
      <c r="Z396" s="920"/>
      <c r="AA396" s="920"/>
      <c r="AB396" s="920"/>
      <c r="AC396" s="920"/>
      <c r="AD396" s="920"/>
      <c r="AE396" s="920"/>
      <c r="AF396" s="920"/>
      <c r="AG396" s="920"/>
      <c r="AH396" s="920"/>
      <c r="AI396" s="920"/>
      <c r="AJ396" s="920"/>
      <c r="AK396" s="920"/>
      <c r="AL396" s="920"/>
      <c r="AM396" s="920"/>
      <c r="AN396" s="920"/>
      <c r="AO396" s="920"/>
      <c r="AP396" s="920"/>
      <c r="AQ396" s="920"/>
      <c r="AR396" s="920"/>
      <c r="AS396" s="920"/>
      <c r="AT396" s="920"/>
      <c r="AU396" s="920"/>
      <c r="AV396" s="920"/>
      <c r="AW396" s="920"/>
      <c r="AX396" s="920"/>
      <c r="AY396" s="920"/>
      <c r="AZ396" s="920"/>
      <c r="BA396" s="920"/>
      <c r="BB396" s="920"/>
      <c r="BC396" s="920"/>
      <c r="BD396" s="920"/>
      <c r="BE396" s="920"/>
      <c r="BF396" s="920"/>
      <c r="BG396" s="920"/>
      <c r="BH396" s="920"/>
      <c r="BI396" s="920"/>
      <c r="BJ396" s="920"/>
      <c r="BK396" s="920"/>
      <c r="BL396" s="920"/>
      <c r="BM396" s="920"/>
      <c r="BN396" s="920"/>
      <c r="BO396" s="920"/>
      <c r="BP396" s="920"/>
      <c r="BQ396" s="920"/>
      <c r="BR396" s="920"/>
      <c r="BS396" s="920"/>
      <c r="BT396" s="920"/>
      <c r="BU396" s="920"/>
      <c r="BV396" s="920"/>
      <c r="BW396" s="937"/>
    </row>
    <row r="397" spans="7:131" ht="18.95" customHeight="1">
      <c r="J397" s="935"/>
      <c r="K397" s="949" t="s">
        <v>1522</v>
      </c>
      <c r="L397" s="752"/>
      <c r="M397" s="752"/>
      <c r="N397" s="752"/>
      <c r="O397" s="2868" t="s">
        <v>3410</v>
      </c>
      <c r="P397" s="2869"/>
      <c r="Q397" s="2870"/>
      <c r="R397" s="946" t="s">
        <v>1115</v>
      </c>
      <c r="S397" s="2865" t="s">
        <v>1523</v>
      </c>
      <c r="T397" s="2866"/>
      <c r="U397" s="2867"/>
      <c r="V397" s="946" t="s">
        <v>1115</v>
      </c>
      <c r="W397" s="2865" t="s">
        <v>1524</v>
      </c>
      <c r="X397" s="2866"/>
      <c r="Y397" s="2867"/>
      <c r="Z397" s="946" t="s">
        <v>1115</v>
      </c>
      <c r="AA397" s="920"/>
      <c r="AB397" s="920"/>
      <c r="AC397" s="920"/>
      <c r="AD397" s="920"/>
      <c r="AE397" s="920"/>
      <c r="AF397" s="920"/>
      <c r="AG397" s="920"/>
      <c r="AH397" s="920"/>
      <c r="AI397" s="920"/>
      <c r="AJ397" s="920"/>
      <c r="AK397" s="920"/>
      <c r="AL397" s="920"/>
      <c r="AM397" s="920"/>
      <c r="AN397" s="920"/>
      <c r="AO397" s="920"/>
      <c r="AP397" s="920"/>
      <c r="AQ397" s="920"/>
      <c r="AR397" s="920"/>
      <c r="AS397" s="920"/>
      <c r="AT397" s="920"/>
      <c r="AU397" s="920"/>
      <c r="AV397" s="920"/>
      <c r="AW397" s="920"/>
      <c r="AX397" s="920"/>
      <c r="AY397" s="920"/>
      <c r="AZ397" s="920"/>
      <c r="BA397" s="920"/>
      <c r="BB397" s="920"/>
      <c r="BC397" s="920"/>
      <c r="BD397" s="920"/>
      <c r="BE397" s="920"/>
      <c r="BF397" s="920"/>
      <c r="BG397" s="920"/>
      <c r="BH397" s="920"/>
      <c r="BI397" s="920"/>
      <c r="BJ397" s="920"/>
      <c r="BK397" s="920"/>
      <c r="BL397" s="920"/>
      <c r="BM397" s="920"/>
      <c r="BN397" s="920"/>
      <c r="BO397" s="920"/>
      <c r="BP397" s="920"/>
      <c r="BQ397" s="920"/>
      <c r="BR397" s="920"/>
      <c r="BS397" s="920"/>
      <c r="BT397" s="920"/>
      <c r="BU397" s="920"/>
      <c r="BV397" s="920"/>
      <c r="BW397" s="937"/>
    </row>
    <row r="398" spans="7:131" ht="9.9499999999999993" customHeight="1">
      <c r="J398" s="935"/>
      <c r="K398" s="920"/>
      <c r="L398" s="920"/>
      <c r="M398" s="920"/>
      <c r="N398" s="920"/>
      <c r="O398" s="920"/>
      <c r="P398" s="920"/>
      <c r="Q398" s="920"/>
      <c r="R398" s="920"/>
      <c r="S398" s="920"/>
      <c r="T398" s="920"/>
      <c r="U398" s="920"/>
      <c r="V398" s="920"/>
      <c r="W398" s="920"/>
      <c r="X398" s="920"/>
      <c r="Y398" s="920"/>
      <c r="Z398" s="920"/>
      <c r="AA398" s="920"/>
      <c r="AB398" s="920"/>
      <c r="AC398" s="920"/>
      <c r="AD398" s="920"/>
      <c r="AE398" s="920"/>
      <c r="AF398" s="920"/>
      <c r="AG398" s="920"/>
      <c r="AH398" s="920"/>
      <c r="AI398" s="920"/>
      <c r="AJ398" s="920"/>
      <c r="AK398" s="920"/>
      <c r="AL398" s="920"/>
      <c r="AM398" s="920"/>
      <c r="AN398" s="920"/>
      <c r="AO398" s="920"/>
      <c r="AP398" s="920"/>
      <c r="AQ398" s="920"/>
      <c r="AR398" s="920"/>
      <c r="AS398" s="920"/>
      <c r="AT398" s="920"/>
      <c r="AU398" s="920"/>
      <c r="AV398" s="920"/>
      <c r="AW398" s="920"/>
      <c r="AX398" s="920"/>
      <c r="AY398" s="920"/>
      <c r="AZ398" s="920"/>
      <c r="BA398" s="920"/>
      <c r="BB398" s="920"/>
      <c r="BC398" s="920"/>
      <c r="BD398" s="920"/>
      <c r="BE398" s="920"/>
      <c r="BF398" s="920"/>
      <c r="BG398" s="920"/>
      <c r="BH398" s="920"/>
      <c r="BI398" s="920"/>
      <c r="BJ398" s="920"/>
      <c r="BK398" s="920"/>
      <c r="BL398" s="920"/>
      <c r="BM398" s="920"/>
      <c r="BN398" s="920"/>
      <c r="BO398" s="920"/>
      <c r="BP398" s="920"/>
      <c r="BQ398" s="920"/>
      <c r="BR398" s="920"/>
      <c r="BS398" s="920"/>
      <c r="BT398" s="920"/>
      <c r="BU398" s="920"/>
      <c r="BV398" s="920"/>
      <c r="BW398" s="937"/>
    </row>
    <row r="399" spans="7:131" ht="18.95" customHeight="1">
      <c r="J399" s="935"/>
      <c r="K399" s="2797" t="s">
        <v>1586</v>
      </c>
      <c r="L399" s="2848"/>
      <c r="M399" s="2848"/>
      <c r="N399" s="2848"/>
      <c r="O399" s="2848"/>
      <c r="P399" s="2848"/>
      <c r="Q399" s="2848"/>
      <c r="R399" s="2848"/>
      <c r="S399" s="2848"/>
      <c r="T399" s="2848"/>
      <c r="U399" s="2799"/>
      <c r="V399" s="2310" t="s">
        <v>1527</v>
      </c>
      <c r="W399" s="2312"/>
      <c r="X399" s="2312"/>
      <c r="Y399" s="2312"/>
      <c r="Z399" s="2312"/>
      <c r="AA399" s="2312"/>
      <c r="AB399" s="2312"/>
      <c r="AC399" s="2312"/>
      <c r="AD399" s="2312"/>
      <c r="AE399" s="2312"/>
      <c r="AF399" s="2312"/>
      <c r="AG399" s="2312"/>
      <c r="AH399" s="2312"/>
      <c r="AI399" s="2312"/>
      <c r="AJ399" s="2312"/>
      <c r="AK399" s="2312"/>
      <c r="AL399" s="2312"/>
      <c r="AM399" s="2311"/>
      <c r="AN399" s="2797" t="s">
        <v>1534</v>
      </c>
      <c r="AO399" s="2848"/>
      <c r="AP399" s="2799"/>
      <c r="AQ399" s="2797" t="s">
        <v>1535</v>
      </c>
      <c r="AR399" s="2848"/>
      <c r="AS399" s="2799"/>
      <c r="AT399" s="1343" t="s">
        <v>2147</v>
      </c>
      <c r="AU399" s="1362"/>
      <c r="AV399" s="1060"/>
      <c r="AW399" s="1060"/>
      <c r="AX399" s="1060"/>
      <c r="AY399" s="1060"/>
      <c r="AZ399" s="1060"/>
      <c r="BA399" s="1060"/>
      <c r="BB399" s="1061"/>
      <c r="BC399" s="929" t="s">
        <v>2122</v>
      </c>
      <c r="BD399" s="930"/>
      <c r="BE399" s="930"/>
      <c r="BF399" s="930"/>
      <c r="BG399" s="930"/>
      <c r="BH399" s="931"/>
      <c r="BI399" s="930" t="s">
        <v>1612</v>
      </c>
      <c r="BJ399" s="930"/>
      <c r="BK399" s="930"/>
      <c r="BL399" s="930"/>
      <c r="BM399" s="931"/>
      <c r="BN399" s="930"/>
      <c r="BO399" s="930"/>
      <c r="BP399" s="931"/>
      <c r="BQ399" s="2810" t="s">
        <v>1525</v>
      </c>
      <c r="BR399" s="2848"/>
      <c r="BS399" s="2848"/>
      <c r="BT399" s="2799"/>
      <c r="BU399" s="2907" t="s">
        <v>2959</v>
      </c>
      <c r="BV399" s="2908"/>
      <c r="BW399" s="937"/>
    </row>
    <row r="400" spans="7:131" ht="18.95" customHeight="1">
      <c r="J400" s="935"/>
      <c r="K400" s="2797" t="s">
        <v>699</v>
      </c>
      <c r="L400" s="2848"/>
      <c r="M400" s="2848"/>
      <c r="N400" s="2799"/>
      <c r="O400" s="2797" t="s">
        <v>700</v>
      </c>
      <c r="P400" s="2848"/>
      <c r="Q400" s="2848"/>
      <c r="R400" s="2799"/>
      <c r="S400" s="2797" t="s">
        <v>1531</v>
      </c>
      <c r="T400" s="2848"/>
      <c r="U400" s="2799"/>
      <c r="V400" s="2797" t="s">
        <v>1561</v>
      </c>
      <c r="W400" s="2848"/>
      <c r="X400" s="2799"/>
      <c r="Y400" s="2797" t="s">
        <v>1528</v>
      </c>
      <c r="Z400" s="2848"/>
      <c r="AA400" s="2848"/>
      <c r="AB400" s="2848"/>
      <c r="AC400" s="2799"/>
      <c r="AD400" s="2797" t="s">
        <v>1529</v>
      </c>
      <c r="AE400" s="2848"/>
      <c r="AF400" s="2848"/>
      <c r="AG400" s="2848"/>
      <c r="AH400" s="2848"/>
      <c r="AI400" s="2848"/>
      <c r="AJ400" s="2799"/>
      <c r="AK400" s="966" t="s">
        <v>1530</v>
      </c>
      <c r="AL400" s="1361"/>
      <c r="AM400" s="968"/>
      <c r="AN400" s="2849"/>
      <c r="AO400" s="2850"/>
      <c r="AP400" s="2851"/>
      <c r="AQ400" s="2849"/>
      <c r="AR400" s="2850"/>
      <c r="AS400" s="2851"/>
      <c r="AT400" s="1059" t="s">
        <v>3412</v>
      </c>
      <c r="AU400" s="1060"/>
      <c r="AV400" s="1060"/>
      <c r="AW400" s="1059" t="s">
        <v>2138</v>
      </c>
      <c r="AX400" s="1060"/>
      <c r="AY400" s="1060"/>
      <c r="AZ400" s="1059" t="s">
        <v>2139</v>
      </c>
      <c r="BA400" s="1060"/>
      <c r="BB400" s="1061"/>
      <c r="BC400" s="963" t="s">
        <v>1545</v>
      </c>
      <c r="BD400" s="964"/>
      <c r="BE400" s="965"/>
      <c r="BF400" s="930" t="s">
        <v>1618</v>
      </c>
      <c r="BG400" s="930"/>
      <c r="BH400" s="931"/>
      <c r="BI400" s="929" t="s">
        <v>1583</v>
      </c>
      <c r="BJ400" s="930"/>
      <c r="BK400" s="929" t="s">
        <v>1592</v>
      </c>
      <c r="BL400" s="930"/>
      <c r="BM400" s="931"/>
      <c r="BN400" s="929" t="s">
        <v>1585</v>
      </c>
      <c r="BO400" s="930"/>
      <c r="BP400" s="931"/>
      <c r="BQ400" s="2800"/>
      <c r="BR400" s="2801"/>
      <c r="BS400" s="2801"/>
      <c r="BT400" s="2802"/>
      <c r="BU400" s="2909"/>
      <c r="BV400" s="2910"/>
      <c r="BW400" s="937"/>
    </row>
    <row r="401" spans="6:131" ht="18.95" customHeight="1">
      <c r="J401" s="935"/>
      <c r="K401" s="2832" t="s">
        <v>1560</v>
      </c>
      <c r="L401" s="2806"/>
      <c r="M401" s="2806"/>
      <c r="N401" s="2793"/>
      <c r="O401" s="2832">
        <v>12345</v>
      </c>
      <c r="P401" s="2806"/>
      <c r="Q401" s="2806"/>
      <c r="R401" s="2793"/>
      <c r="S401" s="2832" t="s">
        <v>1518</v>
      </c>
      <c r="T401" s="2806"/>
      <c r="U401" s="2793"/>
      <c r="V401" s="2832" t="s">
        <v>1526</v>
      </c>
      <c r="W401" s="2806"/>
      <c r="X401" s="2793"/>
      <c r="Y401" s="2832" t="s">
        <v>1526</v>
      </c>
      <c r="Z401" s="2806"/>
      <c r="AA401" s="2806"/>
      <c r="AB401" s="2806"/>
      <c r="AC401" s="2793"/>
      <c r="AD401" s="2832" t="s">
        <v>1562</v>
      </c>
      <c r="AE401" s="2806"/>
      <c r="AF401" s="2806"/>
      <c r="AG401" s="2806"/>
      <c r="AH401" s="2806"/>
      <c r="AI401" s="2806"/>
      <c r="AJ401" s="2793"/>
      <c r="AK401" s="2285" t="s">
        <v>1532</v>
      </c>
      <c r="AL401" s="2382"/>
      <c r="AM401" s="2383"/>
      <c r="AN401" s="2825" t="s">
        <v>1596</v>
      </c>
      <c r="AO401" s="2826"/>
      <c r="AP401" s="2827"/>
      <c r="AQ401" s="2825">
        <v>1</v>
      </c>
      <c r="AR401" s="2826"/>
      <c r="AS401" s="2827"/>
      <c r="AT401" s="1388" t="s">
        <v>3410</v>
      </c>
      <c r="AU401" s="955"/>
      <c r="AV401" s="955"/>
      <c r="AW401" s="954" t="s">
        <v>1523</v>
      </c>
      <c r="AX401" s="955"/>
      <c r="AY401" s="955"/>
      <c r="AZ401" s="954" t="s">
        <v>1524</v>
      </c>
      <c r="BA401" s="955"/>
      <c r="BB401" s="971"/>
      <c r="BC401" s="954" t="s">
        <v>1595</v>
      </c>
      <c r="BD401" s="955"/>
      <c r="BE401" s="971"/>
      <c r="BF401" s="954">
        <v>1</v>
      </c>
      <c r="BG401" s="955"/>
      <c r="BH401" s="971"/>
      <c r="BI401" s="954" t="s">
        <v>1590</v>
      </c>
      <c r="BJ401" s="955"/>
      <c r="BK401" s="1006">
        <v>15</v>
      </c>
      <c r="BL401" s="1007"/>
      <c r="BM401" s="1008"/>
      <c r="BN401" s="1009" t="s">
        <v>1520</v>
      </c>
      <c r="BO401" s="1007"/>
      <c r="BP401" s="1008"/>
      <c r="BQ401" s="954" t="s">
        <v>1526</v>
      </c>
      <c r="BR401" s="955"/>
      <c r="BS401" s="955"/>
      <c r="BT401" s="971"/>
      <c r="BU401" s="954" t="s">
        <v>1663</v>
      </c>
      <c r="BV401" s="971"/>
      <c r="BW401" s="937"/>
    </row>
    <row r="402" spans="6:131" ht="18.95" customHeight="1">
      <c r="J402" s="935"/>
      <c r="K402" s="2831" t="s">
        <v>1560</v>
      </c>
      <c r="L402" s="2808"/>
      <c r="M402" s="2808"/>
      <c r="N402" s="2809"/>
      <c r="O402" s="2831">
        <v>12345</v>
      </c>
      <c r="P402" s="2808"/>
      <c r="Q402" s="2808"/>
      <c r="R402" s="2809"/>
      <c r="S402" s="2831" t="s">
        <v>1518</v>
      </c>
      <c r="T402" s="2808"/>
      <c r="U402" s="2809"/>
      <c r="V402" s="2831" t="s">
        <v>1526</v>
      </c>
      <c r="W402" s="2808"/>
      <c r="X402" s="2809"/>
      <c r="Y402" s="2831" t="s">
        <v>1526</v>
      </c>
      <c r="Z402" s="2808"/>
      <c r="AA402" s="2808"/>
      <c r="AB402" s="2808"/>
      <c r="AC402" s="2809"/>
      <c r="AD402" s="2831" t="s">
        <v>1562</v>
      </c>
      <c r="AE402" s="2808"/>
      <c r="AF402" s="2808"/>
      <c r="AG402" s="2808"/>
      <c r="AH402" s="2808"/>
      <c r="AI402" s="2808"/>
      <c r="AJ402" s="2809"/>
      <c r="AK402" s="932" t="s">
        <v>1532</v>
      </c>
      <c r="AL402" s="933"/>
      <c r="AM402" s="934"/>
      <c r="AN402" s="2828" t="s">
        <v>1596</v>
      </c>
      <c r="AO402" s="2829"/>
      <c r="AP402" s="2830"/>
      <c r="AQ402" s="2828">
        <v>2</v>
      </c>
      <c r="AR402" s="2829"/>
      <c r="AS402" s="2830"/>
      <c r="AT402" s="1388" t="s">
        <v>3410</v>
      </c>
      <c r="AU402" s="955"/>
      <c r="AV402" s="955"/>
      <c r="AW402" s="954" t="s">
        <v>1523</v>
      </c>
      <c r="AX402" s="955"/>
      <c r="AY402" s="955"/>
      <c r="AZ402" s="954" t="s">
        <v>1524</v>
      </c>
      <c r="BA402" s="955"/>
      <c r="BB402" s="971"/>
      <c r="BC402" s="954" t="s">
        <v>1595</v>
      </c>
      <c r="BD402" s="955"/>
      <c r="BE402" s="971"/>
      <c r="BF402" s="954">
        <v>1</v>
      </c>
      <c r="BG402" s="955"/>
      <c r="BH402" s="971"/>
      <c r="BI402" s="954" t="s">
        <v>1590</v>
      </c>
      <c r="BJ402" s="955"/>
      <c r="BK402" s="1006">
        <v>20</v>
      </c>
      <c r="BL402" s="1007"/>
      <c r="BM402" s="1008"/>
      <c r="BN402" s="1009" t="s">
        <v>1520</v>
      </c>
      <c r="BO402" s="1007"/>
      <c r="BP402" s="1008"/>
      <c r="BQ402" s="954" t="s">
        <v>1526</v>
      </c>
      <c r="BR402" s="955"/>
      <c r="BS402" s="955"/>
      <c r="BT402" s="971"/>
      <c r="BU402" s="954" t="s">
        <v>2524</v>
      </c>
      <c r="BV402" s="971"/>
      <c r="BW402" s="937"/>
    </row>
    <row r="403" spans="6:131" ht="5.0999999999999996" customHeight="1">
      <c r="J403" s="935"/>
      <c r="K403" s="911"/>
      <c r="L403" s="911"/>
      <c r="M403" s="911"/>
      <c r="N403" s="911"/>
      <c r="O403" s="911"/>
      <c r="P403" s="974"/>
      <c r="Q403" s="974"/>
      <c r="R403" s="974"/>
      <c r="S403" s="974"/>
      <c r="T403" s="974"/>
      <c r="U403" s="974"/>
      <c r="V403" s="974"/>
      <c r="W403" s="974"/>
      <c r="X403" s="974"/>
      <c r="Y403" s="974"/>
      <c r="Z403" s="974"/>
      <c r="AA403" s="974"/>
      <c r="AB403" s="911"/>
      <c r="AC403" s="911"/>
      <c r="AD403" s="911"/>
      <c r="AE403" s="911"/>
      <c r="AF403" s="911"/>
      <c r="AG403" s="911"/>
      <c r="AH403" s="911"/>
      <c r="AI403" s="911"/>
      <c r="AJ403" s="911"/>
      <c r="AK403" s="911"/>
      <c r="AL403" s="920"/>
      <c r="AM403" s="920"/>
      <c r="AN403" s="911"/>
      <c r="AO403" s="911"/>
      <c r="AP403" s="911"/>
      <c r="AQ403" s="920"/>
      <c r="AR403" s="920"/>
      <c r="AS403" s="920"/>
      <c r="AT403" s="920"/>
      <c r="AU403" s="920"/>
      <c r="AV403" s="920"/>
      <c r="AW403" s="920"/>
      <c r="AX403" s="920"/>
      <c r="AY403" s="920"/>
      <c r="AZ403" s="920"/>
      <c r="BA403" s="920"/>
      <c r="BB403" s="920"/>
      <c r="BC403" s="920"/>
      <c r="BD403" s="920"/>
      <c r="BE403" s="920"/>
      <c r="BF403" s="920"/>
      <c r="BG403" s="920"/>
      <c r="BH403" s="920"/>
      <c r="BI403" s="920"/>
      <c r="BJ403" s="920"/>
      <c r="BK403" s="920"/>
      <c r="BL403" s="920"/>
      <c r="BM403" s="920"/>
      <c r="BN403" s="920"/>
      <c r="BO403" s="920"/>
      <c r="BP403" s="920"/>
      <c r="BQ403" s="920"/>
      <c r="BR403" s="920"/>
      <c r="BS403" s="920"/>
      <c r="BT403" s="920"/>
      <c r="BU403" s="920"/>
      <c r="BV403" s="920"/>
      <c r="BW403" s="937"/>
    </row>
    <row r="404" spans="6:131" ht="5.0999999999999996" customHeight="1">
      <c r="J404" s="935"/>
      <c r="K404" s="1354"/>
      <c r="L404" s="1354"/>
      <c r="M404" s="1354"/>
      <c r="N404" s="1354"/>
      <c r="O404" s="1354"/>
      <c r="P404" s="1354"/>
      <c r="Q404" s="1354"/>
      <c r="R404" s="1354"/>
      <c r="S404" s="1354"/>
      <c r="T404" s="1354"/>
      <c r="U404" s="1354"/>
      <c r="V404" s="1354"/>
      <c r="W404" s="1354"/>
      <c r="X404" s="1354"/>
      <c r="Y404" s="1354"/>
      <c r="Z404" s="1354"/>
      <c r="AA404" s="1354"/>
      <c r="AB404" s="1354"/>
      <c r="AC404" s="1354"/>
      <c r="AD404" s="1354"/>
      <c r="AE404" s="1354"/>
      <c r="AF404" s="1354"/>
      <c r="AG404" s="1354"/>
      <c r="AH404" s="1354"/>
      <c r="AI404" s="1354"/>
      <c r="AJ404" s="1354"/>
      <c r="AK404" s="1354"/>
      <c r="AL404" s="1354"/>
      <c r="AM404" s="1354"/>
      <c r="AN404" s="1354"/>
      <c r="AO404" s="1354"/>
      <c r="AP404" s="1354"/>
      <c r="AQ404" s="1354"/>
      <c r="AR404" s="1354"/>
      <c r="AS404" s="1354"/>
      <c r="AT404" s="1354"/>
      <c r="AU404" s="1354"/>
      <c r="AV404" s="1354"/>
      <c r="AW404" s="1354"/>
      <c r="AX404" s="1354"/>
      <c r="AY404" s="1354"/>
      <c r="AZ404" s="1354"/>
      <c r="BA404" s="1354"/>
      <c r="BB404" s="1354"/>
      <c r="BC404" s="1354"/>
      <c r="BD404" s="1354"/>
      <c r="BE404" s="1354"/>
      <c r="BF404" s="1354"/>
      <c r="BG404" s="1354"/>
      <c r="BH404" s="1354"/>
      <c r="BI404" s="1354"/>
      <c r="BJ404" s="1354"/>
      <c r="BK404" s="1354"/>
      <c r="BL404" s="1354"/>
      <c r="BM404" s="1354"/>
      <c r="BN404" s="1354"/>
      <c r="BO404" s="1354"/>
      <c r="BP404" s="1354"/>
      <c r="BQ404" s="1354"/>
      <c r="BR404" s="1354"/>
      <c r="BS404" s="1354"/>
      <c r="BT404" s="1354"/>
      <c r="BU404" s="1354"/>
      <c r="BV404" s="1354"/>
      <c r="BW404" s="937"/>
    </row>
    <row r="405" spans="6:131" ht="18.95" customHeight="1">
      <c r="J405" s="935"/>
      <c r="K405" s="1354"/>
      <c r="L405" s="1354"/>
      <c r="M405" s="1354"/>
      <c r="N405" s="1354"/>
      <c r="O405" s="1354"/>
      <c r="P405" s="1354"/>
      <c r="Q405" s="1354"/>
      <c r="R405" s="1354"/>
      <c r="S405" s="1354"/>
      <c r="T405" s="1354"/>
      <c r="U405" s="1354"/>
      <c r="V405" s="1354"/>
      <c r="W405" s="1354"/>
      <c r="X405" s="1354"/>
      <c r="Y405" s="1354"/>
      <c r="Z405" s="1354"/>
      <c r="AA405" s="1354"/>
      <c r="AB405" s="1354"/>
      <c r="AC405" s="1354"/>
      <c r="AD405" s="1354"/>
      <c r="AE405" s="1354"/>
      <c r="AF405" s="1354"/>
      <c r="AG405" s="1354"/>
      <c r="AH405" s="1354"/>
      <c r="AI405" s="1354"/>
      <c r="AJ405" s="1354"/>
      <c r="AK405" s="1354"/>
      <c r="AL405" s="1354"/>
      <c r="AM405" s="1354"/>
      <c r="AN405" s="1354"/>
      <c r="AO405" s="1354"/>
      <c r="AP405" s="1354"/>
      <c r="AQ405" s="1354"/>
      <c r="AR405" s="1354"/>
      <c r="AS405" s="1354"/>
      <c r="AT405" s="1354"/>
      <c r="AU405" s="1354"/>
      <c r="AV405" s="1354"/>
      <c r="AW405" s="1354"/>
      <c r="AX405" s="1354"/>
      <c r="AY405" s="1354"/>
      <c r="AZ405" s="977"/>
      <c r="BA405" s="978" t="s">
        <v>1557</v>
      </c>
      <c r="BB405" s="977"/>
      <c r="BC405" s="977"/>
      <c r="BD405" s="979" t="s">
        <v>1619</v>
      </c>
      <c r="BE405" s="979"/>
      <c r="BF405" s="2889">
        <f>BF402+BF401</f>
        <v>2</v>
      </c>
      <c r="BG405" s="2887"/>
      <c r="BH405" s="2888"/>
      <c r="BI405" s="1079" t="s">
        <v>1590</v>
      </c>
      <c r="BJ405" s="980"/>
      <c r="BK405" s="2889">
        <f>BK402+BK401</f>
        <v>35</v>
      </c>
      <c r="BL405" s="2887"/>
      <c r="BM405" s="2888"/>
      <c r="BN405" s="1354"/>
      <c r="BO405" s="1354"/>
      <c r="BP405" s="1354"/>
      <c r="BQ405" s="1354"/>
      <c r="BR405" s="1354"/>
      <c r="BS405" s="1354"/>
      <c r="BT405" s="1354"/>
      <c r="BU405" s="1354"/>
      <c r="BV405" s="1354"/>
      <c r="BW405" s="937"/>
    </row>
    <row r="406" spans="6:131" ht="5.0999999999999996" customHeight="1">
      <c r="J406" s="935"/>
      <c r="K406" s="1354"/>
      <c r="L406" s="1354"/>
      <c r="M406" s="1354"/>
      <c r="N406" s="1354"/>
      <c r="O406" s="1354"/>
      <c r="P406" s="1354"/>
      <c r="Q406" s="1354"/>
      <c r="R406" s="1354"/>
      <c r="S406" s="1354"/>
      <c r="T406" s="1354"/>
      <c r="U406" s="1354"/>
      <c r="V406" s="1354"/>
      <c r="W406" s="1354"/>
      <c r="X406" s="1354"/>
      <c r="Y406" s="1354"/>
      <c r="Z406" s="1354"/>
      <c r="AA406" s="1354"/>
      <c r="AB406" s="1354"/>
      <c r="AC406" s="1354"/>
      <c r="AD406" s="1354"/>
      <c r="AE406" s="1354"/>
      <c r="AF406" s="1354"/>
      <c r="AG406" s="1354"/>
      <c r="AH406" s="1354"/>
      <c r="AI406" s="1354"/>
      <c r="AJ406" s="1354"/>
      <c r="AK406" s="1354"/>
      <c r="AL406" s="1354"/>
      <c r="AM406" s="1354"/>
      <c r="AN406" s="1354"/>
      <c r="AO406" s="1354"/>
      <c r="AP406" s="1354"/>
      <c r="AQ406" s="1354"/>
      <c r="AR406" s="1354"/>
      <c r="AS406" s="1354"/>
      <c r="AT406" s="1354"/>
      <c r="AU406" s="1354"/>
      <c r="AV406" s="1354"/>
      <c r="AW406" s="1354"/>
      <c r="AX406" s="1354"/>
      <c r="AY406" s="1354"/>
      <c r="AZ406" s="1354"/>
      <c r="BA406" s="1354"/>
      <c r="BB406" s="1354"/>
      <c r="BC406" s="1354"/>
      <c r="BD406" s="1354"/>
      <c r="BE406" s="1354"/>
      <c r="BF406" s="1354"/>
      <c r="BG406" s="1354"/>
      <c r="BH406" s="1354"/>
      <c r="BI406" s="1354"/>
      <c r="BJ406" s="1354"/>
      <c r="BK406" s="1354"/>
      <c r="BL406" s="1354"/>
      <c r="BM406" s="1354"/>
      <c r="BN406" s="1354"/>
      <c r="BO406" s="1354"/>
      <c r="BP406" s="1354"/>
      <c r="BQ406" s="1354"/>
      <c r="BR406" s="1354"/>
      <c r="BS406" s="1354"/>
      <c r="BT406" s="1354"/>
      <c r="BU406" s="1354"/>
      <c r="BV406" s="1354"/>
      <c r="BW406" s="937"/>
    </row>
    <row r="407" spans="6:131" ht="9.9499999999999993" customHeight="1">
      <c r="J407" s="936"/>
      <c r="K407" s="939"/>
      <c r="L407" s="939"/>
      <c r="M407" s="939"/>
      <c r="N407" s="939"/>
      <c r="O407" s="939"/>
      <c r="P407" s="939"/>
      <c r="Q407" s="939"/>
      <c r="R407" s="939"/>
      <c r="S407" s="939"/>
      <c r="T407" s="939"/>
      <c r="U407" s="939"/>
      <c r="V407" s="939"/>
      <c r="W407" s="939"/>
      <c r="X407" s="939"/>
      <c r="Y407" s="939"/>
      <c r="Z407" s="939"/>
      <c r="AA407" s="939"/>
      <c r="AB407" s="939"/>
      <c r="AC407" s="939"/>
      <c r="AD407" s="939"/>
      <c r="AE407" s="939"/>
      <c r="AF407" s="939"/>
      <c r="AG407" s="939"/>
      <c r="AH407" s="939"/>
      <c r="AI407" s="939"/>
      <c r="AJ407" s="939"/>
      <c r="AK407" s="939"/>
      <c r="AL407" s="939"/>
      <c r="AM407" s="939"/>
      <c r="AN407" s="939"/>
      <c r="AO407" s="939"/>
      <c r="AP407" s="939"/>
      <c r="AQ407" s="939"/>
      <c r="AR407" s="939"/>
      <c r="AS407" s="939"/>
      <c r="AT407" s="939"/>
      <c r="AU407" s="939"/>
      <c r="AV407" s="939"/>
      <c r="AW407" s="939"/>
      <c r="AX407" s="939"/>
      <c r="AY407" s="939"/>
      <c r="AZ407" s="939"/>
      <c r="BA407" s="939"/>
      <c r="BB407" s="939"/>
      <c r="BC407" s="939"/>
      <c r="BD407" s="939"/>
      <c r="BE407" s="939"/>
      <c r="BF407" s="939"/>
      <c r="BG407" s="939"/>
      <c r="BH407" s="939"/>
      <c r="BI407" s="939"/>
      <c r="BJ407" s="939"/>
      <c r="BK407" s="939"/>
      <c r="BL407" s="939"/>
      <c r="BM407" s="939"/>
      <c r="BN407" s="939"/>
      <c r="BO407" s="939"/>
      <c r="BP407" s="939"/>
      <c r="BQ407" s="939"/>
      <c r="BR407" s="939"/>
      <c r="BS407" s="939"/>
      <c r="BT407" s="939"/>
      <c r="BU407" s="939"/>
      <c r="BV407" s="939"/>
      <c r="BW407" s="940"/>
    </row>
    <row r="409" spans="6:131" s="920" customFormat="1" ht="18.95" customHeight="1">
      <c r="I409" s="486"/>
      <c r="J409" s="486"/>
      <c r="K409" s="486"/>
      <c r="L409" s="486"/>
      <c r="M409" s="486"/>
      <c r="N409" s="486"/>
      <c r="O409" s="486"/>
      <c r="P409" s="486"/>
      <c r="Q409" s="486"/>
      <c r="R409" s="486"/>
      <c r="S409" s="486"/>
      <c r="T409" s="486"/>
      <c r="U409" s="486"/>
      <c r="V409" s="486"/>
      <c r="W409" s="486"/>
      <c r="X409" s="486"/>
      <c r="Y409" s="486"/>
      <c r="Z409" s="486"/>
      <c r="AA409" s="486"/>
      <c r="AB409" s="486"/>
      <c r="AC409" s="486"/>
      <c r="AD409" s="486"/>
      <c r="AE409" s="486"/>
      <c r="AF409" s="486"/>
      <c r="AG409" s="486"/>
      <c r="AH409" s="486"/>
      <c r="AI409" s="486"/>
      <c r="AJ409" s="486"/>
      <c r="AK409" s="486"/>
      <c r="AL409" s="486"/>
      <c r="AM409" s="486"/>
      <c r="AN409" s="486"/>
      <c r="AO409" s="486"/>
      <c r="AP409" s="486"/>
      <c r="AQ409" s="486"/>
      <c r="AR409" s="486"/>
      <c r="AS409" s="486"/>
      <c r="AT409" s="486"/>
      <c r="AU409" s="486"/>
      <c r="AV409" s="486"/>
      <c r="AW409" s="486"/>
      <c r="AX409" s="486"/>
      <c r="AY409" s="486"/>
      <c r="AZ409" s="486"/>
      <c r="BA409" s="486"/>
      <c r="BB409" s="486"/>
      <c r="BC409" s="486"/>
      <c r="BD409" s="486"/>
      <c r="BE409" s="486"/>
      <c r="BF409" s="486"/>
      <c r="BG409" s="486"/>
      <c r="BH409" s="486"/>
      <c r="BI409" s="486"/>
      <c r="BJ409" s="486"/>
      <c r="BK409" s="486"/>
      <c r="BL409" s="486"/>
      <c r="BM409" s="486"/>
      <c r="BN409" s="486"/>
      <c r="BO409" s="486"/>
      <c r="BP409" s="486"/>
      <c r="BQ409" s="486"/>
      <c r="BR409" s="486"/>
      <c r="BS409" s="486"/>
      <c r="BT409" s="486"/>
      <c r="BU409" s="486"/>
      <c r="BV409" s="486"/>
      <c r="BW409" s="486"/>
      <c r="BX409" s="486"/>
      <c r="BY409" s="486"/>
      <c r="BZ409" s="486"/>
      <c r="CA409" s="486"/>
      <c r="CB409" s="486"/>
      <c r="CC409" s="486"/>
      <c r="CD409" s="486"/>
      <c r="CE409" s="486"/>
      <c r="CF409" s="486"/>
      <c r="CG409" s="486"/>
      <c r="CH409" s="486"/>
      <c r="CI409" s="486"/>
      <c r="CJ409" s="486"/>
      <c r="CK409" s="486"/>
      <c r="CL409" s="486"/>
      <c r="CM409" s="486"/>
      <c r="CN409" s="486"/>
      <c r="CO409" s="486"/>
      <c r="CP409" s="486"/>
      <c r="CQ409" s="486"/>
      <c r="CR409" s="486"/>
      <c r="CS409" s="486"/>
      <c r="CT409" s="486"/>
      <c r="CU409" s="486"/>
      <c r="CV409" s="486"/>
      <c r="CW409" s="486"/>
      <c r="CX409" s="486"/>
      <c r="CY409" s="486"/>
      <c r="CZ409" s="486"/>
      <c r="DA409" s="486"/>
      <c r="DB409" s="486"/>
      <c r="DC409" s="486"/>
      <c r="DD409" s="486"/>
      <c r="DE409" s="486"/>
      <c r="DF409" s="486"/>
      <c r="DG409" s="486"/>
      <c r="DH409" s="486"/>
      <c r="DI409" s="486"/>
      <c r="DJ409" s="486"/>
      <c r="DK409" s="486"/>
      <c r="DL409" s="486"/>
      <c r="DM409" s="486"/>
      <c r="DN409" s="486"/>
      <c r="DO409" s="486"/>
      <c r="DP409" s="486"/>
      <c r="DQ409" s="486"/>
      <c r="DR409" s="486"/>
      <c r="DS409" s="486"/>
      <c r="DT409" s="486"/>
      <c r="DU409" s="486"/>
      <c r="DV409" s="486"/>
      <c r="DW409" s="486"/>
      <c r="DX409" s="486"/>
    </row>
    <row r="410" spans="6:131" s="920" customFormat="1" ht="18.95" customHeight="1">
      <c r="I410" s="486"/>
      <c r="J410" s="486"/>
      <c r="K410" s="486"/>
      <c r="L410" s="486"/>
      <c r="M410" s="486"/>
      <c r="N410" s="486"/>
      <c r="T410" s="486"/>
      <c r="U410" s="486"/>
      <c r="V410" s="486"/>
      <c r="W410" s="486"/>
      <c r="X410" s="486"/>
      <c r="Y410" s="486"/>
      <c r="Z410" s="486"/>
      <c r="AA410" s="486"/>
      <c r="AB410" s="486"/>
      <c r="AC410" s="486"/>
      <c r="AD410" s="486"/>
      <c r="AE410" s="486"/>
      <c r="AF410" s="486"/>
      <c r="AG410" s="486"/>
      <c r="AH410" s="486"/>
      <c r="AI410" s="486"/>
      <c r="AJ410" s="486"/>
      <c r="AK410" s="486"/>
      <c r="AL410" s="486"/>
      <c r="AM410" s="486"/>
      <c r="AN410" s="486"/>
      <c r="AO410" s="486"/>
      <c r="AP410" s="486"/>
      <c r="AQ410" s="486"/>
      <c r="AR410" s="486"/>
      <c r="AS410" s="486"/>
      <c r="AT410" s="486"/>
      <c r="AU410" s="486"/>
      <c r="AV410" s="486"/>
      <c r="AW410" s="486"/>
      <c r="AX410" s="486"/>
      <c r="AY410" s="486"/>
      <c r="AZ410" s="486"/>
      <c r="BA410" s="486"/>
      <c r="BB410" s="486"/>
      <c r="BC410" s="486"/>
      <c r="BD410" s="486"/>
      <c r="BE410" s="486"/>
      <c r="BF410" s="486"/>
      <c r="BG410" s="486"/>
      <c r="BH410" s="486"/>
      <c r="BI410" s="486"/>
      <c r="BJ410" s="486"/>
      <c r="BK410" s="486"/>
      <c r="BL410" s="486"/>
      <c r="BM410" s="486"/>
      <c r="BN410" s="486"/>
      <c r="BO410" s="486"/>
      <c r="BP410" s="486"/>
      <c r="BQ410" s="486"/>
      <c r="BR410" s="486"/>
      <c r="BS410" s="486"/>
      <c r="BT410" s="486"/>
      <c r="BU410" s="486"/>
      <c r="BV410" s="486"/>
      <c r="BW410" s="486"/>
      <c r="BX410" s="486"/>
      <c r="BY410" s="486"/>
      <c r="BZ410" s="486"/>
      <c r="CA410" s="486"/>
      <c r="CB410" s="486"/>
      <c r="CC410" s="486"/>
      <c r="CD410" s="486"/>
      <c r="CE410" s="486"/>
      <c r="CF410" s="486"/>
      <c r="CG410" s="486"/>
      <c r="CH410" s="486"/>
      <c r="CI410" s="486"/>
      <c r="CJ410" s="486"/>
      <c r="CK410" s="486"/>
      <c r="CL410" s="486"/>
      <c r="CM410" s="486"/>
      <c r="CN410" s="486"/>
      <c r="CO410" s="486"/>
      <c r="CP410" s="486"/>
      <c r="CQ410" s="486"/>
      <c r="CR410" s="486"/>
      <c r="CS410" s="486"/>
      <c r="CT410" s="486"/>
      <c r="CU410" s="486"/>
      <c r="CV410" s="486"/>
      <c r="CW410" s="486"/>
      <c r="CX410" s="486"/>
      <c r="CY410" s="486"/>
      <c r="CZ410" s="486"/>
      <c r="DA410" s="486"/>
      <c r="DB410" s="486"/>
      <c r="DC410" s="486"/>
      <c r="DD410" s="486"/>
      <c r="DE410" s="486"/>
      <c r="DF410" s="486"/>
      <c r="DG410" s="486"/>
      <c r="DH410" s="486"/>
      <c r="DI410" s="486"/>
      <c r="DJ410" s="486"/>
      <c r="DK410" s="486"/>
      <c r="DL410" s="486"/>
      <c r="DM410" s="486"/>
      <c r="DN410" s="486"/>
      <c r="DO410" s="486"/>
      <c r="DP410" s="486"/>
      <c r="DQ410" s="486"/>
      <c r="DR410" s="486"/>
      <c r="DS410" s="486"/>
      <c r="DT410" s="486"/>
      <c r="DU410" s="486"/>
      <c r="DV410" s="486"/>
      <c r="DW410" s="486"/>
      <c r="DX410" s="486"/>
    </row>
    <row r="411" spans="6:131" s="920" customFormat="1" ht="18.95" customHeight="1">
      <c r="F411" s="924" t="s">
        <v>2319</v>
      </c>
      <c r="I411" s="486"/>
      <c r="J411" s="486"/>
      <c r="K411" s="486"/>
      <c r="L411" s="486"/>
      <c r="M411" s="486"/>
      <c r="N411" s="486"/>
      <c r="O411" s="486"/>
      <c r="P411" s="486"/>
      <c r="Q411" s="486"/>
      <c r="R411" s="486"/>
      <c r="S411" s="486"/>
      <c r="T411" s="486"/>
      <c r="U411" s="486"/>
      <c r="V411" s="486"/>
      <c r="W411" s="486"/>
      <c r="X411" s="486"/>
      <c r="Y411" s="486"/>
      <c r="Z411" s="486"/>
      <c r="AA411" s="486"/>
      <c r="AB411" s="486"/>
      <c r="AC411" s="486"/>
      <c r="AD411" s="486"/>
      <c r="AE411" s="486"/>
      <c r="AF411" s="486"/>
      <c r="AG411" s="486"/>
      <c r="AH411" s="486"/>
      <c r="AI411" s="486"/>
      <c r="AJ411" s="486"/>
      <c r="AK411" s="486"/>
      <c r="AL411" s="486"/>
      <c r="AM411" s="486"/>
      <c r="AN411" s="486"/>
      <c r="AO411" s="486"/>
      <c r="AP411" s="486"/>
      <c r="AQ411" s="486"/>
      <c r="AR411" s="486"/>
      <c r="AS411" s="486"/>
      <c r="AT411" s="486"/>
      <c r="AU411" s="486"/>
      <c r="AV411" s="486"/>
      <c r="AW411" s="486"/>
      <c r="AX411" s="486"/>
      <c r="AY411" s="486"/>
      <c r="AZ411" s="486"/>
      <c r="BA411" s="486"/>
      <c r="BB411" s="486"/>
      <c r="BC411" s="486"/>
      <c r="BD411" s="486"/>
      <c r="BE411" s="486"/>
      <c r="BF411" s="486"/>
      <c r="BG411" s="486"/>
      <c r="BH411" s="486"/>
      <c r="BI411" s="486"/>
      <c r="BJ411" s="486"/>
      <c r="BK411" s="486"/>
      <c r="BL411" s="486"/>
      <c r="BM411" s="486"/>
      <c r="BN411" s="486"/>
      <c r="BO411" s="486"/>
      <c r="BP411" s="486"/>
      <c r="BQ411" s="486"/>
      <c r="BR411" s="486"/>
      <c r="BS411" s="486"/>
      <c r="BT411" s="486"/>
      <c r="BU411" s="486"/>
      <c r="BV411" s="486"/>
      <c r="BW411" s="486"/>
      <c r="BX411" s="486"/>
      <c r="BY411" s="486"/>
      <c r="BZ411" s="486"/>
      <c r="CA411" s="486"/>
      <c r="CB411" s="486"/>
      <c r="CC411" s="486"/>
      <c r="CD411" s="486"/>
      <c r="CE411" s="486"/>
      <c r="CF411" s="486"/>
      <c r="CG411" s="486"/>
      <c r="CH411" s="486"/>
      <c r="CI411" s="486"/>
      <c r="CJ411" s="486"/>
      <c r="CK411" s="486"/>
      <c r="CL411" s="486"/>
      <c r="CM411" s="486"/>
      <c r="CN411" s="486"/>
      <c r="CO411" s="486"/>
      <c r="CP411" s="486"/>
      <c r="CQ411" s="486"/>
      <c r="CR411" s="486"/>
      <c r="CS411" s="486"/>
      <c r="CT411" s="486"/>
      <c r="CU411" s="486"/>
      <c r="CV411" s="486"/>
      <c r="CW411" s="486"/>
      <c r="CX411" s="486"/>
      <c r="CY411" s="486"/>
      <c r="CZ411" s="486"/>
      <c r="DA411" s="486"/>
      <c r="DB411" s="486"/>
      <c r="DC411" s="486"/>
      <c r="DD411" s="486"/>
      <c r="DE411" s="486"/>
      <c r="DF411" s="486"/>
      <c r="DG411" s="486"/>
      <c r="DH411" s="486"/>
      <c r="DI411" s="486"/>
      <c r="DJ411" s="486"/>
      <c r="DK411" s="486"/>
      <c r="DL411" s="486"/>
      <c r="DM411" s="486"/>
      <c r="DN411" s="486"/>
      <c r="DO411" s="486"/>
      <c r="DP411" s="486"/>
      <c r="DQ411" s="486"/>
      <c r="DR411" s="486"/>
      <c r="DS411" s="486"/>
      <c r="DT411" s="486"/>
      <c r="DU411" s="486"/>
      <c r="DV411" s="486"/>
      <c r="DW411" s="486"/>
      <c r="DX411" s="486"/>
      <c r="DY411" s="486"/>
      <c r="DZ411" s="486"/>
      <c r="EA411" s="486"/>
    </row>
    <row r="412" spans="6:131" ht="18.95" customHeight="1">
      <c r="J412" s="488"/>
    </row>
    <row r="413" spans="6:131" ht="18.95" customHeight="1">
      <c r="G413" s="924" t="s">
        <v>2358</v>
      </c>
      <c r="M413" s="1336" t="s">
        <v>2369</v>
      </c>
      <c r="N413" s="1336"/>
      <c r="O413" s="1336"/>
      <c r="P413" s="1336"/>
      <c r="Q413" s="1336"/>
      <c r="R413" s="1336"/>
      <c r="S413" s="1336"/>
      <c r="T413" s="1336"/>
      <c r="U413" s="1336"/>
      <c r="V413" s="1336"/>
      <c r="W413" s="1336"/>
      <c r="X413" s="1336"/>
      <c r="Y413" s="1336"/>
      <c r="Z413" s="1336"/>
      <c r="AA413" s="1336"/>
      <c r="AB413" s="1336"/>
      <c r="AC413" s="1336"/>
      <c r="AD413" s="1336"/>
      <c r="AE413" s="1336"/>
      <c r="AF413" s="1336"/>
      <c r="AG413" s="1336"/>
      <c r="AH413" s="1336"/>
      <c r="AI413" s="1336"/>
      <c r="AJ413" s="1336"/>
    </row>
    <row r="414" spans="6:131" ht="18.95" customHeight="1">
      <c r="J414" s="488"/>
      <c r="M414" s="1336" t="s">
        <v>2359</v>
      </c>
      <c r="N414" s="1336"/>
      <c r="O414" s="1336"/>
      <c r="P414" s="1336"/>
      <c r="Q414" s="1336"/>
      <c r="R414" s="1336"/>
      <c r="S414" s="1336"/>
      <c r="T414" s="1336"/>
      <c r="U414" s="1336"/>
      <c r="V414" s="1336"/>
      <c r="W414" s="1336"/>
      <c r="X414" s="1336"/>
      <c r="Y414" s="1336"/>
      <c r="Z414" s="1336"/>
      <c r="AA414" s="1336"/>
      <c r="AB414" s="1336"/>
      <c r="AC414" s="1336"/>
      <c r="AD414" s="1336"/>
      <c r="AE414" s="1336"/>
      <c r="AF414" s="1336"/>
      <c r="AG414" s="1336"/>
      <c r="AH414" s="1336"/>
      <c r="AI414" s="1336"/>
      <c r="AJ414" s="1336"/>
    </row>
    <row r="415" spans="6:131" ht="18.95" customHeight="1">
      <c r="J415" s="488"/>
    </row>
    <row r="416" spans="6:131" ht="18.95" customHeight="1">
      <c r="G416" s="924" t="s">
        <v>3685</v>
      </c>
      <c r="J416" s="488"/>
      <c r="V416" s="486" t="s">
        <v>3712</v>
      </c>
    </row>
    <row r="417" spans="7:122" s="920" customFormat="1" ht="18.95" customHeight="1">
      <c r="I417" s="1057"/>
    </row>
    <row r="418" spans="7:122" ht="5.0999999999999996" customHeight="1">
      <c r="G418"/>
      <c r="H418" s="2331"/>
      <c r="I418" s="2326"/>
      <c r="J418" s="2327"/>
      <c r="K418" s="2327"/>
      <c r="L418" s="2327"/>
      <c r="M418" s="2327"/>
      <c r="N418" s="2327"/>
      <c r="O418" s="2327"/>
      <c r="P418" s="2327"/>
      <c r="Q418" s="2327"/>
      <c r="R418" s="2328"/>
      <c r="S418" s="2331"/>
      <c r="T418" s="2331"/>
      <c r="U418" s="2331"/>
      <c r="V418" s="2331"/>
      <c r="W418" s="2331"/>
      <c r="X418" s="2331"/>
      <c r="Y418" s="2331"/>
      <c r="Z418" s="920"/>
      <c r="AA418" s="920"/>
      <c r="AB418" s="920"/>
      <c r="AC418" s="920"/>
      <c r="AD418" s="920"/>
      <c r="AE418" s="920"/>
      <c r="AF418" s="920"/>
      <c r="AG418" s="920"/>
      <c r="AH418" s="920"/>
      <c r="AI418" s="920"/>
      <c r="AJ418" s="920"/>
      <c r="AK418" s="920"/>
      <c r="AL418" s="920"/>
      <c r="AM418" s="920"/>
      <c r="AN418" s="920"/>
      <c r="AO418" s="920"/>
      <c r="AP418" s="920"/>
      <c r="AQ418" s="920"/>
      <c r="AR418" s="920"/>
      <c r="AS418" s="920"/>
      <c r="AT418" s="920"/>
      <c r="AU418" s="920"/>
      <c r="AV418" s="920"/>
      <c r="AW418" s="920"/>
      <c r="AX418" s="920"/>
      <c r="AY418" s="920"/>
      <c r="AZ418" s="920"/>
      <c r="BA418" s="920"/>
      <c r="BB418" s="920"/>
      <c r="BC418" s="920"/>
      <c r="BD418" s="920"/>
      <c r="BE418" s="920"/>
      <c r="BF418" s="920"/>
      <c r="BG418" s="920"/>
      <c r="BH418" s="920"/>
      <c r="BI418" s="920"/>
      <c r="BJ418" s="920"/>
      <c r="BK418" s="920"/>
      <c r="BL418" s="920"/>
      <c r="BM418" s="920"/>
    </row>
    <row r="419" spans="7:122" ht="18.95" customHeight="1">
      <c r="G419"/>
      <c r="H419" s="2331"/>
      <c r="I419" s="907" t="s">
        <v>3687</v>
      </c>
      <c r="J419" s="908"/>
      <c r="K419" s="908"/>
      <c r="L419" s="908"/>
      <c r="M419" s="908"/>
      <c r="N419" s="908"/>
      <c r="O419" s="908"/>
      <c r="P419" s="908"/>
      <c r="Q419" s="908"/>
      <c r="R419" s="909"/>
      <c r="S419" s="1020" t="s">
        <v>1519</v>
      </c>
      <c r="T419" s="1021"/>
      <c r="U419" s="1021"/>
      <c r="V419" s="1021"/>
      <c r="W419" s="1022"/>
      <c r="X419" s="1023"/>
      <c r="AB419" s="920"/>
      <c r="AC419" s="920"/>
      <c r="AD419" s="920"/>
      <c r="AE419" s="920"/>
      <c r="AF419" s="920"/>
      <c r="AG419" s="920"/>
      <c r="AH419" s="920"/>
      <c r="AI419" s="920"/>
      <c r="AJ419" s="920"/>
      <c r="AK419" s="920"/>
      <c r="AL419" s="920"/>
      <c r="AM419" s="920"/>
      <c r="AQ419" s="920"/>
      <c r="AR419" s="920"/>
      <c r="AW419" s="920"/>
      <c r="AX419" s="920"/>
      <c r="AY419" s="920"/>
      <c r="AZ419" s="920"/>
      <c r="BA419" s="920"/>
      <c r="BB419" s="920"/>
      <c r="BC419" s="920"/>
      <c r="BD419" s="920"/>
      <c r="BE419" s="920"/>
      <c r="BF419" s="920"/>
      <c r="BG419" s="920"/>
      <c r="BH419" s="920"/>
      <c r="BI419" s="920"/>
      <c r="BJ419" s="920"/>
      <c r="BK419" s="920"/>
      <c r="BL419" s="920"/>
      <c r="BM419" s="920"/>
      <c r="BN419" s="920"/>
      <c r="BO419" s="920"/>
      <c r="BP419" s="920"/>
      <c r="BQ419" s="920"/>
      <c r="BR419" s="920"/>
      <c r="BS419" s="920"/>
      <c r="BT419" s="920"/>
      <c r="BU419" s="920"/>
      <c r="BV419" s="920"/>
      <c r="BW419" s="920"/>
      <c r="BX419" s="920"/>
      <c r="BY419" s="920"/>
      <c r="BZ419" s="920"/>
      <c r="CA419" s="920"/>
      <c r="CB419" s="920"/>
      <c r="CC419" s="920"/>
      <c r="CD419" s="920"/>
      <c r="CE419" s="920"/>
      <c r="CF419" s="920"/>
      <c r="CG419" s="920"/>
      <c r="CH419" s="920"/>
      <c r="CI419" s="920"/>
      <c r="CJ419" s="920"/>
      <c r="CK419" s="920"/>
      <c r="CL419" s="920"/>
      <c r="CM419" s="920"/>
      <c r="CN419" s="920"/>
      <c r="CO419" s="920"/>
      <c r="CP419" s="920"/>
      <c r="CQ419" s="920"/>
      <c r="CR419" s="920"/>
      <c r="CS419" s="920"/>
      <c r="CT419" s="920"/>
      <c r="CU419" s="920"/>
      <c r="CV419" s="920"/>
      <c r="CW419" s="920"/>
      <c r="CX419" s="920"/>
      <c r="CY419" s="920"/>
      <c r="CZ419" s="920"/>
      <c r="DA419" s="920"/>
      <c r="DB419" s="920"/>
      <c r="DC419" s="920"/>
      <c r="DD419" s="920"/>
      <c r="DE419" s="920"/>
      <c r="DF419" s="920"/>
      <c r="DG419" s="920"/>
      <c r="DH419" s="920"/>
      <c r="DI419" s="920"/>
      <c r="DJ419" s="920"/>
      <c r="DK419" s="920"/>
      <c r="DL419" s="920"/>
      <c r="DM419" s="920"/>
      <c r="DN419" s="920"/>
      <c r="DO419" s="920"/>
      <c r="DP419" s="920"/>
      <c r="DQ419" s="920"/>
      <c r="DR419" s="920"/>
    </row>
    <row r="420" spans="7:122" ht="9.9499999999999993" customHeight="1">
      <c r="G420"/>
      <c r="H420" s="916"/>
      <c r="I420" s="2331"/>
      <c r="J420" s="2331"/>
      <c r="K420" s="2331"/>
      <c r="L420" s="2331"/>
      <c r="M420" s="2331"/>
      <c r="N420" s="2331"/>
      <c r="O420" s="2331"/>
      <c r="P420" s="2331"/>
      <c r="Q420" s="2331"/>
      <c r="R420" s="2331"/>
      <c r="S420" s="914"/>
      <c r="T420" s="914"/>
      <c r="U420" s="914"/>
      <c r="V420" s="914"/>
      <c r="W420" s="914"/>
      <c r="X420" s="914"/>
      <c r="Y420" s="914"/>
      <c r="Z420" s="941"/>
      <c r="AA420" s="941"/>
      <c r="AB420" s="941"/>
      <c r="AC420" s="941"/>
      <c r="AD420" s="941"/>
      <c r="AE420" s="941"/>
      <c r="AF420" s="941"/>
      <c r="AG420" s="941"/>
      <c r="AH420" s="941"/>
      <c r="AI420" s="941"/>
      <c r="AJ420" s="941"/>
      <c r="AK420" s="941"/>
      <c r="AL420" s="941"/>
      <c r="AM420" s="941"/>
      <c r="AN420" s="941"/>
      <c r="AO420" s="941"/>
      <c r="AP420" s="941"/>
      <c r="AQ420" s="941"/>
      <c r="AR420" s="941"/>
      <c r="AS420" s="942"/>
      <c r="AW420" s="920"/>
      <c r="AX420" s="920"/>
      <c r="AY420" s="920"/>
      <c r="AZ420" s="920"/>
      <c r="BA420" s="920"/>
      <c r="BB420" s="920"/>
      <c r="BC420" s="920"/>
      <c r="BD420" s="920"/>
      <c r="BE420" s="920"/>
      <c r="BF420" s="920"/>
      <c r="BG420" s="920"/>
      <c r="BH420" s="920"/>
      <c r="BI420" s="920"/>
      <c r="BJ420" s="920"/>
      <c r="BK420" s="920"/>
      <c r="BL420" s="920"/>
      <c r="BM420" s="920"/>
      <c r="BN420" s="920"/>
      <c r="BO420" s="920"/>
      <c r="BP420" s="920"/>
      <c r="BQ420" s="920"/>
      <c r="BR420" s="920"/>
      <c r="BS420" s="920"/>
      <c r="BT420" s="920"/>
      <c r="BU420" s="920"/>
      <c r="BV420" s="920"/>
      <c r="BW420" s="920"/>
      <c r="BX420" s="920"/>
      <c r="BY420" s="920"/>
      <c r="BZ420" s="920"/>
      <c r="CA420" s="920"/>
      <c r="CB420" s="920"/>
      <c r="CC420" s="920"/>
      <c r="CD420" s="920"/>
      <c r="CE420" s="920"/>
      <c r="CF420" s="920"/>
      <c r="CG420" s="920"/>
      <c r="CH420" s="920"/>
      <c r="CI420" s="920"/>
      <c r="CJ420" s="920"/>
      <c r="CK420" s="920"/>
      <c r="CL420" s="920"/>
      <c r="CM420" s="920"/>
      <c r="CN420" s="920"/>
      <c r="CO420" s="920"/>
      <c r="CP420" s="920"/>
      <c r="CQ420" s="920"/>
      <c r="CR420" s="920"/>
      <c r="CS420" s="920"/>
      <c r="CT420" s="920"/>
      <c r="CU420" s="920"/>
      <c r="CV420" s="920"/>
      <c r="CW420" s="920"/>
      <c r="CX420" s="920"/>
      <c r="CY420" s="920"/>
      <c r="CZ420" s="920"/>
      <c r="DA420" s="920"/>
      <c r="DB420" s="920"/>
      <c r="DC420" s="920"/>
      <c r="DD420" s="920"/>
      <c r="DE420" s="920"/>
      <c r="DF420" s="920"/>
      <c r="DG420" s="920"/>
      <c r="DH420" s="920"/>
      <c r="DI420" s="920"/>
      <c r="DJ420" s="920"/>
      <c r="DK420" s="920"/>
      <c r="DL420" s="920"/>
      <c r="DM420" s="920"/>
      <c r="DN420" s="920"/>
      <c r="DO420" s="920"/>
      <c r="DP420" s="920"/>
      <c r="DQ420" s="920"/>
      <c r="DR420" s="920"/>
    </row>
    <row r="421" spans="7:122" ht="20.100000000000001" customHeight="1">
      <c r="G421"/>
      <c r="H421" s="1689"/>
      <c r="I421" s="949" t="s">
        <v>3707</v>
      </c>
      <c r="J421" s="752"/>
      <c r="K421" s="938"/>
      <c r="L421" s="2890" t="s">
        <v>1179</v>
      </c>
      <c r="M421" s="2891"/>
      <c r="N421" s="2891"/>
      <c r="O421" s="2892"/>
      <c r="P421" s="986" t="s">
        <v>1180</v>
      </c>
      <c r="Q421" s="920" t="s">
        <v>737</v>
      </c>
      <c r="R421" s="951" t="s">
        <v>3689</v>
      </c>
      <c r="X421" s="2331"/>
      <c r="Y421" s="2331"/>
      <c r="Z421" s="920"/>
      <c r="AA421" s="920"/>
      <c r="AB421" s="920"/>
      <c r="AC421" s="920"/>
      <c r="AD421" s="920"/>
      <c r="AE421" s="920"/>
      <c r="AF421" s="920"/>
      <c r="AG421" s="920"/>
      <c r="AH421" s="920"/>
      <c r="AI421" s="920"/>
      <c r="AJ421" s="920"/>
      <c r="AK421" s="926" t="s">
        <v>1544</v>
      </c>
      <c r="AL421" s="927"/>
      <c r="AM421" s="928"/>
      <c r="AN421" s="926" t="s">
        <v>1537</v>
      </c>
      <c r="AO421" s="927"/>
      <c r="AP421" s="928"/>
      <c r="AS421" s="937"/>
      <c r="AW421" s="920"/>
      <c r="AX421" s="920"/>
      <c r="AY421" s="920"/>
      <c r="AZ421" s="920"/>
      <c r="BA421" s="920"/>
      <c r="BB421" s="920"/>
      <c r="BC421" s="920"/>
      <c r="BD421" s="920"/>
      <c r="BE421" s="920"/>
      <c r="BF421" s="920"/>
      <c r="BG421" s="920"/>
      <c r="BH421" s="920"/>
      <c r="BI421" s="920"/>
      <c r="BJ421" s="920"/>
      <c r="BK421" s="920"/>
      <c r="BL421" s="920"/>
      <c r="BM421" s="920"/>
      <c r="BN421" s="920"/>
      <c r="BO421" s="920"/>
      <c r="BP421" s="920"/>
      <c r="BQ421" s="920"/>
      <c r="BR421" s="920"/>
      <c r="BS421" s="920"/>
      <c r="BT421" s="920"/>
      <c r="BU421" s="920"/>
      <c r="BV421" s="920"/>
      <c r="BW421" s="920"/>
      <c r="BX421" s="920"/>
      <c r="BY421" s="920"/>
      <c r="BZ421" s="920"/>
      <c r="CA421" s="920"/>
      <c r="CB421" s="920"/>
      <c r="CC421" s="920"/>
      <c r="CD421" s="920"/>
      <c r="CE421" s="920"/>
      <c r="CF421" s="920"/>
      <c r="CG421" s="920"/>
      <c r="CH421" s="920"/>
      <c r="CI421" s="920"/>
      <c r="CJ421" s="920"/>
      <c r="CK421" s="920"/>
      <c r="CL421" s="920"/>
      <c r="CM421" s="920"/>
      <c r="CN421" s="920"/>
      <c r="CO421" s="920"/>
      <c r="CP421" s="920"/>
      <c r="CQ421" s="920"/>
      <c r="CR421" s="920"/>
      <c r="CS421" s="920"/>
      <c r="CT421" s="920"/>
      <c r="CU421" s="920"/>
      <c r="CV421" s="920"/>
      <c r="CW421" s="920"/>
      <c r="CX421" s="920"/>
      <c r="CY421" s="920"/>
      <c r="CZ421" s="920"/>
      <c r="DA421" s="920"/>
      <c r="DB421" s="920"/>
      <c r="DC421" s="920"/>
      <c r="DD421" s="920"/>
      <c r="DE421" s="920"/>
      <c r="DF421" s="920"/>
      <c r="DG421" s="920"/>
      <c r="DH421" s="920"/>
      <c r="DI421" s="920"/>
      <c r="DJ421" s="920"/>
      <c r="DK421" s="920"/>
      <c r="DL421" s="920"/>
      <c r="DM421" s="920"/>
      <c r="DN421" s="920"/>
      <c r="DO421" s="920"/>
      <c r="DP421" s="920"/>
      <c r="DQ421" s="920"/>
      <c r="DR421" s="920"/>
    </row>
    <row r="422" spans="7:122" ht="9.9499999999999993" customHeight="1">
      <c r="G422"/>
      <c r="H422" s="1689"/>
      <c r="I422" s="2331"/>
      <c r="J422" s="2331"/>
      <c r="K422" s="2331"/>
      <c r="L422" s="2331"/>
      <c r="M422" s="2331"/>
      <c r="N422" s="2331"/>
      <c r="O422" s="2331"/>
      <c r="P422" s="2331"/>
      <c r="Q422" s="2331"/>
      <c r="R422" s="2331"/>
      <c r="S422" s="2331"/>
      <c r="T422" s="2331"/>
      <c r="U422" s="2331"/>
      <c r="V422" s="2331"/>
      <c r="W422" s="2331"/>
      <c r="X422" s="2331"/>
      <c r="Y422" s="2331"/>
      <c r="Z422" s="920"/>
      <c r="AA422" s="920"/>
      <c r="AB422" s="920"/>
      <c r="AC422" s="920"/>
      <c r="AD422" s="920"/>
      <c r="AE422" s="920"/>
      <c r="AF422" s="920"/>
      <c r="AG422" s="920"/>
      <c r="AH422" s="920"/>
      <c r="AI422" s="920"/>
      <c r="AJ422" s="920"/>
      <c r="AK422" s="920"/>
      <c r="AL422" s="920"/>
      <c r="AM422" s="920"/>
      <c r="AN422" s="920"/>
      <c r="AO422" s="920"/>
      <c r="AP422" s="920"/>
      <c r="AQ422" s="920"/>
      <c r="AR422" s="920"/>
      <c r="AS422" s="937"/>
      <c r="AW422" s="920"/>
      <c r="AX422" s="920"/>
      <c r="AY422" s="920"/>
      <c r="AZ422" s="920"/>
      <c r="BA422" s="920"/>
      <c r="BB422" s="920"/>
      <c r="BC422" s="920"/>
      <c r="BD422" s="920"/>
      <c r="BE422" s="920"/>
      <c r="BF422" s="920"/>
      <c r="BG422" s="920"/>
      <c r="BH422" s="920"/>
      <c r="BI422" s="920"/>
      <c r="BJ422" s="920"/>
      <c r="BK422" s="920"/>
      <c r="BL422" s="920"/>
      <c r="BM422" s="920"/>
      <c r="BN422" s="920"/>
      <c r="BO422" s="920"/>
      <c r="BP422" s="920"/>
      <c r="BQ422" s="920"/>
      <c r="BR422" s="920"/>
      <c r="BS422" s="920"/>
      <c r="BT422" s="920"/>
      <c r="BU422" s="920"/>
      <c r="BV422" s="920"/>
      <c r="BW422" s="920"/>
      <c r="BX422" s="920"/>
      <c r="BY422" s="920"/>
      <c r="BZ422" s="920"/>
      <c r="CA422" s="920"/>
      <c r="CB422" s="920"/>
      <c r="CC422" s="920"/>
      <c r="CD422" s="920"/>
      <c r="CE422" s="920"/>
      <c r="CF422" s="920"/>
      <c r="CG422" s="920"/>
      <c r="CH422" s="920"/>
      <c r="CI422" s="920"/>
      <c r="CJ422" s="920"/>
      <c r="CK422" s="920"/>
      <c r="CL422" s="920"/>
      <c r="CM422" s="920"/>
      <c r="CN422" s="920"/>
      <c r="CO422" s="920"/>
      <c r="CP422" s="920"/>
      <c r="CQ422" s="920"/>
      <c r="CR422" s="920"/>
      <c r="CS422" s="920"/>
      <c r="CT422" s="920"/>
      <c r="CU422" s="920"/>
      <c r="CV422" s="920"/>
      <c r="CW422" s="920"/>
      <c r="CX422" s="920"/>
      <c r="CY422" s="920"/>
      <c r="CZ422" s="920"/>
      <c r="DA422" s="920"/>
      <c r="DB422" s="920"/>
      <c r="DC422" s="920"/>
      <c r="DD422" s="920"/>
      <c r="DE422" s="920"/>
      <c r="DF422" s="920"/>
      <c r="DG422" s="920"/>
      <c r="DH422" s="920"/>
      <c r="DI422" s="920"/>
      <c r="DJ422" s="920"/>
      <c r="DK422" s="920"/>
      <c r="DL422" s="920"/>
      <c r="DM422" s="920"/>
      <c r="DN422" s="920"/>
      <c r="DO422" s="920"/>
      <c r="DP422" s="920"/>
      <c r="DQ422" s="920"/>
      <c r="DR422" s="920"/>
    </row>
    <row r="423" spans="7:122" ht="18.95" customHeight="1">
      <c r="H423" s="1847"/>
      <c r="I423" s="949" t="s">
        <v>1627</v>
      </c>
      <c r="J423" s="1936"/>
      <c r="K423" s="938"/>
      <c r="L423" s="1142" t="s">
        <v>1521</v>
      </c>
      <c r="M423" s="1143"/>
      <c r="N423" s="1143"/>
      <c r="O423" s="1143"/>
      <c r="P423" s="986" t="s">
        <v>912</v>
      </c>
      <c r="Q423" s="910" t="s">
        <v>1656</v>
      </c>
      <c r="R423" s="981"/>
      <c r="S423" s="938"/>
      <c r="T423" s="982" t="s">
        <v>1521</v>
      </c>
      <c r="U423" s="983"/>
      <c r="V423" s="983"/>
      <c r="W423" s="983"/>
      <c r="X423" s="986" t="s">
        <v>912</v>
      </c>
      <c r="Y423" s="910" t="s">
        <v>3688</v>
      </c>
      <c r="Z423" s="981"/>
      <c r="AA423" s="938"/>
      <c r="AB423" s="1093" t="s">
        <v>3701</v>
      </c>
      <c r="AC423" s="1094"/>
      <c r="AD423" s="1094"/>
      <c r="AE423" s="1094"/>
      <c r="AF423" s="1095"/>
      <c r="AG423" s="946" t="s">
        <v>1115</v>
      </c>
      <c r="AH423" s="910" t="s">
        <v>3700</v>
      </c>
      <c r="AI423" s="981"/>
      <c r="AJ423" s="938"/>
      <c r="AK423" s="1093" t="s">
        <v>3702</v>
      </c>
      <c r="AL423" s="1094"/>
      <c r="AM423" s="1094"/>
      <c r="AN423" s="1094"/>
      <c r="AO423" s="1095"/>
      <c r="AP423" s="946" t="s">
        <v>1115</v>
      </c>
      <c r="AS423" s="937"/>
    </row>
    <row r="424" spans="7:122" ht="9.9499999999999993" customHeight="1">
      <c r="H424" s="1847"/>
      <c r="I424" s="1057"/>
      <c r="J424" s="920"/>
      <c r="K424" s="920"/>
      <c r="L424" s="920"/>
      <c r="M424" s="920"/>
      <c r="N424" s="920"/>
      <c r="O424" s="920"/>
      <c r="P424" s="920"/>
      <c r="Q424" s="920"/>
      <c r="R424" s="920"/>
      <c r="S424" s="920"/>
      <c r="T424" s="920"/>
      <c r="U424" s="920"/>
      <c r="V424" s="920"/>
      <c r="W424" s="920"/>
      <c r="X424" s="920"/>
      <c r="Y424" s="920"/>
      <c r="Z424" s="920"/>
      <c r="AA424" s="920"/>
      <c r="AB424" s="920"/>
      <c r="AC424" s="920"/>
      <c r="AD424" s="920"/>
      <c r="AE424" s="920"/>
      <c r="AF424" s="920"/>
      <c r="AG424" s="920"/>
      <c r="AH424" s="920"/>
      <c r="AI424" s="920"/>
      <c r="AJ424" s="920"/>
      <c r="AK424" s="920"/>
      <c r="AL424" s="920"/>
      <c r="AM424" s="920"/>
      <c r="AN424" s="920"/>
      <c r="AO424" s="920"/>
      <c r="AP424" s="920"/>
      <c r="AQ424" s="920"/>
      <c r="AR424" s="920"/>
      <c r="AS424" s="937"/>
    </row>
    <row r="425" spans="7:122" ht="18.95" customHeight="1">
      <c r="H425" s="1847"/>
      <c r="I425" s="920" t="s">
        <v>3691</v>
      </c>
      <c r="J425" s="1951"/>
      <c r="K425" s="1951"/>
      <c r="L425" s="1951"/>
      <c r="M425" s="2902" t="s">
        <v>3628</v>
      </c>
      <c r="N425" s="2903"/>
      <c r="O425" s="2904"/>
      <c r="P425" s="946" t="s">
        <v>1115</v>
      </c>
      <c r="Q425" s="1049" t="s">
        <v>3692</v>
      </c>
      <c r="R425" s="920"/>
      <c r="S425" s="920"/>
      <c r="T425" s="920"/>
      <c r="U425" s="920"/>
      <c r="V425" s="920"/>
      <c r="W425" s="920"/>
      <c r="X425" s="920"/>
      <c r="Y425" s="920"/>
      <c r="Z425" s="920"/>
      <c r="AA425" s="920"/>
      <c r="AB425" s="920"/>
      <c r="AC425" s="920"/>
      <c r="AD425" s="920"/>
      <c r="AE425" s="920"/>
      <c r="AF425" s="920"/>
      <c r="AG425" s="920"/>
      <c r="AH425" s="920"/>
      <c r="AI425" s="920"/>
      <c r="AJ425" s="920"/>
      <c r="AK425" s="920"/>
      <c r="AL425" s="920"/>
      <c r="AM425" s="920"/>
      <c r="AN425" s="920"/>
      <c r="AO425" s="920"/>
      <c r="AP425" s="920"/>
      <c r="AQ425" s="920"/>
      <c r="AR425" s="920"/>
      <c r="AS425" s="937"/>
    </row>
    <row r="426" spans="7:122" ht="18.95" customHeight="1">
      <c r="H426" s="1847"/>
      <c r="I426" s="920"/>
      <c r="J426" s="920"/>
      <c r="K426" s="920"/>
      <c r="L426" s="920"/>
      <c r="M426" s="920"/>
      <c r="N426" s="920"/>
      <c r="O426" s="920"/>
      <c r="P426" s="920"/>
      <c r="Q426" s="920"/>
      <c r="R426" s="920"/>
      <c r="S426" s="920"/>
      <c r="T426" s="920"/>
      <c r="U426" s="920"/>
      <c r="V426" s="920"/>
      <c r="W426" s="920"/>
      <c r="X426" s="920"/>
      <c r="Y426" s="920"/>
      <c r="Z426" s="920"/>
      <c r="AA426" s="920"/>
      <c r="AB426" s="920"/>
      <c r="AC426" s="920"/>
      <c r="AD426" s="920"/>
      <c r="AE426" s="920"/>
      <c r="AF426" s="920"/>
      <c r="AG426" s="920"/>
      <c r="AH426" s="920"/>
      <c r="AI426" s="920"/>
      <c r="AJ426" s="920"/>
      <c r="AK426" s="920"/>
      <c r="AL426" s="920"/>
      <c r="AM426" s="920"/>
      <c r="AN426" s="920"/>
      <c r="AO426" s="920"/>
      <c r="AP426" s="920"/>
      <c r="AQ426" s="920"/>
      <c r="AR426" s="920"/>
      <c r="AS426" s="937"/>
      <c r="AT426" s="920"/>
      <c r="AU426" s="920"/>
      <c r="AV426" s="920"/>
      <c r="AW426" s="920"/>
      <c r="AX426" s="920"/>
    </row>
    <row r="427" spans="7:122" ht="18.95" customHeight="1">
      <c r="H427" s="1847"/>
      <c r="I427" s="1103" t="s">
        <v>2166</v>
      </c>
      <c r="J427" s="920"/>
      <c r="K427" s="920"/>
      <c r="L427" s="920"/>
      <c r="M427" s="920"/>
      <c r="N427" s="920"/>
      <c r="O427" s="920"/>
      <c r="P427" s="920"/>
      <c r="Q427" s="920"/>
      <c r="R427" s="920"/>
      <c r="S427" s="920"/>
      <c r="T427" s="920"/>
      <c r="U427" s="920"/>
      <c r="V427" s="920"/>
      <c r="W427" s="920"/>
      <c r="X427" s="920"/>
      <c r="Y427" s="920"/>
      <c r="Z427" s="920" t="s">
        <v>3706</v>
      </c>
      <c r="AA427" s="920"/>
      <c r="AB427" s="920"/>
      <c r="AC427" s="920"/>
      <c r="AD427" s="920"/>
      <c r="AE427" s="920"/>
      <c r="AF427" s="920"/>
      <c r="AG427" s="920"/>
      <c r="AH427" s="920"/>
      <c r="AI427" s="920"/>
      <c r="AJ427" s="920"/>
      <c r="AK427" s="920"/>
      <c r="AL427" s="920"/>
      <c r="AM427" s="920"/>
      <c r="AN427" s="920"/>
      <c r="AO427" s="920"/>
      <c r="AP427" s="920"/>
      <c r="AQ427" s="920"/>
      <c r="AR427" s="920"/>
      <c r="AS427" s="937"/>
    </row>
    <row r="428" spans="7:122" ht="18.95" customHeight="1">
      <c r="H428" s="1847"/>
      <c r="I428" s="2880" t="s">
        <v>1559</v>
      </c>
      <c r="J428" s="2880" t="s">
        <v>1766</v>
      </c>
      <c r="K428" s="929" t="s">
        <v>1586</v>
      </c>
      <c r="L428" s="930"/>
      <c r="M428" s="930"/>
      <c r="N428" s="930"/>
      <c r="O428" s="930"/>
      <c r="P428" s="930"/>
      <c r="Q428" s="930"/>
      <c r="R428" s="930"/>
      <c r="S428" s="930"/>
      <c r="T428" s="931"/>
      <c r="U428" s="930"/>
      <c r="V428" s="931"/>
      <c r="W428" s="931"/>
      <c r="X428" s="931"/>
      <c r="Y428" s="931"/>
      <c r="Z428" s="929" t="s">
        <v>3693</v>
      </c>
      <c r="AA428" s="930"/>
      <c r="AB428" s="930"/>
      <c r="AC428" s="930"/>
      <c r="AD428" s="930"/>
      <c r="AE428" s="930"/>
      <c r="AF428" s="930"/>
      <c r="AG428" s="930"/>
      <c r="AH428" s="930"/>
      <c r="AI428" s="930"/>
      <c r="AJ428" s="930"/>
      <c r="AK428" s="930"/>
      <c r="AL428" s="930"/>
      <c r="AM428" s="930"/>
      <c r="AN428" s="930"/>
      <c r="AO428" s="930"/>
      <c r="AP428" s="930"/>
      <c r="AQ428" s="930"/>
      <c r="AR428" s="2947"/>
      <c r="AS428" s="937"/>
    </row>
    <row r="429" spans="7:122" ht="18.95" customHeight="1">
      <c r="H429" s="1847"/>
      <c r="I429" s="2881"/>
      <c r="J429" s="2881"/>
      <c r="K429" s="929" t="s">
        <v>699</v>
      </c>
      <c r="L429" s="930"/>
      <c r="M429" s="930"/>
      <c r="N429" s="931"/>
      <c r="O429" s="929" t="s">
        <v>700</v>
      </c>
      <c r="P429" s="930"/>
      <c r="Q429" s="931"/>
      <c r="R429" s="929" t="s">
        <v>1697</v>
      </c>
      <c r="S429" s="930"/>
      <c r="T429" s="930"/>
      <c r="U429" s="930"/>
      <c r="V429" s="931"/>
      <c r="W429" s="3028" t="s">
        <v>2080</v>
      </c>
      <c r="X429" s="3029"/>
      <c r="Y429" s="3030"/>
      <c r="Z429" s="3028" t="s">
        <v>3694</v>
      </c>
      <c r="AA429" s="3029"/>
      <c r="AB429" s="3030"/>
      <c r="AC429" s="3028" t="s">
        <v>3695</v>
      </c>
      <c r="AD429" s="3029"/>
      <c r="AE429" s="3030"/>
      <c r="AF429" s="3028" t="s">
        <v>3696</v>
      </c>
      <c r="AG429" s="3029"/>
      <c r="AH429" s="3030"/>
      <c r="AI429" s="3028" t="s">
        <v>3697</v>
      </c>
      <c r="AJ429" s="3029"/>
      <c r="AK429" s="3030"/>
      <c r="AL429" s="3028" t="s">
        <v>3698</v>
      </c>
      <c r="AM429" s="3029"/>
      <c r="AN429" s="3030"/>
      <c r="AO429" s="3028" t="s">
        <v>3699</v>
      </c>
      <c r="AP429" s="3029"/>
      <c r="AQ429" s="3030"/>
      <c r="AR429" s="2948"/>
      <c r="AS429" s="937"/>
    </row>
    <row r="430" spans="7:122" ht="18.95" customHeight="1">
      <c r="H430" s="1847"/>
      <c r="I430" s="1315" t="s">
        <v>737</v>
      </c>
      <c r="J430" s="1448"/>
      <c r="K430" s="2831" t="s">
        <v>1560</v>
      </c>
      <c r="L430" s="2808"/>
      <c r="M430" s="2808"/>
      <c r="N430" s="2809"/>
      <c r="O430" s="2831">
        <v>12345</v>
      </c>
      <c r="P430" s="2808"/>
      <c r="Q430" s="2809"/>
      <c r="R430" s="2932" t="s">
        <v>1691</v>
      </c>
      <c r="S430" s="2933"/>
      <c r="T430" s="2933"/>
      <c r="U430" s="2933"/>
      <c r="V430" s="2934"/>
      <c r="W430" s="2929" t="s">
        <v>1704</v>
      </c>
      <c r="X430" s="2952"/>
      <c r="Y430" s="2931"/>
      <c r="Z430" s="1115" t="s">
        <v>3703</v>
      </c>
      <c r="AA430" s="1975"/>
      <c r="AB430" s="2366"/>
      <c r="AC430" s="2369" t="s">
        <v>3705</v>
      </c>
      <c r="AD430" s="1975"/>
      <c r="AE430" s="2366"/>
      <c r="AF430" s="1115" t="s">
        <v>3703</v>
      </c>
      <c r="AG430" s="1975"/>
      <c r="AH430" s="2366"/>
      <c r="AI430" s="1115" t="s">
        <v>3703</v>
      </c>
      <c r="AJ430" s="1975"/>
      <c r="AK430" s="2366"/>
      <c r="AL430" s="1115" t="s">
        <v>3703</v>
      </c>
      <c r="AM430" s="1975"/>
      <c r="AN430" s="2366"/>
      <c r="AO430" s="1115" t="s">
        <v>3703</v>
      </c>
      <c r="AP430" s="1975"/>
      <c r="AQ430" s="2366"/>
      <c r="AR430" s="990" t="s">
        <v>1180</v>
      </c>
      <c r="AS430" s="937"/>
    </row>
    <row r="431" spans="7:122" ht="18.95" customHeight="1">
      <c r="H431" s="1847"/>
      <c r="I431" s="1315" t="s">
        <v>737</v>
      </c>
      <c r="J431" s="1448"/>
      <c r="K431" s="2831" t="s">
        <v>1560</v>
      </c>
      <c r="L431" s="2808"/>
      <c r="M431" s="2808"/>
      <c r="N431" s="2809"/>
      <c r="O431" s="2831">
        <v>12345</v>
      </c>
      <c r="P431" s="2808"/>
      <c r="Q431" s="2809"/>
      <c r="R431" s="2932" t="s">
        <v>1691</v>
      </c>
      <c r="S431" s="2933"/>
      <c r="T431" s="2933"/>
      <c r="U431" s="2933"/>
      <c r="V431" s="2934"/>
      <c r="W431" s="2929" t="s">
        <v>3690</v>
      </c>
      <c r="X431" s="2952"/>
      <c r="Y431" s="2931"/>
      <c r="Z431" s="1115" t="s">
        <v>3703</v>
      </c>
      <c r="AA431" s="1975"/>
      <c r="AB431" s="2366"/>
      <c r="AC431" s="2369" t="s">
        <v>3705</v>
      </c>
      <c r="AD431" s="1975"/>
      <c r="AE431" s="2366"/>
      <c r="AF431" s="1115" t="s">
        <v>3703</v>
      </c>
      <c r="AG431" s="1975"/>
      <c r="AH431" s="2366"/>
      <c r="AI431" s="1115" t="s">
        <v>3703</v>
      </c>
      <c r="AJ431" s="1975"/>
      <c r="AK431" s="2366"/>
      <c r="AL431" s="1115" t="s">
        <v>3703</v>
      </c>
      <c r="AM431" s="1975"/>
      <c r="AN431" s="2366"/>
      <c r="AO431" s="1115" t="s">
        <v>3703</v>
      </c>
      <c r="AP431" s="1975"/>
      <c r="AQ431" s="2366"/>
      <c r="AR431" s="2023"/>
      <c r="AS431" s="937"/>
    </row>
    <row r="432" spans="7:122" ht="18.95" customHeight="1">
      <c r="H432" s="1847"/>
      <c r="I432" s="1315" t="s">
        <v>737</v>
      </c>
      <c r="J432" s="1448" t="s">
        <v>3704</v>
      </c>
      <c r="K432" s="2831" t="s">
        <v>1560</v>
      </c>
      <c r="L432" s="2808"/>
      <c r="M432" s="2808"/>
      <c r="N432" s="2809"/>
      <c r="O432" s="2831">
        <v>12345</v>
      </c>
      <c r="P432" s="2808"/>
      <c r="Q432" s="2809"/>
      <c r="R432" s="2932" t="s">
        <v>1691</v>
      </c>
      <c r="S432" s="2933"/>
      <c r="T432" s="2933"/>
      <c r="U432" s="2933"/>
      <c r="V432" s="2934"/>
      <c r="W432" s="2932" t="s">
        <v>1701</v>
      </c>
      <c r="X432" s="2933"/>
      <c r="Y432" s="2934"/>
      <c r="Z432" s="2368" t="s">
        <v>3708</v>
      </c>
      <c r="AA432" s="1245"/>
      <c r="AB432" s="2367"/>
      <c r="AC432" s="1080" t="s">
        <v>3703</v>
      </c>
      <c r="AD432" s="1245"/>
      <c r="AE432" s="2367"/>
      <c r="AF432" s="1080" t="s">
        <v>3703</v>
      </c>
      <c r="AG432" s="1245"/>
      <c r="AH432" s="2367"/>
      <c r="AI432" s="1080" t="s">
        <v>3703</v>
      </c>
      <c r="AJ432" s="1245"/>
      <c r="AK432" s="2367"/>
      <c r="AL432" s="1080" t="s">
        <v>3703</v>
      </c>
      <c r="AM432" s="1245"/>
      <c r="AN432" s="2367"/>
      <c r="AO432" s="1080" t="s">
        <v>3703</v>
      </c>
      <c r="AP432" s="1245"/>
      <c r="AQ432" s="2367"/>
      <c r="AR432" s="991"/>
      <c r="AS432" s="937"/>
    </row>
    <row r="433" spans="7:125" ht="18.95" customHeight="1">
      <c r="H433" s="936"/>
      <c r="I433" s="945"/>
      <c r="J433" s="939"/>
      <c r="K433" s="939"/>
      <c r="L433" s="939"/>
      <c r="M433" s="939"/>
      <c r="N433" s="939"/>
      <c r="O433" s="939"/>
      <c r="P433" s="939"/>
      <c r="Q433" s="939"/>
      <c r="R433" s="939"/>
      <c r="S433" s="939"/>
      <c r="T433" s="939"/>
      <c r="U433" s="939"/>
      <c r="V433" s="939"/>
      <c r="W433" s="939"/>
      <c r="X433" s="939"/>
      <c r="Y433" s="939"/>
      <c r="Z433" s="939"/>
      <c r="AA433" s="939"/>
      <c r="AB433" s="939"/>
      <c r="AC433" s="939"/>
      <c r="AD433" s="939"/>
      <c r="AE433" s="939"/>
      <c r="AF433" s="939"/>
      <c r="AG433" s="939"/>
      <c r="AH433" s="939"/>
      <c r="AI433" s="939"/>
      <c r="AJ433" s="939"/>
      <c r="AK433" s="939"/>
      <c r="AL433" s="939"/>
      <c r="AM433" s="939"/>
      <c r="AN433" s="939"/>
      <c r="AO433" s="939"/>
      <c r="AP433" s="939"/>
      <c r="AQ433" s="939"/>
      <c r="AR433" s="939"/>
      <c r="AS433" s="940"/>
    </row>
    <row r="435" spans="7:125" s="920" customFormat="1" ht="18.95" customHeight="1"/>
    <row r="436" spans="7:125" ht="5.0999999999999996" customHeight="1">
      <c r="G436"/>
      <c r="H436" s="2331"/>
      <c r="I436" s="2331"/>
      <c r="J436" s="2331"/>
      <c r="K436" s="2331"/>
      <c r="L436" s="2331"/>
      <c r="M436" s="2331"/>
      <c r="N436" s="2331"/>
      <c r="O436" s="2331"/>
      <c r="P436" s="2331"/>
      <c r="Q436" s="2331"/>
      <c r="R436" s="2331"/>
      <c r="S436" s="2326"/>
      <c r="T436" s="2327"/>
      <c r="U436" s="2327"/>
      <c r="V436" s="2327"/>
      <c r="W436" s="2327"/>
      <c r="X436" s="2328"/>
      <c r="Y436" s="920"/>
      <c r="Z436" s="920"/>
      <c r="AA436" s="920"/>
      <c r="AB436" s="920"/>
      <c r="AC436" s="920"/>
      <c r="AD436" s="920"/>
      <c r="AE436" s="920"/>
      <c r="AF436" s="920"/>
      <c r="AG436" s="920"/>
      <c r="AH436" s="920"/>
      <c r="AI436" s="920"/>
      <c r="AJ436" s="920"/>
      <c r="AK436" s="920"/>
      <c r="AL436" s="920"/>
      <c r="AM436" s="920"/>
      <c r="AN436" s="920"/>
      <c r="AO436" s="920"/>
      <c r="AP436" s="920"/>
      <c r="AQ436" s="920"/>
      <c r="AR436" s="920"/>
      <c r="AS436" s="920"/>
      <c r="AT436" s="920"/>
      <c r="AU436" s="920"/>
      <c r="AV436" s="920"/>
      <c r="AW436" s="920"/>
      <c r="AX436" s="920"/>
      <c r="AY436" s="920"/>
      <c r="AZ436" s="920"/>
      <c r="BA436" s="920"/>
      <c r="BB436" s="920"/>
      <c r="BC436" s="920"/>
      <c r="BD436" s="920"/>
      <c r="BE436" s="920"/>
      <c r="BF436" s="920"/>
      <c r="BG436" s="920"/>
      <c r="BH436" s="920"/>
      <c r="BI436" s="920"/>
      <c r="BJ436" s="920"/>
      <c r="BK436" s="920"/>
      <c r="BL436" s="920"/>
      <c r="BM436" s="920"/>
    </row>
    <row r="437" spans="7:125" ht="18.95" customHeight="1">
      <c r="G437"/>
      <c r="H437" s="2331"/>
      <c r="I437" s="1020" t="s">
        <v>3686</v>
      </c>
      <c r="J437" s="1021"/>
      <c r="K437" s="1021"/>
      <c r="L437" s="1021"/>
      <c r="M437" s="1022"/>
      <c r="N437" s="1021"/>
      <c r="O437" s="1022"/>
      <c r="P437" s="1022"/>
      <c r="Q437" s="1022"/>
      <c r="R437" s="1023"/>
      <c r="S437" s="907" t="s">
        <v>1519</v>
      </c>
      <c r="T437" s="908"/>
      <c r="U437" s="908"/>
      <c r="V437" s="908"/>
      <c r="W437" s="908"/>
      <c r="X437" s="909"/>
      <c r="Y437" s="920"/>
      <c r="Z437" s="920"/>
      <c r="AA437" s="920"/>
      <c r="AB437" s="920"/>
      <c r="AC437" s="920"/>
      <c r="AD437" s="920"/>
      <c r="AE437" s="920"/>
      <c r="AI437" s="920"/>
      <c r="AJ437" s="920"/>
      <c r="AK437" s="920"/>
      <c r="AL437" s="920"/>
      <c r="AM437" s="920"/>
      <c r="AQ437" s="920"/>
      <c r="AR437" s="920"/>
      <c r="AS437" s="920"/>
      <c r="AT437" s="920"/>
      <c r="BB437" s="920"/>
      <c r="BC437" s="920"/>
      <c r="BD437" s="920"/>
      <c r="BE437" s="920"/>
      <c r="BF437" s="920"/>
      <c r="BG437" s="920"/>
      <c r="BH437" s="920"/>
      <c r="BI437" s="920"/>
      <c r="BJ437" s="920"/>
      <c r="BK437" s="920"/>
      <c r="BL437" s="920"/>
      <c r="BM437" s="920"/>
      <c r="BN437" s="920"/>
      <c r="BO437" s="920"/>
      <c r="BP437" s="920"/>
      <c r="BQ437" s="920"/>
      <c r="BR437" s="920"/>
      <c r="BS437" s="920"/>
      <c r="BT437" s="920"/>
      <c r="BU437" s="920"/>
      <c r="BV437" s="920"/>
      <c r="BW437" s="920"/>
      <c r="BX437" s="920"/>
      <c r="BY437" s="920"/>
      <c r="BZ437" s="920"/>
      <c r="CA437" s="920"/>
      <c r="CB437" s="920"/>
      <c r="CC437" s="920"/>
      <c r="CD437" s="920"/>
      <c r="CE437" s="920"/>
      <c r="CF437" s="920"/>
      <c r="CG437" s="920"/>
      <c r="CH437" s="920"/>
      <c r="CI437" s="920"/>
      <c r="CJ437" s="920"/>
      <c r="CK437" s="920"/>
      <c r="CL437" s="920"/>
      <c r="CM437" s="920"/>
      <c r="CN437" s="920"/>
      <c r="CO437" s="920"/>
      <c r="CP437" s="920"/>
      <c r="CQ437" s="920"/>
      <c r="CR437" s="920"/>
      <c r="CS437" s="920"/>
      <c r="CT437" s="920"/>
      <c r="CU437" s="920"/>
      <c r="CV437" s="920"/>
      <c r="CW437" s="920"/>
      <c r="CX437" s="920"/>
      <c r="CY437" s="920"/>
      <c r="CZ437" s="920"/>
      <c r="DA437" s="920"/>
      <c r="DB437" s="920"/>
      <c r="DC437" s="920"/>
      <c r="DD437" s="920"/>
      <c r="DE437" s="920"/>
      <c r="DF437" s="920"/>
      <c r="DG437" s="920"/>
      <c r="DH437" s="920"/>
      <c r="DI437" s="920"/>
      <c r="DJ437" s="920"/>
      <c r="DK437" s="920"/>
      <c r="DL437" s="920"/>
      <c r="DM437" s="920"/>
      <c r="DN437" s="920"/>
      <c r="DO437" s="920"/>
      <c r="DP437" s="920"/>
      <c r="DQ437" s="920"/>
      <c r="DR437" s="920"/>
      <c r="DS437" s="920"/>
      <c r="DT437" s="920"/>
      <c r="DU437" s="920"/>
    </row>
    <row r="438" spans="7:125" ht="9.9499999999999993" customHeight="1">
      <c r="G438"/>
      <c r="H438" s="916"/>
      <c r="I438" s="914"/>
      <c r="J438" s="914"/>
      <c r="K438" s="914"/>
      <c r="L438" s="914"/>
      <c r="M438" s="914"/>
      <c r="N438" s="914"/>
      <c r="O438" s="914"/>
      <c r="P438" s="914"/>
      <c r="Q438" s="914"/>
      <c r="R438" s="914"/>
      <c r="S438" s="2331"/>
      <c r="T438" s="2331"/>
      <c r="U438" s="2331"/>
      <c r="V438" s="2331"/>
      <c r="W438" s="2331"/>
      <c r="X438" s="2331"/>
      <c r="Y438" s="941"/>
      <c r="Z438" s="941"/>
      <c r="AA438" s="941"/>
      <c r="AB438" s="941"/>
      <c r="AC438" s="941"/>
      <c r="AD438" s="941"/>
      <c r="AE438" s="941"/>
      <c r="AF438" s="941"/>
      <c r="AG438" s="941"/>
      <c r="AH438" s="941"/>
      <c r="AI438" s="941"/>
      <c r="AJ438" s="941"/>
      <c r="AK438" s="941"/>
      <c r="AL438" s="941"/>
      <c r="AM438" s="941"/>
      <c r="AN438" s="941"/>
      <c r="AO438" s="941"/>
      <c r="AP438" s="941"/>
      <c r="AQ438" s="941"/>
      <c r="AR438" s="941"/>
      <c r="AS438" s="941"/>
      <c r="AT438" s="941"/>
      <c r="AU438" s="941"/>
      <c r="AV438" s="941"/>
      <c r="AW438" s="942"/>
      <c r="BB438" s="920"/>
      <c r="BC438" s="920"/>
      <c r="BD438" s="920"/>
      <c r="BE438" s="920"/>
      <c r="BF438" s="920"/>
      <c r="BG438" s="920"/>
      <c r="BH438" s="920"/>
      <c r="BI438" s="920"/>
      <c r="BJ438" s="920"/>
      <c r="BK438" s="920"/>
      <c r="BL438" s="920"/>
      <c r="BM438" s="920"/>
      <c r="BN438" s="920"/>
      <c r="BO438" s="920"/>
      <c r="BP438" s="920"/>
      <c r="BQ438" s="920"/>
      <c r="BR438" s="920"/>
      <c r="BS438" s="920"/>
      <c r="BT438" s="920"/>
      <c r="BU438" s="920"/>
      <c r="BV438" s="920"/>
      <c r="BW438" s="920"/>
      <c r="BX438" s="920"/>
      <c r="BY438" s="920"/>
      <c r="BZ438" s="920"/>
      <c r="CA438" s="920"/>
      <c r="CB438" s="920"/>
      <c r="CC438" s="920"/>
      <c r="CD438" s="920"/>
      <c r="CE438" s="920"/>
      <c r="CF438" s="920"/>
      <c r="CG438" s="920"/>
      <c r="CH438" s="920"/>
      <c r="CI438" s="920"/>
      <c r="CJ438" s="920"/>
      <c r="CK438" s="920"/>
      <c r="CL438" s="920"/>
      <c r="CM438" s="920"/>
      <c r="CN438" s="920"/>
      <c r="CO438" s="920"/>
      <c r="CP438" s="920"/>
      <c r="CQ438" s="920"/>
      <c r="CR438" s="920"/>
      <c r="CS438" s="920"/>
      <c r="CT438" s="920"/>
      <c r="CU438" s="920"/>
      <c r="CV438" s="920"/>
      <c r="CW438" s="920"/>
      <c r="CX438" s="920"/>
      <c r="CY438" s="920"/>
      <c r="CZ438" s="920"/>
      <c r="DA438" s="920"/>
      <c r="DB438" s="920"/>
      <c r="DC438" s="920"/>
      <c r="DD438" s="920"/>
      <c r="DE438" s="920"/>
      <c r="DF438" s="920"/>
      <c r="DG438" s="920"/>
      <c r="DH438" s="920"/>
      <c r="DI438" s="920"/>
      <c r="DJ438" s="920"/>
      <c r="DK438" s="920"/>
      <c r="DL438" s="920"/>
      <c r="DM438" s="920"/>
      <c r="DN438" s="920"/>
      <c r="DO438" s="920"/>
      <c r="DP438" s="920"/>
      <c r="DQ438" s="920"/>
      <c r="DR438" s="920"/>
      <c r="DS438" s="920"/>
      <c r="DT438" s="920"/>
      <c r="DU438" s="920"/>
    </row>
    <row r="439" spans="7:125" ht="18.95" customHeight="1">
      <c r="H439" s="1847"/>
      <c r="I439" s="949" t="s">
        <v>2024</v>
      </c>
      <c r="J439" s="752"/>
      <c r="K439" s="938"/>
      <c r="L439" s="2890" t="s">
        <v>1179</v>
      </c>
      <c r="M439" s="2891"/>
      <c r="N439" s="2891"/>
      <c r="O439" s="2892"/>
      <c r="P439" s="986" t="s">
        <v>1180</v>
      </c>
      <c r="Q439" s="987" t="s">
        <v>1178</v>
      </c>
      <c r="R439" s="2890" t="s">
        <v>1179</v>
      </c>
      <c r="S439" s="2891"/>
      <c r="T439" s="2891"/>
      <c r="U439" s="2892"/>
      <c r="V439" s="986" t="s">
        <v>1180</v>
      </c>
      <c r="W439" s="920"/>
      <c r="X439" s="920"/>
      <c r="Y439" s="920" t="s">
        <v>3691</v>
      </c>
      <c r="Z439" s="1951"/>
      <c r="AA439" s="1951"/>
      <c r="AB439" s="1951"/>
      <c r="AC439" s="2902" t="s">
        <v>3628</v>
      </c>
      <c r="AD439" s="2903"/>
      <c r="AE439" s="2904"/>
      <c r="AF439" s="946" t="s">
        <v>1115</v>
      </c>
      <c r="AG439" s="1049"/>
      <c r="AH439" s="920"/>
      <c r="AI439" s="920"/>
      <c r="AJ439" s="920"/>
      <c r="AK439" s="920"/>
      <c r="AL439" s="920"/>
      <c r="AM439" s="926" t="s">
        <v>1544</v>
      </c>
      <c r="AN439" s="927"/>
      <c r="AO439" s="928"/>
      <c r="AP439" s="926" t="s">
        <v>3709</v>
      </c>
      <c r="AQ439" s="927"/>
      <c r="AR439" s="928"/>
      <c r="AS439" s="920"/>
      <c r="AT439" s="920"/>
      <c r="AU439" s="920"/>
      <c r="AV439" s="920"/>
      <c r="AW439" s="937"/>
    </row>
    <row r="440" spans="7:125" ht="20.100000000000001" customHeight="1">
      <c r="H440" s="1847"/>
      <c r="I440" s="920"/>
      <c r="J440" s="920"/>
      <c r="K440" s="920"/>
      <c r="L440" s="920"/>
      <c r="M440" s="920"/>
      <c r="N440" s="920"/>
      <c r="O440" s="920"/>
      <c r="P440" s="920"/>
      <c r="Q440" s="920"/>
      <c r="R440" s="920"/>
      <c r="S440" s="920"/>
      <c r="T440" s="920"/>
      <c r="U440" s="920"/>
      <c r="V440" s="920"/>
      <c r="W440" s="920"/>
      <c r="X440" s="920"/>
      <c r="Y440" s="1049" t="s">
        <v>3710</v>
      </c>
      <c r="Z440" s="920"/>
      <c r="AA440" s="920"/>
      <c r="AB440" s="920"/>
      <c r="AC440" s="920"/>
      <c r="AD440" s="920"/>
      <c r="AE440" s="920"/>
      <c r="AF440" s="920"/>
      <c r="AG440" s="920"/>
      <c r="AH440" s="920"/>
      <c r="AI440" s="920"/>
      <c r="AJ440" s="920"/>
      <c r="AK440" s="920"/>
      <c r="AL440" s="920"/>
      <c r="AM440" s="920"/>
      <c r="AN440" s="920"/>
      <c r="AO440" s="920"/>
      <c r="AP440" s="920"/>
      <c r="AQ440" s="920"/>
      <c r="AR440" s="920"/>
      <c r="AS440" s="920"/>
      <c r="AT440" s="920"/>
      <c r="AU440" s="920"/>
      <c r="AV440" s="920"/>
      <c r="AW440" s="937"/>
    </row>
    <row r="441" spans="7:125" ht="18.95" customHeight="1">
      <c r="H441" s="1847"/>
      <c r="I441" s="949" t="s">
        <v>1627</v>
      </c>
      <c r="J441" s="1936"/>
      <c r="K441" s="938"/>
      <c r="L441" s="982" t="s">
        <v>1521</v>
      </c>
      <c r="M441" s="983"/>
      <c r="N441" s="983"/>
      <c r="O441" s="983"/>
      <c r="P441" s="986" t="s">
        <v>912</v>
      </c>
      <c r="Q441" s="910" t="s">
        <v>1656</v>
      </c>
      <c r="R441" s="981"/>
      <c r="S441" s="938"/>
      <c r="T441" s="982" t="s">
        <v>1521</v>
      </c>
      <c r="U441" s="983"/>
      <c r="V441" s="983"/>
      <c r="W441" s="983"/>
      <c r="X441" s="986" t="s">
        <v>912</v>
      </c>
      <c r="Y441" s="910" t="s">
        <v>3688</v>
      </c>
      <c r="Z441" s="981"/>
      <c r="AA441" s="938"/>
      <c r="AB441" s="1093" t="s">
        <v>3701</v>
      </c>
      <c r="AC441" s="1094"/>
      <c r="AD441" s="1094"/>
      <c r="AE441" s="1094"/>
      <c r="AF441" s="1095"/>
      <c r="AG441" s="946" t="s">
        <v>1115</v>
      </c>
      <c r="AH441" s="910" t="s">
        <v>3700</v>
      </c>
      <c r="AI441" s="981"/>
      <c r="AJ441" s="938"/>
      <c r="AK441" s="1093" t="s">
        <v>3702</v>
      </c>
      <c r="AL441" s="1094"/>
      <c r="AM441" s="1094"/>
      <c r="AN441" s="1094"/>
      <c r="AO441" s="1095"/>
      <c r="AP441" s="946" t="s">
        <v>1115</v>
      </c>
      <c r="AQ441" s="920"/>
      <c r="AR441" s="920"/>
      <c r="AS441" s="920"/>
      <c r="AT441" s="920"/>
      <c r="AU441" s="920"/>
      <c r="AV441" s="920"/>
      <c r="AW441" s="937"/>
    </row>
    <row r="442" spans="7:125" ht="18.95" customHeight="1">
      <c r="H442" s="1847"/>
      <c r="I442" s="920"/>
      <c r="J442" s="920"/>
      <c r="K442" s="920"/>
      <c r="L442" s="920"/>
      <c r="M442" s="920"/>
      <c r="N442" s="920"/>
      <c r="O442" s="920"/>
      <c r="P442" s="920"/>
      <c r="Q442" s="920"/>
      <c r="R442" s="920"/>
      <c r="S442" s="920"/>
      <c r="T442" s="920"/>
      <c r="U442" s="920"/>
      <c r="V442" s="920"/>
      <c r="W442" s="920"/>
      <c r="X442" s="920"/>
      <c r="Y442" s="920"/>
      <c r="Z442" s="920"/>
      <c r="AA442" s="920"/>
      <c r="AB442" s="920"/>
      <c r="AC442" s="920"/>
      <c r="AD442" s="920"/>
      <c r="AE442" s="920"/>
      <c r="AF442" s="920"/>
      <c r="AG442" s="920"/>
      <c r="AH442" s="920"/>
      <c r="AI442" s="920"/>
      <c r="AJ442" s="920"/>
      <c r="AK442" s="920"/>
      <c r="AL442" s="920"/>
      <c r="AM442" s="920"/>
      <c r="AN442" s="920"/>
      <c r="AO442" s="920"/>
      <c r="AP442" s="920"/>
      <c r="AQ442" s="920"/>
      <c r="AR442" s="920"/>
      <c r="AS442" s="920"/>
      <c r="AT442" s="920"/>
      <c r="AU442" s="920"/>
      <c r="AV442" s="920"/>
      <c r="AW442" s="937"/>
    </row>
    <row r="443" spans="7:125" ht="18.95" customHeight="1">
      <c r="H443" s="1847"/>
      <c r="I443" s="2880" t="s">
        <v>1559</v>
      </c>
      <c r="J443" s="2880" t="s">
        <v>1766</v>
      </c>
      <c r="K443" s="2810" t="s">
        <v>3711</v>
      </c>
      <c r="L443" s="2811"/>
      <c r="M443" s="2811"/>
      <c r="N443" s="2812"/>
      <c r="O443" s="929" t="s">
        <v>1586</v>
      </c>
      <c r="P443" s="930"/>
      <c r="Q443" s="930"/>
      <c r="R443" s="930"/>
      <c r="S443" s="930"/>
      <c r="T443" s="930"/>
      <c r="U443" s="930"/>
      <c r="V443" s="930"/>
      <c r="W443" s="930"/>
      <c r="X443" s="931"/>
      <c r="Y443" s="930"/>
      <c r="Z443" s="931"/>
      <c r="AA443" s="931"/>
      <c r="AB443" s="931"/>
      <c r="AC443" s="931"/>
      <c r="AD443" s="929" t="s">
        <v>3693</v>
      </c>
      <c r="AE443" s="930"/>
      <c r="AF443" s="930"/>
      <c r="AG443" s="930"/>
      <c r="AH443" s="930"/>
      <c r="AI443" s="930"/>
      <c r="AJ443" s="930"/>
      <c r="AK443" s="930"/>
      <c r="AL443" s="930"/>
      <c r="AM443" s="930"/>
      <c r="AN443" s="930"/>
      <c r="AO443" s="930"/>
      <c r="AP443" s="930"/>
      <c r="AQ443" s="930"/>
      <c r="AR443" s="930"/>
      <c r="AS443" s="930"/>
      <c r="AT443" s="930"/>
      <c r="AU443" s="930"/>
      <c r="AV443" s="2947"/>
      <c r="AW443" s="937"/>
    </row>
    <row r="444" spans="7:125" ht="18.95" customHeight="1">
      <c r="H444" s="1847"/>
      <c r="I444" s="2881"/>
      <c r="J444" s="2881"/>
      <c r="K444" s="2813"/>
      <c r="L444" s="2814"/>
      <c r="M444" s="2814"/>
      <c r="N444" s="2815"/>
      <c r="O444" s="929" t="s">
        <v>699</v>
      </c>
      <c r="P444" s="930"/>
      <c r="Q444" s="930"/>
      <c r="R444" s="931"/>
      <c r="S444" s="929" t="s">
        <v>700</v>
      </c>
      <c r="T444" s="930"/>
      <c r="U444" s="931"/>
      <c r="V444" s="929" t="s">
        <v>1697</v>
      </c>
      <c r="W444" s="930"/>
      <c r="X444" s="930"/>
      <c r="Y444" s="930"/>
      <c r="Z444" s="931"/>
      <c r="AA444" s="3028" t="s">
        <v>2080</v>
      </c>
      <c r="AB444" s="3029"/>
      <c r="AC444" s="3030"/>
      <c r="AD444" s="3028" t="s">
        <v>3694</v>
      </c>
      <c r="AE444" s="3029"/>
      <c r="AF444" s="3030"/>
      <c r="AG444" s="3028" t="s">
        <v>3695</v>
      </c>
      <c r="AH444" s="3029"/>
      <c r="AI444" s="3030"/>
      <c r="AJ444" s="3028" t="s">
        <v>3696</v>
      </c>
      <c r="AK444" s="3029"/>
      <c r="AL444" s="3030"/>
      <c r="AM444" s="3028" t="s">
        <v>3697</v>
      </c>
      <c r="AN444" s="3029"/>
      <c r="AO444" s="3030"/>
      <c r="AP444" s="3028" t="s">
        <v>3698</v>
      </c>
      <c r="AQ444" s="3029"/>
      <c r="AR444" s="3030"/>
      <c r="AS444" s="3028" t="s">
        <v>3699</v>
      </c>
      <c r="AT444" s="3029"/>
      <c r="AU444" s="3030"/>
      <c r="AV444" s="2948"/>
      <c r="AW444" s="937"/>
    </row>
    <row r="445" spans="7:125" ht="18.95" customHeight="1">
      <c r="H445" s="1847"/>
      <c r="I445" s="1315" t="s">
        <v>737</v>
      </c>
      <c r="J445" s="1448"/>
      <c r="K445" s="2890" t="s">
        <v>1179</v>
      </c>
      <c r="L445" s="2891"/>
      <c r="M445" s="2891"/>
      <c r="N445" s="2892"/>
      <c r="O445" s="2831" t="s">
        <v>1560</v>
      </c>
      <c r="P445" s="2808"/>
      <c r="Q445" s="2808"/>
      <c r="R445" s="2809"/>
      <c r="S445" s="2831">
        <v>12345</v>
      </c>
      <c r="T445" s="2808"/>
      <c r="U445" s="2809"/>
      <c r="V445" s="2932" t="s">
        <v>1691</v>
      </c>
      <c r="W445" s="2933"/>
      <c r="X445" s="2933"/>
      <c r="Y445" s="2933"/>
      <c r="Z445" s="2934"/>
      <c r="AA445" s="2929" t="s">
        <v>1704</v>
      </c>
      <c r="AB445" s="2952"/>
      <c r="AC445" s="2931"/>
      <c r="AD445" s="1115" t="s">
        <v>3703</v>
      </c>
      <c r="AE445" s="1975"/>
      <c r="AF445" s="2366"/>
      <c r="AG445" s="2368" t="s">
        <v>3708</v>
      </c>
      <c r="AH445" s="1245"/>
      <c r="AI445" s="2367"/>
      <c r="AJ445" s="1115" t="s">
        <v>3703</v>
      </c>
      <c r="AK445" s="1975"/>
      <c r="AL445" s="2366"/>
      <c r="AM445" s="1115" t="s">
        <v>3703</v>
      </c>
      <c r="AN445" s="1975"/>
      <c r="AO445" s="2366"/>
      <c r="AP445" s="1115" t="s">
        <v>3703</v>
      </c>
      <c r="AQ445" s="1975"/>
      <c r="AR445" s="2366"/>
      <c r="AS445" s="1115" t="s">
        <v>3703</v>
      </c>
      <c r="AT445" s="1975"/>
      <c r="AU445" s="2366"/>
      <c r="AV445" s="990" t="s">
        <v>1180</v>
      </c>
      <c r="AW445" s="937"/>
    </row>
    <row r="446" spans="7:125" ht="18.95" customHeight="1">
      <c r="H446" s="1847"/>
      <c r="I446" s="1315" t="s">
        <v>737</v>
      </c>
      <c r="J446" s="1448"/>
      <c r="K446" s="2890" t="s">
        <v>1179</v>
      </c>
      <c r="L446" s="2891"/>
      <c r="M446" s="2891"/>
      <c r="N446" s="2892"/>
      <c r="O446" s="2831" t="s">
        <v>1560</v>
      </c>
      <c r="P446" s="2808"/>
      <c r="Q446" s="2808"/>
      <c r="R446" s="2809"/>
      <c r="S446" s="2831">
        <v>12345</v>
      </c>
      <c r="T446" s="2808"/>
      <c r="U446" s="2809"/>
      <c r="V446" s="2932" t="s">
        <v>1691</v>
      </c>
      <c r="W446" s="2933"/>
      <c r="X446" s="2933"/>
      <c r="Y446" s="2933"/>
      <c r="Z446" s="2934"/>
      <c r="AA446" s="2929" t="s">
        <v>3690</v>
      </c>
      <c r="AB446" s="2952"/>
      <c r="AC446" s="2931"/>
      <c r="AD446" s="1115" t="s">
        <v>3703</v>
      </c>
      <c r="AE446" s="1975"/>
      <c r="AF446" s="2366"/>
      <c r="AG446" s="2368" t="s">
        <v>3708</v>
      </c>
      <c r="AH446" s="1245"/>
      <c r="AI446" s="2367"/>
      <c r="AJ446" s="1115" t="s">
        <v>3703</v>
      </c>
      <c r="AK446" s="1975"/>
      <c r="AL446" s="2366"/>
      <c r="AM446" s="1115" t="s">
        <v>3703</v>
      </c>
      <c r="AN446" s="1975"/>
      <c r="AO446" s="2366"/>
      <c r="AP446" s="1115" t="s">
        <v>3703</v>
      </c>
      <c r="AQ446" s="1975"/>
      <c r="AR446" s="2366"/>
      <c r="AS446" s="1115" t="s">
        <v>3703</v>
      </c>
      <c r="AT446" s="1975"/>
      <c r="AU446" s="2366"/>
      <c r="AV446" s="2023"/>
      <c r="AW446" s="937"/>
    </row>
    <row r="447" spans="7:125" ht="18.95" customHeight="1">
      <c r="H447" s="1847"/>
      <c r="I447" s="1315" t="s">
        <v>737</v>
      </c>
      <c r="J447" s="1448" t="s">
        <v>3704</v>
      </c>
      <c r="K447" s="2890" t="s">
        <v>1179</v>
      </c>
      <c r="L447" s="2891"/>
      <c r="M447" s="2891"/>
      <c r="N447" s="2892"/>
      <c r="O447" s="2831" t="s">
        <v>1560</v>
      </c>
      <c r="P447" s="2808"/>
      <c r="Q447" s="2808"/>
      <c r="R447" s="2809"/>
      <c r="S447" s="2831">
        <v>12345</v>
      </c>
      <c r="T447" s="2808"/>
      <c r="U447" s="2809"/>
      <c r="V447" s="2932" t="s">
        <v>1691</v>
      </c>
      <c r="W447" s="2933"/>
      <c r="X447" s="2933"/>
      <c r="Y447" s="2933"/>
      <c r="Z447" s="2934"/>
      <c r="AA447" s="2932" t="s">
        <v>1701</v>
      </c>
      <c r="AB447" s="2933"/>
      <c r="AC447" s="2934"/>
      <c r="AD447" s="2368" t="s">
        <v>3708</v>
      </c>
      <c r="AE447" s="1245"/>
      <c r="AF447" s="2367"/>
      <c r="AG447" s="1080" t="s">
        <v>3703</v>
      </c>
      <c r="AH447" s="1245"/>
      <c r="AI447" s="2367"/>
      <c r="AJ447" s="1080" t="s">
        <v>3703</v>
      </c>
      <c r="AK447" s="1245"/>
      <c r="AL447" s="2367"/>
      <c r="AM447" s="1080" t="s">
        <v>3703</v>
      </c>
      <c r="AN447" s="1245"/>
      <c r="AO447" s="2367"/>
      <c r="AP447" s="1080" t="s">
        <v>3703</v>
      </c>
      <c r="AQ447" s="1245"/>
      <c r="AR447" s="2367"/>
      <c r="AS447" s="1080" t="s">
        <v>3703</v>
      </c>
      <c r="AT447" s="1245"/>
      <c r="AU447" s="2367"/>
      <c r="AV447" s="991"/>
      <c r="AW447" s="937"/>
    </row>
    <row r="448" spans="7:125" ht="18.95" customHeight="1">
      <c r="H448" s="936"/>
      <c r="I448" s="939"/>
      <c r="J448" s="939"/>
      <c r="K448" s="939"/>
      <c r="L448" s="939"/>
      <c r="M448" s="939"/>
      <c r="N448" s="939"/>
      <c r="O448" s="939"/>
      <c r="P448" s="939"/>
      <c r="Q448" s="939"/>
      <c r="R448" s="939"/>
      <c r="S448" s="939"/>
      <c r="T448" s="939"/>
      <c r="U448" s="939"/>
      <c r="V448" s="939"/>
      <c r="W448" s="939"/>
      <c r="X448" s="939"/>
      <c r="Y448" s="939"/>
      <c r="Z448" s="939"/>
      <c r="AA448" s="939"/>
      <c r="AB448" s="939"/>
      <c r="AC448" s="939"/>
      <c r="AD448" s="939"/>
      <c r="AE448" s="939"/>
      <c r="AF448" s="939"/>
      <c r="AG448" s="939"/>
      <c r="AH448" s="939"/>
      <c r="AI448" s="939"/>
      <c r="AJ448" s="939"/>
      <c r="AK448" s="939"/>
      <c r="AL448" s="939"/>
      <c r="AM448" s="939"/>
      <c r="AN448" s="939"/>
      <c r="AO448" s="939"/>
      <c r="AP448" s="939"/>
      <c r="AQ448" s="939"/>
      <c r="AR448" s="939"/>
      <c r="AS448" s="939"/>
      <c r="AT448" s="939"/>
      <c r="AU448" s="939"/>
      <c r="AV448" s="939"/>
      <c r="AW448" s="940"/>
    </row>
    <row r="450" spans="7:131" ht="18.95" customHeight="1">
      <c r="J450" s="488"/>
    </row>
    <row r="451" spans="7:131" ht="18.95" customHeight="1">
      <c r="G451" s="924" t="s">
        <v>3678</v>
      </c>
      <c r="J451" s="488"/>
      <c r="S451" s="488"/>
      <c r="V451" s="486" t="s">
        <v>3713</v>
      </c>
    </row>
    <row r="452" spans="7:131" s="920" customFormat="1" ht="18.95" customHeight="1">
      <c r="J452" s="1057"/>
    </row>
    <row r="453" spans="7:131" ht="5.0999999999999996" customHeight="1">
      <c r="G453"/>
      <c r="H453" s="2331"/>
      <c r="I453" s="2326"/>
      <c r="J453" s="2327"/>
      <c r="K453" s="2327"/>
      <c r="L453" s="2327"/>
      <c r="M453" s="2327"/>
      <c r="N453" s="2327"/>
      <c r="O453" s="2327"/>
      <c r="P453" s="2328"/>
      <c r="Q453" s="2331"/>
      <c r="R453" s="2331"/>
      <c r="S453" s="2331"/>
      <c r="T453" s="2331"/>
      <c r="U453" s="2331"/>
      <c r="V453" s="2331"/>
      <c r="W453" s="2331"/>
      <c r="X453" s="920"/>
      <c r="Y453" s="920"/>
      <c r="Z453" s="920"/>
      <c r="AA453" s="920"/>
      <c r="AB453" s="920"/>
      <c r="AC453" s="920"/>
      <c r="AD453" s="920"/>
      <c r="AE453" s="920"/>
      <c r="AF453" s="920"/>
      <c r="AG453" s="920"/>
      <c r="AH453" s="920"/>
      <c r="AI453" s="920"/>
      <c r="AJ453" s="920"/>
      <c r="AK453" s="920"/>
      <c r="AL453" s="920"/>
      <c r="AM453" s="920"/>
      <c r="AN453" s="920"/>
      <c r="AO453" s="920"/>
      <c r="AP453" s="920"/>
      <c r="AQ453" s="920"/>
      <c r="AR453" s="920"/>
      <c r="AS453" s="920"/>
      <c r="AT453" s="920"/>
      <c r="AU453" s="920"/>
      <c r="AV453" s="920"/>
      <c r="AW453" s="920"/>
      <c r="AX453" s="920"/>
      <c r="AY453" s="920"/>
      <c r="AZ453" s="920"/>
      <c r="BA453" s="920"/>
      <c r="BB453" s="920"/>
      <c r="BC453" s="920"/>
      <c r="BD453" s="920"/>
      <c r="BE453" s="920"/>
      <c r="BF453" s="920"/>
      <c r="BG453" s="920"/>
      <c r="BH453" s="920"/>
      <c r="BI453" s="920"/>
      <c r="BJ453" s="920"/>
      <c r="BK453" s="920"/>
      <c r="BL453" s="920"/>
      <c r="BM453" s="920"/>
      <c r="BN453" s="920"/>
      <c r="BO453" s="920"/>
      <c r="BP453" s="920"/>
    </row>
    <row r="454" spans="7:131" ht="18.95" customHeight="1">
      <c r="G454"/>
      <c r="H454" s="2331"/>
      <c r="I454" s="907" t="s">
        <v>1686</v>
      </c>
      <c r="J454" s="908"/>
      <c r="K454" s="908"/>
      <c r="L454" s="908"/>
      <c r="M454" s="908"/>
      <c r="N454" s="908"/>
      <c r="O454" s="908"/>
      <c r="P454" s="909"/>
      <c r="Q454" s="1020" t="s">
        <v>1667</v>
      </c>
      <c r="R454" s="1021"/>
      <c r="S454" s="1021"/>
      <c r="T454" s="1021"/>
      <c r="U454" s="1022"/>
      <c r="V454" s="1023"/>
      <c r="AB454" s="920"/>
      <c r="AC454" s="920"/>
      <c r="AD454" s="920"/>
      <c r="AE454" s="920"/>
      <c r="AF454" s="920"/>
      <c r="AG454" s="920"/>
      <c r="AH454" s="920"/>
      <c r="AI454" s="920"/>
      <c r="AJ454" s="920"/>
      <c r="AK454" s="920"/>
      <c r="AL454" s="920"/>
      <c r="AM454" s="920"/>
      <c r="AQ454" s="920"/>
      <c r="AR454" s="920"/>
      <c r="AS454" s="920"/>
      <c r="AT454" s="920"/>
      <c r="AU454" s="920"/>
      <c r="AV454" s="920"/>
      <c r="AW454" s="920"/>
      <c r="BF454" s="920"/>
      <c r="BG454" s="920"/>
      <c r="BH454" s="920"/>
      <c r="BI454" s="920"/>
      <c r="BJ454" s="920"/>
      <c r="BK454" s="920"/>
      <c r="BL454" s="920"/>
      <c r="BM454" s="920"/>
      <c r="BN454" s="920"/>
      <c r="BO454" s="920"/>
      <c r="BP454" s="920"/>
      <c r="BQ454" s="920"/>
      <c r="BR454" s="920"/>
      <c r="BS454" s="920"/>
      <c r="BT454" s="920"/>
      <c r="BU454" s="920"/>
      <c r="BV454" s="920"/>
      <c r="BW454" s="920"/>
      <c r="BX454" s="920"/>
      <c r="BY454" s="920"/>
      <c r="BZ454" s="920"/>
      <c r="CA454" s="920"/>
      <c r="CB454" s="920"/>
      <c r="CC454" s="920"/>
      <c r="CD454" s="920"/>
      <c r="CE454" s="920"/>
      <c r="CF454" s="920"/>
      <c r="CG454" s="920"/>
      <c r="CH454" s="920"/>
      <c r="CI454" s="920"/>
      <c r="CJ454" s="920"/>
      <c r="CK454" s="920"/>
      <c r="CL454" s="920"/>
      <c r="CM454" s="920"/>
      <c r="CN454" s="920"/>
      <c r="CO454" s="920"/>
      <c r="CP454" s="920"/>
      <c r="CQ454" s="920"/>
      <c r="CR454" s="920"/>
      <c r="CS454" s="920"/>
      <c r="CT454" s="920"/>
      <c r="CU454" s="920"/>
      <c r="CV454" s="920"/>
      <c r="CW454" s="920"/>
      <c r="CX454" s="920"/>
      <c r="CY454" s="920"/>
      <c r="CZ454" s="920"/>
      <c r="DA454" s="920"/>
      <c r="DB454" s="920"/>
      <c r="DC454" s="920"/>
      <c r="DD454" s="920"/>
      <c r="DE454" s="920"/>
      <c r="DF454" s="920"/>
      <c r="DG454" s="920"/>
      <c r="DH454" s="920"/>
      <c r="DI454" s="920"/>
      <c r="DJ454" s="920"/>
      <c r="DK454" s="920"/>
      <c r="DL454" s="920"/>
      <c r="DM454" s="920"/>
      <c r="DN454" s="920"/>
      <c r="DO454" s="920"/>
      <c r="DP454" s="920"/>
      <c r="DQ454" s="920"/>
      <c r="DR454" s="920"/>
      <c r="DS454" s="920"/>
      <c r="DT454" s="920"/>
      <c r="DU454" s="920"/>
      <c r="DV454" s="920"/>
      <c r="DW454" s="920"/>
      <c r="DX454" s="920"/>
      <c r="DY454" s="920"/>
      <c r="DZ454" s="920"/>
      <c r="EA454" s="920"/>
    </row>
    <row r="455" spans="7:131" ht="9.9499999999999993" customHeight="1">
      <c r="G455"/>
      <c r="H455" s="916"/>
      <c r="I455" s="2331"/>
      <c r="J455" s="2331"/>
      <c r="K455" s="2331"/>
      <c r="L455" s="2331"/>
      <c r="M455" s="2331"/>
      <c r="N455" s="2331"/>
      <c r="O455" s="2331"/>
      <c r="P455" s="2331"/>
      <c r="Q455" s="914"/>
      <c r="R455" s="914"/>
      <c r="S455" s="914"/>
      <c r="T455" s="914"/>
      <c r="U455" s="914"/>
      <c r="V455" s="914"/>
      <c r="W455" s="914"/>
      <c r="X455" s="941"/>
      <c r="Y455" s="941"/>
      <c r="Z455" s="941"/>
      <c r="AA455" s="941"/>
      <c r="AB455" s="941"/>
      <c r="AC455" s="941"/>
      <c r="AD455" s="941"/>
      <c r="AE455" s="941"/>
      <c r="AF455" s="941"/>
      <c r="AG455" s="941"/>
      <c r="AH455" s="941"/>
      <c r="AI455" s="941"/>
      <c r="AJ455" s="941"/>
      <c r="AK455" s="941"/>
      <c r="AL455" s="941"/>
      <c r="AM455" s="941"/>
      <c r="AN455" s="941"/>
      <c r="AO455" s="941"/>
      <c r="AP455" s="941"/>
      <c r="AQ455" s="941"/>
      <c r="AR455" s="941"/>
      <c r="AS455" s="941"/>
      <c r="AT455" s="941"/>
      <c r="AU455" s="941"/>
      <c r="AV455" s="941"/>
      <c r="AW455" s="941"/>
      <c r="AX455" s="941"/>
      <c r="AY455" s="941"/>
      <c r="AZ455" s="941"/>
      <c r="BA455" s="941"/>
      <c r="BB455" s="942"/>
      <c r="BF455" s="920"/>
      <c r="BG455" s="920"/>
      <c r="BH455" s="920"/>
      <c r="BI455" s="920"/>
      <c r="BJ455" s="920"/>
      <c r="BK455" s="920"/>
      <c r="BL455" s="920"/>
      <c r="BM455" s="920"/>
      <c r="BN455" s="920"/>
      <c r="BO455" s="920"/>
      <c r="BP455" s="920"/>
      <c r="BQ455" s="920"/>
      <c r="BR455" s="920"/>
      <c r="BS455" s="920"/>
      <c r="BT455" s="920"/>
      <c r="BU455" s="920"/>
      <c r="BV455" s="920"/>
      <c r="BW455" s="920"/>
      <c r="BX455" s="920"/>
      <c r="BY455" s="920"/>
      <c r="BZ455" s="920"/>
      <c r="CA455" s="920"/>
      <c r="CB455" s="920"/>
      <c r="CC455" s="920"/>
      <c r="CD455" s="920"/>
      <c r="CE455" s="920"/>
      <c r="CF455" s="920"/>
      <c r="CG455" s="920"/>
      <c r="CH455" s="920"/>
      <c r="CI455" s="920"/>
      <c r="CJ455" s="920"/>
      <c r="CK455" s="920"/>
      <c r="CL455" s="920"/>
      <c r="CM455" s="920"/>
      <c r="CN455" s="920"/>
      <c r="CO455" s="920"/>
      <c r="CP455" s="920"/>
      <c r="CQ455" s="920"/>
      <c r="CR455" s="920"/>
      <c r="CS455" s="920"/>
      <c r="CT455" s="920"/>
      <c r="CU455" s="920"/>
      <c r="CV455" s="920"/>
      <c r="CW455" s="920"/>
      <c r="CX455" s="920"/>
      <c r="CY455" s="920"/>
      <c r="CZ455" s="920"/>
      <c r="DA455" s="920"/>
      <c r="DB455" s="920"/>
      <c r="DC455" s="920"/>
      <c r="DD455" s="920"/>
      <c r="DE455" s="920"/>
      <c r="DF455" s="920"/>
      <c r="DG455" s="920"/>
      <c r="DH455" s="920"/>
      <c r="DI455" s="920"/>
      <c r="DJ455" s="920"/>
      <c r="DK455" s="920"/>
      <c r="DL455" s="920"/>
      <c r="DM455" s="920"/>
      <c r="DN455" s="920"/>
      <c r="DO455" s="920"/>
      <c r="DP455" s="920"/>
      <c r="DQ455" s="920"/>
      <c r="DR455" s="920"/>
      <c r="DS455" s="920"/>
      <c r="DT455" s="920"/>
      <c r="DU455" s="920"/>
      <c r="DV455" s="920"/>
      <c r="DW455" s="920"/>
      <c r="DX455" s="920"/>
      <c r="DY455" s="920"/>
      <c r="DZ455" s="920"/>
      <c r="EA455" s="920"/>
    </row>
    <row r="456" spans="7:131" ht="18.95" customHeight="1">
      <c r="H456" s="935"/>
      <c r="I456" s="910" t="s">
        <v>1603</v>
      </c>
      <c r="J456" s="752"/>
      <c r="K456" s="938"/>
      <c r="M456" s="2890" t="s">
        <v>1179</v>
      </c>
      <c r="N456" s="2891"/>
      <c r="O456" s="2891"/>
      <c r="P456" s="2892"/>
      <c r="Q456" s="986" t="s">
        <v>1180</v>
      </c>
      <c r="S456" s="2325" t="s">
        <v>1630</v>
      </c>
      <c r="T456" s="938"/>
      <c r="U456" s="938"/>
      <c r="V456" s="992" t="s">
        <v>2298</v>
      </c>
      <c r="W456" s="1152"/>
      <c r="X456" s="1152"/>
      <c r="Y456" s="1152"/>
      <c r="Z456" s="1152"/>
      <c r="AA456" s="1153"/>
      <c r="AB456" s="946" t="s">
        <v>1115</v>
      </c>
      <c r="AC456" s="1049" t="s">
        <v>3465</v>
      </c>
      <c r="AE456" s="920"/>
      <c r="AF456" s="920"/>
      <c r="AG456" s="920"/>
      <c r="AH456" s="920"/>
      <c r="AI456" s="920"/>
      <c r="AJ456" s="920"/>
      <c r="AK456" s="920"/>
      <c r="AM456" s="1056" t="s">
        <v>1717</v>
      </c>
      <c r="AN456" s="1056"/>
      <c r="AO456" s="1056"/>
      <c r="AP456" s="982" t="s">
        <v>1521</v>
      </c>
      <c r="AQ456" s="983"/>
      <c r="AR456" s="983"/>
      <c r="AS456" s="983"/>
      <c r="AT456" s="984"/>
      <c r="AU456" s="920"/>
      <c r="AV456" s="926" t="s">
        <v>1712</v>
      </c>
      <c r="AW456" s="927"/>
      <c r="AX456" s="928"/>
      <c r="AY456" s="926" t="s">
        <v>1711</v>
      </c>
      <c r="AZ456" s="927"/>
      <c r="BA456" s="928"/>
      <c r="BB456" s="937"/>
      <c r="BF456" s="920"/>
      <c r="BG456" s="920"/>
      <c r="BH456" s="920"/>
      <c r="BI456" s="920"/>
      <c r="BJ456" s="920"/>
      <c r="BK456" s="920"/>
      <c r="BL456" s="920"/>
      <c r="BM456" s="920"/>
      <c r="BN456" s="920"/>
      <c r="BO456" s="920"/>
      <c r="BP456" s="920"/>
      <c r="BQ456" s="920"/>
      <c r="BR456" s="920"/>
      <c r="BS456" s="920"/>
      <c r="BT456" s="920"/>
      <c r="BU456" s="920"/>
      <c r="BV456" s="920"/>
      <c r="BW456" s="920"/>
      <c r="BX456" s="920"/>
      <c r="BY456" s="920"/>
      <c r="BZ456" s="920"/>
      <c r="CA456" s="920"/>
      <c r="CB456" s="920"/>
      <c r="CC456" s="920"/>
      <c r="CD456" s="920"/>
      <c r="CE456" s="920"/>
      <c r="CF456" s="920"/>
      <c r="CG456" s="920"/>
      <c r="CH456" s="920"/>
      <c r="CI456" s="920"/>
      <c r="CJ456" s="920"/>
      <c r="CK456" s="920"/>
      <c r="CL456" s="920"/>
      <c r="CM456" s="920"/>
      <c r="CN456" s="920"/>
      <c r="CO456" s="920"/>
      <c r="CP456" s="920"/>
      <c r="CQ456" s="920"/>
      <c r="CR456" s="920"/>
      <c r="CS456" s="920"/>
      <c r="CT456" s="920"/>
      <c r="CU456" s="920"/>
      <c r="CV456" s="920"/>
      <c r="CW456" s="920"/>
      <c r="CX456" s="920"/>
      <c r="CY456" s="920"/>
      <c r="CZ456" s="920"/>
      <c r="DA456" s="920"/>
      <c r="DB456" s="920"/>
      <c r="DC456" s="920"/>
      <c r="DD456" s="920"/>
      <c r="DE456" s="920"/>
      <c r="DF456" s="920"/>
      <c r="DG456" s="920"/>
      <c r="DH456" s="920"/>
      <c r="DI456" s="920"/>
      <c r="DJ456" s="920"/>
      <c r="DK456" s="920"/>
      <c r="DL456" s="920"/>
      <c r="DM456" s="920"/>
      <c r="DN456" s="920"/>
    </row>
    <row r="457" spans="7:131" ht="9.9499999999999993" customHeight="1">
      <c r="H457" s="935"/>
      <c r="I457" s="910"/>
      <c r="J457" s="752"/>
      <c r="K457" s="938"/>
      <c r="L457" s="2316"/>
      <c r="M457" s="2316"/>
      <c r="N457" s="2316"/>
      <c r="O457" s="2316"/>
      <c r="P457" s="1073"/>
      <c r="R457" s="910"/>
      <c r="S457" s="981"/>
      <c r="T457" s="938"/>
      <c r="U457" s="938"/>
      <c r="V457" s="1180"/>
      <c r="W457" s="1122"/>
      <c r="X457" s="1122"/>
      <c r="Y457" s="1122"/>
      <c r="Z457" s="1181"/>
      <c r="AA457" s="1122"/>
      <c r="AB457" s="1122"/>
      <c r="AC457" s="1122"/>
      <c r="AD457" s="1073"/>
      <c r="AE457" s="920"/>
      <c r="AF457" s="920"/>
      <c r="AG457" s="920"/>
      <c r="AH457" s="920"/>
      <c r="AI457" s="920"/>
      <c r="AJ457" s="920"/>
      <c r="AK457" s="920"/>
      <c r="AM457" s="1056"/>
      <c r="AN457" s="1056"/>
      <c r="AO457" s="1056"/>
      <c r="AP457" s="1180"/>
      <c r="AQ457" s="1122"/>
      <c r="AR457" s="1122"/>
      <c r="AS457" s="1122"/>
      <c r="AT457" s="1122"/>
      <c r="AU457" s="920"/>
      <c r="AV457" s="920"/>
      <c r="AW457" s="920"/>
      <c r="AX457" s="920"/>
      <c r="AY457" s="920"/>
      <c r="AZ457" s="920"/>
      <c r="BA457" s="920"/>
      <c r="BB457" s="937"/>
      <c r="BF457" s="920"/>
      <c r="BG457" s="920"/>
      <c r="BH457" s="920"/>
      <c r="BI457" s="920"/>
      <c r="BJ457" s="920"/>
      <c r="BK457" s="920"/>
      <c r="BL457" s="920"/>
      <c r="BM457" s="920"/>
      <c r="BN457" s="920"/>
      <c r="BO457" s="920"/>
      <c r="BP457" s="920"/>
      <c r="BQ457" s="920"/>
      <c r="BR457" s="920"/>
      <c r="BS457" s="920"/>
      <c r="BT457" s="920"/>
      <c r="BU457" s="920"/>
      <c r="BV457" s="920"/>
      <c r="BW457" s="920"/>
      <c r="BX457" s="920"/>
      <c r="BY457" s="920"/>
      <c r="BZ457" s="920"/>
      <c r="CA457" s="920"/>
      <c r="CB457" s="920"/>
      <c r="CC457" s="920"/>
      <c r="CD457" s="920"/>
      <c r="CE457" s="920"/>
      <c r="CF457" s="920"/>
      <c r="CG457" s="920"/>
      <c r="CH457" s="920"/>
      <c r="CI457" s="920"/>
      <c r="CJ457" s="920"/>
      <c r="CK457" s="920"/>
      <c r="CL457" s="920"/>
      <c r="CM457" s="920"/>
      <c r="CN457" s="920"/>
      <c r="CO457" s="920"/>
      <c r="CP457" s="920"/>
      <c r="CQ457" s="920"/>
      <c r="CR457" s="920"/>
      <c r="CS457" s="920"/>
      <c r="CT457" s="920"/>
      <c r="CU457" s="920"/>
      <c r="CV457" s="920"/>
      <c r="CW457" s="920"/>
      <c r="CX457" s="920"/>
      <c r="CY457" s="920"/>
      <c r="CZ457" s="920"/>
      <c r="DA457" s="920"/>
      <c r="DB457" s="920"/>
      <c r="DC457" s="920"/>
      <c r="DD457" s="920"/>
      <c r="DE457" s="920"/>
      <c r="DF457" s="920"/>
      <c r="DG457" s="920"/>
      <c r="DH457" s="920"/>
      <c r="DI457" s="920"/>
      <c r="DJ457" s="920"/>
      <c r="DK457" s="920"/>
      <c r="DL457" s="920"/>
      <c r="DM457" s="920"/>
      <c r="DN457" s="920"/>
    </row>
    <row r="458" spans="7:131" ht="18.95" customHeight="1">
      <c r="H458" s="935"/>
      <c r="I458" s="910" t="s">
        <v>1688</v>
      </c>
      <c r="J458" s="981"/>
      <c r="K458" s="938"/>
      <c r="L458" s="938"/>
      <c r="M458" s="982" t="s">
        <v>1689</v>
      </c>
      <c r="N458" s="983"/>
      <c r="O458" s="983"/>
      <c r="P458" s="983"/>
      <c r="Q458" s="1080">
        <v>241657</v>
      </c>
      <c r="R458" s="983"/>
      <c r="S458" s="983"/>
      <c r="T458" s="983"/>
      <c r="U458" s="986" t="s">
        <v>912</v>
      </c>
      <c r="V458" s="1180"/>
      <c r="W458" s="1122"/>
      <c r="X458" s="1122"/>
      <c r="Y458" s="1122"/>
      <c r="Z458" s="1181"/>
      <c r="AA458" s="1122"/>
      <c r="AB458" s="1122"/>
      <c r="AC458" s="1122"/>
      <c r="AD458" s="1073"/>
      <c r="AE458" s="920"/>
      <c r="AF458" s="920"/>
      <c r="AG458" s="920"/>
      <c r="AH458" s="920"/>
      <c r="AI458" s="920"/>
      <c r="AJ458" s="920"/>
      <c r="AK458" s="920"/>
      <c r="AM458" s="1056"/>
      <c r="AN458" s="1056"/>
      <c r="AO458" s="1056"/>
      <c r="AP458" s="1180"/>
      <c r="AQ458" s="1122"/>
      <c r="AR458" s="1122"/>
      <c r="AS458" s="1122"/>
      <c r="AT458" s="1122"/>
      <c r="AU458" s="920"/>
      <c r="AV458" s="920"/>
      <c r="AW458" s="920"/>
      <c r="AX458" s="920"/>
      <c r="AY458" s="920"/>
      <c r="AZ458" s="920"/>
      <c r="BA458" s="920"/>
      <c r="BB458" s="937"/>
      <c r="BF458" s="920"/>
      <c r="BG458" s="920"/>
      <c r="BH458" s="920"/>
      <c r="BI458" s="920"/>
      <c r="BJ458" s="920"/>
      <c r="BK458" s="920"/>
      <c r="BL458" s="920"/>
      <c r="BM458" s="920"/>
      <c r="BN458" s="920"/>
      <c r="BO458" s="920"/>
      <c r="BP458" s="920"/>
      <c r="BQ458" s="920"/>
      <c r="BR458" s="920"/>
      <c r="BS458" s="920"/>
      <c r="BT458" s="920"/>
      <c r="BU458" s="920"/>
      <c r="BV458" s="920"/>
      <c r="BW458" s="920"/>
      <c r="BX458" s="920"/>
      <c r="BY458" s="920"/>
      <c r="BZ458" s="920"/>
      <c r="CA458" s="920"/>
      <c r="CB458" s="920"/>
      <c r="CC458" s="920"/>
      <c r="CD458" s="920"/>
      <c r="CE458" s="920"/>
      <c r="CF458" s="920"/>
      <c r="CG458" s="920"/>
      <c r="CH458" s="920"/>
      <c r="CI458" s="920"/>
      <c r="CJ458" s="920"/>
      <c r="CK458" s="920"/>
      <c r="CL458" s="920"/>
      <c r="CM458" s="920"/>
      <c r="CN458" s="920"/>
      <c r="CO458" s="920"/>
      <c r="CP458" s="920"/>
      <c r="CQ458" s="920"/>
      <c r="CR458" s="920"/>
      <c r="CS458" s="920"/>
      <c r="CT458" s="920"/>
      <c r="CU458" s="920"/>
      <c r="CV458" s="920"/>
      <c r="CW458" s="920"/>
      <c r="CX458" s="920"/>
      <c r="CY458" s="920"/>
      <c r="CZ458" s="920"/>
      <c r="DA458" s="920"/>
      <c r="DB458" s="920"/>
      <c r="DC458" s="920"/>
      <c r="DD458" s="920"/>
      <c r="DE458" s="920"/>
      <c r="DF458" s="920"/>
      <c r="DG458" s="920"/>
      <c r="DH458" s="920"/>
      <c r="DI458" s="920"/>
      <c r="DJ458" s="920"/>
      <c r="DK458" s="920"/>
      <c r="DL458" s="920"/>
      <c r="DM458" s="920"/>
      <c r="DN458" s="920"/>
    </row>
    <row r="459" spans="7:131" ht="18.95" customHeight="1">
      <c r="H459" s="935"/>
      <c r="I459" s="920"/>
      <c r="J459" s="920"/>
      <c r="K459" s="920"/>
      <c r="L459" s="920"/>
      <c r="M459" s="920"/>
      <c r="N459" s="920"/>
      <c r="O459" s="920"/>
      <c r="P459" s="920"/>
      <c r="Q459" s="920"/>
      <c r="R459" s="920"/>
      <c r="S459" s="920"/>
      <c r="T459" s="920"/>
      <c r="U459" s="920"/>
      <c r="V459" s="920"/>
      <c r="W459" s="920"/>
      <c r="X459" s="920"/>
      <c r="Y459" s="920"/>
      <c r="Z459" s="920"/>
      <c r="AA459" s="920"/>
      <c r="AB459" s="920"/>
      <c r="AC459" s="920"/>
      <c r="AD459" s="920"/>
      <c r="AE459" s="920"/>
      <c r="AF459" s="920"/>
      <c r="AG459" s="920"/>
      <c r="AH459" s="920"/>
      <c r="AI459" s="920"/>
      <c r="AJ459" s="920"/>
      <c r="AK459" s="920"/>
      <c r="AL459" s="920"/>
      <c r="AM459" s="920"/>
      <c r="AN459" s="920"/>
      <c r="AO459" s="920"/>
      <c r="AP459" s="920"/>
      <c r="AQ459" s="920"/>
      <c r="AR459" s="920"/>
      <c r="AS459" s="920"/>
      <c r="AT459" s="920"/>
      <c r="AU459" s="920"/>
      <c r="AV459" s="920"/>
      <c r="AW459" s="920"/>
      <c r="AX459" s="920"/>
      <c r="AY459" s="920"/>
      <c r="AZ459" s="920"/>
      <c r="BA459" s="920"/>
      <c r="BB459" s="937"/>
      <c r="BF459" s="920"/>
      <c r="BG459" s="920"/>
      <c r="BH459" s="920"/>
      <c r="BI459" s="920"/>
      <c r="BJ459" s="920"/>
      <c r="BK459" s="920"/>
      <c r="BL459" s="920"/>
      <c r="BM459" s="920"/>
      <c r="BN459" s="920"/>
      <c r="BO459" s="920"/>
      <c r="BP459" s="920"/>
      <c r="BQ459" s="920"/>
      <c r="BR459" s="920"/>
      <c r="BS459" s="920"/>
      <c r="BT459" s="920"/>
      <c r="BU459" s="920"/>
      <c r="BV459" s="920"/>
      <c r="BW459" s="920"/>
      <c r="BX459" s="920"/>
      <c r="BY459" s="920"/>
      <c r="BZ459" s="920"/>
      <c r="CA459" s="920"/>
      <c r="CB459" s="920"/>
      <c r="CC459" s="920"/>
      <c r="CD459" s="920"/>
      <c r="CE459" s="920"/>
      <c r="CF459" s="920"/>
      <c r="CG459" s="920"/>
      <c r="CH459" s="920"/>
      <c r="CI459" s="920"/>
      <c r="CJ459" s="920"/>
      <c r="CK459" s="920"/>
      <c r="CL459" s="920"/>
      <c r="CM459" s="920"/>
      <c r="CN459" s="920"/>
      <c r="CO459" s="920"/>
      <c r="CP459" s="920"/>
      <c r="CQ459" s="920"/>
      <c r="CR459" s="920"/>
      <c r="CS459" s="920"/>
      <c r="CT459" s="920"/>
      <c r="CU459" s="920"/>
      <c r="CV459" s="920"/>
      <c r="CW459" s="920"/>
      <c r="CX459" s="920"/>
      <c r="CY459" s="920"/>
      <c r="CZ459" s="920"/>
      <c r="DA459" s="920"/>
      <c r="DB459" s="920"/>
      <c r="DC459" s="920"/>
      <c r="DD459" s="920"/>
      <c r="DE459" s="920"/>
      <c r="DF459" s="920"/>
      <c r="DG459" s="920"/>
      <c r="DH459" s="920"/>
      <c r="DI459" s="920"/>
      <c r="DJ459" s="920"/>
      <c r="DK459" s="920"/>
      <c r="DL459" s="920"/>
      <c r="DM459" s="920"/>
      <c r="DN459" s="920"/>
    </row>
    <row r="460" spans="7:131" ht="18.95" customHeight="1">
      <c r="H460" s="935"/>
      <c r="I460" s="1103" t="s">
        <v>1690</v>
      </c>
      <c r="J460" s="938"/>
      <c r="K460" s="938"/>
      <c r="L460" s="938"/>
      <c r="M460" s="938"/>
      <c r="N460" s="938"/>
      <c r="O460" s="920"/>
      <c r="P460" s="920"/>
      <c r="Q460" s="1103" t="s">
        <v>1696</v>
      </c>
      <c r="R460" s="920"/>
      <c r="S460" s="920"/>
      <c r="T460" s="920"/>
      <c r="U460" s="920"/>
      <c r="V460" s="920"/>
      <c r="W460" s="948" t="s">
        <v>1709</v>
      </c>
      <c r="X460" s="947"/>
      <c r="Y460" s="947"/>
      <c r="Z460" s="948" t="s">
        <v>1710</v>
      </c>
      <c r="AA460" s="947"/>
      <c r="AB460" s="947"/>
      <c r="AC460" s="920"/>
      <c r="AD460" s="920"/>
      <c r="AE460" s="920"/>
      <c r="AF460" s="920"/>
      <c r="AG460" s="920"/>
      <c r="AH460" s="920"/>
      <c r="AI460" s="920"/>
      <c r="AJ460" s="920"/>
      <c r="AK460" s="920"/>
      <c r="AL460" s="920"/>
      <c r="AM460" s="920"/>
      <c r="AN460" s="920"/>
      <c r="AO460" s="920"/>
      <c r="AP460" s="920"/>
      <c r="AQ460" s="920"/>
      <c r="AR460" s="920"/>
      <c r="AS460" s="920"/>
      <c r="AT460" s="920"/>
      <c r="AU460" s="920"/>
      <c r="AV460" s="920"/>
      <c r="AW460" s="920"/>
      <c r="AX460" s="920"/>
      <c r="AY460" s="920"/>
      <c r="AZ460" s="920"/>
      <c r="BA460" s="920"/>
      <c r="BB460" s="937"/>
      <c r="BF460" s="920"/>
      <c r="BG460" s="920"/>
    </row>
    <row r="461" spans="7:131" ht="5.0999999999999996" customHeight="1">
      <c r="H461" s="935"/>
      <c r="I461" s="1081"/>
      <c r="J461" s="938"/>
      <c r="K461" s="938"/>
      <c r="L461" s="938"/>
      <c r="M461" s="938"/>
      <c r="N461" s="938"/>
      <c r="O461" s="920"/>
      <c r="P461" s="920"/>
      <c r="Q461" s="1089"/>
      <c r="R461" s="920"/>
      <c r="S461" s="920"/>
      <c r="T461" s="920"/>
      <c r="U461" s="920"/>
      <c r="V461" s="920"/>
      <c r="W461" s="920"/>
      <c r="X461" s="920"/>
      <c r="Y461" s="920"/>
      <c r="Z461" s="920"/>
      <c r="AA461" s="920"/>
      <c r="AB461" s="920"/>
      <c r="AC461" s="920"/>
      <c r="AD461" s="920"/>
      <c r="AE461" s="920"/>
      <c r="AF461" s="920"/>
      <c r="AG461" s="920"/>
      <c r="AH461" s="920"/>
      <c r="AI461" s="920"/>
      <c r="AJ461" s="920"/>
      <c r="AK461" s="920"/>
      <c r="AL461" s="920"/>
      <c r="AM461" s="920"/>
      <c r="AN461" s="920"/>
      <c r="AO461" s="920"/>
      <c r="AP461" s="920"/>
      <c r="AQ461" s="920"/>
      <c r="AR461" s="920"/>
      <c r="AS461" s="920"/>
      <c r="AT461" s="920"/>
      <c r="AU461" s="920"/>
      <c r="AV461" s="920"/>
      <c r="AW461" s="920"/>
      <c r="AX461" s="920"/>
      <c r="AY461" s="920"/>
      <c r="AZ461" s="920"/>
      <c r="BA461" s="920"/>
      <c r="BB461" s="937"/>
    </row>
    <row r="462" spans="7:131" s="920" customFormat="1" ht="18.95" customHeight="1">
      <c r="H462" s="935"/>
      <c r="I462" s="1090" t="s">
        <v>1692</v>
      </c>
      <c r="J462" s="1091"/>
      <c r="K462" s="1091"/>
      <c r="L462" s="1091"/>
      <c r="M462" s="1092"/>
      <c r="N462" s="1082"/>
      <c r="P462" s="1096"/>
      <c r="Q462" s="2880" t="s">
        <v>1559</v>
      </c>
      <c r="R462" s="929" t="s">
        <v>1586</v>
      </c>
      <c r="S462" s="930"/>
      <c r="T462" s="930"/>
      <c r="U462" s="930"/>
      <c r="V462" s="930"/>
      <c r="W462" s="930"/>
      <c r="X462" s="930"/>
      <c r="Y462" s="930"/>
      <c r="Z462" s="930"/>
      <c r="AA462" s="930"/>
      <c r="AB462" s="930"/>
      <c r="AC462" s="930"/>
      <c r="AD462" s="931"/>
      <c r="AE462" s="930"/>
      <c r="AF462" s="931"/>
      <c r="AG462" s="2842" t="s">
        <v>1698</v>
      </c>
      <c r="AH462" s="2843"/>
      <c r="AI462" s="2844"/>
      <c r="AJ462" s="1059" t="s">
        <v>1699</v>
      </c>
      <c r="AK462" s="1060"/>
      <c r="AL462" s="1061"/>
      <c r="AM462" s="1059"/>
      <c r="AN462" s="1060"/>
      <c r="AO462" s="1061"/>
      <c r="AP462" s="1059"/>
      <c r="AQ462" s="1060"/>
      <c r="AR462" s="1061"/>
      <c r="AS462" s="1059"/>
      <c r="AT462" s="1060"/>
      <c r="AU462" s="1061"/>
      <c r="AV462" s="1059"/>
      <c r="AW462" s="1060"/>
      <c r="AX462" s="1061"/>
      <c r="AY462" s="1059"/>
      <c r="AZ462" s="1060"/>
      <c r="BA462" s="1061"/>
      <c r="BB462" s="937"/>
    </row>
    <row r="463" spans="7:131" s="920" customFormat="1" ht="18.95" customHeight="1">
      <c r="H463" s="935"/>
      <c r="I463" s="1083" t="s">
        <v>1693</v>
      </c>
      <c r="J463" s="1084"/>
      <c r="K463" s="1084"/>
      <c r="L463" s="1084"/>
      <c r="M463" s="1085"/>
      <c r="N463" s="1082" t="s">
        <v>1695</v>
      </c>
      <c r="P463" s="1096"/>
      <c r="Q463" s="2881"/>
      <c r="R463" s="929" t="s">
        <v>699</v>
      </c>
      <c r="S463" s="930"/>
      <c r="T463" s="930"/>
      <c r="U463" s="930"/>
      <c r="V463" s="931"/>
      <c r="W463" s="929" t="s">
        <v>700</v>
      </c>
      <c r="X463" s="930"/>
      <c r="Y463" s="930"/>
      <c r="Z463" s="930"/>
      <c r="AA463" s="931"/>
      <c r="AB463" s="929" t="s">
        <v>1697</v>
      </c>
      <c r="AC463" s="930"/>
      <c r="AD463" s="930"/>
      <c r="AE463" s="930"/>
      <c r="AF463" s="931"/>
      <c r="AG463" s="2845"/>
      <c r="AH463" s="2846"/>
      <c r="AI463" s="2847"/>
      <c r="AJ463" s="1059" t="s">
        <v>1705</v>
      </c>
      <c r="AK463" s="1060"/>
      <c r="AL463" s="1061"/>
      <c r="AM463" s="1059" t="s">
        <v>1704</v>
      </c>
      <c r="AN463" s="1060"/>
      <c r="AO463" s="1061"/>
      <c r="AP463" s="1059" t="s">
        <v>1703</v>
      </c>
      <c r="AQ463" s="1060"/>
      <c r="AR463" s="1061"/>
      <c r="AS463" s="1059" t="s">
        <v>1702</v>
      </c>
      <c r="AT463" s="1060"/>
      <c r="AU463" s="1061"/>
      <c r="AV463" s="1059" t="s">
        <v>1701</v>
      </c>
      <c r="AW463" s="1060"/>
      <c r="AX463" s="1061"/>
      <c r="AY463" s="1059" t="s">
        <v>1700</v>
      </c>
      <c r="AZ463" s="1060"/>
      <c r="BA463" s="1061"/>
      <c r="BB463" s="937"/>
    </row>
    <row r="464" spans="7:131" s="920" customFormat="1" ht="18.95" customHeight="1">
      <c r="H464" s="935"/>
      <c r="I464" s="1083" t="s">
        <v>1694</v>
      </c>
      <c r="J464" s="1084"/>
      <c r="K464" s="1084"/>
      <c r="L464" s="1084"/>
      <c r="M464" s="1085"/>
      <c r="N464" s="1068"/>
      <c r="P464" s="1096"/>
      <c r="Q464" s="932" t="s">
        <v>737</v>
      </c>
      <c r="R464" s="982" t="s">
        <v>1689</v>
      </c>
      <c r="S464" s="983"/>
      <c r="T464" s="983"/>
      <c r="U464" s="983"/>
      <c r="V464" s="983"/>
      <c r="W464" s="1080">
        <v>241657</v>
      </c>
      <c r="X464" s="983"/>
      <c r="Y464" s="983"/>
      <c r="Z464" s="983"/>
      <c r="AA464" s="984"/>
      <c r="AB464" s="1080" t="s">
        <v>1691</v>
      </c>
      <c r="AC464" s="983"/>
      <c r="AD464" s="983"/>
      <c r="AE464" s="983"/>
      <c r="AF464" s="984"/>
      <c r="AG464" s="1102" t="s">
        <v>1707</v>
      </c>
      <c r="AH464" s="1097"/>
      <c r="AI464" s="1098"/>
      <c r="AJ464" s="1099">
        <v>0</v>
      </c>
      <c r="AK464" s="1100"/>
      <c r="AL464" s="1101"/>
      <c r="AM464" s="1099">
        <v>2</v>
      </c>
      <c r="AN464" s="1100"/>
      <c r="AO464" s="1101"/>
      <c r="AP464" s="1099">
        <v>0</v>
      </c>
      <c r="AQ464" s="1100"/>
      <c r="AR464" s="1101"/>
      <c r="AS464" s="1099">
        <v>0</v>
      </c>
      <c r="AT464" s="1100"/>
      <c r="AU464" s="1101"/>
      <c r="AV464" s="1099">
        <v>1</v>
      </c>
      <c r="AW464" s="1100"/>
      <c r="AX464" s="1101"/>
      <c r="AY464" s="1099">
        <v>0</v>
      </c>
      <c r="AZ464" s="1100"/>
      <c r="BA464" s="1101"/>
      <c r="BB464" s="937"/>
    </row>
    <row r="465" spans="7:131" s="920" customFormat="1" ht="18.95" customHeight="1">
      <c r="H465" s="935"/>
      <c r="I465" s="1083"/>
      <c r="J465" s="1084"/>
      <c r="K465" s="1084"/>
      <c r="L465" s="1084"/>
      <c r="M465" s="1085"/>
      <c r="N465" s="1068"/>
      <c r="P465" s="1096"/>
      <c r="Q465" s="932" t="s">
        <v>737</v>
      </c>
      <c r="R465" s="982" t="s">
        <v>1689</v>
      </c>
      <c r="S465" s="983"/>
      <c r="T465" s="983"/>
      <c r="U465" s="983"/>
      <c r="V465" s="983"/>
      <c r="W465" s="1080">
        <v>241657</v>
      </c>
      <c r="X465" s="983"/>
      <c r="Y465" s="983"/>
      <c r="Z465" s="983"/>
      <c r="AA465" s="984"/>
      <c r="AB465" s="1080" t="s">
        <v>1691</v>
      </c>
      <c r="AC465" s="983"/>
      <c r="AD465" s="983"/>
      <c r="AE465" s="983"/>
      <c r="AF465" s="984"/>
      <c r="AG465" s="1102" t="s">
        <v>1713</v>
      </c>
      <c r="AH465" s="1097"/>
      <c r="AI465" s="1098"/>
      <c r="AJ465" s="1099">
        <v>3</v>
      </c>
      <c r="AK465" s="1100"/>
      <c r="AL465" s="1101"/>
      <c r="AM465" s="1099">
        <v>6</v>
      </c>
      <c r="AN465" s="1100"/>
      <c r="AO465" s="1101"/>
      <c r="AP465" s="1099">
        <v>10</v>
      </c>
      <c r="AQ465" s="1100"/>
      <c r="AR465" s="1101"/>
      <c r="AS465" s="1099">
        <v>9</v>
      </c>
      <c r="AT465" s="1100"/>
      <c r="AU465" s="1101"/>
      <c r="AV465" s="1099">
        <v>5</v>
      </c>
      <c r="AW465" s="1100"/>
      <c r="AX465" s="1101"/>
      <c r="AY465" s="1099">
        <v>3</v>
      </c>
      <c r="AZ465" s="1100"/>
      <c r="BA465" s="1101"/>
      <c r="BB465" s="937"/>
    </row>
    <row r="466" spans="7:131" s="920" customFormat="1" ht="18.95" customHeight="1">
      <c r="H466" s="935"/>
      <c r="I466" s="1083"/>
      <c r="J466" s="1084"/>
      <c r="K466" s="1084"/>
      <c r="L466" s="1084"/>
      <c r="M466" s="1085"/>
      <c r="N466" s="1068"/>
      <c r="P466" s="1096"/>
      <c r="Q466" s="932" t="s">
        <v>737</v>
      </c>
      <c r="R466" s="982" t="s">
        <v>1689</v>
      </c>
      <c r="S466" s="983"/>
      <c r="T466" s="983"/>
      <c r="U466" s="983"/>
      <c r="V466" s="983"/>
      <c r="W466" s="1080">
        <v>241657</v>
      </c>
      <c r="X466" s="983"/>
      <c r="Y466" s="983"/>
      <c r="Z466" s="983"/>
      <c r="AA466" s="984"/>
      <c r="AB466" s="1080" t="s">
        <v>1691</v>
      </c>
      <c r="AC466" s="983"/>
      <c r="AD466" s="983"/>
      <c r="AE466" s="983"/>
      <c r="AF466" s="984"/>
      <c r="AG466" s="1102" t="s">
        <v>1714</v>
      </c>
      <c r="AH466" s="1097"/>
      <c r="AI466" s="1098"/>
      <c r="AJ466" s="1099">
        <v>0</v>
      </c>
      <c r="AK466" s="1100"/>
      <c r="AL466" s="1101"/>
      <c r="AM466" s="1099">
        <v>2</v>
      </c>
      <c r="AN466" s="1100"/>
      <c r="AO466" s="1101"/>
      <c r="AP466" s="1099">
        <v>2</v>
      </c>
      <c r="AQ466" s="1100"/>
      <c r="AR466" s="1101"/>
      <c r="AS466" s="1099">
        <v>1</v>
      </c>
      <c r="AT466" s="1100"/>
      <c r="AU466" s="1101"/>
      <c r="AV466" s="1099">
        <v>2</v>
      </c>
      <c r="AW466" s="1100"/>
      <c r="AX466" s="1101"/>
      <c r="AY466" s="1099">
        <v>2</v>
      </c>
      <c r="AZ466" s="1100"/>
      <c r="BA466" s="1101"/>
      <c r="BB466" s="937"/>
    </row>
    <row r="467" spans="7:131" s="920" customFormat="1" ht="9.9499999999999993" customHeight="1">
      <c r="H467" s="935"/>
      <c r="I467" s="1083"/>
      <c r="J467" s="1084"/>
      <c r="K467" s="1084"/>
      <c r="L467" s="1084"/>
      <c r="M467" s="1085"/>
      <c r="N467" s="1068"/>
      <c r="P467" s="1096"/>
      <c r="BB467" s="937"/>
    </row>
    <row r="468" spans="7:131" s="920" customFormat="1" ht="18.95" customHeight="1">
      <c r="H468" s="935"/>
      <c r="I468" s="1086"/>
      <c r="J468" s="1087"/>
      <c r="K468" s="1087"/>
      <c r="L468" s="1087"/>
      <c r="M468" s="1088"/>
      <c r="N468" s="1002"/>
      <c r="P468" s="1096"/>
      <c r="Q468" s="920" t="s">
        <v>1715</v>
      </c>
      <c r="R468" s="920" t="s">
        <v>1708</v>
      </c>
      <c r="W468" s="1093" t="s">
        <v>1693</v>
      </c>
      <c r="X468" s="1094"/>
      <c r="Y468" s="1094"/>
      <c r="Z468" s="1094"/>
      <c r="AA468" s="1095"/>
      <c r="AB468" s="946" t="s">
        <v>1115</v>
      </c>
      <c r="AC468" s="1046" t="s">
        <v>1716</v>
      </c>
      <c r="AD468" s="1047"/>
      <c r="AE468" s="1047"/>
      <c r="AF468" s="1047"/>
      <c r="BB468" s="937"/>
    </row>
    <row r="469" spans="7:131" s="920" customFormat="1" ht="9.9499999999999993" customHeight="1">
      <c r="H469" s="936"/>
      <c r="I469" s="939"/>
      <c r="J469" s="939"/>
      <c r="K469" s="939"/>
      <c r="L469" s="939"/>
      <c r="M469" s="939"/>
      <c r="N469" s="939"/>
      <c r="O469" s="939"/>
      <c r="P469" s="939"/>
      <c r="Q469" s="939"/>
      <c r="R469" s="939"/>
      <c r="S469" s="939"/>
      <c r="T469" s="939"/>
      <c r="U469" s="939"/>
      <c r="V469" s="939"/>
      <c r="W469" s="939"/>
      <c r="X469" s="939"/>
      <c r="Y469" s="939"/>
      <c r="Z469" s="939"/>
      <c r="AA469" s="939"/>
      <c r="AB469" s="939"/>
      <c r="AC469" s="939"/>
      <c r="AD469" s="939"/>
      <c r="AE469" s="939"/>
      <c r="AF469" s="939"/>
      <c r="AG469" s="939"/>
      <c r="AH469" s="939"/>
      <c r="AI469" s="939"/>
      <c r="AJ469" s="939"/>
      <c r="AK469" s="939"/>
      <c r="AL469" s="939"/>
      <c r="AM469" s="939"/>
      <c r="AN469" s="939"/>
      <c r="AO469" s="939"/>
      <c r="AP469" s="939"/>
      <c r="AQ469" s="939"/>
      <c r="AR469" s="939"/>
      <c r="AS469" s="939"/>
      <c r="AT469" s="939"/>
      <c r="AU469" s="939"/>
      <c r="AV469" s="939"/>
      <c r="AW469" s="939"/>
      <c r="AX469" s="939"/>
      <c r="AY469" s="939"/>
      <c r="AZ469" s="939"/>
      <c r="BA469" s="939"/>
      <c r="BB469" s="940"/>
    </row>
    <row r="470" spans="7:131" s="920" customFormat="1" ht="18.95" customHeight="1"/>
    <row r="471" spans="7:131" ht="5.0999999999999996" customHeight="1">
      <c r="G471"/>
      <c r="H471" s="2331"/>
      <c r="I471" s="2331"/>
      <c r="J471" s="2331"/>
      <c r="K471" s="2331"/>
      <c r="L471" s="2331"/>
      <c r="M471" s="2331"/>
      <c r="N471" s="2331"/>
      <c r="O471" s="2331"/>
      <c r="P471" s="2331"/>
      <c r="Q471" s="2326"/>
      <c r="R471" s="2327"/>
      <c r="S471" s="2327"/>
      <c r="T471" s="2327"/>
      <c r="U471" s="2327"/>
      <c r="V471" s="2327"/>
      <c r="W471" s="2327"/>
      <c r="X471" s="2328"/>
      <c r="Y471" s="920"/>
      <c r="Z471" s="920"/>
      <c r="AA471" s="920"/>
      <c r="AB471" s="920"/>
      <c r="AC471" s="920"/>
      <c r="AD471" s="920"/>
      <c r="AE471" s="920"/>
      <c r="AF471" s="920"/>
      <c r="AG471" s="920"/>
      <c r="AH471" s="920"/>
      <c r="AI471" s="920"/>
      <c r="AJ471" s="920"/>
      <c r="AK471" s="920"/>
      <c r="AL471" s="920"/>
      <c r="AM471" s="920"/>
      <c r="AN471" s="920"/>
      <c r="AO471" s="920"/>
      <c r="AP471" s="920"/>
      <c r="AQ471" s="920"/>
      <c r="AR471" s="920"/>
      <c r="AS471" s="920"/>
      <c r="AT471" s="920"/>
      <c r="AU471" s="920"/>
      <c r="AV471" s="920"/>
      <c r="AW471" s="920"/>
      <c r="AX471" s="920"/>
      <c r="AY471" s="920"/>
      <c r="AZ471" s="920"/>
      <c r="BA471" s="920"/>
      <c r="BB471" s="920"/>
      <c r="BC471" s="920"/>
      <c r="BD471" s="920"/>
      <c r="BE471" s="920"/>
      <c r="BF471" s="920"/>
      <c r="BG471" s="920"/>
      <c r="BH471" s="920"/>
      <c r="BI471" s="920"/>
      <c r="BJ471" s="920"/>
      <c r="BK471" s="920"/>
      <c r="BL471" s="920"/>
      <c r="BM471" s="920"/>
    </row>
    <row r="472" spans="7:131" ht="18.95" customHeight="1">
      <c r="G472"/>
      <c r="H472" s="2331"/>
      <c r="I472" s="1020" t="s">
        <v>1685</v>
      </c>
      <c r="J472" s="1021"/>
      <c r="K472" s="1021"/>
      <c r="L472" s="1021"/>
      <c r="M472" s="1022"/>
      <c r="N472" s="1021"/>
      <c r="O472" s="1022"/>
      <c r="P472" s="1023"/>
      <c r="Q472" s="907" t="s">
        <v>1667</v>
      </c>
      <c r="R472" s="908"/>
      <c r="S472" s="908"/>
      <c r="T472" s="908"/>
      <c r="U472" s="908"/>
      <c r="V472" s="908"/>
      <c r="W472" s="908"/>
      <c r="X472" s="909"/>
      <c r="Y472" s="920"/>
      <c r="Z472" s="920"/>
      <c r="AA472" s="920"/>
      <c r="AB472" s="920"/>
      <c r="AC472" s="920"/>
      <c r="AD472" s="920"/>
      <c r="AE472" s="920"/>
      <c r="AI472" s="920"/>
      <c r="AJ472" s="920"/>
      <c r="AK472" s="920"/>
      <c r="AL472" s="920"/>
      <c r="AM472" s="920"/>
      <c r="AQ472" s="920"/>
      <c r="AR472" s="920"/>
      <c r="AS472" s="920"/>
      <c r="AT472" s="920"/>
      <c r="BH472" s="920"/>
      <c r="BI472" s="920"/>
      <c r="BJ472" s="920"/>
      <c r="BK472" s="920"/>
      <c r="BL472" s="920"/>
      <c r="BM472" s="920"/>
      <c r="BN472" s="920"/>
      <c r="BO472" s="920"/>
      <c r="BP472" s="920"/>
      <c r="BQ472" s="920"/>
      <c r="BR472" s="920"/>
      <c r="BS472" s="920"/>
      <c r="BT472" s="920"/>
      <c r="BU472" s="920"/>
      <c r="BV472" s="920"/>
      <c r="BW472" s="920"/>
      <c r="BX472" s="920"/>
      <c r="BY472" s="920"/>
      <c r="BZ472" s="920"/>
      <c r="CA472" s="920"/>
      <c r="CB472" s="920"/>
      <c r="CC472" s="920"/>
      <c r="CD472" s="920"/>
      <c r="CE472" s="920"/>
      <c r="CF472" s="920"/>
      <c r="CG472" s="920"/>
      <c r="CH472" s="920"/>
      <c r="CI472" s="920"/>
      <c r="CJ472" s="920"/>
      <c r="CK472" s="920"/>
      <c r="CL472" s="920"/>
      <c r="CM472" s="920"/>
      <c r="CN472" s="920"/>
      <c r="CO472" s="920"/>
      <c r="CP472" s="920"/>
      <c r="CQ472" s="920"/>
      <c r="CR472" s="920"/>
      <c r="CS472" s="920"/>
      <c r="CT472" s="920"/>
      <c r="CU472" s="920"/>
      <c r="CV472" s="920"/>
      <c r="CW472" s="920"/>
      <c r="CX472" s="920"/>
      <c r="CY472" s="920"/>
      <c r="CZ472" s="920"/>
      <c r="DA472" s="920"/>
      <c r="DB472" s="920"/>
      <c r="DC472" s="920"/>
      <c r="DD472" s="920"/>
      <c r="DE472" s="920"/>
      <c r="DF472" s="920"/>
      <c r="DG472" s="920"/>
      <c r="DH472" s="920"/>
      <c r="DI472" s="920"/>
      <c r="DJ472" s="920"/>
      <c r="DK472" s="920"/>
      <c r="DL472" s="920"/>
      <c r="DM472" s="920"/>
      <c r="DN472" s="920"/>
      <c r="DO472" s="920"/>
      <c r="DP472" s="920"/>
      <c r="DQ472" s="920"/>
      <c r="DR472" s="920"/>
      <c r="DS472" s="920"/>
      <c r="DT472" s="920"/>
      <c r="DU472" s="920"/>
      <c r="DV472" s="920"/>
      <c r="DW472" s="920"/>
      <c r="DX472" s="920"/>
      <c r="DY472" s="920"/>
      <c r="DZ472" s="920"/>
      <c r="EA472" s="920"/>
    </row>
    <row r="473" spans="7:131" ht="9.9499999999999993" customHeight="1">
      <c r="G473"/>
      <c r="H473" s="916"/>
      <c r="I473" s="914"/>
      <c r="J473" s="914"/>
      <c r="K473" s="914"/>
      <c r="L473" s="914"/>
      <c r="M473" s="914"/>
      <c r="N473" s="914"/>
      <c r="O473" s="914"/>
      <c r="P473" s="914"/>
      <c r="Q473" s="2331"/>
      <c r="R473" s="2331"/>
      <c r="S473" s="2331"/>
      <c r="T473" s="2331"/>
      <c r="U473" s="2331"/>
      <c r="V473" s="2331"/>
      <c r="W473" s="2331"/>
      <c r="X473" s="2331"/>
      <c r="Y473" s="941"/>
      <c r="Z473" s="941"/>
      <c r="AA473" s="941"/>
      <c r="AB473" s="941"/>
      <c r="AC473" s="941"/>
      <c r="AD473" s="941"/>
      <c r="AE473" s="941"/>
      <c r="AF473" s="941"/>
      <c r="AG473" s="941"/>
      <c r="AH473" s="941"/>
      <c r="AI473" s="941"/>
      <c r="AJ473" s="941"/>
      <c r="AK473" s="941"/>
      <c r="AL473" s="941"/>
      <c r="AM473" s="941"/>
      <c r="AN473" s="941"/>
      <c r="AO473" s="941"/>
      <c r="AP473" s="941"/>
      <c r="AQ473" s="941"/>
      <c r="AR473" s="941"/>
      <c r="AS473" s="941"/>
      <c r="AT473" s="941"/>
      <c r="AU473" s="941"/>
      <c r="AV473" s="941"/>
      <c r="AW473" s="941"/>
      <c r="AX473" s="1316"/>
      <c r="AY473" s="1316"/>
      <c r="AZ473" s="1316"/>
      <c r="BA473" s="1316"/>
      <c r="BB473" s="1316"/>
      <c r="BC473" s="942"/>
      <c r="BH473" s="920"/>
      <c r="BI473" s="920"/>
      <c r="BJ473" s="920"/>
      <c r="BK473" s="920"/>
      <c r="BL473" s="920"/>
      <c r="BM473" s="920"/>
      <c r="BN473" s="920"/>
      <c r="BO473" s="920"/>
      <c r="BP473" s="920"/>
      <c r="BQ473" s="920"/>
      <c r="BR473" s="920"/>
      <c r="BS473" s="920"/>
      <c r="BT473" s="920"/>
      <c r="BU473" s="920"/>
      <c r="BV473" s="920"/>
      <c r="BW473" s="920"/>
      <c r="BX473" s="920"/>
      <c r="BY473" s="920"/>
      <c r="BZ473" s="920"/>
      <c r="CA473" s="920"/>
      <c r="CB473" s="920"/>
      <c r="CC473" s="920"/>
      <c r="CD473" s="920"/>
      <c r="CE473" s="920"/>
      <c r="CF473" s="920"/>
      <c r="CG473" s="920"/>
      <c r="CH473" s="920"/>
      <c r="CI473" s="920"/>
      <c r="CJ473" s="920"/>
      <c r="CK473" s="920"/>
      <c r="CL473" s="920"/>
      <c r="CM473" s="920"/>
      <c r="CN473" s="920"/>
      <c r="CO473" s="920"/>
      <c r="CP473" s="920"/>
      <c r="CQ473" s="920"/>
      <c r="CR473" s="920"/>
      <c r="CS473" s="920"/>
      <c r="CT473" s="920"/>
      <c r="CU473" s="920"/>
      <c r="CV473" s="920"/>
      <c r="CW473" s="920"/>
      <c r="CX473" s="920"/>
      <c r="CY473" s="920"/>
      <c r="CZ473" s="920"/>
      <c r="DA473" s="920"/>
      <c r="DB473" s="920"/>
      <c r="DC473" s="920"/>
      <c r="DD473" s="920"/>
      <c r="DE473" s="920"/>
      <c r="DF473" s="920"/>
      <c r="DG473" s="920"/>
      <c r="DH473" s="920"/>
      <c r="DI473" s="920"/>
      <c r="DJ473" s="920"/>
      <c r="DK473" s="920"/>
      <c r="DL473" s="920"/>
      <c r="DM473" s="920"/>
      <c r="DN473" s="920"/>
      <c r="DO473" s="920"/>
      <c r="DP473" s="920"/>
      <c r="DQ473" s="920"/>
      <c r="DR473" s="920"/>
      <c r="DS473" s="920"/>
      <c r="DT473" s="920"/>
      <c r="DU473" s="920"/>
      <c r="DV473" s="920"/>
      <c r="DW473" s="920"/>
      <c r="DX473" s="920"/>
      <c r="DY473" s="920"/>
      <c r="DZ473" s="920"/>
      <c r="EA473" s="920"/>
    </row>
    <row r="474" spans="7:131" ht="18.95" customHeight="1">
      <c r="H474" s="935"/>
      <c r="I474" s="949" t="s">
        <v>2352</v>
      </c>
      <c r="J474" s="1397"/>
      <c r="K474" s="1397"/>
      <c r="L474" s="2325"/>
      <c r="M474" s="2890" t="s">
        <v>1179</v>
      </c>
      <c r="N474" s="2891"/>
      <c r="O474" s="2891"/>
      <c r="P474" s="2892"/>
      <c r="Q474" s="986" t="s">
        <v>1180</v>
      </c>
      <c r="R474" s="987" t="s">
        <v>1178</v>
      </c>
      <c r="S474" s="2890" t="s">
        <v>1179</v>
      </c>
      <c r="T474" s="2891"/>
      <c r="U474" s="2891"/>
      <c r="V474" s="2892"/>
      <c r="W474" s="986" t="s">
        <v>1180</v>
      </c>
      <c r="X474" s="920"/>
      <c r="Y474" s="2325" t="s">
        <v>1630</v>
      </c>
      <c r="Z474" s="938"/>
      <c r="AA474" s="938"/>
      <c r="AB474" s="992" t="s">
        <v>2298</v>
      </c>
      <c r="AC474" s="1152"/>
      <c r="AD474" s="1152"/>
      <c r="AE474" s="1152"/>
      <c r="AF474" s="1152"/>
      <c r="AG474" s="1153"/>
      <c r="AH474" s="946" t="s">
        <v>1115</v>
      </c>
      <c r="AI474" s="1049" t="s">
        <v>3465</v>
      </c>
      <c r="AJ474" s="920"/>
      <c r="AK474" s="920"/>
      <c r="AL474" s="920"/>
      <c r="AW474" s="926" t="s">
        <v>1712</v>
      </c>
      <c r="AX474" s="927"/>
      <c r="AY474" s="928"/>
      <c r="AZ474" s="926" t="s">
        <v>1719</v>
      </c>
      <c r="BA474" s="927"/>
      <c r="BB474" s="928"/>
      <c r="BC474" s="937"/>
      <c r="BI474" s="920"/>
      <c r="BJ474" s="920"/>
      <c r="BK474" s="920"/>
      <c r="BL474" s="920"/>
      <c r="BM474" s="920"/>
      <c r="BN474" s="920"/>
      <c r="BO474" s="920"/>
      <c r="BP474" s="920"/>
      <c r="BQ474" s="920"/>
      <c r="BR474" s="920"/>
      <c r="BS474" s="920"/>
      <c r="BT474" s="920"/>
      <c r="BU474" s="920"/>
      <c r="BV474" s="920"/>
      <c r="BW474" s="920"/>
      <c r="BX474" s="920"/>
      <c r="BY474" s="920"/>
      <c r="BZ474" s="920"/>
      <c r="CA474" s="920"/>
      <c r="CB474" s="920"/>
      <c r="CC474" s="920"/>
      <c r="CD474" s="920"/>
      <c r="CE474" s="920"/>
      <c r="CF474" s="920"/>
      <c r="CG474" s="920"/>
      <c r="CH474" s="920"/>
      <c r="CI474" s="920"/>
      <c r="CJ474" s="920"/>
      <c r="CK474" s="920"/>
      <c r="CL474" s="920"/>
      <c r="CM474" s="920"/>
      <c r="CN474" s="920"/>
      <c r="CO474" s="920"/>
      <c r="CP474" s="920"/>
      <c r="CQ474" s="920"/>
      <c r="CR474" s="920"/>
      <c r="CS474" s="920"/>
      <c r="CT474" s="920"/>
      <c r="CU474" s="920"/>
      <c r="CV474" s="920"/>
      <c r="CW474" s="920"/>
      <c r="CX474" s="920"/>
      <c r="CY474" s="920"/>
      <c r="CZ474" s="920"/>
      <c r="DA474" s="920"/>
      <c r="DB474" s="920"/>
      <c r="DC474" s="920"/>
      <c r="DD474" s="920"/>
      <c r="DE474" s="920"/>
      <c r="DF474" s="920"/>
      <c r="DG474" s="920"/>
      <c r="DH474" s="920"/>
      <c r="DI474" s="920"/>
      <c r="DJ474" s="920"/>
      <c r="DK474" s="920"/>
      <c r="DL474" s="920"/>
      <c r="DM474" s="920"/>
      <c r="DN474" s="920"/>
      <c r="DO474" s="920"/>
    </row>
    <row r="475" spans="7:131" ht="9.9499999999999993" customHeight="1">
      <c r="H475" s="935"/>
      <c r="I475" s="920"/>
      <c r="J475" s="920"/>
      <c r="K475" s="920"/>
      <c r="L475" s="920"/>
      <c r="M475" s="920"/>
      <c r="N475" s="920"/>
      <c r="O475" s="920"/>
      <c r="P475" s="920"/>
      <c r="Q475" s="920"/>
      <c r="R475" s="920"/>
      <c r="S475" s="920"/>
      <c r="T475" s="920"/>
      <c r="U475" s="920"/>
      <c r="V475" s="920"/>
      <c r="W475" s="920"/>
      <c r="X475" s="920"/>
      <c r="Y475" s="920"/>
      <c r="Z475" s="920"/>
      <c r="AA475" s="920"/>
      <c r="AB475" s="920"/>
      <c r="AC475" s="920"/>
      <c r="AD475" s="920"/>
      <c r="AE475" s="920"/>
      <c r="AF475" s="920"/>
      <c r="AG475" s="920"/>
      <c r="AH475" s="920"/>
      <c r="AI475" s="920"/>
      <c r="AJ475" s="920"/>
      <c r="AK475" s="920"/>
      <c r="AL475" s="920"/>
      <c r="AM475" s="920"/>
      <c r="AN475" s="920"/>
      <c r="AO475" s="920"/>
      <c r="AP475" s="920"/>
      <c r="AQ475" s="920"/>
      <c r="AR475" s="920"/>
      <c r="AS475" s="920"/>
      <c r="AT475" s="920"/>
      <c r="AU475" s="920"/>
      <c r="AV475" s="920"/>
      <c r="AW475" s="920"/>
      <c r="AX475" s="920"/>
      <c r="AY475" s="920"/>
      <c r="AZ475" s="920"/>
      <c r="BA475" s="920"/>
      <c r="BB475" s="920"/>
      <c r="BC475" s="937"/>
      <c r="BH475" s="920"/>
      <c r="BI475" s="920"/>
      <c r="BJ475" s="920"/>
      <c r="BK475" s="920"/>
      <c r="BL475" s="920"/>
      <c r="BM475" s="920"/>
      <c r="BN475" s="920"/>
      <c r="BO475" s="920"/>
      <c r="BP475" s="920"/>
      <c r="BQ475" s="920"/>
      <c r="BR475" s="920"/>
      <c r="BS475" s="920"/>
      <c r="BT475" s="920"/>
      <c r="BU475" s="920"/>
      <c r="BV475" s="920"/>
      <c r="BW475" s="920"/>
      <c r="BX475" s="920"/>
      <c r="BY475" s="920"/>
      <c r="BZ475" s="920"/>
      <c r="CA475" s="920"/>
      <c r="CB475" s="920"/>
      <c r="CC475" s="920"/>
      <c r="CD475" s="920"/>
      <c r="CE475" s="920"/>
      <c r="CF475" s="920"/>
      <c r="CG475" s="920"/>
      <c r="CH475" s="920"/>
      <c r="CI475" s="920"/>
      <c r="CJ475" s="920"/>
      <c r="CK475" s="920"/>
      <c r="CL475" s="920"/>
      <c r="CM475" s="920"/>
      <c r="CN475" s="920"/>
      <c r="CO475" s="920"/>
      <c r="CP475" s="920"/>
      <c r="CQ475" s="920"/>
      <c r="CR475" s="920"/>
      <c r="CS475" s="920"/>
      <c r="CT475" s="920"/>
      <c r="CU475" s="920"/>
      <c r="CV475" s="920"/>
      <c r="CW475" s="920"/>
      <c r="CX475" s="920"/>
      <c r="CY475" s="920"/>
      <c r="CZ475" s="920"/>
      <c r="DA475" s="920"/>
      <c r="DB475" s="920"/>
      <c r="DC475" s="920"/>
      <c r="DD475" s="920"/>
      <c r="DE475" s="920"/>
      <c r="DF475" s="920"/>
      <c r="DG475" s="920"/>
      <c r="DH475" s="920"/>
      <c r="DI475" s="920"/>
      <c r="DJ475" s="920"/>
      <c r="DK475" s="920"/>
      <c r="DL475" s="920"/>
      <c r="DM475" s="920"/>
      <c r="DN475" s="920"/>
    </row>
    <row r="476" spans="7:131" ht="18.95" customHeight="1">
      <c r="H476" s="935"/>
      <c r="I476" s="910" t="s">
        <v>1688</v>
      </c>
      <c r="J476" s="981"/>
      <c r="K476" s="938"/>
      <c r="L476" s="938"/>
      <c r="M476" s="982" t="s">
        <v>1689</v>
      </c>
      <c r="N476" s="983"/>
      <c r="O476" s="983"/>
      <c r="P476" s="983"/>
      <c r="Q476" s="1080">
        <v>241657</v>
      </c>
      <c r="R476" s="983"/>
      <c r="S476" s="983"/>
      <c r="T476" s="983"/>
      <c r="U476" s="986" t="s">
        <v>912</v>
      </c>
      <c r="V476" s="920"/>
      <c r="W476" s="920"/>
      <c r="X476" s="920"/>
      <c r="Y476" s="1256" t="s">
        <v>1717</v>
      </c>
      <c r="Z476" s="1056"/>
      <c r="AA476" s="1056"/>
      <c r="AB476" s="982" t="s">
        <v>1521</v>
      </c>
      <c r="AC476" s="983"/>
      <c r="AD476" s="983"/>
      <c r="AE476" s="983"/>
      <c r="AF476" s="984"/>
      <c r="AG476" s="920"/>
      <c r="AH476" s="920"/>
      <c r="AI476" s="920"/>
      <c r="AJ476" s="920"/>
      <c r="AK476" s="920"/>
      <c r="AL476" s="920"/>
      <c r="AM476" s="920"/>
      <c r="AN476" s="920"/>
      <c r="AO476" s="920"/>
      <c r="AP476" s="920"/>
      <c r="AQ476" s="920"/>
      <c r="AR476" s="920"/>
      <c r="BC476" s="937"/>
      <c r="BH476" s="920"/>
      <c r="BI476" s="920"/>
      <c r="BJ476" s="920"/>
      <c r="BK476" s="920"/>
      <c r="BL476" s="920"/>
      <c r="BM476" s="920"/>
      <c r="BN476" s="920"/>
      <c r="BO476" s="920"/>
      <c r="BP476" s="920"/>
      <c r="BQ476" s="920"/>
      <c r="BR476" s="920"/>
      <c r="BS476" s="920"/>
      <c r="BT476" s="920"/>
      <c r="BU476" s="920"/>
      <c r="BV476" s="920"/>
      <c r="BW476" s="920"/>
      <c r="BX476" s="920"/>
      <c r="BY476" s="920"/>
      <c r="BZ476" s="920"/>
      <c r="CA476" s="920"/>
      <c r="CB476" s="920"/>
      <c r="CC476" s="920"/>
      <c r="CD476" s="920"/>
      <c r="CE476" s="920"/>
      <c r="CF476" s="920"/>
      <c r="CG476" s="920"/>
      <c r="CH476" s="920"/>
      <c r="CI476" s="920"/>
      <c r="CJ476" s="920"/>
      <c r="CK476" s="920"/>
      <c r="CL476" s="920"/>
      <c r="CM476" s="920"/>
      <c r="CN476" s="920"/>
      <c r="CO476" s="920"/>
      <c r="CP476" s="920"/>
      <c r="CQ476" s="920"/>
      <c r="CR476" s="920"/>
      <c r="CS476" s="920"/>
      <c r="CT476" s="920"/>
      <c r="CU476" s="920"/>
      <c r="CV476" s="920"/>
      <c r="CW476" s="920"/>
      <c r="CX476" s="920"/>
      <c r="CY476" s="920"/>
      <c r="CZ476" s="920"/>
      <c r="DA476" s="920"/>
      <c r="DB476" s="920"/>
      <c r="DC476" s="920"/>
      <c r="DD476" s="920"/>
      <c r="DE476" s="920"/>
      <c r="DF476" s="920"/>
      <c r="DG476" s="920"/>
      <c r="DH476" s="920"/>
      <c r="DI476" s="920"/>
      <c r="DJ476" s="920"/>
      <c r="DK476" s="920"/>
      <c r="DL476" s="920"/>
      <c r="DM476" s="920"/>
      <c r="DN476" s="920"/>
    </row>
    <row r="477" spans="7:131" ht="18.95" customHeight="1">
      <c r="H477" s="935"/>
      <c r="I477" s="920"/>
      <c r="J477" s="920"/>
      <c r="K477" s="920"/>
      <c r="L477" s="920"/>
      <c r="M477" s="920"/>
      <c r="N477" s="920"/>
      <c r="O477" s="920"/>
      <c r="P477" s="920"/>
      <c r="Q477" s="920"/>
      <c r="R477" s="920"/>
      <c r="S477" s="920"/>
      <c r="T477" s="920"/>
      <c r="U477" s="920"/>
      <c r="V477" s="920"/>
      <c r="W477" s="920"/>
      <c r="X477" s="920"/>
      <c r="Y477" s="920"/>
      <c r="Z477" s="920"/>
      <c r="AA477" s="920"/>
      <c r="AB477" s="920"/>
      <c r="AC477" s="920"/>
      <c r="AD477" s="920"/>
      <c r="AE477" s="920"/>
      <c r="AF477" s="920"/>
      <c r="AG477" s="920"/>
      <c r="AH477" s="920"/>
      <c r="AI477" s="920"/>
      <c r="AJ477" s="920"/>
      <c r="AK477" s="920"/>
      <c r="AL477" s="920"/>
      <c r="AM477" s="920"/>
      <c r="AN477" s="920"/>
      <c r="AO477" s="920"/>
      <c r="AP477" s="920"/>
      <c r="AQ477" s="920"/>
      <c r="AR477" s="920"/>
      <c r="AS477" s="920"/>
      <c r="AT477" s="920"/>
      <c r="AU477" s="920"/>
      <c r="AV477" s="920"/>
      <c r="AW477" s="920"/>
      <c r="AX477" s="920"/>
      <c r="AY477" s="920"/>
      <c r="AZ477" s="920"/>
      <c r="BA477" s="920"/>
      <c r="BB477" s="920"/>
      <c r="BC477" s="937"/>
      <c r="BH477" s="920"/>
      <c r="BI477" s="920"/>
      <c r="BJ477" s="920"/>
      <c r="BK477" s="920"/>
      <c r="BL477" s="920"/>
      <c r="BM477" s="920"/>
      <c r="BN477" s="920"/>
      <c r="BO477" s="920"/>
      <c r="BP477" s="920"/>
      <c r="BQ477" s="920"/>
      <c r="BR477" s="920"/>
      <c r="BS477" s="920"/>
      <c r="BT477" s="920"/>
      <c r="BU477" s="920"/>
      <c r="BV477" s="920"/>
      <c r="BW477" s="920"/>
      <c r="BX477" s="920"/>
      <c r="BY477" s="920"/>
      <c r="BZ477" s="920"/>
      <c r="CA477" s="920"/>
      <c r="CB477" s="920"/>
      <c r="CC477" s="920"/>
      <c r="CD477" s="920"/>
      <c r="CE477" s="920"/>
      <c r="CF477" s="920"/>
      <c r="CG477" s="920"/>
      <c r="CH477" s="920"/>
      <c r="CI477" s="920"/>
      <c r="CJ477" s="920"/>
      <c r="CK477" s="920"/>
      <c r="CL477" s="920"/>
      <c r="CM477" s="920"/>
      <c r="CN477" s="920"/>
      <c r="CO477" s="920"/>
      <c r="CP477" s="920"/>
      <c r="CQ477" s="920"/>
      <c r="CR477" s="920"/>
      <c r="CS477" s="920"/>
      <c r="CT477" s="920"/>
      <c r="CU477" s="920"/>
      <c r="CV477" s="920"/>
      <c r="CW477" s="920"/>
      <c r="CX477" s="920"/>
      <c r="CY477" s="920"/>
      <c r="CZ477" s="920"/>
      <c r="DA477" s="920"/>
      <c r="DB477" s="920"/>
      <c r="DC477" s="920"/>
      <c r="DD477" s="920"/>
      <c r="DE477" s="920"/>
      <c r="DF477" s="920"/>
      <c r="DG477" s="920"/>
      <c r="DH477" s="920"/>
      <c r="DI477" s="920"/>
      <c r="DJ477" s="920"/>
      <c r="DK477" s="920"/>
      <c r="DL477" s="920"/>
      <c r="DM477" s="920"/>
      <c r="DN477" s="920"/>
    </row>
    <row r="478" spans="7:131" s="920" customFormat="1" ht="18.95" customHeight="1">
      <c r="H478" s="935"/>
      <c r="I478" s="2880" t="s">
        <v>1559</v>
      </c>
      <c r="J478" s="2797" t="s">
        <v>1718</v>
      </c>
      <c r="K478" s="2798"/>
      <c r="L478" s="2798"/>
      <c r="M478" s="2799"/>
      <c r="N478" s="2797" t="s">
        <v>1864</v>
      </c>
      <c r="O478" s="2848"/>
      <c r="P478" s="2848"/>
      <c r="Q478" s="2848"/>
      <c r="R478" s="2799"/>
      <c r="S478" s="929" t="s">
        <v>1586</v>
      </c>
      <c r="T478" s="930"/>
      <c r="U478" s="930"/>
      <c r="V478" s="930"/>
      <c r="W478" s="930"/>
      <c r="X478" s="930"/>
      <c r="Y478" s="930"/>
      <c r="Z478" s="930"/>
      <c r="AA478" s="930"/>
      <c r="AB478" s="930"/>
      <c r="AC478" s="930"/>
      <c r="AD478" s="930"/>
      <c r="AE478" s="931"/>
      <c r="AF478" s="930"/>
      <c r="AG478" s="931"/>
      <c r="AH478" s="2797" t="s">
        <v>1698</v>
      </c>
      <c r="AI478" s="2798"/>
      <c r="AJ478" s="2799"/>
      <c r="AK478" s="929" t="s">
        <v>1699</v>
      </c>
      <c r="AL478" s="930"/>
      <c r="AM478" s="931"/>
      <c r="AN478" s="929"/>
      <c r="AO478" s="930"/>
      <c r="AP478" s="931"/>
      <c r="AQ478" s="929"/>
      <c r="AR478" s="930"/>
      <c r="AS478" s="931"/>
      <c r="AT478" s="929"/>
      <c r="AU478" s="930"/>
      <c r="AV478" s="931"/>
      <c r="AW478" s="929"/>
      <c r="AX478" s="930"/>
      <c r="AY478" s="931"/>
      <c r="AZ478" s="929"/>
      <c r="BA478" s="930"/>
      <c r="BB478" s="931"/>
      <c r="BC478" s="937"/>
      <c r="BD478" s="486"/>
      <c r="BE478" s="486"/>
      <c r="BF478" s="486"/>
      <c r="BG478" s="486"/>
      <c r="BH478" s="486"/>
      <c r="BI478" s="486"/>
      <c r="BJ478" s="486"/>
      <c r="BK478" s="486"/>
      <c r="BL478" s="486"/>
    </row>
    <row r="479" spans="7:131" s="920" customFormat="1" ht="18.95" customHeight="1">
      <c r="H479" s="935"/>
      <c r="I479" s="2881"/>
      <c r="J479" s="2800"/>
      <c r="K479" s="2801"/>
      <c r="L479" s="2801"/>
      <c r="M479" s="2802"/>
      <c r="N479" s="2800"/>
      <c r="O479" s="2801"/>
      <c r="P479" s="2801"/>
      <c r="Q479" s="2801"/>
      <c r="R479" s="2802"/>
      <c r="S479" s="929" t="s">
        <v>699</v>
      </c>
      <c r="T479" s="930"/>
      <c r="U479" s="930"/>
      <c r="V479" s="930"/>
      <c r="W479" s="931"/>
      <c r="X479" s="929" t="s">
        <v>700</v>
      </c>
      <c r="Y479" s="930"/>
      <c r="Z479" s="930"/>
      <c r="AA479" s="930"/>
      <c r="AB479" s="931"/>
      <c r="AC479" s="929" t="s">
        <v>1697</v>
      </c>
      <c r="AD479" s="930"/>
      <c r="AE479" s="930"/>
      <c r="AF479" s="930"/>
      <c r="AG479" s="931"/>
      <c r="AH479" s="2800"/>
      <c r="AI479" s="2801"/>
      <c r="AJ479" s="2802"/>
      <c r="AK479" s="929" t="s">
        <v>1705</v>
      </c>
      <c r="AL479" s="930"/>
      <c r="AM479" s="931"/>
      <c r="AN479" s="929" t="s">
        <v>1704</v>
      </c>
      <c r="AO479" s="930"/>
      <c r="AP479" s="931"/>
      <c r="AQ479" s="929" t="s">
        <v>1703</v>
      </c>
      <c r="AR479" s="930"/>
      <c r="AS479" s="931"/>
      <c r="AT479" s="929" t="s">
        <v>1702</v>
      </c>
      <c r="AU479" s="930"/>
      <c r="AV479" s="931"/>
      <c r="AW479" s="929" t="s">
        <v>1701</v>
      </c>
      <c r="AX479" s="930"/>
      <c r="AY479" s="931"/>
      <c r="AZ479" s="929" t="s">
        <v>1700</v>
      </c>
      <c r="BA479" s="930"/>
      <c r="BB479" s="931"/>
      <c r="BC479" s="937"/>
      <c r="BD479" s="486"/>
      <c r="BE479" s="486"/>
      <c r="BF479" s="486"/>
      <c r="BG479" s="486"/>
      <c r="BH479" s="486"/>
      <c r="BI479" s="486"/>
      <c r="BJ479" s="486"/>
      <c r="BK479" s="486"/>
      <c r="BL479" s="486"/>
    </row>
    <row r="480" spans="7:131" s="920" customFormat="1" ht="18.95" customHeight="1">
      <c r="H480" s="935"/>
      <c r="I480" s="1104"/>
      <c r="J480" s="1105"/>
      <c r="K480" s="973"/>
      <c r="L480" s="973"/>
      <c r="M480" s="1106"/>
      <c r="N480" s="3048" t="s">
        <v>2299</v>
      </c>
      <c r="O480" s="2826"/>
      <c r="P480" s="2826"/>
      <c r="Q480" s="2826"/>
      <c r="R480" s="2827"/>
      <c r="S480" s="1113"/>
      <c r="T480" s="1114"/>
      <c r="U480" s="1114"/>
      <c r="V480" s="1114"/>
      <c r="W480" s="1114"/>
      <c r="X480" s="1115"/>
      <c r="Y480" s="1114"/>
      <c r="Z480" s="1114"/>
      <c r="AA480" s="1114"/>
      <c r="AB480" s="1116"/>
      <c r="AC480" s="1115"/>
      <c r="AD480" s="1114"/>
      <c r="AE480" s="1114"/>
      <c r="AF480" s="1114"/>
      <c r="AG480" s="1116"/>
      <c r="AH480" s="1139" t="s">
        <v>1707</v>
      </c>
      <c r="AI480" s="1140"/>
      <c r="AJ480" s="1141"/>
      <c r="AK480" s="1133">
        <v>0</v>
      </c>
      <c r="AL480" s="1134"/>
      <c r="AM480" s="1135"/>
      <c r="AN480" s="1133">
        <v>2</v>
      </c>
      <c r="AO480" s="1134"/>
      <c r="AP480" s="1135"/>
      <c r="AQ480" s="1133">
        <v>0</v>
      </c>
      <c r="AR480" s="1134"/>
      <c r="AS480" s="1135"/>
      <c r="AT480" s="1133">
        <v>0</v>
      </c>
      <c r="AU480" s="1134"/>
      <c r="AV480" s="1135"/>
      <c r="AW480" s="1133">
        <v>1</v>
      </c>
      <c r="AX480" s="1134"/>
      <c r="AY480" s="1135"/>
      <c r="AZ480" s="1133">
        <v>0</v>
      </c>
      <c r="BA480" s="1134"/>
      <c r="BB480" s="1135"/>
      <c r="BC480" s="937"/>
      <c r="BD480" s="486"/>
      <c r="BE480" s="486"/>
      <c r="BF480" s="486"/>
      <c r="BG480" s="486"/>
      <c r="BH480" s="486"/>
      <c r="BI480" s="486"/>
      <c r="BJ480" s="486"/>
      <c r="BK480" s="486"/>
      <c r="BL480" s="486"/>
    </row>
    <row r="481" spans="3:117" s="920" customFormat="1" ht="18.95" customHeight="1">
      <c r="H481" s="935"/>
      <c r="I481" s="1111" t="s">
        <v>737</v>
      </c>
      <c r="J481" s="1112" t="s">
        <v>1526</v>
      </c>
      <c r="K481" s="911"/>
      <c r="L481" s="911"/>
      <c r="M481" s="1017"/>
      <c r="N481" s="3049"/>
      <c r="O481" s="3050"/>
      <c r="P481" s="3050"/>
      <c r="Q481" s="3050"/>
      <c r="R481" s="3051"/>
      <c r="S481" s="1121" t="s">
        <v>1689</v>
      </c>
      <c r="T481" s="1122"/>
      <c r="U481" s="1122"/>
      <c r="V481" s="1122"/>
      <c r="W481" s="1122"/>
      <c r="X481" s="1123">
        <v>241657</v>
      </c>
      <c r="Y481" s="1122"/>
      <c r="Z481" s="1122"/>
      <c r="AA481" s="1122"/>
      <c r="AB481" s="1124"/>
      <c r="AC481" s="1123" t="s">
        <v>1691</v>
      </c>
      <c r="AD481" s="1122"/>
      <c r="AE481" s="1122"/>
      <c r="AF481" s="1122"/>
      <c r="AG481" s="1124"/>
      <c r="AH481" s="1139" t="s">
        <v>1713</v>
      </c>
      <c r="AI481" s="1140"/>
      <c r="AJ481" s="1141"/>
      <c r="AK481" s="1133">
        <v>3</v>
      </c>
      <c r="AL481" s="1134"/>
      <c r="AM481" s="1135"/>
      <c r="AN481" s="1133">
        <v>6</v>
      </c>
      <c r="AO481" s="1134"/>
      <c r="AP481" s="1135"/>
      <c r="AQ481" s="1133">
        <v>10</v>
      </c>
      <c r="AR481" s="1134"/>
      <c r="AS481" s="1135"/>
      <c r="AT481" s="1133">
        <v>9</v>
      </c>
      <c r="AU481" s="1134"/>
      <c r="AV481" s="1135"/>
      <c r="AW481" s="1133">
        <v>5</v>
      </c>
      <c r="AX481" s="1134"/>
      <c r="AY481" s="1135"/>
      <c r="AZ481" s="1133">
        <v>3</v>
      </c>
      <c r="BA481" s="1134"/>
      <c r="BB481" s="1135"/>
      <c r="BC481" s="937"/>
      <c r="BD481" s="486"/>
      <c r="BE481" s="486"/>
      <c r="BF481" s="486"/>
      <c r="BG481" s="486"/>
      <c r="BH481" s="486"/>
      <c r="BI481" s="486"/>
      <c r="BJ481" s="486"/>
    </row>
    <row r="482" spans="3:117" s="920" customFormat="1" ht="18.95" customHeight="1">
      <c r="H482" s="935"/>
      <c r="I482" s="1107"/>
      <c r="J482" s="1108"/>
      <c r="K482" s="1109"/>
      <c r="L482" s="1109"/>
      <c r="M482" s="1110"/>
      <c r="N482" s="2873"/>
      <c r="O482" s="2874"/>
      <c r="P482" s="2874"/>
      <c r="Q482" s="2874"/>
      <c r="R482" s="2875"/>
      <c r="S482" s="1117"/>
      <c r="T482" s="1118"/>
      <c r="U482" s="1118"/>
      <c r="V482" s="1118"/>
      <c r="W482" s="1118"/>
      <c r="X482" s="1119"/>
      <c r="Y482" s="1118"/>
      <c r="Z482" s="1118"/>
      <c r="AA482" s="1118"/>
      <c r="AB482" s="1120"/>
      <c r="AC482" s="1119"/>
      <c r="AD482" s="1118"/>
      <c r="AE482" s="1118"/>
      <c r="AF482" s="1118"/>
      <c r="AG482" s="1120"/>
      <c r="AH482" s="1139" t="s">
        <v>1714</v>
      </c>
      <c r="AI482" s="1140"/>
      <c r="AJ482" s="1141"/>
      <c r="AK482" s="1133">
        <v>0</v>
      </c>
      <c r="AL482" s="1134"/>
      <c r="AM482" s="1135"/>
      <c r="AN482" s="1133">
        <v>2</v>
      </c>
      <c r="AO482" s="1134"/>
      <c r="AP482" s="1135"/>
      <c r="AQ482" s="1133">
        <v>2</v>
      </c>
      <c r="AR482" s="1134"/>
      <c r="AS482" s="1135"/>
      <c r="AT482" s="1133">
        <v>1</v>
      </c>
      <c r="AU482" s="1134"/>
      <c r="AV482" s="1135"/>
      <c r="AW482" s="1133">
        <v>2</v>
      </c>
      <c r="AX482" s="1134"/>
      <c r="AY482" s="1135"/>
      <c r="AZ482" s="1133">
        <v>2</v>
      </c>
      <c r="BA482" s="1134"/>
      <c r="BB482" s="1135"/>
      <c r="BC482" s="937"/>
      <c r="BD482" s="486"/>
      <c r="BE482" s="486"/>
      <c r="BF482" s="486"/>
      <c r="BG482" s="486"/>
      <c r="BH482" s="486"/>
      <c r="BI482" s="486"/>
      <c r="BJ482" s="486"/>
    </row>
    <row r="483" spans="3:117" s="920" customFormat="1" ht="9.9499999999999993" customHeight="1">
      <c r="H483" s="936"/>
      <c r="I483" s="939"/>
      <c r="J483" s="939"/>
      <c r="K483" s="939"/>
      <c r="L483" s="939"/>
      <c r="M483" s="939"/>
      <c r="N483" s="939"/>
      <c r="O483" s="939"/>
      <c r="P483" s="939"/>
      <c r="Q483" s="939"/>
      <c r="R483" s="939"/>
      <c r="S483" s="939"/>
      <c r="T483" s="939"/>
      <c r="U483" s="939"/>
      <c r="V483" s="939"/>
      <c r="W483" s="939"/>
      <c r="X483" s="939"/>
      <c r="Y483" s="939"/>
      <c r="Z483" s="939"/>
      <c r="AA483" s="939"/>
      <c r="AB483" s="939"/>
      <c r="AC483" s="939"/>
      <c r="AD483" s="939"/>
      <c r="AE483" s="939"/>
      <c r="AF483" s="939"/>
      <c r="AG483" s="939"/>
      <c r="AH483" s="939"/>
      <c r="AI483" s="939"/>
      <c r="AJ483" s="939"/>
      <c r="AK483" s="939"/>
      <c r="AL483" s="939"/>
      <c r="AM483" s="939"/>
      <c r="AN483" s="939"/>
      <c r="AO483" s="939"/>
      <c r="AP483" s="939"/>
      <c r="AQ483" s="939"/>
      <c r="AR483" s="939"/>
      <c r="AS483" s="939"/>
      <c r="AT483" s="939"/>
      <c r="AU483" s="939"/>
      <c r="AV483" s="939"/>
      <c r="AW483" s="939"/>
      <c r="AX483" s="939"/>
      <c r="AY483" s="939"/>
      <c r="AZ483" s="939"/>
      <c r="BA483" s="939"/>
      <c r="BB483" s="939"/>
      <c r="BC483" s="940"/>
      <c r="BD483" s="486"/>
      <c r="BE483" s="486"/>
    </row>
    <row r="484" spans="3:117" s="920" customFormat="1" ht="18.95" customHeight="1">
      <c r="AY484" s="486"/>
      <c r="AZ484" s="486"/>
      <c r="BA484" s="486"/>
      <c r="BB484" s="486"/>
      <c r="BC484" s="486"/>
      <c r="BD484" s="486"/>
      <c r="BE484" s="486"/>
    </row>
    <row r="485" spans="3:117" s="920" customFormat="1" ht="18.95" customHeight="1"/>
    <row r="486" spans="3:117" ht="18.95" customHeight="1">
      <c r="C486" s="962"/>
      <c r="D486" s="499" t="s">
        <v>3479</v>
      </c>
      <c r="E486" s="499"/>
      <c r="F486" s="499"/>
      <c r="G486" s="924" t="s">
        <v>3679</v>
      </c>
      <c r="J486" s="488"/>
      <c r="S486" s="488"/>
      <c r="AG486" s="488"/>
      <c r="AX486" s="488"/>
      <c r="BK486" s="1057"/>
      <c r="BO486" s="1057"/>
    </row>
    <row r="487" spans="3:117" s="920" customFormat="1" ht="18.95" customHeight="1">
      <c r="C487" s="974"/>
      <c r="D487" s="499" t="s">
        <v>3479</v>
      </c>
      <c r="E487" s="499"/>
      <c r="F487" s="499"/>
      <c r="J487" s="1057"/>
      <c r="AG487" s="488"/>
      <c r="AX487" s="488"/>
      <c r="BO487" s="1057"/>
    </row>
    <row r="488" spans="3:117" ht="5.0999999999999996" customHeight="1">
      <c r="C488" s="962"/>
      <c r="D488" s="499" t="s">
        <v>3479</v>
      </c>
      <c r="E488" s="499"/>
      <c r="F488" s="499"/>
      <c r="G488"/>
      <c r="H488" s="2331"/>
      <c r="I488" s="2326"/>
      <c r="J488" s="2327"/>
      <c r="K488" s="2327"/>
      <c r="L488" s="2327"/>
      <c r="M488" s="2327"/>
      <c r="N488" s="2327"/>
      <c r="O488" s="2327"/>
      <c r="P488" s="2328"/>
      <c r="Q488" s="2331"/>
      <c r="R488" s="2331"/>
      <c r="S488" s="2331"/>
      <c r="T488" s="2331"/>
      <c r="U488" s="2331"/>
      <c r="V488" s="2331"/>
      <c r="W488" s="2331"/>
      <c r="X488" s="920"/>
      <c r="Y488" s="920"/>
      <c r="Z488" s="920"/>
      <c r="AA488" s="920"/>
      <c r="AB488" s="920"/>
      <c r="AC488" s="920"/>
      <c r="AD488" s="920"/>
      <c r="AE488" s="920"/>
      <c r="AF488" s="920"/>
      <c r="AG488" s="920"/>
      <c r="AH488" s="920"/>
      <c r="AI488" s="920"/>
      <c r="AJ488" s="920"/>
      <c r="AK488" s="920"/>
      <c r="AL488" s="920"/>
      <c r="AM488" s="920"/>
      <c r="AN488" s="920"/>
      <c r="AO488" s="920"/>
      <c r="AP488" s="920"/>
      <c r="AQ488" s="920"/>
      <c r="AR488" s="920"/>
      <c r="AS488" s="920"/>
      <c r="AT488" s="920"/>
      <c r="AU488" s="920"/>
      <c r="AV488" s="920"/>
      <c r="AW488" s="920"/>
      <c r="AX488" s="920"/>
      <c r="AY488" s="920"/>
      <c r="AZ488" s="920"/>
      <c r="BA488" s="920"/>
      <c r="BB488" s="920"/>
      <c r="BC488" s="920"/>
      <c r="BD488" s="920"/>
      <c r="BE488" s="920"/>
      <c r="BF488" s="920"/>
      <c r="BG488" s="920"/>
      <c r="BH488" s="920"/>
      <c r="BI488" s="920"/>
      <c r="BJ488" s="920"/>
      <c r="BK488" s="920"/>
      <c r="BL488" s="920"/>
      <c r="BM488" s="920"/>
    </row>
    <row r="489" spans="3:117" ht="18.95" customHeight="1">
      <c r="C489" s="962"/>
      <c r="D489" s="499" t="s">
        <v>3479</v>
      </c>
      <c r="E489" s="499"/>
      <c r="F489" s="499"/>
      <c r="G489"/>
      <c r="H489" s="2331"/>
      <c r="I489" s="907" t="s">
        <v>1750</v>
      </c>
      <c r="J489" s="908"/>
      <c r="K489" s="908"/>
      <c r="L489" s="908"/>
      <c r="M489" s="908"/>
      <c r="N489" s="908"/>
      <c r="O489" s="908"/>
      <c r="P489" s="909"/>
      <c r="Q489" s="1020" t="s">
        <v>3158</v>
      </c>
      <c r="R489" s="1021"/>
      <c r="S489" s="1021"/>
      <c r="T489" s="1021"/>
      <c r="U489" s="1022"/>
      <c r="V489" s="1023"/>
      <c r="W489" s="1023"/>
      <c r="X489" s="1021"/>
      <c r="Y489" s="1493" t="s">
        <v>3160</v>
      </c>
      <c r="Z489" s="1021"/>
      <c r="AA489" s="1021"/>
      <c r="AB489" s="1021"/>
      <c r="AC489" s="1022"/>
      <c r="AD489" s="1023"/>
      <c r="AE489" s="1023"/>
      <c r="AF489" s="1023"/>
      <c r="AG489" s="920"/>
      <c r="AH489" s="920"/>
      <c r="AI489" s="920"/>
      <c r="AJ489" s="920"/>
      <c r="AK489" s="920"/>
      <c r="AL489" s="920"/>
      <c r="AM489" s="920"/>
      <c r="AQ489" s="920"/>
      <c r="AR489" s="920"/>
      <c r="AS489" s="920"/>
      <c r="AT489" s="920"/>
      <c r="AU489" s="920"/>
      <c r="AV489" s="920"/>
      <c r="AW489" s="920"/>
      <c r="BF489" s="920"/>
      <c r="BG489" s="920"/>
      <c r="BH489" s="920"/>
      <c r="BI489" s="920"/>
      <c r="BJ489" s="920"/>
      <c r="BK489" s="920"/>
      <c r="BL489" s="920"/>
      <c r="BM489" s="920"/>
      <c r="BN489" s="920"/>
      <c r="BO489" s="920"/>
      <c r="BP489" s="920"/>
      <c r="BQ489" s="920"/>
      <c r="BR489" s="920"/>
      <c r="BS489" s="920"/>
      <c r="BT489" s="920"/>
      <c r="BU489" s="920"/>
      <c r="BV489" s="920"/>
      <c r="BW489" s="920"/>
      <c r="BX489" s="920"/>
      <c r="BY489" s="920"/>
      <c r="BZ489" s="920"/>
      <c r="CA489" s="920"/>
      <c r="CB489" s="920"/>
      <c r="CC489" s="920"/>
      <c r="CD489" s="920"/>
      <c r="CE489" s="920"/>
      <c r="CF489" s="920"/>
      <c r="CG489" s="920"/>
      <c r="CH489" s="920"/>
      <c r="CI489" s="920"/>
      <c r="CJ489" s="920"/>
      <c r="CK489" s="920"/>
      <c r="CL489" s="920"/>
      <c r="CM489" s="920"/>
      <c r="CN489" s="920"/>
      <c r="CO489" s="920"/>
      <c r="CP489" s="920"/>
      <c r="CQ489" s="920"/>
      <c r="CR489" s="920"/>
      <c r="CS489" s="920"/>
      <c r="CT489" s="920"/>
      <c r="CU489" s="920"/>
      <c r="CV489" s="920"/>
      <c r="CW489" s="920"/>
      <c r="CX489" s="920"/>
      <c r="CY489" s="920"/>
      <c r="CZ489" s="920"/>
      <c r="DA489" s="920"/>
      <c r="DB489" s="920"/>
      <c r="DC489" s="920"/>
      <c r="DD489" s="920"/>
      <c r="DE489" s="920"/>
      <c r="DF489" s="920"/>
      <c r="DG489" s="920"/>
      <c r="DH489" s="920"/>
      <c r="DI489" s="920"/>
      <c r="DJ489" s="920"/>
      <c r="DK489" s="920"/>
      <c r="DL489" s="920"/>
      <c r="DM489" s="920"/>
    </row>
    <row r="490" spans="3:117" ht="9.9499999999999993" customHeight="1">
      <c r="C490" s="962"/>
      <c r="D490" s="499" t="s">
        <v>3479</v>
      </c>
      <c r="E490" s="499"/>
      <c r="F490" s="499"/>
      <c r="G490"/>
      <c r="H490" s="916"/>
      <c r="I490" s="2331"/>
      <c r="J490" s="2331"/>
      <c r="K490" s="2331"/>
      <c r="L490" s="2331"/>
      <c r="M490" s="2331"/>
      <c r="N490" s="2331"/>
      <c r="O490" s="2331"/>
      <c r="P490" s="2331"/>
      <c r="Q490" s="914"/>
      <c r="R490" s="914"/>
      <c r="S490" s="914"/>
      <c r="T490" s="914"/>
      <c r="U490" s="914"/>
      <c r="V490" s="914"/>
      <c r="W490" s="914"/>
      <c r="X490" s="941"/>
      <c r="Y490" s="941"/>
      <c r="Z490" s="941"/>
      <c r="AA490" s="941"/>
      <c r="AB490" s="941"/>
      <c r="AC490" s="941"/>
      <c r="AD490" s="941"/>
      <c r="AE490" s="941"/>
      <c r="AF490" s="941"/>
      <c r="AG490" s="941"/>
      <c r="AH490" s="941"/>
      <c r="AI490" s="941"/>
      <c r="AJ490" s="941"/>
      <c r="AK490" s="941"/>
      <c r="AL490" s="941"/>
      <c r="AM490" s="941"/>
      <c r="AN490" s="941"/>
      <c r="AO490" s="941"/>
      <c r="AP490" s="941"/>
      <c r="AQ490" s="941"/>
      <c r="AR490" s="941"/>
      <c r="AS490" s="941"/>
      <c r="AT490" s="941"/>
      <c r="AU490" s="941"/>
      <c r="AV490" s="941"/>
      <c r="AW490" s="941"/>
      <c r="AX490" s="941"/>
      <c r="AY490" s="941"/>
      <c r="AZ490" s="941"/>
      <c r="BA490" s="941"/>
      <c r="BB490" s="941"/>
      <c r="BC490" s="941"/>
      <c r="BD490" s="941"/>
      <c r="BE490" s="941"/>
      <c r="BF490" s="941"/>
      <c r="BG490" s="941"/>
      <c r="BH490" s="941"/>
      <c r="BI490" s="941"/>
      <c r="BJ490" s="941"/>
      <c r="BK490" s="941"/>
      <c r="BL490" s="941"/>
      <c r="BM490" s="941"/>
      <c r="BN490" s="941"/>
      <c r="BO490" s="941"/>
      <c r="BP490" s="941"/>
      <c r="BQ490" s="941"/>
      <c r="BR490" s="941"/>
      <c r="BS490" s="941"/>
      <c r="BT490" s="941"/>
      <c r="BU490" s="941"/>
      <c r="BV490" s="1316"/>
      <c r="BW490" s="1316"/>
      <c r="BX490" s="1316"/>
      <c r="BY490" s="1316"/>
      <c r="BZ490" s="1316"/>
      <c r="CA490" s="1316"/>
      <c r="CB490" s="942"/>
      <c r="CC490" s="920"/>
      <c r="CD490" s="920"/>
      <c r="CE490" s="920"/>
      <c r="CF490" s="920"/>
      <c r="CG490" s="920"/>
      <c r="CH490" s="920"/>
      <c r="CI490" s="920"/>
      <c r="CJ490" s="920"/>
      <c r="CK490" s="920"/>
      <c r="CL490" s="920"/>
      <c r="CM490" s="920"/>
      <c r="CN490" s="920"/>
      <c r="CO490" s="920"/>
      <c r="CP490" s="920"/>
      <c r="CQ490" s="920"/>
      <c r="CR490" s="920"/>
      <c r="CS490" s="920"/>
      <c r="CT490" s="920"/>
      <c r="CU490" s="920"/>
      <c r="CV490" s="920"/>
      <c r="CW490" s="920"/>
      <c r="CX490" s="920"/>
      <c r="CY490" s="920"/>
      <c r="CZ490" s="920"/>
      <c r="DA490" s="920"/>
      <c r="DB490" s="920"/>
      <c r="DC490" s="920"/>
      <c r="DD490" s="920"/>
      <c r="DE490" s="920"/>
      <c r="DF490" s="920"/>
      <c r="DG490" s="920"/>
      <c r="DH490" s="920"/>
      <c r="DI490" s="920"/>
      <c r="DJ490" s="920"/>
      <c r="DK490" s="920"/>
      <c r="DL490" s="920"/>
      <c r="DM490" s="920"/>
    </row>
    <row r="491" spans="3:117" s="920" customFormat="1" ht="18.95" customHeight="1">
      <c r="C491" s="974"/>
      <c r="D491" s="499" t="s">
        <v>3479</v>
      </c>
      <c r="E491" s="499"/>
      <c r="F491" s="499"/>
      <c r="H491" s="935"/>
      <c r="I491" s="910" t="s">
        <v>1751</v>
      </c>
      <c r="J491" s="752"/>
      <c r="K491" s="938"/>
      <c r="L491" s="938"/>
      <c r="M491" s="2890" t="s">
        <v>1179</v>
      </c>
      <c r="N491" s="2891"/>
      <c r="O491" s="2891"/>
      <c r="P491" s="2892"/>
      <c r="Q491" s="986" t="s">
        <v>1180</v>
      </c>
      <c r="R491" s="2331"/>
      <c r="S491" s="2325" t="s">
        <v>1630</v>
      </c>
      <c r="T491" s="938"/>
      <c r="U491" s="938"/>
      <c r="V491" s="992" t="s">
        <v>2298</v>
      </c>
      <c r="W491" s="1152"/>
      <c r="X491" s="1152"/>
      <c r="Y491" s="1152"/>
      <c r="Z491" s="1152"/>
      <c r="AA491" s="1153"/>
      <c r="AB491" s="946" t="s">
        <v>1115</v>
      </c>
      <c r="AC491" s="1049"/>
      <c r="AD491" s="2331"/>
      <c r="AE491" s="2331"/>
      <c r="AF491" s="2331"/>
      <c r="AG491" s="2331"/>
      <c r="AH491" s="2331"/>
      <c r="AI491" s="2331"/>
      <c r="AJ491" s="2331"/>
      <c r="AK491" s="2331"/>
      <c r="AL491" s="2331"/>
      <c r="AM491" s="2331"/>
      <c r="AT491" s="2331"/>
      <c r="AU491" s="2331"/>
      <c r="BK491" s="1049" t="s">
        <v>3148</v>
      </c>
      <c r="BV491" s="926" t="s">
        <v>1537</v>
      </c>
      <c r="BW491" s="927"/>
      <c r="BX491" s="928"/>
      <c r="BY491" s="926" t="s">
        <v>1538</v>
      </c>
      <c r="BZ491" s="927"/>
      <c r="CA491" s="928"/>
      <c r="CB491" s="937"/>
    </row>
    <row r="492" spans="3:117" s="920" customFormat="1" ht="9.9499999999999993" customHeight="1">
      <c r="C492" s="974"/>
      <c r="D492" s="499" t="s">
        <v>3479</v>
      </c>
      <c r="E492" s="499"/>
      <c r="F492" s="499"/>
      <c r="H492" s="935"/>
      <c r="I492" s="1057"/>
      <c r="CB492" s="937"/>
    </row>
    <row r="493" spans="3:117" s="920" customFormat="1" ht="18.95" customHeight="1">
      <c r="C493" s="974"/>
      <c r="D493" s="499" t="s">
        <v>3479</v>
      </c>
      <c r="E493" s="499"/>
      <c r="F493" s="499"/>
      <c r="H493" s="935"/>
      <c r="I493" s="1103" t="s">
        <v>1696</v>
      </c>
      <c r="CB493" s="937"/>
    </row>
    <row r="494" spans="3:117" s="920" customFormat="1" ht="5.0999999999999996" customHeight="1">
      <c r="C494" s="974"/>
      <c r="D494" s="499" t="s">
        <v>3479</v>
      </c>
      <c r="E494" s="499"/>
      <c r="F494" s="499"/>
      <c r="H494" s="935"/>
      <c r="I494" s="1103"/>
      <c r="CB494" s="937"/>
    </row>
    <row r="495" spans="3:117" s="920" customFormat="1" ht="18.95" customHeight="1">
      <c r="C495" s="974"/>
      <c r="D495" s="499" t="s">
        <v>3479</v>
      </c>
      <c r="E495" s="499"/>
      <c r="F495" s="499"/>
      <c r="H495" s="935"/>
      <c r="I495" s="910" t="s">
        <v>1721</v>
      </c>
      <c r="J495" s="981"/>
      <c r="K495" s="938"/>
      <c r="L495" s="938"/>
      <c r="M495" s="938"/>
      <c r="N495" s="938"/>
      <c r="O495" s="982" t="s">
        <v>1689</v>
      </c>
      <c r="P495" s="983"/>
      <c r="Q495" s="983"/>
      <c r="R495" s="983"/>
      <c r="S495" s="1080">
        <v>241657</v>
      </c>
      <c r="T495" s="983"/>
      <c r="U495" s="983"/>
      <c r="V495" s="983"/>
      <c r="W495" s="1093" t="s">
        <v>1691</v>
      </c>
      <c r="X495" s="1094"/>
      <c r="Y495" s="1094"/>
      <c r="Z495" s="1094"/>
      <c r="AA495" s="1095"/>
      <c r="AB495" s="986" t="s">
        <v>912</v>
      </c>
      <c r="AC495" s="1046" t="s">
        <v>1712</v>
      </c>
      <c r="AD495" s="1047"/>
      <c r="AE495" s="1048"/>
      <c r="AG495" s="1046" t="s">
        <v>2116</v>
      </c>
      <c r="AH495" s="1047"/>
      <c r="AI495" s="1048"/>
      <c r="AJ495" s="1049" t="s">
        <v>2346</v>
      </c>
      <c r="CB495" s="937"/>
    </row>
    <row r="496" spans="3:117" s="920" customFormat="1" ht="9.9499999999999993" customHeight="1">
      <c r="C496" s="974"/>
      <c r="D496" s="499" t="s">
        <v>3479</v>
      </c>
      <c r="E496" s="499"/>
      <c r="F496" s="499"/>
      <c r="H496" s="935"/>
      <c r="I496" s="1089"/>
      <c r="CB496" s="937"/>
    </row>
    <row r="497" spans="3:80" s="920" customFormat="1" ht="18.95" customHeight="1">
      <c r="C497" s="974"/>
      <c r="D497" s="499" t="s">
        <v>3479</v>
      </c>
      <c r="E497" s="499"/>
      <c r="F497" s="499"/>
      <c r="H497" s="935"/>
      <c r="I497" s="2880" t="s">
        <v>1559</v>
      </c>
      <c r="J497" s="929" t="s">
        <v>1586</v>
      </c>
      <c r="K497" s="930"/>
      <c r="L497" s="930"/>
      <c r="M497" s="930"/>
      <c r="N497" s="930"/>
      <c r="O497" s="930"/>
      <c r="P497" s="930"/>
      <c r="Q497" s="930"/>
      <c r="R497" s="930"/>
      <c r="S497" s="930"/>
      <c r="T497" s="930"/>
      <c r="U497" s="930"/>
      <c r="V497" s="931"/>
      <c r="W497" s="930"/>
      <c r="X497" s="931"/>
      <c r="Y497" s="2797" t="s">
        <v>1698</v>
      </c>
      <c r="Z497" s="2798"/>
      <c r="AA497" s="2799"/>
      <c r="AB497" s="929" t="s">
        <v>1699</v>
      </c>
      <c r="AC497" s="930"/>
      <c r="AD497" s="931"/>
      <c r="AE497" s="929"/>
      <c r="AF497" s="930"/>
      <c r="AG497" s="931"/>
      <c r="AH497" s="929"/>
      <c r="AI497" s="930"/>
      <c r="AJ497" s="931"/>
      <c r="AK497" s="929"/>
      <c r="AL497" s="930"/>
      <c r="AM497" s="931"/>
      <c r="AN497" s="929"/>
      <c r="AO497" s="930"/>
      <c r="AP497" s="931"/>
      <c r="AQ497" s="929"/>
      <c r="AR497" s="930"/>
      <c r="AS497" s="931"/>
      <c r="CB497" s="937"/>
    </row>
    <row r="498" spans="3:80" s="920" customFormat="1" ht="18.95" customHeight="1">
      <c r="C498" s="974"/>
      <c r="D498" s="499" t="s">
        <v>3479</v>
      </c>
      <c r="E498" s="499"/>
      <c r="F498" s="499"/>
      <c r="H498" s="935"/>
      <c r="I498" s="2881"/>
      <c r="J498" s="929" t="s">
        <v>699</v>
      </c>
      <c r="K498" s="930"/>
      <c r="L498" s="930"/>
      <c r="M498" s="930"/>
      <c r="N498" s="931"/>
      <c r="O498" s="929" t="s">
        <v>700</v>
      </c>
      <c r="P498" s="930"/>
      <c r="Q498" s="930"/>
      <c r="R498" s="930"/>
      <c r="S498" s="931"/>
      <c r="T498" s="929" t="s">
        <v>1697</v>
      </c>
      <c r="U498" s="930"/>
      <c r="V498" s="930"/>
      <c r="W498" s="930"/>
      <c r="X498" s="931"/>
      <c r="Y498" s="2800"/>
      <c r="Z498" s="2801"/>
      <c r="AA498" s="2802"/>
      <c r="AB498" s="929" t="s">
        <v>1705</v>
      </c>
      <c r="AC498" s="930"/>
      <c r="AD498" s="931"/>
      <c r="AE498" s="929" t="s">
        <v>1704</v>
      </c>
      <c r="AF498" s="930"/>
      <c r="AG498" s="931"/>
      <c r="AH498" s="929" t="s">
        <v>1703</v>
      </c>
      <c r="AI498" s="930"/>
      <c r="AJ498" s="931"/>
      <c r="AK498" s="929" t="s">
        <v>1702</v>
      </c>
      <c r="AL498" s="930"/>
      <c r="AM498" s="931"/>
      <c r="AN498" s="929" t="s">
        <v>1701</v>
      </c>
      <c r="AO498" s="930"/>
      <c r="AP498" s="931"/>
      <c r="AQ498" s="929" t="s">
        <v>1700</v>
      </c>
      <c r="AR498" s="930"/>
      <c r="AS498" s="931"/>
      <c r="CB498" s="937"/>
    </row>
    <row r="499" spans="3:80" s="920" customFormat="1" ht="18.95" customHeight="1">
      <c r="C499" s="974"/>
      <c r="D499" s="499" t="s">
        <v>3479</v>
      </c>
      <c r="E499" s="499"/>
      <c r="F499" s="499"/>
      <c r="H499" s="935"/>
      <c r="I499" s="1199" t="s">
        <v>1759</v>
      </c>
      <c r="J499" s="1142" t="s">
        <v>1689</v>
      </c>
      <c r="K499" s="1143"/>
      <c r="L499" s="1143"/>
      <c r="M499" s="1143"/>
      <c r="N499" s="1143"/>
      <c r="O499" s="1144">
        <v>241657</v>
      </c>
      <c r="P499" s="1143"/>
      <c r="Q499" s="1143"/>
      <c r="R499" s="1143"/>
      <c r="S499" s="1145"/>
      <c r="T499" s="1144" t="s">
        <v>1691</v>
      </c>
      <c r="U499" s="1143"/>
      <c r="V499" s="1143"/>
      <c r="W499" s="1143"/>
      <c r="X499" s="1145"/>
      <c r="Y499" s="1146" t="s">
        <v>1707</v>
      </c>
      <c r="Z499" s="1147"/>
      <c r="AA499" s="1148"/>
      <c r="AB499" s="1149">
        <v>0</v>
      </c>
      <c r="AC499" s="1150"/>
      <c r="AD499" s="1151"/>
      <c r="AE499" s="1149">
        <v>2</v>
      </c>
      <c r="AF499" s="1150"/>
      <c r="AG499" s="1151"/>
      <c r="AH499" s="1149">
        <v>0</v>
      </c>
      <c r="AI499" s="1150"/>
      <c r="AJ499" s="1151"/>
      <c r="AK499" s="1149">
        <v>0</v>
      </c>
      <c r="AL499" s="1150"/>
      <c r="AM499" s="1151"/>
      <c r="AN499" s="1149">
        <v>1</v>
      </c>
      <c r="AO499" s="1150"/>
      <c r="AP499" s="1151"/>
      <c r="AQ499" s="1149">
        <v>0</v>
      </c>
      <c r="AR499" s="1150"/>
      <c r="AS499" s="1151"/>
      <c r="CB499" s="937"/>
    </row>
    <row r="500" spans="3:80" s="920" customFormat="1" ht="18.95" customHeight="1">
      <c r="C500" s="974"/>
      <c r="D500" s="499" t="s">
        <v>3479</v>
      </c>
      <c r="E500" s="499"/>
      <c r="F500" s="499"/>
      <c r="H500" s="935"/>
      <c r="I500" s="932" t="s">
        <v>737</v>
      </c>
      <c r="J500" s="982" t="s">
        <v>1689</v>
      </c>
      <c r="K500" s="983"/>
      <c r="L500" s="983"/>
      <c r="M500" s="983"/>
      <c r="N500" s="983"/>
      <c r="O500" s="1080">
        <v>241657</v>
      </c>
      <c r="P500" s="983"/>
      <c r="Q500" s="983"/>
      <c r="R500" s="983"/>
      <c r="S500" s="984"/>
      <c r="T500" s="1080" t="s">
        <v>1691</v>
      </c>
      <c r="U500" s="983"/>
      <c r="V500" s="983"/>
      <c r="W500" s="983"/>
      <c r="X500" s="984"/>
      <c r="Y500" s="1139" t="s">
        <v>1713</v>
      </c>
      <c r="Z500" s="1140"/>
      <c r="AA500" s="1141"/>
      <c r="AB500" s="1133">
        <v>3</v>
      </c>
      <c r="AC500" s="1134"/>
      <c r="AD500" s="1135"/>
      <c r="AE500" s="1133">
        <v>6</v>
      </c>
      <c r="AF500" s="1134"/>
      <c r="AG500" s="1135"/>
      <c r="AH500" s="1133">
        <v>10</v>
      </c>
      <c r="AI500" s="1134"/>
      <c r="AJ500" s="1135"/>
      <c r="AK500" s="1133">
        <v>9</v>
      </c>
      <c r="AL500" s="1134"/>
      <c r="AM500" s="1135"/>
      <c r="AN500" s="1133">
        <v>5</v>
      </c>
      <c r="AO500" s="1134"/>
      <c r="AP500" s="1135"/>
      <c r="AQ500" s="1133">
        <v>3</v>
      </c>
      <c r="AR500" s="1134"/>
      <c r="AS500" s="1135"/>
      <c r="CB500" s="937"/>
    </row>
    <row r="501" spans="3:80" s="920" customFormat="1" ht="18.95" customHeight="1">
      <c r="C501" s="974"/>
      <c r="D501" s="499" t="s">
        <v>3479</v>
      </c>
      <c r="E501" s="499"/>
      <c r="F501" s="499"/>
      <c r="H501" s="935"/>
      <c r="I501" s="932" t="s">
        <v>737</v>
      </c>
      <c r="J501" s="982" t="s">
        <v>1689</v>
      </c>
      <c r="K501" s="983"/>
      <c r="L501" s="983"/>
      <c r="M501" s="983"/>
      <c r="N501" s="983"/>
      <c r="O501" s="1080">
        <v>241657</v>
      </c>
      <c r="P501" s="983"/>
      <c r="Q501" s="983"/>
      <c r="R501" s="983"/>
      <c r="S501" s="984"/>
      <c r="T501" s="1080" t="s">
        <v>1691</v>
      </c>
      <c r="U501" s="983"/>
      <c r="V501" s="983"/>
      <c r="W501" s="983"/>
      <c r="X501" s="984"/>
      <c r="Y501" s="1139" t="s">
        <v>1714</v>
      </c>
      <c r="Z501" s="1140"/>
      <c r="AA501" s="1141"/>
      <c r="AB501" s="1133">
        <v>0</v>
      </c>
      <c r="AC501" s="1134"/>
      <c r="AD501" s="1135"/>
      <c r="AE501" s="1133">
        <v>2</v>
      </c>
      <c r="AF501" s="1134"/>
      <c r="AG501" s="1135"/>
      <c r="AH501" s="1133">
        <v>2</v>
      </c>
      <c r="AI501" s="1134"/>
      <c r="AJ501" s="1135"/>
      <c r="AK501" s="1133">
        <v>1</v>
      </c>
      <c r="AL501" s="1134"/>
      <c r="AM501" s="1135"/>
      <c r="AN501" s="1133">
        <v>2</v>
      </c>
      <c r="AO501" s="1134"/>
      <c r="AP501" s="1135"/>
      <c r="AQ501" s="1133">
        <v>2</v>
      </c>
      <c r="AR501" s="1134"/>
      <c r="AS501" s="1135"/>
      <c r="CB501" s="937"/>
    </row>
    <row r="502" spans="3:80" s="920" customFormat="1" ht="18.95" customHeight="1" thickBot="1">
      <c r="C502" s="974"/>
      <c r="D502" s="499" t="s">
        <v>3479</v>
      </c>
      <c r="E502" s="499"/>
      <c r="F502" s="499"/>
      <c r="G502" s="2331"/>
      <c r="H502" s="1064"/>
      <c r="CB502" s="937"/>
    </row>
    <row r="503" spans="3:80" s="920" customFormat="1" ht="18.95" customHeight="1">
      <c r="C503" s="974"/>
      <c r="D503" s="499" t="s">
        <v>3479</v>
      </c>
      <c r="E503" s="499"/>
      <c r="F503" s="499"/>
      <c r="G503" s="2331"/>
      <c r="H503" s="1064"/>
      <c r="I503" s="1000"/>
      <c r="J503" s="1000"/>
      <c r="K503" s="1000"/>
      <c r="L503" s="1000"/>
      <c r="M503" s="1000"/>
      <c r="N503" s="1000"/>
      <c r="O503" s="1000"/>
      <c r="P503" s="1000"/>
      <c r="Q503" s="1000"/>
      <c r="R503" s="1000"/>
      <c r="S503" s="1000"/>
      <c r="T503" s="1000"/>
      <c r="U503" s="1000"/>
      <c r="V503" s="1000"/>
      <c r="W503" s="1000"/>
      <c r="X503" s="1000"/>
      <c r="Y503" s="1000"/>
      <c r="Z503" s="1000"/>
      <c r="AA503" s="1000"/>
      <c r="AB503" s="1000"/>
      <c r="AC503" s="1000"/>
      <c r="AD503" s="1000"/>
      <c r="AE503" s="1000"/>
      <c r="AF503" s="1000"/>
      <c r="AG503" s="1000"/>
      <c r="AH503" s="1000"/>
      <c r="AI503" s="1000"/>
      <c r="AJ503" s="1000"/>
      <c r="AK503" s="1000"/>
      <c r="AL503" s="1000"/>
      <c r="AM503" s="1000"/>
      <c r="AN503" s="1000"/>
      <c r="AO503" s="1000"/>
      <c r="AP503" s="1000"/>
      <c r="AQ503" s="1000"/>
      <c r="AR503" s="1000"/>
      <c r="AS503" s="1000"/>
      <c r="AT503" s="1000"/>
      <c r="AU503" s="1000"/>
      <c r="AV503" s="1000"/>
      <c r="AW503" s="1000"/>
      <c r="AX503" s="1000"/>
      <c r="AY503" s="1000"/>
      <c r="AZ503" s="1000"/>
      <c r="BA503" s="1000"/>
      <c r="BB503" s="1000"/>
      <c r="BC503" s="1000"/>
      <c r="BD503" s="1000"/>
      <c r="BE503" s="1000"/>
      <c r="BF503" s="1000"/>
      <c r="BG503" s="1000"/>
      <c r="BH503" s="1000"/>
      <c r="BI503" s="1000"/>
      <c r="BJ503" s="1000"/>
      <c r="BK503" s="1000"/>
      <c r="BL503" s="1000"/>
      <c r="BM503" s="1000"/>
      <c r="BN503" s="1000"/>
      <c r="BO503" s="1000"/>
      <c r="BP503" s="1000"/>
      <c r="BQ503" s="1000"/>
      <c r="BR503" s="1000"/>
      <c r="BS503" s="1000"/>
      <c r="BT503" s="1000"/>
      <c r="BU503" s="1000"/>
      <c r="BV503" s="1000"/>
      <c r="BW503" s="1000"/>
      <c r="BX503" s="1000"/>
      <c r="BY503" s="1000"/>
      <c r="BZ503" s="1000"/>
      <c r="CA503" s="1000"/>
      <c r="CB503" s="937"/>
    </row>
    <row r="504" spans="3:80" s="920" customFormat="1" ht="18.95" customHeight="1">
      <c r="C504" s="974"/>
      <c r="D504" s="499" t="s">
        <v>3479</v>
      </c>
      <c r="E504" s="499"/>
      <c r="F504" s="499"/>
      <c r="G504" s="2331"/>
      <c r="H504" s="1064"/>
      <c r="I504" s="1103" t="s">
        <v>1756</v>
      </c>
      <c r="T504" s="1049" t="s">
        <v>3467</v>
      </c>
      <c r="Y504" s="2227" t="s">
        <v>3468</v>
      </c>
      <c r="Z504" s="2214"/>
      <c r="AA504" s="2214"/>
      <c r="AB504" s="2214"/>
      <c r="AC504" s="2214"/>
      <c r="BO504" s="2331"/>
      <c r="BP504" s="2331"/>
      <c r="BQ504" s="2331"/>
      <c r="BR504" s="2331"/>
      <c r="CB504" s="937"/>
    </row>
    <row r="505" spans="3:80" s="920" customFormat="1" ht="5.0999999999999996" customHeight="1">
      <c r="C505" s="974"/>
      <c r="D505" s="499" t="s">
        <v>3479</v>
      </c>
      <c r="E505" s="499"/>
      <c r="F505" s="499"/>
      <c r="H505" s="935"/>
      <c r="I505" s="1103"/>
      <c r="CB505" s="937"/>
    </row>
    <row r="506" spans="3:80" s="920" customFormat="1" ht="18.95" customHeight="1">
      <c r="C506" s="974"/>
      <c r="D506" s="499" t="s">
        <v>3479</v>
      </c>
      <c r="E506" s="499"/>
      <c r="F506" s="499"/>
      <c r="G506" s="2331"/>
      <c r="H506" s="1064"/>
      <c r="I506" s="920" t="s">
        <v>1722</v>
      </c>
      <c r="L506" s="1428" t="s">
        <v>1908</v>
      </c>
      <c r="M506" s="1429"/>
      <c r="N506" s="1429"/>
      <c r="O506" s="1430"/>
      <c r="P506" s="946" t="s">
        <v>1115</v>
      </c>
      <c r="R506" s="920" t="s">
        <v>1723</v>
      </c>
      <c r="T506" s="2223" t="s">
        <v>1724</v>
      </c>
      <c r="U506" s="2224"/>
      <c r="V506" s="2224"/>
      <c r="W506" s="2225"/>
      <c r="X506" s="1125" t="s">
        <v>1115</v>
      </c>
      <c r="Y506" s="2223" t="s">
        <v>1725</v>
      </c>
      <c r="Z506" s="2224"/>
      <c r="AA506" s="2224"/>
      <c r="AB506" s="2225"/>
      <c r="AC506" s="1125" t="s">
        <v>1115</v>
      </c>
      <c r="AE506" s="1056" t="s">
        <v>1748</v>
      </c>
      <c r="AF506" s="1056"/>
      <c r="AG506" s="1056"/>
      <c r="AH506" s="938"/>
      <c r="AI506" s="982" t="s">
        <v>1521</v>
      </c>
      <c r="AJ506" s="983"/>
      <c r="AK506" s="983"/>
      <c r="AL506" s="983"/>
      <c r="AM506" s="984"/>
      <c r="BO506" s="2331"/>
      <c r="BP506" s="2331"/>
      <c r="BQ506" s="2331"/>
      <c r="BR506" s="2331"/>
      <c r="CB506" s="937"/>
    </row>
    <row r="507" spans="3:80" s="920" customFormat="1" ht="18.95" customHeight="1">
      <c r="C507" s="974"/>
      <c r="D507" s="499" t="s">
        <v>3479</v>
      </c>
      <c r="E507" s="499"/>
      <c r="F507" s="499"/>
      <c r="G507" s="2331"/>
      <c r="H507" s="1064"/>
      <c r="W507" s="1049"/>
      <c r="BO507" s="2331"/>
      <c r="BP507" s="2331"/>
      <c r="BQ507" s="2331"/>
      <c r="BR507" s="2331"/>
      <c r="CB507" s="937"/>
    </row>
    <row r="508" spans="3:80" s="920" customFormat="1" ht="18.95" customHeight="1">
      <c r="C508" s="974"/>
      <c r="D508" s="499" t="s">
        <v>3479</v>
      </c>
      <c r="E508" s="499"/>
      <c r="F508" s="499"/>
      <c r="G508" s="2331"/>
      <c r="H508" s="1064"/>
      <c r="I508" s="929" t="s">
        <v>1586</v>
      </c>
      <c r="J508" s="930"/>
      <c r="K508" s="930"/>
      <c r="L508" s="930"/>
      <c r="M508" s="930"/>
      <c r="N508" s="930"/>
      <c r="O508" s="930"/>
      <c r="P508" s="930"/>
      <c r="Q508" s="930"/>
      <c r="R508" s="930"/>
      <c r="S508" s="930"/>
      <c r="T508" s="930"/>
      <c r="U508" s="931"/>
      <c r="V508" s="930"/>
      <c r="W508" s="931"/>
      <c r="X508" s="2810" t="s">
        <v>1747</v>
      </c>
      <c r="Y508" s="2798"/>
      <c r="Z508" s="2798"/>
      <c r="AA508" s="1026"/>
      <c r="AB508" s="930"/>
      <c r="AC508" s="931"/>
      <c r="AD508" s="2797" t="s">
        <v>1698</v>
      </c>
      <c r="AE508" s="2798"/>
      <c r="AF508" s="2799"/>
      <c r="AG508" s="929" t="s">
        <v>1699</v>
      </c>
      <c r="AH508" s="930"/>
      <c r="AI508" s="931"/>
      <c r="AJ508" s="929"/>
      <c r="AK508" s="930"/>
      <c r="AL508" s="931"/>
      <c r="AM508" s="929"/>
      <c r="AN508" s="930"/>
      <c r="AO508" s="931"/>
      <c r="AP508" s="929"/>
      <c r="AQ508" s="930"/>
      <c r="AR508" s="931"/>
      <c r="AS508" s="929"/>
      <c r="AT508" s="930"/>
      <c r="AU508" s="931"/>
      <c r="AV508" s="929"/>
      <c r="AW508" s="930"/>
      <c r="AX508" s="931"/>
      <c r="AY508" s="2896" t="s">
        <v>1728</v>
      </c>
      <c r="AZ508" s="2913"/>
      <c r="BA508" s="2898"/>
      <c r="BB508" s="1059" t="s">
        <v>1768</v>
      </c>
      <c r="BC508" s="1060"/>
      <c r="BD508" s="1061"/>
      <c r="BE508" s="1059"/>
      <c r="BF508" s="1060"/>
      <c r="BG508" s="1061"/>
      <c r="BH508" s="1059"/>
      <c r="BI508" s="1060"/>
      <c r="BJ508" s="1061"/>
      <c r="BK508" s="1059"/>
      <c r="BL508" s="1060"/>
      <c r="BM508" s="1061"/>
      <c r="BN508" s="1059"/>
      <c r="BO508" s="1060"/>
      <c r="BP508" s="1061"/>
      <c r="BQ508" s="1059"/>
      <c r="BR508" s="1060"/>
      <c r="BS508" s="1061"/>
      <c r="CB508" s="937"/>
    </row>
    <row r="509" spans="3:80" s="920" customFormat="1" ht="18.95" customHeight="1">
      <c r="C509" s="974"/>
      <c r="D509" s="499" t="s">
        <v>3479</v>
      </c>
      <c r="E509" s="499"/>
      <c r="F509" s="499"/>
      <c r="G509" s="2331"/>
      <c r="H509" s="1064"/>
      <c r="I509" s="929" t="s">
        <v>699</v>
      </c>
      <c r="J509" s="930"/>
      <c r="K509" s="930"/>
      <c r="L509" s="930"/>
      <c r="M509" s="931"/>
      <c r="N509" s="929" t="s">
        <v>700</v>
      </c>
      <c r="O509" s="930"/>
      <c r="P509" s="930"/>
      <c r="Q509" s="930"/>
      <c r="R509" s="931"/>
      <c r="S509" s="929" t="s">
        <v>1697</v>
      </c>
      <c r="T509" s="930"/>
      <c r="U509" s="930"/>
      <c r="V509" s="930"/>
      <c r="W509" s="931"/>
      <c r="X509" s="2800"/>
      <c r="Y509" s="2801"/>
      <c r="Z509" s="2802"/>
      <c r="AA509" s="1427" t="s">
        <v>1746</v>
      </c>
      <c r="AB509" s="1034"/>
      <c r="AC509" s="1039"/>
      <c r="AD509" s="2800"/>
      <c r="AE509" s="2801"/>
      <c r="AF509" s="2802"/>
      <c r="AG509" s="929" t="s">
        <v>1705</v>
      </c>
      <c r="AH509" s="930"/>
      <c r="AI509" s="931"/>
      <c r="AJ509" s="929" t="s">
        <v>1704</v>
      </c>
      <c r="AK509" s="930"/>
      <c r="AL509" s="931"/>
      <c r="AM509" s="929" t="s">
        <v>1703</v>
      </c>
      <c r="AN509" s="930"/>
      <c r="AO509" s="931"/>
      <c r="AP509" s="929" t="s">
        <v>1702</v>
      </c>
      <c r="AQ509" s="930"/>
      <c r="AR509" s="931"/>
      <c r="AS509" s="929" t="s">
        <v>1701</v>
      </c>
      <c r="AT509" s="930"/>
      <c r="AU509" s="931"/>
      <c r="AV509" s="929" t="s">
        <v>1700</v>
      </c>
      <c r="AW509" s="930"/>
      <c r="AX509" s="931"/>
      <c r="AY509" s="2899"/>
      <c r="AZ509" s="2900"/>
      <c r="BA509" s="2901"/>
      <c r="BB509" s="1059" t="s">
        <v>1705</v>
      </c>
      <c r="BC509" s="1060"/>
      <c r="BD509" s="1061"/>
      <c r="BE509" s="1059" t="s">
        <v>1704</v>
      </c>
      <c r="BF509" s="1060"/>
      <c r="BG509" s="1061"/>
      <c r="BH509" s="1059" t="s">
        <v>1703</v>
      </c>
      <c r="BI509" s="1060"/>
      <c r="BJ509" s="1061"/>
      <c r="BK509" s="1059" t="s">
        <v>1702</v>
      </c>
      <c r="BL509" s="1060"/>
      <c r="BM509" s="1061"/>
      <c r="BN509" s="1059" t="s">
        <v>1701</v>
      </c>
      <c r="BO509" s="1060"/>
      <c r="BP509" s="1061"/>
      <c r="BQ509" s="1059" t="s">
        <v>1700</v>
      </c>
      <c r="BR509" s="1060"/>
      <c r="BS509" s="1061"/>
      <c r="CB509" s="937"/>
    </row>
    <row r="510" spans="3:80" s="920" customFormat="1" ht="18.95" customHeight="1">
      <c r="C510" s="974"/>
      <c r="D510" s="499" t="s">
        <v>3479</v>
      </c>
      <c r="E510" s="499"/>
      <c r="F510" s="499"/>
      <c r="G510" s="2331"/>
      <c r="H510" s="1064"/>
      <c r="I510" s="982" t="s">
        <v>1689</v>
      </c>
      <c r="J510" s="983"/>
      <c r="K510" s="983"/>
      <c r="L510" s="983"/>
      <c r="M510" s="983"/>
      <c r="N510" s="1080">
        <v>241657</v>
      </c>
      <c r="O510" s="983"/>
      <c r="P510" s="983"/>
      <c r="Q510" s="983"/>
      <c r="R510" s="984"/>
      <c r="S510" s="1080" t="s">
        <v>1691</v>
      </c>
      <c r="T510" s="983"/>
      <c r="U510" s="983"/>
      <c r="V510" s="983"/>
      <c r="W510" s="984"/>
      <c r="X510" s="1166" t="s">
        <v>742</v>
      </c>
      <c r="Y510" s="1167"/>
      <c r="Z510" s="1168"/>
      <c r="AA510" s="1130">
        <v>12.91</v>
      </c>
      <c r="AB510" s="1131"/>
      <c r="AC510" s="1132"/>
      <c r="AD510" s="1080" t="s">
        <v>1707</v>
      </c>
      <c r="AE510" s="983"/>
      <c r="AF510" s="984"/>
      <c r="AG510" s="1133">
        <v>0</v>
      </c>
      <c r="AH510" s="1134"/>
      <c r="AI510" s="1135"/>
      <c r="AJ510" s="1133">
        <v>2</v>
      </c>
      <c r="AK510" s="1134"/>
      <c r="AL510" s="1135"/>
      <c r="AM510" s="1133">
        <v>0</v>
      </c>
      <c r="AN510" s="1134"/>
      <c r="AO510" s="1135"/>
      <c r="AP510" s="1133">
        <v>0</v>
      </c>
      <c r="AQ510" s="1134"/>
      <c r="AR510" s="1135"/>
      <c r="AS510" s="1133">
        <v>1</v>
      </c>
      <c r="AT510" s="1134"/>
      <c r="AU510" s="1135"/>
      <c r="AV510" s="1133">
        <v>0</v>
      </c>
      <c r="AW510" s="1134"/>
      <c r="AX510" s="1135"/>
      <c r="AY510" s="1126">
        <f>AL517+AL518</f>
        <v>14</v>
      </c>
      <c r="AZ510" s="1007"/>
      <c r="BA510" s="1008"/>
      <c r="BB510" s="1136">
        <f>$AY$510*AB499</f>
        <v>0</v>
      </c>
      <c r="BC510" s="1137"/>
      <c r="BD510" s="1138"/>
      <c r="BE510" s="1136">
        <f>$AY$510*AE499</f>
        <v>28</v>
      </c>
      <c r="BF510" s="1137"/>
      <c r="BG510" s="1138"/>
      <c r="BH510" s="1136">
        <f>$AY$510*AH499</f>
        <v>0</v>
      </c>
      <c r="BI510" s="1137"/>
      <c r="BJ510" s="1138"/>
      <c r="BK510" s="1136">
        <f>$AY$510*AK499</f>
        <v>0</v>
      </c>
      <c r="BL510" s="1137"/>
      <c r="BM510" s="1138"/>
      <c r="BN510" s="1136">
        <f>$AY$510*AN499</f>
        <v>14</v>
      </c>
      <c r="BO510" s="1137"/>
      <c r="BP510" s="1138"/>
      <c r="BQ510" s="1136">
        <f>$AY$510*AQ499</f>
        <v>0</v>
      </c>
      <c r="BR510" s="1137"/>
      <c r="BS510" s="1138"/>
      <c r="CB510" s="937"/>
    </row>
    <row r="511" spans="3:80" s="920" customFormat="1" ht="18.95" customHeight="1">
      <c r="C511" s="974"/>
      <c r="D511" s="499" t="s">
        <v>3479</v>
      </c>
      <c r="E511" s="499"/>
      <c r="F511" s="499"/>
      <c r="G511" s="2331"/>
      <c r="H511" s="1064"/>
      <c r="X511" s="1049" t="s">
        <v>1785</v>
      </c>
      <c r="BC511" s="1049" t="s">
        <v>1758</v>
      </c>
      <c r="BO511" s="2331"/>
      <c r="BP511" s="2331"/>
      <c r="BQ511" s="2331"/>
      <c r="BR511" s="2331"/>
      <c r="CB511" s="937"/>
    </row>
    <row r="512" spans="3:80" s="920" customFormat="1" ht="18.95" customHeight="1">
      <c r="C512" s="974"/>
      <c r="D512" s="499" t="s">
        <v>3479</v>
      </c>
      <c r="E512" s="499"/>
      <c r="F512" s="499"/>
      <c r="G512" s="2331"/>
      <c r="H512" s="1064"/>
      <c r="I512" s="1046" t="s">
        <v>1744</v>
      </c>
      <c r="J512" s="1047"/>
      <c r="K512" s="1048"/>
      <c r="L512" s="1048"/>
      <c r="N512" s="949" t="s">
        <v>1629</v>
      </c>
      <c r="O512" s="486"/>
      <c r="P512" s="486"/>
      <c r="Q512" s="2010" t="s">
        <v>3059</v>
      </c>
      <c r="R512" s="2011"/>
      <c r="S512" s="2011"/>
      <c r="T512" s="2011"/>
      <c r="U512" s="2011"/>
      <c r="V512" s="2012"/>
      <c r="X512" s="1046" t="s">
        <v>3471</v>
      </c>
      <c r="Y512" s="1047"/>
      <c r="Z512" s="1048"/>
      <c r="BO512" s="2331"/>
      <c r="BP512" s="2331"/>
      <c r="BQ512" s="2331"/>
      <c r="BR512" s="2331"/>
      <c r="CB512" s="937"/>
    </row>
    <row r="513" spans="2:115" s="920" customFormat="1" ht="18.95" customHeight="1">
      <c r="C513" s="974"/>
      <c r="D513" s="499" t="s">
        <v>3479</v>
      </c>
      <c r="E513" s="499"/>
      <c r="F513" s="499"/>
      <c r="G513" s="2331"/>
      <c r="H513" s="1064"/>
      <c r="I513" s="1049" t="s">
        <v>1745</v>
      </c>
      <c r="K513" s="2331"/>
      <c r="L513" s="2331"/>
      <c r="M513" s="2331"/>
      <c r="N513" s="2331"/>
      <c r="O513" s="2331"/>
      <c r="P513" s="2331"/>
      <c r="Q513" s="2331"/>
      <c r="R513" s="2331"/>
      <c r="S513" s="2331"/>
      <c r="T513" s="2331"/>
      <c r="U513" s="2331"/>
      <c r="V513" s="2331"/>
      <c r="W513" s="2331"/>
      <c r="X513" s="2331"/>
      <c r="Y513" s="2331"/>
      <c r="Z513" s="2331"/>
      <c r="AA513" s="2331"/>
      <c r="AB513" s="2331"/>
      <c r="AC513" s="2331"/>
      <c r="AD513" s="2331"/>
      <c r="AE513" s="2331"/>
      <c r="AF513" s="2331"/>
      <c r="AG513" s="2331"/>
      <c r="AH513" s="2331"/>
      <c r="AI513" s="2331"/>
      <c r="AJ513" s="2331"/>
      <c r="AK513" s="2331"/>
      <c r="AL513" s="2331"/>
      <c r="AM513" s="2331"/>
      <c r="AN513" s="2331"/>
      <c r="AO513" s="2331"/>
      <c r="AP513" s="2331"/>
      <c r="AQ513" s="2331"/>
      <c r="AR513" s="2331"/>
      <c r="AS513" s="2331"/>
      <c r="AT513" s="2331"/>
      <c r="AU513" s="2331"/>
      <c r="AV513" s="2331"/>
      <c r="AW513" s="2331"/>
      <c r="AX513" s="2331"/>
      <c r="AY513" s="2331"/>
      <c r="AZ513" s="2331"/>
      <c r="BA513" s="2331"/>
      <c r="BV513" s="939"/>
      <c r="CB513" s="937"/>
    </row>
    <row r="514" spans="2:115" s="920" customFormat="1" ht="18.95" customHeight="1">
      <c r="C514" s="974"/>
      <c r="D514" s="499" t="s">
        <v>3479</v>
      </c>
      <c r="E514" s="499"/>
      <c r="F514" s="499"/>
      <c r="G514" s="2331"/>
      <c r="H514" s="1064"/>
      <c r="I514" s="2880" t="s">
        <v>1559</v>
      </c>
      <c r="J514" s="2810" t="s">
        <v>3070</v>
      </c>
      <c r="K514" s="2798"/>
      <c r="L514" s="2798"/>
      <c r="M514" s="2799"/>
      <c r="N514" s="2797" t="s">
        <v>1586</v>
      </c>
      <c r="O514" s="2798"/>
      <c r="P514" s="2798"/>
      <c r="Q514" s="2798"/>
      <c r="R514" s="2798"/>
      <c r="S514" s="2798"/>
      <c r="T514" s="2798"/>
      <c r="U514" s="2798"/>
      <c r="V514" s="2798"/>
      <c r="W514" s="2799"/>
      <c r="X514" s="2810" t="s">
        <v>1763</v>
      </c>
      <c r="Y514" s="2798"/>
      <c r="Z514" s="2799"/>
      <c r="AA514" s="2797" t="s">
        <v>1534</v>
      </c>
      <c r="AB514" s="2798"/>
      <c r="AC514" s="2799"/>
      <c r="AD514" s="2810" t="s">
        <v>1727</v>
      </c>
      <c r="AE514" s="2812"/>
      <c r="AF514" s="929" t="s">
        <v>1734</v>
      </c>
      <c r="AG514" s="930"/>
      <c r="AH514" s="930"/>
      <c r="AI514" s="930"/>
      <c r="AJ514" s="930"/>
      <c r="AK514" s="930"/>
      <c r="AL514" s="930"/>
      <c r="AM514" s="930"/>
      <c r="AN514" s="930"/>
      <c r="AO514" s="930"/>
      <c r="AP514" s="930"/>
      <c r="AQ514" s="930"/>
      <c r="AR514" s="930"/>
      <c r="AS514" s="930"/>
      <c r="AT514" s="930"/>
      <c r="AU514" s="930"/>
      <c r="AV514" s="930"/>
      <c r="AW514" s="930"/>
      <c r="AX514" s="930"/>
      <c r="AY514" s="930"/>
      <c r="AZ514" s="930"/>
      <c r="BA514" s="930"/>
      <c r="BB514" s="930"/>
      <c r="BC514" s="930"/>
      <c r="BD514" s="930"/>
      <c r="BE514" s="930"/>
      <c r="BF514" s="930"/>
      <c r="BG514" s="930"/>
      <c r="BH514" s="930"/>
      <c r="BI514" s="931"/>
      <c r="BJ514" s="967"/>
      <c r="BK514" s="967"/>
      <c r="BL514" s="967"/>
      <c r="BM514" s="967"/>
      <c r="BN514" s="967"/>
      <c r="BO514" s="967"/>
      <c r="BP514" s="929" t="s">
        <v>1741</v>
      </c>
      <c r="BQ514" s="930"/>
      <c r="BR514" s="930"/>
      <c r="BS514" s="930"/>
      <c r="BT514" s="930"/>
      <c r="BU514" s="930"/>
      <c r="BV514" s="930"/>
      <c r="BW514" s="930"/>
      <c r="BX514" s="930"/>
      <c r="BY514" s="930"/>
      <c r="BZ514" s="930"/>
      <c r="CA514" s="931"/>
      <c r="CB514" s="937"/>
    </row>
    <row r="515" spans="2:115" s="920" customFormat="1" ht="18.95" customHeight="1">
      <c r="C515" s="974"/>
      <c r="D515" s="499" t="s">
        <v>3479</v>
      </c>
      <c r="E515" s="499"/>
      <c r="F515" s="499"/>
      <c r="G515" s="2331"/>
      <c r="H515" s="1064"/>
      <c r="I515" s="3016"/>
      <c r="J515" s="2849"/>
      <c r="K515" s="2850"/>
      <c r="L515" s="2850"/>
      <c r="M515" s="2851"/>
      <c r="N515" s="2800"/>
      <c r="O515" s="2801"/>
      <c r="P515" s="2801"/>
      <c r="Q515" s="2801"/>
      <c r="R515" s="2801"/>
      <c r="S515" s="2801"/>
      <c r="T515" s="2801"/>
      <c r="U515" s="2801"/>
      <c r="V515" s="2801"/>
      <c r="W515" s="2802"/>
      <c r="X515" s="2849"/>
      <c r="Y515" s="2850"/>
      <c r="Z515" s="2851"/>
      <c r="AA515" s="2849"/>
      <c r="AB515" s="2850"/>
      <c r="AC515" s="2851"/>
      <c r="AD515" s="3031"/>
      <c r="AE515" s="2841"/>
      <c r="AF515" s="2810" t="s">
        <v>1740</v>
      </c>
      <c r="AG515" s="2798"/>
      <c r="AH515" s="2799"/>
      <c r="AI515" s="2810" t="s">
        <v>3147</v>
      </c>
      <c r="AJ515" s="2798"/>
      <c r="AK515" s="2799"/>
      <c r="AL515" s="2896" t="s">
        <v>1728</v>
      </c>
      <c r="AM515" s="2913"/>
      <c r="AN515" s="2898"/>
      <c r="AO515" s="1066" t="s">
        <v>1731</v>
      </c>
      <c r="AP515" s="1060"/>
      <c r="AQ515" s="1060"/>
      <c r="AR515" s="1060"/>
      <c r="AS515" s="1060"/>
      <c r="AT515" s="1060"/>
      <c r="AU515" s="1060"/>
      <c r="AV515" s="1060"/>
      <c r="AW515" s="1060"/>
      <c r="AX515" s="1067"/>
      <c r="AY515" s="1060"/>
      <c r="AZ515" s="1060"/>
      <c r="BA515" s="1067"/>
      <c r="BB515" s="1060"/>
      <c r="BC515" s="1061"/>
      <c r="BD515" s="2810" t="s">
        <v>1739</v>
      </c>
      <c r="BE515" s="2798"/>
      <c r="BF515" s="2799"/>
      <c r="BG515" s="2810" t="s">
        <v>1738</v>
      </c>
      <c r="BH515" s="2798"/>
      <c r="BI515" s="2798"/>
      <c r="BJ515" s="930"/>
      <c r="BK515" s="930"/>
      <c r="BL515" s="931"/>
      <c r="BM515" s="2810" t="s">
        <v>1737</v>
      </c>
      <c r="BN515" s="2798"/>
      <c r="BO515" s="2799"/>
      <c r="BP515" s="2797" t="s">
        <v>1735</v>
      </c>
      <c r="BQ515" s="2798"/>
      <c r="BR515" s="2799"/>
      <c r="BS515" s="2797" t="s">
        <v>1736</v>
      </c>
      <c r="BT515" s="2798"/>
      <c r="BU515" s="2799"/>
      <c r="BV515" s="2797" t="s">
        <v>1698</v>
      </c>
      <c r="BW515" s="2798"/>
      <c r="BX515" s="2798"/>
      <c r="BY515" s="930"/>
      <c r="BZ515" s="930"/>
      <c r="CA515" s="931"/>
      <c r="CB515" s="937"/>
    </row>
    <row r="516" spans="2:115" s="920" customFormat="1" ht="18.95" customHeight="1">
      <c r="C516" s="974"/>
      <c r="D516" s="499" t="s">
        <v>3479</v>
      </c>
      <c r="E516" s="499"/>
      <c r="F516" s="499"/>
      <c r="G516" s="2331"/>
      <c r="H516" s="1064"/>
      <c r="I516" s="2881"/>
      <c r="J516" s="2800"/>
      <c r="K516" s="2801"/>
      <c r="L516" s="2801"/>
      <c r="M516" s="2802"/>
      <c r="N516" s="929" t="s">
        <v>699</v>
      </c>
      <c r="O516" s="930"/>
      <c r="P516" s="930"/>
      <c r="Q516" s="931"/>
      <c r="R516" s="929" t="s">
        <v>700</v>
      </c>
      <c r="S516" s="930"/>
      <c r="T516" s="931"/>
      <c r="U516" s="929" t="s">
        <v>1531</v>
      </c>
      <c r="V516" s="930"/>
      <c r="W516" s="931"/>
      <c r="X516" s="2800"/>
      <c r="Y516" s="2801"/>
      <c r="Z516" s="2802"/>
      <c r="AA516" s="2800"/>
      <c r="AB516" s="2801"/>
      <c r="AC516" s="2802"/>
      <c r="AD516" s="2813"/>
      <c r="AE516" s="2815"/>
      <c r="AF516" s="2800"/>
      <c r="AG516" s="2801"/>
      <c r="AH516" s="2802"/>
      <c r="AI516" s="2800"/>
      <c r="AJ516" s="2801"/>
      <c r="AK516" s="2802"/>
      <c r="AL516" s="2899"/>
      <c r="AM516" s="2900"/>
      <c r="AN516" s="2901"/>
      <c r="AO516" s="2013" t="s">
        <v>2321</v>
      </c>
      <c r="AP516" s="2014"/>
      <c r="AQ516" s="2015"/>
      <c r="AR516" s="2013" t="s">
        <v>2322</v>
      </c>
      <c r="AS516" s="2014"/>
      <c r="AT516" s="2015"/>
      <c r="AU516" s="2013" t="s">
        <v>2323</v>
      </c>
      <c r="AV516" s="2014"/>
      <c r="AW516" s="2015"/>
      <c r="AX516" s="2013" t="s">
        <v>1729</v>
      </c>
      <c r="AY516" s="2014"/>
      <c r="AZ516" s="2015"/>
      <c r="BA516" s="2013" t="s">
        <v>3469</v>
      </c>
      <c r="BB516" s="2014"/>
      <c r="BC516" s="2015"/>
      <c r="BD516" s="2800"/>
      <c r="BE516" s="2801"/>
      <c r="BF516" s="2802"/>
      <c r="BG516" s="2800"/>
      <c r="BH516" s="2801"/>
      <c r="BI516" s="2802"/>
      <c r="BJ516" s="1033" t="s">
        <v>1733</v>
      </c>
      <c r="BK516" s="1034"/>
      <c r="BL516" s="1039"/>
      <c r="BM516" s="2800"/>
      <c r="BN516" s="2801"/>
      <c r="BO516" s="2802"/>
      <c r="BP516" s="2800"/>
      <c r="BQ516" s="2801"/>
      <c r="BR516" s="2802"/>
      <c r="BS516" s="2800"/>
      <c r="BT516" s="2801"/>
      <c r="BU516" s="2802"/>
      <c r="BV516" s="2800"/>
      <c r="BW516" s="2801"/>
      <c r="BX516" s="2802"/>
      <c r="BY516" s="1033" t="s">
        <v>1743</v>
      </c>
      <c r="BZ516" s="1034"/>
      <c r="CA516" s="1039"/>
      <c r="CB516" s="937"/>
    </row>
    <row r="517" spans="2:115" s="920" customFormat="1" ht="18.95" customHeight="1">
      <c r="C517" s="974"/>
      <c r="D517" s="499" t="s">
        <v>3479</v>
      </c>
      <c r="E517" s="499"/>
      <c r="F517" s="499"/>
      <c r="G517" s="2331"/>
      <c r="H517" s="1064"/>
      <c r="I517" s="932" t="s">
        <v>737</v>
      </c>
      <c r="J517" s="954" t="s">
        <v>1526</v>
      </c>
      <c r="K517" s="955"/>
      <c r="L517" s="955"/>
      <c r="M517" s="971"/>
      <c r="N517" s="932" t="s">
        <v>1560</v>
      </c>
      <c r="O517" s="933"/>
      <c r="P517" s="933"/>
      <c r="Q517" s="934"/>
      <c r="R517" s="932">
        <v>12345</v>
      </c>
      <c r="S517" s="933"/>
      <c r="T517" s="934"/>
      <c r="U517" s="954" t="s">
        <v>1518</v>
      </c>
      <c r="V517" s="955"/>
      <c r="W517" s="971"/>
      <c r="X517" s="932" t="s">
        <v>1532</v>
      </c>
      <c r="Y517" s="933"/>
      <c r="Z517" s="934"/>
      <c r="AA517" s="954" t="s">
        <v>1596</v>
      </c>
      <c r="AB517" s="955"/>
      <c r="AC517" s="971"/>
      <c r="AD517" s="954">
        <v>1</v>
      </c>
      <c r="AE517" s="971"/>
      <c r="AF517" s="1126">
        <v>94.67</v>
      </c>
      <c r="AG517" s="1007"/>
      <c r="AH517" s="1008"/>
      <c r="AI517" s="1126">
        <v>12.91</v>
      </c>
      <c r="AJ517" s="1007"/>
      <c r="AK517" s="1008"/>
      <c r="AL517" s="1127">
        <v>7</v>
      </c>
      <c r="AM517" s="1014"/>
      <c r="AN517" s="1015"/>
      <c r="AO517" s="2229">
        <v>4</v>
      </c>
      <c r="AP517" s="2230"/>
      <c r="AQ517" s="2231"/>
      <c r="AR517" s="2229">
        <v>0</v>
      </c>
      <c r="AS517" s="2230"/>
      <c r="AT517" s="2231"/>
      <c r="AU517" s="2229">
        <v>0</v>
      </c>
      <c r="AV517" s="2230"/>
      <c r="AW517" s="2231"/>
      <c r="AX517" s="2229">
        <v>0</v>
      </c>
      <c r="AY517" s="2230"/>
      <c r="AZ517" s="2231"/>
      <c r="BA517" s="2229">
        <v>0</v>
      </c>
      <c r="BB517" s="2230"/>
      <c r="BC517" s="2231"/>
      <c r="BD517" s="1128">
        <f>(AI517*AL517)+AO517+AX517+BA517</f>
        <v>94.37</v>
      </c>
      <c r="BE517" s="1007"/>
      <c r="BF517" s="1008"/>
      <c r="BG517" s="3025">
        <f>AF517-BD517</f>
        <v>0.29999999999999716</v>
      </c>
      <c r="BH517" s="3026"/>
      <c r="BI517" s="3027"/>
      <c r="BJ517" s="1129">
        <f>BG517/AF517</f>
        <v>3.1689025034329476E-3</v>
      </c>
      <c r="BK517" s="1007"/>
      <c r="BL517" s="1008"/>
      <c r="BM517" s="1126">
        <f>AI517*AL517</f>
        <v>90.37</v>
      </c>
      <c r="BN517" s="1007"/>
      <c r="BO517" s="1008"/>
      <c r="BP517" s="1431">
        <v>69</v>
      </c>
      <c r="BQ517" s="1432"/>
      <c r="BR517" s="1433"/>
      <c r="BS517" s="1127">
        <v>69</v>
      </c>
      <c r="BT517" s="1014"/>
      <c r="BU517" s="1015"/>
      <c r="BV517" s="1127">
        <v>67</v>
      </c>
      <c r="BW517" s="1014"/>
      <c r="BX517" s="1015"/>
      <c r="BY517" s="1126">
        <f>BS517-BV517</f>
        <v>2</v>
      </c>
      <c r="BZ517" s="1007"/>
      <c r="CA517" s="1008"/>
      <c r="CB517" s="937"/>
    </row>
    <row r="518" spans="2:115" s="920" customFormat="1" ht="18.95" customHeight="1">
      <c r="C518" s="974"/>
      <c r="D518" s="499" t="s">
        <v>3479</v>
      </c>
      <c r="E518" s="499"/>
      <c r="F518" s="499"/>
      <c r="G518" s="2331"/>
      <c r="H518" s="1064"/>
      <c r="I518" s="932" t="s">
        <v>737</v>
      </c>
      <c r="J518" s="954" t="s">
        <v>1526</v>
      </c>
      <c r="K518" s="955"/>
      <c r="L518" s="955"/>
      <c r="M518" s="971"/>
      <c r="N518" s="932" t="s">
        <v>1560</v>
      </c>
      <c r="O518" s="933"/>
      <c r="P518" s="933"/>
      <c r="Q518" s="934"/>
      <c r="R518" s="932">
        <v>12345</v>
      </c>
      <c r="S518" s="933"/>
      <c r="T518" s="934"/>
      <c r="U518" s="954" t="s">
        <v>1518</v>
      </c>
      <c r="V518" s="955"/>
      <c r="W518" s="971"/>
      <c r="X518" s="932" t="s">
        <v>1532</v>
      </c>
      <c r="Y518" s="933"/>
      <c r="Z518" s="934"/>
      <c r="AA518" s="954" t="s">
        <v>1596</v>
      </c>
      <c r="AB518" s="955"/>
      <c r="AC518" s="971"/>
      <c r="AD518" s="954">
        <v>2</v>
      </c>
      <c r="AE518" s="971"/>
      <c r="AF518" s="1126">
        <v>99</v>
      </c>
      <c r="AG518" s="1007"/>
      <c r="AH518" s="1008"/>
      <c r="AI518" s="1126">
        <v>12.91</v>
      </c>
      <c r="AJ518" s="1007"/>
      <c r="AK518" s="1008"/>
      <c r="AL518" s="1127">
        <v>7</v>
      </c>
      <c r="AM518" s="1014"/>
      <c r="AN518" s="1015"/>
      <c r="AO518" s="2229">
        <v>8</v>
      </c>
      <c r="AP518" s="2230"/>
      <c r="AQ518" s="2231"/>
      <c r="AR518" s="2229">
        <v>0</v>
      </c>
      <c r="AS518" s="2230"/>
      <c r="AT518" s="2231"/>
      <c r="AU518" s="2229">
        <v>0</v>
      </c>
      <c r="AV518" s="2230"/>
      <c r="AW518" s="2231"/>
      <c r="AX518" s="2229">
        <v>0</v>
      </c>
      <c r="AY518" s="2230"/>
      <c r="AZ518" s="2231"/>
      <c r="BA518" s="2229">
        <v>0</v>
      </c>
      <c r="BB518" s="2230"/>
      <c r="BC518" s="2231"/>
      <c r="BD518" s="1128">
        <f>(AI518*AL518)+AO518+AX518+BA518</f>
        <v>98.37</v>
      </c>
      <c r="BE518" s="1007"/>
      <c r="BF518" s="1008"/>
      <c r="BG518" s="3025">
        <f>BD518-AF518</f>
        <v>-0.62999999999999545</v>
      </c>
      <c r="BH518" s="3026"/>
      <c r="BI518" s="3027"/>
      <c r="BJ518" s="1129">
        <f>BG518/AF518</f>
        <v>-6.3636363636363179E-3</v>
      </c>
      <c r="BK518" s="1007"/>
      <c r="BL518" s="1008"/>
      <c r="BM518" s="1126">
        <f>AI518*AL518</f>
        <v>90.37</v>
      </c>
      <c r="BN518" s="1007"/>
      <c r="BO518" s="1008"/>
      <c r="BP518" s="1431">
        <v>69</v>
      </c>
      <c r="BQ518" s="1432"/>
      <c r="BR518" s="1433"/>
      <c r="BS518" s="1127">
        <v>69</v>
      </c>
      <c r="BT518" s="1014"/>
      <c r="BU518" s="1015"/>
      <c r="BV518" s="1127">
        <v>67</v>
      </c>
      <c r="BW518" s="1014"/>
      <c r="BX518" s="1015"/>
      <c r="BY518" s="1126">
        <f>BS518-BV518</f>
        <v>2</v>
      </c>
      <c r="BZ518" s="1007"/>
      <c r="CA518" s="1008"/>
      <c r="CB518" s="937"/>
    </row>
    <row r="519" spans="2:115" ht="5.0999999999999996" customHeight="1">
      <c r="C519" s="962"/>
      <c r="D519" s="499" t="s">
        <v>3479</v>
      </c>
      <c r="E519" s="499"/>
      <c r="F519" s="499"/>
      <c r="H519" s="1064"/>
      <c r="I519" s="2331"/>
      <c r="J519" s="2331"/>
      <c r="K519" s="2331"/>
      <c r="L519" s="2331"/>
      <c r="M519" s="2331"/>
      <c r="N519" s="2331"/>
      <c r="O519" s="2331"/>
      <c r="P519" s="2331"/>
      <c r="Q519" s="2331"/>
      <c r="R519" s="2331"/>
      <c r="S519" s="2331"/>
      <c r="T519" s="2331"/>
      <c r="U519" s="2331"/>
      <c r="V519" s="2331"/>
      <c r="W519" s="2331"/>
      <c r="X519" s="2331"/>
      <c r="Y519" s="2331"/>
      <c r="Z519" s="2331"/>
      <c r="AA519" s="2331"/>
      <c r="AB519" s="2331"/>
      <c r="AC519" s="2331"/>
      <c r="AD519" s="2331"/>
      <c r="AE519" s="2331"/>
      <c r="AF519" s="2331"/>
      <c r="AG519" s="2331"/>
      <c r="AH519" s="2331"/>
      <c r="AI519" s="2331"/>
      <c r="AJ519" s="2331"/>
      <c r="AK519" s="2331"/>
      <c r="AL519" s="2331"/>
      <c r="AM519" s="2331"/>
      <c r="AN519" s="2331"/>
      <c r="AO519" s="2331"/>
      <c r="AP519" s="2331"/>
      <c r="AQ519" s="2331"/>
      <c r="AR519" s="2331"/>
      <c r="AS519" s="2331"/>
      <c r="AT519" s="2331"/>
      <c r="AU519" s="2331"/>
      <c r="AV519" s="2331"/>
      <c r="AW519" s="2331"/>
      <c r="AX519" s="2331"/>
      <c r="AY519" s="2331"/>
      <c r="AZ519" s="2331"/>
      <c r="BA519" s="2331"/>
      <c r="BB519" s="2331"/>
      <c r="BC519" s="2331"/>
      <c r="BD519" s="2331"/>
      <c r="BE519" s="2331"/>
      <c r="BF519" s="2331"/>
      <c r="BG519" s="2331"/>
      <c r="BH519" s="2331"/>
      <c r="BI519" s="2331"/>
      <c r="BJ519" s="2331"/>
      <c r="BK519" s="920"/>
      <c r="BL519" s="920"/>
      <c r="BM519" s="920"/>
      <c r="BN519" s="920"/>
      <c r="BO519" s="920"/>
      <c r="BP519" s="920"/>
      <c r="BQ519" s="920"/>
      <c r="BR519" s="920"/>
      <c r="BS519" s="920"/>
      <c r="BT519" s="920"/>
      <c r="BU519" s="920"/>
      <c r="BV519" s="920"/>
      <c r="BW519" s="920"/>
      <c r="BX519" s="920"/>
      <c r="BY519" s="920"/>
      <c r="BZ519" s="920"/>
      <c r="CA519" s="920"/>
      <c r="CB519" s="937"/>
    </row>
    <row r="520" spans="2:115" ht="9.9499999999999993" customHeight="1">
      <c r="C520" s="962"/>
      <c r="D520" s="499" t="s">
        <v>3479</v>
      </c>
      <c r="E520" s="499"/>
      <c r="F520" s="499"/>
      <c r="H520" s="936"/>
      <c r="I520" s="945"/>
      <c r="J520" s="939"/>
      <c r="K520" s="939"/>
      <c r="L520" s="939"/>
      <c r="M520" s="939"/>
      <c r="N520" s="939"/>
      <c r="O520" s="939"/>
      <c r="P520" s="939"/>
      <c r="Q520" s="939"/>
      <c r="R520" s="939"/>
      <c r="S520" s="939"/>
      <c r="T520" s="939"/>
      <c r="U520" s="939"/>
      <c r="V520" s="939"/>
      <c r="W520" s="939"/>
      <c r="X520" s="939"/>
      <c r="Y520" s="939"/>
      <c r="Z520" s="939"/>
      <c r="AA520" s="939"/>
      <c r="AB520" s="939"/>
      <c r="AC520" s="939"/>
      <c r="AD520" s="939"/>
      <c r="AE520" s="939"/>
      <c r="AF520" s="939"/>
      <c r="AG520" s="939"/>
      <c r="AH520" s="939"/>
      <c r="AI520" s="939"/>
      <c r="AJ520" s="939"/>
      <c r="AK520" s="939"/>
      <c r="AL520" s="939"/>
      <c r="AM520" s="939"/>
      <c r="AN520" s="939"/>
      <c r="AO520" s="939"/>
      <c r="AP520" s="939"/>
      <c r="AQ520" s="939"/>
      <c r="AR520" s="939"/>
      <c r="AS520" s="939"/>
      <c r="AT520" s="939"/>
      <c r="AU520" s="939"/>
      <c r="AV520" s="939"/>
      <c r="AW520" s="939"/>
      <c r="AX520" s="939"/>
      <c r="AY520" s="939"/>
      <c r="AZ520" s="939"/>
      <c r="BA520" s="939"/>
      <c r="BB520" s="939"/>
      <c r="BC520" s="939"/>
      <c r="BD520" s="939"/>
      <c r="BE520" s="939"/>
      <c r="BF520" s="939"/>
      <c r="BG520" s="939"/>
      <c r="BH520" s="939"/>
      <c r="BI520" s="939"/>
      <c r="BJ520" s="939"/>
      <c r="BK520" s="939"/>
      <c r="BL520" s="939"/>
      <c r="BM520" s="939"/>
      <c r="BN520" s="939"/>
      <c r="BO520" s="939"/>
      <c r="BP520" s="939"/>
      <c r="BQ520" s="939"/>
      <c r="BR520" s="939"/>
      <c r="BS520" s="939"/>
      <c r="BT520" s="939"/>
      <c r="BU520" s="939"/>
      <c r="BV520" s="939"/>
      <c r="BW520" s="939"/>
      <c r="BX520" s="939"/>
      <c r="BY520" s="939"/>
      <c r="BZ520" s="939"/>
      <c r="CA520" s="939"/>
      <c r="CB520" s="940"/>
    </row>
    <row r="521" spans="2:115" s="920" customFormat="1" ht="18.95" customHeight="1">
      <c r="C521" s="962"/>
      <c r="D521" s="499" t="s">
        <v>3479</v>
      </c>
      <c r="E521" s="499"/>
      <c r="F521" s="499"/>
      <c r="AO521" s="1049" t="s">
        <v>1784</v>
      </c>
    </row>
    <row r="522" spans="2:115" s="920" customFormat="1" ht="18.95" customHeight="1">
      <c r="C522" s="962"/>
      <c r="D522" s="499" t="s">
        <v>3479</v>
      </c>
      <c r="E522" s="499"/>
      <c r="F522" s="499"/>
      <c r="I522" s="2228" t="s">
        <v>3481</v>
      </c>
      <c r="J522" s="2214"/>
      <c r="K522" s="2214"/>
      <c r="L522" s="2214"/>
      <c r="M522" s="2214"/>
      <c r="N522" s="2214"/>
      <c r="O522" s="2214"/>
      <c r="P522" s="2214"/>
      <c r="Q522" s="2214"/>
      <c r="R522" s="2214"/>
      <c r="S522" s="2214"/>
      <c r="T522" s="2214"/>
      <c r="U522" s="2214"/>
      <c r="V522" s="2214"/>
      <c r="W522" s="2214"/>
      <c r="X522" s="2214"/>
      <c r="Y522" s="2214"/>
      <c r="Z522" s="2214"/>
      <c r="AA522" s="2214"/>
      <c r="AB522" s="2214"/>
      <c r="AC522" s="2214"/>
      <c r="AD522" s="2214"/>
      <c r="AO522" s="2228" t="s">
        <v>2324</v>
      </c>
      <c r="AP522" s="2214"/>
      <c r="AQ522" s="2214"/>
      <c r="AR522" s="2214"/>
      <c r="AS522" s="2214"/>
      <c r="AT522" s="2214"/>
      <c r="AU522" s="2214"/>
      <c r="AV522" s="2214"/>
      <c r="AW522" s="2214"/>
      <c r="AX522" s="2214"/>
      <c r="AY522" s="2214"/>
      <c r="AZ522" s="2214"/>
      <c r="BA522" s="2214"/>
      <c r="BB522" s="2214"/>
      <c r="BC522" s="2214"/>
      <c r="BD522" s="2214"/>
      <c r="BE522" s="2214"/>
      <c r="BF522" s="2214"/>
      <c r="BG522" s="2214"/>
      <c r="BH522" s="2214"/>
      <c r="BI522" s="2214"/>
      <c r="BJ522" s="2214"/>
      <c r="BK522" s="2214"/>
      <c r="BL522" s="2214"/>
      <c r="BM522" s="2214"/>
      <c r="BN522" s="2214"/>
      <c r="BO522" s="2214"/>
      <c r="BP522" s="2214"/>
      <c r="BQ522" s="2214"/>
      <c r="BR522" s="2214"/>
      <c r="BS522" s="2214"/>
      <c r="BT522" s="2214"/>
      <c r="BU522" s="2214"/>
      <c r="BV522" s="2214"/>
      <c r="BW522" s="2214"/>
      <c r="BX522" s="2214"/>
      <c r="BY522" s="2214"/>
      <c r="BZ522" s="2214"/>
      <c r="CA522" s="2214"/>
    </row>
    <row r="523" spans="2:115" s="920" customFormat="1" ht="18.95" customHeight="1">
      <c r="C523" s="962"/>
      <c r="D523" s="499" t="s">
        <v>3479</v>
      </c>
      <c r="E523" s="499"/>
      <c r="F523" s="499"/>
      <c r="AO523" s="2228" t="s">
        <v>3470</v>
      </c>
      <c r="AP523" s="2214"/>
      <c r="AQ523" s="2214"/>
      <c r="AR523" s="2214"/>
      <c r="AS523" s="2214"/>
      <c r="AT523" s="2214"/>
      <c r="AU523" s="2214"/>
      <c r="AV523" s="2214"/>
      <c r="AW523" s="2214"/>
      <c r="AX523" s="2214"/>
      <c r="AY523" s="2214"/>
      <c r="AZ523" s="2214"/>
      <c r="BA523" s="2214"/>
      <c r="BB523" s="2214"/>
      <c r="BC523" s="2214"/>
      <c r="BD523" s="2214"/>
      <c r="BE523" s="2214"/>
      <c r="BF523" s="2214"/>
      <c r="BG523" s="2214"/>
      <c r="BH523" s="2214"/>
      <c r="BI523" s="2214"/>
      <c r="BJ523" s="2214"/>
      <c r="BK523" s="2214"/>
      <c r="BL523" s="2214"/>
      <c r="BM523" s="2214"/>
      <c r="BN523" s="2214"/>
      <c r="BO523" s="2214"/>
      <c r="BP523" s="2214"/>
      <c r="BQ523" s="2214"/>
      <c r="BR523" s="2214"/>
      <c r="BS523" s="2214"/>
      <c r="BT523" s="2214"/>
      <c r="BU523" s="2214"/>
      <c r="BV523" s="2214"/>
      <c r="BW523" s="2214"/>
      <c r="BX523" s="2214"/>
      <c r="BY523" s="2214"/>
      <c r="BZ523" s="2214"/>
      <c r="CA523" s="2214"/>
    </row>
    <row r="524" spans="2:115" ht="5.0999999999999996" customHeight="1">
      <c r="C524" s="962"/>
      <c r="D524" s="499" t="s">
        <v>3479</v>
      </c>
      <c r="E524" s="499"/>
      <c r="F524" s="499"/>
      <c r="G524"/>
      <c r="H524" s="2331"/>
      <c r="I524" s="2331"/>
      <c r="J524" s="2331"/>
      <c r="K524" s="2331"/>
      <c r="L524" s="2331"/>
      <c r="M524" s="2331"/>
      <c r="N524" s="2331"/>
      <c r="O524" s="2331"/>
      <c r="P524" s="2331"/>
      <c r="Q524" s="2326"/>
      <c r="R524" s="2327"/>
      <c r="S524" s="2327"/>
      <c r="T524" s="2327"/>
      <c r="U524" s="2327"/>
      <c r="V524" s="2327"/>
      <c r="W524" s="2327"/>
      <c r="X524" s="2328"/>
      <c r="Y524" s="920"/>
      <c r="Z524" s="920"/>
      <c r="AA524" s="920"/>
      <c r="AB524" s="920"/>
      <c r="AC524" s="920"/>
      <c r="AD524" s="920"/>
      <c r="AE524" s="920"/>
      <c r="AF524" s="920"/>
      <c r="AG524" s="920"/>
      <c r="AH524" s="920"/>
      <c r="AI524" s="920"/>
      <c r="AJ524" s="920"/>
      <c r="AK524" s="920"/>
      <c r="AL524" s="920"/>
      <c r="AM524" s="920"/>
      <c r="AN524" s="920"/>
      <c r="AO524" s="920"/>
      <c r="AP524" s="920"/>
      <c r="AQ524" s="920"/>
      <c r="AR524" s="920"/>
      <c r="AS524" s="920"/>
      <c r="AT524" s="920"/>
      <c r="AU524" s="920"/>
      <c r="AV524" s="920"/>
      <c r="AW524" s="920"/>
      <c r="AX524" s="920"/>
      <c r="AY524" s="920"/>
      <c r="AZ524" s="920"/>
      <c r="BA524" s="920"/>
      <c r="BB524" s="920"/>
      <c r="BC524" s="920"/>
      <c r="BD524" s="920"/>
      <c r="BE524" s="920"/>
      <c r="BF524" s="920"/>
      <c r="BG524" s="920"/>
      <c r="BH524" s="920"/>
      <c r="BI524" s="920"/>
      <c r="BJ524" s="920"/>
      <c r="BK524" s="920"/>
      <c r="BL524" s="920"/>
      <c r="BM524" s="920"/>
    </row>
    <row r="525" spans="2:115" ht="18.95" customHeight="1">
      <c r="B525" s="920"/>
      <c r="C525" s="920"/>
      <c r="D525" s="499" t="s">
        <v>3479</v>
      </c>
      <c r="E525" s="499"/>
      <c r="F525" s="499"/>
      <c r="G525"/>
      <c r="H525" s="2331"/>
      <c r="I525" s="1020" t="s">
        <v>1749</v>
      </c>
      <c r="J525" s="1021"/>
      <c r="K525" s="1021"/>
      <c r="L525" s="1021"/>
      <c r="M525" s="1022"/>
      <c r="N525" s="1021"/>
      <c r="O525" s="1022"/>
      <c r="P525" s="1023"/>
      <c r="Q525" s="907" t="s">
        <v>3159</v>
      </c>
      <c r="R525" s="908"/>
      <c r="S525" s="908"/>
      <c r="T525" s="908"/>
      <c r="U525" s="908"/>
      <c r="V525" s="908"/>
      <c r="W525" s="908"/>
      <c r="X525" s="909"/>
      <c r="Y525" s="1493" t="s">
        <v>3160</v>
      </c>
      <c r="Z525" s="1021"/>
      <c r="AA525" s="1021"/>
      <c r="AB525" s="1021"/>
      <c r="AC525" s="1022"/>
      <c r="AD525" s="1023"/>
      <c r="AE525" s="1023"/>
      <c r="AF525" s="1023"/>
      <c r="AI525" s="920"/>
      <c r="AJ525" s="920"/>
      <c r="AK525" s="920"/>
      <c r="AL525" s="920"/>
      <c r="AM525" s="920"/>
      <c r="AQ525" s="920"/>
      <c r="AR525" s="920"/>
      <c r="AS525" s="920"/>
      <c r="AT525" s="920"/>
      <c r="BH525" s="920"/>
      <c r="BI525" s="920"/>
      <c r="BJ525" s="920"/>
      <c r="BK525" s="920"/>
      <c r="BL525" s="920"/>
      <c r="BM525" s="920"/>
      <c r="BN525" s="920"/>
      <c r="BV525" s="920"/>
      <c r="BW525" s="920"/>
      <c r="BX525" s="920"/>
      <c r="BY525" s="920"/>
      <c r="BZ525" s="920"/>
      <c r="CA525" s="920"/>
      <c r="CB525" s="920"/>
      <c r="CC525" s="920"/>
      <c r="CD525" s="920"/>
      <c r="CE525" s="920"/>
      <c r="CF525" s="920"/>
      <c r="CG525" s="920"/>
      <c r="CH525" s="920"/>
      <c r="CI525" s="920"/>
      <c r="CJ525" s="920"/>
      <c r="CK525" s="920"/>
      <c r="CL525" s="920"/>
      <c r="CM525" s="920"/>
      <c r="CN525" s="920"/>
      <c r="CO525" s="920"/>
      <c r="CP525" s="920"/>
      <c r="CQ525" s="920"/>
      <c r="CR525" s="920"/>
      <c r="CS525" s="920"/>
      <c r="CT525" s="920"/>
      <c r="CU525" s="920"/>
      <c r="CV525" s="920"/>
      <c r="CW525" s="920"/>
      <c r="CX525" s="920"/>
      <c r="CY525" s="920"/>
      <c r="CZ525" s="920"/>
      <c r="DA525" s="920"/>
      <c r="DB525" s="920"/>
      <c r="DC525" s="920"/>
      <c r="DD525" s="920"/>
      <c r="DE525" s="920"/>
      <c r="DF525" s="920"/>
      <c r="DG525" s="920"/>
      <c r="DH525" s="920"/>
      <c r="DI525" s="920"/>
      <c r="DJ525" s="920"/>
      <c r="DK525" s="920"/>
    </row>
    <row r="526" spans="2:115" ht="9.9499999999999993" customHeight="1">
      <c r="B526" s="920"/>
      <c r="C526" s="920"/>
      <c r="D526" s="499" t="s">
        <v>3479</v>
      </c>
      <c r="E526" s="499"/>
      <c r="F526" s="499"/>
      <c r="G526"/>
      <c r="H526" s="916"/>
      <c r="I526" s="914"/>
      <c r="J526" s="914"/>
      <c r="K526" s="914"/>
      <c r="L526" s="914"/>
      <c r="M526" s="914"/>
      <c r="N526" s="914"/>
      <c r="O526" s="914"/>
      <c r="P526" s="914"/>
      <c r="Q526" s="2331"/>
      <c r="R526" s="2331"/>
      <c r="S526" s="2331"/>
      <c r="T526" s="2331"/>
      <c r="U526" s="2331"/>
      <c r="V526" s="2331"/>
      <c r="W526" s="2331"/>
      <c r="X526" s="2331"/>
      <c r="Y526" s="941"/>
      <c r="Z526" s="941"/>
      <c r="AA526" s="941"/>
      <c r="AB526" s="941"/>
      <c r="AC526" s="941"/>
      <c r="AD526" s="941"/>
      <c r="AE526" s="941"/>
      <c r="AF526" s="941"/>
      <c r="AG526" s="941"/>
      <c r="AH526" s="941"/>
      <c r="AI526" s="941"/>
      <c r="AJ526" s="941"/>
      <c r="AK526" s="941"/>
      <c r="AL526" s="941"/>
      <c r="AM526" s="941"/>
      <c r="AN526" s="941"/>
      <c r="AO526" s="941"/>
      <c r="AP526" s="941"/>
      <c r="AQ526" s="941"/>
      <c r="AR526" s="941"/>
      <c r="AS526" s="941"/>
      <c r="AT526" s="941"/>
      <c r="AU526" s="941"/>
      <c r="AV526" s="941"/>
      <c r="AW526" s="941"/>
      <c r="AX526" s="941"/>
      <c r="AY526" s="1316"/>
      <c r="AZ526" s="1316"/>
      <c r="BA526" s="1316"/>
      <c r="BB526" s="1316"/>
      <c r="BC526" s="1316"/>
      <c r="BD526" s="1316"/>
      <c r="BE526" s="1316"/>
      <c r="BF526" s="1316"/>
      <c r="BG526" s="1316"/>
      <c r="BH526" s="1316"/>
      <c r="BI526" s="1316"/>
      <c r="BJ526" s="1316"/>
      <c r="BK526" s="1316"/>
      <c r="BL526" s="1316"/>
      <c r="BM526" s="941"/>
      <c r="BN526" s="942"/>
      <c r="BV526" s="920"/>
      <c r="BW526" s="920"/>
      <c r="BX526" s="920"/>
      <c r="BY526" s="920"/>
      <c r="BZ526" s="920"/>
      <c r="CA526" s="920"/>
      <c r="CB526" s="920"/>
      <c r="CC526" s="920"/>
      <c r="CD526" s="920"/>
      <c r="CE526" s="920"/>
      <c r="CF526" s="920"/>
      <c r="CG526" s="920"/>
      <c r="CH526" s="920"/>
      <c r="CI526" s="920"/>
      <c r="CJ526" s="920"/>
      <c r="CK526" s="920"/>
      <c r="CL526" s="920"/>
      <c r="CM526" s="920"/>
      <c r="CN526" s="920"/>
      <c r="CO526" s="920"/>
      <c r="CP526" s="920"/>
      <c r="CQ526" s="920"/>
      <c r="CR526" s="920"/>
      <c r="CS526" s="920"/>
      <c r="CT526" s="920"/>
      <c r="CU526" s="920"/>
      <c r="CV526" s="920"/>
      <c r="CW526" s="920"/>
      <c r="CX526" s="920"/>
      <c r="CY526" s="920"/>
      <c r="CZ526" s="920"/>
      <c r="DA526" s="920"/>
      <c r="DB526" s="920"/>
      <c r="DC526" s="920"/>
      <c r="DD526" s="920"/>
      <c r="DE526" s="920"/>
      <c r="DF526" s="920"/>
      <c r="DG526" s="920"/>
      <c r="DH526" s="920"/>
      <c r="DI526" s="920"/>
      <c r="DJ526" s="920"/>
      <c r="DK526" s="920"/>
    </row>
    <row r="527" spans="2:115" ht="18.95" customHeight="1">
      <c r="B527" s="920"/>
      <c r="C527" s="920"/>
      <c r="D527" s="499" t="s">
        <v>3479</v>
      </c>
      <c r="E527" s="499"/>
      <c r="F527" s="499"/>
      <c r="H527" s="935"/>
      <c r="I527" s="949" t="s">
        <v>1751</v>
      </c>
      <c r="J527" s="1397"/>
      <c r="K527" s="938"/>
      <c r="L527" s="938"/>
      <c r="M527" s="2890" t="s">
        <v>1179</v>
      </c>
      <c r="N527" s="2891"/>
      <c r="O527" s="2891"/>
      <c r="P527" s="2892"/>
      <c r="Q527" s="986" t="s">
        <v>1180</v>
      </c>
      <c r="R527" s="987" t="s">
        <v>1178</v>
      </c>
      <c r="S527" s="2890" t="s">
        <v>1179</v>
      </c>
      <c r="T527" s="2891"/>
      <c r="U527" s="2891"/>
      <c r="V527" s="2892"/>
      <c r="W527" s="986" t="s">
        <v>1180</v>
      </c>
      <c r="Z527" s="2325" t="s">
        <v>1630</v>
      </c>
      <c r="AA527" s="938"/>
      <c r="AB527" s="938"/>
      <c r="AC527" s="1154" t="s">
        <v>2299</v>
      </c>
      <c r="AD527" s="1155"/>
      <c r="AE527" s="1155"/>
      <c r="AF527" s="1155"/>
      <c r="AG527" s="1155"/>
      <c r="AH527" s="1156"/>
      <c r="AI527" s="946" t="s">
        <v>1115</v>
      </c>
      <c r="AJ527" s="920"/>
      <c r="AK527" s="2325" t="s">
        <v>3265</v>
      </c>
      <c r="AL527" s="938"/>
      <c r="AM527" s="938"/>
      <c r="AN527" s="992" t="s">
        <v>3266</v>
      </c>
      <c r="AO527" s="1152"/>
      <c r="AP527" s="1152"/>
      <c r="AQ527" s="1153"/>
      <c r="AR527" s="946" t="s">
        <v>1115</v>
      </c>
      <c r="BA527" s="926" t="s">
        <v>1544</v>
      </c>
      <c r="BB527" s="927"/>
      <c r="BC527" s="928"/>
      <c r="BD527" s="926" t="s">
        <v>1623</v>
      </c>
      <c r="BE527" s="927"/>
      <c r="BF527" s="928"/>
      <c r="BG527" s="926" t="s">
        <v>3149</v>
      </c>
      <c r="BH527" s="927"/>
      <c r="BI527" s="927"/>
      <c r="BJ527" s="928"/>
      <c r="BK527" s="926" t="s">
        <v>3071</v>
      </c>
      <c r="BL527" s="927"/>
      <c r="BM527" s="928"/>
      <c r="BN527" s="937"/>
      <c r="BO527" s="1057" t="s">
        <v>3476</v>
      </c>
      <c r="BX527" s="920"/>
      <c r="BY527" s="920"/>
      <c r="BZ527" s="920"/>
      <c r="CA527" s="920"/>
      <c r="CB527" s="920"/>
      <c r="CC527" s="920"/>
      <c r="CD527" s="920"/>
      <c r="CE527" s="920"/>
      <c r="CF527" s="920"/>
      <c r="CG527" s="920"/>
      <c r="CH527" s="920"/>
      <c r="CI527" s="920"/>
      <c r="CJ527" s="920"/>
      <c r="CK527" s="920"/>
      <c r="CL527" s="920"/>
      <c r="CM527" s="920"/>
      <c r="CN527" s="920"/>
      <c r="CO527" s="920"/>
      <c r="CP527" s="920"/>
      <c r="CQ527" s="920"/>
      <c r="CR527" s="920"/>
      <c r="CS527" s="920"/>
      <c r="CT527" s="920"/>
      <c r="CU527" s="920"/>
      <c r="CV527" s="920"/>
      <c r="CW527" s="920"/>
      <c r="CX527" s="920"/>
      <c r="CY527" s="920"/>
      <c r="CZ527" s="920"/>
      <c r="DA527" s="920"/>
      <c r="DB527" s="920"/>
    </row>
    <row r="528" spans="2:115" ht="18.95" customHeight="1">
      <c r="B528" s="920"/>
      <c r="C528" s="920"/>
      <c r="D528" s="499" t="s">
        <v>3479</v>
      </c>
      <c r="E528" s="499"/>
      <c r="F528" s="499"/>
      <c r="H528" s="935"/>
      <c r="I528" s="2325"/>
      <c r="J528" s="2325"/>
      <c r="K528" s="920"/>
      <c r="L528" s="920"/>
      <c r="W528" s="920"/>
      <c r="X528" s="920"/>
      <c r="Y528" s="920"/>
      <c r="Z528" s="920"/>
      <c r="AA528" s="920"/>
      <c r="AB528" s="920"/>
      <c r="AC528" s="920"/>
      <c r="AD528" s="920"/>
      <c r="AE528" s="920"/>
      <c r="AF528" s="920"/>
      <c r="AG528" s="920"/>
      <c r="AH528" s="920"/>
      <c r="AI528" s="920"/>
      <c r="AJ528" s="920"/>
      <c r="AK528" s="920"/>
      <c r="AL528" s="920"/>
      <c r="AM528" s="920"/>
      <c r="AN528" s="920"/>
      <c r="AO528" s="920"/>
      <c r="AY528" s="920"/>
      <c r="AZ528" s="920"/>
      <c r="BA528" s="920"/>
      <c r="BB528" s="920"/>
      <c r="BC528" s="920"/>
      <c r="BD528" s="920"/>
      <c r="BE528" s="920"/>
      <c r="BF528" s="920"/>
      <c r="BG528" s="1049" t="s">
        <v>3264</v>
      </c>
      <c r="BH528" s="920"/>
      <c r="BI528" s="920"/>
      <c r="BJ528" s="920"/>
      <c r="BK528" s="920"/>
      <c r="BL528" s="920"/>
      <c r="BM528" s="920"/>
      <c r="BN528" s="937"/>
      <c r="BV528" s="920"/>
      <c r="BW528" s="920"/>
      <c r="BX528" s="920"/>
      <c r="BY528" s="920"/>
      <c r="BZ528" s="920"/>
      <c r="CA528" s="920"/>
      <c r="CB528" s="920"/>
      <c r="CC528" s="920"/>
      <c r="CD528" s="920"/>
      <c r="CE528" s="920"/>
      <c r="CF528" s="920"/>
      <c r="CG528" s="920"/>
      <c r="CH528" s="920"/>
      <c r="CI528" s="920"/>
      <c r="CJ528" s="920"/>
      <c r="CK528" s="920"/>
      <c r="CL528" s="920"/>
      <c r="CM528" s="920"/>
      <c r="CN528" s="920"/>
      <c r="CO528" s="920"/>
      <c r="CP528" s="920"/>
      <c r="CQ528" s="920"/>
      <c r="CR528" s="920"/>
      <c r="CS528" s="920"/>
      <c r="CT528" s="920"/>
      <c r="CU528" s="920"/>
      <c r="CV528" s="920"/>
      <c r="CW528" s="920"/>
      <c r="CX528" s="920"/>
    </row>
    <row r="529" spans="2:77" ht="18.95" customHeight="1">
      <c r="B529" s="920"/>
      <c r="C529" s="920"/>
      <c r="D529" s="499" t="s">
        <v>3479</v>
      </c>
      <c r="E529" s="499"/>
      <c r="F529" s="499"/>
      <c r="G529" s="920"/>
      <c r="H529" s="935"/>
      <c r="I529" s="949" t="s">
        <v>1627</v>
      </c>
      <c r="J529" s="1936"/>
      <c r="K529" s="938"/>
      <c r="L529" s="958"/>
      <c r="M529" s="982" t="s">
        <v>1521</v>
      </c>
      <c r="N529" s="983"/>
      <c r="O529" s="983"/>
      <c r="P529" s="983"/>
      <c r="Q529" s="986" t="s">
        <v>912</v>
      </c>
      <c r="R529" s="910" t="s">
        <v>1656</v>
      </c>
      <c r="S529" s="981"/>
      <c r="T529" s="938"/>
      <c r="U529" s="982" t="s">
        <v>1521</v>
      </c>
      <c r="V529" s="983"/>
      <c r="W529" s="983"/>
      <c r="X529" s="983"/>
      <c r="Y529" s="986" t="s">
        <v>912</v>
      </c>
      <c r="Z529" s="1056" t="s">
        <v>1767</v>
      </c>
      <c r="AA529" s="1056"/>
      <c r="AB529" s="1056"/>
      <c r="AC529" s="982" t="s">
        <v>742</v>
      </c>
      <c r="AD529" s="983"/>
      <c r="AE529" s="983"/>
      <c r="AF529" s="983"/>
      <c r="AG529" s="986" t="s">
        <v>912</v>
      </c>
      <c r="AH529" s="1056" t="s">
        <v>1698</v>
      </c>
      <c r="AI529" s="1056"/>
      <c r="AJ529" s="1056"/>
      <c r="AK529" s="982" t="s">
        <v>1707</v>
      </c>
      <c r="AL529" s="983"/>
      <c r="AM529" s="983"/>
      <c r="AN529" s="983"/>
      <c r="AO529" s="986" t="s">
        <v>912</v>
      </c>
      <c r="AQ529" s="1056" t="s">
        <v>1752</v>
      </c>
      <c r="AR529" s="1056"/>
      <c r="AS529" s="1056"/>
      <c r="AT529" s="982" t="s">
        <v>1521</v>
      </c>
      <c r="AU529" s="983"/>
      <c r="AV529" s="983"/>
      <c r="AW529" s="983"/>
      <c r="AX529" s="984"/>
      <c r="AZ529" s="1056" t="s">
        <v>2368</v>
      </c>
      <c r="BA529" s="1056"/>
      <c r="BB529" s="1056"/>
      <c r="BC529" s="982" t="s">
        <v>1521</v>
      </c>
      <c r="BD529" s="983"/>
      <c r="BE529" s="983"/>
      <c r="BF529" s="983"/>
      <c r="BG529" s="984"/>
      <c r="BH529" s="920"/>
      <c r="BI529" s="920"/>
      <c r="BJ529" s="920"/>
      <c r="BK529" s="920"/>
      <c r="BL529" s="920"/>
      <c r="BM529" s="920"/>
      <c r="BN529" s="937"/>
    </row>
    <row r="530" spans="2:77" s="920" customFormat="1" ht="20.100000000000001" customHeight="1">
      <c r="D530" s="499" t="s">
        <v>3479</v>
      </c>
      <c r="E530" s="499"/>
      <c r="F530" s="499"/>
      <c r="H530" s="935"/>
      <c r="T530" s="1057" t="s">
        <v>3472</v>
      </c>
      <c r="BI530" s="1057" t="s">
        <v>3477</v>
      </c>
      <c r="BN530" s="937"/>
      <c r="BO530" s="486"/>
      <c r="BP530" s="486"/>
      <c r="BQ530" s="486"/>
      <c r="BR530" s="486"/>
      <c r="BS530" s="486"/>
      <c r="BT530" s="486"/>
      <c r="BU530" s="486"/>
    </row>
    <row r="531" spans="2:77" s="920" customFormat="1" ht="18.95" customHeight="1">
      <c r="D531" s="499" t="s">
        <v>3479</v>
      </c>
      <c r="E531" s="499"/>
      <c r="F531" s="499"/>
      <c r="H531" s="935"/>
      <c r="I531" s="2880" t="s">
        <v>1559</v>
      </c>
      <c r="J531" s="2810" t="s">
        <v>3474</v>
      </c>
      <c r="K531" s="2799"/>
      <c r="L531" s="2810" t="s">
        <v>1760</v>
      </c>
      <c r="M531" s="2798"/>
      <c r="N531" s="2798"/>
      <c r="O531" s="2799"/>
      <c r="P531" s="2810" t="s">
        <v>1748</v>
      </c>
      <c r="Q531" s="2798"/>
      <c r="R531" s="2798"/>
      <c r="S531" s="2799"/>
      <c r="T531" s="2810" t="s">
        <v>2364</v>
      </c>
      <c r="U531" s="2882"/>
      <c r="V531" s="2882"/>
      <c r="W531" s="2882"/>
      <c r="X531" s="2812"/>
      <c r="Y531" s="2810" t="s">
        <v>1864</v>
      </c>
      <c r="Z531" s="2882"/>
      <c r="AA531" s="2882"/>
      <c r="AB531" s="2882"/>
      <c r="AC531" s="2882"/>
      <c r="AD531" s="2812"/>
      <c r="AE531" s="929" t="s">
        <v>1586</v>
      </c>
      <c r="AF531" s="930"/>
      <c r="AG531" s="930"/>
      <c r="AH531" s="930"/>
      <c r="AI531" s="930"/>
      <c r="AJ531" s="930"/>
      <c r="AK531" s="930"/>
      <c r="AL531" s="930"/>
      <c r="AM531" s="930"/>
      <c r="AN531" s="930"/>
      <c r="AO531" s="930"/>
      <c r="AP531" s="930"/>
      <c r="AQ531" s="931"/>
      <c r="AR531" s="930"/>
      <c r="AS531" s="931"/>
      <c r="AT531" s="2810" t="s">
        <v>1763</v>
      </c>
      <c r="AU531" s="2811"/>
      <c r="AV531" s="2812"/>
      <c r="AW531" s="2810" t="s">
        <v>1747</v>
      </c>
      <c r="AX531" s="2811"/>
      <c r="AY531" s="2812"/>
      <c r="AZ531" s="2810" t="s">
        <v>1698</v>
      </c>
      <c r="BA531" s="2811"/>
      <c r="BB531" s="2812"/>
      <c r="BC531" s="2810" t="s">
        <v>2080</v>
      </c>
      <c r="BD531" s="2882"/>
      <c r="BE531" s="2812"/>
      <c r="BF531" s="2810" t="s">
        <v>1775</v>
      </c>
      <c r="BG531" s="2882"/>
      <c r="BH531" s="2812"/>
      <c r="BI531" s="2810" t="s">
        <v>3089</v>
      </c>
      <c r="BJ531" s="2811"/>
      <c r="BK531" s="2811"/>
      <c r="BL531" s="2811"/>
      <c r="BM531" s="2812"/>
      <c r="BN531" s="937"/>
      <c r="BO531" s="486"/>
      <c r="BP531" s="486"/>
      <c r="BQ531" s="486"/>
      <c r="BR531" s="486"/>
      <c r="BS531" s="486"/>
      <c r="BT531" s="486"/>
      <c r="BU531" s="486"/>
    </row>
    <row r="532" spans="2:77" s="920" customFormat="1" ht="18.95" customHeight="1">
      <c r="D532" s="499" t="s">
        <v>3479</v>
      </c>
      <c r="E532" s="499"/>
      <c r="F532" s="499"/>
      <c r="H532" s="935"/>
      <c r="I532" s="2881"/>
      <c r="J532" s="2800"/>
      <c r="K532" s="2802"/>
      <c r="L532" s="2800"/>
      <c r="M532" s="2801"/>
      <c r="N532" s="2801"/>
      <c r="O532" s="2802"/>
      <c r="P532" s="2800"/>
      <c r="Q532" s="2801"/>
      <c r="R532" s="2801"/>
      <c r="S532" s="2802"/>
      <c r="T532" s="2813"/>
      <c r="U532" s="2814"/>
      <c r="V532" s="2814"/>
      <c r="W532" s="2814"/>
      <c r="X532" s="2815"/>
      <c r="Y532" s="2813"/>
      <c r="Z532" s="2814"/>
      <c r="AA532" s="2814"/>
      <c r="AB532" s="2814"/>
      <c r="AC532" s="2814"/>
      <c r="AD532" s="2815"/>
      <c r="AE532" s="929" t="s">
        <v>699</v>
      </c>
      <c r="AF532" s="930"/>
      <c r="AG532" s="930"/>
      <c r="AH532" s="931"/>
      <c r="AI532" s="929" t="s">
        <v>700</v>
      </c>
      <c r="AJ532" s="930"/>
      <c r="AK532" s="931"/>
      <c r="AL532" s="930" t="s">
        <v>1762</v>
      </c>
      <c r="AM532" s="930"/>
      <c r="AN532" s="931"/>
      <c r="AO532" s="929" t="s">
        <v>1697</v>
      </c>
      <c r="AP532" s="930"/>
      <c r="AQ532" s="930"/>
      <c r="AR532" s="930"/>
      <c r="AS532" s="931"/>
      <c r="AT532" s="2813"/>
      <c r="AU532" s="2814"/>
      <c r="AV532" s="2815"/>
      <c r="AW532" s="2813"/>
      <c r="AX532" s="2814"/>
      <c r="AY532" s="2815"/>
      <c r="AZ532" s="2813"/>
      <c r="BA532" s="2814"/>
      <c r="BB532" s="2815"/>
      <c r="BC532" s="2813"/>
      <c r="BD532" s="2814"/>
      <c r="BE532" s="2815"/>
      <c r="BF532" s="2813"/>
      <c r="BG532" s="2814"/>
      <c r="BH532" s="2815"/>
      <c r="BI532" s="2813"/>
      <c r="BJ532" s="2814"/>
      <c r="BK532" s="2814"/>
      <c r="BL532" s="2814"/>
      <c r="BM532" s="2815"/>
      <c r="BN532" s="937"/>
      <c r="BO532" s="486"/>
      <c r="BP532" s="486"/>
      <c r="BQ532" s="486"/>
      <c r="BR532" s="486"/>
      <c r="BS532" s="486"/>
      <c r="BT532" s="486"/>
      <c r="BU532" s="486"/>
    </row>
    <row r="533" spans="2:77" s="920" customFormat="1" ht="18.95" customHeight="1">
      <c r="D533" s="499" t="s">
        <v>3479</v>
      </c>
      <c r="E533" s="499"/>
      <c r="F533" s="499"/>
      <c r="H533" s="935"/>
      <c r="I533" s="1315" t="s">
        <v>737</v>
      </c>
      <c r="J533" s="3020" t="s">
        <v>1663</v>
      </c>
      <c r="K533" s="3021"/>
      <c r="L533" s="2890" t="s">
        <v>1179</v>
      </c>
      <c r="M533" s="2891"/>
      <c r="N533" s="2891"/>
      <c r="O533" s="2892"/>
      <c r="P533" s="2890" t="s">
        <v>1521</v>
      </c>
      <c r="Q533" s="2891"/>
      <c r="R533" s="2891"/>
      <c r="S533" s="2892"/>
      <c r="T533" s="2953" t="s">
        <v>2365</v>
      </c>
      <c r="U533" s="2954"/>
      <c r="V533" s="2954"/>
      <c r="W533" s="2954"/>
      <c r="X533" s="2955"/>
      <c r="Y533" s="2944" t="s">
        <v>2299</v>
      </c>
      <c r="Z533" s="2945"/>
      <c r="AA533" s="2945"/>
      <c r="AB533" s="2945"/>
      <c r="AC533" s="2945"/>
      <c r="AD533" s="2946"/>
      <c r="AE533" s="2831" t="s">
        <v>1560</v>
      </c>
      <c r="AF533" s="2808"/>
      <c r="AG533" s="2808"/>
      <c r="AH533" s="2809"/>
      <c r="AI533" s="2831">
        <v>12345</v>
      </c>
      <c r="AJ533" s="2808"/>
      <c r="AK533" s="2809"/>
      <c r="AL533" s="2828" t="s">
        <v>1518</v>
      </c>
      <c r="AM533" s="2829"/>
      <c r="AN533" s="2830"/>
      <c r="AO533" s="2932" t="s">
        <v>1691</v>
      </c>
      <c r="AP533" s="2933"/>
      <c r="AQ533" s="2933"/>
      <c r="AR533" s="2933"/>
      <c r="AS533" s="2934"/>
      <c r="AT533" s="2831" t="s">
        <v>1532</v>
      </c>
      <c r="AU533" s="2808"/>
      <c r="AV533" s="2809"/>
      <c r="AW533" s="3017" t="s">
        <v>742</v>
      </c>
      <c r="AX533" s="3018"/>
      <c r="AY533" s="3019"/>
      <c r="AZ533" s="2932" t="s">
        <v>1707</v>
      </c>
      <c r="BA533" s="2933"/>
      <c r="BB533" s="2934"/>
      <c r="BC533" s="2929" t="s">
        <v>1704</v>
      </c>
      <c r="BD533" s="2930"/>
      <c r="BE533" s="2931"/>
      <c r="BF533" s="2929">
        <v>28</v>
      </c>
      <c r="BG533" s="2930"/>
      <c r="BH533" s="2931"/>
      <c r="BI533" s="2953" t="s">
        <v>3094</v>
      </c>
      <c r="BJ533" s="2954"/>
      <c r="BK533" s="2954"/>
      <c r="BL533" s="2954"/>
      <c r="BM533" s="2955"/>
      <c r="BN533" s="937"/>
      <c r="BO533" s="486"/>
      <c r="BP533" s="486"/>
      <c r="BQ533" s="486"/>
      <c r="BR533" s="486"/>
      <c r="BS533" s="486"/>
      <c r="BT533" s="486"/>
      <c r="BU533" s="486"/>
    </row>
    <row r="534" spans="2:77" s="920" customFormat="1" ht="18.95" customHeight="1">
      <c r="D534" s="499" t="s">
        <v>3479</v>
      </c>
      <c r="E534" s="499"/>
      <c r="F534" s="499"/>
      <c r="H534" s="935"/>
      <c r="I534" s="1315" t="s">
        <v>737</v>
      </c>
      <c r="J534" s="3020" t="s">
        <v>1663</v>
      </c>
      <c r="K534" s="3021"/>
      <c r="L534" s="2890" t="s">
        <v>1179</v>
      </c>
      <c r="M534" s="2891"/>
      <c r="N534" s="2891"/>
      <c r="O534" s="2892"/>
      <c r="P534" s="2890" t="s">
        <v>1521</v>
      </c>
      <c r="Q534" s="2891"/>
      <c r="R534" s="2891"/>
      <c r="S534" s="2892"/>
      <c r="T534" s="2953" t="s">
        <v>2367</v>
      </c>
      <c r="U534" s="2954"/>
      <c r="V534" s="2954"/>
      <c r="W534" s="2954"/>
      <c r="X534" s="2955"/>
      <c r="Y534" s="2944" t="s">
        <v>2299</v>
      </c>
      <c r="Z534" s="2945"/>
      <c r="AA534" s="2945"/>
      <c r="AB534" s="2945"/>
      <c r="AC534" s="2945"/>
      <c r="AD534" s="2946"/>
      <c r="AE534" s="2831" t="s">
        <v>1560</v>
      </c>
      <c r="AF534" s="2808"/>
      <c r="AG534" s="2808"/>
      <c r="AH534" s="2809"/>
      <c r="AI534" s="2831">
        <v>12345</v>
      </c>
      <c r="AJ534" s="2808"/>
      <c r="AK534" s="2809"/>
      <c r="AL534" s="2828" t="s">
        <v>1518</v>
      </c>
      <c r="AM534" s="2829"/>
      <c r="AN534" s="2830"/>
      <c r="AO534" s="2932" t="s">
        <v>1691</v>
      </c>
      <c r="AP534" s="2933"/>
      <c r="AQ534" s="2933"/>
      <c r="AR534" s="2933"/>
      <c r="AS534" s="2934"/>
      <c r="AT534" s="2831" t="s">
        <v>1532</v>
      </c>
      <c r="AU534" s="2808"/>
      <c r="AV534" s="2809"/>
      <c r="AW534" s="3017" t="s">
        <v>742</v>
      </c>
      <c r="AX534" s="3018"/>
      <c r="AY534" s="3019"/>
      <c r="AZ534" s="2932" t="s">
        <v>1707</v>
      </c>
      <c r="BA534" s="2933"/>
      <c r="BB534" s="2934"/>
      <c r="BC534" s="2932" t="s">
        <v>1701</v>
      </c>
      <c r="BD534" s="2933"/>
      <c r="BE534" s="2934"/>
      <c r="BF534" s="2932">
        <v>14</v>
      </c>
      <c r="BG534" s="2933"/>
      <c r="BH534" s="2934"/>
      <c r="BI534" s="2953" t="s">
        <v>2351</v>
      </c>
      <c r="BJ534" s="2954"/>
      <c r="BK534" s="2954"/>
      <c r="BL534" s="2954"/>
      <c r="BM534" s="2955"/>
      <c r="BN534" s="937"/>
      <c r="BO534" s="486"/>
      <c r="BP534" s="486"/>
      <c r="BQ534" s="486"/>
      <c r="BR534" s="486"/>
      <c r="BS534" s="486"/>
      <c r="BT534" s="486"/>
      <c r="BU534" s="486"/>
    </row>
    <row r="535" spans="2:77" s="920" customFormat="1" ht="5.0999999999999996" customHeight="1">
      <c r="D535" s="499" t="s">
        <v>3479</v>
      </c>
      <c r="E535" s="499"/>
      <c r="F535" s="499"/>
      <c r="H535" s="935"/>
      <c r="BN535" s="937"/>
      <c r="BO535" s="486"/>
      <c r="BP535" s="486"/>
      <c r="BQ535" s="486"/>
      <c r="BR535" s="486"/>
      <c r="BS535" s="486"/>
      <c r="BT535" s="486"/>
      <c r="BU535" s="486"/>
    </row>
    <row r="536" spans="2:77" s="920" customFormat="1" ht="5.0999999999999996" customHeight="1">
      <c r="D536" s="499" t="s">
        <v>3479</v>
      </c>
      <c r="E536" s="499"/>
      <c r="F536" s="499"/>
      <c r="H536" s="935"/>
      <c r="I536" s="1354"/>
      <c r="J536" s="1354"/>
      <c r="K536" s="1354"/>
      <c r="L536" s="1354"/>
      <c r="M536" s="1354"/>
      <c r="N536" s="1354"/>
      <c r="O536" s="1354"/>
      <c r="P536" s="1354"/>
      <c r="Q536" s="1354"/>
      <c r="R536" s="1354"/>
      <c r="S536" s="1354"/>
      <c r="T536" s="1354"/>
      <c r="U536" s="1354"/>
      <c r="V536" s="1354"/>
      <c r="W536" s="1354"/>
      <c r="X536" s="1354"/>
      <c r="Y536" s="1354"/>
      <c r="Z536" s="1354"/>
      <c r="AA536" s="1354"/>
      <c r="AB536" s="1354"/>
      <c r="AC536" s="1354"/>
      <c r="AD536" s="1354"/>
      <c r="AE536" s="1354"/>
      <c r="AF536" s="1354"/>
      <c r="AG536" s="1354"/>
      <c r="AH536" s="1354"/>
      <c r="AI536" s="1354"/>
      <c r="AJ536" s="1354"/>
      <c r="AK536" s="1354"/>
      <c r="AL536" s="1354"/>
      <c r="AM536" s="1354"/>
      <c r="AN536" s="1354"/>
      <c r="AO536" s="1354"/>
      <c r="AP536" s="1354"/>
      <c r="AQ536" s="1354"/>
      <c r="AR536" s="1354"/>
      <c r="AS536" s="1354"/>
      <c r="AT536" s="1354"/>
      <c r="AU536" s="1354"/>
      <c r="AV536" s="1354"/>
      <c r="AW536" s="1354"/>
      <c r="AX536" s="1354"/>
      <c r="AY536" s="1354"/>
      <c r="AZ536" s="1354"/>
      <c r="BA536" s="1354"/>
      <c r="BB536" s="1354"/>
      <c r="BC536" s="1354"/>
      <c r="BD536" s="1354"/>
      <c r="BE536" s="1354"/>
      <c r="BF536" s="1354"/>
      <c r="BG536" s="1354"/>
      <c r="BH536" s="1354"/>
      <c r="BI536" s="1354"/>
      <c r="BJ536" s="1354"/>
      <c r="BK536" s="1354"/>
      <c r="BL536" s="1354"/>
      <c r="BM536" s="1354"/>
      <c r="BN536" s="937"/>
      <c r="BO536" s="486"/>
      <c r="BP536" s="486"/>
      <c r="BQ536" s="486"/>
      <c r="BR536" s="486"/>
      <c r="BS536" s="486"/>
      <c r="BT536" s="486"/>
      <c r="BU536" s="486"/>
    </row>
    <row r="537" spans="2:77" s="920" customFormat="1" ht="18.95" customHeight="1">
      <c r="D537" s="499" t="s">
        <v>3479</v>
      </c>
      <c r="E537" s="499"/>
      <c r="F537" s="499"/>
      <c r="H537" s="935"/>
      <c r="I537" s="1354"/>
      <c r="J537" s="1354"/>
      <c r="K537" s="1354"/>
      <c r="L537" s="1354"/>
      <c r="M537" s="1354"/>
      <c r="N537" s="1354"/>
      <c r="O537" s="1354"/>
      <c r="P537" s="1354"/>
      <c r="Q537" s="1354"/>
      <c r="R537" s="1354"/>
      <c r="S537" s="1354"/>
      <c r="T537" s="1354"/>
      <c r="U537" s="1354"/>
      <c r="V537" s="1354"/>
      <c r="W537" s="1354"/>
      <c r="X537" s="1354"/>
      <c r="Y537" s="1354"/>
      <c r="Z537" s="1354"/>
      <c r="AA537" s="1354"/>
      <c r="AB537" s="1354"/>
      <c r="AC537" s="1354"/>
      <c r="AD537" s="1354"/>
      <c r="AE537" s="1354"/>
      <c r="AF537" s="1354"/>
      <c r="AG537" s="1354"/>
      <c r="AH537" s="1354"/>
      <c r="AI537" s="1354"/>
      <c r="AJ537" s="1354"/>
      <c r="AK537" s="1354"/>
      <c r="AL537" s="1354"/>
      <c r="AM537" s="1354"/>
      <c r="AN537" s="1354"/>
      <c r="AO537" s="1354"/>
      <c r="AP537" s="1354"/>
      <c r="AQ537" s="1354"/>
      <c r="AR537" s="1354"/>
      <c r="AS537" s="1354"/>
      <c r="AT537" s="1354"/>
      <c r="AU537" s="1354"/>
      <c r="AV537" s="1354"/>
      <c r="AW537" s="1354"/>
      <c r="AX537" s="1354"/>
      <c r="AY537" s="1354"/>
      <c r="AZ537" s="1354"/>
      <c r="BA537" s="1354"/>
      <c r="BB537" s="1354"/>
      <c r="BC537" s="978" t="s">
        <v>1557</v>
      </c>
      <c r="BD537" s="1354"/>
      <c r="BE537" s="1354"/>
      <c r="BF537" s="1979">
        <f>BF534+BF533</f>
        <v>42</v>
      </c>
      <c r="BG537" s="955"/>
      <c r="BH537" s="971"/>
      <c r="BI537" s="1354"/>
      <c r="BJ537" s="1354"/>
      <c r="BK537" s="1354"/>
      <c r="BL537" s="1354"/>
      <c r="BM537" s="1354"/>
      <c r="BN537" s="937"/>
      <c r="BO537" s="486"/>
      <c r="BP537" s="486"/>
      <c r="BQ537" s="486"/>
      <c r="BR537" s="486"/>
      <c r="BS537" s="486"/>
      <c r="BT537" s="486"/>
      <c r="BU537" s="486"/>
    </row>
    <row r="538" spans="2:77" s="920" customFormat="1" ht="5.0999999999999996" customHeight="1">
      <c r="D538" s="499" t="s">
        <v>3479</v>
      </c>
      <c r="E538" s="499"/>
      <c r="F538" s="499"/>
      <c r="H538" s="935"/>
      <c r="I538" s="1354"/>
      <c r="J538" s="1354"/>
      <c r="K538" s="1354"/>
      <c r="L538" s="1354"/>
      <c r="M538" s="1354"/>
      <c r="N538" s="1354"/>
      <c r="O538" s="1354"/>
      <c r="P538" s="1354"/>
      <c r="Q538" s="1354"/>
      <c r="R538" s="1354"/>
      <c r="S538" s="1354"/>
      <c r="T538" s="1354"/>
      <c r="U538" s="1354"/>
      <c r="V538" s="1354"/>
      <c r="W538" s="1354"/>
      <c r="X538" s="1354"/>
      <c r="Y538" s="1354"/>
      <c r="Z538" s="1354"/>
      <c r="AA538" s="1354"/>
      <c r="AB538" s="1354"/>
      <c r="AC538" s="1354"/>
      <c r="AD538" s="1354"/>
      <c r="AE538" s="1354"/>
      <c r="AF538" s="1354"/>
      <c r="AG538" s="1354"/>
      <c r="AH538" s="1354"/>
      <c r="AI538" s="1354"/>
      <c r="AJ538" s="1354"/>
      <c r="AK538" s="1354"/>
      <c r="AL538" s="1354"/>
      <c r="AM538" s="1354"/>
      <c r="AN538" s="1354"/>
      <c r="AO538" s="1354"/>
      <c r="AP538" s="1354"/>
      <c r="AQ538" s="1354"/>
      <c r="AR538" s="1354"/>
      <c r="AS538" s="1354"/>
      <c r="AT538" s="1354"/>
      <c r="AU538" s="1354"/>
      <c r="AV538" s="1354"/>
      <c r="AW538" s="1354"/>
      <c r="AX538" s="1354"/>
      <c r="AY538" s="1354"/>
      <c r="AZ538" s="1354"/>
      <c r="BA538" s="1354"/>
      <c r="BB538" s="1354"/>
      <c r="BC538" s="1354"/>
      <c r="BD538" s="1354"/>
      <c r="BE538" s="1354"/>
      <c r="BF538" s="1354"/>
      <c r="BG538" s="1354"/>
      <c r="BH538" s="1354"/>
      <c r="BI538" s="1354"/>
      <c r="BJ538" s="1354"/>
      <c r="BK538" s="1354"/>
      <c r="BL538" s="1354"/>
      <c r="BM538" s="1354"/>
      <c r="BN538" s="937"/>
      <c r="BO538" s="486"/>
      <c r="BP538" s="486"/>
      <c r="BQ538" s="486"/>
      <c r="BR538" s="486"/>
      <c r="BS538" s="486"/>
      <c r="BT538" s="486"/>
      <c r="BU538" s="486"/>
    </row>
    <row r="539" spans="2:77" s="920" customFormat="1" ht="18.95" customHeight="1">
      <c r="D539" s="499" t="s">
        <v>3479</v>
      </c>
      <c r="E539" s="499"/>
      <c r="F539" s="499"/>
      <c r="H539" s="936"/>
      <c r="I539" s="945"/>
      <c r="J539" s="939"/>
      <c r="K539" s="939"/>
      <c r="L539" s="939"/>
      <c r="M539" s="939"/>
      <c r="N539" s="939"/>
      <c r="O539" s="939"/>
      <c r="P539" s="939"/>
      <c r="Q539" s="939"/>
      <c r="R539" s="939"/>
      <c r="S539" s="939"/>
      <c r="T539" s="939"/>
      <c r="U539" s="939"/>
      <c r="V539" s="939"/>
      <c r="W539" s="939"/>
      <c r="X539" s="939"/>
      <c r="Y539" s="939"/>
      <c r="Z539" s="939"/>
      <c r="AA539" s="939"/>
      <c r="AB539" s="939"/>
      <c r="AC539" s="939"/>
      <c r="AD539" s="939"/>
      <c r="AE539" s="939"/>
      <c r="AF539" s="939"/>
      <c r="AG539" s="939"/>
      <c r="AH539" s="939"/>
      <c r="AI539" s="939"/>
      <c r="AJ539" s="939"/>
      <c r="AK539" s="939"/>
      <c r="AL539" s="939"/>
      <c r="AM539" s="939"/>
      <c r="AN539" s="939"/>
      <c r="AO539" s="939"/>
      <c r="AP539" s="939"/>
      <c r="AQ539" s="939"/>
      <c r="AR539" s="939"/>
      <c r="AS539" s="939"/>
      <c r="AT539" s="939"/>
      <c r="AU539" s="939"/>
      <c r="AV539" s="939"/>
      <c r="AW539" s="939"/>
      <c r="AX539" s="939"/>
      <c r="AY539" s="939"/>
      <c r="AZ539" s="939"/>
      <c r="BA539" s="939"/>
      <c r="BB539" s="939"/>
      <c r="BC539" s="939"/>
      <c r="BD539" s="939"/>
      <c r="BE539" s="939"/>
      <c r="BF539" s="939"/>
      <c r="BG539" s="939"/>
      <c r="BH539" s="939"/>
      <c r="BI539" s="939"/>
      <c r="BJ539" s="939"/>
      <c r="BK539" s="939"/>
      <c r="BL539" s="939"/>
      <c r="BM539" s="939"/>
      <c r="BN539" s="940"/>
      <c r="BO539" s="486"/>
      <c r="BP539" s="486"/>
      <c r="BQ539" s="486"/>
      <c r="BR539" s="486"/>
      <c r="BS539" s="486"/>
      <c r="BT539" s="486"/>
      <c r="BU539" s="486"/>
    </row>
    <row r="540" spans="2:77" s="920" customFormat="1" ht="18.95" customHeight="1">
      <c r="C540" s="962"/>
      <c r="D540" s="962"/>
      <c r="E540" s="962"/>
      <c r="F540" s="962"/>
      <c r="I540" s="1057"/>
      <c r="BO540" s="486"/>
      <c r="BP540" s="486"/>
      <c r="BQ540" s="486"/>
      <c r="BR540" s="486"/>
      <c r="BS540" s="486"/>
      <c r="BT540" s="486"/>
      <c r="BU540" s="486"/>
    </row>
    <row r="541" spans="2:77" s="920" customFormat="1" ht="18.95" customHeight="1">
      <c r="C541" s="962"/>
      <c r="D541" s="962"/>
      <c r="E541" s="962"/>
      <c r="F541" s="962"/>
      <c r="J541" s="2228" t="s">
        <v>3473</v>
      </c>
      <c r="K541" s="2214"/>
      <c r="L541" s="2214"/>
      <c r="M541" s="2214"/>
      <c r="N541" s="2214"/>
      <c r="O541" s="2214"/>
      <c r="P541" s="2214"/>
      <c r="Q541" s="2214"/>
      <c r="R541" s="2214"/>
      <c r="S541" s="2214"/>
      <c r="T541" s="2214"/>
      <c r="U541" s="2214"/>
      <c r="V541" s="2214"/>
      <c r="W541" s="2214"/>
      <c r="X541" s="2214"/>
      <c r="Y541" s="2214"/>
      <c r="Z541" s="2214"/>
      <c r="AA541" s="2214"/>
      <c r="AB541" s="2214"/>
      <c r="AC541" s="2214"/>
      <c r="AD541" s="2214"/>
      <c r="AE541" s="2214"/>
      <c r="BP541" s="486"/>
      <c r="BQ541" s="486"/>
      <c r="BR541" s="486"/>
      <c r="BS541" s="486"/>
      <c r="BT541" s="486"/>
      <c r="BU541" s="486"/>
      <c r="BV541" s="486"/>
    </row>
    <row r="542" spans="2:77" s="920" customFormat="1" ht="18.95" customHeight="1">
      <c r="C542" s="962"/>
      <c r="D542" s="962"/>
      <c r="E542" s="962"/>
      <c r="F542" s="962"/>
      <c r="J542" s="1057"/>
      <c r="BS542" s="486"/>
      <c r="BT542" s="486"/>
      <c r="BU542" s="486"/>
      <c r="BV542" s="486"/>
      <c r="BW542" s="486"/>
      <c r="BX542" s="486"/>
      <c r="BY542" s="486"/>
    </row>
    <row r="543" spans="2:77" s="920" customFormat="1" ht="18.95" customHeight="1">
      <c r="C543" s="962"/>
      <c r="D543" s="962"/>
      <c r="E543" s="962"/>
      <c r="F543" s="962"/>
      <c r="J543" s="1049" t="s">
        <v>2325</v>
      </c>
    </row>
    <row r="544" spans="2:77" s="920" customFormat="1" ht="18.95" customHeight="1">
      <c r="C544" s="962"/>
      <c r="D544" s="962"/>
      <c r="E544" s="962"/>
      <c r="F544" s="962"/>
      <c r="J544" s="1057"/>
    </row>
    <row r="545" spans="2:115" s="920" customFormat="1" ht="18.95" customHeight="1">
      <c r="C545" s="962"/>
      <c r="D545" s="962"/>
      <c r="E545" s="962"/>
      <c r="F545" s="962"/>
      <c r="J545" s="1057"/>
    </row>
    <row r="546" spans="2:115" s="920" customFormat="1" ht="18.95" customHeight="1">
      <c r="C546" s="962"/>
      <c r="D546" s="962"/>
      <c r="E546" s="962"/>
      <c r="F546" s="962"/>
      <c r="J546" s="1057"/>
    </row>
    <row r="547" spans="2:115" s="920" customFormat="1" ht="18.95" customHeight="1">
      <c r="C547" s="962"/>
      <c r="D547" s="962"/>
      <c r="E547" s="962"/>
      <c r="F547" s="962"/>
      <c r="J547" s="1057"/>
    </row>
    <row r="548" spans="2:115" s="920" customFormat="1" ht="18.95" customHeight="1">
      <c r="C548" s="962"/>
      <c r="D548" s="962"/>
      <c r="E548" s="962"/>
      <c r="F548" s="962"/>
      <c r="J548" s="1057"/>
    </row>
    <row r="549" spans="2:115" s="920" customFormat="1" ht="18.95" customHeight="1">
      <c r="C549" s="962"/>
      <c r="D549" s="962"/>
      <c r="E549" s="962"/>
      <c r="F549" s="962"/>
      <c r="J549" s="1057"/>
    </row>
    <row r="550" spans="2:115" s="920" customFormat="1" ht="18.95" customHeight="1">
      <c r="C550" s="962"/>
      <c r="D550" s="962"/>
      <c r="E550" s="962"/>
      <c r="F550" s="962"/>
      <c r="J550" s="1057"/>
    </row>
    <row r="551" spans="2:115" s="920" customFormat="1" ht="18.95" customHeight="1">
      <c r="C551" s="962"/>
      <c r="D551" s="962"/>
      <c r="E551" s="962"/>
      <c r="F551" s="962"/>
      <c r="J551" s="1057"/>
    </row>
    <row r="552" spans="2:115" s="920" customFormat="1" ht="18.95" customHeight="1">
      <c r="C552" s="962"/>
      <c r="D552" s="962"/>
      <c r="E552" s="962"/>
      <c r="F552" s="962"/>
      <c r="J552" s="1057"/>
    </row>
    <row r="553" spans="2:115" s="920" customFormat="1" ht="18.95" customHeight="1">
      <c r="C553" s="962"/>
      <c r="D553" s="962"/>
      <c r="E553" s="962"/>
      <c r="F553" s="962"/>
      <c r="J553" s="1057"/>
    </row>
    <row r="554" spans="2:115" s="920" customFormat="1" ht="18.95" customHeight="1">
      <c r="C554" s="962"/>
      <c r="D554" s="962"/>
      <c r="E554" s="962"/>
      <c r="F554" s="962"/>
      <c r="J554" s="1057"/>
    </row>
    <row r="555" spans="2:115" s="920" customFormat="1" ht="18.95" customHeight="1">
      <c r="C555" s="962"/>
      <c r="D555" s="962"/>
      <c r="E555" s="962"/>
      <c r="F555" s="962"/>
      <c r="J555" s="1057"/>
    </row>
    <row r="556" spans="2:115" s="920" customFormat="1" ht="18.95" customHeight="1">
      <c r="J556" s="1057"/>
    </row>
    <row r="557" spans="2:115" s="920" customFormat="1" ht="18.95" customHeight="1">
      <c r="I557" s="1057"/>
    </row>
    <row r="558" spans="2:115" ht="5.0999999999999996" customHeight="1">
      <c r="C558" s="962"/>
      <c r="D558" s="962"/>
      <c r="E558" s="962"/>
      <c r="F558" s="962"/>
      <c r="G558"/>
      <c r="H558" s="2331"/>
      <c r="I558" s="2331"/>
      <c r="J558" s="2331"/>
      <c r="K558" s="2331"/>
      <c r="L558" s="2331"/>
      <c r="M558" s="2331"/>
      <c r="N558" s="2331"/>
      <c r="O558" s="2331"/>
      <c r="P558" s="2331"/>
      <c r="Y558" s="2326"/>
      <c r="Z558" s="2327"/>
      <c r="AA558" s="2327"/>
      <c r="AB558" s="2327"/>
      <c r="AC558" s="2327"/>
      <c r="AD558" s="2327"/>
      <c r="AE558" s="2327"/>
      <c r="AF558" s="2328"/>
      <c r="AG558" s="920"/>
      <c r="AH558" s="920"/>
      <c r="AI558" s="920"/>
      <c r="AJ558" s="920"/>
      <c r="AK558" s="920"/>
      <c r="AL558" s="920"/>
      <c r="AM558" s="920"/>
      <c r="AN558" s="920"/>
      <c r="AO558" s="920"/>
      <c r="AP558" s="920"/>
      <c r="AQ558" s="920"/>
      <c r="AR558" s="920"/>
      <c r="AS558" s="920"/>
      <c r="AT558" s="920"/>
      <c r="AU558" s="920"/>
      <c r="AV558" s="920"/>
      <c r="AW558" s="920"/>
      <c r="AX558" s="920"/>
      <c r="AY558" s="920"/>
      <c r="AZ558" s="920"/>
      <c r="BA558" s="920"/>
      <c r="BB558" s="920"/>
      <c r="BC558" s="920"/>
      <c r="BD558" s="920"/>
      <c r="BE558" s="920"/>
      <c r="BF558" s="920"/>
      <c r="BG558" s="920"/>
      <c r="BH558" s="920"/>
      <c r="BI558" s="920"/>
      <c r="BJ558" s="920"/>
      <c r="BK558" s="920"/>
      <c r="BL558" s="920"/>
      <c r="BM558" s="920"/>
      <c r="BN558" s="920"/>
      <c r="BO558" s="920"/>
      <c r="BP558" s="920"/>
    </row>
    <row r="559" spans="2:115" ht="18.95" customHeight="1">
      <c r="B559" s="920"/>
      <c r="C559" s="920"/>
      <c r="D559" s="920"/>
      <c r="E559" s="920"/>
      <c r="F559" s="920"/>
      <c r="G559"/>
      <c r="H559" s="2331"/>
      <c r="I559" s="1252" t="s">
        <v>1749</v>
      </c>
      <c r="J559" s="1253"/>
      <c r="K559" s="1253"/>
      <c r="L559" s="1253"/>
      <c r="M559" s="1254"/>
      <c r="N559" s="1253"/>
      <c r="O559" s="1254"/>
      <c r="P559" s="1253"/>
      <c r="Q559" s="2056" t="s">
        <v>3158</v>
      </c>
      <c r="R559" s="1253"/>
      <c r="S559" s="1253"/>
      <c r="T559" s="1253"/>
      <c r="U559" s="1254"/>
      <c r="V559" s="1255"/>
      <c r="W559" s="1255"/>
      <c r="X559" s="1255"/>
      <c r="Y559" s="1953" t="s">
        <v>3160</v>
      </c>
      <c r="Z559" s="908"/>
      <c r="AA559" s="908"/>
      <c r="AB559" s="908"/>
      <c r="AC559" s="908"/>
      <c r="AD559" s="908"/>
      <c r="AE559" s="908"/>
      <c r="AF559" s="909"/>
      <c r="AI559" s="920"/>
      <c r="AJ559" s="920"/>
      <c r="AK559" s="920"/>
      <c r="AL559" s="920"/>
      <c r="BH559" s="920"/>
      <c r="BI559" s="920"/>
      <c r="BJ559" s="920"/>
      <c r="BK559" s="920"/>
      <c r="BL559" s="920"/>
      <c r="BM559" s="920"/>
      <c r="BN559" s="920"/>
      <c r="BV559" s="920"/>
      <c r="BW559" s="920"/>
      <c r="BX559" s="920"/>
      <c r="BY559" s="920"/>
      <c r="BZ559" s="920"/>
      <c r="CA559" s="920"/>
      <c r="CB559" s="920"/>
      <c r="CC559" s="920"/>
      <c r="CD559" s="920"/>
      <c r="CE559" s="920"/>
      <c r="CF559" s="920"/>
      <c r="CG559" s="920"/>
      <c r="CH559" s="920"/>
      <c r="CI559" s="920"/>
      <c r="CJ559" s="920"/>
      <c r="CK559" s="920"/>
      <c r="CL559" s="920"/>
      <c r="CM559" s="920"/>
      <c r="CN559" s="920"/>
      <c r="CO559" s="920"/>
      <c r="CP559" s="920"/>
      <c r="CQ559" s="920"/>
      <c r="CR559" s="920"/>
      <c r="CS559" s="920"/>
      <c r="CT559" s="920"/>
      <c r="CU559" s="920"/>
      <c r="CV559" s="920"/>
      <c r="CW559" s="920"/>
      <c r="CX559" s="920"/>
      <c r="CY559" s="920"/>
      <c r="CZ559" s="920"/>
      <c r="DA559" s="920"/>
      <c r="DB559" s="920"/>
      <c r="DC559" s="920"/>
      <c r="DD559" s="920"/>
      <c r="DE559" s="920"/>
      <c r="DF559" s="920"/>
      <c r="DG559" s="920"/>
      <c r="DH559" s="920"/>
      <c r="DI559" s="920"/>
      <c r="DJ559" s="920"/>
      <c r="DK559" s="920"/>
    </row>
    <row r="560" spans="2:115" ht="9.9499999999999993" customHeight="1">
      <c r="B560" s="920"/>
      <c r="C560" s="920"/>
      <c r="D560" s="920"/>
      <c r="E560" s="920"/>
      <c r="F560" s="920"/>
      <c r="G560"/>
      <c r="H560" s="916"/>
      <c r="I560" s="914"/>
      <c r="J560" s="914"/>
      <c r="K560" s="914"/>
      <c r="L560" s="914"/>
      <c r="M560" s="914"/>
      <c r="N560" s="914"/>
      <c r="O560" s="914"/>
      <c r="P560" s="914"/>
      <c r="Q560" s="941"/>
      <c r="R560" s="941"/>
      <c r="S560" s="941"/>
      <c r="T560" s="941"/>
      <c r="U560" s="941"/>
      <c r="V560" s="941"/>
      <c r="W560" s="941"/>
      <c r="X560" s="941"/>
      <c r="Y560" s="2331"/>
      <c r="Z560" s="2331"/>
      <c r="AA560" s="2331"/>
      <c r="AB560" s="2331"/>
      <c r="AC560" s="2331"/>
      <c r="AD560" s="2331"/>
      <c r="AE560" s="2331"/>
      <c r="AF560" s="2331"/>
      <c r="AG560" s="941"/>
      <c r="AH560" s="941"/>
      <c r="AI560" s="941"/>
      <c r="AJ560" s="941"/>
      <c r="AK560" s="941"/>
      <c r="AL560" s="941"/>
      <c r="AM560" s="941"/>
      <c r="AN560" s="941"/>
      <c r="AO560" s="941"/>
      <c r="AP560" s="941"/>
      <c r="AQ560" s="941"/>
      <c r="AR560" s="941"/>
      <c r="AS560" s="941"/>
      <c r="AT560" s="941"/>
      <c r="AU560" s="941"/>
      <c r="AV560" s="941"/>
      <c r="AW560" s="941"/>
      <c r="AX560" s="941"/>
      <c r="AY560" s="941"/>
      <c r="AZ560" s="941"/>
      <c r="BA560" s="941"/>
      <c r="BB560" s="941"/>
      <c r="BC560" s="941"/>
      <c r="BD560" s="941"/>
      <c r="BE560" s="941"/>
      <c r="BF560" s="941"/>
      <c r="BG560" s="941"/>
      <c r="BH560" s="941"/>
      <c r="BI560" s="941"/>
      <c r="BJ560" s="941"/>
      <c r="BK560" s="941"/>
      <c r="BL560" s="941"/>
      <c r="BM560" s="941"/>
      <c r="BN560" s="941"/>
      <c r="BO560" s="941"/>
      <c r="BP560" s="941"/>
      <c r="BQ560" s="941"/>
      <c r="BR560" s="941"/>
      <c r="BS560" s="941"/>
      <c r="BT560" s="941"/>
      <c r="BU560" s="941"/>
      <c r="BV560" s="941"/>
      <c r="BW560" s="941"/>
      <c r="BX560" s="941"/>
      <c r="BY560" s="941"/>
      <c r="BZ560" s="941"/>
      <c r="CA560" s="941"/>
      <c r="CB560" s="941"/>
      <c r="CC560" s="941"/>
      <c r="CD560" s="941"/>
      <c r="CE560" s="941"/>
      <c r="CF560" s="941"/>
      <c r="CG560" s="941"/>
      <c r="CH560" s="941"/>
      <c r="CI560" s="941"/>
      <c r="CJ560" s="941"/>
      <c r="CK560" s="941"/>
      <c r="CL560" s="941"/>
      <c r="CM560" s="941"/>
      <c r="CN560" s="942"/>
      <c r="CO560" s="920"/>
      <c r="CP560" s="920"/>
      <c r="CQ560" s="920"/>
      <c r="CR560" s="920"/>
      <c r="CS560" s="920"/>
      <c r="CT560" s="920"/>
      <c r="CU560" s="920"/>
      <c r="CV560" s="920"/>
      <c r="CW560" s="920"/>
      <c r="CX560" s="920"/>
      <c r="CY560" s="920"/>
      <c r="CZ560" s="920"/>
      <c r="DA560" s="920"/>
      <c r="DB560" s="920"/>
      <c r="DC560" s="920"/>
      <c r="DD560" s="920"/>
      <c r="DE560" s="920"/>
      <c r="DF560" s="920"/>
      <c r="DG560" s="920"/>
      <c r="DH560" s="920"/>
      <c r="DI560" s="920"/>
      <c r="DJ560" s="920"/>
      <c r="DK560" s="920"/>
    </row>
    <row r="561" spans="7:92" s="920" customFormat="1" ht="18.95" customHeight="1">
      <c r="H561" s="1847"/>
      <c r="I561" s="949" t="s">
        <v>1751</v>
      </c>
      <c r="J561" s="1397"/>
      <c r="K561" s="938"/>
      <c r="L561" s="938"/>
      <c r="M561" s="2890" t="s">
        <v>1179</v>
      </c>
      <c r="N561" s="2891"/>
      <c r="O561" s="2891"/>
      <c r="P561" s="2892"/>
      <c r="Q561" s="986" t="s">
        <v>1180</v>
      </c>
      <c r="R561" s="987" t="s">
        <v>1178</v>
      </c>
      <c r="S561" s="2890" t="s">
        <v>1179</v>
      </c>
      <c r="T561" s="2891"/>
      <c r="U561" s="2891"/>
      <c r="V561" s="2892"/>
      <c r="W561" s="986" t="s">
        <v>1180</v>
      </c>
      <c r="Z561" s="2325" t="s">
        <v>1630</v>
      </c>
      <c r="AA561" s="938"/>
      <c r="AB561" s="938"/>
      <c r="AC561" s="1154" t="s">
        <v>2299</v>
      </c>
      <c r="AD561" s="1155"/>
      <c r="AE561" s="1155"/>
      <c r="AF561" s="1155"/>
      <c r="AG561" s="1155"/>
      <c r="AH561" s="1156"/>
      <c r="AI561" s="946" t="s">
        <v>1115</v>
      </c>
      <c r="AT561" s="926" t="s">
        <v>1544</v>
      </c>
      <c r="AU561" s="927"/>
      <c r="AV561" s="928"/>
      <c r="AW561" s="926" t="s">
        <v>1623</v>
      </c>
      <c r="AX561" s="927"/>
      <c r="AY561" s="928"/>
      <c r="CN561" s="937"/>
    </row>
    <row r="562" spans="7:92" s="920" customFormat="1" ht="9.9499999999999993" customHeight="1">
      <c r="H562" s="1847"/>
      <c r="I562" s="2325"/>
      <c r="J562" s="2325"/>
      <c r="CN562" s="937"/>
    </row>
    <row r="563" spans="7:92" s="920" customFormat="1" ht="18.95" customHeight="1">
      <c r="H563" s="1847"/>
      <c r="I563" s="949" t="s">
        <v>1627</v>
      </c>
      <c r="J563" s="1936"/>
      <c r="K563" s="938"/>
      <c r="L563" s="938"/>
      <c r="M563" s="982" t="s">
        <v>1521</v>
      </c>
      <c r="N563" s="983"/>
      <c r="O563" s="983"/>
      <c r="P563" s="983"/>
      <c r="Q563" s="986" t="s">
        <v>912</v>
      </c>
      <c r="R563" s="910" t="s">
        <v>1656</v>
      </c>
      <c r="S563" s="981"/>
      <c r="T563" s="938"/>
      <c r="U563" s="982" t="s">
        <v>1521</v>
      </c>
      <c r="V563" s="983"/>
      <c r="W563" s="983"/>
      <c r="X563" s="983"/>
      <c r="Y563" s="986" t="s">
        <v>912</v>
      </c>
      <c r="Z563" s="1056" t="s">
        <v>1767</v>
      </c>
      <c r="AA563" s="1056"/>
      <c r="AB563" s="1056"/>
      <c r="AC563" s="982" t="s">
        <v>742</v>
      </c>
      <c r="AD563" s="983"/>
      <c r="AE563" s="983"/>
      <c r="AF563" s="946" t="s">
        <v>1115</v>
      </c>
      <c r="AH563" s="1056" t="s">
        <v>1752</v>
      </c>
      <c r="AI563" s="1056"/>
      <c r="AJ563" s="1056"/>
      <c r="AK563" s="982" t="s">
        <v>1521</v>
      </c>
      <c r="AL563" s="983"/>
      <c r="AM563" s="983"/>
      <c r="AN563" s="983"/>
      <c r="AO563" s="984"/>
      <c r="AQ563" s="1056" t="s">
        <v>2289</v>
      </c>
      <c r="AR563" s="1056"/>
      <c r="AS563" s="1056"/>
      <c r="AT563" s="982" t="s">
        <v>1521</v>
      </c>
      <c r="AU563" s="983"/>
      <c r="AV563" s="983"/>
      <c r="AW563" s="983"/>
      <c r="AX563" s="984"/>
      <c r="CN563" s="937"/>
    </row>
    <row r="564" spans="7:92" s="920" customFormat="1" ht="18.95" customHeight="1">
      <c r="H564" s="1847"/>
      <c r="I564" s="1057"/>
      <c r="CN564" s="937"/>
    </row>
    <row r="565" spans="7:92" s="920" customFormat="1" ht="18.95" customHeight="1">
      <c r="H565" s="1847"/>
      <c r="I565" s="2880" t="s">
        <v>1559</v>
      </c>
      <c r="J565" s="2810" t="s">
        <v>1760</v>
      </c>
      <c r="K565" s="2811"/>
      <c r="L565" s="2811"/>
      <c r="M565" s="2812"/>
      <c r="N565" s="2810" t="s">
        <v>1748</v>
      </c>
      <c r="O565" s="2811"/>
      <c r="P565" s="2811"/>
      <c r="Q565" s="2812"/>
      <c r="R565" s="2810" t="s">
        <v>1747</v>
      </c>
      <c r="S565" s="2811"/>
      <c r="T565" s="2812"/>
      <c r="U565" s="2810" t="s">
        <v>3070</v>
      </c>
      <c r="V565" s="2798"/>
      <c r="W565" s="2798"/>
      <c r="X565" s="2799"/>
      <c r="Y565" s="2797" t="s">
        <v>1586</v>
      </c>
      <c r="Z565" s="2798"/>
      <c r="AA565" s="2798"/>
      <c r="AB565" s="2798"/>
      <c r="AC565" s="2798"/>
      <c r="AD565" s="2798"/>
      <c r="AE565" s="2798"/>
      <c r="AF565" s="2798"/>
      <c r="AG565" s="2798"/>
      <c r="AH565" s="2799"/>
      <c r="AI565" s="2810" t="s">
        <v>1763</v>
      </c>
      <c r="AJ565" s="2798"/>
      <c r="AK565" s="2799"/>
      <c r="AL565" s="2797" t="s">
        <v>1534</v>
      </c>
      <c r="AM565" s="2798"/>
      <c r="AN565" s="2799"/>
      <c r="AO565" s="2810" t="s">
        <v>1727</v>
      </c>
      <c r="AP565" s="2812"/>
      <c r="AQ565" s="929" t="s">
        <v>1734</v>
      </c>
      <c r="AR565" s="930"/>
      <c r="AS565" s="930"/>
      <c r="AT565" s="930"/>
      <c r="AU565" s="930"/>
      <c r="AV565" s="930"/>
      <c r="AW565" s="930"/>
      <c r="AX565" s="930"/>
      <c r="AY565" s="930"/>
      <c r="AZ565" s="930"/>
      <c r="BA565" s="930"/>
      <c r="BB565" s="930"/>
      <c r="BC565" s="930"/>
      <c r="BD565" s="930"/>
      <c r="BE565" s="930"/>
      <c r="BF565" s="930"/>
      <c r="BG565" s="930"/>
      <c r="BH565" s="930"/>
      <c r="BI565" s="930"/>
      <c r="BJ565" s="930"/>
      <c r="BK565" s="930"/>
      <c r="BL565" s="930"/>
      <c r="BM565" s="930"/>
      <c r="BN565" s="930"/>
      <c r="BO565" s="930"/>
      <c r="BP565" s="930"/>
      <c r="BQ565" s="930"/>
      <c r="BR565" s="930"/>
      <c r="BS565" s="930"/>
      <c r="BT565" s="931"/>
      <c r="BU565" s="967"/>
      <c r="BV565" s="967"/>
      <c r="BW565" s="967"/>
      <c r="BX565" s="967"/>
      <c r="BY565" s="967"/>
      <c r="BZ565" s="967"/>
      <c r="CA565" s="929" t="s">
        <v>1741</v>
      </c>
      <c r="CB565" s="930"/>
      <c r="CC565" s="930"/>
      <c r="CD565" s="930"/>
      <c r="CE565" s="930"/>
      <c r="CF565" s="930"/>
      <c r="CG565" s="930"/>
      <c r="CH565" s="930"/>
      <c r="CI565" s="930"/>
      <c r="CJ565" s="930"/>
      <c r="CK565" s="930"/>
      <c r="CL565" s="931"/>
      <c r="CM565" s="2947"/>
      <c r="CN565" s="937"/>
    </row>
    <row r="566" spans="7:92" s="920" customFormat="1" ht="18.95" customHeight="1">
      <c r="H566" s="1847"/>
      <c r="I566" s="3016"/>
      <c r="J566" s="2839"/>
      <c r="K566" s="2840"/>
      <c r="L566" s="2840"/>
      <c r="M566" s="2841"/>
      <c r="N566" s="2839"/>
      <c r="O566" s="2840"/>
      <c r="P566" s="2840"/>
      <c r="Q566" s="2841"/>
      <c r="R566" s="2839"/>
      <c r="S566" s="2840"/>
      <c r="T566" s="2841"/>
      <c r="U566" s="2977"/>
      <c r="V566" s="2850"/>
      <c r="W566" s="2850"/>
      <c r="X566" s="2851"/>
      <c r="Y566" s="2800"/>
      <c r="Z566" s="2801"/>
      <c r="AA566" s="2801"/>
      <c r="AB566" s="2801"/>
      <c r="AC566" s="2801"/>
      <c r="AD566" s="2801"/>
      <c r="AE566" s="2801"/>
      <c r="AF566" s="2801"/>
      <c r="AG566" s="2801"/>
      <c r="AH566" s="2802"/>
      <c r="AI566" s="2977"/>
      <c r="AJ566" s="2850"/>
      <c r="AK566" s="2851"/>
      <c r="AL566" s="2977"/>
      <c r="AM566" s="2850"/>
      <c r="AN566" s="2851"/>
      <c r="AO566" s="2839"/>
      <c r="AP566" s="2841"/>
      <c r="AQ566" s="2810" t="s">
        <v>1740</v>
      </c>
      <c r="AR566" s="2798"/>
      <c r="AS566" s="2799"/>
      <c r="AT566" s="2810" t="s">
        <v>3147</v>
      </c>
      <c r="AU566" s="2798"/>
      <c r="AV566" s="2799"/>
      <c r="AW566" s="2810" t="s">
        <v>1728</v>
      </c>
      <c r="AX566" s="2811"/>
      <c r="AY566" s="2812"/>
      <c r="AZ566" s="1025" t="s">
        <v>1731</v>
      </c>
      <c r="BA566" s="930"/>
      <c r="BB566" s="930"/>
      <c r="BC566" s="930"/>
      <c r="BD566" s="930"/>
      <c r="BE566" s="930"/>
      <c r="BF566" s="930"/>
      <c r="BG566" s="930"/>
      <c r="BH566" s="930"/>
      <c r="BI566" s="1026"/>
      <c r="BJ566" s="930"/>
      <c r="BK566" s="930"/>
      <c r="BL566" s="1026"/>
      <c r="BM566" s="930"/>
      <c r="BN566" s="931"/>
      <c r="BO566" s="2810" t="s">
        <v>1739</v>
      </c>
      <c r="BP566" s="2798"/>
      <c r="BQ566" s="2799"/>
      <c r="BR566" s="2810" t="s">
        <v>1738</v>
      </c>
      <c r="BS566" s="2798"/>
      <c r="BT566" s="2798"/>
      <c r="BU566" s="930"/>
      <c r="BV566" s="930"/>
      <c r="BW566" s="931"/>
      <c r="BX566" s="2810" t="s">
        <v>1737</v>
      </c>
      <c r="BY566" s="2798"/>
      <c r="BZ566" s="2799"/>
      <c r="CA566" s="2797" t="s">
        <v>1735</v>
      </c>
      <c r="CB566" s="2798"/>
      <c r="CC566" s="2799"/>
      <c r="CD566" s="2797" t="s">
        <v>1618</v>
      </c>
      <c r="CE566" s="2798"/>
      <c r="CF566" s="2799"/>
      <c r="CG566" s="2797" t="s">
        <v>1698</v>
      </c>
      <c r="CH566" s="2798"/>
      <c r="CI566" s="2798"/>
      <c r="CJ566" s="930"/>
      <c r="CK566" s="930"/>
      <c r="CL566" s="931"/>
      <c r="CM566" s="3044"/>
      <c r="CN566" s="937"/>
    </row>
    <row r="567" spans="7:92" s="920" customFormat="1" ht="18.95" customHeight="1">
      <c r="H567" s="1847"/>
      <c r="I567" s="2881"/>
      <c r="J567" s="2813"/>
      <c r="K567" s="2814"/>
      <c r="L567" s="2814"/>
      <c r="M567" s="2815"/>
      <c r="N567" s="2813"/>
      <c r="O567" s="2814"/>
      <c r="P567" s="2814"/>
      <c r="Q567" s="2815"/>
      <c r="R567" s="2813"/>
      <c r="S567" s="2814"/>
      <c r="T567" s="2815"/>
      <c r="U567" s="2800"/>
      <c r="V567" s="2801"/>
      <c r="W567" s="2801"/>
      <c r="X567" s="2802"/>
      <c r="Y567" s="929" t="s">
        <v>699</v>
      </c>
      <c r="Z567" s="930"/>
      <c r="AA567" s="930"/>
      <c r="AB567" s="931"/>
      <c r="AC567" s="929" t="s">
        <v>700</v>
      </c>
      <c r="AD567" s="930"/>
      <c r="AE567" s="931"/>
      <c r="AF567" s="929" t="s">
        <v>1531</v>
      </c>
      <c r="AG567" s="930"/>
      <c r="AH567" s="931"/>
      <c r="AI567" s="2800"/>
      <c r="AJ567" s="2801"/>
      <c r="AK567" s="2802"/>
      <c r="AL567" s="2800"/>
      <c r="AM567" s="2801"/>
      <c r="AN567" s="2802"/>
      <c r="AO567" s="2813"/>
      <c r="AP567" s="2815"/>
      <c r="AQ567" s="2800"/>
      <c r="AR567" s="2801"/>
      <c r="AS567" s="2802"/>
      <c r="AT567" s="2800"/>
      <c r="AU567" s="2801"/>
      <c r="AV567" s="2802"/>
      <c r="AW567" s="2813"/>
      <c r="AX567" s="2814"/>
      <c r="AY567" s="2815"/>
      <c r="AZ567" s="2013" t="s">
        <v>2321</v>
      </c>
      <c r="BA567" s="2014"/>
      <c r="BB567" s="2015"/>
      <c r="BC567" s="2013" t="s">
        <v>2322</v>
      </c>
      <c r="BD567" s="2014"/>
      <c r="BE567" s="2015"/>
      <c r="BF567" s="2013" t="s">
        <v>2323</v>
      </c>
      <c r="BG567" s="2014"/>
      <c r="BH567" s="2015"/>
      <c r="BI567" s="2013" t="s">
        <v>1729</v>
      </c>
      <c r="BJ567" s="2014"/>
      <c r="BK567" s="2015"/>
      <c r="BL567" s="2013" t="s">
        <v>1730</v>
      </c>
      <c r="BM567" s="2014"/>
      <c r="BN567" s="2015"/>
      <c r="BO567" s="2800"/>
      <c r="BP567" s="2801"/>
      <c r="BQ567" s="2802"/>
      <c r="BR567" s="2800"/>
      <c r="BS567" s="2801"/>
      <c r="BT567" s="2802"/>
      <c r="BU567" s="1033" t="s">
        <v>1733</v>
      </c>
      <c r="BV567" s="1034"/>
      <c r="BW567" s="1039"/>
      <c r="BX567" s="2800"/>
      <c r="BY567" s="2801"/>
      <c r="BZ567" s="2802"/>
      <c r="CA567" s="2800"/>
      <c r="CB567" s="2801"/>
      <c r="CC567" s="2802"/>
      <c r="CD567" s="2800"/>
      <c r="CE567" s="2801"/>
      <c r="CF567" s="2802"/>
      <c r="CG567" s="2800"/>
      <c r="CH567" s="2801"/>
      <c r="CI567" s="2802"/>
      <c r="CJ567" s="1033" t="s">
        <v>1743</v>
      </c>
      <c r="CK567" s="1034"/>
      <c r="CL567" s="1039"/>
      <c r="CM567" s="2948"/>
      <c r="CN567" s="937"/>
    </row>
    <row r="568" spans="7:92" s="920" customFormat="1" ht="18.95" customHeight="1">
      <c r="H568" s="1847"/>
      <c r="I568" s="932" t="s">
        <v>737</v>
      </c>
      <c r="J568" s="2890" t="s">
        <v>1179</v>
      </c>
      <c r="K568" s="2891"/>
      <c r="L568" s="2891"/>
      <c r="M568" s="2892"/>
      <c r="N568" s="2890" t="s">
        <v>1521</v>
      </c>
      <c r="O568" s="2891"/>
      <c r="P568" s="2891"/>
      <c r="Q568" s="2892"/>
      <c r="R568" s="3045" t="s">
        <v>742</v>
      </c>
      <c r="S568" s="3046"/>
      <c r="T568" s="3047"/>
      <c r="U568" s="954" t="s">
        <v>1526</v>
      </c>
      <c r="V568" s="955"/>
      <c r="W568" s="955"/>
      <c r="X568" s="971"/>
      <c r="Y568" s="932" t="s">
        <v>1560</v>
      </c>
      <c r="Z568" s="933"/>
      <c r="AA568" s="933"/>
      <c r="AB568" s="934"/>
      <c r="AC568" s="932">
        <v>12345</v>
      </c>
      <c r="AD568" s="933"/>
      <c r="AE568" s="934"/>
      <c r="AF568" s="954" t="s">
        <v>1518</v>
      </c>
      <c r="AG568" s="955"/>
      <c r="AH568" s="971"/>
      <c r="AI568" s="932" t="s">
        <v>1532</v>
      </c>
      <c r="AJ568" s="933"/>
      <c r="AK568" s="934"/>
      <c r="AL568" s="954" t="s">
        <v>1596</v>
      </c>
      <c r="AM568" s="955"/>
      <c r="AN568" s="971"/>
      <c r="AO568" s="954">
        <v>1</v>
      </c>
      <c r="AP568" s="971"/>
      <c r="AQ568" s="1126">
        <v>94.67</v>
      </c>
      <c r="AR568" s="1007"/>
      <c r="AS568" s="1008"/>
      <c r="AT568" s="1126">
        <v>12.91</v>
      </c>
      <c r="AU568" s="1007"/>
      <c r="AV568" s="1008"/>
      <c r="AW568" s="1126">
        <v>7</v>
      </c>
      <c r="AX568" s="1007"/>
      <c r="AY568" s="1008"/>
      <c r="AZ568" s="1126">
        <v>4</v>
      </c>
      <c r="BA568" s="1007"/>
      <c r="BB568" s="1008"/>
      <c r="BC568" s="1126">
        <v>0</v>
      </c>
      <c r="BD568" s="1007"/>
      <c r="BE568" s="1008"/>
      <c r="BF568" s="1126">
        <v>0</v>
      </c>
      <c r="BG568" s="1007"/>
      <c r="BH568" s="1008"/>
      <c r="BI568" s="1126">
        <v>0</v>
      </c>
      <c r="BJ568" s="1007"/>
      <c r="BK568" s="1008"/>
      <c r="BL568" s="1126">
        <v>0</v>
      </c>
      <c r="BM568" s="1007"/>
      <c r="BN568" s="1008"/>
      <c r="BO568" s="1128">
        <f>(AT568*AW568)+AZ568+BI568+BL568</f>
        <v>94.37</v>
      </c>
      <c r="BP568" s="1007"/>
      <c r="BQ568" s="1008"/>
      <c r="BR568" s="3025">
        <f>AQ568-BO568</f>
        <v>0.29999999999999716</v>
      </c>
      <c r="BS568" s="3026"/>
      <c r="BT568" s="3027"/>
      <c r="BU568" s="1129">
        <f>BR568/AQ568</f>
        <v>3.1689025034329476E-3</v>
      </c>
      <c r="BV568" s="1007"/>
      <c r="BW568" s="1008"/>
      <c r="BX568" s="1126">
        <f>AT568*AW568</f>
        <v>90.37</v>
      </c>
      <c r="BY568" s="1007"/>
      <c r="BZ568" s="1008"/>
      <c r="CA568" s="1431">
        <v>69</v>
      </c>
      <c r="CB568" s="1432"/>
      <c r="CC568" s="1433"/>
      <c r="CD568" s="1126">
        <v>69</v>
      </c>
      <c r="CE568" s="1007"/>
      <c r="CF568" s="1008"/>
      <c r="CG568" s="1126">
        <v>67</v>
      </c>
      <c r="CH568" s="1007"/>
      <c r="CI568" s="1008"/>
      <c r="CJ568" s="1126">
        <f>CD568-CG568</f>
        <v>2</v>
      </c>
      <c r="CK568" s="1007"/>
      <c r="CL568" s="1008"/>
      <c r="CM568" s="990" t="s">
        <v>1180</v>
      </c>
      <c r="CN568" s="937"/>
    </row>
    <row r="569" spans="7:92" s="920" customFormat="1" ht="18.95" customHeight="1">
      <c r="H569" s="1847"/>
      <c r="I569" s="932" t="s">
        <v>737</v>
      </c>
      <c r="J569" s="2890" t="s">
        <v>1179</v>
      </c>
      <c r="K569" s="2891"/>
      <c r="L569" s="2891"/>
      <c r="M569" s="2892"/>
      <c r="N569" s="2890" t="s">
        <v>1521</v>
      </c>
      <c r="O569" s="2891"/>
      <c r="P569" s="2891"/>
      <c r="Q569" s="2892"/>
      <c r="R569" s="3045" t="s">
        <v>742</v>
      </c>
      <c r="S569" s="3046"/>
      <c r="T569" s="3047"/>
      <c r="U569" s="954" t="s">
        <v>1526</v>
      </c>
      <c r="V569" s="955"/>
      <c r="W569" s="955"/>
      <c r="X569" s="971"/>
      <c r="Y569" s="932" t="s">
        <v>1560</v>
      </c>
      <c r="Z569" s="933"/>
      <c r="AA569" s="933"/>
      <c r="AB569" s="934"/>
      <c r="AC569" s="932">
        <v>12345</v>
      </c>
      <c r="AD569" s="933"/>
      <c r="AE569" s="934"/>
      <c r="AF569" s="954" t="s">
        <v>1518</v>
      </c>
      <c r="AG569" s="955"/>
      <c r="AH569" s="971"/>
      <c r="AI569" s="932" t="s">
        <v>1532</v>
      </c>
      <c r="AJ569" s="933"/>
      <c r="AK569" s="934"/>
      <c r="AL569" s="954" t="s">
        <v>1596</v>
      </c>
      <c r="AM569" s="955"/>
      <c r="AN569" s="971"/>
      <c r="AO569" s="954">
        <v>2</v>
      </c>
      <c r="AP569" s="971"/>
      <c r="AQ569" s="1126">
        <v>99</v>
      </c>
      <c r="AR569" s="1007"/>
      <c r="AS569" s="1008"/>
      <c r="AT569" s="1126">
        <v>12.91</v>
      </c>
      <c r="AU569" s="1007"/>
      <c r="AV569" s="1008"/>
      <c r="AW569" s="1126">
        <v>7</v>
      </c>
      <c r="AX569" s="1007"/>
      <c r="AY569" s="1008"/>
      <c r="AZ569" s="1126">
        <v>8</v>
      </c>
      <c r="BA569" s="1007"/>
      <c r="BB569" s="1008"/>
      <c r="BC569" s="1126">
        <v>0</v>
      </c>
      <c r="BD569" s="1007"/>
      <c r="BE569" s="1008"/>
      <c r="BF569" s="1126">
        <v>0</v>
      </c>
      <c r="BG569" s="1007"/>
      <c r="BH569" s="1008"/>
      <c r="BI569" s="1126">
        <v>0</v>
      </c>
      <c r="BJ569" s="1007"/>
      <c r="BK569" s="1008"/>
      <c r="BL569" s="1126">
        <v>0</v>
      </c>
      <c r="BM569" s="1007"/>
      <c r="BN569" s="1008"/>
      <c r="BO569" s="1128">
        <f>(AT569*AW569)+AZ569+BI569+BL569</f>
        <v>98.37</v>
      </c>
      <c r="BP569" s="1007"/>
      <c r="BQ569" s="1008"/>
      <c r="BR569" s="3025">
        <f>BO569-AQ569</f>
        <v>-0.62999999999999545</v>
      </c>
      <c r="BS569" s="3026"/>
      <c r="BT569" s="3027"/>
      <c r="BU569" s="1129">
        <f>BR569/AQ569</f>
        <v>-6.3636363636363179E-3</v>
      </c>
      <c r="BV569" s="1007"/>
      <c r="BW569" s="1008"/>
      <c r="BX569" s="1126">
        <f>AT569*AW569</f>
        <v>90.37</v>
      </c>
      <c r="BY569" s="1007"/>
      <c r="BZ569" s="1008"/>
      <c r="CA569" s="1431">
        <v>69</v>
      </c>
      <c r="CB569" s="1432"/>
      <c r="CC569" s="1433"/>
      <c r="CD569" s="1126">
        <v>69</v>
      </c>
      <c r="CE569" s="1007"/>
      <c r="CF569" s="1008"/>
      <c r="CG569" s="1126">
        <v>67</v>
      </c>
      <c r="CH569" s="1007"/>
      <c r="CI569" s="1008"/>
      <c r="CJ569" s="1126">
        <f>CD569-CG569</f>
        <v>2</v>
      </c>
      <c r="CK569" s="1007"/>
      <c r="CL569" s="1008"/>
      <c r="CM569" s="2023"/>
      <c r="CN569" s="937"/>
    </row>
    <row r="570" spans="7:92" s="920" customFormat="1" ht="18.95" customHeight="1">
      <c r="H570" s="1847"/>
      <c r="I570" s="932" t="s">
        <v>737</v>
      </c>
      <c r="J570" s="2890" t="s">
        <v>1179</v>
      </c>
      <c r="K570" s="2891"/>
      <c r="L570" s="2891"/>
      <c r="M570" s="2892"/>
      <c r="N570" s="2890" t="s">
        <v>1521</v>
      </c>
      <c r="O570" s="2891"/>
      <c r="P570" s="2891"/>
      <c r="Q570" s="2892"/>
      <c r="R570" s="3045" t="s">
        <v>742</v>
      </c>
      <c r="S570" s="3046"/>
      <c r="T570" s="3047"/>
      <c r="U570" s="954" t="s">
        <v>1526</v>
      </c>
      <c r="V570" s="955"/>
      <c r="W570" s="955"/>
      <c r="X570" s="971"/>
      <c r="Y570" s="932" t="s">
        <v>1560</v>
      </c>
      <c r="Z570" s="933"/>
      <c r="AA570" s="933"/>
      <c r="AB570" s="934"/>
      <c r="AC570" s="932">
        <v>12345</v>
      </c>
      <c r="AD570" s="933"/>
      <c r="AE570" s="934"/>
      <c r="AF570" s="954" t="s">
        <v>1518</v>
      </c>
      <c r="AG570" s="955"/>
      <c r="AH570" s="971"/>
      <c r="AI570" s="932" t="s">
        <v>1532</v>
      </c>
      <c r="AJ570" s="933"/>
      <c r="AK570" s="934"/>
      <c r="AL570" s="954" t="s">
        <v>1596</v>
      </c>
      <c r="AM570" s="955"/>
      <c r="AN570" s="971"/>
      <c r="AO570" s="954">
        <v>2</v>
      </c>
      <c r="AP570" s="971"/>
      <c r="AQ570" s="1126">
        <v>99</v>
      </c>
      <c r="AR570" s="1007"/>
      <c r="AS570" s="1008"/>
      <c r="AT570" s="1126">
        <v>12.91</v>
      </c>
      <c r="AU570" s="1007"/>
      <c r="AV570" s="1008"/>
      <c r="AW570" s="1126">
        <v>7</v>
      </c>
      <c r="AX570" s="1007"/>
      <c r="AY570" s="1008"/>
      <c r="AZ570" s="1126">
        <v>8</v>
      </c>
      <c r="BA570" s="1007"/>
      <c r="BB570" s="1008"/>
      <c r="BC570" s="1126">
        <v>0</v>
      </c>
      <c r="BD570" s="1007"/>
      <c r="BE570" s="1008"/>
      <c r="BF570" s="1126">
        <v>0</v>
      </c>
      <c r="BG570" s="1007"/>
      <c r="BH570" s="1008"/>
      <c r="BI570" s="1126">
        <v>0</v>
      </c>
      <c r="BJ570" s="1007"/>
      <c r="BK570" s="1008"/>
      <c r="BL570" s="1126">
        <v>0</v>
      </c>
      <c r="BM570" s="1007"/>
      <c r="BN570" s="1008"/>
      <c r="BO570" s="1128">
        <f>(AT570*AW570)+AZ570+BI570+BL570</f>
        <v>98.37</v>
      </c>
      <c r="BP570" s="1007"/>
      <c r="BQ570" s="1008"/>
      <c r="BR570" s="3025">
        <f>BO570-AQ570</f>
        <v>-0.62999999999999545</v>
      </c>
      <c r="BS570" s="3026"/>
      <c r="BT570" s="3027"/>
      <c r="BU570" s="1129">
        <f>BR570/AQ570</f>
        <v>-6.3636363636363179E-3</v>
      </c>
      <c r="BV570" s="1007"/>
      <c r="BW570" s="1008"/>
      <c r="BX570" s="1126">
        <f>AT570*AW570</f>
        <v>90.37</v>
      </c>
      <c r="BY570" s="1007"/>
      <c r="BZ570" s="1008"/>
      <c r="CA570" s="1431">
        <v>69</v>
      </c>
      <c r="CB570" s="1432"/>
      <c r="CC570" s="1433"/>
      <c r="CD570" s="1126">
        <v>69</v>
      </c>
      <c r="CE570" s="1007"/>
      <c r="CF570" s="1008"/>
      <c r="CG570" s="1126">
        <v>67</v>
      </c>
      <c r="CH570" s="1007"/>
      <c r="CI570" s="1008"/>
      <c r="CJ570" s="1126">
        <f>CD570-CG570</f>
        <v>2</v>
      </c>
      <c r="CK570" s="1007"/>
      <c r="CL570" s="1008"/>
      <c r="CM570" s="991"/>
      <c r="CN570" s="937"/>
    </row>
    <row r="571" spans="7:92" s="920" customFormat="1" ht="18.95" customHeight="1">
      <c r="H571" s="936"/>
      <c r="I571" s="945"/>
      <c r="J571" s="939"/>
      <c r="K571" s="939"/>
      <c r="L571" s="939"/>
      <c r="M571" s="939"/>
      <c r="N571" s="939"/>
      <c r="O571" s="939"/>
      <c r="P571" s="939"/>
      <c r="Q571" s="939"/>
      <c r="R571" s="939"/>
      <c r="S571" s="939"/>
      <c r="T571" s="939"/>
      <c r="U571" s="939"/>
      <c r="V571" s="939"/>
      <c r="W571" s="939"/>
      <c r="X571" s="939"/>
      <c r="Y571" s="939"/>
      <c r="Z571" s="939"/>
      <c r="AA571" s="939"/>
      <c r="AB571" s="939"/>
      <c r="AC571" s="939"/>
      <c r="AD571" s="939"/>
      <c r="AE571" s="939"/>
      <c r="AF571" s="939"/>
      <c r="AG571" s="939"/>
      <c r="AH571" s="939"/>
      <c r="AI571" s="939"/>
      <c r="AJ571" s="939"/>
      <c r="AK571" s="939"/>
      <c r="AL571" s="939"/>
      <c r="AM571" s="939"/>
      <c r="AN571" s="939"/>
      <c r="AO571" s="939"/>
      <c r="AP571" s="939"/>
      <c r="AQ571" s="939"/>
      <c r="AR571" s="939"/>
      <c r="AS571" s="939"/>
      <c r="AT571" s="939"/>
      <c r="AU571" s="939"/>
      <c r="AV571" s="939"/>
      <c r="AW571" s="939"/>
      <c r="AX571" s="939"/>
      <c r="AY571" s="939"/>
      <c r="AZ571" s="939"/>
      <c r="BA571" s="939"/>
      <c r="BB571" s="939"/>
      <c r="BC571" s="939"/>
      <c r="BD571" s="939"/>
      <c r="BE571" s="939"/>
      <c r="BF571" s="939"/>
      <c r="BG571" s="939"/>
      <c r="BH571" s="939"/>
      <c r="BI571" s="939"/>
      <c r="BJ571" s="939"/>
      <c r="BK571" s="939"/>
      <c r="BL571" s="939"/>
      <c r="BM571" s="939"/>
      <c r="BN571" s="939"/>
      <c r="BO571" s="939"/>
      <c r="BP571" s="939"/>
      <c r="BQ571" s="939"/>
      <c r="BR571" s="939"/>
      <c r="BS571" s="939"/>
      <c r="BT571" s="939"/>
      <c r="BU571" s="939"/>
      <c r="BV571" s="939"/>
      <c r="BW571" s="939"/>
      <c r="BX571" s="939"/>
      <c r="BY571" s="939"/>
      <c r="BZ571" s="939"/>
      <c r="CA571" s="939"/>
      <c r="CB571" s="939"/>
      <c r="CC571" s="939"/>
      <c r="CD571" s="939"/>
      <c r="CE571" s="939"/>
      <c r="CF571" s="939"/>
      <c r="CG571" s="939"/>
      <c r="CH571" s="939"/>
      <c r="CI571" s="939"/>
      <c r="CJ571" s="939"/>
      <c r="CK571" s="939"/>
      <c r="CL571" s="939"/>
      <c r="CM571" s="939"/>
      <c r="CN571" s="940"/>
    </row>
    <row r="572" spans="7:92" s="920" customFormat="1" ht="18.95" customHeight="1">
      <c r="I572" s="1057"/>
    </row>
    <row r="573" spans="7:92" s="920" customFormat="1" ht="18.95" customHeight="1">
      <c r="J573" s="1057"/>
    </row>
    <row r="574" spans="7:92" ht="18.95" customHeight="1">
      <c r="G574" s="924" t="s">
        <v>3680</v>
      </c>
      <c r="J574" s="488"/>
      <c r="S574" s="488"/>
      <c r="Y574" s="486" t="s">
        <v>3617</v>
      </c>
      <c r="AG574" s="488"/>
      <c r="AX574" s="488"/>
      <c r="BK574" s="1057"/>
      <c r="BO574" s="1057"/>
    </row>
    <row r="575" spans="7:92" s="920" customFormat="1" ht="18.95" customHeight="1">
      <c r="J575" s="1057"/>
      <c r="AG575" s="488"/>
      <c r="AU575" s="488"/>
      <c r="BL575" s="1057"/>
    </row>
    <row r="576" spans="7:92" ht="5.0999999999999996" customHeight="1">
      <c r="G576"/>
      <c r="H576" s="2331"/>
      <c r="I576" s="2326"/>
      <c r="J576" s="2327"/>
      <c r="K576" s="2327"/>
      <c r="L576" s="2327"/>
      <c r="M576" s="2327"/>
      <c r="N576" s="2327"/>
      <c r="O576" s="2327"/>
      <c r="P576" s="2328"/>
      <c r="Q576" s="2331"/>
      <c r="R576" s="2331"/>
      <c r="S576" s="2331"/>
      <c r="T576" s="2331"/>
      <c r="U576" s="2331"/>
      <c r="V576" s="2331"/>
      <c r="W576" s="2331"/>
      <c r="X576" s="920"/>
      <c r="Y576" s="920"/>
      <c r="Z576" s="920"/>
      <c r="AA576" s="920"/>
      <c r="AB576" s="920"/>
      <c r="AC576" s="920"/>
      <c r="AD576" s="920"/>
      <c r="AE576" s="920"/>
      <c r="AF576" s="920"/>
      <c r="AG576" s="920"/>
      <c r="AH576" s="920"/>
      <c r="AI576" s="920"/>
      <c r="AJ576" s="920"/>
    </row>
    <row r="577" spans="7:74" ht="18.95" customHeight="1">
      <c r="G577"/>
      <c r="H577" s="2331"/>
      <c r="I577" s="907" t="s">
        <v>2327</v>
      </c>
      <c r="J577" s="908"/>
      <c r="K577" s="908"/>
      <c r="L577" s="908"/>
      <c r="M577" s="908"/>
      <c r="N577" s="908"/>
      <c r="O577" s="908"/>
      <c r="P577" s="909"/>
      <c r="Q577" s="1020" t="s">
        <v>1519</v>
      </c>
      <c r="R577" s="1021"/>
      <c r="S577" s="1021"/>
      <c r="T577" s="1021"/>
      <c r="U577" s="1022"/>
      <c r="V577" s="1023"/>
      <c r="AB577" s="920"/>
      <c r="AC577" s="920"/>
      <c r="AD577" s="920"/>
      <c r="AE577" s="920"/>
      <c r="AF577" s="920"/>
      <c r="AG577" s="920"/>
      <c r="AH577" s="920"/>
      <c r="AI577" s="920"/>
      <c r="AJ577" s="920"/>
      <c r="AK577" s="920"/>
      <c r="AL577" s="920"/>
      <c r="AM577" s="920"/>
      <c r="AN577" s="920"/>
      <c r="AO577" s="920"/>
      <c r="AP577" s="920"/>
      <c r="AQ577" s="920"/>
      <c r="AR577" s="920"/>
      <c r="AS577" s="920"/>
      <c r="AT577" s="920"/>
      <c r="AU577" s="920"/>
      <c r="AV577" s="920"/>
      <c r="AW577" s="920"/>
      <c r="AX577" s="920"/>
      <c r="AY577" s="920"/>
      <c r="AZ577" s="920"/>
      <c r="BA577" s="920"/>
      <c r="BB577" s="920"/>
      <c r="BC577" s="920"/>
      <c r="BD577" s="920"/>
      <c r="BE577" s="920"/>
      <c r="BF577" s="920"/>
      <c r="BG577" s="920"/>
      <c r="BH577" s="920"/>
      <c r="BI577" s="920"/>
      <c r="BJ577" s="920"/>
      <c r="BK577" s="920"/>
      <c r="BL577" s="920"/>
      <c r="BM577" s="920"/>
      <c r="BN577" s="920"/>
      <c r="BO577" s="920"/>
      <c r="BP577" s="920"/>
      <c r="BQ577" s="920"/>
      <c r="BR577" s="920"/>
      <c r="BS577" s="920"/>
      <c r="BT577" s="920"/>
      <c r="BU577" s="920"/>
      <c r="BV577" s="920"/>
    </row>
    <row r="578" spans="7:74" ht="9.9499999999999993" customHeight="1">
      <c r="G578"/>
      <c r="H578" s="916"/>
      <c r="I578" s="2331"/>
      <c r="J578" s="2331"/>
      <c r="K578" s="2331"/>
      <c r="L578" s="2331"/>
      <c r="M578" s="2331"/>
      <c r="N578" s="2331"/>
      <c r="O578" s="2331"/>
      <c r="P578" s="2331"/>
      <c r="Q578" s="1317"/>
      <c r="R578" s="1317"/>
      <c r="S578" s="1317"/>
      <c r="T578" s="1317"/>
      <c r="U578" s="1317"/>
      <c r="V578" s="1317"/>
      <c r="W578" s="1317"/>
      <c r="X578" s="1316"/>
      <c r="Y578" s="1316"/>
      <c r="Z578" s="1316"/>
      <c r="AA578" s="1316"/>
      <c r="AB578" s="1316"/>
      <c r="AC578" s="1316"/>
      <c r="AD578" s="1316"/>
      <c r="AE578" s="1316"/>
      <c r="AF578" s="1316"/>
      <c r="AG578" s="1316"/>
      <c r="AH578" s="1316"/>
      <c r="AI578" s="1316"/>
      <c r="AJ578" s="1316"/>
      <c r="AK578" s="1316"/>
      <c r="AL578" s="1316"/>
      <c r="AM578" s="1316"/>
      <c r="AN578" s="1316"/>
      <c r="AO578" s="942"/>
      <c r="AP578" s="920"/>
      <c r="AQ578" s="920"/>
      <c r="AR578" s="920"/>
      <c r="AS578" s="920"/>
      <c r="AT578" s="920"/>
      <c r="AU578" s="920"/>
      <c r="AV578" s="920"/>
      <c r="AW578" s="920"/>
      <c r="AX578" s="920"/>
      <c r="AY578" s="920"/>
      <c r="AZ578" s="920"/>
      <c r="BA578" s="920"/>
      <c r="BB578" s="920"/>
      <c r="BC578" s="920"/>
      <c r="BD578" s="920"/>
      <c r="BE578" s="920"/>
      <c r="BF578" s="920"/>
      <c r="BG578" s="920"/>
      <c r="BH578" s="920"/>
      <c r="BI578" s="920"/>
      <c r="BJ578" s="920"/>
      <c r="BK578" s="920"/>
      <c r="BL578" s="920"/>
      <c r="BM578" s="920"/>
      <c r="BN578" s="920"/>
      <c r="BO578" s="920"/>
      <c r="BP578" s="920"/>
      <c r="BQ578" s="920"/>
      <c r="BR578" s="920"/>
      <c r="BS578" s="920"/>
      <c r="BT578" s="920"/>
      <c r="BU578" s="920"/>
      <c r="BV578" s="920"/>
    </row>
    <row r="579" spans="7:74" s="920" customFormat="1" ht="18.95" customHeight="1">
      <c r="H579" s="935"/>
      <c r="I579" s="949" t="s">
        <v>2024</v>
      </c>
      <c r="J579" s="938"/>
      <c r="K579" s="938"/>
      <c r="L579" s="2890" t="s">
        <v>1179</v>
      </c>
      <c r="M579" s="2891"/>
      <c r="N579" s="2891"/>
      <c r="O579" s="2892"/>
      <c r="P579" s="986" t="s">
        <v>1180</v>
      </c>
      <c r="R579" s="920" t="s">
        <v>1722</v>
      </c>
      <c r="U579" s="1428" t="s">
        <v>1908</v>
      </c>
      <c r="V579" s="1429"/>
      <c r="W579" s="1429"/>
      <c r="X579" s="1430"/>
      <c r="Y579" s="946" t="s">
        <v>1115</v>
      </c>
      <c r="AI579" s="926" t="s">
        <v>2119</v>
      </c>
      <c r="AJ579" s="927"/>
      <c r="AK579" s="928"/>
      <c r="AL579" s="926" t="s">
        <v>1538</v>
      </c>
      <c r="AM579" s="927"/>
      <c r="AN579" s="928"/>
      <c r="AO579" s="937"/>
      <c r="AP579" s="1057"/>
    </row>
    <row r="580" spans="7:74" s="920" customFormat="1" ht="9.9499999999999993" customHeight="1">
      <c r="H580" s="935"/>
      <c r="I580" s="1434"/>
      <c r="AF580" s="1057"/>
      <c r="AO580" s="937"/>
    </row>
    <row r="581" spans="7:74" s="920" customFormat="1" ht="18.95" customHeight="1">
      <c r="H581" s="935"/>
      <c r="I581" s="949" t="s">
        <v>1721</v>
      </c>
      <c r="J581" s="981"/>
      <c r="K581" s="938"/>
      <c r="L581" s="938"/>
      <c r="M581" s="938"/>
      <c r="N581" s="938"/>
      <c r="O581" s="982" t="s">
        <v>1689</v>
      </c>
      <c r="P581" s="983"/>
      <c r="Q581" s="983"/>
      <c r="R581" s="983"/>
      <c r="S581" s="1080">
        <v>241657</v>
      </c>
      <c r="T581" s="983"/>
      <c r="U581" s="983"/>
      <c r="V581" s="983"/>
      <c r="W581" s="1093" t="s">
        <v>1692</v>
      </c>
      <c r="X581" s="1094"/>
      <c r="Y581" s="1094"/>
      <c r="Z581" s="1094"/>
      <c r="AA581" s="1095"/>
      <c r="AB581" s="986" t="s">
        <v>912</v>
      </c>
      <c r="AO581" s="937"/>
    </row>
    <row r="582" spans="7:74" s="920" customFormat="1" ht="9.9499999999999993" customHeight="1">
      <c r="H582" s="935"/>
      <c r="I582" s="1057"/>
      <c r="AF582" s="1057"/>
      <c r="AO582" s="937"/>
    </row>
    <row r="583" spans="7:74" s="920" customFormat="1" ht="18.95" customHeight="1">
      <c r="H583" s="935"/>
      <c r="I583" s="920" t="s">
        <v>1715</v>
      </c>
      <c r="J583" s="920" t="s">
        <v>1708</v>
      </c>
      <c r="O583" s="1093" t="s">
        <v>1693</v>
      </c>
      <c r="P583" s="1094"/>
      <c r="Q583" s="1094"/>
      <c r="R583" s="1094"/>
      <c r="S583" s="1095"/>
      <c r="T583" s="946" t="s">
        <v>1115</v>
      </c>
      <c r="U583" s="1046" t="s">
        <v>1716</v>
      </c>
      <c r="V583" s="1047"/>
      <c r="W583" s="1047"/>
      <c r="X583" s="1047"/>
      <c r="AF583" s="1057"/>
      <c r="AO583" s="937"/>
    </row>
    <row r="584" spans="7:74" s="920" customFormat="1" ht="18.95" customHeight="1">
      <c r="H584" s="935"/>
      <c r="I584" s="1057"/>
      <c r="AO584" s="937"/>
      <c r="AT584" s="488"/>
      <c r="BK584" s="1057"/>
    </row>
    <row r="585" spans="7:74" s="920" customFormat="1" ht="18.95" customHeight="1">
      <c r="H585" s="935"/>
      <c r="I585" s="1103" t="s">
        <v>1696</v>
      </c>
      <c r="O585" s="948" t="s">
        <v>3072</v>
      </c>
      <c r="P585" s="947"/>
      <c r="Q585" s="948" t="s">
        <v>3073</v>
      </c>
      <c r="R585" s="947"/>
      <c r="AH585" s="1056" t="s">
        <v>2282</v>
      </c>
      <c r="AI585" s="1056"/>
      <c r="AJ585" s="982" t="s">
        <v>1521</v>
      </c>
      <c r="AK585" s="983"/>
      <c r="AL585" s="983"/>
      <c r="AM585" s="983"/>
      <c r="AN585" s="984"/>
      <c r="AO585" s="937"/>
      <c r="AT585" s="488"/>
      <c r="BK585" s="1057"/>
    </row>
    <row r="586" spans="7:74" s="920" customFormat="1" ht="9.9499999999999993" customHeight="1">
      <c r="H586" s="935"/>
      <c r="I586" s="1089"/>
      <c r="AF586" s="1057"/>
      <c r="AO586" s="937"/>
      <c r="AT586" s="488"/>
      <c r="BK586" s="1057"/>
    </row>
    <row r="587" spans="7:74" s="920" customFormat="1" ht="18.95" customHeight="1">
      <c r="H587" s="935"/>
      <c r="I587" s="2313" t="s">
        <v>1559</v>
      </c>
      <c r="J587" s="929" t="s">
        <v>1722</v>
      </c>
      <c r="K587" s="930"/>
      <c r="L587" s="930"/>
      <c r="M587" s="930"/>
      <c r="N587" s="929" t="s">
        <v>699</v>
      </c>
      <c r="O587" s="930"/>
      <c r="P587" s="930"/>
      <c r="Q587" s="930"/>
      <c r="R587" s="931"/>
      <c r="S587" s="929" t="s">
        <v>700</v>
      </c>
      <c r="T587" s="930"/>
      <c r="U587" s="930"/>
      <c r="V587" s="930"/>
      <c r="W587" s="931"/>
      <c r="X587" s="929" t="s">
        <v>1697</v>
      </c>
      <c r="Y587" s="930"/>
      <c r="Z587" s="930"/>
      <c r="AA587" s="930"/>
      <c r="AB587" s="931"/>
      <c r="AC587" s="1436" t="s">
        <v>2025</v>
      </c>
      <c r="AD587" s="1437"/>
      <c r="AE587" s="929" t="s">
        <v>2333</v>
      </c>
      <c r="AF587" s="930"/>
      <c r="AG587" s="930"/>
      <c r="AH587" s="930"/>
      <c r="AI587" s="930"/>
      <c r="AJ587" s="930"/>
      <c r="AK587" s="930"/>
      <c r="AL587" s="930"/>
      <c r="AM587" s="930"/>
      <c r="AN587" s="931"/>
      <c r="AO587" s="937"/>
      <c r="AX587" s="488"/>
      <c r="BO587" s="1057"/>
    </row>
    <row r="588" spans="7:74" s="920" customFormat="1" ht="18.95" customHeight="1">
      <c r="H588" s="935"/>
      <c r="I588" s="932" t="s">
        <v>737</v>
      </c>
      <c r="J588" s="982" t="s">
        <v>1908</v>
      </c>
      <c r="K588" s="983"/>
      <c r="L588" s="983"/>
      <c r="M588" s="983"/>
      <c r="N588" s="982" t="s">
        <v>1689</v>
      </c>
      <c r="O588" s="983"/>
      <c r="P588" s="983"/>
      <c r="Q588" s="983"/>
      <c r="R588" s="983"/>
      <c r="S588" s="1080">
        <v>241657</v>
      </c>
      <c r="T588" s="983"/>
      <c r="U588" s="983"/>
      <c r="V588" s="983"/>
      <c r="W588" s="984"/>
      <c r="X588" s="1080" t="s">
        <v>1691</v>
      </c>
      <c r="Y588" s="983"/>
      <c r="Z588" s="983"/>
      <c r="AA588" s="983"/>
      <c r="AB588" s="984"/>
      <c r="AC588" s="1435" t="s">
        <v>2330</v>
      </c>
      <c r="AD588" s="934"/>
      <c r="AE588" s="1438" t="s">
        <v>2334</v>
      </c>
      <c r="AF588" s="1439"/>
      <c r="AG588" s="983"/>
      <c r="AH588" s="983"/>
      <c r="AI588" s="983"/>
      <c r="AJ588" s="983"/>
      <c r="AK588" s="983"/>
      <c r="AL588" s="983"/>
      <c r="AM588" s="983"/>
      <c r="AN588" s="984"/>
      <c r="AO588" s="937"/>
      <c r="AX588" s="488"/>
      <c r="BO588" s="1057"/>
    </row>
    <row r="589" spans="7:74" s="920" customFormat="1" ht="18.95" customHeight="1">
      <c r="H589" s="935"/>
      <c r="I589" s="932" t="s">
        <v>737</v>
      </c>
      <c r="J589" s="982" t="s">
        <v>1908</v>
      </c>
      <c r="K589" s="983"/>
      <c r="L589" s="983"/>
      <c r="M589" s="983"/>
      <c r="N589" s="982" t="s">
        <v>1689</v>
      </c>
      <c r="O589" s="983"/>
      <c r="P589" s="983"/>
      <c r="Q589" s="983"/>
      <c r="R589" s="983"/>
      <c r="S589" s="1080">
        <v>241657</v>
      </c>
      <c r="T589" s="983"/>
      <c r="U589" s="983"/>
      <c r="V589" s="983"/>
      <c r="W589" s="984"/>
      <c r="X589" s="1080" t="s">
        <v>1691</v>
      </c>
      <c r="Y589" s="983"/>
      <c r="Z589" s="983"/>
      <c r="AA589" s="983"/>
      <c r="AB589" s="984"/>
      <c r="AC589" s="1435" t="s">
        <v>2331</v>
      </c>
      <c r="AD589" s="934"/>
      <c r="AE589" s="1438" t="s">
        <v>2335</v>
      </c>
      <c r="AF589" s="1439"/>
      <c r="AG589" s="983"/>
      <c r="AH589" s="983"/>
      <c r="AI589" s="983"/>
      <c r="AJ589" s="983"/>
      <c r="AK589" s="983"/>
      <c r="AL589" s="983"/>
      <c r="AM589" s="983"/>
      <c r="AN589" s="984"/>
      <c r="AO589" s="937"/>
      <c r="AX589" s="488"/>
      <c r="BO589" s="1057"/>
    </row>
    <row r="590" spans="7:74" s="920" customFormat="1" ht="18.95" customHeight="1">
      <c r="H590" s="935"/>
      <c r="I590" s="932" t="s">
        <v>737</v>
      </c>
      <c r="J590" s="982" t="s">
        <v>1908</v>
      </c>
      <c r="K590" s="983"/>
      <c r="L590" s="983"/>
      <c r="M590" s="983"/>
      <c r="N590" s="982" t="s">
        <v>1689</v>
      </c>
      <c r="O590" s="983"/>
      <c r="P590" s="983"/>
      <c r="Q590" s="983"/>
      <c r="R590" s="983"/>
      <c r="S590" s="1080">
        <v>241657</v>
      </c>
      <c r="T590" s="983"/>
      <c r="U590" s="983"/>
      <c r="V590" s="983"/>
      <c r="W590" s="984"/>
      <c r="X590" s="1080" t="s">
        <v>1691</v>
      </c>
      <c r="Y590" s="983"/>
      <c r="Z590" s="983"/>
      <c r="AA590" s="983"/>
      <c r="AB590" s="984"/>
      <c r="AC590" s="1435" t="s">
        <v>2332</v>
      </c>
      <c r="AD590" s="934"/>
      <c r="AE590" s="1438" t="s">
        <v>2336</v>
      </c>
      <c r="AF590" s="1439"/>
      <c r="AG590" s="983"/>
      <c r="AH590" s="983"/>
      <c r="AI590" s="983"/>
      <c r="AJ590" s="983"/>
      <c r="AK590" s="983"/>
      <c r="AL590" s="983"/>
      <c r="AM590" s="983"/>
      <c r="AN590" s="984"/>
      <c r="AO590" s="937"/>
      <c r="AX590" s="488"/>
      <c r="BO590" s="1057"/>
    </row>
    <row r="591" spans="7:74" s="920" customFormat="1" ht="18.95" customHeight="1">
      <c r="H591" s="935"/>
      <c r="I591" s="932" t="s">
        <v>737</v>
      </c>
      <c r="J591" s="982" t="s">
        <v>1908</v>
      </c>
      <c r="K591" s="983"/>
      <c r="L591" s="983"/>
      <c r="M591" s="983"/>
      <c r="N591" s="982" t="s">
        <v>1689</v>
      </c>
      <c r="O591" s="983"/>
      <c r="P591" s="983"/>
      <c r="Q591" s="983"/>
      <c r="R591" s="983"/>
      <c r="S591" s="1080">
        <v>241657</v>
      </c>
      <c r="T591" s="983"/>
      <c r="U591" s="983"/>
      <c r="V591" s="983"/>
      <c r="W591" s="984"/>
      <c r="X591" s="1080" t="s">
        <v>1691</v>
      </c>
      <c r="Y591" s="983"/>
      <c r="Z591" s="983"/>
      <c r="AA591" s="983"/>
      <c r="AB591" s="984"/>
      <c r="AC591" s="1435" t="s">
        <v>2332</v>
      </c>
      <c r="AD591" s="934"/>
      <c r="AE591" s="1438" t="s">
        <v>2337</v>
      </c>
      <c r="AF591" s="1439"/>
      <c r="AG591" s="983"/>
      <c r="AH591" s="983"/>
      <c r="AI591" s="983"/>
      <c r="AJ591" s="983"/>
      <c r="AK591" s="983"/>
      <c r="AL591" s="983"/>
      <c r="AM591" s="983"/>
      <c r="AN591" s="984"/>
      <c r="AO591" s="937"/>
      <c r="AX591" s="488"/>
      <c r="BO591" s="1057"/>
    </row>
    <row r="592" spans="7:74" s="920" customFormat="1" ht="18.95" customHeight="1">
      <c r="H592" s="936"/>
      <c r="I592" s="945"/>
      <c r="J592" s="945"/>
      <c r="K592" s="945"/>
      <c r="L592" s="945"/>
      <c r="M592" s="945"/>
      <c r="N592" s="939"/>
      <c r="O592" s="939"/>
      <c r="P592" s="939"/>
      <c r="Q592" s="939"/>
      <c r="R592" s="939"/>
      <c r="S592" s="939"/>
      <c r="T592" s="939"/>
      <c r="U592" s="939"/>
      <c r="V592" s="939"/>
      <c r="W592" s="939"/>
      <c r="X592" s="939"/>
      <c r="Y592" s="939"/>
      <c r="Z592" s="939"/>
      <c r="AA592" s="939"/>
      <c r="AB592" s="939"/>
      <c r="AC592" s="939"/>
      <c r="AD592" s="939"/>
      <c r="AE592" s="939"/>
      <c r="AF592" s="939"/>
      <c r="AG592" s="939"/>
      <c r="AH592" s="939"/>
      <c r="AI592" s="939"/>
      <c r="AJ592" s="945"/>
      <c r="AK592" s="939"/>
      <c r="AL592" s="939"/>
      <c r="AM592" s="939"/>
      <c r="AN592" s="939"/>
      <c r="AO592" s="940"/>
      <c r="AX592" s="488"/>
      <c r="BO592" s="1057"/>
    </row>
    <row r="593" spans="7:74" s="920" customFormat="1" ht="18.95" customHeight="1">
      <c r="I593" s="1057"/>
      <c r="AF593" s="488"/>
      <c r="AT593" s="488"/>
      <c r="BK593" s="1057"/>
    </row>
    <row r="594" spans="7:74" s="920" customFormat="1" ht="18.95" customHeight="1">
      <c r="I594" s="1057"/>
      <c r="AT594" s="488"/>
      <c r="BK594" s="1057"/>
    </row>
    <row r="595" spans="7:74" ht="5.0999999999999996" customHeight="1">
      <c r="G595"/>
      <c r="H595" s="2331"/>
      <c r="I595" s="2331"/>
      <c r="J595" s="2331"/>
      <c r="K595" s="2331"/>
      <c r="L595" s="2331"/>
      <c r="M595" s="2331"/>
      <c r="N595" s="2331"/>
      <c r="O595" s="2331"/>
      <c r="P595" s="2326"/>
      <c r="Q595" s="2327"/>
      <c r="R595" s="2327"/>
      <c r="S595" s="2327"/>
      <c r="T595" s="2327"/>
      <c r="U595" s="2327"/>
      <c r="V595" s="2328"/>
      <c r="W595" s="920"/>
      <c r="X595" s="920"/>
      <c r="Y595" s="920"/>
      <c r="Z595" s="920"/>
      <c r="AA595" s="920"/>
      <c r="AB595" s="920"/>
      <c r="AC595" s="920"/>
      <c r="AD595" s="920"/>
      <c r="AE595" s="920"/>
      <c r="AF595" s="920"/>
      <c r="AG595" s="920"/>
      <c r="AH595" s="920"/>
      <c r="AI595" s="920"/>
      <c r="AJ595" s="920"/>
      <c r="AK595" s="920"/>
      <c r="AL595" s="920"/>
      <c r="AM595" s="920"/>
      <c r="AN595" s="920"/>
      <c r="AO595" s="920"/>
    </row>
    <row r="596" spans="7:74" ht="18.95" customHeight="1">
      <c r="G596"/>
      <c r="H596" s="2331"/>
      <c r="I596" s="1020" t="s">
        <v>2326</v>
      </c>
      <c r="J596" s="1021"/>
      <c r="K596" s="1021"/>
      <c r="L596" s="1021"/>
      <c r="M596" s="1021"/>
      <c r="N596" s="1022"/>
      <c r="O596" s="1023"/>
      <c r="P596" s="907" t="s">
        <v>1667</v>
      </c>
      <c r="Q596" s="908"/>
      <c r="R596" s="908"/>
      <c r="S596" s="908"/>
      <c r="T596" s="908"/>
      <c r="U596" s="908"/>
      <c r="V596" s="909"/>
      <c r="W596" s="920"/>
      <c r="X596" s="920"/>
      <c r="Y596" s="920"/>
      <c r="Z596" s="920"/>
      <c r="AA596" s="920"/>
      <c r="AB596" s="920"/>
      <c r="AC596" s="920"/>
      <c r="AD596" s="920"/>
      <c r="AE596" s="920"/>
      <c r="AF596" s="920"/>
      <c r="AG596" s="920"/>
      <c r="AH596" s="920"/>
      <c r="AI596" s="920"/>
      <c r="AJ596" s="920"/>
      <c r="AK596" s="920"/>
      <c r="AL596" s="920"/>
      <c r="AM596" s="920"/>
      <c r="AN596" s="920"/>
      <c r="AO596" s="920"/>
      <c r="AP596" s="920"/>
      <c r="AQ596" s="920"/>
      <c r="AR596" s="920"/>
      <c r="AS596" s="920"/>
      <c r="AT596" s="920"/>
      <c r="AU596" s="920"/>
      <c r="AV596" s="920"/>
      <c r="AW596" s="920"/>
      <c r="AX596" s="920"/>
      <c r="AY596" s="920"/>
      <c r="AZ596" s="920"/>
      <c r="BA596" s="920"/>
      <c r="BB596" s="920"/>
      <c r="BC596" s="920"/>
      <c r="BD596" s="920"/>
      <c r="BE596" s="920"/>
      <c r="BF596" s="920"/>
      <c r="BG596" s="920"/>
      <c r="BH596" s="920"/>
      <c r="BI596" s="920"/>
      <c r="BJ596" s="920"/>
      <c r="BK596" s="920"/>
      <c r="BL596" s="920"/>
      <c r="BM596" s="920"/>
      <c r="BN596" s="920"/>
      <c r="BO596" s="920"/>
      <c r="BP596" s="920"/>
      <c r="BQ596" s="920"/>
      <c r="BR596" s="920"/>
      <c r="BS596" s="920"/>
      <c r="BT596" s="920"/>
      <c r="BU596" s="920"/>
      <c r="BV596" s="920"/>
    </row>
    <row r="597" spans="7:74" ht="9.9499999999999993" customHeight="1">
      <c r="G597"/>
      <c r="H597" s="916"/>
      <c r="I597" s="1317"/>
      <c r="J597" s="1317"/>
      <c r="K597" s="1317"/>
      <c r="L597" s="1317"/>
      <c r="M597" s="1317"/>
      <c r="N597" s="1317"/>
      <c r="O597" s="1317"/>
      <c r="P597" s="2331"/>
      <c r="Q597" s="2331"/>
      <c r="R597" s="2331"/>
      <c r="S597" s="2331"/>
      <c r="T597" s="2331"/>
      <c r="U597" s="2331"/>
      <c r="V597" s="2331"/>
      <c r="W597" s="1316"/>
      <c r="X597" s="1316"/>
      <c r="Y597" s="1316"/>
      <c r="Z597" s="1316"/>
      <c r="AA597" s="1316"/>
      <c r="AB597" s="1316"/>
      <c r="AC597" s="1316"/>
      <c r="AD597" s="1316"/>
      <c r="AE597" s="1316"/>
      <c r="AF597" s="1316"/>
      <c r="AG597" s="1316"/>
      <c r="AH597" s="1316"/>
      <c r="AI597" s="1316"/>
      <c r="AJ597" s="1316"/>
      <c r="AK597" s="1316"/>
      <c r="AL597" s="1316"/>
      <c r="AM597" s="1316"/>
      <c r="AN597" s="1316"/>
      <c r="AO597" s="942"/>
      <c r="AP597" s="920"/>
      <c r="AQ597" s="920"/>
      <c r="AR597" s="920"/>
      <c r="AS597" s="920"/>
      <c r="AT597" s="920"/>
      <c r="AU597" s="920"/>
      <c r="AV597" s="920"/>
      <c r="AW597" s="920"/>
      <c r="AX597" s="920"/>
      <c r="AY597" s="920"/>
      <c r="AZ597" s="920"/>
      <c r="BA597" s="920"/>
      <c r="BB597" s="920"/>
      <c r="BC597" s="920"/>
      <c r="BD597" s="920"/>
      <c r="BE597" s="920"/>
      <c r="BF597" s="920"/>
      <c r="BG597" s="920"/>
      <c r="BH597" s="920"/>
      <c r="BI597" s="920"/>
      <c r="BJ597" s="920"/>
      <c r="BK597" s="920"/>
      <c r="BL597" s="920"/>
      <c r="BM597" s="920"/>
      <c r="BN597" s="920"/>
      <c r="BO597" s="920"/>
      <c r="BP597" s="920"/>
      <c r="BQ597" s="920"/>
      <c r="BR597" s="920"/>
      <c r="BS597" s="920"/>
      <c r="BT597" s="920"/>
      <c r="BU597" s="920"/>
      <c r="BV597" s="920"/>
    </row>
    <row r="598" spans="7:74" s="920" customFormat="1" ht="18.95" customHeight="1">
      <c r="H598" s="935"/>
      <c r="I598" s="949" t="s">
        <v>2024</v>
      </c>
      <c r="J598" s="752"/>
      <c r="K598" s="938"/>
      <c r="L598" s="2890" t="s">
        <v>1179</v>
      </c>
      <c r="M598" s="2891"/>
      <c r="N598" s="2891"/>
      <c r="O598" s="2892"/>
      <c r="P598" s="986" t="s">
        <v>1180</v>
      </c>
      <c r="Q598" s="987" t="s">
        <v>1178</v>
      </c>
      <c r="R598" s="2890" t="s">
        <v>1179</v>
      </c>
      <c r="S598" s="2891"/>
      <c r="T598" s="2891"/>
      <c r="U598" s="2892"/>
      <c r="V598" s="986" t="s">
        <v>1180</v>
      </c>
      <c r="X598" s="920" t="s">
        <v>1722</v>
      </c>
      <c r="AA598" s="1428" t="s">
        <v>1908</v>
      </c>
      <c r="AB598" s="1429"/>
      <c r="AC598" s="1429"/>
      <c r="AD598" s="1430"/>
      <c r="AE598" s="946" t="s">
        <v>1115</v>
      </c>
      <c r="AL598" s="926" t="s">
        <v>1544</v>
      </c>
      <c r="AM598" s="927"/>
      <c r="AN598" s="928"/>
      <c r="AO598" s="937"/>
      <c r="AT598" s="488"/>
      <c r="BK598" s="1057"/>
    </row>
    <row r="599" spans="7:74" s="920" customFormat="1" ht="9.9499999999999993" customHeight="1">
      <c r="H599" s="935"/>
      <c r="I599" s="1057"/>
      <c r="AO599" s="937"/>
      <c r="AT599" s="488"/>
      <c r="BK599" s="1057"/>
    </row>
    <row r="600" spans="7:74" s="920" customFormat="1" ht="18.95" customHeight="1">
      <c r="H600" s="935"/>
      <c r="I600" s="949" t="s">
        <v>1721</v>
      </c>
      <c r="J600" s="981"/>
      <c r="K600" s="938"/>
      <c r="L600" s="938"/>
      <c r="M600" s="938"/>
      <c r="N600" s="938"/>
      <c r="O600" s="982" t="s">
        <v>1689</v>
      </c>
      <c r="P600" s="983"/>
      <c r="Q600" s="983"/>
      <c r="R600" s="983"/>
      <c r="S600" s="1080">
        <v>241657</v>
      </c>
      <c r="T600" s="983"/>
      <c r="U600" s="983"/>
      <c r="V600" s="983"/>
      <c r="W600" s="986" t="s">
        <v>912</v>
      </c>
      <c r="Y600" s="1093" t="s">
        <v>1693</v>
      </c>
      <c r="Z600" s="1094"/>
      <c r="AA600" s="1094"/>
      <c r="AB600" s="1094"/>
      <c r="AC600" s="1095"/>
      <c r="AD600" s="946" t="s">
        <v>1115</v>
      </c>
      <c r="AF600" s="1056" t="s">
        <v>2282</v>
      </c>
      <c r="AG600" s="1056"/>
      <c r="AH600" s="982" t="s">
        <v>1521</v>
      </c>
      <c r="AI600" s="983"/>
      <c r="AJ600" s="983"/>
      <c r="AK600" s="983"/>
      <c r="AL600" s="984"/>
      <c r="AO600" s="937"/>
      <c r="AT600" s="488"/>
      <c r="BK600" s="1057"/>
    </row>
    <row r="601" spans="7:74" s="920" customFormat="1" ht="18.95" customHeight="1">
      <c r="H601" s="935"/>
      <c r="I601" s="1057"/>
      <c r="AF601" s="1057"/>
      <c r="AO601" s="937"/>
      <c r="AT601" s="488"/>
      <c r="BK601" s="1057"/>
    </row>
    <row r="602" spans="7:74" s="920" customFormat="1" ht="18.95" customHeight="1">
      <c r="H602" s="935"/>
      <c r="I602" s="2313" t="s">
        <v>1559</v>
      </c>
      <c r="J602" s="929" t="s">
        <v>1722</v>
      </c>
      <c r="K602" s="930"/>
      <c r="L602" s="930"/>
      <c r="M602" s="930"/>
      <c r="N602" s="929" t="s">
        <v>699</v>
      </c>
      <c r="O602" s="930"/>
      <c r="P602" s="930"/>
      <c r="Q602" s="930"/>
      <c r="R602" s="931"/>
      <c r="S602" s="929" t="s">
        <v>700</v>
      </c>
      <c r="T602" s="930"/>
      <c r="U602" s="930"/>
      <c r="V602" s="930"/>
      <c r="W602" s="931"/>
      <c r="X602" s="929" t="s">
        <v>1697</v>
      </c>
      <c r="Y602" s="930"/>
      <c r="Z602" s="930"/>
      <c r="AA602" s="930"/>
      <c r="AB602" s="931"/>
      <c r="AC602" s="1436" t="s">
        <v>2025</v>
      </c>
      <c r="AD602" s="1437"/>
      <c r="AE602" s="929" t="s">
        <v>2333</v>
      </c>
      <c r="AF602" s="930"/>
      <c r="AG602" s="930"/>
      <c r="AH602" s="930"/>
      <c r="AI602" s="930"/>
      <c r="AJ602" s="930"/>
      <c r="AK602" s="930"/>
      <c r="AL602" s="930"/>
      <c r="AM602" s="930"/>
      <c r="AN602" s="931"/>
      <c r="AO602" s="937"/>
      <c r="BK602" s="1057"/>
    </row>
    <row r="603" spans="7:74" s="920" customFormat="1" ht="18.95" customHeight="1">
      <c r="H603" s="935"/>
      <c r="I603" s="3022" t="s">
        <v>737</v>
      </c>
      <c r="J603" s="2974" t="s">
        <v>1908</v>
      </c>
      <c r="K603" s="2978"/>
      <c r="L603" s="2978"/>
      <c r="M603" s="2976"/>
      <c r="N603" s="2974" t="s">
        <v>1689</v>
      </c>
      <c r="O603" s="2978"/>
      <c r="P603" s="2978"/>
      <c r="Q603" s="2978"/>
      <c r="R603" s="2976"/>
      <c r="S603" s="2929">
        <v>241657</v>
      </c>
      <c r="T603" s="2930"/>
      <c r="U603" s="2930"/>
      <c r="V603" s="2930"/>
      <c r="W603" s="2931"/>
      <c r="X603" s="2929" t="s">
        <v>1691</v>
      </c>
      <c r="Y603" s="2930"/>
      <c r="Z603" s="2930"/>
      <c r="AA603" s="2930"/>
      <c r="AB603" s="2931"/>
      <c r="AC603" s="1435" t="s">
        <v>2330</v>
      </c>
      <c r="AD603" s="934"/>
      <c r="AE603" s="1438" t="s">
        <v>2334</v>
      </c>
      <c r="AF603" s="1439"/>
      <c r="AG603" s="983"/>
      <c r="AH603" s="983"/>
      <c r="AI603" s="983"/>
      <c r="AJ603" s="983"/>
      <c r="AK603" s="983"/>
      <c r="AL603" s="983"/>
      <c r="AM603" s="983"/>
      <c r="AN603" s="984"/>
      <c r="AO603" s="937"/>
      <c r="BK603" s="1057"/>
    </row>
    <row r="604" spans="7:74" s="920" customFormat="1" ht="18.95" customHeight="1">
      <c r="H604" s="935"/>
      <c r="I604" s="3023"/>
      <c r="J604" s="3015"/>
      <c r="K604" s="3010"/>
      <c r="L604" s="3010"/>
      <c r="M604" s="3011"/>
      <c r="N604" s="3015"/>
      <c r="O604" s="3010"/>
      <c r="P604" s="3010"/>
      <c r="Q604" s="3010"/>
      <c r="R604" s="3011"/>
      <c r="S604" s="3008"/>
      <c r="T604" s="2990"/>
      <c r="U604" s="2990"/>
      <c r="V604" s="2990"/>
      <c r="W604" s="2991"/>
      <c r="X604" s="3008"/>
      <c r="Y604" s="2990"/>
      <c r="Z604" s="2990"/>
      <c r="AA604" s="2990"/>
      <c r="AB604" s="2991"/>
      <c r="AC604" s="1435" t="s">
        <v>2331</v>
      </c>
      <c r="AD604" s="934"/>
      <c r="AE604" s="1438" t="s">
        <v>2335</v>
      </c>
      <c r="AF604" s="1439"/>
      <c r="AG604" s="983"/>
      <c r="AH604" s="983"/>
      <c r="AI604" s="983"/>
      <c r="AJ604" s="983"/>
      <c r="AK604" s="983"/>
      <c r="AL604" s="983"/>
      <c r="AM604" s="983"/>
      <c r="AN604" s="984"/>
      <c r="AO604" s="937"/>
      <c r="BK604" s="1057"/>
    </row>
    <row r="605" spans="7:74" s="920" customFormat="1" ht="18.95" customHeight="1">
      <c r="H605" s="935"/>
      <c r="I605" s="3023"/>
      <c r="J605" s="3015"/>
      <c r="K605" s="3010"/>
      <c r="L605" s="3010"/>
      <c r="M605" s="3011"/>
      <c r="N605" s="3015"/>
      <c r="O605" s="3010"/>
      <c r="P605" s="3010"/>
      <c r="Q605" s="3010"/>
      <c r="R605" s="3011"/>
      <c r="S605" s="3008"/>
      <c r="T605" s="2990"/>
      <c r="U605" s="2990"/>
      <c r="V605" s="2990"/>
      <c r="W605" s="2991"/>
      <c r="X605" s="3008"/>
      <c r="Y605" s="2990"/>
      <c r="Z605" s="2990"/>
      <c r="AA605" s="2990"/>
      <c r="AB605" s="2991"/>
      <c r="AC605" s="1435" t="s">
        <v>2332</v>
      </c>
      <c r="AD605" s="934"/>
      <c r="AE605" s="1438" t="s">
        <v>2336</v>
      </c>
      <c r="AF605" s="1439"/>
      <c r="AG605" s="983"/>
      <c r="AH605" s="983"/>
      <c r="AI605" s="983"/>
      <c r="AJ605" s="983"/>
      <c r="AK605" s="983"/>
      <c r="AL605" s="983"/>
      <c r="AM605" s="983"/>
      <c r="AN605" s="984"/>
      <c r="AO605" s="937"/>
      <c r="BK605" s="1057"/>
    </row>
    <row r="606" spans="7:74" s="920" customFormat="1" ht="18.95" customHeight="1">
      <c r="H606" s="935"/>
      <c r="I606" s="3024"/>
      <c r="J606" s="3012"/>
      <c r="K606" s="3013"/>
      <c r="L606" s="3013"/>
      <c r="M606" s="3014"/>
      <c r="N606" s="3012"/>
      <c r="O606" s="3013"/>
      <c r="P606" s="3013"/>
      <c r="Q606" s="3013"/>
      <c r="R606" s="3014"/>
      <c r="S606" s="2992"/>
      <c r="T606" s="2993"/>
      <c r="U606" s="2993"/>
      <c r="V606" s="2993"/>
      <c r="W606" s="2994"/>
      <c r="X606" s="2992"/>
      <c r="Y606" s="2993"/>
      <c r="Z606" s="2993"/>
      <c r="AA606" s="2993"/>
      <c r="AB606" s="2994"/>
      <c r="AC606" s="1435" t="s">
        <v>2332</v>
      </c>
      <c r="AD606" s="934"/>
      <c r="AE606" s="1438" t="s">
        <v>2337</v>
      </c>
      <c r="AF606" s="1439"/>
      <c r="AG606" s="983"/>
      <c r="AH606" s="983"/>
      <c r="AI606" s="983"/>
      <c r="AJ606" s="983"/>
      <c r="AK606" s="983"/>
      <c r="AL606" s="983"/>
      <c r="AM606" s="983"/>
      <c r="AN606" s="984"/>
      <c r="AO606" s="937"/>
      <c r="BK606" s="1057"/>
    </row>
    <row r="607" spans="7:74" s="920" customFormat="1" ht="18.95" customHeight="1">
      <c r="H607" s="936"/>
      <c r="I607" s="1440" t="s">
        <v>2342</v>
      </c>
      <c r="J607" s="939"/>
      <c r="K607" s="939"/>
      <c r="L607" s="939"/>
      <c r="M607" s="939"/>
      <c r="N607" s="939"/>
      <c r="O607" s="939"/>
      <c r="P607" s="939"/>
      <c r="Q607" s="939"/>
      <c r="R607" s="939"/>
      <c r="S607" s="939"/>
      <c r="T607" s="939"/>
      <c r="U607" s="939"/>
      <c r="V607" s="939"/>
      <c r="W607" s="939"/>
      <c r="X607" s="939"/>
      <c r="Y607" s="939"/>
      <c r="Z607" s="939"/>
      <c r="AA607" s="939"/>
      <c r="AB607" s="939"/>
      <c r="AC607" s="939"/>
      <c r="AD607" s="939"/>
      <c r="AE607" s="939"/>
      <c r="AF607" s="945"/>
      <c r="AG607" s="939"/>
      <c r="AH607" s="939"/>
      <c r="AI607" s="939"/>
      <c r="AJ607" s="939"/>
      <c r="AK607" s="939"/>
      <c r="AL607" s="939"/>
      <c r="AM607" s="939"/>
      <c r="AN607" s="939"/>
      <c r="AO607" s="940"/>
      <c r="BK607" s="1057"/>
    </row>
    <row r="608" spans="7:74" s="920" customFormat="1" ht="18.95" customHeight="1">
      <c r="I608" s="1057"/>
      <c r="AF608" s="488"/>
      <c r="BK608" s="1057"/>
    </row>
    <row r="609" spans="7:67" s="920" customFormat="1" ht="18.95" customHeight="1">
      <c r="J609" s="1057"/>
      <c r="AG609" s="488"/>
      <c r="BO609" s="1057"/>
    </row>
    <row r="610" spans="7:67" ht="18.95" customHeight="1">
      <c r="G610" s="924" t="s">
        <v>3681</v>
      </c>
      <c r="J610" s="488"/>
      <c r="S610" s="488"/>
      <c r="AG610" s="488"/>
      <c r="AX610" s="488"/>
      <c r="BK610" s="1057"/>
      <c r="BO610" s="1057"/>
    </row>
    <row r="611" spans="7:67" s="920" customFormat="1" ht="18.95" customHeight="1">
      <c r="J611" s="1057"/>
      <c r="AG611" s="488"/>
      <c r="AX611" s="488"/>
      <c r="BO611" s="1057"/>
    </row>
    <row r="612" spans="7:67" s="920" customFormat="1" ht="18.95" customHeight="1">
      <c r="H612" s="1050" t="s">
        <v>3714</v>
      </c>
      <c r="I612" s="1057"/>
      <c r="AF612" s="488"/>
      <c r="AW612" s="488"/>
      <c r="BN612" s="1057"/>
    </row>
    <row r="613" spans="7:67" s="920" customFormat="1" ht="18.95" customHeight="1">
      <c r="I613" s="1057"/>
      <c r="AF613" s="488"/>
      <c r="AW613" s="488"/>
      <c r="BN613" s="1057"/>
    </row>
    <row r="614" spans="7:67" ht="5.0999999999999996" customHeight="1">
      <c r="G614"/>
      <c r="H614" s="2331"/>
      <c r="I614" s="2326"/>
      <c r="J614" s="2327"/>
      <c r="K614" s="2327"/>
      <c r="L614" s="2327"/>
      <c r="M614" s="2327"/>
      <c r="N614" s="2328"/>
      <c r="O614" s="2331"/>
      <c r="P614" s="2331"/>
      <c r="Q614" s="2331"/>
      <c r="R614" s="2331"/>
      <c r="S614" s="2331"/>
      <c r="T614" s="2331"/>
      <c r="U614" s="2331"/>
      <c r="V614" s="920"/>
      <c r="W614" s="2331"/>
      <c r="X614" s="920"/>
      <c r="Y614" s="920"/>
      <c r="Z614" s="920"/>
      <c r="AA614" s="920"/>
      <c r="AB614" s="920"/>
      <c r="AC614" s="920"/>
      <c r="AD614" s="920"/>
      <c r="AE614" s="920"/>
      <c r="AF614" s="920"/>
      <c r="AG614" s="920"/>
      <c r="AH614" s="920"/>
      <c r="AI614" s="920"/>
      <c r="AJ614" s="920"/>
    </row>
    <row r="615" spans="7:67" ht="18.95" customHeight="1">
      <c r="G615"/>
      <c r="H615" s="2331"/>
      <c r="I615" s="907" t="s">
        <v>3075</v>
      </c>
      <c r="J615" s="908"/>
      <c r="K615" s="908"/>
      <c r="L615" s="908"/>
      <c r="M615" s="908"/>
      <c r="N615" s="909"/>
      <c r="O615" s="1020" t="s">
        <v>1519</v>
      </c>
      <c r="P615" s="1021"/>
      <c r="Q615" s="1021"/>
      <c r="R615" s="1021"/>
      <c r="S615" s="1023"/>
      <c r="Y615" s="920"/>
      <c r="Z615" s="920"/>
      <c r="AA615" s="920"/>
      <c r="AB615" s="920"/>
      <c r="AC615" s="920"/>
      <c r="AD615" s="920"/>
      <c r="AE615" s="920"/>
      <c r="AF615" s="920"/>
      <c r="AG615" s="920"/>
      <c r="AH615" s="920"/>
      <c r="AI615" s="920"/>
      <c r="AJ615" s="920"/>
      <c r="AK615" s="920"/>
      <c r="AL615" s="920"/>
      <c r="AM615" s="920"/>
      <c r="AN615" s="920"/>
      <c r="AO615" s="920"/>
      <c r="AP615" s="920"/>
      <c r="AQ615" s="920"/>
      <c r="AR615" s="920"/>
      <c r="AS615" s="920"/>
      <c r="AT615" s="920"/>
      <c r="AU615" s="920"/>
      <c r="AV615" s="920"/>
      <c r="AW615" s="920"/>
      <c r="AX615" s="920"/>
      <c r="AY615" s="920"/>
      <c r="AZ615" s="920"/>
      <c r="BA615" s="920"/>
      <c r="BB615" s="920"/>
      <c r="BC615" s="920"/>
      <c r="BD615" s="920"/>
      <c r="BE615" s="920"/>
      <c r="BF615" s="920"/>
      <c r="BG615" s="920"/>
    </row>
    <row r="616" spans="7:67" ht="9.9499999999999993" customHeight="1">
      <c r="G616"/>
      <c r="H616" s="916"/>
      <c r="I616" s="2331"/>
      <c r="J616" s="2331"/>
      <c r="K616" s="2331"/>
      <c r="L616" s="2331"/>
      <c r="M616" s="2331"/>
      <c r="N616" s="2331"/>
      <c r="O616" s="1317"/>
      <c r="P616" s="1317"/>
      <c r="Q616" s="1317"/>
      <c r="R616" s="1317"/>
      <c r="S616" s="1317"/>
      <c r="T616" s="1317"/>
      <c r="U616" s="1316"/>
      <c r="V616" s="1317"/>
      <c r="W616" s="1317"/>
      <c r="X616" s="1316"/>
      <c r="Y616" s="942"/>
      <c r="Z616" s="920"/>
      <c r="AA616" s="920"/>
      <c r="AB616" s="920"/>
      <c r="AC616" s="920"/>
      <c r="AD616" s="920"/>
      <c r="AE616" s="920"/>
      <c r="AF616" s="920"/>
      <c r="AG616" s="920"/>
      <c r="AH616" s="920"/>
      <c r="AI616" s="920"/>
      <c r="AJ616" s="920"/>
      <c r="AK616" s="920"/>
      <c r="AL616" s="920"/>
      <c r="AM616" s="920"/>
      <c r="AN616" s="920"/>
      <c r="AO616" s="920"/>
      <c r="AP616" s="920"/>
      <c r="AQ616" s="920"/>
      <c r="AR616" s="920"/>
      <c r="AS616" s="920"/>
      <c r="AT616" s="920"/>
      <c r="AU616" s="920"/>
      <c r="AV616" s="920"/>
      <c r="AW616" s="920"/>
      <c r="AX616" s="920"/>
      <c r="AY616" s="920"/>
      <c r="AZ616" s="920"/>
      <c r="BA616" s="920"/>
      <c r="BB616" s="920"/>
      <c r="BC616" s="920"/>
      <c r="BD616" s="920"/>
      <c r="BE616" s="920"/>
      <c r="BF616" s="920"/>
      <c r="BG616" s="920"/>
    </row>
    <row r="617" spans="7:67" s="920" customFormat="1" ht="18.95" customHeight="1">
      <c r="H617" s="1847"/>
      <c r="I617" s="949" t="s">
        <v>3087</v>
      </c>
      <c r="J617" s="752"/>
      <c r="K617" s="938"/>
      <c r="M617" s="2890" t="s">
        <v>1179</v>
      </c>
      <c r="N617" s="2891"/>
      <c r="O617" s="2891"/>
      <c r="P617" s="2892"/>
      <c r="Q617" s="986" t="s">
        <v>1180</v>
      </c>
      <c r="T617" s="926" t="s">
        <v>3078</v>
      </c>
      <c r="U617" s="927"/>
      <c r="V617" s="927"/>
      <c r="W617" s="927"/>
      <c r="X617" s="928"/>
      <c r="Y617" s="937"/>
      <c r="AB617" s="488"/>
      <c r="AV617" s="1057"/>
    </row>
    <row r="618" spans="7:67" s="920" customFormat="1" ht="9.9499999999999993" customHeight="1">
      <c r="H618" s="1847"/>
      <c r="I618" s="1057"/>
      <c r="Y618" s="937"/>
      <c r="AV618" s="1057"/>
    </row>
    <row r="619" spans="7:67" s="920" customFormat="1" ht="18.95" customHeight="1">
      <c r="H619" s="1847"/>
      <c r="I619" s="949" t="s">
        <v>3715</v>
      </c>
      <c r="M619" s="1428" t="s">
        <v>3077</v>
      </c>
      <c r="N619" s="1429"/>
      <c r="O619" s="1429"/>
      <c r="P619" s="1430"/>
      <c r="Q619" s="946" t="s">
        <v>1115</v>
      </c>
      <c r="Y619" s="937"/>
      <c r="Z619" s="488"/>
      <c r="AQ619" s="488"/>
      <c r="BH619" s="1057"/>
    </row>
    <row r="620" spans="7:67" s="920" customFormat="1" ht="9.9499999999999993" customHeight="1">
      <c r="H620" s="1847"/>
      <c r="I620" s="1057"/>
      <c r="Y620" s="937"/>
      <c r="Z620" s="488"/>
      <c r="AQ620" s="488"/>
      <c r="BH620" s="1057"/>
    </row>
    <row r="621" spans="7:67" s="920" customFormat="1" ht="18.95" customHeight="1">
      <c r="H621" s="1847"/>
      <c r="I621" s="949" t="s">
        <v>3090</v>
      </c>
      <c r="M621" s="2016" t="s">
        <v>3081</v>
      </c>
      <c r="N621" s="2017"/>
      <c r="O621" s="2017"/>
      <c r="P621" s="2017"/>
      <c r="Q621" s="2018"/>
      <c r="Y621" s="937"/>
      <c r="Z621" s="488"/>
      <c r="AQ621" s="488"/>
      <c r="BH621" s="1057"/>
    </row>
    <row r="622" spans="7:67" s="920" customFormat="1" ht="9.9499999999999993" customHeight="1">
      <c r="H622" s="936"/>
      <c r="I622" s="945"/>
      <c r="J622" s="939"/>
      <c r="K622" s="939"/>
      <c r="L622" s="939"/>
      <c r="M622" s="939"/>
      <c r="N622" s="939"/>
      <c r="O622" s="939"/>
      <c r="P622" s="939"/>
      <c r="Q622" s="939"/>
      <c r="R622" s="939"/>
      <c r="S622" s="939"/>
      <c r="T622" s="939"/>
      <c r="U622" s="939"/>
      <c r="V622" s="939"/>
      <c r="W622" s="939"/>
      <c r="X622" s="939"/>
      <c r="Y622" s="940"/>
      <c r="Z622" s="488"/>
      <c r="AQ622" s="488"/>
      <c r="BH622" s="1057"/>
    </row>
    <row r="623" spans="7:67" s="920" customFormat="1" ht="18.95" customHeight="1">
      <c r="I623" s="1057"/>
      <c r="Z623" s="488"/>
      <c r="BH623" s="1057"/>
    </row>
    <row r="624" spans="7:67" ht="5.0999999999999996" customHeight="1">
      <c r="G624"/>
      <c r="H624" s="2331"/>
      <c r="O624" s="2326"/>
      <c r="P624" s="2327"/>
      <c r="Q624" s="2327"/>
      <c r="R624" s="2327"/>
      <c r="S624" s="2328"/>
      <c r="W624" s="920"/>
      <c r="X624" s="920"/>
      <c r="AA624" s="920"/>
      <c r="AB624" s="920"/>
      <c r="AC624" s="920"/>
      <c r="AD624" s="920"/>
      <c r="AE624" s="920"/>
      <c r="AF624" s="920"/>
      <c r="AG624" s="920"/>
      <c r="AH624" s="920"/>
      <c r="AI624" s="920"/>
      <c r="AJ624" s="920"/>
      <c r="AK624" s="920"/>
      <c r="AL624" s="920"/>
      <c r="AM624" s="920"/>
      <c r="AN624" s="920"/>
      <c r="AO624" s="920"/>
      <c r="AP624" s="920"/>
      <c r="AQ624" s="920"/>
      <c r="AR624" s="920"/>
      <c r="AS624" s="920"/>
      <c r="AT624" s="920"/>
      <c r="AU624" s="920"/>
      <c r="AV624" s="920"/>
      <c r="AW624" s="920"/>
      <c r="AX624" s="920"/>
      <c r="AY624" s="920"/>
    </row>
    <row r="625" spans="2:102" ht="18.95" customHeight="1">
      <c r="G625"/>
      <c r="H625" s="2331"/>
      <c r="I625" s="1020" t="s">
        <v>3074</v>
      </c>
      <c r="J625" s="1021"/>
      <c r="K625" s="1021"/>
      <c r="L625" s="1021"/>
      <c r="M625" s="1022"/>
      <c r="N625" s="1023"/>
      <c r="O625" s="907" t="s">
        <v>1667</v>
      </c>
      <c r="P625" s="908"/>
      <c r="Q625" s="908"/>
      <c r="R625" s="908"/>
      <c r="S625" s="909"/>
      <c r="W625" s="920"/>
      <c r="X625" s="920"/>
      <c r="Z625" s="920"/>
      <c r="AA625" s="920"/>
      <c r="AB625" s="920"/>
      <c r="AC625" s="920"/>
      <c r="AD625" s="920"/>
      <c r="AE625" s="920"/>
      <c r="AF625" s="920"/>
      <c r="AG625" s="920"/>
      <c r="AH625" s="920"/>
      <c r="AI625" s="920"/>
      <c r="AJ625" s="920"/>
      <c r="AK625" s="920"/>
      <c r="AL625" s="920"/>
      <c r="AM625" s="920"/>
      <c r="AN625" s="920"/>
      <c r="AO625" s="920"/>
      <c r="AP625" s="920"/>
      <c r="AQ625" s="920"/>
      <c r="AR625" s="920"/>
      <c r="AS625" s="920"/>
      <c r="AT625" s="920"/>
      <c r="AU625" s="920"/>
      <c r="AV625" s="920"/>
      <c r="AW625" s="920"/>
      <c r="AX625" s="920"/>
      <c r="AY625" s="920"/>
      <c r="AZ625" s="920"/>
      <c r="BA625" s="920"/>
      <c r="BB625" s="920"/>
      <c r="BC625" s="920"/>
      <c r="BD625" s="920"/>
      <c r="BE625" s="920"/>
      <c r="BF625" s="920"/>
      <c r="BG625" s="920"/>
    </row>
    <row r="626" spans="2:102" ht="9.9499999999999993" customHeight="1">
      <c r="G626"/>
      <c r="H626" s="916"/>
      <c r="I626" s="920"/>
      <c r="J626" s="920"/>
      <c r="K626" s="920"/>
      <c r="L626" s="920"/>
      <c r="M626" s="920"/>
      <c r="N626" s="920"/>
      <c r="O626" s="2331"/>
      <c r="P626" s="2331"/>
      <c r="Q626" s="2331"/>
      <c r="R626" s="2331"/>
      <c r="S626" s="2331"/>
      <c r="T626" s="941"/>
      <c r="U626" s="941"/>
      <c r="V626" s="941"/>
      <c r="W626" s="941"/>
      <c r="X626" s="941"/>
      <c r="Y626" s="941"/>
      <c r="Z626" s="941"/>
      <c r="AA626" s="941"/>
      <c r="AB626" s="941"/>
      <c r="AC626" s="941"/>
      <c r="AD626" s="942"/>
      <c r="AE626" s="920"/>
      <c r="AF626" s="920"/>
      <c r="AG626" s="920"/>
      <c r="AH626" s="920"/>
      <c r="AI626" s="920"/>
      <c r="AJ626" s="920"/>
      <c r="AK626" s="920"/>
      <c r="AL626" s="920"/>
      <c r="AM626" s="920"/>
      <c r="AN626" s="920"/>
      <c r="AO626" s="920"/>
      <c r="AP626" s="920"/>
      <c r="AQ626" s="920"/>
      <c r="AR626" s="920"/>
      <c r="AS626" s="920"/>
      <c r="AT626" s="920"/>
      <c r="AU626" s="920"/>
      <c r="AV626" s="920"/>
      <c r="AW626" s="920"/>
      <c r="AX626" s="920"/>
      <c r="AY626" s="920"/>
      <c r="AZ626" s="920"/>
      <c r="BA626" s="920"/>
      <c r="BB626" s="920"/>
      <c r="BC626" s="920"/>
      <c r="BD626" s="920"/>
      <c r="BE626" s="920"/>
      <c r="BF626" s="920"/>
      <c r="BG626" s="920"/>
    </row>
    <row r="627" spans="2:102" s="920" customFormat="1" ht="18.95" customHeight="1">
      <c r="H627" s="1847"/>
      <c r="I627" s="949" t="s">
        <v>3058</v>
      </c>
      <c r="L627" s="992" t="s">
        <v>3059</v>
      </c>
      <c r="M627" s="1152"/>
      <c r="N627" s="1152"/>
      <c r="O627" s="1152"/>
      <c r="P627" s="1152"/>
      <c r="Q627" s="1153"/>
      <c r="S627" s="926" t="s">
        <v>1712</v>
      </c>
      <c r="T627" s="927"/>
      <c r="U627" s="928"/>
      <c r="V627" s="926" t="s">
        <v>1778</v>
      </c>
      <c r="W627" s="927"/>
      <c r="X627" s="928"/>
      <c r="Z627" s="1507" t="s">
        <v>2533</v>
      </c>
      <c r="AA627" s="1508"/>
      <c r="AB627" s="1508"/>
      <c r="AC627" s="1509"/>
      <c r="AD627" s="937"/>
      <c r="BH627" s="1057"/>
    </row>
    <row r="628" spans="2:102" s="920" customFormat="1" ht="9.9499999999999993" customHeight="1">
      <c r="H628" s="1847"/>
      <c r="I628" s="1057"/>
      <c r="Z628" s="1057"/>
      <c r="AD628" s="937"/>
      <c r="AQ628" s="488"/>
      <c r="BH628" s="1057"/>
    </row>
    <row r="629" spans="2:102" s="920" customFormat="1" ht="18.95" customHeight="1">
      <c r="H629" s="1847"/>
      <c r="I629" s="1314" t="s">
        <v>1559</v>
      </c>
      <c r="J629" s="929" t="s">
        <v>2869</v>
      </c>
      <c r="K629" s="930"/>
      <c r="L629" s="930"/>
      <c r="M629" s="931"/>
      <c r="N629" s="929" t="s">
        <v>3716</v>
      </c>
      <c r="O629" s="930"/>
      <c r="P629" s="930"/>
      <c r="Q629" s="931"/>
      <c r="R629" s="929" t="s">
        <v>3091</v>
      </c>
      <c r="S629" s="930"/>
      <c r="T629" s="930"/>
      <c r="U629" s="930"/>
      <c r="V629" s="930"/>
      <c r="W629" s="931"/>
      <c r="X629" s="991"/>
      <c r="Z629" s="1057"/>
      <c r="AD629" s="937"/>
      <c r="AQ629" s="488"/>
      <c r="BH629" s="1057"/>
    </row>
    <row r="630" spans="2:102" s="920" customFormat="1" ht="18.95" customHeight="1">
      <c r="H630" s="1847"/>
      <c r="I630" s="2019" t="s">
        <v>737</v>
      </c>
      <c r="J630" s="2890" t="s">
        <v>1179</v>
      </c>
      <c r="K630" s="2891"/>
      <c r="L630" s="2891"/>
      <c r="M630" s="2892"/>
      <c r="N630" s="1308" t="s">
        <v>3076</v>
      </c>
      <c r="O630" s="1309"/>
      <c r="P630" s="1309"/>
      <c r="Q630" s="1310"/>
      <c r="R630" s="1319" t="s">
        <v>3080</v>
      </c>
      <c r="S630" s="959"/>
      <c r="T630" s="959"/>
      <c r="U630" s="959"/>
      <c r="V630" s="959"/>
      <c r="W630" s="960"/>
      <c r="X630" s="990" t="s">
        <v>1180</v>
      </c>
      <c r="Z630" s="1057"/>
      <c r="AD630" s="937"/>
      <c r="AQ630" s="488"/>
      <c r="BH630" s="1057"/>
    </row>
    <row r="631" spans="2:102" s="920" customFormat="1" ht="18.95" customHeight="1">
      <c r="H631" s="1847"/>
      <c r="I631" s="2019" t="s">
        <v>737</v>
      </c>
      <c r="J631" s="2890" t="s">
        <v>1179</v>
      </c>
      <c r="K631" s="2891"/>
      <c r="L631" s="2891"/>
      <c r="M631" s="2892"/>
      <c r="N631" s="1308" t="s">
        <v>3082</v>
      </c>
      <c r="O631" s="1309"/>
      <c r="P631" s="1309"/>
      <c r="Q631" s="1310"/>
      <c r="R631" s="1319" t="s">
        <v>3080</v>
      </c>
      <c r="S631" s="959"/>
      <c r="T631" s="959"/>
      <c r="U631" s="959"/>
      <c r="V631" s="959"/>
      <c r="W631" s="960"/>
      <c r="X631" s="991"/>
      <c r="Z631" s="1057"/>
      <c r="AD631" s="937"/>
      <c r="AQ631" s="488"/>
      <c r="BH631" s="1057"/>
    </row>
    <row r="632" spans="2:102" s="920" customFormat="1" ht="9.9499999999999993" customHeight="1">
      <c r="H632" s="936"/>
      <c r="I632" s="945"/>
      <c r="J632" s="939"/>
      <c r="K632" s="939"/>
      <c r="L632" s="939"/>
      <c r="M632" s="939"/>
      <c r="N632" s="939"/>
      <c r="O632" s="939"/>
      <c r="P632" s="939"/>
      <c r="Q632" s="939"/>
      <c r="R632" s="939"/>
      <c r="S632" s="939"/>
      <c r="T632" s="939"/>
      <c r="U632" s="939"/>
      <c r="V632" s="939"/>
      <c r="W632" s="939"/>
      <c r="X632" s="939"/>
      <c r="Y632" s="939"/>
      <c r="Z632" s="945"/>
      <c r="AA632" s="939"/>
      <c r="AB632" s="939"/>
      <c r="AC632" s="939"/>
      <c r="AD632" s="940"/>
      <c r="AQ632" s="488"/>
      <c r="BH632" s="1057"/>
    </row>
    <row r="633" spans="2:102" s="920" customFormat="1" ht="18.95" customHeight="1">
      <c r="I633" s="1057"/>
      <c r="Z633" s="488"/>
      <c r="AQ633" s="488"/>
      <c r="BH633" s="1057"/>
    </row>
    <row r="634" spans="2:102" s="920" customFormat="1" ht="18.95" customHeight="1">
      <c r="J634" s="1057"/>
      <c r="AG634" s="488"/>
      <c r="AX634" s="488"/>
      <c r="BO634" s="1057"/>
    </row>
    <row r="635" spans="2:102" ht="18.95" customHeight="1">
      <c r="B635" s="920"/>
      <c r="C635" s="920"/>
      <c r="D635" s="920"/>
      <c r="E635" s="920"/>
      <c r="G635" s="924" t="s">
        <v>3682</v>
      </c>
      <c r="J635" s="488"/>
      <c r="S635" s="488"/>
      <c r="U635" s="956"/>
      <c r="BK635" s="1057"/>
      <c r="BO635" s="1057"/>
    </row>
    <row r="636" spans="2:102" s="920" customFormat="1" ht="18.95" customHeight="1">
      <c r="J636" s="1057"/>
      <c r="AG636" s="488"/>
      <c r="AX636" s="488"/>
      <c r="BO636" s="1057"/>
    </row>
    <row r="637" spans="2:102" s="920" customFormat="1" ht="18.95" customHeight="1">
      <c r="I637" s="920" t="s">
        <v>3267</v>
      </c>
      <c r="J637" s="1057"/>
      <c r="AG637" s="488"/>
      <c r="BO637" s="1057"/>
    </row>
    <row r="638" spans="2:102" s="920" customFormat="1" ht="18.95" customHeight="1">
      <c r="J638" s="1057"/>
      <c r="AG638" s="488"/>
      <c r="AX638" s="488"/>
      <c r="BO638" s="1057"/>
    </row>
    <row r="639" spans="2:102" ht="5.0999999999999996" customHeight="1">
      <c r="B639" s="920"/>
      <c r="C639" s="920"/>
      <c r="D639" s="920"/>
      <c r="E639" s="920"/>
      <c r="G639"/>
      <c r="H639"/>
      <c r="I639" s="2331"/>
      <c r="J639" s="2326"/>
      <c r="K639" s="2327"/>
      <c r="L639" s="2327"/>
      <c r="M639" s="2327"/>
      <c r="N639" s="2327"/>
      <c r="O639" s="2327"/>
      <c r="P639" s="2328"/>
      <c r="Q639" s="2331"/>
      <c r="R639" s="2331"/>
      <c r="S639" s="2331"/>
      <c r="T639" s="2331"/>
      <c r="U639" s="2331"/>
      <c r="V639" s="2331"/>
      <c r="W639" s="2331"/>
      <c r="X639" s="920"/>
      <c r="Y639" s="920"/>
      <c r="Z639" s="920"/>
      <c r="AA639" s="920"/>
      <c r="AB639" s="920"/>
      <c r="AC639" s="920"/>
      <c r="AD639" s="920"/>
      <c r="AE639" s="920"/>
      <c r="AF639" s="920"/>
      <c r="AG639" s="920"/>
      <c r="AH639" s="920"/>
      <c r="AI639" s="920"/>
      <c r="AJ639" s="920"/>
      <c r="AK639" s="920"/>
      <c r="AL639" s="920"/>
      <c r="AM639" s="920"/>
      <c r="AN639" s="920"/>
      <c r="AO639" s="920"/>
      <c r="AP639" s="920"/>
      <c r="AQ639" s="920"/>
      <c r="AR639" s="920"/>
      <c r="AS639" s="920"/>
      <c r="AT639" s="920"/>
      <c r="AU639" s="920"/>
      <c r="AV639" s="920"/>
      <c r="AW639" s="920"/>
      <c r="AX639" s="920"/>
      <c r="AY639" s="920"/>
      <c r="AZ639" s="920"/>
      <c r="BA639" s="920"/>
      <c r="BB639" s="920"/>
      <c r="BC639" s="920"/>
      <c r="BD639" s="920"/>
      <c r="BE639" s="920"/>
      <c r="BF639" s="920"/>
      <c r="BG639" s="920"/>
      <c r="BH639" s="920"/>
      <c r="BI639" s="920"/>
      <c r="BJ639" s="920"/>
      <c r="BK639" s="920"/>
      <c r="BL639" s="920"/>
      <c r="BM639" s="920"/>
      <c r="BN639" s="920"/>
      <c r="BO639" s="920"/>
      <c r="BP639" s="920"/>
      <c r="BQ639" s="920"/>
    </row>
    <row r="640" spans="2:102" ht="18.95" customHeight="1">
      <c r="B640" s="920"/>
      <c r="C640" s="920"/>
      <c r="D640" s="920"/>
      <c r="E640" s="920"/>
      <c r="G640"/>
      <c r="H640"/>
      <c r="I640" s="2331"/>
      <c r="J640" s="907" t="s">
        <v>2344</v>
      </c>
      <c r="K640" s="908"/>
      <c r="L640" s="908"/>
      <c r="M640" s="908"/>
      <c r="N640" s="908"/>
      <c r="O640" s="908"/>
      <c r="P640" s="909"/>
      <c r="Q640" s="1020" t="s">
        <v>3169</v>
      </c>
      <c r="R640" s="1021"/>
      <c r="S640" s="1021"/>
      <c r="T640" s="1021"/>
      <c r="U640" s="1021"/>
      <c r="V640" s="1021"/>
      <c r="W640" s="1021"/>
      <c r="X640" s="1493" t="s">
        <v>1519</v>
      </c>
      <c r="Y640" s="1021"/>
      <c r="Z640" s="1021"/>
      <c r="AA640" s="1021"/>
      <c r="AB640" s="1021"/>
      <c r="AC640" s="1021"/>
      <c r="AD640" s="1023"/>
      <c r="AE640" s="920"/>
      <c r="AF640" s="920"/>
      <c r="AG640" s="920"/>
      <c r="AH640" s="920"/>
      <c r="AI640" s="920"/>
      <c r="AJ640" s="920"/>
      <c r="AK640" s="920"/>
      <c r="AL640" s="920"/>
      <c r="AM640" s="920"/>
      <c r="AN640" s="920"/>
      <c r="AR640" s="920"/>
      <c r="AS640" s="920"/>
      <c r="AT640" s="920"/>
      <c r="AU640" s="920"/>
      <c r="AV640" s="920"/>
      <c r="AW640" s="920"/>
      <c r="AX640" s="920"/>
      <c r="BG640" s="920"/>
      <c r="BH640" s="920"/>
      <c r="BI640" s="920"/>
      <c r="BJ640" s="920"/>
      <c r="BK640" s="920"/>
      <c r="BL640" s="920"/>
      <c r="BM640" s="920"/>
      <c r="BN640" s="920"/>
      <c r="BO640" s="920"/>
      <c r="BP640" s="920"/>
      <c r="BQ640" s="920"/>
      <c r="BR640" s="920"/>
      <c r="BS640" s="920"/>
      <c r="BT640" s="920"/>
      <c r="BU640" s="920"/>
      <c r="BV640" s="920"/>
      <c r="BW640" s="920"/>
      <c r="BX640" s="920"/>
      <c r="BY640" s="920"/>
      <c r="BZ640" s="920"/>
      <c r="CA640" s="920"/>
      <c r="CB640" s="920"/>
      <c r="CC640" s="920"/>
      <c r="CD640" s="920"/>
      <c r="CE640" s="920"/>
      <c r="CF640" s="920"/>
      <c r="CG640" s="920"/>
      <c r="CH640" s="920"/>
      <c r="CI640" s="920"/>
      <c r="CJ640" s="920"/>
      <c r="CK640" s="920"/>
      <c r="CL640" s="920"/>
      <c r="CM640" s="920"/>
      <c r="CN640" s="920"/>
      <c r="CO640" s="920"/>
      <c r="CP640" s="920"/>
      <c r="CQ640" s="920"/>
      <c r="CR640" s="920"/>
      <c r="CS640" s="920"/>
      <c r="CT640" s="920"/>
      <c r="CU640" s="920"/>
      <c r="CV640" s="920"/>
      <c r="CW640" s="920"/>
      <c r="CX640" s="920"/>
    </row>
    <row r="641" spans="2:99" ht="9.9499999999999993" customHeight="1">
      <c r="B641" s="920"/>
      <c r="C641" s="920"/>
      <c r="D641" s="920"/>
      <c r="E641" s="920"/>
      <c r="G641"/>
      <c r="H641"/>
      <c r="I641" s="916"/>
      <c r="J641" s="2331"/>
      <c r="K641" s="2331"/>
      <c r="L641" s="2331"/>
      <c r="M641" s="2331"/>
      <c r="N641" s="2331"/>
      <c r="O641" s="2331"/>
      <c r="P641" s="2331"/>
      <c r="Q641" s="1317"/>
      <c r="R641" s="1317"/>
      <c r="S641" s="1317"/>
      <c r="T641" s="1317"/>
      <c r="U641" s="1317"/>
      <c r="V641" s="1317"/>
      <c r="W641" s="1317"/>
      <c r="X641" s="1316"/>
      <c r="Y641" s="1316"/>
      <c r="Z641" s="1316"/>
      <c r="AA641" s="1316"/>
      <c r="AB641" s="1316"/>
      <c r="AC641" s="1316"/>
      <c r="AD641" s="1316"/>
      <c r="AE641" s="1316"/>
      <c r="AF641" s="1316"/>
      <c r="AG641" s="1316"/>
      <c r="AH641" s="1316"/>
      <c r="AI641" s="1316"/>
      <c r="AJ641" s="1316"/>
      <c r="AK641" s="1316"/>
      <c r="AL641" s="1316"/>
      <c r="AM641" s="1316"/>
      <c r="AN641" s="1316"/>
      <c r="AO641" s="1316"/>
      <c r="AP641" s="1316"/>
      <c r="AQ641" s="1316"/>
      <c r="AR641" s="1316"/>
      <c r="AS641" s="1316"/>
      <c r="AT641" s="1316"/>
      <c r="AU641" s="1316"/>
      <c r="AV641" s="1316"/>
      <c r="AW641" s="1316"/>
      <c r="AX641" s="1316"/>
      <c r="AY641" s="1316"/>
      <c r="AZ641" s="1316"/>
      <c r="BA641" s="1316"/>
      <c r="BB641" s="942"/>
      <c r="BC641" s="1847"/>
      <c r="BD641" s="920"/>
      <c r="BE641" s="920"/>
      <c r="BF641" s="920"/>
      <c r="BG641" s="920"/>
      <c r="BH641" s="920"/>
      <c r="BI641" s="920"/>
      <c r="BJ641" s="920"/>
      <c r="BK641" s="920"/>
      <c r="BL641" s="920"/>
      <c r="BM641" s="920"/>
      <c r="BN641" s="920"/>
      <c r="BO641" s="920"/>
      <c r="BP641" s="920"/>
      <c r="BQ641" s="920"/>
      <c r="BR641" s="920"/>
      <c r="BS641" s="920"/>
      <c r="BT641" s="920"/>
      <c r="BU641" s="920"/>
      <c r="BV641" s="920"/>
      <c r="BW641" s="920"/>
      <c r="BX641" s="920"/>
      <c r="BY641" s="920"/>
      <c r="BZ641" s="920"/>
      <c r="CA641" s="920"/>
      <c r="CB641" s="920"/>
      <c r="CC641" s="920"/>
      <c r="CD641" s="920"/>
      <c r="CE641" s="920"/>
      <c r="CF641" s="920"/>
      <c r="CG641" s="920"/>
      <c r="CH641" s="920"/>
      <c r="CI641" s="920"/>
      <c r="CJ641" s="920"/>
      <c r="CK641" s="920"/>
      <c r="CL641" s="920"/>
      <c r="CM641" s="920"/>
      <c r="CN641" s="920"/>
      <c r="CO641" s="920"/>
      <c r="CP641" s="920"/>
      <c r="CQ641" s="920"/>
      <c r="CR641" s="920"/>
      <c r="CS641" s="920"/>
      <c r="CT641" s="920"/>
      <c r="CU641" s="920"/>
    </row>
    <row r="642" spans="2:99" s="920" customFormat="1" ht="18.95" customHeight="1">
      <c r="I642" s="935"/>
      <c r="J642" s="949" t="s">
        <v>2376</v>
      </c>
      <c r="K642" s="752"/>
      <c r="L642" s="938"/>
      <c r="N642" s="2890" t="s">
        <v>1179</v>
      </c>
      <c r="O642" s="2891"/>
      <c r="P642" s="2891"/>
      <c r="Q642" s="2892"/>
      <c r="R642" s="986" t="s">
        <v>1180</v>
      </c>
      <c r="S642" s="2331"/>
      <c r="T642" s="2325" t="s">
        <v>1630</v>
      </c>
      <c r="U642" s="938"/>
      <c r="V642" s="938"/>
      <c r="W642" s="1154" t="s">
        <v>2298</v>
      </c>
      <c r="X642" s="1155"/>
      <c r="Y642" s="1155"/>
      <c r="Z642" s="1155"/>
      <c r="AA642" s="1155"/>
      <c r="AB642" s="1156"/>
      <c r="AC642" s="946" t="s">
        <v>1115</v>
      </c>
      <c r="AD642" s="920" t="s">
        <v>737</v>
      </c>
      <c r="AE642" s="951" t="s">
        <v>3543</v>
      </c>
      <c r="AH642" s="974"/>
      <c r="AI642" s="2325"/>
      <c r="AJ642" s="486"/>
      <c r="AL642" s="2323"/>
      <c r="AM642" s="2325"/>
      <c r="AN642" s="486"/>
      <c r="AO642" s="486"/>
      <c r="AS642" s="926" t="s">
        <v>1712</v>
      </c>
      <c r="AT642" s="927"/>
      <c r="AU642" s="928"/>
      <c r="AV642" s="926" t="s">
        <v>1537</v>
      </c>
      <c r="AW642" s="927"/>
      <c r="AX642" s="928"/>
      <c r="AY642" s="926" t="s">
        <v>1538</v>
      </c>
      <c r="AZ642" s="927"/>
      <c r="BA642" s="928"/>
      <c r="BB642" s="937"/>
      <c r="BC642" s="1847"/>
    </row>
    <row r="643" spans="2:99" s="920" customFormat="1" ht="9.9499999999999993" customHeight="1">
      <c r="I643" s="935"/>
      <c r="J643" s="1057"/>
      <c r="BB643" s="937"/>
      <c r="BC643" s="1847"/>
    </row>
    <row r="644" spans="2:99" s="920" customFormat="1" ht="18.95" customHeight="1">
      <c r="I644" s="935"/>
      <c r="J644" s="949" t="s">
        <v>1751</v>
      </c>
      <c r="K644" s="752"/>
      <c r="L644" s="938"/>
      <c r="M644" s="938"/>
      <c r="N644" s="2890" t="s">
        <v>1179</v>
      </c>
      <c r="O644" s="2891"/>
      <c r="P644" s="2891"/>
      <c r="Q644" s="2892"/>
      <c r="R644" s="986" t="s">
        <v>1180</v>
      </c>
      <c r="S644" s="2323" t="s">
        <v>2345</v>
      </c>
      <c r="T644" s="2890" t="s">
        <v>1179</v>
      </c>
      <c r="U644" s="2891"/>
      <c r="V644" s="2891"/>
      <c r="W644" s="2892"/>
      <c r="X644" s="986" t="s">
        <v>1180</v>
      </c>
      <c r="Z644" s="949" t="s">
        <v>1721</v>
      </c>
      <c r="AA644" s="981"/>
      <c r="AB644" s="938"/>
      <c r="AC644" s="938"/>
      <c r="AD644" s="938"/>
      <c r="AE644" s="938"/>
      <c r="AF644" s="982" t="s">
        <v>1689</v>
      </c>
      <c r="AG644" s="983"/>
      <c r="AH644" s="983"/>
      <c r="AI644" s="983"/>
      <c r="AJ644" s="1080">
        <v>241657</v>
      </c>
      <c r="AK644" s="983"/>
      <c r="AL644" s="983"/>
      <c r="AM644" s="983"/>
      <c r="AN644" s="1093" t="s">
        <v>1693</v>
      </c>
      <c r="AO644" s="1094"/>
      <c r="AP644" s="1094"/>
      <c r="AQ644" s="1094"/>
      <c r="AR644" s="1095"/>
      <c r="AS644" s="986" t="s">
        <v>912</v>
      </c>
      <c r="BB644" s="937"/>
      <c r="BC644" s="1847"/>
    </row>
    <row r="645" spans="2:99" s="920" customFormat="1" ht="9.9499999999999993" customHeight="1">
      <c r="I645" s="935"/>
      <c r="J645" s="1057"/>
      <c r="AG645" s="1057"/>
      <c r="AU645" s="1057"/>
      <c r="BB645" s="937"/>
      <c r="BC645" s="1847"/>
    </row>
    <row r="646" spans="2:99" s="920" customFormat="1" ht="18.95" customHeight="1">
      <c r="I646" s="935"/>
      <c r="J646" s="1256" t="s">
        <v>1748</v>
      </c>
      <c r="K646" s="1056"/>
      <c r="L646" s="1056"/>
      <c r="M646" s="938"/>
      <c r="N646" s="982" t="s">
        <v>1521</v>
      </c>
      <c r="O646" s="983"/>
      <c r="P646" s="983"/>
      <c r="Q646" s="983"/>
      <c r="R646" s="984"/>
      <c r="S646" s="1056" t="s">
        <v>2368</v>
      </c>
      <c r="T646" s="1056"/>
      <c r="U646" s="1056"/>
      <c r="V646" s="938"/>
      <c r="W646" s="982" t="s">
        <v>1521</v>
      </c>
      <c r="X646" s="983"/>
      <c r="Y646" s="983"/>
      <c r="Z646" s="983"/>
      <c r="AA646" s="984"/>
      <c r="BB646" s="937"/>
      <c r="BC646" s="1847"/>
    </row>
    <row r="647" spans="2:99" s="920" customFormat="1" ht="18.95" customHeight="1">
      <c r="I647" s="935"/>
      <c r="J647" s="1057"/>
      <c r="AG647" s="1057"/>
      <c r="AU647" s="1057"/>
      <c r="BB647" s="937"/>
      <c r="BC647" s="1847"/>
      <c r="BL647" s="1057"/>
    </row>
    <row r="648" spans="2:99" s="920" customFormat="1" ht="18.95" customHeight="1">
      <c r="I648" s="935"/>
      <c r="J648" s="1103" t="s">
        <v>2166</v>
      </c>
      <c r="N648" s="1049" t="s">
        <v>3268</v>
      </c>
      <c r="AG648" s="1057"/>
      <c r="AU648" s="1057"/>
      <c r="BB648" s="937"/>
      <c r="BC648" s="1847"/>
      <c r="BL648" s="1057"/>
    </row>
    <row r="649" spans="2:99" s="920" customFormat="1" ht="5.0999999999999996" customHeight="1">
      <c r="I649" s="935"/>
      <c r="J649" s="1049"/>
      <c r="BB649" s="937"/>
      <c r="BC649" s="1847"/>
    </row>
    <row r="650" spans="2:99" s="920" customFormat="1" ht="18.95" customHeight="1">
      <c r="I650" s="935"/>
      <c r="J650" s="2880" t="s">
        <v>1559</v>
      </c>
      <c r="K650" s="2880" t="s">
        <v>1766</v>
      </c>
      <c r="L650" s="2810" t="s">
        <v>1760</v>
      </c>
      <c r="M650" s="2848"/>
      <c r="N650" s="2848"/>
      <c r="O650" s="2799"/>
      <c r="P650" s="2810" t="s">
        <v>1748</v>
      </c>
      <c r="Q650" s="2848"/>
      <c r="R650" s="2848"/>
      <c r="S650" s="2799"/>
      <c r="T650" s="2810" t="s">
        <v>1864</v>
      </c>
      <c r="U650" s="2882"/>
      <c r="V650" s="2882"/>
      <c r="W650" s="2882"/>
      <c r="X650" s="2882"/>
      <c r="Y650" s="2812"/>
      <c r="Z650" s="929" t="s">
        <v>1586</v>
      </c>
      <c r="AA650" s="930"/>
      <c r="AB650" s="930"/>
      <c r="AC650" s="930"/>
      <c r="AD650" s="930"/>
      <c r="AE650" s="930"/>
      <c r="AF650" s="930"/>
      <c r="AG650" s="930"/>
      <c r="AH650" s="930"/>
      <c r="AI650" s="931"/>
      <c r="AJ650" s="930"/>
      <c r="AK650" s="931"/>
      <c r="AL650" s="931"/>
      <c r="AM650" s="931"/>
      <c r="AN650" s="931"/>
      <c r="AO650" s="2810" t="s">
        <v>1775</v>
      </c>
      <c r="AP650" s="2882"/>
      <c r="AQ650" s="2812"/>
      <c r="AR650" s="2810" t="s">
        <v>2364</v>
      </c>
      <c r="AS650" s="2882"/>
      <c r="AT650" s="2882"/>
      <c r="AU650" s="2882"/>
      <c r="AV650" s="2812"/>
      <c r="AW650" s="2947"/>
      <c r="BB650" s="937"/>
      <c r="BC650" s="1847"/>
    </row>
    <row r="651" spans="2:99" s="920" customFormat="1" ht="18.95" customHeight="1">
      <c r="I651" s="935"/>
      <c r="J651" s="2881"/>
      <c r="K651" s="2881"/>
      <c r="L651" s="2800"/>
      <c r="M651" s="2801"/>
      <c r="N651" s="2801"/>
      <c r="O651" s="2802"/>
      <c r="P651" s="2800"/>
      <c r="Q651" s="2801"/>
      <c r="R651" s="2801"/>
      <c r="S651" s="2802"/>
      <c r="T651" s="2813"/>
      <c r="U651" s="2814"/>
      <c r="V651" s="2814"/>
      <c r="W651" s="2814"/>
      <c r="X651" s="2814"/>
      <c r="Y651" s="2815"/>
      <c r="Z651" s="929" t="s">
        <v>699</v>
      </c>
      <c r="AA651" s="930"/>
      <c r="AB651" s="930"/>
      <c r="AC651" s="931"/>
      <c r="AD651" s="929" t="s">
        <v>700</v>
      </c>
      <c r="AE651" s="930"/>
      <c r="AF651" s="931"/>
      <c r="AG651" s="929" t="s">
        <v>1697</v>
      </c>
      <c r="AH651" s="930"/>
      <c r="AI651" s="930"/>
      <c r="AJ651" s="930"/>
      <c r="AK651" s="931"/>
      <c r="AL651" s="3028" t="s">
        <v>2080</v>
      </c>
      <c r="AM651" s="3029"/>
      <c r="AN651" s="3030"/>
      <c r="AO651" s="2813"/>
      <c r="AP651" s="2814"/>
      <c r="AQ651" s="2815"/>
      <c r="AR651" s="2813"/>
      <c r="AS651" s="2814"/>
      <c r="AT651" s="2814"/>
      <c r="AU651" s="2814"/>
      <c r="AV651" s="2815"/>
      <c r="AW651" s="2948"/>
      <c r="BB651" s="937"/>
    </row>
    <row r="652" spans="2:99" s="920" customFormat="1" ht="18.95" customHeight="1">
      <c r="I652" s="935"/>
      <c r="J652" s="1449" t="s">
        <v>1759</v>
      </c>
      <c r="K652" s="1448" t="s">
        <v>1781</v>
      </c>
      <c r="L652" s="2890" t="s">
        <v>1179</v>
      </c>
      <c r="M652" s="2891"/>
      <c r="N652" s="2891"/>
      <c r="O652" s="2892"/>
      <c r="P652" s="2890" t="s">
        <v>1521</v>
      </c>
      <c r="Q652" s="2891"/>
      <c r="R652" s="2891"/>
      <c r="S652" s="2892"/>
      <c r="T652" s="2944" t="s">
        <v>2299</v>
      </c>
      <c r="U652" s="2945"/>
      <c r="V652" s="2945"/>
      <c r="W652" s="2945"/>
      <c r="X652" s="2945"/>
      <c r="Y652" s="2946"/>
      <c r="Z652" s="2831" t="s">
        <v>1560</v>
      </c>
      <c r="AA652" s="2808"/>
      <c r="AB652" s="2808"/>
      <c r="AC652" s="2809"/>
      <c r="AD652" s="2831">
        <v>12345</v>
      </c>
      <c r="AE652" s="2808"/>
      <c r="AF652" s="2809"/>
      <c r="AG652" s="2932" t="s">
        <v>1691</v>
      </c>
      <c r="AH652" s="2933"/>
      <c r="AI652" s="2933"/>
      <c r="AJ652" s="2933"/>
      <c r="AK652" s="2934"/>
      <c r="AL652" s="2929" t="s">
        <v>1704</v>
      </c>
      <c r="AM652" s="2930"/>
      <c r="AN652" s="2931"/>
      <c r="AO652" s="2929">
        <v>14</v>
      </c>
      <c r="AP652" s="2930"/>
      <c r="AQ652" s="2931"/>
      <c r="AR652" s="2890" t="s">
        <v>2365</v>
      </c>
      <c r="AS652" s="2891"/>
      <c r="AT652" s="2891"/>
      <c r="AU652" s="2891"/>
      <c r="AV652" s="2892"/>
      <c r="AW652" s="990" t="s">
        <v>1180</v>
      </c>
      <c r="BB652" s="937"/>
    </row>
    <row r="653" spans="2:99" s="920" customFormat="1" ht="18.95" customHeight="1">
      <c r="I653" s="935"/>
      <c r="J653" s="1449" t="s">
        <v>1759</v>
      </c>
      <c r="K653" s="1448" t="s">
        <v>1781</v>
      </c>
      <c r="L653" s="2890" t="s">
        <v>1179</v>
      </c>
      <c r="M653" s="2891"/>
      <c r="N653" s="2891"/>
      <c r="O653" s="2892"/>
      <c r="P653" s="2890" t="s">
        <v>1521</v>
      </c>
      <c r="Q653" s="2891"/>
      <c r="R653" s="2891"/>
      <c r="S653" s="2892"/>
      <c r="T653" s="2944" t="s">
        <v>2299</v>
      </c>
      <c r="U653" s="2945"/>
      <c r="V653" s="2945"/>
      <c r="W653" s="2945"/>
      <c r="X653" s="2945"/>
      <c r="Y653" s="2946"/>
      <c r="Z653" s="2831" t="s">
        <v>1560</v>
      </c>
      <c r="AA653" s="2808"/>
      <c r="AB653" s="2808"/>
      <c r="AC653" s="2809"/>
      <c r="AD653" s="2831">
        <v>12345</v>
      </c>
      <c r="AE653" s="2808"/>
      <c r="AF653" s="2809"/>
      <c r="AG653" s="2932" t="s">
        <v>1691</v>
      </c>
      <c r="AH653" s="2933"/>
      <c r="AI653" s="2933"/>
      <c r="AJ653" s="2933"/>
      <c r="AK653" s="2934"/>
      <c r="AL653" s="2929" t="s">
        <v>1704</v>
      </c>
      <c r="AM653" s="2930"/>
      <c r="AN653" s="2931"/>
      <c r="AO653" s="2932">
        <v>14</v>
      </c>
      <c r="AP653" s="2933"/>
      <c r="AQ653" s="2934"/>
      <c r="AR653" s="2890" t="s">
        <v>2366</v>
      </c>
      <c r="AS653" s="2891"/>
      <c r="AT653" s="2891"/>
      <c r="AU653" s="2891"/>
      <c r="AV653" s="2892"/>
      <c r="AW653" s="2023"/>
      <c r="BB653" s="937"/>
    </row>
    <row r="654" spans="2:99" s="920" customFormat="1" ht="18.95" customHeight="1">
      <c r="I654" s="935"/>
      <c r="J654" s="1315" t="s">
        <v>737</v>
      </c>
      <c r="K654" s="1448" t="s">
        <v>1781</v>
      </c>
      <c r="L654" s="2890" t="s">
        <v>1179</v>
      </c>
      <c r="M654" s="2891"/>
      <c r="N654" s="2891"/>
      <c r="O654" s="2892"/>
      <c r="P654" s="2890" t="s">
        <v>1521</v>
      </c>
      <c r="Q654" s="2891"/>
      <c r="R654" s="2891"/>
      <c r="S654" s="2892"/>
      <c r="T654" s="2944" t="s">
        <v>2299</v>
      </c>
      <c r="U654" s="2945"/>
      <c r="V654" s="2945"/>
      <c r="W654" s="2945"/>
      <c r="X654" s="2945"/>
      <c r="Y654" s="2946"/>
      <c r="Z654" s="2831" t="s">
        <v>1560</v>
      </c>
      <c r="AA654" s="2808"/>
      <c r="AB654" s="2808"/>
      <c r="AC654" s="2809"/>
      <c r="AD654" s="2831">
        <v>12345</v>
      </c>
      <c r="AE654" s="2808"/>
      <c r="AF654" s="2809"/>
      <c r="AG654" s="2932" t="s">
        <v>1691</v>
      </c>
      <c r="AH654" s="2933"/>
      <c r="AI654" s="2933"/>
      <c r="AJ654" s="2933"/>
      <c r="AK654" s="2934"/>
      <c r="AL654" s="2932" t="s">
        <v>1701</v>
      </c>
      <c r="AM654" s="2933"/>
      <c r="AN654" s="2934"/>
      <c r="AO654" s="2932">
        <v>14</v>
      </c>
      <c r="AP654" s="2933"/>
      <c r="AQ654" s="2934"/>
      <c r="AR654" s="2890" t="s">
        <v>2367</v>
      </c>
      <c r="AS654" s="2891"/>
      <c r="AT654" s="2891"/>
      <c r="AU654" s="2891"/>
      <c r="AV654" s="2892"/>
      <c r="AW654" s="991"/>
      <c r="BB654" s="937"/>
    </row>
    <row r="655" spans="2:99" s="920" customFormat="1" ht="18.95" customHeight="1">
      <c r="I655" s="935"/>
      <c r="J655" s="2340"/>
      <c r="K655" s="2340"/>
      <c r="L655" s="2340"/>
      <c r="M655" s="2340"/>
      <c r="N655" s="2340"/>
      <c r="O655" s="2340"/>
      <c r="P655" s="2340"/>
      <c r="Q655" s="2340"/>
      <c r="R655" s="2340"/>
      <c r="S655" s="2340"/>
      <c r="T655" s="2340"/>
      <c r="U655" s="2340"/>
      <c r="V655" s="2340"/>
      <c r="W655" s="2340"/>
      <c r="X655" s="2340"/>
      <c r="Y655" s="2340"/>
      <c r="Z655" s="2340"/>
      <c r="AA655" s="2340"/>
      <c r="AB655" s="2340"/>
      <c r="AC655" s="2340"/>
      <c r="AD655" s="2340"/>
      <c r="AE655" s="2340"/>
      <c r="AF655" s="2340"/>
      <c r="AG655" s="2340"/>
      <c r="AH655" s="2340"/>
      <c r="BB655" s="937"/>
    </row>
    <row r="656" spans="2:99" s="920" customFormat="1" ht="18.95" customHeight="1">
      <c r="I656" s="1847"/>
      <c r="J656" s="949" t="s">
        <v>3626</v>
      </c>
      <c r="K656" s="752"/>
      <c r="L656" s="752"/>
      <c r="M656" s="752"/>
      <c r="N656" s="2902" t="s">
        <v>2372</v>
      </c>
      <c r="O656" s="2903"/>
      <c r="P656" s="2903"/>
      <c r="Q656" s="2904"/>
      <c r="R656" s="986" t="s">
        <v>1770</v>
      </c>
      <c r="S656" s="1046" t="s">
        <v>2116</v>
      </c>
      <c r="T656" s="1047"/>
      <c r="U656" s="1048"/>
      <c r="W656" s="1050"/>
      <c r="X656" s="1050"/>
      <c r="Y656" s="1050"/>
      <c r="Z656" s="1683" t="s">
        <v>3179</v>
      </c>
      <c r="AA656" s="974"/>
      <c r="AB656" s="974"/>
      <c r="AC656" s="974"/>
      <c r="AD656" s="974" t="s">
        <v>3180</v>
      </c>
      <c r="AE656" s="974"/>
      <c r="AF656" s="974"/>
      <c r="AG656" s="974"/>
      <c r="AH656" s="2010" t="s">
        <v>3059</v>
      </c>
      <c r="AI656" s="2011"/>
      <c r="AJ656" s="2011"/>
      <c r="AK656" s="2011"/>
      <c r="AL656" s="2011"/>
      <c r="AM656" s="2012"/>
      <c r="AN656" s="910" t="s">
        <v>3181</v>
      </c>
      <c r="AO656" s="1056"/>
      <c r="AP656" s="1056"/>
      <c r="AQ656" s="2010" t="s">
        <v>3059</v>
      </c>
      <c r="AR656" s="2011"/>
      <c r="AS656" s="2011"/>
      <c r="AT656" s="2011"/>
      <c r="AU656" s="2011"/>
      <c r="AV656" s="2012"/>
      <c r="BA656" s="1050"/>
      <c r="BB656" s="2370"/>
      <c r="BC656" s="1050"/>
      <c r="BD656" s="1050"/>
      <c r="BE656" s="1050"/>
      <c r="BF656" s="1050"/>
    </row>
    <row r="657" spans="2:67" s="920" customFormat="1" ht="18.95" customHeight="1" thickBot="1">
      <c r="I657" s="1847"/>
      <c r="J657" s="1444"/>
      <c r="K657" s="1444"/>
      <c r="L657" s="1444"/>
      <c r="M657" s="1444"/>
      <c r="N657" s="1444"/>
      <c r="O657" s="1444"/>
      <c r="P657" s="1444"/>
      <c r="Q657" s="1444"/>
      <c r="R657" s="1444"/>
      <c r="S657" s="1444"/>
      <c r="T657" s="1444"/>
      <c r="U657" s="1444"/>
      <c r="V657" s="1444"/>
      <c r="W657" s="1444"/>
      <c r="X657" s="1444"/>
      <c r="Y657" s="1444"/>
      <c r="Z657" s="1444" t="s">
        <v>3627</v>
      </c>
      <c r="AA657" s="1444"/>
      <c r="AB657" s="1444"/>
      <c r="AC657" s="1444"/>
      <c r="AD657" s="1444"/>
      <c r="AE657" s="1444"/>
      <c r="AF657" s="1444"/>
      <c r="AG657" s="1444"/>
      <c r="AH657" s="1444"/>
      <c r="AI657" s="1444"/>
      <c r="AJ657" s="1444"/>
      <c r="AK657" s="1444"/>
      <c r="AL657" s="1444"/>
      <c r="AM657" s="1399"/>
      <c r="AN657" s="1399"/>
      <c r="AO657" s="1399"/>
      <c r="AP657" s="1399"/>
      <c r="AQ657" s="1399"/>
      <c r="AR657" s="1399"/>
      <c r="AS657" s="1399"/>
      <c r="AT657" s="1399"/>
      <c r="AU657" s="1399"/>
      <c r="AV657" s="1399"/>
      <c r="AW657" s="1399"/>
      <c r="BB657" s="937"/>
    </row>
    <row r="658" spans="2:67" s="920" customFormat="1" ht="18.95" customHeight="1">
      <c r="I658" s="935"/>
      <c r="J658" s="1045"/>
      <c r="K658" s="1045"/>
      <c r="L658" s="1045"/>
      <c r="M658" s="1045"/>
      <c r="N658" s="1045"/>
      <c r="O658" s="1045"/>
      <c r="P658" s="1045"/>
      <c r="Q658" s="1045"/>
      <c r="R658" s="1045"/>
      <c r="S658" s="1045"/>
      <c r="T658" s="1045"/>
      <c r="U658" s="1045"/>
      <c r="V658" s="1045"/>
      <c r="W658" s="1045"/>
      <c r="X658" s="1045"/>
      <c r="Y658" s="1045"/>
      <c r="Z658" s="1045"/>
      <c r="AA658" s="1045"/>
      <c r="AB658" s="1045"/>
      <c r="AC658" s="1045"/>
      <c r="AD658" s="1045"/>
      <c r="AE658" s="1045"/>
      <c r="AF658" s="1045"/>
      <c r="AG658" s="1045"/>
      <c r="AH658" s="1045"/>
      <c r="AI658" s="1045"/>
      <c r="AJ658" s="1045"/>
      <c r="AK658" s="1045"/>
      <c r="AL658" s="1045"/>
      <c r="AM658" s="1045"/>
      <c r="AN658" s="1045"/>
      <c r="AO658" s="1045"/>
      <c r="AP658" s="1045"/>
      <c r="AQ658" s="1045"/>
      <c r="AR658" s="1045"/>
      <c r="AS658" s="1045"/>
      <c r="AT658" s="1045"/>
      <c r="AU658" s="1045"/>
      <c r="AV658" s="1045"/>
      <c r="AW658" s="1045"/>
      <c r="BB658" s="937"/>
    </row>
    <row r="659" spans="2:67" s="920" customFormat="1" ht="18.95" customHeight="1">
      <c r="I659" s="935"/>
      <c r="J659" s="1103" t="s">
        <v>2349</v>
      </c>
      <c r="P659" s="948" t="s">
        <v>1628</v>
      </c>
      <c r="Q659" s="947"/>
      <c r="R659" s="947"/>
      <c r="Y659" s="1056" t="s">
        <v>2374</v>
      </c>
      <c r="Z659" s="1056"/>
      <c r="AA659" s="1056"/>
      <c r="AB659" s="938"/>
      <c r="AC659" s="982" t="s">
        <v>1521</v>
      </c>
      <c r="AD659" s="983"/>
      <c r="AE659" s="983"/>
      <c r="AF659" s="983"/>
      <c r="AG659" s="984"/>
      <c r="AH659" s="1049"/>
      <c r="BB659" s="937"/>
    </row>
    <row r="660" spans="2:67" s="920" customFormat="1" ht="9.9499999999999993" customHeight="1">
      <c r="I660" s="935"/>
      <c r="J660" s="1049"/>
      <c r="BB660" s="937"/>
    </row>
    <row r="661" spans="2:67" s="920" customFormat="1" ht="18.95" customHeight="1">
      <c r="I661" s="935"/>
      <c r="J661" s="2880" t="s">
        <v>1559</v>
      </c>
      <c r="K661" s="2896" t="s">
        <v>3091</v>
      </c>
      <c r="L661" s="2913"/>
      <c r="M661" s="2913"/>
      <c r="N661" s="2913"/>
      <c r="O661" s="2898"/>
      <c r="P661" s="2810" t="s">
        <v>2364</v>
      </c>
      <c r="Q661" s="2882"/>
      <c r="R661" s="2882"/>
      <c r="S661" s="2882"/>
      <c r="T661" s="2812"/>
      <c r="U661" s="2810" t="s">
        <v>1760</v>
      </c>
      <c r="V661" s="2848"/>
      <c r="W661" s="2848"/>
      <c r="X661" s="2799"/>
      <c r="Y661" s="2810" t="s">
        <v>1748</v>
      </c>
      <c r="Z661" s="2848"/>
      <c r="AA661" s="2848"/>
      <c r="AB661" s="2799"/>
      <c r="AC661" s="2810" t="s">
        <v>1864</v>
      </c>
      <c r="AD661" s="2882"/>
      <c r="AE661" s="2882"/>
      <c r="AF661" s="2882"/>
      <c r="AG661" s="2882"/>
      <c r="AH661" s="2812"/>
      <c r="AI661" s="929" t="s">
        <v>1586</v>
      </c>
      <c r="AJ661" s="930"/>
      <c r="AK661" s="930"/>
      <c r="AL661" s="930"/>
      <c r="AM661" s="930"/>
      <c r="AN661" s="930"/>
      <c r="AO661" s="930"/>
      <c r="AP661" s="930"/>
      <c r="AQ661" s="930"/>
      <c r="AR661" s="931"/>
      <c r="AS661" s="930"/>
      <c r="AT661" s="931"/>
      <c r="AU661" s="2810" t="s">
        <v>2080</v>
      </c>
      <c r="AV661" s="2811"/>
      <c r="AW661" s="2812"/>
      <c r="AX661" s="2810" t="s">
        <v>1775</v>
      </c>
      <c r="AY661" s="2811"/>
      <c r="AZ661" s="2812"/>
      <c r="BA661" s="2947"/>
      <c r="BB661" s="937"/>
    </row>
    <row r="662" spans="2:67" s="920" customFormat="1" ht="18.95" customHeight="1">
      <c r="I662" s="935"/>
      <c r="J662" s="2881"/>
      <c r="K662" s="2899"/>
      <c r="L662" s="2900"/>
      <c r="M662" s="2900"/>
      <c r="N662" s="2900"/>
      <c r="O662" s="2901"/>
      <c r="P662" s="2813"/>
      <c r="Q662" s="2814"/>
      <c r="R662" s="2814"/>
      <c r="S662" s="2814"/>
      <c r="T662" s="2815"/>
      <c r="U662" s="2800"/>
      <c r="V662" s="2801"/>
      <c r="W662" s="2801"/>
      <c r="X662" s="2802"/>
      <c r="Y662" s="2800"/>
      <c r="Z662" s="2801"/>
      <c r="AA662" s="2801"/>
      <c r="AB662" s="2802"/>
      <c r="AC662" s="2813"/>
      <c r="AD662" s="2814"/>
      <c r="AE662" s="2814"/>
      <c r="AF662" s="2814"/>
      <c r="AG662" s="2814"/>
      <c r="AH662" s="2815"/>
      <c r="AI662" s="929" t="s">
        <v>699</v>
      </c>
      <c r="AJ662" s="930"/>
      <c r="AK662" s="930"/>
      <c r="AL662" s="931"/>
      <c r="AM662" s="929" t="s">
        <v>700</v>
      </c>
      <c r="AN662" s="930"/>
      <c r="AO662" s="931"/>
      <c r="AP662" s="929" t="s">
        <v>1697</v>
      </c>
      <c r="AQ662" s="930"/>
      <c r="AR662" s="930"/>
      <c r="AS662" s="930"/>
      <c r="AT662" s="931"/>
      <c r="AU662" s="2813"/>
      <c r="AV662" s="2814"/>
      <c r="AW662" s="2815"/>
      <c r="AX662" s="2813"/>
      <c r="AY662" s="2814"/>
      <c r="AZ662" s="2815"/>
      <c r="BA662" s="2948"/>
      <c r="BB662" s="937"/>
    </row>
    <row r="663" spans="2:67" s="920" customFormat="1" ht="18.95" customHeight="1">
      <c r="I663" s="935"/>
      <c r="J663" s="2324" t="s">
        <v>737</v>
      </c>
      <c r="K663" s="2890" t="s">
        <v>2350</v>
      </c>
      <c r="L663" s="2891"/>
      <c r="M663" s="2891"/>
      <c r="N663" s="2891"/>
      <c r="O663" s="2892"/>
      <c r="P663" s="2890" t="s">
        <v>2365</v>
      </c>
      <c r="Q663" s="2891"/>
      <c r="R663" s="2891"/>
      <c r="S663" s="2891"/>
      <c r="T663" s="2892"/>
      <c r="U663" s="2974" t="s">
        <v>1179</v>
      </c>
      <c r="V663" s="2978"/>
      <c r="W663" s="2978"/>
      <c r="X663" s="2976"/>
      <c r="Y663" s="2974" t="s">
        <v>1521</v>
      </c>
      <c r="Z663" s="2978"/>
      <c r="AA663" s="2978"/>
      <c r="AB663" s="2976"/>
      <c r="AC663" s="2944" t="s">
        <v>2299</v>
      </c>
      <c r="AD663" s="2945"/>
      <c r="AE663" s="2945"/>
      <c r="AF663" s="2945"/>
      <c r="AG663" s="2945"/>
      <c r="AH663" s="2946"/>
      <c r="AI663" s="2285" t="s">
        <v>1560</v>
      </c>
      <c r="AJ663" s="2382"/>
      <c r="AK663" s="2382"/>
      <c r="AL663" s="2383"/>
      <c r="AM663" s="2832">
        <v>12345</v>
      </c>
      <c r="AN663" s="2806"/>
      <c r="AO663" s="2793"/>
      <c r="AP663" s="2929" t="s">
        <v>1691</v>
      </c>
      <c r="AQ663" s="2930"/>
      <c r="AR663" s="2930"/>
      <c r="AS663" s="2930"/>
      <c r="AT663" s="2931"/>
      <c r="AU663" s="2929" t="s">
        <v>1704</v>
      </c>
      <c r="AV663" s="2952"/>
      <c r="AW663" s="2931"/>
      <c r="AX663" s="2929">
        <v>14</v>
      </c>
      <c r="AY663" s="2952"/>
      <c r="AZ663" s="2931"/>
      <c r="BA663" s="990" t="s">
        <v>1180</v>
      </c>
      <c r="BB663" s="937"/>
    </row>
    <row r="664" spans="2:67" s="920" customFormat="1" ht="18.95" customHeight="1">
      <c r="I664" s="935"/>
      <c r="J664" s="1315" t="s">
        <v>737</v>
      </c>
      <c r="K664" s="2890" t="s">
        <v>2350</v>
      </c>
      <c r="L664" s="2891"/>
      <c r="M664" s="2891"/>
      <c r="N664" s="2891"/>
      <c r="O664" s="2892"/>
      <c r="P664" s="2890" t="s">
        <v>2366</v>
      </c>
      <c r="Q664" s="2891"/>
      <c r="R664" s="2891"/>
      <c r="S664" s="2891"/>
      <c r="T664" s="2892"/>
      <c r="U664" s="2890" t="s">
        <v>1179</v>
      </c>
      <c r="V664" s="2891"/>
      <c r="W664" s="2891"/>
      <c r="X664" s="2892"/>
      <c r="Y664" s="2890" t="s">
        <v>1521</v>
      </c>
      <c r="Z664" s="2891"/>
      <c r="AA664" s="2891"/>
      <c r="AB664" s="2892"/>
      <c r="AC664" s="2944" t="s">
        <v>2299</v>
      </c>
      <c r="AD664" s="2945"/>
      <c r="AE664" s="2945"/>
      <c r="AF664" s="2945"/>
      <c r="AG664" s="2945"/>
      <c r="AH664" s="2946"/>
      <c r="AI664" s="932" t="s">
        <v>1560</v>
      </c>
      <c r="AJ664" s="933"/>
      <c r="AK664" s="933"/>
      <c r="AL664" s="934"/>
      <c r="AM664" s="2831">
        <v>12345</v>
      </c>
      <c r="AN664" s="2808"/>
      <c r="AO664" s="2809"/>
      <c r="AP664" s="2932" t="s">
        <v>1691</v>
      </c>
      <c r="AQ664" s="2933"/>
      <c r="AR664" s="2933"/>
      <c r="AS664" s="2933"/>
      <c r="AT664" s="2934"/>
      <c r="AU664" s="2932" t="s">
        <v>1704</v>
      </c>
      <c r="AV664" s="2933"/>
      <c r="AW664" s="2934"/>
      <c r="AX664" s="2932">
        <v>14</v>
      </c>
      <c r="AY664" s="2933"/>
      <c r="AZ664" s="2934"/>
      <c r="BA664" s="991"/>
      <c r="BB664" s="937"/>
    </row>
    <row r="665" spans="2:67" s="920" customFormat="1" ht="5.0999999999999996" customHeight="1">
      <c r="I665" s="935"/>
      <c r="BB665" s="937"/>
    </row>
    <row r="666" spans="2:67" s="920" customFormat="1" ht="5.0999999999999996" customHeight="1">
      <c r="I666" s="935"/>
      <c r="J666" s="1366"/>
      <c r="K666" s="1366"/>
      <c r="L666" s="1366"/>
      <c r="M666" s="1366"/>
      <c r="N666" s="1366"/>
      <c r="O666" s="1366"/>
      <c r="P666" s="1366"/>
      <c r="Q666" s="1366"/>
      <c r="R666" s="1366"/>
      <c r="S666" s="1366"/>
      <c r="T666" s="1366"/>
      <c r="U666" s="1366"/>
      <c r="V666" s="1366"/>
      <c r="W666" s="1366"/>
      <c r="X666" s="1366"/>
      <c r="Y666" s="1366"/>
      <c r="Z666" s="1366"/>
      <c r="AA666" s="1366"/>
      <c r="AB666" s="1443"/>
      <c r="AC666" s="1443"/>
      <c r="AD666" s="1443"/>
      <c r="AE666" s="1443"/>
      <c r="AF666" s="1443"/>
      <c r="AG666" s="1443"/>
      <c r="AH666" s="1443"/>
      <c r="AI666" s="1366"/>
      <c r="AJ666" s="1366"/>
      <c r="AK666" s="1366"/>
      <c r="AL666" s="1366"/>
      <c r="AM666" s="1366"/>
      <c r="AN666" s="1366"/>
      <c r="AO666" s="1366"/>
      <c r="AP666" s="1366"/>
      <c r="AQ666" s="1366"/>
      <c r="AR666" s="1366"/>
      <c r="AS666" s="1366"/>
      <c r="AT666" s="1366"/>
      <c r="AU666" s="1366"/>
      <c r="AV666" s="1366"/>
      <c r="AW666" s="1366"/>
      <c r="AX666" s="1366"/>
      <c r="AY666" s="1366"/>
      <c r="AZ666" s="1366"/>
      <c r="BA666" s="1366"/>
      <c r="BB666" s="937"/>
    </row>
    <row r="667" spans="2:67" s="920" customFormat="1" ht="18.95" customHeight="1">
      <c r="I667" s="935"/>
      <c r="J667" s="1366"/>
      <c r="K667" s="1366"/>
      <c r="L667" s="1366"/>
      <c r="M667" s="1366"/>
      <c r="N667" s="1366"/>
      <c r="O667" s="1366"/>
      <c r="P667" s="1366"/>
      <c r="Q667" s="1366"/>
      <c r="R667" s="1366"/>
      <c r="S667" s="1366"/>
      <c r="T667" s="1366"/>
      <c r="U667" s="1366"/>
      <c r="V667" s="1366"/>
      <c r="W667" s="1366"/>
      <c r="X667" s="1366"/>
      <c r="Y667" s="1366"/>
      <c r="Z667" s="1366"/>
      <c r="AA667" s="1366"/>
      <c r="AB667" s="1366"/>
      <c r="AC667" s="1366"/>
      <c r="AD667" s="1366"/>
      <c r="AE667" s="1366"/>
      <c r="AF667" s="1366"/>
      <c r="AG667" s="1366"/>
      <c r="AH667" s="1366"/>
      <c r="AI667" s="1366"/>
      <c r="AJ667" s="1366"/>
      <c r="AK667" s="1366"/>
      <c r="AL667" s="1366"/>
      <c r="AM667" s="1366"/>
      <c r="AN667" s="1366"/>
      <c r="AO667" s="1366"/>
      <c r="AP667" s="1366"/>
      <c r="AQ667" s="1366"/>
      <c r="AR667" s="1366"/>
      <c r="AS667" s="1366"/>
      <c r="AT667" s="1366"/>
      <c r="AU667" s="1217" t="s">
        <v>1606</v>
      </c>
      <c r="AV667" s="1217"/>
      <c r="AW667" s="1366"/>
      <c r="AX667" s="2928">
        <f>AX664+AX663</f>
        <v>28</v>
      </c>
      <c r="AY667" s="2884"/>
      <c r="AZ667" s="2885"/>
      <c r="BA667" s="1366"/>
      <c r="BB667" s="937"/>
    </row>
    <row r="668" spans="2:67" s="920" customFormat="1" ht="5.0999999999999996" customHeight="1">
      <c r="I668" s="935"/>
      <c r="J668" s="1366"/>
      <c r="K668" s="1366"/>
      <c r="L668" s="1366"/>
      <c r="M668" s="1366"/>
      <c r="N668" s="1366"/>
      <c r="O668" s="1366"/>
      <c r="P668" s="1366"/>
      <c r="Q668" s="1366"/>
      <c r="R668" s="1366"/>
      <c r="S668" s="1366"/>
      <c r="T668" s="1366"/>
      <c r="U668" s="1366"/>
      <c r="V668" s="1366"/>
      <c r="W668" s="1366"/>
      <c r="X668" s="1366"/>
      <c r="Y668" s="1366"/>
      <c r="Z668" s="1366"/>
      <c r="AA668" s="1366"/>
      <c r="AB668" s="1366"/>
      <c r="AC668" s="1366"/>
      <c r="AD668" s="1366"/>
      <c r="AE668" s="1366"/>
      <c r="AF668" s="1366"/>
      <c r="AG668" s="1366"/>
      <c r="AH668" s="1366"/>
      <c r="AI668" s="1366"/>
      <c r="AJ668" s="1366"/>
      <c r="AK668" s="1366"/>
      <c r="AL668" s="1366"/>
      <c r="AM668" s="1366"/>
      <c r="AN668" s="1366"/>
      <c r="AO668" s="1366"/>
      <c r="AP668" s="1366"/>
      <c r="AQ668" s="1366"/>
      <c r="AR668" s="1366"/>
      <c r="AS668" s="1366"/>
      <c r="AT668" s="1366"/>
      <c r="AU668" s="1366"/>
      <c r="AV668" s="1366"/>
      <c r="AW668" s="1366"/>
      <c r="AX668" s="1366"/>
      <c r="AY668" s="1366"/>
      <c r="AZ668" s="1366"/>
      <c r="BA668" s="1366"/>
      <c r="BB668" s="937"/>
    </row>
    <row r="669" spans="2:67" s="920" customFormat="1" ht="9.9499999999999993" customHeight="1">
      <c r="I669" s="936"/>
      <c r="J669" s="945"/>
      <c r="K669" s="939"/>
      <c r="L669" s="939"/>
      <c r="M669" s="939"/>
      <c r="N669" s="939"/>
      <c r="O669" s="939"/>
      <c r="P669" s="939"/>
      <c r="Q669" s="939"/>
      <c r="R669" s="939"/>
      <c r="S669" s="939"/>
      <c r="T669" s="939"/>
      <c r="U669" s="939"/>
      <c r="V669" s="939"/>
      <c r="W669" s="939"/>
      <c r="X669" s="939"/>
      <c r="Y669" s="939"/>
      <c r="Z669" s="939"/>
      <c r="AA669" s="939"/>
      <c r="AB669" s="939"/>
      <c r="AC669" s="939"/>
      <c r="AD669" s="939"/>
      <c r="AE669" s="939"/>
      <c r="AF669" s="939"/>
      <c r="AG669" s="939"/>
      <c r="AH669" s="939"/>
      <c r="AI669" s="939"/>
      <c r="AJ669" s="939"/>
      <c r="AK669" s="939"/>
      <c r="AL669" s="939"/>
      <c r="AM669" s="939"/>
      <c r="AN669" s="939"/>
      <c r="AO669" s="939"/>
      <c r="AP669" s="939"/>
      <c r="AQ669" s="939"/>
      <c r="AR669" s="939"/>
      <c r="AS669" s="939"/>
      <c r="AT669" s="939"/>
      <c r="AU669" s="939"/>
      <c r="AV669" s="939"/>
      <c r="AW669" s="939"/>
      <c r="AX669" s="939"/>
      <c r="AY669" s="939"/>
      <c r="AZ669" s="939"/>
      <c r="BA669" s="939"/>
      <c r="BB669" s="940"/>
    </row>
    <row r="670" spans="2:67" s="920" customFormat="1" ht="18.95" customHeight="1">
      <c r="J670" s="488"/>
      <c r="K670" s="486"/>
      <c r="L670" s="486"/>
      <c r="M670" s="486"/>
      <c r="N670" s="486"/>
      <c r="O670" s="486"/>
      <c r="P670" s="486"/>
      <c r="Q670" s="486"/>
      <c r="R670" s="486"/>
      <c r="S670" s="486"/>
      <c r="T670" s="486"/>
      <c r="U670" s="486"/>
      <c r="V670" s="486"/>
      <c r="W670" s="486"/>
      <c r="X670" s="488"/>
      <c r="Y670" s="486"/>
      <c r="Z670" s="486"/>
      <c r="AA670" s="486"/>
      <c r="AB670" s="486"/>
      <c r="BE670" s="486"/>
      <c r="BF670" s="486"/>
      <c r="BG670" s="486"/>
      <c r="BH670" s="486"/>
      <c r="BI670" s="486"/>
      <c r="BJ670" s="486"/>
    </row>
    <row r="671" spans="2:67" s="920" customFormat="1" ht="18.95" customHeight="1">
      <c r="Q671" s="1057"/>
      <c r="AG671" s="488"/>
      <c r="BO671" s="1057"/>
    </row>
    <row r="672" spans="2:67" ht="5.0999999999999996" customHeight="1">
      <c r="B672" s="920"/>
      <c r="C672" s="920"/>
      <c r="D672" s="920"/>
      <c r="E672" s="920"/>
      <c r="G672"/>
      <c r="H672"/>
      <c r="I672" s="2331"/>
      <c r="Q672" s="2326"/>
      <c r="R672" s="2327"/>
      <c r="S672" s="2327"/>
      <c r="T672" s="2327"/>
      <c r="U672" s="2327"/>
      <c r="V672" s="2327"/>
      <c r="W672" s="2328"/>
      <c r="X672" s="920"/>
      <c r="Y672" s="920"/>
      <c r="Z672" s="920"/>
      <c r="AA672" s="920"/>
      <c r="AB672" s="920"/>
      <c r="AC672" s="920"/>
      <c r="AD672" s="920"/>
      <c r="AE672" s="920"/>
      <c r="AF672" s="920"/>
      <c r="AG672" s="920"/>
      <c r="BH672" s="920"/>
      <c r="BI672" s="920"/>
      <c r="BJ672" s="920"/>
      <c r="BK672" s="920"/>
      <c r="BL672" s="920"/>
      <c r="BM672" s="920"/>
      <c r="BN672" s="920"/>
    </row>
    <row r="673" spans="2:102" ht="18.95" customHeight="1">
      <c r="B673" s="920"/>
      <c r="C673" s="920"/>
      <c r="D673" s="920"/>
      <c r="E673" s="920"/>
      <c r="G673"/>
      <c r="H673"/>
      <c r="I673" s="2331"/>
      <c r="J673" s="1493" t="s">
        <v>2343</v>
      </c>
      <c r="K673" s="1021"/>
      <c r="L673" s="1021"/>
      <c r="M673" s="1021"/>
      <c r="N673" s="1021"/>
      <c r="O673" s="1021"/>
      <c r="P673" s="1023"/>
      <c r="Q673" s="907" t="s">
        <v>3168</v>
      </c>
      <c r="R673" s="908"/>
      <c r="S673" s="908"/>
      <c r="T673" s="908"/>
      <c r="U673" s="908"/>
      <c r="V673" s="908"/>
      <c r="W673" s="909"/>
      <c r="X673" s="1493" t="s">
        <v>1519</v>
      </c>
      <c r="Y673" s="1021"/>
      <c r="Z673" s="1021"/>
      <c r="AA673" s="1021"/>
      <c r="AB673" s="1021"/>
      <c r="AC673" s="1021"/>
      <c r="AD673" s="1023"/>
      <c r="AE673" s="920"/>
      <c r="AF673" s="920"/>
      <c r="AG673" s="920"/>
      <c r="AH673" s="920"/>
      <c r="AI673" s="920"/>
      <c r="AJ673" s="920"/>
      <c r="AK673" s="920"/>
      <c r="AL673" s="920"/>
      <c r="AM673" s="920"/>
      <c r="AN673" s="920"/>
      <c r="AR673" s="920"/>
      <c r="AS673" s="920"/>
      <c r="AT673" s="920"/>
      <c r="AU673" s="920"/>
      <c r="AV673" s="920"/>
      <c r="AW673" s="920"/>
      <c r="AX673" s="920"/>
      <c r="BG673" s="920"/>
      <c r="BH673" s="920"/>
      <c r="BI673" s="920"/>
      <c r="BJ673" s="920"/>
      <c r="BK673" s="920"/>
      <c r="BL673" s="920"/>
      <c r="BM673" s="920"/>
      <c r="BN673" s="920"/>
      <c r="BO673" s="920"/>
      <c r="BP673" s="920"/>
      <c r="BQ673" s="920"/>
      <c r="BR673" s="920"/>
      <c r="BS673" s="920"/>
      <c r="BT673" s="920"/>
      <c r="BU673" s="920"/>
      <c r="BV673" s="920"/>
      <c r="BW673" s="920"/>
      <c r="BX673" s="920"/>
      <c r="BY673" s="920"/>
      <c r="BZ673" s="920"/>
      <c r="CA673" s="920"/>
      <c r="CB673" s="920"/>
      <c r="CC673" s="920"/>
      <c r="CD673" s="920"/>
      <c r="CE673" s="920"/>
      <c r="CF673" s="920"/>
      <c r="CG673" s="920"/>
      <c r="CH673" s="920"/>
      <c r="CI673" s="920"/>
      <c r="CJ673" s="920"/>
      <c r="CK673" s="920"/>
      <c r="CL673" s="920"/>
      <c r="CM673" s="920"/>
      <c r="CN673" s="920"/>
      <c r="CO673" s="920"/>
      <c r="CP673" s="920"/>
      <c r="CQ673" s="920"/>
      <c r="CR673" s="920"/>
      <c r="CS673" s="920"/>
      <c r="CT673" s="920"/>
      <c r="CU673" s="920"/>
      <c r="CV673" s="920"/>
      <c r="CW673" s="920"/>
      <c r="CX673" s="920"/>
    </row>
    <row r="674" spans="2:102" ht="9.9499999999999993" customHeight="1">
      <c r="B674" s="920"/>
      <c r="C674" s="920"/>
      <c r="D674" s="920"/>
      <c r="E674" s="920"/>
      <c r="G674"/>
      <c r="H674"/>
      <c r="I674" s="916"/>
      <c r="Q674" s="2331"/>
      <c r="R674" s="2331"/>
      <c r="S674" s="2331"/>
      <c r="T674" s="2331"/>
      <c r="U674" s="2331"/>
      <c r="V674" s="2331"/>
      <c r="W674" s="2331"/>
      <c r="X674" s="1316"/>
      <c r="Y674" s="1316"/>
      <c r="Z674" s="1316"/>
      <c r="AA674" s="1316"/>
      <c r="AB674" s="1316"/>
      <c r="AC674" s="1316"/>
      <c r="AD674" s="1316"/>
      <c r="AE674" s="1316"/>
      <c r="AF674" s="1316"/>
      <c r="AG674" s="1316"/>
      <c r="AH674" s="1316"/>
      <c r="AI674" s="1316"/>
      <c r="AJ674" s="1316"/>
      <c r="AK674" s="1316"/>
      <c r="AL674" s="1316"/>
      <c r="AM674" s="1316"/>
      <c r="AN674" s="1316"/>
      <c r="AO674" s="1316"/>
      <c r="AP674" s="1316"/>
      <c r="AQ674" s="1316"/>
      <c r="AR674" s="1316"/>
      <c r="AS674" s="1316"/>
      <c r="AT674" s="1316"/>
      <c r="AU674" s="1316"/>
      <c r="AV674" s="1316"/>
      <c r="AW674" s="1316"/>
      <c r="AX674" s="1316"/>
      <c r="AY674" s="1316"/>
      <c r="AZ674" s="1316"/>
      <c r="BA674" s="1316"/>
      <c r="BB674" s="1316"/>
      <c r="BC674" s="1316"/>
      <c r="BD674" s="1316"/>
      <c r="BE674" s="1316"/>
      <c r="BF674" s="1316"/>
      <c r="BG674" s="1316"/>
      <c r="BH674" s="1316"/>
      <c r="BI674" s="1316"/>
      <c r="BJ674" s="1316"/>
      <c r="BK674" s="1316"/>
      <c r="BL674" s="1316"/>
      <c r="BM674" s="1316"/>
      <c r="BN674" s="1316"/>
      <c r="BO674" s="1316"/>
      <c r="BP674" s="941"/>
      <c r="BQ674" s="941"/>
      <c r="BR674" s="941"/>
      <c r="BS674" s="941"/>
      <c r="BT674" s="941"/>
      <c r="BU674" s="942"/>
      <c r="BV674" s="920"/>
      <c r="BW674" s="920"/>
      <c r="BX674" s="920"/>
      <c r="BY674" s="920"/>
      <c r="BZ674" s="920"/>
      <c r="CA674" s="920"/>
      <c r="CB674" s="920"/>
      <c r="CC674" s="920"/>
      <c r="CD674" s="920"/>
      <c r="CE674" s="920"/>
      <c r="CF674" s="920"/>
      <c r="CG674" s="920"/>
      <c r="CH674" s="920"/>
      <c r="CI674" s="920"/>
      <c r="CJ674" s="920"/>
      <c r="CK674" s="920"/>
      <c r="CL674" s="920"/>
      <c r="CM674" s="920"/>
      <c r="CN674" s="920"/>
      <c r="CO674" s="920"/>
      <c r="CP674" s="920"/>
      <c r="CQ674" s="920"/>
      <c r="CR674" s="920"/>
      <c r="CS674" s="920"/>
      <c r="CT674" s="920"/>
      <c r="CU674" s="920"/>
    </row>
    <row r="675" spans="2:102" s="920" customFormat="1" ht="18.95" customHeight="1">
      <c r="I675" s="935"/>
      <c r="J675" s="949" t="s">
        <v>2376</v>
      </c>
      <c r="K675" s="752"/>
      <c r="L675" s="938"/>
      <c r="N675" s="2890" t="s">
        <v>1179</v>
      </c>
      <c r="O675" s="2891"/>
      <c r="P675" s="2891"/>
      <c r="Q675" s="2892"/>
      <c r="R675" s="986" t="s">
        <v>1180</v>
      </c>
      <c r="S675" s="2331"/>
      <c r="T675" s="2325" t="s">
        <v>1630</v>
      </c>
      <c r="U675" s="938"/>
      <c r="V675" s="938"/>
      <c r="W675" s="1154" t="s">
        <v>2298</v>
      </c>
      <c r="X675" s="1155"/>
      <c r="Y675" s="1155"/>
      <c r="Z675" s="1155"/>
      <c r="AA675" s="1155"/>
      <c r="AB675" s="1156"/>
      <c r="AC675" s="946" t="s">
        <v>1115</v>
      </c>
      <c r="AD675" s="920" t="s">
        <v>737</v>
      </c>
      <c r="AE675" s="951" t="s">
        <v>3543</v>
      </c>
      <c r="AH675" s="974"/>
      <c r="AI675" s="2325"/>
      <c r="AJ675" s="486"/>
      <c r="AL675" s="2323"/>
      <c r="AM675" s="2325"/>
      <c r="AN675" s="486"/>
      <c r="AO675" s="486"/>
      <c r="AU675" s="2331"/>
      <c r="AV675" s="2331"/>
      <c r="BA675" s="926" t="s">
        <v>1544</v>
      </c>
      <c r="BB675" s="927"/>
      <c r="BC675" s="928"/>
      <c r="BD675" s="926" t="s">
        <v>1537</v>
      </c>
      <c r="BE675" s="927"/>
      <c r="BF675" s="928"/>
      <c r="BG675" s="926" t="s">
        <v>1538</v>
      </c>
      <c r="BH675" s="927"/>
      <c r="BI675" s="928"/>
      <c r="BU675" s="937"/>
    </row>
    <row r="676" spans="2:102" s="920" customFormat="1" ht="9.9499999999999993" customHeight="1">
      <c r="I676" s="935"/>
      <c r="J676" s="1057"/>
      <c r="BU676" s="937"/>
    </row>
    <row r="677" spans="2:102" s="920" customFormat="1" ht="18.95" customHeight="1">
      <c r="I677" s="935"/>
      <c r="J677" s="949" t="s">
        <v>1751</v>
      </c>
      <c r="K677" s="752"/>
      <c r="L677" s="938"/>
      <c r="M677" s="938"/>
      <c r="N677" s="2890" t="s">
        <v>1179</v>
      </c>
      <c r="O677" s="2891"/>
      <c r="P677" s="2891"/>
      <c r="Q677" s="2892"/>
      <c r="R677" s="986" t="s">
        <v>1180</v>
      </c>
      <c r="S677" s="2323" t="s">
        <v>1178</v>
      </c>
      <c r="T677" s="2890" t="s">
        <v>1179</v>
      </c>
      <c r="U677" s="2891"/>
      <c r="V677" s="2891"/>
      <c r="W677" s="2892"/>
      <c r="X677" s="986" t="s">
        <v>1180</v>
      </c>
      <c r="Z677" s="949" t="s">
        <v>1721</v>
      </c>
      <c r="AA677" s="981"/>
      <c r="AB677" s="938"/>
      <c r="AC677" s="938"/>
      <c r="AD677" s="938"/>
      <c r="AE677" s="938"/>
      <c r="AF677" s="982" t="s">
        <v>1689</v>
      </c>
      <c r="AG677" s="983"/>
      <c r="AH677" s="983"/>
      <c r="AI677" s="983"/>
      <c r="AJ677" s="1080">
        <v>241657</v>
      </c>
      <c r="AK677" s="983"/>
      <c r="AL677" s="983"/>
      <c r="AM677" s="983"/>
      <c r="AN677" s="1093" t="s">
        <v>1693</v>
      </c>
      <c r="AO677" s="1094"/>
      <c r="AP677" s="1094"/>
      <c r="AQ677" s="1094"/>
      <c r="AR677" s="1095"/>
      <c r="AS677" s="986" t="s">
        <v>912</v>
      </c>
      <c r="BL677" s="1057"/>
      <c r="BU677" s="937"/>
    </row>
    <row r="678" spans="2:102" s="920" customFormat="1" ht="9.9499999999999993" customHeight="1">
      <c r="I678" s="935"/>
      <c r="J678" s="1057"/>
      <c r="AG678" s="1057"/>
      <c r="AU678" s="1057"/>
      <c r="BL678" s="1057"/>
      <c r="BU678" s="937"/>
    </row>
    <row r="679" spans="2:102" s="920" customFormat="1" ht="18.95" customHeight="1">
      <c r="I679" s="935"/>
      <c r="J679" s="1256" t="s">
        <v>1748</v>
      </c>
      <c r="K679" s="1056"/>
      <c r="L679" s="1056"/>
      <c r="M679" s="938"/>
      <c r="N679" s="982" t="s">
        <v>1521</v>
      </c>
      <c r="O679" s="983"/>
      <c r="P679" s="983"/>
      <c r="Q679" s="983"/>
      <c r="R679" s="984"/>
      <c r="S679" s="1056" t="s">
        <v>2368</v>
      </c>
      <c r="T679" s="1056"/>
      <c r="U679" s="1056"/>
      <c r="V679" s="938"/>
      <c r="W679" s="982" t="s">
        <v>1521</v>
      </c>
      <c r="X679" s="983"/>
      <c r="Y679" s="983"/>
      <c r="Z679" s="983"/>
      <c r="AA679" s="984"/>
      <c r="BU679" s="937"/>
    </row>
    <row r="680" spans="2:102" s="920" customFormat="1" ht="18.95" customHeight="1">
      <c r="I680" s="935"/>
      <c r="J680" s="1057"/>
      <c r="AG680" s="1057"/>
      <c r="AU680" s="1057"/>
      <c r="BL680" s="1057"/>
      <c r="BU680" s="937"/>
    </row>
    <row r="681" spans="2:102" s="920" customFormat="1" ht="18.95" customHeight="1">
      <c r="I681" s="935"/>
      <c r="J681" s="1103" t="s">
        <v>2166</v>
      </c>
      <c r="AZ681" s="1057"/>
      <c r="BU681" s="937"/>
    </row>
    <row r="682" spans="2:102" s="920" customFormat="1" ht="5.0999999999999996" customHeight="1">
      <c r="I682" s="935"/>
      <c r="J682" s="1049"/>
      <c r="BU682" s="937"/>
    </row>
    <row r="683" spans="2:102" s="920" customFormat="1" ht="18.95" customHeight="1">
      <c r="I683" s="935"/>
      <c r="J683" s="2880" t="s">
        <v>1559</v>
      </c>
      <c r="K683" s="2880" t="s">
        <v>1766</v>
      </c>
      <c r="L683" s="2810" t="s">
        <v>1760</v>
      </c>
      <c r="M683" s="2848"/>
      <c r="N683" s="2848"/>
      <c r="O683" s="2799"/>
      <c r="P683" s="2810" t="s">
        <v>1748</v>
      </c>
      <c r="Q683" s="2848"/>
      <c r="R683" s="2848"/>
      <c r="S683" s="2799"/>
      <c r="T683" s="2810" t="s">
        <v>1630</v>
      </c>
      <c r="U683" s="2882"/>
      <c r="V683" s="2882"/>
      <c r="W683" s="2882"/>
      <c r="X683" s="2882"/>
      <c r="Y683" s="2812"/>
      <c r="Z683" s="929" t="s">
        <v>1586</v>
      </c>
      <c r="AA683" s="930"/>
      <c r="AB683" s="930"/>
      <c r="AC683" s="930"/>
      <c r="AD683" s="930"/>
      <c r="AE683" s="930"/>
      <c r="AF683" s="930"/>
      <c r="AG683" s="930"/>
      <c r="AH683" s="930"/>
      <c r="AI683" s="931"/>
      <c r="AJ683" s="930"/>
      <c r="AK683" s="931"/>
      <c r="AL683" s="2810" t="s">
        <v>2080</v>
      </c>
      <c r="AM683" s="2882"/>
      <c r="AN683" s="2812"/>
      <c r="AO683" s="2810" t="s">
        <v>1775</v>
      </c>
      <c r="AP683" s="2882"/>
      <c r="AQ683" s="2812"/>
      <c r="AR683" s="2810" t="s">
        <v>3089</v>
      </c>
      <c r="AS683" s="2882"/>
      <c r="AT683" s="2882"/>
      <c r="AU683" s="2882"/>
      <c r="AV683" s="2812"/>
      <c r="AW683" s="2947"/>
      <c r="BU683" s="937"/>
    </row>
    <row r="684" spans="2:102" s="920" customFormat="1" ht="18.95" customHeight="1">
      <c r="I684" s="935"/>
      <c r="J684" s="2881"/>
      <c r="K684" s="2881"/>
      <c r="L684" s="2800"/>
      <c r="M684" s="2801"/>
      <c r="N684" s="2801"/>
      <c r="O684" s="2802"/>
      <c r="P684" s="2800"/>
      <c r="Q684" s="2801"/>
      <c r="R684" s="2801"/>
      <c r="S684" s="2802"/>
      <c r="T684" s="2813"/>
      <c r="U684" s="2814"/>
      <c r="V684" s="2814"/>
      <c r="W684" s="2814"/>
      <c r="X684" s="2814"/>
      <c r="Y684" s="2815"/>
      <c r="Z684" s="929" t="s">
        <v>699</v>
      </c>
      <c r="AA684" s="930"/>
      <c r="AB684" s="930"/>
      <c r="AC684" s="931"/>
      <c r="AD684" s="929" t="s">
        <v>700</v>
      </c>
      <c r="AE684" s="930"/>
      <c r="AF684" s="931"/>
      <c r="AG684" s="929" t="s">
        <v>1697</v>
      </c>
      <c r="AH684" s="930"/>
      <c r="AI684" s="930"/>
      <c r="AJ684" s="930"/>
      <c r="AK684" s="931"/>
      <c r="AL684" s="2813"/>
      <c r="AM684" s="2814"/>
      <c r="AN684" s="2815"/>
      <c r="AO684" s="2813"/>
      <c r="AP684" s="2814"/>
      <c r="AQ684" s="2815"/>
      <c r="AR684" s="2813"/>
      <c r="AS684" s="2814"/>
      <c r="AT684" s="2814"/>
      <c r="AU684" s="2814"/>
      <c r="AV684" s="2815"/>
      <c r="AW684" s="2948"/>
      <c r="BU684" s="937"/>
    </row>
    <row r="685" spans="2:102" s="920" customFormat="1" ht="18.95" customHeight="1">
      <c r="I685" s="935"/>
      <c r="J685" s="1449" t="s">
        <v>1759</v>
      </c>
      <c r="K685" s="1448" t="s">
        <v>1781</v>
      </c>
      <c r="L685" s="2890" t="s">
        <v>1179</v>
      </c>
      <c r="M685" s="2891"/>
      <c r="N685" s="2891"/>
      <c r="O685" s="2892"/>
      <c r="P685" s="2890" t="s">
        <v>1521</v>
      </c>
      <c r="Q685" s="2891"/>
      <c r="R685" s="2891"/>
      <c r="S685" s="2892"/>
      <c r="T685" s="2944" t="s">
        <v>2299</v>
      </c>
      <c r="U685" s="2945"/>
      <c r="V685" s="2945"/>
      <c r="W685" s="2945"/>
      <c r="X685" s="2945"/>
      <c r="Y685" s="2946"/>
      <c r="Z685" s="2831" t="s">
        <v>1560</v>
      </c>
      <c r="AA685" s="2808"/>
      <c r="AB685" s="2808"/>
      <c r="AC685" s="2809"/>
      <c r="AD685" s="2831">
        <v>12345</v>
      </c>
      <c r="AE685" s="2808"/>
      <c r="AF685" s="2809"/>
      <c r="AG685" s="2932" t="s">
        <v>1691</v>
      </c>
      <c r="AH685" s="2933"/>
      <c r="AI685" s="2933"/>
      <c r="AJ685" s="2933"/>
      <c r="AK685" s="2934"/>
      <c r="AL685" s="2929" t="s">
        <v>1704</v>
      </c>
      <c r="AM685" s="2930"/>
      <c r="AN685" s="2931"/>
      <c r="AO685" s="2929">
        <v>14</v>
      </c>
      <c r="AP685" s="2930"/>
      <c r="AQ685" s="2931"/>
      <c r="AR685" s="2890" t="s">
        <v>2365</v>
      </c>
      <c r="AS685" s="2891"/>
      <c r="AT685" s="2891"/>
      <c r="AU685" s="2891"/>
      <c r="AV685" s="2892"/>
      <c r="AW685" s="990" t="s">
        <v>1180</v>
      </c>
      <c r="BU685" s="937"/>
    </row>
    <row r="686" spans="2:102" s="920" customFormat="1" ht="18.95" customHeight="1">
      <c r="I686" s="935"/>
      <c r="J686" s="1449" t="s">
        <v>1759</v>
      </c>
      <c r="K686" s="1448" t="s">
        <v>1781</v>
      </c>
      <c r="L686" s="2890" t="s">
        <v>1179</v>
      </c>
      <c r="M686" s="2891"/>
      <c r="N686" s="2891"/>
      <c r="O686" s="2892"/>
      <c r="P686" s="2890" t="s">
        <v>1521</v>
      </c>
      <c r="Q686" s="2891"/>
      <c r="R686" s="2891"/>
      <c r="S686" s="2892"/>
      <c r="T686" s="2944" t="s">
        <v>2299</v>
      </c>
      <c r="U686" s="2945"/>
      <c r="V686" s="2945"/>
      <c r="W686" s="2945"/>
      <c r="X686" s="2945"/>
      <c r="Y686" s="2946"/>
      <c r="Z686" s="2831" t="s">
        <v>1560</v>
      </c>
      <c r="AA686" s="2808"/>
      <c r="AB686" s="2808"/>
      <c r="AC686" s="2809"/>
      <c r="AD686" s="2831">
        <v>12345</v>
      </c>
      <c r="AE686" s="2808"/>
      <c r="AF686" s="2809"/>
      <c r="AG686" s="2932" t="s">
        <v>1691</v>
      </c>
      <c r="AH686" s="2933"/>
      <c r="AI686" s="2933"/>
      <c r="AJ686" s="2933"/>
      <c r="AK686" s="2934"/>
      <c r="AL686" s="2929" t="s">
        <v>1704</v>
      </c>
      <c r="AM686" s="2930"/>
      <c r="AN686" s="2931"/>
      <c r="AO686" s="2932">
        <v>14</v>
      </c>
      <c r="AP686" s="2933"/>
      <c r="AQ686" s="2934"/>
      <c r="AR686" s="2890" t="s">
        <v>2366</v>
      </c>
      <c r="AS686" s="2891"/>
      <c r="AT686" s="2891"/>
      <c r="AU686" s="2891"/>
      <c r="AV686" s="2892"/>
      <c r="AW686" s="2023"/>
      <c r="BU686" s="937"/>
    </row>
    <row r="687" spans="2:102" s="920" customFormat="1" ht="18.95" customHeight="1">
      <c r="I687" s="935"/>
      <c r="J687" s="1315" t="s">
        <v>737</v>
      </c>
      <c r="K687" s="1448" t="s">
        <v>1781</v>
      </c>
      <c r="L687" s="2890" t="s">
        <v>1179</v>
      </c>
      <c r="M687" s="2891"/>
      <c r="N687" s="2891"/>
      <c r="O687" s="2892"/>
      <c r="P687" s="2890" t="s">
        <v>1521</v>
      </c>
      <c r="Q687" s="2891"/>
      <c r="R687" s="2891"/>
      <c r="S687" s="2892"/>
      <c r="T687" s="2944" t="s">
        <v>2299</v>
      </c>
      <c r="U687" s="2945"/>
      <c r="V687" s="2945"/>
      <c r="W687" s="2945"/>
      <c r="X687" s="2945"/>
      <c r="Y687" s="2946"/>
      <c r="Z687" s="2831" t="s">
        <v>1560</v>
      </c>
      <c r="AA687" s="2808"/>
      <c r="AB687" s="2808"/>
      <c r="AC687" s="2809"/>
      <c r="AD687" s="2831">
        <v>12345</v>
      </c>
      <c r="AE687" s="2808"/>
      <c r="AF687" s="2809"/>
      <c r="AG687" s="2932" t="s">
        <v>1691</v>
      </c>
      <c r="AH687" s="2933"/>
      <c r="AI687" s="2933"/>
      <c r="AJ687" s="2933"/>
      <c r="AK687" s="2934"/>
      <c r="AL687" s="2932" t="s">
        <v>1701</v>
      </c>
      <c r="AM687" s="2933"/>
      <c r="AN687" s="2934"/>
      <c r="AO687" s="2932">
        <v>14</v>
      </c>
      <c r="AP687" s="2933"/>
      <c r="AQ687" s="2934"/>
      <c r="AR687" s="2890" t="s">
        <v>2367</v>
      </c>
      <c r="AS687" s="2891"/>
      <c r="AT687" s="2891"/>
      <c r="AU687" s="2891"/>
      <c r="AV687" s="2892"/>
      <c r="AW687" s="991"/>
      <c r="BU687" s="937"/>
    </row>
    <row r="688" spans="2:102" s="920" customFormat="1" ht="18.95" customHeight="1">
      <c r="I688" s="935"/>
      <c r="K688" s="1057"/>
      <c r="BU688" s="937"/>
    </row>
    <row r="689" spans="2:73" s="920" customFormat="1" ht="18.95" customHeight="1">
      <c r="I689" s="935"/>
      <c r="J689" s="2325" t="s">
        <v>1856</v>
      </c>
      <c r="K689" s="938"/>
      <c r="L689" s="938"/>
      <c r="N689" s="992" t="s">
        <v>1844</v>
      </c>
      <c r="O689" s="1152"/>
      <c r="P689" s="1152"/>
      <c r="Q689" s="1152"/>
      <c r="R689" s="1152"/>
      <c r="S689" s="946" t="s">
        <v>1115</v>
      </c>
      <c r="X689" s="949" t="s">
        <v>1522</v>
      </c>
      <c r="Y689" s="752"/>
      <c r="Z689" s="752"/>
      <c r="AA689" s="752"/>
      <c r="AB689" s="2868" t="s">
        <v>3410</v>
      </c>
      <c r="AC689" s="2869"/>
      <c r="AD689" s="2870"/>
      <c r="AE689" s="946" t="s">
        <v>1115</v>
      </c>
      <c r="AF689" s="2865" t="s">
        <v>1523</v>
      </c>
      <c r="AG689" s="2866"/>
      <c r="AH689" s="2867"/>
      <c r="AI689" s="946" t="s">
        <v>1115</v>
      </c>
      <c r="AJ689" s="917" t="s">
        <v>1524</v>
      </c>
      <c r="AK689" s="918"/>
      <c r="AL689" s="919"/>
      <c r="AM689" s="946" t="s">
        <v>1115</v>
      </c>
      <c r="BU689" s="937"/>
    </row>
    <row r="690" spans="2:73" s="974" customFormat="1" ht="9.9499999999999993" customHeight="1">
      <c r="B690" s="920"/>
      <c r="C690" s="920"/>
      <c r="D690" s="920"/>
      <c r="E690" s="920"/>
      <c r="I690" s="2057"/>
      <c r="J690" s="949"/>
      <c r="K690" s="1397"/>
      <c r="L690" s="1397"/>
      <c r="M690" s="1397"/>
      <c r="N690" s="1256"/>
      <c r="O690" s="2058"/>
      <c r="P690" s="1180"/>
      <c r="Q690" s="1180"/>
      <c r="R690" s="1180"/>
      <c r="S690" s="1180"/>
      <c r="T690" s="1180"/>
      <c r="V690" s="949"/>
      <c r="W690" s="949"/>
      <c r="X690" s="962"/>
      <c r="Y690" s="962"/>
      <c r="Z690" s="2058"/>
      <c r="AA690" s="1180"/>
      <c r="AB690" s="1180"/>
      <c r="AC690" s="1180"/>
      <c r="AD690" s="1180"/>
      <c r="AE690" s="1180"/>
      <c r="AF690" s="2059"/>
      <c r="AG690" s="1056"/>
      <c r="AH690" s="1056"/>
      <c r="AR690" s="962"/>
      <c r="AS690" s="962"/>
      <c r="AT690" s="962"/>
      <c r="AU690" s="962"/>
      <c r="AV690" s="962"/>
      <c r="AW690" s="962"/>
      <c r="BU690" s="1041"/>
    </row>
    <row r="691" spans="2:73" s="974" customFormat="1" ht="18.95" customHeight="1">
      <c r="B691" s="920"/>
      <c r="C691" s="920"/>
      <c r="D691" s="920"/>
      <c r="E691" s="920"/>
      <c r="I691" s="2057"/>
      <c r="J691" s="949" t="s">
        <v>3626</v>
      </c>
      <c r="K691" s="752"/>
      <c r="L691" s="752"/>
      <c r="M691" s="752"/>
      <c r="N691" s="2902" t="s">
        <v>2372</v>
      </c>
      <c r="O691" s="2903"/>
      <c r="P691" s="2903"/>
      <c r="Q691" s="2904"/>
      <c r="R691" s="986" t="s">
        <v>912</v>
      </c>
      <c r="S691" s="1046" t="s">
        <v>2116</v>
      </c>
      <c r="T691" s="1047"/>
      <c r="U691" s="1048"/>
      <c r="V691" s="920"/>
      <c r="W691" s="1050"/>
      <c r="X691" s="1683" t="s">
        <v>3179</v>
      </c>
      <c r="AB691" s="974" t="s">
        <v>3180</v>
      </c>
      <c r="AF691" s="2010" t="s">
        <v>3059</v>
      </c>
      <c r="AG691" s="2011"/>
      <c r="AH691" s="2011"/>
      <c r="AI691" s="2011"/>
      <c r="AJ691" s="2011"/>
      <c r="AK691" s="2012"/>
      <c r="AL691" s="910" t="s">
        <v>3181</v>
      </c>
      <c r="AM691" s="1056"/>
      <c r="AN691" s="1056"/>
      <c r="AO691" s="2010" t="s">
        <v>3059</v>
      </c>
      <c r="AP691" s="2011"/>
      <c r="AQ691" s="2011"/>
      <c r="AR691" s="2011"/>
      <c r="AS691" s="2011"/>
      <c r="AT691" s="2012"/>
      <c r="AU691" s="920"/>
      <c r="AV691" s="920"/>
      <c r="AW691" s="920"/>
      <c r="AX691" s="920"/>
      <c r="AY691" s="1050"/>
      <c r="AZ691" s="1050"/>
      <c r="BA691" s="1050"/>
      <c r="BB691" s="1050"/>
      <c r="BC691" s="1050"/>
      <c r="BD691" s="1050"/>
      <c r="BU691" s="1041"/>
    </row>
    <row r="692" spans="2:73" s="920" customFormat="1" ht="18.95" customHeight="1" thickBot="1">
      <c r="I692" s="935"/>
      <c r="J692" s="1444"/>
      <c r="K692" s="1444"/>
      <c r="L692" s="1444"/>
      <c r="M692" s="1444"/>
      <c r="N692" s="1444"/>
      <c r="O692" s="1444"/>
      <c r="P692" s="1444"/>
      <c r="Q692" s="1444"/>
      <c r="R692" s="1444"/>
      <c r="S692" s="1444"/>
      <c r="T692" s="1444"/>
      <c r="U692" s="1444"/>
      <c r="V692" s="1444"/>
      <c r="W692" s="1444"/>
      <c r="X692" s="1444" t="s">
        <v>3629</v>
      </c>
      <c r="Y692" s="1444"/>
      <c r="Z692" s="1444"/>
      <c r="AA692" s="1444"/>
      <c r="AB692" s="1444"/>
      <c r="AC692" s="1444"/>
      <c r="AD692" s="1444"/>
      <c r="AE692" s="1444"/>
      <c r="AF692" s="1444"/>
      <c r="AG692" s="1444"/>
      <c r="AH692" s="1444"/>
      <c r="AI692" s="1444"/>
      <c r="AJ692" s="1444"/>
      <c r="BC692" s="1444"/>
      <c r="BD692" s="1444"/>
      <c r="BE692" s="1444"/>
      <c r="BF692" s="1444"/>
      <c r="BG692" s="1444"/>
      <c r="BH692" s="1444"/>
      <c r="BI692" s="1444"/>
      <c r="BJ692" s="1444"/>
      <c r="BK692" s="1444"/>
      <c r="BL692" s="1444"/>
      <c r="BM692" s="1444"/>
      <c r="BN692" s="1444"/>
      <c r="BO692" s="1444"/>
      <c r="BP692" s="1444"/>
      <c r="BQ692" s="1444"/>
      <c r="BR692" s="1444"/>
      <c r="BS692" s="1444"/>
      <c r="BT692" s="1444"/>
      <c r="BU692" s="937"/>
    </row>
    <row r="693" spans="2:73" s="920" customFormat="1" ht="18.95" customHeight="1">
      <c r="I693" s="1847"/>
      <c r="J693" s="1050"/>
      <c r="K693" s="1050"/>
      <c r="L693" s="1050"/>
      <c r="M693" s="1050"/>
      <c r="N693" s="1050"/>
      <c r="O693" s="1050"/>
      <c r="P693" s="1050"/>
      <c r="Q693" s="1050"/>
      <c r="R693" s="1050"/>
      <c r="S693" s="1050"/>
      <c r="T693" s="1050"/>
      <c r="U693" s="1050"/>
      <c r="V693" s="1050"/>
      <c r="W693" s="1050"/>
      <c r="X693" s="1050"/>
      <c r="Y693" s="1050"/>
      <c r="Z693" s="1050"/>
      <c r="AA693" s="1050"/>
      <c r="AB693" s="1050"/>
      <c r="AC693" s="1050"/>
      <c r="AD693" s="1050"/>
      <c r="AE693" s="1050"/>
      <c r="AF693" s="1050"/>
      <c r="AG693" s="1050"/>
      <c r="AH693" s="1050"/>
      <c r="AI693" s="1050"/>
      <c r="AJ693" s="1050"/>
      <c r="AK693" s="2020"/>
      <c r="AL693" s="2020"/>
      <c r="AM693" s="2020"/>
      <c r="AN693" s="2020"/>
      <c r="AO693" s="2020"/>
      <c r="AP693" s="2020"/>
      <c r="AQ693" s="2020"/>
      <c r="AR693" s="2020"/>
      <c r="AS693" s="2020"/>
      <c r="AT693" s="2020"/>
      <c r="AU693" s="2020"/>
      <c r="AV693" s="2020"/>
      <c r="AW693" s="2020"/>
      <c r="AX693" s="2020"/>
      <c r="AY693" s="2020"/>
      <c r="AZ693" s="2020"/>
      <c r="BA693" s="2020"/>
      <c r="BB693" s="2020"/>
      <c r="BC693" s="2020"/>
      <c r="BD693" s="2020"/>
      <c r="BE693" s="1050"/>
      <c r="BF693" s="1050"/>
      <c r="BG693" s="1050"/>
      <c r="BH693" s="1050"/>
      <c r="BI693" s="1050"/>
      <c r="BJ693" s="1050"/>
      <c r="BK693" s="1050"/>
      <c r="BL693" s="1050"/>
      <c r="BM693" s="1050"/>
      <c r="BN693" s="1050"/>
      <c r="BO693" s="1050"/>
      <c r="BP693" s="1050"/>
      <c r="BQ693" s="1050"/>
      <c r="BR693" s="1050"/>
      <c r="BS693" s="1050"/>
      <c r="BT693" s="1050"/>
      <c r="BU693" s="937"/>
    </row>
    <row r="694" spans="2:73" s="920" customFormat="1" ht="18.95" customHeight="1">
      <c r="I694" s="935"/>
      <c r="J694" s="1103" t="s">
        <v>2349</v>
      </c>
      <c r="P694" s="948" t="s">
        <v>1919</v>
      </c>
      <c r="Q694" s="947"/>
      <c r="U694" s="1056" t="s">
        <v>2374</v>
      </c>
      <c r="V694" s="1056"/>
      <c r="W694" s="1056"/>
      <c r="X694" s="938"/>
      <c r="Y694" s="982" t="s">
        <v>1521</v>
      </c>
      <c r="Z694" s="983"/>
      <c r="AA694" s="983"/>
      <c r="AB694" s="983"/>
      <c r="AC694" s="984"/>
      <c r="BU694" s="937"/>
    </row>
    <row r="695" spans="2:73" s="920" customFormat="1" ht="9.9499999999999993" customHeight="1">
      <c r="I695" s="935"/>
      <c r="J695" s="1049"/>
      <c r="BU695" s="937"/>
    </row>
    <row r="696" spans="2:73" s="920" customFormat="1" ht="18.95" customHeight="1">
      <c r="I696" s="935"/>
      <c r="J696" s="2880" t="s">
        <v>1559</v>
      </c>
      <c r="K696" s="2810" t="s">
        <v>1779</v>
      </c>
      <c r="L696" s="2848"/>
      <c r="M696" s="2848"/>
      <c r="N696" s="2799"/>
      <c r="O696" s="2810" t="s">
        <v>1647</v>
      </c>
      <c r="P696" s="2882"/>
      <c r="Q696" s="2882"/>
      <c r="R696" s="2882"/>
      <c r="S696" s="2882"/>
      <c r="T696" s="2812"/>
      <c r="U696" s="2810" t="s">
        <v>1856</v>
      </c>
      <c r="V696" s="2882"/>
      <c r="W696" s="2882"/>
      <c r="X696" s="2882"/>
      <c r="Y696" s="2882"/>
      <c r="Z696" s="2812"/>
      <c r="AA696" s="2896" t="s">
        <v>3091</v>
      </c>
      <c r="AB696" s="2913"/>
      <c r="AC696" s="2913"/>
      <c r="AD696" s="2913"/>
      <c r="AE696" s="2898"/>
      <c r="AF696" s="2896" t="s">
        <v>2364</v>
      </c>
      <c r="AG696" s="2897"/>
      <c r="AH696" s="2897"/>
      <c r="AI696" s="2897"/>
      <c r="AJ696" s="2898"/>
      <c r="AK696" s="1343" t="s">
        <v>2147</v>
      </c>
      <c r="AL696" s="1362"/>
      <c r="AM696" s="1060"/>
      <c r="AN696" s="1060"/>
      <c r="AO696" s="1060"/>
      <c r="AP696" s="1060"/>
      <c r="AQ696" s="1060"/>
      <c r="AR696" s="1060"/>
      <c r="AS696" s="1061"/>
      <c r="AT696" s="929" t="s">
        <v>1586</v>
      </c>
      <c r="AU696" s="930"/>
      <c r="AV696" s="930"/>
      <c r="AW696" s="930"/>
      <c r="AX696" s="930"/>
      <c r="AY696" s="930"/>
      <c r="AZ696" s="930"/>
      <c r="BA696" s="930"/>
      <c r="BB696" s="930"/>
      <c r="BC696" s="931"/>
      <c r="BD696" s="930"/>
      <c r="BE696" s="931"/>
      <c r="BF696" s="2810" t="s">
        <v>2080</v>
      </c>
      <c r="BG696" s="2811"/>
      <c r="BH696" s="2812"/>
      <c r="BI696" s="2810" t="s">
        <v>1775</v>
      </c>
      <c r="BJ696" s="2811"/>
      <c r="BK696" s="2812"/>
      <c r="BL696" s="2810" t="s">
        <v>1760</v>
      </c>
      <c r="BM696" s="2798"/>
      <c r="BN696" s="2798"/>
      <c r="BO696" s="2799"/>
      <c r="BP696" s="2810" t="s">
        <v>1748</v>
      </c>
      <c r="BQ696" s="2798"/>
      <c r="BR696" s="2798"/>
      <c r="BS696" s="2799"/>
      <c r="BT696" s="2947"/>
      <c r="BU696" s="937"/>
    </row>
    <row r="697" spans="2:73" s="920" customFormat="1" ht="18.95" customHeight="1">
      <c r="I697" s="935"/>
      <c r="J697" s="2881"/>
      <c r="K697" s="2800"/>
      <c r="L697" s="2801"/>
      <c r="M697" s="2801"/>
      <c r="N697" s="2802"/>
      <c r="O697" s="2813"/>
      <c r="P697" s="2814"/>
      <c r="Q697" s="2814"/>
      <c r="R697" s="2814"/>
      <c r="S697" s="2814"/>
      <c r="T697" s="2815"/>
      <c r="U697" s="2813"/>
      <c r="V697" s="2814"/>
      <c r="W697" s="2814"/>
      <c r="X697" s="2814"/>
      <c r="Y697" s="2814"/>
      <c r="Z697" s="2815"/>
      <c r="AA697" s="2899"/>
      <c r="AB697" s="2900"/>
      <c r="AC697" s="2900"/>
      <c r="AD697" s="2900"/>
      <c r="AE697" s="2901"/>
      <c r="AF697" s="2899"/>
      <c r="AG697" s="2900"/>
      <c r="AH697" s="2900"/>
      <c r="AI697" s="2900"/>
      <c r="AJ697" s="2901"/>
      <c r="AK697" s="1059" t="s">
        <v>3412</v>
      </c>
      <c r="AL697" s="1060"/>
      <c r="AM697" s="1060"/>
      <c r="AN697" s="1059" t="s">
        <v>2138</v>
      </c>
      <c r="AO697" s="1060"/>
      <c r="AP697" s="1060"/>
      <c r="AQ697" s="1059" t="s">
        <v>2139</v>
      </c>
      <c r="AR697" s="1060"/>
      <c r="AS697" s="1061"/>
      <c r="AT697" s="929" t="s">
        <v>699</v>
      </c>
      <c r="AU697" s="930"/>
      <c r="AV697" s="930"/>
      <c r="AW697" s="931"/>
      <c r="AX697" s="929" t="s">
        <v>700</v>
      </c>
      <c r="AY697" s="930"/>
      <c r="AZ697" s="931"/>
      <c r="BA697" s="929" t="s">
        <v>1697</v>
      </c>
      <c r="BB697" s="930"/>
      <c r="BC697" s="930"/>
      <c r="BD697" s="930"/>
      <c r="BE697" s="931"/>
      <c r="BF697" s="2813"/>
      <c r="BG697" s="2814"/>
      <c r="BH697" s="2815"/>
      <c r="BI697" s="2813"/>
      <c r="BJ697" s="2814"/>
      <c r="BK697" s="2815"/>
      <c r="BL697" s="2800"/>
      <c r="BM697" s="2801"/>
      <c r="BN697" s="2801"/>
      <c r="BO697" s="2802"/>
      <c r="BP697" s="2800"/>
      <c r="BQ697" s="2801"/>
      <c r="BR697" s="2801"/>
      <c r="BS697" s="2802"/>
      <c r="BT697" s="2948"/>
      <c r="BU697" s="937"/>
    </row>
    <row r="698" spans="2:73" s="920" customFormat="1" ht="18.95" customHeight="1">
      <c r="I698" s="935"/>
      <c r="J698" s="2324" t="s">
        <v>737</v>
      </c>
      <c r="K698" s="2974" t="s">
        <v>1179</v>
      </c>
      <c r="L698" s="2978"/>
      <c r="M698" s="2978"/>
      <c r="N698" s="2976"/>
      <c r="O698" s="2944" t="s">
        <v>2299</v>
      </c>
      <c r="P698" s="2945"/>
      <c r="Q698" s="2945"/>
      <c r="R698" s="2945"/>
      <c r="S698" s="2945"/>
      <c r="T698" s="2946"/>
      <c r="U698" s="2944" t="s">
        <v>1845</v>
      </c>
      <c r="V698" s="2945"/>
      <c r="W698" s="2945"/>
      <c r="X698" s="2945"/>
      <c r="Y698" s="2945"/>
      <c r="Z698" s="2946"/>
      <c r="AA698" s="2890" t="s">
        <v>2350</v>
      </c>
      <c r="AB698" s="2891"/>
      <c r="AC698" s="2891"/>
      <c r="AD698" s="2891"/>
      <c r="AE698" s="2892"/>
      <c r="AF698" s="2890" t="s">
        <v>2365</v>
      </c>
      <c r="AG698" s="2891"/>
      <c r="AH698" s="2891"/>
      <c r="AI698" s="2891"/>
      <c r="AJ698" s="2892"/>
      <c r="AK698" s="1388" t="s">
        <v>3410</v>
      </c>
      <c r="AL698" s="955"/>
      <c r="AM698" s="955"/>
      <c r="AN698" s="954" t="s">
        <v>1523</v>
      </c>
      <c r="AO698" s="955"/>
      <c r="AP698" s="955"/>
      <c r="AQ698" s="954" t="s">
        <v>1524</v>
      </c>
      <c r="AR698" s="955"/>
      <c r="AS698" s="971"/>
      <c r="AT698" s="2832" t="s">
        <v>1560</v>
      </c>
      <c r="AU698" s="2806"/>
      <c r="AV698" s="2806"/>
      <c r="AW698" s="2793"/>
      <c r="AX698" s="2832">
        <v>12345</v>
      </c>
      <c r="AY698" s="2806"/>
      <c r="AZ698" s="2793"/>
      <c r="BA698" s="2929" t="s">
        <v>1691</v>
      </c>
      <c r="BB698" s="2930"/>
      <c r="BC698" s="2930"/>
      <c r="BD698" s="2930"/>
      <c r="BE698" s="2931"/>
      <c r="BF698" s="2929" t="s">
        <v>1704</v>
      </c>
      <c r="BG698" s="2952"/>
      <c r="BH698" s="2931"/>
      <c r="BI698" s="2929">
        <v>14</v>
      </c>
      <c r="BJ698" s="2952"/>
      <c r="BK698" s="2931"/>
      <c r="BL698" s="2974" t="s">
        <v>1179</v>
      </c>
      <c r="BM698" s="2975"/>
      <c r="BN698" s="2975"/>
      <c r="BO698" s="2976"/>
      <c r="BP698" s="2974" t="s">
        <v>1521</v>
      </c>
      <c r="BQ698" s="2975"/>
      <c r="BR698" s="2975"/>
      <c r="BS698" s="2976"/>
      <c r="BT698" s="990" t="s">
        <v>1180</v>
      </c>
      <c r="BU698" s="937"/>
    </row>
    <row r="699" spans="2:73" s="920" customFormat="1" ht="18.95" customHeight="1">
      <c r="I699" s="935"/>
      <c r="J699" s="1315" t="s">
        <v>737</v>
      </c>
      <c r="K699" s="2890" t="s">
        <v>1179</v>
      </c>
      <c r="L699" s="2891"/>
      <c r="M699" s="2891"/>
      <c r="N699" s="2892"/>
      <c r="O699" s="2944" t="s">
        <v>2299</v>
      </c>
      <c r="P699" s="2945"/>
      <c r="Q699" s="2945"/>
      <c r="R699" s="2945"/>
      <c r="S699" s="2945"/>
      <c r="T699" s="2946"/>
      <c r="U699" s="2944" t="s">
        <v>1845</v>
      </c>
      <c r="V699" s="2945"/>
      <c r="W699" s="2945"/>
      <c r="X699" s="2945"/>
      <c r="Y699" s="2945"/>
      <c r="Z699" s="2946"/>
      <c r="AA699" s="2890" t="s">
        <v>2350</v>
      </c>
      <c r="AB699" s="2891"/>
      <c r="AC699" s="2891"/>
      <c r="AD699" s="2891"/>
      <c r="AE699" s="2892"/>
      <c r="AF699" s="2890" t="s">
        <v>2366</v>
      </c>
      <c r="AG699" s="2891"/>
      <c r="AH699" s="2891"/>
      <c r="AI699" s="2891"/>
      <c r="AJ699" s="2892"/>
      <c r="AK699" s="1388" t="s">
        <v>3410</v>
      </c>
      <c r="AL699" s="955"/>
      <c r="AM699" s="955"/>
      <c r="AN699" s="954" t="s">
        <v>1523</v>
      </c>
      <c r="AO699" s="955"/>
      <c r="AP699" s="955"/>
      <c r="AQ699" s="954" t="s">
        <v>1524</v>
      </c>
      <c r="AR699" s="955"/>
      <c r="AS699" s="971"/>
      <c r="AT699" s="2831" t="s">
        <v>1560</v>
      </c>
      <c r="AU699" s="2808"/>
      <c r="AV699" s="2808"/>
      <c r="AW699" s="2809"/>
      <c r="AX699" s="2831">
        <v>12345</v>
      </c>
      <c r="AY699" s="2808"/>
      <c r="AZ699" s="2809"/>
      <c r="BA699" s="2932" t="s">
        <v>1691</v>
      </c>
      <c r="BB699" s="2933"/>
      <c r="BC699" s="2933"/>
      <c r="BD699" s="2933"/>
      <c r="BE699" s="2934"/>
      <c r="BF699" s="2932" t="s">
        <v>1704</v>
      </c>
      <c r="BG699" s="2933"/>
      <c r="BH699" s="2934"/>
      <c r="BI699" s="2932">
        <v>14</v>
      </c>
      <c r="BJ699" s="2933"/>
      <c r="BK699" s="2934"/>
      <c r="BL699" s="2890" t="s">
        <v>1179</v>
      </c>
      <c r="BM699" s="2891"/>
      <c r="BN699" s="2891"/>
      <c r="BO699" s="2892"/>
      <c r="BP699" s="2890" t="s">
        <v>1521</v>
      </c>
      <c r="BQ699" s="2891"/>
      <c r="BR699" s="2891"/>
      <c r="BS699" s="2892"/>
      <c r="BT699" s="991"/>
      <c r="BU699" s="937"/>
    </row>
    <row r="700" spans="2:73" s="920" customFormat="1" ht="5.0999999999999996" customHeight="1">
      <c r="I700" s="935"/>
      <c r="BU700" s="937"/>
    </row>
    <row r="701" spans="2:73" s="920" customFormat="1" ht="5.0999999999999996" customHeight="1">
      <c r="I701" s="935"/>
      <c r="J701" s="1366"/>
      <c r="K701" s="1366"/>
      <c r="L701" s="1366"/>
      <c r="M701" s="1366"/>
      <c r="N701" s="1366"/>
      <c r="O701" s="1366"/>
      <c r="P701" s="1366"/>
      <c r="Q701" s="1366"/>
      <c r="R701" s="1366"/>
      <c r="S701" s="1366"/>
      <c r="T701" s="1366"/>
      <c r="U701" s="1366"/>
      <c r="V701" s="1366"/>
      <c r="W701" s="1366"/>
      <c r="X701" s="1366"/>
      <c r="Y701" s="1366"/>
      <c r="Z701" s="1366"/>
      <c r="AA701" s="1366"/>
      <c r="AB701" s="1366"/>
      <c r="AC701" s="1366"/>
      <c r="AD701" s="1366"/>
      <c r="AE701" s="1366"/>
      <c r="AF701" s="1366"/>
      <c r="AG701" s="1366"/>
      <c r="AH701" s="1366"/>
      <c r="AI701" s="1366"/>
      <c r="AJ701" s="1366"/>
      <c r="AK701" s="1366"/>
      <c r="AL701" s="1366"/>
      <c r="AM701" s="1366"/>
      <c r="AN701" s="1366"/>
      <c r="AO701" s="1366"/>
      <c r="AP701" s="1366"/>
      <c r="AQ701" s="1366"/>
      <c r="AR701" s="1366"/>
      <c r="AS701" s="1366"/>
      <c r="AT701" s="1366"/>
      <c r="AU701" s="1366"/>
      <c r="AV701" s="1366"/>
      <c r="AW701" s="1366"/>
      <c r="AX701" s="1366"/>
      <c r="AY701" s="1366"/>
      <c r="AZ701" s="1366"/>
      <c r="BA701" s="1366"/>
      <c r="BB701" s="1366"/>
      <c r="BC701" s="1366"/>
      <c r="BD701" s="1366"/>
      <c r="BE701" s="1366"/>
      <c r="BF701" s="1366"/>
      <c r="BG701" s="1366"/>
      <c r="BH701" s="1366"/>
      <c r="BI701" s="1366"/>
      <c r="BJ701" s="1366"/>
      <c r="BK701" s="1366"/>
      <c r="BL701" s="1366"/>
      <c r="BM701" s="1366"/>
      <c r="BN701" s="1366"/>
      <c r="BO701" s="1366"/>
      <c r="BP701" s="1366"/>
      <c r="BQ701" s="1366"/>
      <c r="BR701" s="1366"/>
      <c r="BS701" s="1443"/>
      <c r="BT701" s="1366"/>
      <c r="BU701" s="937"/>
    </row>
    <row r="702" spans="2:73" s="920" customFormat="1" ht="18.95" customHeight="1">
      <c r="I702" s="935"/>
      <c r="J702" s="1366"/>
      <c r="K702" s="1366"/>
      <c r="L702" s="1366"/>
      <c r="M702" s="1366"/>
      <c r="N702" s="1366"/>
      <c r="O702" s="1366"/>
      <c r="P702" s="1366"/>
      <c r="Q702" s="1366"/>
      <c r="R702" s="1366"/>
      <c r="S702" s="1366"/>
      <c r="T702" s="1366"/>
      <c r="U702" s="1366"/>
      <c r="V702" s="1366"/>
      <c r="W702" s="1366"/>
      <c r="X702" s="1366"/>
      <c r="Y702" s="1366"/>
      <c r="Z702" s="1366"/>
      <c r="AA702" s="1366"/>
      <c r="AB702" s="1366"/>
      <c r="AC702" s="1366"/>
      <c r="AD702" s="1366"/>
      <c r="AE702" s="1366"/>
      <c r="AF702" s="1366"/>
      <c r="AG702" s="1366"/>
      <c r="AH702" s="1366"/>
      <c r="AI702" s="1366"/>
      <c r="AJ702" s="1366"/>
      <c r="AK702" s="1366"/>
      <c r="AL702" s="1366"/>
      <c r="AM702" s="1366"/>
      <c r="AN702" s="1366"/>
      <c r="AO702" s="1366"/>
      <c r="AP702" s="1366"/>
      <c r="AQ702" s="1366"/>
      <c r="AR702" s="1366"/>
      <c r="AS702" s="1366"/>
      <c r="AT702" s="1366"/>
      <c r="AU702" s="1366"/>
      <c r="AV702" s="1366"/>
      <c r="AW702" s="1366"/>
      <c r="AX702" s="1366"/>
      <c r="AY702" s="1366"/>
      <c r="AZ702" s="1366"/>
      <c r="BA702" s="1366"/>
      <c r="BB702" s="1366"/>
      <c r="BC702" s="1366"/>
      <c r="BD702" s="1366"/>
      <c r="BE702" s="1366"/>
      <c r="BF702" s="1217" t="s">
        <v>1606</v>
      </c>
      <c r="BG702" s="1217"/>
      <c r="BH702" s="1366"/>
      <c r="BI702" s="2928">
        <f>BI699+BI698</f>
        <v>28</v>
      </c>
      <c r="BJ702" s="2884"/>
      <c r="BK702" s="2885"/>
      <c r="BL702" s="1366"/>
      <c r="BM702" s="1366"/>
      <c r="BN702" s="1366"/>
      <c r="BO702" s="1366"/>
      <c r="BP702" s="1366"/>
      <c r="BQ702" s="1366"/>
      <c r="BR702" s="1366"/>
      <c r="BS702" s="1366"/>
      <c r="BT702" s="1366"/>
      <c r="BU702" s="937"/>
    </row>
    <row r="703" spans="2:73" s="920" customFormat="1" ht="5.0999999999999996" customHeight="1">
      <c r="I703" s="935"/>
      <c r="J703" s="1366"/>
      <c r="K703" s="1366"/>
      <c r="L703" s="1366"/>
      <c r="M703" s="1366"/>
      <c r="N703" s="1366"/>
      <c r="O703" s="1366"/>
      <c r="P703" s="1366"/>
      <c r="Q703" s="1366"/>
      <c r="R703" s="1366"/>
      <c r="S703" s="1366"/>
      <c r="T703" s="1366"/>
      <c r="U703" s="1366"/>
      <c r="V703" s="1366"/>
      <c r="W703" s="1366"/>
      <c r="X703" s="1366"/>
      <c r="Y703" s="1366"/>
      <c r="Z703" s="1366"/>
      <c r="AA703" s="1366"/>
      <c r="AB703" s="1366"/>
      <c r="AC703" s="1366"/>
      <c r="AD703" s="1366"/>
      <c r="AE703" s="1366"/>
      <c r="AF703" s="1366"/>
      <c r="AG703" s="1366"/>
      <c r="AH703" s="1366"/>
      <c r="AI703" s="1366"/>
      <c r="AJ703" s="1366"/>
      <c r="AK703" s="1366"/>
      <c r="AL703" s="1366"/>
      <c r="AM703" s="1366"/>
      <c r="AN703" s="1366"/>
      <c r="AO703" s="1366"/>
      <c r="AP703" s="1366"/>
      <c r="AQ703" s="1366"/>
      <c r="AR703" s="1366"/>
      <c r="AS703" s="1366"/>
      <c r="AT703" s="1366"/>
      <c r="AU703" s="1366"/>
      <c r="AV703" s="1366"/>
      <c r="AW703" s="1366"/>
      <c r="AX703" s="1366"/>
      <c r="AY703" s="1366"/>
      <c r="AZ703" s="1366"/>
      <c r="BA703" s="1366"/>
      <c r="BB703" s="1366"/>
      <c r="BC703" s="1366"/>
      <c r="BD703" s="1366"/>
      <c r="BE703" s="1366"/>
      <c r="BF703" s="1366"/>
      <c r="BG703" s="1366"/>
      <c r="BH703" s="1366"/>
      <c r="BI703" s="1366"/>
      <c r="BJ703" s="1366"/>
      <c r="BK703" s="1366"/>
      <c r="BL703" s="1366"/>
      <c r="BM703" s="1366"/>
      <c r="BN703" s="1366"/>
      <c r="BO703" s="1366"/>
      <c r="BP703" s="1366"/>
      <c r="BQ703" s="1366"/>
      <c r="BR703" s="1366"/>
      <c r="BS703" s="1366"/>
      <c r="BT703" s="1366"/>
      <c r="BU703" s="937"/>
    </row>
    <row r="704" spans="2:73" s="920" customFormat="1" ht="9.9499999999999993" customHeight="1">
      <c r="I704" s="936"/>
      <c r="J704" s="945"/>
      <c r="K704" s="939"/>
      <c r="L704" s="939"/>
      <c r="M704" s="939"/>
      <c r="N704" s="939"/>
      <c r="O704" s="939"/>
      <c r="P704" s="939"/>
      <c r="Q704" s="939"/>
      <c r="R704" s="939"/>
      <c r="S704" s="939"/>
      <c r="T704" s="939"/>
      <c r="U704" s="939"/>
      <c r="V704" s="939"/>
      <c r="W704" s="939"/>
      <c r="X704" s="939"/>
      <c r="Y704" s="939"/>
      <c r="Z704" s="939"/>
      <c r="AA704" s="939"/>
      <c r="AB704" s="939"/>
      <c r="AC704" s="939"/>
      <c r="AD704" s="939"/>
      <c r="AE704" s="939"/>
      <c r="AF704" s="939"/>
      <c r="AG704" s="939"/>
      <c r="AH704" s="939"/>
      <c r="AI704" s="939"/>
      <c r="AJ704" s="939"/>
      <c r="AK704" s="939"/>
      <c r="AL704" s="939"/>
      <c r="AM704" s="939"/>
      <c r="AN704" s="939"/>
      <c r="AO704" s="939"/>
      <c r="AP704" s="939"/>
      <c r="AQ704" s="939"/>
      <c r="AR704" s="939"/>
      <c r="AS704" s="939"/>
      <c r="AT704" s="939"/>
      <c r="AU704" s="939"/>
      <c r="AV704" s="939"/>
      <c r="AW704" s="939"/>
      <c r="AX704" s="939"/>
      <c r="AY704" s="939"/>
      <c r="AZ704" s="939"/>
      <c r="BA704" s="939"/>
      <c r="BB704" s="939"/>
      <c r="BC704" s="939"/>
      <c r="BD704" s="939"/>
      <c r="BE704" s="939"/>
      <c r="BF704" s="939"/>
      <c r="BG704" s="939"/>
      <c r="BH704" s="939"/>
      <c r="BI704" s="939"/>
      <c r="BJ704" s="939"/>
      <c r="BK704" s="939"/>
      <c r="BL704" s="939"/>
      <c r="BM704" s="939"/>
      <c r="BN704" s="939"/>
      <c r="BO704" s="939"/>
      <c r="BP704" s="939"/>
      <c r="BQ704" s="939"/>
      <c r="BR704" s="939"/>
      <c r="BS704" s="939"/>
      <c r="BT704" s="939"/>
      <c r="BU704" s="940"/>
    </row>
    <row r="705" spans="2:74" s="920" customFormat="1" ht="18.95" customHeight="1">
      <c r="I705" s="1049" t="s">
        <v>3482</v>
      </c>
      <c r="J705" s="488"/>
      <c r="K705" s="486"/>
      <c r="L705" s="486"/>
      <c r="M705" s="486"/>
      <c r="N705" s="486"/>
      <c r="O705" s="486"/>
      <c r="P705" s="486"/>
      <c r="Q705" s="486"/>
      <c r="R705" s="486"/>
      <c r="S705" s="486"/>
      <c r="T705" s="486"/>
      <c r="U705" s="486"/>
      <c r="V705" s="486"/>
      <c r="W705" s="486"/>
      <c r="X705" s="486"/>
      <c r="Y705" s="486"/>
      <c r="Z705" s="486"/>
      <c r="AA705" s="486"/>
      <c r="AB705" s="486"/>
      <c r="AC705" s="488"/>
      <c r="AD705" s="486"/>
      <c r="AE705" s="486"/>
      <c r="AF705" s="486"/>
      <c r="AG705" s="486"/>
      <c r="AH705" s="486"/>
      <c r="AI705" s="486"/>
      <c r="AJ705" s="486"/>
      <c r="AK705" s="486"/>
      <c r="AL705" s="488"/>
      <c r="AM705" s="486"/>
      <c r="AN705" s="486"/>
      <c r="AO705" s="486"/>
      <c r="AP705" s="486"/>
      <c r="AQ705" s="486"/>
      <c r="AR705" s="486"/>
      <c r="AS705" s="486"/>
      <c r="AT705" s="486"/>
      <c r="AU705" s="486"/>
      <c r="AV705" s="486"/>
      <c r="AW705" s="486"/>
      <c r="AX705" s="486"/>
      <c r="AY705" s="1057"/>
      <c r="AZ705" s="486"/>
      <c r="BB705" s="486"/>
      <c r="BC705" s="486"/>
      <c r="BD705" s="486"/>
      <c r="BE705" s="486"/>
    </row>
    <row r="706" spans="2:74" s="920" customFormat="1" ht="18.95" customHeight="1">
      <c r="I706" s="1049" t="s">
        <v>3483</v>
      </c>
      <c r="J706" s="488"/>
      <c r="K706" s="486"/>
      <c r="L706" s="486"/>
      <c r="M706" s="486"/>
      <c r="Y706" s="486"/>
      <c r="Z706" s="486"/>
      <c r="AA706" s="486"/>
      <c r="AB706" s="486"/>
      <c r="AC706" s="488"/>
      <c r="AD706" s="486"/>
      <c r="AE706" s="486"/>
      <c r="AF706" s="486"/>
      <c r="AG706" s="486"/>
      <c r="AH706" s="486"/>
      <c r="AI706" s="486"/>
      <c r="AJ706" s="486"/>
      <c r="AK706" s="486"/>
      <c r="AL706" s="486"/>
      <c r="AM706" s="486"/>
      <c r="AN706" s="486"/>
      <c r="AO706" s="486"/>
      <c r="AP706" s="486"/>
      <c r="AQ706" s="488"/>
      <c r="AR706" s="486"/>
      <c r="AS706" s="486"/>
      <c r="AT706" s="486"/>
      <c r="AU706" s="486"/>
      <c r="AV706" s="486"/>
      <c r="AW706" s="486"/>
      <c r="AX706" s="486"/>
      <c r="AY706" s="486"/>
      <c r="AZ706" s="486"/>
      <c r="BA706" s="486"/>
      <c r="BB706" s="486"/>
      <c r="BC706" s="486"/>
      <c r="BD706" s="1057"/>
      <c r="BE706" s="486"/>
      <c r="BF706" s="486"/>
      <c r="BG706" s="486"/>
      <c r="BJ706" s="486"/>
      <c r="BK706" s="486"/>
      <c r="BL706" s="486"/>
      <c r="BM706" s="486"/>
      <c r="BN706" s="486"/>
      <c r="BO706" s="486"/>
    </row>
    <row r="707" spans="2:74" s="920" customFormat="1" ht="18.95" customHeight="1">
      <c r="AQ707" s="486"/>
      <c r="AR707" s="486"/>
      <c r="AS707" s="486"/>
      <c r="AT707" s="486"/>
      <c r="AU707" s="486"/>
      <c r="AV707" s="486"/>
      <c r="AW707" s="486"/>
      <c r="AX707" s="486"/>
      <c r="AY707" s="486"/>
      <c r="AZ707" s="486"/>
    </row>
    <row r="708" spans="2:74" ht="5.0999999999999996" customHeight="1">
      <c r="B708" s="920"/>
      <c r="C708" s="920"/>
      <c r="D708" s="920"/>
      <c r="E708" s="920"/>
      <c r="G708"/>
      <c r="H708"/>
      <c r="I708" s="2331"/>
      <c r="J708" s="2331"/>
      <c r="K708" s="2331"/>
      <c r="L708" s="2331"/>
      <c r="M708" s="2331"/>
      <c r="N708" s="2331"/>
      <c r="O708" s="2331"/>
      <c r="P708" s="2331"/>
      <c r="Q708" s="2331"/>
      <c r="Y708" s="2326"/>
      <c r="Z708" s="2327"/>
      <c r="AA708" s="2327"/>
      <c r="AB708" s="2327"/>
      <c r="AC708" s="2327"/>
      <c r="AD708" s="2327"/>
      <c r="AE708" s="2327"/>
      <c r="AF708" s="2328"/>
      <c r="AG708" s="920"/>
      <c r="AH708" s="920"/>
      <c r="AI708" s="920"/>
      <c r="AK708" s="920"/>
      <c r="AL708" s="920"/>
      <c r="AM708" s="920"/>
      <c r="AN708" s="920"/>
      <c r="AO708" s="920"/>
      <c r="AP708" s="920"/>
      <c r="AQ708" s="920"/>
      <c r="AR708" s="920"/>
      <c r="AS708" s="920"/>
      <c r="AT708" s="920"/>
      <c r="AU708" s="920"/>
      <c r="AV708" s="920"/>
      <c r="AW708" s="920"/>
      <c r="AX708" s="920"/>
      <c r="AY708" s="920"/>
      <c r="AZ708" s="920"/>
      <c r="BA708" s="920"/>
      <c r="BB708" s="920"/>
      <c r="BC708" s="920"/>
      <c r="BD708" s="920"/>
      <c r="BE708" s="920"/>
      <c r="BF708" s="920"/>
      <c r="BG708" s="920"/>
      <c r="BH708" s="920"/>
      <c r="BI708" s="920"/>
      <c r="BJ708" s="920"/>
      <c r="BK708" s="920"/>
      <c r="BL708" s="920"/>
      <c r="BM708" s="920"/>
      <c r="BN708" s="920"/>
    </row>
    <row r="709" spans="2:74" ht="18.95" customHeight="1">
      <c r="B709" s="920"/>
      <c r="C709" s="920"/>
      <c r="D709" s="920"/>
      <c r="E709" s="920"/>
      <c r="G709"/>
      <c r="H709"/>
      <c r="I709" s="2331"/>
      <c r="J709" s="1020" t="s">
        <v>2343</v>
      </c>
      <c r="K709" s="1021"/>
      <c r="L709" s="1021"/>
      <c r="M709" s="1021"/>
      <c r="N709" s="1021"/>
      <c r="O709" s="1021"/>
      <c r="P709" s="1021"/>
      <c r="Q709" s="1395"/>
      <c r="R709" s="1493" t="s">
        <v>3169</v>
      </c>
      <c r="S709" s="1021"/>
      <c r="T709" s="1021"/>
      <c r="U709" s="1021"/>
      <c r="V709" s="1021"/>
      <c r="W709" s="1021"/>
      <c r="X709" s="1023"/>
      <c r="Y709" s="907" t="s">
        <v>1519</v>
      </c>
      <c r="Z709" s="908"/>
      <c r="AA709" s="908"/>
      <c r="AB709" s="908"/>
      <c r="AC709" s="908"/>
      <c r="AD709" s="908"/>
      <c r="AE709" s="908"/>
      <c r="AF709" s="909"/>
      <c r="AG709" s="920"/>
      <c r="AH709" s="1049" t="s">
        <v>3099</v>
      </c>
      <c r="AI709" s="920"/>
      <c r="AJ709" s="920"/>
      <c r="AK709" s="920"/>
      <c r="AL709" s="920"/>
      <c r="AM709" s="920"/>
      <c r="AN709" s="920"/>
      <c r="AR709" s="920"/>
      <c r="AS709" s="920"/>
      <c r="AT709" s="920"/>
      <c r="AU709" s="920"/>
      <c r="BI709" s="920"/>
      <c r="BJ709" s="920"/>
      <c r="BK709" s="920"/>
      <c r="BL709" s="920"/>
      <c r="BM709" s="920"/>
      <c r="BN709" s="920"/>
      <c r="BO709" s="920"/>
      <c r="BP709" s="920"/>
      <c r="BQ709" s="920"/>
      <c r="BR709" s="920"/>
      <c r="BS709" s="920"/>
      <c r="BT709" s="920"/>
    </row>
    <row r="710" spans="2:74" ht="9.9499999999999993" customHeight="1">
      <c r="B710" s="920"/>
      <c r="C710" s="920"/>
      <c r="D710" s="920"/>
      <c r="E710" s="920"/>
      <c r="G710"/>
      <c r="H710"/>
      <c r="I710" s="916"/>
      <c r="J710" s="914"/>
      <c r="K710" s="914"/>
      <c r="L710" s="1317"/>
      <c r="M710" s="914"/>
      <c r="N710" s="914"/>
      <c r="O710" s="914"/>
      <c r="P710" s="914"/>
      <c r="Q710" s="914"/>
      <c r="Y710" s="2331"/>
      <c r="Z710" s="2331"/>
      <c r="AA710" s="2331"/>
      <c r="AB710" s="2331"/>
      <c r="AC710" s="2331"/>
      <c r="AD710" s="2331"/>
      <c r="AE710" s="2331"/>
      <c r="AF710" s="2331"/>
      <c r="AG710" s="1317"/>
      <c r="AH710" s="1316"/>
      <c r="AI710" s="941"/>
      <c r="AJ710" s="941"/>
      <c r="AK710" s="941"/>
      <c r="AL710" s="941"/>
      <c r="AM710" s="941"/>
      <c r="AN710" s="941"/>
      <c r="AO710" s="941"/>
      <c r="AP710" s="941"/>
      <c r="AQ710" s="941"/>
      <c r="AR710" s="941"/>
      <c r="AS710" s="941"/>
      <c r="AT710" s="941"/>
      <c r="AU710" s="941"/>
      <c r="AV710" s="941"/>
      <c r="AW710" s="941"/>
      <c r="AX710" s="941"/>
      <c r="AY710" s="941"/>
      <c r="AZ710" s="941"/>
      <c r="BA710" s="1316"/>
      <c r="BB710" s="1316"/>
      <c r="BC710" s="1316"/>
      <c r="BD710" s="1316"/>
      <c r="BE710" s="1316"/>
      <c r="BF710" s="1316"/>
      <c r="BG710" s="1316"/>
      <c r="BH710" s="1316"/>
      <c r="BI710" s="1316"/>
      <c r="BJ710" s="1316"/>
      <c r="BK710" s="1316"/>
      <c r="BL710" s="1316"/>
      <c r="BM710" s="1316"/>
      <c r="BN710" s="1316"/>
      <c r="BO710" s="1316"/>
      <c r="BP710" s="1316"/>
      <c r="BQ710" s="1316"/>
      <c r="BR710" s="1316"/>
      <c r="BS710" s="941"/>
      <c r="BT710" s="941"/>
      <c r="BU710" s="942"/>
    </row>
    <row r="711" spans="2:74" ht="18.95" customHeight="1">
      <c r="B711" s="920"/>
      <c r="C711" s="920"/>
      <c r="D711" s="920"/>
      <c r="E711" s="920"/>
      <c r="I711" s="935"/>
      <c r="J711" s="949" t="s">
        <v>2376</v>
      </c>
      <c r="K711" s="752"/>
      <c r="L711" s="938"/>
      <c r="M711" s="920"/>
      <c r="N711" s="2890" t="s">
        <v>1179</v>
      </c>
      <c r="O711" s="2891"/>
      <c r="P711" s="2891"/>
      <c r="Q711" s="2892"/>
      <c r="R711" s="986" t="s">
        <v>1180</v>
      </c>
      <c r="S711" s="987" t="s">
        <v>1178</v>
      </c>
      <c r="T711" s="2890" t="s">
        <v>1179</v>
      </c>
      <c r="U711" s="2891"/>
      <c r="V711" s="2891"/>
      <c r="W711" s="2892"/>
      <c r="X711" s="986" t="s">
        <v>1180</v>
      </c>
      <c r="AA711" s="920"/>
      <c r="AB711" s="2325" t="s">
        <v>1630</v>
      </c>
      <c r="AC711" s="938"/>
      <c r="AD711" s="938"/>
      <c r="AE711" s="992" t="s">
        <v>2299</v>
      </c>
      <c r="AF711" s="1152"/>
      <c r="AG711" s="1152"/>
      <c r="AH711" s="1152"/>
      <c r="AI711" s="1152"/>
      <c r="AJ711" s="1153"/>
      <c r="AK711" s="946" t="s">
        <v>1115</v>
      </c>
      <c r="BB711" s="926" t="s">
        <v>1544</v>
      </c>
      <c r="BC711" s="927"/>
      <c r="BD711" s="928"/>
      <c r="BE711" s="926" t="s">
        <v>1623</v>
      </c>
      <c r="BF711" s="927"/>
      <c r="BG711" s="928"/>
      <c r="BH711" s="920"/>
      <c r="BI711" s="920"/>
      <c r="BJ711" s="920"/>
      <c r="BS711" s="920"/>
      <c r="BT711" s="920"/>
      <c r="BU711" s="937"/>
    </row>
    <row r="712" spans="2:74" ht="9.9499999999999993" customHeight="1">
      <c r="B712" s="920"/>
      <c r="C712" s="920"/>
      <c r="D712" s="920"/>
      <c r="E712" s="920"/>
      <c r="I712" s="935"/>
      <c r="J712" s="920"/>
      <c r="K712" s="920"/>
      <c r="L712" s="920"/>
      <c r="M712" s="920"/>
      <c r="N712" s="920"/>
      <c r="Y712" s="920"/>
      <c r="Z712" s="920"/>
      <c r="AA712" s="920"/>
      <c r="AB712" s="920"/>
      <c r="AC712" s="920"/>
      <c r="AD712" s="920"/>
      <c r="AE712" s="920"/>
      <c r="AF712" s="920"/>
      <c r="AG712" s="920"/>
      <c r="AH712" s="920"/>
      <c r="AI712" s="920"/>
      <c r="AJ712" s="920"/>
      <c r="AK712" s="920"/>
      <c r="AL712" s="920"/>
      <c r="AM712" s="920"/>
      <c r="AN712" s="920"/>
      <c r="AO712" s="920"/>
      <c r="AP712" s="920"/>
      <c r="AQ712" s="920"/>
      <c r="BA712" s="920"/>
      <c r="BB712" s="920"/>
      <c r="BC712" s="920"/>
      <c r="BD712" s="920"/>
      <c r="BE712" s="920"/>
      <c r="BF712" s="920"/>
      <c r="BG712" s="920"/>
      <c r="BH712" s="920"/>
      <c r="BI712" s="920"/>
      <c r="BJ712" s="920"/>
      <c r="BK712" s="920"/>
      <c r="BL712" s="920"/>
      <c r="BM712" s="920"/>
      <c r="BN712" s="920"/>
      <c r="BO712" s="920"/>
      <c r="BP712" s="920"/>
      <c r="BQ712" s="920"/>
      <c r="BR712" s="920"/>
      <c r="BS712" s="920"/>
      <c r="BT712" s="920"/>
      <c r="BU712" s="937"/>
    </row>
    <row r="713" spans="2:74" ht="18.95" customHeight="1">
      <c r="B713" s="920"/>
      <c r="C713" s="920"/>
      <c r="D713" s="920"/>
      <c r="E713" s="920"/>
      <c r="G713" s="920"/>
      <c r="H713" s="920"/>
      <c r="I713" s="935"/>
      <c r="J713" s="949" t="s">
        <v>1627</v>
      </c>
      <c r="K713" s="981"/>
      <c r="L713" s="981"/>
      <c r="N713" s="982" t="s">
        <v>1521</v>
      </c>
      <c r="O713" s="983"/>
      <c r="P713" s="983"/>
      <c r="Q713" s="983"/>
      <c r="R713" s="986" t="s">
        <v>912</v>
      </c>
      <c r="S713" s="910" t="s">
        <v>1656</v>
      </c>
      <c r="T713" s="981"/>
      <c r="U713" s="938"/>
      <c r="V713" s="982" t="s">
        <v>1521</v>
      </c>
      <c r="W713" s="983"/>
      <c r="X713" s="983"/>
      <c r="Y713" s="983"/>
      <c r="Z713" s="986" t="s">
        <v>912</v>
      </c>
      <c r="AA713" s="1056"/>
      <c r="AB713" s="1056" t="s">
        <v>1752</v>
      </c>
      <c r="AC713" s="1056"/>
      <c r="AD713" s="1056"/>
      <c r="AE713" s="982" t="s">
        <v>1521</v>
      </c>
      <c r="AF713" s="983"/>
      <c r="AG713" s="983"/>
      <c r="AH713" s="983"/>
      <c r="AI713" s="984"/>
      <c r="AJ713" s="1056" t="s">
        <v>3091</v>
      </c>
      <c r="AK713" s="1056"/>
      <c r="AL713" s="1056"/>
      <c r="AM713" s="1056"/>
      <c r="AN713" s="982" t="s">
        <v>1521</v>
      </c>
      <c r="AO713" s="983"/>
      <c r="AP713" s="983"/>
      <c r="AQ713" s="983"/>
      <c r="AR713" s="984"/>
      <c r="AT713" s="1056" t="s">
        <v>3098</v>
      </c>
      <c r="AU713" s="1056"/>
      <c r="AW713" s="982" t="s">
        <v>1521</v>
      </c>
      <c r="AX713" s="983"/>
      <c r="AY713" s="983"/>
      <c r="AZ713" s="983"/>
      <c r="BA713" s="984"/>
      <c r="BS713" s="920"/>
      <c r="BT713" s="920"/>
      <c r="BU713" s="937"/>
    </row>
    <row r="714" spans="2:74" s="920" customFormat="1" ht="20.100000000000001" customHeight="1">
      <c r="I714" s="935"/>
      <c r="BU714" s="937"/>
      <c r="BV714" s="486"/>
    </row>
    <row r="715" spans="2:74" s="920" customFormat="1" ht="18.95" customHeight="1">
      <c r="I715" s="935"/>
      <c r="J715" s="2880" t="s">
        <v>1559</v>
      </c>
      <c r="K715" s="2810" t="s">
        <v>2377</v>
      </c>
      <c r="L715" s="2848"/>
      <c r="M715" s="2848"/>
      <c r="N715" s="2799"/>
      <c r="O715" s="2810" t="s">
        <v>1779</v>
      </c>
      <c r="P715" s="2848"/>
      <c r="Q715" s="2848"/>
      <c r="R715" s="2799"/>
      <c r="S715" s="2810" t="s">
        <v>2374</v>
      </c>
      <c r="T715" s="2848"/>
      <c r="U715" s="2848"/>
      <c r="V715" s="2799"/>
      <c r="W715" s="2810" t="s">
        <v>1647</v>
      </c>
      <c r="X715" s="2882"/>
      <c r="Y715" s="2882"/>
      <c r="Z715" s="2882"/>
      <c r="AA715" s="2882"/>
      <c r="AB715" s="2812"/>
      <c r="AC715" s="2810" t="s">
        <v>1856</v>
      </c>
      <c r="AD715" s="2882"/>
      <c r="AE715" s="2882"/>
      <c r="AF715" s="2882"/>
      <c r="AG715" s="2882"/>
      <c r="AH715" s="2812"/>
      <c r="AI715" s="2810" t="s">
        <v>3091</v>
      </c>
      <c r="AJ715" s="2811"/>
      <c r="AK715" s="2811"/>
      <c r="AL715" s="2811"/>
      <c r="AM715" s="2812"/>
      <c r="AN715" s="2810" t="s">
        <v>2364</v>
      </c>
      <c r="AO715" s="2882"/>
      <c r="AP715" s="2882"/>
      <c r="AQ715" s="2882"/>
      <c r="AR715" s="2812"/>
      <c r="AS715" s="966" t="s">
        <v>2147</v>
      </c>
      <c r="AT715" s="1361"/>
      <c r="AU715" s="930"/>
      <c r="AV715" s="930"/>
      <c r="AW715" s="930"/>
      <c r="AX715" s="930"/>
      <c r="AY715" s="930"/>
      <c r="AZ715" s="930"/>
      <c r="BA715" s="931"/>
      <c r="BB715" s="929" t="s">
        <v>1586</v>
      </c>
      <c r="BC715" s="930"/>
      <c r="BD715" s="930"/>
      <c r="BE715" s="930"/>
      <c r="BF715" s="930"/>
      <c r="BG715" s="930"/>
      <c r="BH715" s="930"/>
      <c r="BI715" s="930"/>
      <c r="BJ715" s="930"/>
      <c r="BK715" s="931"/>
      <c r="BL715" s="930"/>
      <c r="BM715" s="931"/>
      <c r="BN715" s="2810" t="s">
        <v>2080</v>
      </c>
      <c r="BO715" s="2811"/>
      <c r="BP715" s="2812"/>
      <c r="BQ715" s="2810" t="s">
        <v>1775</v>
      </c>
      <c r="BR715" s="2811"/>
      <c r="BS715" s="2812"/>
      <c r="BT715" s="2947"/>
      <c r="BU715" s="937"/>
    </row>
    <row r="716" spans="2:74" s="920" customFormat="1" ht="18.95" customHeight="1">
      <c r="I716" s="935"/>
      <c r="J716" s="2881"/>
      <c r="K716" s="2800"/>
      <c r="L716" s="2801"/>
      <c r="M716" s="2801"/>
      <c r="N716" s="2802"/>
      <c r="O716" s="2800"/>
      <c r="P716" s="2801"/>
      <c r="Q716" s="2801"/>
      <c r="R716" s="2802"/>
      <c r="S716" s="2800"/>
      <c r="T716" s="2801"/>
      <c r="U716" s="2801"/>
      <c r="V716" s="2802"/>
      <c r="W716" s="2813"/>
      <c r="X716" s="2814"/>
      <c r="Y716" s="2814"/>
      <c r="Z716" s="2814"/>
      <c r="AA716" s="2814"/>
      <c r="AB716" s="2815"/>
      <c r="AC716" s="2813"/>
      <c r="AD716" s="2814"/>
      <c r="AE716" s="2814"/>
      <c r="AF716" s="2814"/>
      <c r="AG716" s="2814"/>
      <c r="AH716" s="2815"/>
      <c r="AI716" s="2813"/>
      <c r="AJ716" s="2814"/>
      <c r="AK716" s="2814"/>
      <c r="AL716" s="2814"/>
      <c r="AM716" s="2815"/>
      <c r="AN716" s="2813"/>
      <c r="AO716" s="2814"/>
      <c r="AP716" s="2814"/>
      <c r="AQ716" s="2814"/>
      <c r="AR716" s="2815"/>
      <c r="AS716" s="929" t="s">
        <v>3412</v>
      </c>
      <c r="AT716" s="930"/>
      <c r="AU716" s="930"/>
      <c r="AV716" s="929" t="s">
        <v>2138</v>
      </c>
      <c r="AW716" s="930"/>
      <c r="AX716" s="930"/>
      <c r="AY716" s="929" t="s">
        <v>2139</v>
      </c>
      <c r="AZ716" s="930"/>
      <c r="BA716" s="931"/>
      <c r="BB716" s="929" t="s">
        <v>699</v>
      </c>
      <c r="BC716" s="930"/>
      <c r="BD716" s="930"/>
      <c r="BE716" s="931"/>
      <c r="BF716" s="929" t="s">
        <v>700</v>
      </c>
      <c r="BG716" s="930"/>
      <c r="BH716" s="931"/>
      <c r="BI716" s="929" t="s">
        <v>1697</v>
      </c>
      <c r="BJ716" s="930"/>
      <c r="BK716" s="930"/>
      <c r="BL716" s="930"/>
      <c r="BM716" s="931"/>
      <c r="BN716" s="2813"/>
      <c r="BO716" s="2814"/>
      <c r="BP716" s="2815"/>
      <c r="BQ716" s="2813"/>
      <c r="BR716" s="2814"/>
      <c r="BS716" s="2815"/>
      <c r="BT716" s="2948"/>
      <c r="BU716" s="937"/>
    </row>
    <row r="717" spans="2:74" s="920" customFormat="1" ht="18.95" customHeight="1">
      <c r="I717" s="935"/>
      <c r="J717" s="2324" t="s">
        <v>737</v>
      </c>
      <c r="K717" s="2974" t="s">
        <v>1179</v>
      </c>
      <c r="L717" s="2978"/>
      <c r="M717" s="2978"/>
      <c r="N717" s="2976"/>
      <c r="O717" s="2974" t="s">
        <v>1179</v>
      </c>
      <c r="P717" s="2978"/>
      <c r="Q717" s="2978"/>
      <c r="R717" s="2976"/>
      <c r="S717" s="2974" t="s">
        <v>2443</v>
      </c>
      <c r="T717" s="2978"/>
      <c r="U717" s="2978"/>
      <c r="V717" s="2976"/>
      <c r="W717" s="2944" t="s">
        <v>2299</v>
      </c>
      <c r="X717" s="2945"/>
      <c r="Y717" s="2945"/>
      <c r="Z717" s="2945"/>
      <c r="AA717" s="2945"/>
      <c r="AB717" s="2946"/>
      <c r="AC717" s="2944" t="s">
        <v>1845</v>
      </c>
      <c r="AD717" s="2945"/>
      <c r="AE717" s="2945"/>
      <c r="AF717" s="2945"/>
      <c r="AG717" s="2945"/>
      <c r="AH717" s="2946"/>
      <c r="AI717" s="2890" t="s">
        <v>2350</v>
      </c>
      <c r="AJ717" s="2891"/>
      <c r="AK717" s="2891"/>
      <c r="AL717" s="2891"/>
      <c r="AM717" s="2892"/>
      <c r="AN717" s="2890" t="s">
        <v>2365</v>
      </c>
      <c r="AO717" s="2891"/>
      <c r="AP717" s="2891"/>
      <c r="AQ717" s="2891"/>
      <c r="AR717" s="2892"/>
      <c r="AS717" s="1388" t="s">
        <v>3410</v>
      </c>
      <c r="AT717" s="955"/>
      <c r="AU717" s="955"/>
      <c r="AV717" s="954" t="s">
        <v>1523</v>
      </c>
      <c r="AW717" s="955"/>
      <c r="AX717" s="955"/>
      <c r="AY717" s="954" t="s">
        <v>1524</v>
      </c>
      <c r="AZ717" s="955"/>
      <c r="BA717" s="971"/>
      <c r="BB717" s="2832" t="s">
        <v>1560</v>
      </c>
      <c r="BC717" s="2806"/>
      <c r="BD717" s="2806"/>
      <c r="BE717" s="2793"/>
      <c r="BF717" s="2832">
        <v>12345</v>
      </c>
      <c r="BG717" s="2806"/>
      <c r="BH717" s="2793"/>
      <c r="BI717" s="2929" t="s">
        <v>1691</v>
      </c>
      <c r="BJ717" s="2930"/>
      <c r="BK717" s="2930"/>
      <c r="BL717" s="2930"/>
      <c r="BM717" s="2931"/>
      <c r="BN717" s="2929" t="s">
        <v>1704</v>
      </c>
      <c r="BO717" s="2952"/>
      <c r="BP717" s="2931"/>
      <c r="BQ717" s="2929">
        <v>14</v>
      </c>
      <c r="BR717" s="2952"/>
      <c r="BS717" s="2931"/>
      <c r="BT717" s="990" t="s">
        <v>1180</v>
      </c>
      <c r="BU717" s="937"/>
    </row>
    <row r="718" spans="2:74" s="920" customFormat="1" ht="18.95" customHeight="1">
      <c r="I718" s="935"/>
      <c r="J718" s="1315" t="s">
        <v>737</v>
      </c>
      <c r="K718" s="2890" t="s">
        <v>1179</v>
      </c>
      <c r="L718" s="2891"/>
      <c r="M718" s="2891"/>
      <c r="N718" s="2892"/>
      <c r="O718" s="2890" t="s">
        <v>1179</v>
      </c>
      <c r="P718" s="2891"/>
      <c r="Q718" s="2891"/>
      <c r="R718" s="2892"/>
      <c r="S718" s="2890" t="s">
        <v>2443</v>
      </c>
      <c r="T718" s="2891"/>
      <c r="U718" s="2891"/>
      <c r="V718" s="2892"/>
      <c r="W718" s="2944" t="s">
        <v>2299</v>
      </c>
      <c r="X718" s="2945"/>
      <c r="Y718" s="2945"/>
      <c r="Z718" s="2945"/>
      <c r="AA718" s="2945"/>
      <c r="AB718" s="2946"/>
      <c r="AC718" s="2944" t="s">
        <v>1845</v>
      </c>
      <c r="AD718" s="2945"/>
      <c r="AE718" s="2945"/>
      <c r="AF718" s="2945"/>
      <c r="AG718" s="2945"/>
      <c r="AH718" s="2946"/>
      <c r="AI718" s="2890" t="s">
        <v>2350</v>
      </c>
      <c r="AJ718" s="2891"/>
      <c r="AK718" s="2891"/>
      <c r="AL718" s="2891"/>
      <c r="AM718" s="2892"/>
      <c r="AN718" s="2890" t="s">
        <v>2366</v>
      </c>
      <c r="AO718" s="2891"/>
      <c r="AP718" s="2891"/>
      <c r="AQ718" s="2891"/>
      <c r="AR718" s="2892"/>
      <c r="AS718" s="1388" t="s">
        <v>3410</v>
      </c>
      <c r="AT718" s="955"/>
      <c r="AU718" s="955"/>
      <c r="AV718" s="954" t="s">
        <v>1523</v>
      </c>
      <c r="AW718" s="955"/>
      <c r="AX718" s="955"/>
      <c r="AY718" s="954" t="s">
        <v>1524</v>
      </c>
      <c r="AZ718" s="955"/>
      <c r="BA718" s="971"/>
      <c r="BB718" s="2831" t="s">
        <v>1560</v>
      </c>
      <c r="BC718" s="2808"/>
      <c r="BD718" s="2808"/>
      <c r="BE718" s="2809"/>
      <c r="BF718" s="2831">
        <v>12345</v>
      </c>
      <c r="BG718" s="2808"/>
      <c r="BH718" s="2809"/>
      <c r="BI718" s="2932" t="s">
        <v>1691</v>
      </c>
      <c r="BJ718" s="2933"/>
      <c r="BK718" s="2933"/>
      <c r="BL718" s="2933"/>
      <c r="BM718" s="2934"/>
      <c r="BN718" s="2932" t="s">
        <v>1704</v>
      </c>
      <c r="BO718" s="2933"/>
      <c r="BP718" s="2934"/>
      <c r="BQ718" s="2932">
        <v>14</v>
      </c>
      <c r="BR718" s="2933"/>
      <c r="BS718" s="2934"/>
      <c r="BT718" s="991"/>
      <c r="BU718" s="937"/>
    </row>
    <row r="719" spans="2:74" s="920" customFormat="1" ht="5.0999999999999996" customHeight="1">
      <c r="I719" s="935"/>
      <c r="J719" s="1057"/>
      <c r="K719" s="1057"/>
      <c r="L719" s="1057"/>
      <c r="M719" s="1057"/>
      <c r="N719" s="1057"/>
      <c r="S719" s="1057"/>
      <c r="T719" s="1057"/>
      <c r="U719" s="1057"/>
      <c r="V719" s="1057"/>
      <c r="BU719" s="937"/>
    </row>
    <row r="720" spans="2:74" s="920" customFormat="1" ht="5.0999999999999996" customHeight="1">
      <c r="I720" s="935"/>
      <c r="J720" s="1366"/>
      <c r="K720" s="1366"/>
      <c r="L720" s="1366"/>
      <c r="M720" s="1366"/>
      <c r="N720" s="1366"/>
      <c r="O720" s="1366"/>
      <c r="P720" s="1366"/>
      <c r="Q720" s="1366"/>
      <c r="R720" s="1366"/>
      <c r="S720" s="1366"/>
      <c r="T720" s="1366"/>
      <c r="U720" s="1366"/>
      <c r="V720" s="1366"/>
      <c r="W720" s="1366"/>
      <c r="X720" s="1366"/>
      <c r="Y720" s="1366"/>
      <c r="Z720" s="1366"/>
      <c r="AA720" s="1366"/>
      <c r="AB720" s="1366"/>
      <c r="AC720" s="1366"/>
      <c r="AD720" s="1366"/>
      <c r="AE720" s="1366"/>
      <c r="AF720" s="1366"/>
      <c r="AG720" s="1366"/>
      <c r="AH720" s="1366"/>
      <c r="AI720" s="1366"/>
      <c r="AJ720" s="1366"/>
      <c r="AK720" s="1366"/>
      <c r="AL720" s="1366"/>
      <c r="AM720" s="1366"/>
      <c r="AN720" s="1366"/>
      <c r="AO720" s="1366"/>
      <c r="AP720" s="1366"/>
      <c r="AQ720" s="1366"/>
      <c r="AR720" s="1366"/>
      <c r="AS720" s="1366"/>
      <c r="AT720" s="1366"/>
      <c r="AU720" s="1366"/>
      <c r="AV720" s="1366"/>
      <c r="AW720" s="1366"/>
      <c r="AX720" s="1366"/>
      <c r="AY720" s="1366"/>
      <c r="AZ720" s="1366"/>
      <c r="BA720" s="1366"/>
      <c r="BB720" s="1366"/>
      <c r="BC720" s="1366"/>
      <c r="BD720" s="1366"/>
      <c r="BE720" s="1366"/>
      <c r="BF720" s="1366"/>
      <c r="BG720" s="1366"/>
      <c r="BH720" s="1366"/>
      <c r="BI720" s="1366"/>
      <c r="BJ720" s="1366"/>
      <c r="BK720" s="1366"/>
      <c r="BL720" s="1366"/>
      <c r="BM720" s="1366"/>
      <c r="BN720" s="1366"/>
      <c r="BO720" s="1366"/>
      <c r="BP720" s="1366"/>
      <c r="BQ720" s="1366"/>
      <c r="BR720" s="1366"/>
      <c r="BS720" s="1366"/>
      <c r="BT720" s="1366"/>
      <c r="BU720" s="937"/>
    </row>
    <row r="721" spans="4:116" s="920" customFormat="1" ht="18.95" customHeight="1">
      <c r="I721" s="935"/>
      <c r="J721" s="1366"/>
      <c r="K721" s="1366"/>
      <c r="L721" s="1366"/>
      <c r="M721" s="1366"/>
      <c r="N721" s="1366"/>
      <c r="O721" s="1366"/>
      <c r="P721" s="1366"/>
      <c r="Q721" s="1366"/>
      <c r="R721" s="1366"/>
      <c r="S721" s="1366"/>
      <c r="T721" s="1366"/>
      <c r="U721" s="1366"/>
      <c r="V721" s="1366"/>
      <c r="W721" s="1366"/>
      <c r="X721" s="1366"/>
      <c r="Y721" s="1366"/>
      <c r="Z721" s="1366"/>
      <c r="AA721" s="1366"/>
      <c r="AB721" s="1366"/>
      <c r="AC721" s="1366"/>
      <c r="AD721" s="1366"/>
      <c r="AE721" s="1366"/>
      <c r="AF721" s="1366"/>
      <c r="AG721" s="1366"/>
      <c r="AH721" s="1366"/>
      <c r="AI721" s="1366"/>
      <c r="AJ721" s="1366"/>
      <c r="AK721" s="1366"/>
      <c r="AL721" s="1366"/>
      <c r="AM721" s="1366"/>
      <c r="AN721" s="1366"/>
      <c r="AO721" s="1366"/>
      <c r="AP721" s="1366"/>
      <c r="AQ721" s="1366"/>
      <c r="AR721" s="1366"/>
      <c r="AS721" s="1366"/>
      <c r="AT721" s="1366"/>
      <c r="AU721" s="1366"/>
      <c r="AV721" s="1366"/>
      <c r="AW721" s="1366"/>
      <c r="AX721" s="1366"/>
      <c r="AY721" s="1366"/>
      <c r="AZ721" s="1366"/>
      <c r="BA721" s="1366"/>
      <c r="BB721" s="1366"/>
      <c r="BC721" s="1366"/>
      <c r="BD721" s="1366"/>
      <c r="BE721" s="1366"/>
      <c r="BF721" s="1366"/>
      <c r="BG721" s="1366"/>
      <c r="BH721" s="1366"/>
      <c r="BI721" s="1366"/>
      <c r="BJ721" s="1366"/>
      <c r="BK721" s="1366"/>
      <c r="BL721" s="1366"/>
      <c r="BM721" s="1366"/>
      <c r="BN721" s="1217" t="s">
        <v>1606</v>
      </c>
      <c r="BO721" s="1217"/>
      <c r="BP721" s="1366"/>
      <c r="BQ721" s="2928">
        <f>BQ718+BQ717</f>
        <v>28</v>
      </c>
      <c r="BR721" s="2884"/>
      <c r="BS721" s="2885"/>
      <c r="BT721" s="1366"/>
      <c r="BU721" s="937"/>
    </row>
    <row r="722" spans="4:116" s="920" customFormat="1" ht="5.0999999999999996" customHeight="1">
      <c r="I722" s="935"/>
      <c r="J722" s="1366"/>
      <c r="K722" s="1366"/>
      <c r="L722" s="1366"/>
      <c r="M722" s="1366"/>
      <c r="N722" s="1366"/>
      <c r="O722" s="1366"/>
      <c r="P722" s="1366"/>
      <c r="Q722" s="1366"/>
      <c r="R722" s="1366"/>
      <c r="S722" s="1366"/>
      <c r="T722" s="1366"/>
      <c r="U722" s="1366"/>
      <c r="V722" s="1366"/>
      <c r="W722" s="1366"/>
      <c r="X722" s="1366"/>
      <c r="Y722" s="1366"/>
      <c r="Z722" s="1366"/>
      <c r="AA722" s="1366"/>
      <c r="AB722" s="1366"/>
      <c r="AC722" s="1366"/>
      <c r="AD722" s="1366"/>
      <c r="AE722" s="1366"/>
      <c r="AF722" s="1366"/>
      <c r="AG722" s="1366"/>
      <c r="AH722" s="1366"/>
      <c r="AI722" s="1366"/>
      <c r="AJ722" s="1366"/>
      <c r="AK722" s="1366"/>
      <c r="AL722" s="1366"/>
      <c r="AM722" s="1366"/>
      <c r="AN722" s="1366"/>
      <c r="AO722" s="1366"/>
      <c r="AP722" s="1366"/>
      <c r="AQ722" s="1366"/>
      <c r="AR722" s="1366"/>
      <c r="AS722" s="1366"/>
      <c r="AT722" s="1366"/>
      <c r="AU722" s="1366"/>
      <c r="AV722" s="1366"/>
      <c r="AW722" s="1366"/>
      <c r="AX722" s="1366"/>
      <c r="AY722" s="1366"/>
      <c r="AZ722" s="1366"/>
      <c r="BA722" s="1366"/>
      <c r="BB722" s="1366"/>
      <c r="BC722" s="1366"/>
      <c r="BD722" s="1366"/>
      <c r="BE722" s="1366"/>
      <c r="BF722" s="1366"/>
      <c r="BG722" s="1366"/>
      <c r="BH722" s="1366"/>
      <c r="BI722" s="1366"/>
      <c r="BJ722" s="1366"/>
      <c r="BK722" s="1366"/>
      <c r="BL722" s="1366"/>
      <c r="BM722" s="1366"/>
      <c r="BN722" s="1366"/>
      <c r="BO722" s="1366"/>
      <c r="BP722" s="1366"/>
      <c r="BQ722" s="1366"/>
      <c r="BR722" s="1366"/>
      <c r="BS722" s="1366"/>
      <c r="BT722" s="1366"/>
      <c r="BU722" s="937"/>
    </row>
    <row r="723" spans="4:116" s="920" customFormat="1" ht="9.9499999999999993" customHeight="1">
      <c r="I723" s="936"/>
      <c r="J723" s="945"/>
      <c r="K723" s="945"/>
      <c r="L723" s="945"/>
      <c r="M723" s="945"/>
      <c r="N723" s="945"/>
      <c r="O723" s="939"/>
      <c r="P723" s="939"/>
      <c r="Q723" s="939"/>
      <c r="R723" s="939"/>
      <c r="S723" s="939"/>
      <c r="T723" s="939"/>
      <c r="U723" s="939"/>
      <c r="V723" s="939"/>
      <c r="W723" s="939"/>
      <c r="X723" s="939"/>
      <c r="Y723" s="939"/>
      <c r="Z723" s="939"/>
      <c r="AA723" s="939"/>
      <c r="AB723" s="939"/>
      <c r="AC723" s="939"/>
      <c r="AD723" s="939"/>
      <c r="AE723" s="939"/>
      <c r="AF723" s="939"/>
      <c r="AG723" s="939"/>
      <c r="AH723" s="939"/>
      <c r="AI723" s="939"/>
      <c r="AJ723" s="939"/>
      <c r="AK723" s="939"/>
      <c r="AL723" s="939"/>
      <c r="AM723" s="939"/>
      <c r="AN723" s="939"/>
      <c r="AO723" s="939"/>
      <c r="AP723" s="939"/>
      <c r="AQ723" s="939"/>
      <c r="AR723" s="939"/>
      <c r="AS723" s="939"/>
      <c r="AT723" s="939"/>
      <c r="AU723" s="939"/>
      <c r="AV723" s="939"/>
      <c r="AW723" s="939"/>
      <c r="AX723" s="939"/>
      <c r="AY723" s="939"/>
      <c r="AZ723" s="939"/>
      <c r="BA723" s="939"/>
      <c r="BB723" s="939"/>
      <c r="BC723" s="939"/>
      <c r="BD723" s="939"/>
      <c r="BE723" s="939"/>
      <c r="BF723" s="939"/>
      <c r="BG723" s="939"/>
      <c r="BH723" s="939"/>
      <c r="BI723" s="939"/>
      <c r="BJ723" s="939"/>
      <c r="BK723" s="939"/>
      <c r="BL723" s="939"/>
      <c r="BM723" s="939"/>
      <c r="BN723" s="939"/>
      <c r="BO723" s="939"/>
      <c r="BP723" s="939"/>
      <c r="BQ723" s="939"/>
      <c r="BR723" s="939"/>
      <c r="BS723" s="939"/>
      <c r="BT723" s="939"/>
      <c r="BU723" s="940"/>
    </row>
    <row r="724" spans="4:116" s="920" customFormat="1" ht="18.95" customHeight="1">
      <c r="I724" s="1049" t="s">
        <v>3484</v>
      </c>
      <c r="J724" s="1057"/>
      <c r="K724" s="1057"/>
      <c r="L724" s="1057"/>
      <c r="M724" s="1057"/>
      <c r="N724" s="1057"/>
    </row>
    <row r="725" spans="4:116" s="920" customFormat="1" ht="18.95" customHeight="1">
      <c r="J725" s="1057"/>
    </row>
    <row r="726" spans="4:116" s="920" customFormat="1" ht="18.95" customHeight="1"/>
    <row r="727" spans="4:116" s="920" customFormat="1" ht="18.95" customHeight="1">
      <c r="F727" s="924"/>
      <c r="G727" s="924" t="s">
        <v>3683</v>
      </c>
    </row>
    <row r="728" spans="4:116" s="920" customFormat="1" ht="18.95" customHeight="1"/>
    <row r="729" spans="4:116" s="920" customFormat="1" ht="18.95" customHeight="1">
      <c r="I729" s="920" t="s">
        <v>3485</v>
      </c>
    </row>
    <row r="730" spans="4:116" s="920" customFormat="1" ht="18.95" customHeight="1"/>
    <row r="731" spans="4:116" ht="5.0999999999999996" customHeight="1">
      <c r="H731"/>
      <c r="I731" s="2331"/>
      <c r="J731" s="2326"/>
      <c r="K731" s="2327"/>
      <c r="L731" s="2327"/>
      <c r="M731" s="2327"/>
      <c r="N731" s="2327"/>
      <c r="O731" s="2327"/>
      <c r="P731" s="2327"/>
      <c r="Q731" s="2328"/>
      <c r="R731" s="2331"/>
      <c r="S731" s="2331"/>
      <c r="T731" s="2331"/>
      <c r="U731" s="2331"/>
      <c r="V731" s="2331"/>
      <c r="W731" s="2331"/>
      <c r="X731" s="2331"/>
      <c r="Y731" s="920"/>
      <c r="Z731" s="920"/>
      <c r="AA731" s="920"/>
      <c r="AB731" s="920"/>
      <c r="AC731" s="920"/>
      <c r="AD731" s="920"/>
      <c r="AE731" s="920"/>
      <c r="AF731" s="920"/>
      <c r="AG731" s="920"/>
      <c r="AQ731" s="920"/>
      <c r="AR731" s="920"/>
    </row>
    <row r="732" spans="4:116" ht="18.95" customHeight="1">
      <c r="D732" s="499" t="s">
        <v>3479</v>
      </c>
      <c r="E732" s="499"/>
      <c r="F732" s="499"/>
      <c r="H732"/>
      <c r="I732" s="2331"/>
      <c r="J732" s="907" t="s">
        <v>1833</v>
      </c>
      <c r="K732" s="908"/>
      <c r="L732" s="908"/>
      <c r="M732" s="908"/>
      <c r="N732" s="908"/>
      <c r="O732" s="908"/>
      <c r="P732" s="908"/>
      <c r="Q732" s="909"/>
      <c r="R732" s="1226" t="s">
        <v>1835</v>
      </c>
      <c r="S732" s="1021"/>
      <c r="T732" s="1021"/>
      <c r="U732" s="1021"/>
      <c r="V732" s="1022"/>
      <c r="W732" s="1022"/>
      <c r="X732" s="1022"/>
      <c r="Y732" s="1023"/>
      <c r="Z732" s="920"/>
      <c r="AA732" s="920"/>
      <c r="AB732" s="920"/>
      <c r="AC732" s="920"/>
      <c r="AD732" s="920"/>
      <c r="AE732" s="920"/>
      <c r="AF732" s="920"/>
      <c r="AJ732" s="920"/>
      <c r="AK732" s="920"/>
      <c r="AL732" s="920"/>
      <c r="AM732" s="920"/>
      <c r="AN732" s="920"/>
      <c r="AR732" s="920"/>
      <c r="AS732" s="920"/>
      <c r="AT732" s="920"/>
      <c r="AU732" s="920"/>
      <c r="AV732" s="920"/>
      <c r="AW732" s="920"/>
      <c r="AX732" s="920"/>
      <c r="AY732" s="920"/>
      <c r="AZ732" s="920"/>
      <c r="BA732" s="920"/>
      <c r="BB732" s="920"/>
      <c r="BN732" s="920"/>
      <c r="BO732" s="920"/>
      <c r="BP732" s="920"/>
      <c r="BQ732" s="920"/>
      <c r="BR732" s="920"/>
      <c r="BS732" s="920"/>
      <c r="BT732" s="920"/>
      <c r="BU732" s="920"/>
      <c r="BV732" s="920"/>
      <c r="BW732" s="920"/>
      <c r="BX732" s="920"/>
      <c r="BY732" s="920"/>
      <c r="BZ732" s="920"/>
      <c r="CA732" s="920"/>
      <c r="CB732" s="920"/>
      <c r="CC732" s="920"/>
      <c r="CD732" s="920"/>
      <c r="CE732" s="920"/>
      <c r="CF732" s="920"/>
      <c r="CG732" s="920"/>
      <c r="CH732" s="920"/>
    </row>
    <row r="733" spans="4:116" ht="9.9499999999999993" customHeight="1">
      <c r="D733" s="499" t="s">
        <v>3479</v>
      </c>
      <c r="E733" s="499"/>
      <c r="F733" s="499"/>
      <c r="H733"/>
      <c r="I733" s="916"/>
      <c r="J733" s="2331"/>
      <c r="K733" s="2331"/>
      <c r="L733" s="2331"/>
      <c r="M733" s="2331"/>
      <c r="N733" s="2331"/>
      <c r="O733" s="2331"/>
      <c r="P733" s="2331"/>
      <c r="Q733" s="2331"/>
      <c r="R733" s="914"/>
      <c r="S733" s="914"/>
      <c r="T733" s="914"/>
      <c r="U733" s="914"/>
      <c r="V733" s="914"/>
      <c r="W733" s="914"/>
      <c r="X733" s="914"/>
      <c r="Y733" s="941"/>
      <c r="Z733" s="941"/>
      <c r="AA733" s="941"/>
      <c r="AB733" s="941"/>
      <c r="AC733" s="941"/>
      <c r="AD733" s="941"/>
      <c r="AE733" s="941"/>
      <c r="AF733" s="941"/>
      <c r="AG733" s="941"/>
      <c r="AH733" s="941"/>
      <c r="AI733" s="941"/>
      <c r="AJ733" s="941"/>
      <c r="AK733" s="941"/>
      <c r="AL733" s="941"/>
      <c r="AM733" s="941"/>
      <c r="AN733" s="941"/>
      <c r="AO733" s="941"/>
      <c r="AP733" s="941"/>
      <c r="AQ733" s="941"/>
      <c r="AR733" s="941"/>
      <c r="AS733" s="941"/>
      <c r="AT733" s="941"/>
      <c r="AU733" s="941"/>
      <c r="AV733" s="941"/>
      <c r="AW733" s="941"/>
      <c r="AX733" s="941"/>
      <c r="AY733" s="941"/>
      <c r="AZ733" s="941"/>
      <c r="BA733" s="941"/>
      <c r="BB733" s="941"/>
      <c r="BC733" s="941"/>
      <c r="BD733" s="941"/>
      <c r="BE733" s="941"/>
      <c r="BF733" s="941"/>
      <c r="BG733" s="941"/>
      <c r="BH733" s="941"/>
      <c r="BI733" s="941"/>
      <c r="BJ733" s="941"/>
      <c r="BK733" s="941"/>
      <c r="BL733" s="941"/>
      <c r="BM733" s="941"/>
      <c r="BN733" s="941"/>
      <c r="BO733" s="941"/>
      <c r="BP733" s="941"/>
      <c r="BQ733" s="941"/>
      <c r="BR733" s="941"/>
      <c r="BS733" s="941"/>
      <c r="BT733" s="941"/>
      <c r="BU733" s="941"/>
      <c r="BV733" s="941"/>
      <c r="BW733" s="941"/>
      <c r="BX733" s="941"/>
      <c r="BY733" s="941"/>
      <c r="BZ733" s="941"/>
      <c r="CA733" s="941"/>
      <c r="CB733" s="941"/>
      <c r="CC733" s="941"/>
      <c r="CD733" s="941"/>
      <c r="CE733" s="941"/>
      <c r="CF733" s="941"/>
      <c r="CG733" s="941"/>
      <c r="CH733" s="941"/>
      <c r="CI733" s="941"/>
      <c r="CJ733" s="941"/>
      <c r="CK733" s="941"/>
      <c r="CL733" s="941"/>
      <c r="CM733" s="941"/>
      <c r="CN733" s="941"/>
      <c r="CO733" s="941"/>
      <c r="CP733" s="941"/>
      <c r="CQ733" s="941"/>
      <c r="CR733" s="941"/>
      <c r="CS733" s="941"/>
      <c r="CT733" s="942"/>
      <c r="CU733" s="920"/>
      <c r="CV733" s="920"/>
      <c r="CW733" s="920"/>
      <c r="CX733" s="920"/>
      <c r="CY733" s="920"/>
      <c r="CZ733" s="920"/>
      <c r="DA733" s="920"/>
      <c r="DB733" s="920"/>
      <c r="DC733" s="920"/>
      <c r="DD733" s="920"/>
      <c r="DE733" s="920"/>
      <c r="DF733" s="920"/>
      <c r="DG733" s="920"/>
      <c r="DH733" s="920"/>
      <c r="DI733" s="920"/>
      <c r="DJ733" s="920"/>
      <c r="DK733" s="920"/>
      <c r="DL733" s="920"/>
    </row>
    <row r="734" spans="4:116" s="920" customFormat="1" ht="18.95" customHeight="1">
      <c r="D734" s="499" t="s">
        <v>3479</v>
      </c>
      <c r="E734" s="499"/>
      <c r="F734" s="499"/>
      <c r="I734" s="935"/>
      <c r="J734" s="910" t="s">
        <v>1839</v>
      </c>
      <c r="K734" s="752"/>
      <c r="L734" s="938"/>
      <c r="M734" s="938"/>
      <c r="N734" s="2890" t="s">
        <v>1179</v>
      </c>
      <c r="O734" s="2891"/>
      <c r="P734" s="2891"/>
      <c r="Q734" s="2892"/>
      <c r="R734" s="986" t="s">
        <v>1180</v>
      </c>
      <c r="S734" s="987" t="s">
        <v>1178</v>
      </c>
      <c r="T734" s="2890" t="s">
        <v>1179</v>
      </c>
      <c r="U734" s="2891"/>
      <c r="V734" s="2891"/>
      <c r="W734" s="2892"/>
      <c r="X734" s="986" t="s">
        <v>1180</v>
      </c>
      <c r="Y734" s="920" t="s">
        <v>737</v>
      </c>
      <c r="Z734" s="920" t="s">
        <v>1841</v>
      </c>
      <c r="AM734" s="926" t="s">
        <v>1544</v>
      </c>
      <c r="AN734" s="927"/>
      <c r="AO734" s="928"/>
      <c r="AP734" s="926" t="s">
        <v>1623</v>
      </c>
      <c r="AQ734" s="927"/>
      <c r="AR734" s="928"/>
      <c r="AV734" s="920" t="s">
        <v>3488</v>
      </c>
      <c r="CF734" s="1057" t="s">
        <v>3486</v>
      </c>
      <c r="CT734" s="937"/>
    </row>
    <row r="735" spans="4:116" s="920" customFormat="1" ht="9.9499999999999993" customHeight="1">
      <c r="D735" s="499" t="s">
        <v>3479</v>
      </c>
      <c r="E735" s="499"/>
      <c r="F735" s="499"/>
      <c r="I735" s="935"/>
      <c r="CT735" s="937"/>
    </row>
    <row r="736" spans="4:116" s="920" customFormat="1" ht="18.95" customHeight="1">
      <c r="D736" s="499" t="s">
        <v>3479</v>
      </c>
      <c r="E736" s="499"/>
      <c r="F736" s="499"/>
      <c r="I736" s="935"/>
      <c r="J736" s="2797" t="s">
        <v>1586</v>
      </c>
      <c r="K736" s="2798"/>
      <c r="L736" s="2798"/>
      <c r="M736" s="2798"/>
      <c r="N736" s="2798"/>
      <c r="O736" s="2798"/>
      <c r="P736" s="2798"/>
      <c r="Q736" s="2798"/>
      <c r="R736" s="2798"/>
      <c r="S736" s="2798"/>
      <c r="T736" s="2798"/>
      <c r="U736" s="2799"/>
      <c r="V736" s="929" t="s">
        <v>1780</v>
      </c>
      <c r="W736" s="930"/>
      <c r="X736" s="930"/>
      <c r="Y736" s="930"/>
      <c r="Z736" s="930"/>
      <c r="AA736" s="930"/>
      <c r="AB736" s="930"/>
      <c r="AC736" s="931"/>
      <c r="AD736" s="2797" t="s">
        <v>1771</v>
      </c>
      <c r="AE736" s="2798"/>
      <c r="AF736" s="2799"/>
      <c r="AG736" s="2810" t="s">
        <v>1799</v>
      </c>
      <c r="AH736" s="2811"/>
      <c r="AI736" s="2812"/>
      <c r="AJ736" s="1157" t="s">
        <v>1800</v>
      </c>
      <c r="AK736" s="1158"/>
      <c r="AL736" s="1159"/>
      <c r="AM736" s="1157"/>
      <c r="AN736" s="1158"/>
      <c r="AO736" s="1159"/>
      <c r="AP736" s="1157"/>
      <c r="AQ736" s="1158"/>
      <c r="AR736" s="1159"/>
      <c r="AS736" s="1157"/>
      <c r="AT736" s="1158"/>
      <c r="AU736" s="1159"/>
      <c r="AV736" s="1157" t="s">
        <v>1805</v>
      </c>
      <c r="AW736" s="1158"/>
      <c r="AX736" s="1159"/>
      <c r="AY736" s="1158"/>
      <c r="AZ736" s="1158"/>
      <c r="BA736" s="1158"/>
      <c r="BB736" s="1157"/>
      <c r="BC736" s="1158"/>
      <c r="BD736" s="1159"/>
      <c r="BE736" s="1157"/>
      <c r="BF736" s="1158"/>
      <c r="BG736" s="1159"/>
      <c r="BH736" s="1157" t="s">
        <v>1808</v>
      </c>
      <c r="BI736" s="1158"/>
      <c r="BJ736" s="1159"/>
      <c r="BK736" s="1158"/>
      <c r="BL736" s="1158"/>
      <c r="BM736" s="1158"/>
      <c r="BN736" s="1157"/>
      <c r="BO736" s="1158"/>
      <c r="BP736" s="1159"/>
      <c r="BQ736" s="1157"/>
      <c r="BR736" s="1158"/>
      <c r="BS736" s="1159"/>
      <c r="BT736" s="3666" t="s">
        <v>1809</v>
      </c>
      <c r="BU736" s="3667"/>
      <c r="BV736" s="3667"/>
      <c r="BW736" s="3667"/>
      <c r="BX736" s="3667"/>
      <c r="BY736" s="3667"/>
      <c r="BZ736" s="3667"/>
      <c r="CA736" s="3667"/>
      <c r="CB736" s="3667"/>
      <c r="CC736" s="3667"/>
      <c r="CD736" s="3667"/>
      <c r="CE736" s="3668"/>
      <c r="CF736" s="3669" t="s">
        <v>1811</v>
      </c>
      <c r="CG736" s="3670"/>
      <c r="CH736" s="3670"/>
      <c r="CI736" s="3670"/>
      <c r="CJ736" s="3670"/>
      <c r="CK736" s="3670"/>
      <c r="CL736" s="3670"/>
      <c r="CM736" s="3670"/>
      <c r="CN736" s="3670"/>
      <c r="CO736" s="3670"/>
      <c r="CP736" s="3670"/>
      <c r="CQ736" s="3671"/>
      <c r="CR736" s="2810" t="s">
        <v>2959</v>
      </c>
      <c r="CS736" s="2812"/>
      <c r="CT736" s="937"/>
    </row>
    <row r="737" spans="4:98" s="920" customFormat="1" ht="18.95" customHeight="1">
      <c r="D737" s="499" t="s">
        <v>3479</v>
      </c>
      <c r="E737" s="499"/>
      <c r="F737" s="499"/>
      <c r="I737" s="935"/>
      <c r="J737" s="929" t="s">
        <v>699</v>
      </c>
      <c r="K737" s="930"/>
      <c r="L737" s="930"/>
      <c r="M737" s="931"/>
      <c r="N737" s="929" t="s">
        <v>700</v>
      </c>
      <c r="O737" s="930"/>
      <c r="P737" s="931"/>
      <c r="Q737" s="929" t="s">
        <v>1697</v>
      </c>
      <c r="R737" s="930"/>
      <c r="S737" s="930"/>
      <c r="T737" s="930"/>
      <c r="U737" s="931"/>
      <c r="V737" s="963" t="s">
        <v>1781</v>
      </c>
      <c r="W737" s="965"/>
      <c r="X737" s="963" t="s">
        <v>1782</v>
      </c>
      <c r="Y737" s="965"/>
      <c r="Z737" s="963" t="s">
        <v>1786</v>
      </c>
      <c r="AA737" s="965"/>
      <c r="AB737" s="963" t="s">
        <v>1786</v>
      </c>
      <c r="AC737" s="965"/>
      <c r="AD737" s="2800"/>
      <c r="AE737" s="2801"/>
      <c r="AF737" s="2802"/>
      <c r="AG737" s="2813"/>
      <c r="AH737" s="2814"/>
      <c r="AI737" s="2815"/>
      <c r="AJ737" s="1427" t="s">
        <v>1804</v>
      </c>
      <c r="AK737" s="1960"/>
      <c r="AL737" s="1961"/>
      <c r="AM737" s="1025" t="s">
        <v>1803</v>
      </c>
      <c r="AN737" s="1026"/>
      <c r="AO737" s="1182"/>
      <c r="AP737" s="1025" t="s">
        <v>1743</v>
      </c>
      <c r="AQ737" s="1026"/>
      <c r="AR737" s="1182"/>
      <c r="AS737" s="1025" t="s">
        <v>1802</v>
      </c>
      <c r="AT737" s="1026"/>
      <c r="AU737" s="1182"/>
      <c r="AV737" s="1025" t="s">
        <v>1806</v>
      </c>
      <c r="AW737" s="1026"/>
      <c r="AX737" s="1182"/>
      <c r="AY737" s="1026" t="s">
        <v>3125</v>
      </c>
      <c r="AZ737" s="1026"/>
      <c r="BA737" s="1026"/>
      <c r="BB737" s="1025" t="s">
        <v>1807</v>
      </c>
      <c r="BC737" s="1026"/>
      <c r="BD737" s="1182"/>
      <c r="BE737" s="1025" t="s">
        <v>1978</v>
      </c>
      <c r="BF737" s="1026"/>
      <c r="BG737" s="1182"/>
      <c r="BH737" s="1025" t="s">
        <v>1806</v>
      </c>
      <c r="BI737" s="1026"/>
      <c r="BJ737" s="1182"/>
      <c r="BK737" s="1026" t="s">
        <v>3125</v>
      </c>
      <c r="BL737" s="1026"/>
      <c r="BM737" s="1026"/>
      <c r="BN737" s="1025" t="s">
        <v>1807</v>
      </c>
      <c r="BO737" s="1026"/>
      <c r="BP737" s="1182"/>
      <c r="BQ737" s="1025" t="s">
        <v>1978</v>
      </c>
      <c r="BR737" s="1026"/>
      <c r="BS737" s="1182"/>
      <c r="BT737" s="2028" t="s">
        <v>1804</v>
      </c>
      <c r="BU737" s="2029"/>
      <c r="BV737" s="2030"/>
      <c r="BW737" s="1196" t="s">
        <v>1803</v>
      </c>
      <c r="BX737" s="1197"/>
      <c r="BY737" s="1198"/>
      <c r="BZ737" s="1196" t="s">
        <v>1743</v>
      </c>
      <c r="CA737" s="1197"/>
      <c r="CB737" s="1198"/>
      <c r="CC737" s="1196" t="s">
        <v>1802</v>
      </c>
      <c r="CD737" s="1197"/>
      <c r="CE737" s="1198"/>
      <c r="CF737" s="2255" t="s">
        <v>1805</v>
      </c>
      <c r="CG737" s="2256"/>
      <c r="CH737" s="2257"/>
      <c r="CI737" s="2255" t="s">
        <v>1808</v>
      </c>
      <c r="CJ737" s="2256"/>
      <c r="CK737" s="2257"/>
      <c r="CL737" s="2255" t="s">
        <v>1803</v>
      </c>
      <c r="CM737" s="2256"/>
      <c r="CN737" s="2257"/>
      <c r="CO737" s="2255" t="s">
        <v>1812</v>
      </c>
      <c r="CP737" s="2256"/>
      <c r="CQ737" s="2257"/>
      <c r="CR737" s="2839"/>
      <c r="CS737" s="2841"/>
      <c r="CT737" s="937"/>
    </row>
    <row r="738" spans="4:98" s="920" customFormat="1" ht="18.95" customHeight="1">
      <c r="D738" s="499" t="s">
        <v>3479</v>
      </c>
      <c r="E738" s="499"/>
      <c r="F738" s="499"/>
      <c r="I738" s="935"/>
      <c r="J738" s="2974" t="s">
        <v>1689</v>
      </c>
      <c r="K738" s="2975"/>
      <c r="L738" s="2975"/>
      <c r="M738" s="2976"/>
      <c r="N738" s="2929">
        <v>241657</v>
      </c>
      <c r="O738" s="2952"/>
      <c r="P738" s="2931"/>
      <c r="Q738" s="2929" t="s">
        <v>1691</v>
      </c>
      <c r="R738" s="2952"/>
      <c r="S738" s="2952"/>
      <c r="T738" s="2952"/>
      <c r="U738" s="2931"/>
      <c r="V738" s="2336" t="s">
        <v>1759</v>
      </c>
      <c r="W738" s="2337"/>
      <c r="X738" s="2338" t="s">
        <v>737</v>
      </c>
      <c r="Y738" s="2337"/>
      <c r="Z738" s="1169" t="s">
        <v>737</v>
      </c>
      <c r="AA738" s="1165"/>
      <c r="AB738" s="1169" t="s">
        <v>737</v>
      </c>
      <c r="AC738" s="1165"/>
      <c r="AD738" s="982" t="s">
        <v>1766</v>
      </c>
      <c r="AE738" s="1152"/>
      <c r="AF738" s="984"/>
      <c r="AG738" s="954">
        <v>100</v>
      </c>
      <c r="AH738" s="955"/>
      <c r="AI738" s="971"/>
      <c r="AJ738" s="1029">
        <v>0</v>
      </c>
      <c r="AK738" s="1027"/>
      <c r="AL738" s="1028"/>
      <c r="AM738" s="954">
        <v>105</v>
      </c>
      <c r="AN738" s="955"/>
      <c r="AO738" s="971"/>
      <c r="AP738" s="1183">
        <f t="shared" ref="AP738:AP759" si="0">AM738-AG738</f>
        <v>5</v>
      </c>
      <c r="AQ738" s="955"/>
      <c r="AR738" s="971"/>
      <c r="AS738" s="1184">
        <f t="shared" ref="AS738:AS759" si="1">AM738/AG738</f>
        <v>1.05</v>
      </c>
      <c r="AT738" s="955"/>
      <c r="AU738" s="971"/>
      <c r="AV738" s="1029">
        <v>100</v>
      </c>
      <c r="AW738" s="1027"/>
      <c r="AX738" s="1028"/>
      <c r="AY738" s="2243">
        <f t="shared" ref="AY738:AY759" si="2">IF($CR738="Y",0,AV738-BB738)</f>
        <v>0</v>
      </c>
      <c r="AZ738" s="2244"/>
      <c r="BA738" s="2245"/>
      <c r="BB738" s="954">
        <v>99</v>
      </c>
      <c r="BC738" s="955"/>
      <c r="BD738" s="971"/>
      <c r="BE738" s="2031">
        <f t="shared" ref="BE738:BE759" si="3">IF(CR738="Y",BB738-AV738,0)</f>
        <v>-1</v>
      </c>
      <c r="BF738" s="955"/>
      <c r="BG738" s="971"/>
      <c r="BH738" s="1029">
        <v>0</v>
      </c>
      <c r="BI738" s="1027"/>
      <c r="BJ738" s="1028"/>
      <c r="BK738" s="2243">
        <f t="shared" ref="BK738:BK759" si="4">IF($CR738="Y",0,BH738-BN738)</f>
        <v>0</v>
      </c>
      <c r="BL738" s="2244"/>
      <c r="BM738" s="2245"/>
      <c r="BN738" s="954">
        <v>0</v>
      </c>
      <c r="BO738" s="955"/>
      <c r="BP738" s="971"/>
      <c r="BQ738" s="1183">
        <f t="shared" ref="BQ738:BQ759" si="5">BN738-BH738</f>
        <v>0</v>
      </c>
      <c r="BR738" s="955"/>
      <c r="BS738" s="971"/>
      <c r="BT738" s="1029">
        <v>99</v>
      </c>
      <c r="BU738" s="1027"/>
      <c r="BV738" s="1028"/>
      <c r="BW738" s="954">
        <v>99</v>
      </c>
      <c r="BX738" s="955"/>
      <c r="BY738" s="971"/>
      <c r="BZ738" s="1183">
        <f t="shared" ref="BZ738:BZ759" si="6">BW738-AG738</f>
        <v>-1</v>
      </c>
      <c r="CA738" s="955"/>
      <c r="CB738" s="971"/>
      <c r="CC738" s="1184">
        <f t="shared" ref="CC738:CC759" si="7">BW738/AG738</f>
        <v>0.99</v>
      </c>
      <c r="CD738" s="955"/>
      <c r="CE738" s="971"/>
      <c r="CF738" s="1191">
        <f>BE738*-1</f>
        <v>1</v>
      </c>
      <c r="CG738" s="1027"/>
      <c r="CH738" s="1028"/>
      <c r="CI738" s="1191">
        <f>BQ738*-1</f>
        <v>0</v>
      </c>
      <c r="CJ738" s="955"/>
      <c r="CK738" s="971"/>
      <c r="CL738" s="1192">
        <f>CF738+CI738</f>
        <v>1</v>
      </c>
      <c r="CM738" s="955"/>
      <c r="CN738" s="971"/>
      <c r="CO738" s="1184">
        <f t="shared" ref="CO738:CO759" si="8">CL738/(AV738+BH738)</f>
        <v>0.01</v>
      </c>
      <c r="CP738" s="955"/>
      <c r="CQ738" s="971"/>
      <c r="CR738" s="1319" t="s">
        <v>2524</v>
      </c>
      <c r="CS738" s="960"/>
      <c r="CT738" s="937"/>
    </row>
    <row r="739" spans="4:98" s="920" customFormat="1" ht="18.95" customHeight="1">
      <c r="D739" s="499" t="s">
        <v>3479</v>
      </c>
      <c r="E739" s="499"/>
      <c r="F739" s="499"/>
      <c r="I739" s="935"/>
      <c r="J739" s="3015"/>
      <c r="K739" s="3010"/>
      <c r="L739" s="3010"/>
      <c r="M739" s="3011"/>
      <c r="N739" s="3008"/>
      <c r="O739" s="2990"/>
      <c r="P739" s="2991"/>
      <c r="Q739" s="3008"/>
      <c r="R739" s="2990"/>
      <c r="S739" s="2990"/>
      <c r="T739" s="2990"/>
      <c r="U739" s="2991"/>
      <c r="V739" s="2336" t="s">
        <v>1759</v>
      </c>
      <c r="W739" s="2337"/>
      <c r="X739" s="2338" t="s">
        <v>737</v>
      </c>
      <c r="Y739" s="2337"/>
      <c r="Z739" s="1169" t="s">
        <v>737</v>
      </c>
      <c r="AA739" s="1165"/>
      <c r="AB739" s="1169" t="s">
        <v>737</v>
      </c>
      <c r="AC739" s="1165"/>
      <c r="AD739" s="982" t="s">
        <v>1796</v>
      </c>
      <c r="AE739" s="1152"/>
      <c r="AF739" s="984"/>
      <c r="AG739" s="954">
        <v>200</v>
      </c>
      <c r="AH739" s="955"/>
      <c r="AI739" s="971"/>
      <c r="AJ739" s="1029">
        <v>50</v>
      </c>
      <c r="AK739" s="1027"/>
      <c r="AL739" s="1028"/>
      <c r="AM739" s="954">
        <v>190</v>
      </c>
      <c r="AN739" s="955"/>
      <c r="AO739" s="971"/>
      <c r="AP739" s="1183">
        <f t="shared" si="0"/>
        <v>-10</v>
      </c>
      <c r="AQ739" s="955"/>
      <c r="AR739" s="971"/>
      <c r="AS739" s="1184">
        <f t="shared" si="1"/>
        <v>0.95</v>
      </c>
      <c r="AT739" s="955"/>
      <c r="AU739" s="971"/>
      <c r="AV739" s="1029">
        <v>140</v>
      </c>
      <c r="AW739" s="1027"/>
      <c r="AX739" s="1028"/>
      <c r="AY739" s="2243">
        <f t="shared" si="2"/>
        <v>0</v>
      </c>
      <c r="AZ739" s="2244"/>
      <c r="BA739" s="2245"/>
      <c r="BB739" s="954">
        <v>140</v>
      </c>
      <c r="BC739" s="955"/>
      <c r="BD739" s="971"/>
      <c r="BE739" s="2031">
        <f t="shared" si="3"/>
        <v>0</v>
      </c>
      <c r="BF739" s="955"/>
      <c r="BG739" s="971"/>
      <c r="BH739" s="1029">
        <v>0</v>
      </c>
      <c r="BI739" s="1027"/>
      <c r="BJ739" s="1028"/>
      <c r="BK739" s="2243">
        <f t="shared" si="4"/>
        <v>0</v>
      </c>
      <c r="BL739" s="2244"/>
      <c r="BM739" s="2245"/>
      <c r="BN739" s="954">
        <v>0</v>
      </c>
      <c r="BO739" s="955"/>
      <c r="BP739" s="971"/>
      <c r="BQ739" s="1183">
        <f t="shared" si="5"/>
        <v>0</v>
      </c>
      <c r="BR739" s="955"/>
      <c r="BS739" s="971"/>
      <c r="BT739" s="1029">
        <v>0</v>
      </c>
      <c r="BU739" s="1027"/>
      <c r="BV739" s="1028"/>
      <c r="BW739" s="954">
        <v>140</v>
      </c>
      <c r="BX739" s="955"/>
      <c r="BY739" s="971"/>
      <c r="BZ739" s="1183">
        <f t="shared" si="6"/>
        <v>-60</v>
      </c>
      <c r="CA739" s="955"/>
      <c r="CB739" s="971"/>
      <c r="CC739" s="1184">
        <f t="shared" si="7"/>
        <v>0.7</v>
      </c>
      <c r="CD739" s="955"/>
      <c r="CE739" s="971"/>
      <c r="CF739" s="1191">
        <f>BE739*-1</f>
        <v>0</v>
      </c>
      <c r="CG739" s="1027"/>
      <c r="CH739" s="1028"/>
      <c r="CI739" s="1191">
        <f t="shared" ref="CI739:CI741" si="9">BQ739*-1</f>
        <v>0</v>
      </c>
      <c r="CJ739" s="955"/>
      <c r="CK739" s="971"/>
      <c r="CL739" s="1192">
        <f>CF739+CI739</f>
        <v>0</v>
      </c>
      <c r="CM739" s="955"/>
      <c r="CN739" s="971"/>
      <c r="CO739" s="1184">
        <f t="shared" si="8"/>
        <v>0</v>
      </c>
      <c r="CP739" s="955"/>
      <c r="CQ739" s="971"/>
      <c r="CR739" s="1319" t="s">
        <v>2524</v>
      </c>
      <c r="CS739" s="960"/>
      <c r="CT739" s="937"/>
    </row>
    <row r="740" spans="4:98" s="920" customFormat="1" ht="18.95" customHeight="1">
      <c r="D740" s="499" t="s">
        <v>3479</v>
      </c>
      <c r="E740" s="499"/>
      <c r="F740" s="499"/>
      <c r="I740" s="935"/>
      <c r="J740" s="3015"/>
      <c r="K740" s="3010"/>
      <c r="L740" s="3010"/>
      <c r="M740" s="3011"/>
      <c r="N740" s="3008"/>
      <c r="O740" s="2990"/>
      <c r="P740" s="2991"/>
      <c r="Q740" s="3008"/>
      <c r="R740" s="2990"/>
      <c r="S740" s="2990"/>
      <c r="T740" s="2990"/>
      <c r="U740" s="2991"/>
      <c r="V740" s="2336" t="s">
        <v>1759</v>
      </c>
      <c r="W740" s="2337"/>
      <c r="X740" s="2338" t="s">
        <v>737</v>
      </c>
      <c r="Y740" s="2337"/>
      <c r="Z740" s="1169" t="s">
        <v>737</v>
      </c>
      <c r="AA740" s="1165"/>
      <c r="AB740" s="1169" t="s">
        <v>737</v>
      </c>
      <c r="AC740" s="1165"/>
      <c r="AD740" s="982" t="s">
        <v>1797</v>
      </c>
      <c r="AE740" s="1152"/>
      <c r="AF740" s="984"/>
      <c r="AG740" s="954">
        <v>200</v>
      </c>
      <c r="AH740" s="955"/>
      <c r="AI740" s="971"/>
      <c r="AJ740" s="1029">
        <v>20</v>
      </c>
      <c r="AK740" s="1027"/>
      <c r="AL740" s="1028"/>
      <c r="AM740" s="954">
        <v>180</v>
      </c>
      <c r="AN740" s="955"/>
      <c r="AO740" s="971"/>
      <c r="AP740" s="1183">
        <f t="shared" si="0"/>
        <v>-20</v>
      </c>
      <c r="AQ740" s="955"/>
      <c r="AR740" s="971"/>
      <c r="AS740" s="1184">
        <f t="shared" si="1"/>
        <v>0.9</v>
      </c>
      <c r="AT740" s="955"/>
      <c r="AU740" s="971"/>
      <c r="AV740" s="1029">
        <v>100</v>
      </c>
      <c r="AW740" s="1027"/>
      <c r="AX740" s="1028"/>
      <c r="AY740" s="2243">
        <f t="shared" si="2"/>
        <v>0</v>
      </c>
      <c r="AZ740" s="2244"/>
      <c r="BA740" s="2245"/>
      <c r="BB740" s="954">
        <v>95</v>
      </c>
      <c r="BC740" s="955"/>
      <c r="BD740" s="971"/>
      <c r="BE740" s="2031">
        <f t="shared" si="3"/>
        <v>-5</v>
      </c>
      <c r="BF740" s="955"/>
      <c r="BG740" s="971"/>
      <c r="BH740" s="1029">
        <v>0</v>
      </c>
      <c r="BI740" s="1027"/>
      <c r="BJ740" s="1028"/>
      <c r="BK740" s="2243">
        <f t="shared" si="4"/>
        <v>0</v>
      </c>
      <c r="BL740" s="2244"/>
      <c r="BM740" s="2245"/>
      <c r="BN740" s="954">
        <v>0</v>
      </c>
      <c r="BO740" s="955"/>
      <c r="BP740" s="971"/>
      <c r="BQ740" s="1183">
        <f t="shared" si="5"/>
        <v>0</v>
      </c>
      <c r="BR740" s="955"/>
      <c r="BS740" s="971"/>
      <c r="BT740" s="1029">
        <v>0</v>
      </c>
      <c r="BU740" s="1027"/>
      <c r="BV740" s="1028"/>
      <c r="BW740" s="954">
        <v>95</v>
      </c>
      <c r="BX740" s="955"/>
      <c r="BY740" s="971"/>
      <c r="BZ740" s="1183">
        <f t="shared" si="6"/>
        <v>-105</v>
      </c>
      <c r="CA740" s="955"/>
      <c r="CB740" s="971"/>
      <c r="CC740" s="1184">
        <f t="shared" si="7"/>
        <v>0.47499999999999998</v>
      </c>
      <c r="CD740" s="955"/>
      <c r="CE740" s="971"/>
      <c r="CF740" s="1191">
        <f>BE740*-1</f>
        <v>5</v>
      </c>
      <c r="CG740" s="1027"/>
      <c r="CH740" s="1028"/>
      <c r="CI740" s="1191">
        <f t="shared" si="9"/>
        <v>0</v>
      </c>
      <c r="CJ740" s="955"/>
      <c r="CK740" s="971"/>
      <c r="CL740" s="1192">
        <f>CF740+CI740</f>
        <v>5</v>
      </c>
      <c r="CM740" s="955"/>
      <c r="CN740" s="971"/>
      <c r="CO740" s="1184">
        <f t="shared" si="8"/>
        <v>0.05</v>
      </c>
      <c r="CP740" s="955"/>
      <c r="CQ740" s="971"/>
      <c r="CR740" s="1319" t="s">
        <v>2524</v>
      </c>
      <c r="CS740" s="960"/>
      <c r="CT740" s="937"/>
    </row>
    <row r="741" spans="4:98" s="920" customFormat="1" ht="18.95" customHeight="1">
      <c r="D741" s="499" t="s">
        <v>3479</v>
      </c>
      <c r="E741" s="499"/>
      <c r="F741" s="499"/>
      <c r="I741" s="935"/>
      <c r="J741" s="3015"/>
      <c r="K741" s="3010"/>
      <c r="L741" s="3010"/>
      <c r="M741" s="3011"/>
      <c r="N741" s="3008"/>
      <c r="O741" s="2990"/>
      <c r="P741" s="2991"/>
      <c r="Q741" s="2992"/>
      <c r="R741" s="2993"/>
      <c r="S741" s="2993"/>
      <c r="T741" s="2993"/>
      <c r="U741" s="2994"/>
      <c r="V741" s="2336" t="s">
        <v>1759</v>
      </c>
      <c r="W741" s="2337"/>
      <c r="X741" s="2336" t="s">
        <v>1759</v>
      </c>
      <c r="Y741" s="2337"/>
      <c r="Z741" s="1169" t="s">
        <v>737</v>
      </c>
      <c r="AA741" s="1165"/>
      <c r="AB741" s="1169" t="s">
        <v>737</v>
      </c>
      <c r="AC741" s="1165"/>
      <c r="AD741" s="982" t="s">
        <v>1798</v>
      </c>
      <c r="AE741" s="1152"/>
      <c r="AF741" s="984"/>
      <c r="AG741" s="954">
        <v>150</v>
      </c>
      <c r="AH741" s="955"/>
      <c r="AI741" s="971"/>
      <c r="AJ741" s="1029">
        <v>0</v>
      </c>
      <c r="AK741" s="1027"/>
      <c r="AL741" s="1028"/>
      <c r="AM741" s="954">
        <v>160</v>
      </c>
      <c r="AN741" s="955"/>
      <c r="AO741" s="971"/>
      <c r="AP741" s="1183">
        <f t="shared" si="0"/>
        <v>10</v>
      </c>
      <c r="AQ741" s="955"/>
      <c r="AR741" s="971"/>
      <c r="AS741" s="1184">
        <f t="shared" si="1"/>
        <v>1.0666666666666667</v>
      </c>
      <c r="AT741" s="955"/>
      <c r="AU741" s="971"/>
      <c r="AV741" s="1029">
        <v>160</v>
      </c>
      <c r="AW741" s="1027"/>
      <c r="AX741" s="1028"/>
      <c r="AY741" s="2243">
        <f t="shared" si="2"/>
        <v>0</v>
      </c>
      <c r="AZ741" s="2244"/>
      <c r="BA741" s="2245"/>
      <c r="BB741" s="954">
        <v>155</v>
      </c>
      <c r="BC741" s="955"/>
      <c r="BD741" s="971"/>
      <c r="BE741" s="2031">
        <f t="shared" si="3"/>
        <v>-5</v>
      </c>
      <c r="BF741" s="955"/>
      <c r="BG741" s="971"/>
      <c r="BH741" s="1029">
        <v>155</v>
      </c>
      <c r="BI741" s="1027"/>
      <c r="BJ741" s="1028"/>
      <c r="BK741" s="2243">
        <f t="shared" si="4"/>
        <v>0</v>
      </c>
      <c r="BL741" s="2244"/>
      <c r="BM741" s="2245"/>
      <c r="BN741" s="954">
        <v>152</v>
      </c>
      <c r="BO741" s="955"/>
      <c r="BP741" s="971"/>
      <c r="BQ741" s="1183">
        <f t="shared" si="5"/>
        <v>-3</v>
      </c>
      <c r="BR741" s="955"/>
      <c r="BS741" s="971"/>
      <c r="BT741" s="1029">
        <v>0</v>
      </c>
      <c r="BU741" s="1027"/>
      <c r="BV741" s="1028"/>
      <c r="BW741" s="954">
        <v>152</v>
      </c>
      <c r="BX741" s="955"/>
      <c r="BY741" s="971"/>
      <c r="BZ741" s="1183">
        <f t="shared" si="6"/>
        <v>2</v>
      </c>
      <c r="CA741" s="955"/>
      <c r="CB741" s="971"/>
      <c r="CC741" s="1184">
        <f t="shared" si="7"/>
        <v>1.0133333333333334</v>
      </c>
      <c r="CD741" s="955"/>
      <c r="CE741" s="971"/>
      <c r="CF741" s="1191">
        <f>BE741*-1</f>
        <v>5</v>
      </c>
      <c r="CG741" s="1027"/>
      <c r="CH741" s="1028"/>
      <c r="CI741" s="1191">
        <f t="shared" si="9"/>
        <v>3</v>
      </c>
      <c r="CJ741" s="955"/>
      <c r="CK741" s="971"/>
      <c r="CL741" s="1192">
        <f>CF741+CI741</f>
        <v>8</v>
      </c>
      <c r="CM741" s="955"/>
      <c r="CN741" s="971"/>
      <c r="CO741" s="1184">
        <f t="shared" si="8"/>
        <v>2.5396825396825397E-2</v>
      </c>
      <c r="CP741" s="955"/>
      <c r="CQ741" s="971"/>
      <c r="CR741" s="1319" t="s">
        <v>2524</v>
      </c>
      <c r="CS741" s="960"/>
      <c r="CT741" s="937"/>
    </row>
    <row r="742" spans="4:98" s="920" customFormat="1" ht="18.95" customHeight="1">
      <c r="D742" s="499" t="s">
        <v>3479</v>
      </c>
      <c r="E742" s="499"/>
      <c r="F742" s="499"/>
      <c r="I742" s="935"/>
      <c r="J742" s="3015"/>
      <c r="K742" s="3010"/>
      <c r="L742" s="3010"/>
      <c r="M742" s="3011"/>
      <c r="N742" s="3008"/>
      <c r="O742" s="2990"/>
      <c r="P742" s="2991"/>
      <c r="Q742" s="1218"/>
      <c r="R742" s="1218"/>
      <c r="S742" s="1218"/>
      <c r="T742" s="1218"/>
      <c r="U742" s="1218"/>
      <c r="V742" s="1218"/>
      <c r="W742" s="1218"/>
      <c r="X742" s="1218"/>
      <c r="Y742" s="1218"/>
      <c r="Z742" s="1218"/>
      <c r="AA742" s="1218"/>
      <c r="AB742" s="1218"/>
      <c r="AC742" s="1218"/>
      <c r="AD742" s="1219"/>
      <c r="AE742" s="1219"/>
      <c r="AF742" s="1220"/>
      <c r="AG742" s="1199">
        <f>AG741+AG740+AG739+AG738</f>
        <v>650</v>
      </c>
      <c r="AH742" s="1171"/>
      <c r="AI742" s="1172"/>
      <c r="AJ742" s="1199">
        <f>AJ741+AJ740+AJ739+AJ738</f>
        <v>70</v>
      </c>
      <c r="AK742" s="1171"/>
      <c r="AL742" s="1172"/>
      <c r="AM742" s="1199">
        <f>AM741+AM740+AM739+AM738</f>
        <v>635</v>
      </c>
      <c r="AN742" s="1171"/>
      <c r="AO742" s="1172"/>
      <c r="AP742" s="1200">
        <f t="shared" si="0"/>
        <v>-15</v>
      </c>
      <c r="AQ742" s="1171"/>
      <c r="AR742" s="1172"/>
      <c r="AS742" s="1201">
        <f t="shared" si="1"/>
        <v>0.97692307692307689</v>
      </c>
      <c r="AT742" s="1171"/>
      <c r="AU742" s="1172"/>
      <c r="AV742" s="1199">
        <f>AV741+AV740+AV739+AV738</f>
        <v>500</v>
      </c>
      <c r="AW742" s="1171"/>
      <c r="AX742" s="1172"/>
      <c r="AY742" s="2246">
        <f t="shared" si="2"/>
        <v>0</v>
      </c>
      <c r="AZ742" s="2247"/>
      <c r="BA742" s="2248"/>
      <c r="BB742" s="1199">
        <f>BB741+BB740+BB739+BB738</f>
        <v>489</v>
      </c>
      <c r="BC742" s="1171"/>
      <c r="BD742" s="1172"/>
      <c r="BE742" s="2032">
        <f t="shared" si="3"/>
        <v>-11</v>
      </c>
      <c r="BF742" s="1171"/>
      <c r="BG742" s="1172"/>
      <c r="BH742" s="1199">
        <f>BH741+BH740+BH739+BH738</f>
        <v>155</v>
      </c>
      <c r="BI742" s="1171"/>
      <c r="BJ742" s="1172"/>
      <c r="BK742" s="2246">
        <f t="shared" si="4"/>
        <v>0</v>
      </c>
      <c r="BL742" s="2247"/>
      <c r="BM742" s="2248"/>
      <c r="BN742" s="1199">
        <f>BN741+BN740+BN739+BN738</f>
        <v>152</v>
      </c>
      <c r="BO742" s="1171"/>
      <c r="BP742" s="1172"/>
      <c r="BQ742" s="1200">
        <f t="shared" si="5"/>
        <v>-3</v>
      </c>
      <c r="BR742" s="1171"/>
      <c r="BS742" s="1172"/>
      <c r="BT742" s="1199">
        <f>BT741+BT740+BT739+BT738</f>
        <v>99</v>
      </c>
      <c r="BU742" s="1171"/>
      <c r="BV742" s="1172"/>
      <c r="BW742" s="1199">
        <f>BW741+BW740+BW739+BW738</f>
        <v>486</v>
      </c>
      <c r="BX742" s="1171"/>
      <c r="BY742" s="1172"/>
      <c r="BZ742" s="1200">
        <f t="shared" si="6"/>
        <v>-164</v>
      </c>
      <c r="CA742" s="1171"/>
      <c r="CB742" s="1172"/>
      <c r="CC742" s="1201">
        <f t="shared" si="7"/>
        <v>0.74769230769230766</v>
      </c>
      <c r="CD742" s="1171"/>
      <c r="CE742" s="1172"/>
      <c r="CF742" s="1199">
        <f>CF741+CF740+CF739+CF738</f>
        <v>11</v>
      </c>
      <c r="CG742" s="1171"/>
      <c r="CH742" s="1172"/>
      <c r="CI742" s="1199">
        <f>CI741+CI740+CI739+CI738</f>
        <v>3</v>
      </c>
      <c r="CJ742" s="1171"/>
      <c r="CK742" s="1172"/>
      <c r="CL742" s="1199">
        <f>CL741+CL740+CL739+CL738</f>
        <v>14</v>
      </c>
      <c r="CM742" s="1171"/>
      <c r="CN742" s="1172"/>
      <c r="CO742" s="1201">
        <f t="shared" si="8"/>
        <v>2.1374045801526718E-2</v>
      </c>
      <c r="CP742" s="1171"/>
      <c r="CQ742" s="1172"/>
      <c r="CR742" s="1319" t="s">
        <v>2524</v>
      </c>
      <c r="CS742" s="960"/>
      <c r="CT742" s="937"/>
    </row>
    <row r="743" spans="4:98" s="920" customFormat="1" ht="18.95" customHeight="1">
      <c r="D743" s="499" t="s">
        <v>3479</v>
      </c>
      <c r="E743" s="499"/>
      <c r="F743" s="499"/>
      <c r="I743" s="935"/>
      <c r="J743" s="3015"/>
      <c r="K743" s="3010"/>
      <c r="L743" s="3010"/>
      <c r="M743" s="3011"/>
      <c r="N743" s="3008"/>
      <c r="O743" s="2990"/>
      <c r="P743" s="2991"/>
      <c r="Q743" s="2929" t="s">
        <v>1693</v>
      </c>
      <c r="R743" s="2952"/>
      <c r="S743" s="2952"/>
      <c r="T743" s="2952"/>
      <c r="U743" s="2931"/>
      <c r="V743" s="1176" t="s">
        <v>1759</v>
      </c>
      <c r="W743" s="984"/>
      <c r="X743" s="982" t="s">
        <v>737</v>
      </c>
      <c r="Y743" s="984"/>
      <c r="Z743" s="1169" t="s">
        <v>737</v>
      </c>
      <c r="AA743" s="1165"/>
      <c r="AB743" s="1169" t="s">
        <v>737</v>
      </c>
      <c r="AC743" s="1165"/>
      <c r="AD743" s="982" t="s">
        <v>1766</v>
      </c>
      <c r="AE743" s="1152"/>
      <c r="AF743" s="984"/>
      <c r="AG743" s="954">
        <v>100</v>
      </c>
      <c r="AH743" s="955"/>
      <c r="AI743" s="971"/>
      <c r="AJ743" s="1029">
        <v>0</v>
      </c>
      <c r="AK743" s="1027"/>
      <c r="AL743" s="1028"/>
      <c r="AM743" s="954">
        <v>105</v>
      </c>
      <c r="AN743" s="955"/>
      <c r="AO743" s="971"/>
      <c r="AP743" s="1183">
        <f t="shared" si="0"/>
        <v>5</v>
      </c>
      <c r="AQ743" s="955"/>
      <c r="AR743" s="971"/>
      <c r="AS743" s="1184">
        <f t="shared" si="1"/>
        <v>1.05</v>
      </c>
      <c r="AT743" s="955"/>
      <c r="AU743" s="971"/>
      <c r="AV743" s="1029">
        <v>100</v>
      </c>
      <c r="AW743" s="1027"/>
      <c r="AX743" s="1028"/>
      <c r="AY743" s="2243">
        <f t="shared" si="2"/>
        <v>0</v>
      </c>
      <c r="AZ743" s="2244"/>
      <c r="BA743" s="2245"/>
      <c r="BB743" s="954">
        <v>100</v>
      </c>
      <c r="BC743" s="955"/>
      <c r="BD743" s="971"/>
      <c r="BE743" s="2031">
        <f t="shared" si="3"/>
        <v>0</v>
      </c>
      <c r="BF743" s="955"/>
      <c r="BG743" s="971"/>
      <c r="BH743" s="1029">
        <v>0</v>
      </c>
      <c r="BI743" s="1027"/>
      <c r="BJ743" s="1028"/>
      <c r="BK743" s="2243">
        <f t="shared" si="4"/>
        <v>0</v>
      </c>
      <c r="BL743" s="2244"/>
      <c r="BM743" s="2245"/>
      <c r="BN743" s="954">
        <v>0</v>
      </c>
      <c r="BO743" s="955"/>
      <c r="BP743" s="971"/>
      <c r="BQ743" s="1183">
        <f t="shared" si="5"/>
        <v>0</v>
      </c>
      <c r="BR743" s="955"/>
      <c r="BS743" s="971"/>
      <c r="BT743" s="1029">
        <v>99</v>
      </c>
      <c r="BU743" s="1027"/>
      <c r="BV743" s="1028"/>
      <c r="BW743" s="954">
        <v>99</v>
      </c>
      <c r="BX743" s="955"/>
      <c r="BY743" s="971"/>
      <c r="BZ743" s="1183">
        <f t="shared" si="6"/>
        <v>-1</v>
      </c>
      <c r="CA743" s="955"/>
      <c r="CB743" s="971"/>
      <c r="CC743" s="1184">
        <f t="shared" si="7"/>
        <v>0.99</v>
      </c>
      <c r="CD743" s="955"/>
      <c r="CE743" s="971"/>
      <c r="CF743" s="1191">
        <f>BE743*-1</f>
        <v>0</v>
      </c>
      <c r="CG743" s="1027"/>
      <c r="CH743" s="1028"/>
      <c r="CI743" s="1191">
        <f>BQ743*-1</f>
        <v>0</v>
      </c>
      <c r="CJ743" s="955"/>
      <c r="CK743" s="971"/>
      <c r="CL743" s="1192">
        <f>CF743+CI743</f>
        <v>0</v>
      </c>
      <c r="CM743" s="955"/>
      <c r="CN743" s="971"/>
      <c r="CO743" s="1184">
        <f t="shared" si="8"/>
        <v>0</v>
      </c>
      <c r="CP743" s="955"/>
      <c r="CQ743" s="971"/>
      <c r="CR743" s="1319" t="s">
        <v>2524</v>
      </c>
      <c r="CS743" s="960"/>
      <c r="CT743" s="937"/>
    </row>
    <row r="744" spans="4:98" s="920" customFormat="1" ht="18.95" customHeight="1">
      <c r="D744" s="499" t="s">
        <v>3479</v>
      </c>
      <c r="E744" s="499"/>
      <c r="F744" s="499"/>
      <c r="I744" s="935"/>
      <c r="J744" s="3015"/>
      <c r="K744" s="3010"/>
      <c r="L744" s="3010"/>
      <c r="M744" s="3011"/>
      <c r="N744" s="3008"/>
      <c r="O744" s="2990"/>
      <c r="P744" s="2991"/>
      <c r="Q744" s="3008"/>
      <c r="R744" s="2990"/>
      <c r="S744" s="2990"/>
      <c r="T744" s="2990"/>
      <c r="U744" s="2991"/>
      <c r="V744" s="1176" t="s">
        <v>1759</v>
      </c>
      <c r="W744" s="984"/>
      <c r="X744" s="982" t="s">
        <v>737</v>
      </c>
      <c r="Y744" s="984"/>
      <c r="Z744" s="1169" t="s">
        <v>737</v>
      </c>
      <c r="AA744" s="1165"/>
      <c r="AB744" s="1169" t="s">
        <v>737</v>
      </c>
      <c r="AC744" s="1165"/>
      <c r="AD744" s="982" t="s">
        <v>1796</v>
      </c>
      <c r="AE744" s="1152"/>
      <c r="AF744" s="984"/>
      <c r="AG744" s="954">
        <v>200</v>
      </c>
      <c r="AH744" s="955"/>
      <c r="AI744" s="971"/>
      <c r="AJ744" s="1029">
        <v>50</v>
      </c>
      <c r="AK744" s="1027"/>
      <c r="AL744" s="1028"/>
      <c r="AM744" s="954">
        <v>180</v>
      </c>
      <c r="AN744" s="955"/>
      <c r="AO744" s="971"/>
      <c r="AP744" s="1183">
        <f t="shared" si="0"/>
        <v>-20</v>
      </c>
      <c r="AQ744" s="955"/>
      <c r="AR744" s="971"/>
      <c r="AS744" s="1184">
        <f t="shared" si="1"/>
        <v>0.9</v>
      </c>
      <c r="AT744" s="955"/>
      <c r="AU744" s="971"/>
      <c r="AV744" s="1029">
        <v>140</v>
      </c>
      <c r="AW744" s="1027"/>
      <c r="AX744" s="1028"/>
      <c r="AY744" s="2243">
        <f t="shared" si="2"/>
        <v>0</v>
      </c>
      <c r="AZ744" s="2244"/>
      <c r="BA744" s="2245"/>
      <c r="BB744" s="954">
        <v>140</v>
      </c>
      <c r="BC744" s="955"/>
      <c r="BD744" s="971"/>
      <c r="BE744" s="2031">
        <f t="shared" si="3"/>
        <v>0</v>
      </c>
      <c r="BF744" s="955"/>
      <c r="BG744" s="971"/>
      <c r="BH744" s="1029">
        <v>0</v>
      </c>
      <c r="BI744" s="1027"/>
      <c r="BJ744" s="1028"/>
      <c r="BK744" s="2243">
        <f t="shared" si="4"/>
        <v>0</v>
      </c>
      <c r="BL744" s="2244"/>
      <c r="BM744" s="2245"/>
      <c r="BN744" s="954">
        <v>0</v>
      </c>
      <c r="BO744" s="955"/>
      <c r="BP744" s="971"/>
      <c r="BQ744" s="1183">
        <f t="shared" si="5"/>
        <v>0</v>
      </c>
      <c r="BR744" s="955"/>
      <c r="BS744" s="971"/>
      <c r="BT744" s="1029">
        <v>0</v>
      </c>
      <c r="BU744" s="1027"/>
      <c r="BV744" s="1028"/>
      <c r="BW744" s="954">
        <v>140</v>
      </c>
      <c r="BX744" s="955"/>
      <c r="BY744" s="971"/>
      <c r="BZ744" s="1183">
        <f t="shared" si="6"/>
        <v>-60</v>
      </c>
      <c r="CA744" s="955"/>
      <c r="CB744" s="971"/>
      <c r="CC744" s="1184">
        <f t="shared" si="7"/>
        <v>0.7</v>
      </c>
      <c r="CD744" s="955"/>
      <c r="CE744" s="971"/>
      <c r="CF744" s="1191">
        <f>BE744*-1</f>
        <v>0</v>
      </c>
      <c r="CG744" s="1027"/>
      <c r="CH744" s="1028"/>
      <c r="CI744" s="1191">
        <f t="shared" ref="CI744:CI746" si="10">BQ744*-1</f>
        <v>0</v>
      </c>
      <c r="CJ744" s="955"/>
      <c r="CK744" s="971"/>
      <c r="CL744" s="1192">
        <f>CF744+CI744</f>
        <v>0</v>
      </c>
      <c r="CM744" s="955"/>
      <c r="CN744" s="971"/>
      <c r="CO744" s="1184">
        <f t="shared" si="8"/>
        <v>0</v>
      </c>
      <c r="CP744" s="955"/>
      <c r="CQ744" s="971"/>
      <c r="CR744" s="1319" t="s">
        <v>2524</v>
      </c>
      <c r="CS744" s="960"/>
      <c r="CT744" s="937"/>
    </row>
    <row r="745" spans="4:98" s="920" customFormat="1" ht="18.95" customHeight="1">
      <c r="D745" s="499" t="s">
        <v>3479</v>
      </c>
      <c r="E745" s="499"/>
      <c r="F745" s="499"/>
      <c r="I745" s="935"/>
      <c r="J745" s="3015"/>
      <c r="K745" s="3010"/>
      <c r="L745" s="3010"/>
      <c r="M745" s="3011"/>
      <c r="N745" s="3008"/>
      <c r="O745" s="2990"/>
      <c r="P745" s="2991"/>
      <c r="Q745" s="3008"/>
      <c r="R745" s="2990"/>
      <c r="S745" s="2990"/>
      <c r="T745" s="2990"/>
      <c r="U745" s="2991"/>
      <c r="V745" s="1176" t="s">
        <v>1759</v>
      </c>
      <c r="W745" s="984"/>
      <c r="X745" s="982" t="s">
        <v>737</v>
      </c>
      <c r="Y745" s="984"/>
      <c r="Z745" s="1169" t="s">
        <v>737</v>
      </c>
      <c r="AA745" s="1165"/>
      <c r="AB745" s="1169" t="s">
        <v>737</v>
      </c>
      <c r="AC745" s="1165"/>
      <c r="AD745" s="982" t="s">
        <v>1797</v>
      </c>
      <c r="AE745" s="1152"/>
      <c r="AF745" s="984"/>
      <c r="AG745" s="954">
        <v>200</v>
      </c>
      <c r="AH745" s="955"/>
      <c r="AI745" s="971"/>
      <c r="AJ745" s="1029">
        <v>20</v>
      </c>
      <c r="AK745" s="1027"/>
      <c r="AL745" s="1028"/>
      <c r="AM745" s="954">
        <v>170</v>
      </c>
      <c r="AN745" s="955"/>
      <c r="AO745" s="971"/>
      <c r="AP745" s="1183">
        <f t="shared" si="0"/>
        <v>-30</v>
      </c>
      <c r="AQ745" s="955"/>
      <c r="AR745" s="971"/>
      <c r="AS745" s="1184">
        <f t="shared" si="1"/>
        <v>0.85</v>
      </c>
      <c r="AT745" s="955"/>
      <c r="AU745" s="971"/>
      <c r="AV745" s="1029">
        <v>98</v>
      </c>
      <c r="AW745" s="1027"/>
      <c r="AX745" s="1028"/>
      <c r="AY745" s="2243">
        <f t="shared" si="2"/>
        <v>0</v>
      </c>
      <c r="AZ745" s="2244"/>
      <c r="BA745" s="2245"/>
      <c r="BB745" s="954">
        <v>97</v>
      </c>
      <c r="BC745" s="955"/>
      <c r="BD745" s="971"/>
      <c r="BE745" s="2031">
        <f t="shared" si="3"/>
        <v>-1</v>
      </c>
      <c r="BF745" s="955"/>
      <c r="BG745" s="971"/>
      <c r="BH745" s="1029">
        <v>0</v>
      </c>
      <c r="BI745" s="1027"/>
      <c r="BJ745" s="1028"/>
      <c r="BK745" s="2243">
        <f t="shared" si="4"/>
        <v>0</v>
      </c>
      <c r="BL745" s="2244"/>
      <c r="BM745" s="2245"/>
      <c r="BN745" s="954">
        <v>0</v>
      </c>
      <c r="BO745" s="955"/>
      <c r="BP745" s="971"/>
      <c r="BQ745" s="1183">
        <f t="shared" si="5"/>
        <v>0</v>
      </c>
      <c r="BR745" s="955"/>
      <c r="BS745" s="971"/>
      <c r="BT745" s="1029">
        <v>0</v>
      </c>
      <c r="BU745" s="1027"/>
      <c r="BV745" s="1028"/>
      <c r="BW745" s="954">
        <v>80</v>
      </c>
      <c r="BX745" s="955"/>
      <c r="BY745" s="971"/>
      <c r="BZ745" s="1183">
        <f t="shared" si="6"/>
        <v>-120</v>
      </c>
      <c r="CA745" s="955"/>
      <c r="CB745" s="971"/>
      <c r="CC745" s="1184">
        <f t="shared" si="7"/>
        <v>0.4</v>
      </c>
      <c r="CD745" s="955"/>
      <c r="CE745" s="971"/>
      <c r="CF745" s="1191">
        <f>BE745*-1</f>
        <v>1</v>
      </c>
      <c r="CG745" s="1027"/>
      <c r="CH745" s="1028"/>
      <c r="CI745" s="1191">
        <f t="shared" si="10"/>
        <v>0</v>
      </c>
      <c r="CJ745" s="955"/>
      <c r="CK745" s="971"/>
      <c r="CL745" s="1192">
        <f>CF745+CI745</f>
        <v>1</v>
      </c>
      <c r="CM745" s="955"/>
      <c r="CN745" s="971"/>
      <c r="CO745" s="1184">
        <f t="shared" si="8"/>
        <v>1.020408163265306E-2</v>
      </c>
      <c r="CP745" s="955"/>
      <c r="CQ745" s="971"/>
      <c r="CR745" s="1319" t="s">
        <v>2524</v>
      </c>
      <c r="CS745" s="960"/>
      <c r="CT745" s="937"/>
    </row>
    <row r="746" spans="4:98" s="920" customFormat="1" ht="18.95" customHeight="1">
      <c r="D746" s="499" t="s">
        <v>3479</v>
      </c>
      <c r="E746" s="499"/>
      <c r="F746" s="499"/>
      <c r="I746" s="935"/>
      <c r="J746" s="3015"/>
      <c r="K746" s="3010"/>
      <c r="L746" s="3010"/>
      <c r="M746" s="3011"/>
      <c r="N746" s="3008"/>
      <c r="O746" s="2990"/>
      <c r="P746" s="2991"/>
      <c r="Q746" s="2992"/>
      <c r="R746" s="2993"/>
      <c r="S746" s="2993"/>
      <c r="T746" s="2993"/>
      <c r="U746" s="2994"/>
      <c r="V746" s="1176" t="s">
        <v>1759</v>
      </c>
      <c r="W746" s="984"/>
      <c r="X746" s="1176" t="s">
        <v>1759</v>
      </c>
      <c r="Y746" s="984"/>
      <c r="Z746" s="1169" t="s">
        <v>737</v>
      </c>
      <c r="AA746" s="1165"/>
      <c r="AB746" s="1169" t="s">
        <v>737</v>
      </c>
      <c r="AC746" s="1165"/>
      <c r="AD746" s="982" t="s">
        <v>1798</v>
      </c>
      <c r="AE746" s="1152"/>
      <c r="AF746" s="984"/>
      <c r="AG746" s="954">
        <v>150</v>
      </c>
      <c r="AH746" s="955"/>
      <c r="AI746" s="971"/>
      <c r="AJ746" s="1029">
        <v>0</v>
      </c>
      <c r="AK746" s="1027"/>
      <c r="AL746" s="1028"/>
      <c r="AM746" s="954">
        <v>160</v>
      </c>
      <c r="AN746" s="955"/>
      <c r="AO746" s="971"/>
      <c r="AP746" s="1183">
        <f t="shared" si="0"/>
        <v>10</v>
      </c>
      <c r="AQ746" s="955"/>
      <c r="AR746" s="971"/>
      <c r="AS746" s="1184">
        <f t="shared" si="1"/>
        <v>1.0666666666666667</v>
      </c>
      <c r="AT746" s="955"/>
      <c r="AU746" s="971"/>
      <c r="AV746" s="1029">
        <v>160</v>
      </c>
      <c r="AW746" s="1027"/>
      <c r="AX746" s="1028"/>
      <c r="AY746" s="2243">
        <f t="shared" si="2"/>
        <v>0</v>
      </c>
      <c r="AZ746" s="2244"/>
      <c r="BA746" s="2245"/>
      <c r="BB746" s="954">
        <v>155</v>
      </c>
      <c r="BC746" s="955"/>
      <c r="BD746" s="971"/>
      <c r="BE746" s="2031">
        <f t="shared" si="3"/>
        <v>-5</v>
      </c>
      <c r="BF746" s="955"/>
      <c r="BG746" s="971"/>
      <c r="BH746" s="1029">
        <v>155</v>
      </c>
      <c r="BI746" s="1027"/>
      <c r="BJ746" s="1028"/>
      <c r="BK746" s="2243">
        <f t="shared" si="4"/>
        <v>0</v>
      </c>
      <c r="BL746" s="2244"/>
      <c r="BM746" s="2245"/>
      <c r="BN746" s="954">
        <v>152</v>
      </c>
      <c r="BO746" s="955"/>
      <c r="BP746" s="971"/>
      <c r="BQ746" s="1183">
        <f t="shared" si="5"/>
        <v>-3</v>
      </c>
      <c r="BR746" s="955"/>
      <c r="BS746" s="971"/>
      <c r="BT746" s="1029">
        <v>0</v>
      </c>
      <c r="BU746" s="1027"/>
      <c r="BV746" s="1028"/>
      <c r="BW746" s="954">
        <v>155</v>
      </c>
      <c r="BX746" s="955"/>
      <c r="BY746" s="971"/>
      <c r="BZ746" s="1183">
        <f t="shared" si="6"/>
        <v>5</v>
      </c>
      <c r="CA746" s="955"/>
      <c r="CB746" s="971"/>
      <c r="CC746" s="1184">
        <f t="shared" si="7"/>
        <v>1.0333333333333334</v>
      </c>
      <c r="CD746" s="955"/>
      <c r="CE746" s="971"/>
      <c r="CF746" s="1191">
        <f>BE746*-1</f>
        <v>5</v>
      </c>
      <c r="CG746" s="1027"/>
      <c r="CH746" s="1028"/>
      <c r="CI746" s="1191">
        <f t="shared" si="10"/>
        <v>3</v>
      </c>
      <c r="CJ746" s="955"/>
      <c r="CK746" s="971"/>
      <c r="CL746" s="1192">
        <f>CF746+CI746</f>
        <v>8</v>
      </c>
      <c r="CM746" s="955"/>
      <c r="CN746" s="971"/>
      <c r="CO746" s="1184">
        <f t="shared" si="8"/>
        <v>2.5396825396825397E-2</v>
      </c>
      <c r="CP746" s="955"/>
      <c r="CQ746" s="971"/>
      <c r="CR746" s="1319" t="s">
        <v>2524</v>
      </c>
      <c r="CS746" s="960"/>
      <c r="CT746" s="937"/>
    </row>
    <row r="747" spans="4:98" s="920" customFormat="1" ht="18.95" customHeight="1">
      <c r="D747" s="499" t="s">
        <v>3479</v>
      </c>
      <c r="E747" s="499"/>
      <c r="F747" s="499"/>
      <c r="I747" s="935"/>
      <c r="J747" s="3012"/>
      <c r="K747" s="3013"/>
      <c r="L747" s="3013"/>
      <c r="M747" s="3014"/>
      <c r="N747" s="2992"/>
      <c r="O747" s="2993"/>
      <c r="P747" s="2994"/>
      <c r="Q747" s="1218"/>
      <c r="R747" s="1218"/>
      <c r="S747" s="1218"/>
      <c r="T747" s="1218"/>
      <c r="U747" s="1218"/>
      <c r="V747" s="1218"/>
      <c r="W747" s="1218"/>
      <c r="X747" s="1218"/>
      <c r="Y747" s="1218"/>
      <c r="Z747" s="1218"/>
      <c r="AA747" s="1218"/>
      <c r="AB747" s="1218"/>
      <c r="AC747" s="1218"/>
      <c r="AD747" s="1219"/>
      <c r="AE747" s="1219"/>
      <c r="AF747" s="1220"/>
      <c r="AG747" s="1199">
        <f>AG746+AG745+AG744+AG743</f>
        <v>650</v>
      </c>
      <c r="AH747" s="1171"/>
      <c r="AI747" s="1172"/>
      <c r="AJ747" s="1199">
        <f>AJ746+AJ745+AJ744+AJ743</f>
        <v>70</v>
      </c>
      <c r="AK747" s="1171"/>
      <c r="AL747" s="1172"/>
      <c r="AM747" s="1199">
        <f>AM746+AM745+AM744+AM743</f>
        <v>615</v>
      </c>
      <c r="AN747" s="1171"/>
      <c r="AO747" s="1172"/>
      <c r="AP747" s="1200">
        <f t="shared" si="0"/>
        <v>-35</v>
      </c>
      <c r="AQ747" s="1171"/>
      <c r="AR747" s="1172"/>
      <c r="AS747" s="1201">
        <f t="shared" si="1"/>
        <v>0.94615384615384612</v>
      </c>
      <c r="AT747" s="1171"/>
      <c r="AU747" s="1172"/>
      <c r="AV747" s="1199">
        <f>AV746+AV745+AV744+AV743</f>
        <v>498</v>
      </c>
      <c r="AW747" s="1171"/>
      <c r="AX747" s="1172"/>
      <c r="AY747" s="2246">
        <f t="shared" si="2"/>
        <v>0</v>
      </c>
      <c r="AZ747" s="2247"/>
      <c r="BA747" s="2248"/>
      <c r="BB747" s="1199">
        <f>BB746+BB745+BB744+BB743</f>
        <v>492</v>
      </c>
      <c r="BC747" s="1171"/>
      <c r="BD747" s="1172"/>
      <c r="BE747" s="2032">
        <f t="shared" si="3"/>
        <v>-6</v>
      </c>
      <c r="BF747" s="1171"/>
      <c r="BG747" s="1172"/>
      <c r="BH747" s="1199">
        <f>BH746+BH745+BH744+BH743</f>
        <v>155</v>
      </c>
      <c r="BI747" s="1171"/>
      <c r="BJ747" s="1172"/>
      <c r="BK747" s="2246">
        <f t="shared" si="4"/>
        <v>0</v>
      </c>
      <c r="BL747" s="2247"/>
      <c r="BM747" s="2248"/>
      <c r="BN747" s="1199">
        <f>BN746+BN745+BN744+BN743</f>
        <v>152</v>
      </c>
      <c r="BO747" s="1171"/>
      <c r="BP747" s="1172"/>
      <c r="BQ747" s="1200">
        <f t="shared" si="5"/>
        <v>-3</v>
      </c>
      <c r="BR747" s="1171"/>
      <c r="BS747" s="1172"/>
      <c r="BT747" s="1199">
        <f>BT746+BT745+BT744+BT743</f>
        <v>99</v>
      </c>
      <c r="BU747" s="1171"/>
      <c r="BV747" s="1172"/>
      <c r="BW747" s="1199">
        <f>BW746+BW745+BW744+BW743</f>
        <v>474</v>
      </c>
      <c r="BX747" s="1171"/>
      <c r="BY747" s="1172"/>
      <c r="BZ747" s="1200">
        <f t="shared" si="6"/>
        <v>-176</v>
      </c>
      <c r="CA747" s="1171"/>
      <c r="CB747" s="1172"/>
      <c r="CC747" s="1201">
        <f t="shared" si="7"/>
        <v>0.72923076923076924</v>
      </c>
      <c r="CD747" s="1171"/>
      <c r="CE747" s="1172"/>
      <c r="CF747" s="1199">
        <f>CF746+CF745+CF744+CF743</f>
        <v>6</v>
      </c>
      <c r="CG747" s="1171"/>
      <c r="CH747" s="1172"/>
      <c r="CI747" s="1199">
        <f>CI746+CI745+CI744+CI743</f>
        <v>3</v>
      </c>
      <c r="CJ747" s="1171"/>
      <c r="CK747" s="1172"/>
      <c r="CL747" s="1199">
        <f>CL746+CL745+CL744+CL743</f>
        <v>9</v>
      </c>
      <c r="CM747" s="1171"/>
      <c r="CN747" s="1172"/>
      <c r="CO747" s="1201">
        <f t="shared" si="8"/>
        <v>1.3782542113323124E-2</v>
      </c>
      <c r="CP747" s="1171"/>
      <c r="CQ747" s="1172"/>
      <c r="CR747" s="1319" t="s">
        <v>2524</v>
      </c>
      <c r="CS747" s="960"/>
      <c r="CT747" s="937"/>
    </row>
    <row r="748" spans="4:98" s="920" customFormat="1" ht="18.95" customHeight="1">
      <c r="D748" s="499" t="s">
        <v>3479</v>
      </c>
      <c r="E748" s="499"/>
      <c r="F748" s="499"/>
      <c r="I748" s="935"/>
      <c r="J748" s="1185"/>
      <c r="K748" s="1186"/>
      <c r="L748" s="1186"/>
      <c r="M748" s="1186"/>
      <c r="N748" s="1186"/>
      <c r="O748" s="1186"/>
      <c r="P748" s="1186"/>
      <c r="Q748" s="1186"/>
      <c r="R748" s="1186"/>
      <c r="S748" s="1186"/>
      <c r="T748" s="1186"/>
      <c r="U748" s="1186"/>
      <c r="V748" s="1186"/>
      <c r="W748" s="1186"/>
      <c r="X748" s="1186"/>
      <c r="Y748" s="1186"/>
      <c r="Z748" s="1186"/>
      <c r="AA748" s="1186"/>
      <c r="AB748" s="1186"/>
      <c r="AC748" s="1221"/>
      <c r="AD748" s="1221" t="s">
        <v>1803</v>
      </c>
      <c r="AE748" s="1221"/>
      <c r="AF748" s="1222"/>
      <c r="AG748" s="1205">
        <f>AG747+AG742</f>
        <v>1300</v>
      </c>
      <c r="AH748" s="1206"/>
      <c r="AI748" s="1207"/>
      <c r="AJ748" s="1205">
        <f>AJ747+AJ742</f>
        <v>140</v>
      </c>
      <c r="AK748" s="1206"/>
      <c r="AL748" s="1207"/>
      <c r="AM748" s="1205">
        <f>AM747+AM742</f>
        <v>1250</v>
      </c>
      <c r="AN748" s="1206"/>
      <c r="AO748" s="1207"/>
      <c r="AP748" s="1223">
        <f t="shared" si="0"/>
        <v>-50</v>
      </c>
      <c r="AQ748" s="1206"/>
      <c r="AR748" s="1207"/>
      <c r="AS748" s="1224">
        <f t="shared" si="1"/>
        <v>0.96153846153846156</v>
      </c>
      <c r="AT748" s="1206"/>
      <c r="AU748" s="1207"/>
      <c r="AV748" s="1205">
        <f>AV747+AV742</f>
        <v>998</v>
      </c>
      <c r="AW748" s="1206"/>
      <c r="AX748" s="1207"/>
      <c r="AY748" s="2249">
        <f t="shared" si="2"/>
        <v>0</v>
      </c>
      <c r="AZ748" s="2250"/>
      <c r="BA748" s="2251"/>
      <c r="BB748" s="1205">
        <f>BB747+BB742</f>
        <v>981</v>
      </c>
      <c r="BC748" s="1206"/>
      <c r="BD748" s="1207"/>
      <c r="BE748" s="2033">
        <f t="shared" si="3"/>
        <v>-17</v>
      </c>
      <c r="BF748" s="1206"/>
      <c r="BG748" s="1207"/>
      <c r="BH748" s="1205">
        <f>BH747+BH742</f>
        <v>310</v>
      </c>
      <c r="BI748" s="1206"/>
      <c r="BJ748" s="1207"/>
      <c r="BK748" s="2249">
        <f t="shared" si="4"/>
        <v>0</v>
      </c>
      <c r="BL748" s="2250"/>
      <c r="BM748" s="2251"/>
      <c r="BN748" s="1205">
        <f>BN747+BN742</f>
        <v>304</v>
      </c>
      <c r="BO748" s="1206"/>
      <c r="BP748" s="1207"/>
      <c r="BQ748" s="1223">
        <f t="shared" si="5"/>
        <v>-6</v>
      </c>
      <c r="BR748" s="1206"/>
      <c r="BS748" s="1207"/>
      <c r="BT748" s="1205">
        <f>BT747+BT742</f>
        <v>198</v>
      </c>
      <c r="BU748" s="1206"/>
      <c r="BV748" s="1207"/>
      <c r="BW748" s="1205">
        <f>BW747+BW742</f>
        <v>960</v>
      </c>
      <c r="BX748" s="1206"/>
      <c r="BY748" s="1207"/>
      <c r="BZ748" s="1223">
        <f t="shared" si="6"/>
        <v>-340</v>
      </c>
      <c r="CA748" s="1206"/>
      <c r="CB748" s="1207"/>
      <c r="CC748" s="1224">
        <f t="shared" si="7"/>
        <v>0.7384615384615385</v>
      </c>
      <c r="CD748" s="1206"/>
      <c r="CE748" s="1207"/>
      <c r="CF748" s="1205">
        <f>CF747+CF742</f>
        <v>17</v>
      </c>
      <c r="CG748" s="1206"/>
      <c r="CH748" s="1207"/>
      <c r="CI748" s="1205">
        <f>CI747+CI742</f>
        <v>6</v>
      </c>
      <c r="CJ748" s="1206"/>
      <c r="CK748" s="1207"/>
      <c r="CL748" s="1205">
        <f>CL747+CL742</f>
        <v>23</v>
      </c>
      <c r="CM748" s="1206"/>
      <c r="CN748" s="1207"/>
      <c r="CO748" s="1224">
        <f t="shared" si="8"/>
        <v>1.7584097859327217E-2</v>
      </c>
      <c r="CP748" s="1206"/>
      <c r="CQ748" s="1207"/>
      <c r="CR748" s="1319" t="s">
        <v>2524</v>
      </c>
      <c r="CS748" s="960"/>
      <c r="CT748" s="937"/>
    </row>
    <row r="749" spans="4:98" s="920" customFormat="1" ht="18.95" customHeight="1">
      <c r="D749" s="499" t="s">
        <v>3479</v>
      </c>
      <c r="E749" s="499"/>
      <c r="F749" s="499"/>
      <c r="I749" s="935"/>
      <c r="J749" s="2974" t="s">
        <v>1689</v>
      </c>
      <c r="K749" s="2975"/>
      <c r="L749" s="2975"/>
      <c r="M749" s="2976"/>
      <c r="N749" s="2929">
        <v>241657</v>
      </c>
      <c r="O749" s="2952"/>
      <c r="P749" s="2931"/>
      <c r="Q749" s="2929" t="s">
        <v>1691</v>
      </c>
      <c r="R749" s="2952"/>
      <c r="S749" s="2952"/>
      <c r="T749" s="2952"/>
      <c r="U749" s="2931"/>
      <c r="V749" s="1176" t="s">
        <v>1759</v>
      </c>
      <c r="W749" s="984"/>
      <c r="X749" s="982" t="s">
        <v>737</v>
      </c>
      <c r="Y749" s="984"/>
      <c r="Z749" s="1169" t="s">
        <v>737</v>
      </c>
      <c r="AA749" s="1165"/>
      <c r="AB749" s="1169" t="s">
        <v>737</v>
      </c>
      <c r="AC749" s="1165"/>
      <c r="AD749" s="982" t="s">
        <v>1766</v>
      </c>
      <c r="AE749" s="1152"/>
      <c r="AF749" s="984"/>
      <c r="AG749" s="954">
        <v>100</v>
      </c>
      <c r="AH749" s="955"/>
      <c r="AI749" s="971"/>
      <c r="AJ749" s="1029">
        <v>0</v>
      </c>
      <c r="AK749" s="1027"/>
      <c r="AL749" s="1028"/>
      <c r="AM749" s="954">
        <v>105</v>
      </c>
      <c r="AN749" s="955"/>
      <c r="AO749" s="971"/>
      <c r="AP749" s="1183">
        <f t="shared" si="0"/>
        <v>5</v>
      </c>
      <c r="AQ749" s="955"/>
      <c r="AR749" s="971"/>
      <c r="AS749" s="1184">
        <f t="shared" si="1"/>
        <v>1.05</v>
      </c>
      <c r="AT749" s="955"/>
      <c r="AU749" s="971"/>
      <c r="AV749" s="1029">
        <v>100</v>
      </c>
      <c r="AW749" s="1027"/>
      <c r="AX749" s="1028"/>
      <c r="AY749" s="2243">
        <f t="shared" si="2"/>
        <v>1</v>
      </c>
      <c r="AZ749" s="2244"/>
      <c r="BA749" s="2245"/>
      <c r="BB749" s="954">
        <v>99</v>
      </c>
      <c r="BC749" s="955"/>
      <c r="BD749" s="971"/>
      <c r="BE749" s="2031">
        <f t="shared" si="3"/>
        <v>0</v>
      </c>
      <c r="BF749" s="955"/>
      <c r="BG749" s="971"/>
      <c r="BH749" s="1029">
        <v>0</v>
      </c>
      <c r="BI749" s="1027"/>
      <c r="BJ749" s="1028"/>
      <c r="BK749" s="2243">
        <f t="shared" si="4"/>
        <v>0</v>
      </c>
      <c r="BL749" s="2244"/>
      <c r="BM749" s="2245"/>
      <c r="BN749" s="954">
        <v>0</v>
      </c>
      <c r="BO749" s="955"/>
      <c r="BP749" s="971"/>
      <c r="BQ749" s="1183">
        <f t="shared" si="5"/>
        <v>0</v>
      </c>
      <c r="BR749" s="955"/>
      <c r="BS749" s="971"/>
      <c r="BT749" s="1029">
        <v>99</v>
      </c>
      <c r="BU749" s="1027"/>
      <c r="BV749" s="1028"/>
      <c r="BW749" s="954">
        <v>99</v>
      </c>
      <c r="BX749" s="955"/>
      <c r="BY749" s="971"/>
      <c r="BZ749" s="1183">
        <f t="shared" si="6"/>
        <v>-1</v>
      </c>
      <c r="CA749" s="955"/>
      <c r="CB749" s="971"/>
      <c r="CC749" s="1184">
        <f t="shared" si="7"/>
        <v>0.99</v>
      </c>
      <c r="CD749" s="955"/>
      <c r="CE749" s="971"/>
      <c r="CF749" s="1191">
        <f>BE749*-1</f>
        <v>0</v>
      </c>
      <c r="CG749" s="1027"/>
      <c r="CH749" s="1028"/>
      <c r="CI749" s="1191">
        <f>BQ749*-1</f>
        <v>0</v>
      </c>
      <c r="CJ749" s="955"/>
      <c r="CK749" s="971"/>
      <c r="CL749" s="1192">
        <f>CF749+CI749</f>
        <v>0</v>
      </c>
      <c r="CM749" s="955"/>
      <c r="CN749" s="971"/>
      <c r="CO749" s="1184">
        <f t="shared" si="8"/>
        <v>0</v>
      </c>
      <c r="CP749" s="955"/>
      <c r="CQ749" s="971"/>
      <c r="CR749" s="1319" t="s">
        <v>1663</v>
      </c>
      <c r="CS749" s="960"/>
      <c r="CT749" s="937"/>
    </row>
    <row r="750" spans="4:98" s="920" customFormat="1" ht="18.95" customHeight="1">
      <c r="D750" s="499" t="s">
        <v>3479</v>
      </c>
      <c r="E750" s="499"/>
      <c r="F750" s="499"/>
      <c r="I750" s="935"/>
      <c r="J750" s="3015"/>
      <c r="K750" s="3010"/>
      <c r="L750" s="3010"/>
      <c r="M750" s="3011"/>
      <c r="N750" s="3008"/>
      <c r="O750" s="2990"/>
      <c r="P750" s="2991"/>
      <c r="Q750" s="3008"/>
      <c r="R750" s="2990"/>
      <c r="S750" s="2990"/>
      <c r="T750" s="2990"/>
      <c r="U750" s="2991"/>
      <c r="V750" s="1176" t="s">
        <v>1759</v>
      </c>
      <c r="W750" s="984"/>
      <c r="X750" s="982" t="s">
        <v>737</v>
      </c>
      <c r="Y750" s="984"/>
      <c r="Z750" s="1169" t="s">
        <v>737</v>
      </c>
      <c r="AA750" s="1165"/>
      <c r="AB750" s="1169" t="s">
        <v>737</v>
      </c>
      <c r="AC750" s="1165"/>
      <c r="AD750" s="982" t="s">
        <v>1796</v>
      </c>
      <c r="AE750" s="1152"/>
      <c r="AF750" s="984"/>
      <c r="AG750" s="954">
        <v>200</v>
      </c>
      <c r="AH750" s="955"/>
      <c r="AI750" s="971"/>
      <c r="AJ750" s="1029">
        <v>50</v>
      </c>
      <c r="AK750" s="1027"/>
      <c r="AL750" s="1028"/>
      <c r="AM750" s="954">
        <v>190</v>
      </c>
      <c r="AN750" s="955"/>
      <c r="AO750" s="971"/>
      <c r="AP750" s="1183">
        <f t="shared" si="0"/>
        <v>-10</v>
      </c>
      <c r="AQ750" s="955"/>
      <c r="AR750" s="971"/>
      <c r="AS750" s="1184">
        <f t="shared" si="1"/>
        <v>0.95</v>
      </c>
      <c r="AT750" s="955"/>
      <c r="AU750" s="971"/>
      <c r="AV750" s="1029">
        <v>140</v>
      </c>
      <c r="AW750" s="1027"/>
      <c r="AX750" s="1028"/>
      <c r="AY750" s="2243">
        <f t="shared" si="2"/>
        <v>0</v>
      </c>
      <c r="AZ750" s="2244"/>
      <c r="BA750" s="2245"/>
      <c r="BB750" s="954">
        <v>140</v>
      </c>
      <c r="BC750" s="955"/>
      <c r="BD750" s="971"/>
      <c r="BE750" s="2031">
        <f t="shared" si="3"/>
        <v>0</v>
      </c>
      <c r="BF750" s="955"/>
      <c r="BG750" s="971"/>
      <c r="BH750" s="1029">
        <v>0</v>
      </c>
      <c r="BI750" s="1027"/>
      <c r="BJ750" s="1028"/>
      <c r="BK750" s="2243">
        <f t="shared" si="4"/>
        <v>0</v>
      </c>
      <c r="BL750" s="2244"/>
      <c r="BM750" s="2245"/>
      <c r="BN750" s="954">
        <v>0</v>
      </c>
      <c r="BO750" s="955"/>
      <c r="BP750" s="971"/>
      <c r="BQ750" s="1183">
        <f t="shared" si="5"/>
        <v>0</v>
      </c>
      <c r="BR750" s="955"/>
      <c r="BS750" s="971"/>
      <c r="BT750" s="1029">
        <v>0</v>
      </c>
      <c r="BU750" s="1027"/>
      <c r="BV750" s="1028"/>
      <c r="BW750" s="954">
        <v>140</v>
      </c>
      <c r="BX750" s="955"/>
      <c r="BY750" s="971"/>
      <c r="BZ750" s="1183">
        <f t="shared" si="6"/>
        <v>-60</v>
      </c>
      <c r="CA750" s="955"/>
      <c r="CB750" s="971"/>
      <c r="CC750" s="1184">
        <f t="shared" si="7"/>
        <v>0.7</v>
      </c>
      <c r="CD750" s="955"/>
      <c r="CE750" s="971"/>
      <c r="CF750" s="1191">
        <f>BE750*-1</f>
        <v>0</v>
      </c>
      <c r="CG750" s="1027"/>
      <c r="CH750" s="1028"/>
      <c r="CI750" s="1191">
        <f t="shared" ref="CI750:CI752" si="11">BQ750*-1</f>
        <v>0</v>
      </c>
      <c r="CJ750" s="955"/>
      <c r="CK750" s="971"/>
      <c r="CL750" s="1192">
        <f>CF750+CI750</f>
        <v>0</v>
      </c>
      <c r="CM750" s="955"/>
      <c r="CN750" s="971"/>
      <c r="CO750" s="1184">
        <f t="shared" si="8"/>
        <v>0</v>
      </c>
      <c r="CP750" s="955"/>
      <c r="CQ750" s="971"/>
      <c r="CR750" s="1319" t="s">
        <v>1663</v>
      </c>
      <c r="CS750" s="960"/>
      <c r="CT750" s="937"/>
    </row>
    <row r="751" spans="4:98" s="920" customFormat="1" ht="18.95" customHeight="1">
      <c r="D751" s="499" t="s">
        <v>3479</v>
      </c>
      <c r="E751" s="499"/>
      <c r="F751" s="499"/>
      <c r="I751" s="935"/>
      <c r="J751" s="3015"/>
      <c r="K751" s="3010"/>
      <c r="L751" s="3010"/>
      <c r="M751" s="3011"/>
      <c r="N751" s="3008"/>
      <c r="O751" s="2990"/>
      <c r="P751" s="2991"/>
      <c r="Q751" s="3008"/>
      <c r="R751" s="2990"/>
      <c r="S751" s="2990"/>
      <c r="T751" s="2990"/>
      <c r="U751" s="2991"/>
      <c r="V751" s="1176" t="s">
        <v>1759</v>
      </c>
      <c r="W751" s="984"/>
      <c r="X751" s="982" t="s">
        <v>737</v>
      </c>
      <c r="Y751" s="984"/>
      <c r="Z751" s="1169" t="s">
        <v>737</v>
      </c>
      <c r="AA751" s="1165"/>
      <c r="AB751" s="1169" t="s">
        <v>737</v>
      </c>
      <c r="AC751" s="1165"/>
      <c r="AD751" s="982" t="s">
        <v>1797</v>
      </c>
      <c r="AE751" s="1152"/>
      <c r="AF751" s="984"/>
      <c r="AG751" s="954">
        <v>200</v>
      </c>
      <c r="AH751" s="955"/>
      <c r="AI751" s="971"/>
      <c r="AJ751" s="1029">
        <v>20</v>
      </c>
      <c r="AK751" s="1027"/>
      <c r="AL751" s="1028"/>
      <c r="AM751" s="954">
        <v>180</v>
      </c>
      <c r="AN751" s="955"/>
      <c r="AO751" s="971"/>
      <c r="AP751" s="1183">
        <f t="shared" si="0"/>
        <v>-20</v>
      </c>
      <c r="AQ751" s="955"/>
      <c r="AR751" s="971"/>
      <c r="AS751" s="1184">
        <f t="shared" si="1"/>
        <v>0.9</v>
      </c>
      <c r="AT751" s="955"/>
      <c r="AU751" s="971"/>
      <c r="AV751" s="1029">
        <v>100</v>
      </c>
      <c r="AW751" s="1027"/>
      <c r="AX751" s="1028"/>
      <c r="AY751" s="2243">
        <f t="shared" si="2"/>
        <v>5</v>
      </c>
      <c r="AZ751" s="2244"/>
      <c r="BA751" s="2245"/>
      <c r="BB751" s="954">
        <v>95</v>
      </c>
      <c r="BC751" s="955"/>
      <c r="BD751" s="971"/>
      <c r="BE751" s="2031">
        <f t="shared" si="3"/>
        <v>0</v>
      </c>
      <c r="BF751" s="955"/>
      <c r="BG751" s="971"/>
      <c r="BH751" s="1029">
        <v>0</v>
      </c>
      <c r="BI751" s="1027"/>
      <c r="BJ751" s="1028"/>
      <c r="BK751" s="2243">
        <f t="shared" si="4"/>
        <v>0</v>
      </c>
      <c r="BL751" s="2244"/>
      <c r="BM751" s="2245"/>
      <c r="BN751" s="954">
        <v>0</v>
      </c>
      <c r="BO751" s="955"/>
      <c r="BP751" s="971"/>
      <c r="BQ751" s="1183">
        <f t="shared" si="5"/>
        <v>0</v>
      </c>
      <c r="BR751" s="955"/>
      <c r="BS751" s="971"/>
      <c r="BT751" s="1029">
        <v>0</v>
      </c>
      <c r="BU751" s="1027"/>
      <c r="BV751" s="1028"/>
      <c r="BW751" s="954">
        <v>95</v>
      </c>
      <c r="BX751" s="955"/>
      <c r="BY751" s="971"/>
      <c r="BZ751" s="1183">
        <f t="shared" si="6"/>
        <v>-105</v>
      </c>
      <c r="CA751" s="955"/>
      <c r="CB751" s="971"/>
      <c r="CC751" s="1184">
        <f t="shared" si="7"/>
        <v>0.47499999999999998</v>
      </c>
      <c r="CD751" s="955"/>
      <c r="CE751" s="971"/>
      <c r="CF751" s="1191">
        <f>BE751*-1</f>
        <v>0</v>
      </c>
      <c r="CG751" s="1027"/>
      <c r="CH751" s="1028"/>
      <c r="CI751" s="1191">
        <f t="shared" si="11"/>
        <v>0</v>
      </c>
      <c r="CJ751" s="955"/>
      <c r="CK751" s="971"/>
      <c r="CL751" s="1192">
        <f>CF751+CI751</f>
        <v>0</v>
      </c>
      <c r="CM751" s="955"/>
      <c r="CN751" s="971"/>
      <c r="CO751" s="1184">
        <f t="shared" si="8"/>
        <v>0</v>
      </c>
      <c r="CP751" s="955"/>
      <c r="CQ751" s="971"/>
      <c r="CR751" s="1319" t="s">
        <v>1663</v>
      </c>
      <c r="CS751" s="960"/>
      <c r="CT751" s="937"/>
    </row>
    <row r="752" spans="4:98" s="920" customFormat="1" ht="18.95" customHeight="1">
      <c r="D752" s="499" t="s">
        <v>3479</v>
      </c>
      <c r="E752" s="499"/>
      <c r="F752" s="499"/>
      <c r="I752" s="935"/>
      <c r="J752" s="3015"/>
      <c r="K752" s="3010"/>
      <c r="L752" s="3010"/>
      <c r="M752" s="3011"/>
      <c r="N752" s="3008"/>
      <c r="O752" s="2990"/>
      <c r="P752" s="2991"/>
      <c r="Q752" s="2992"/>
      <c r="R752" s="2993"/>
      <c r="S752" s="2993"/>
      <c r="T752" s="2993"/>
      <c r="U752" s="2994"/>
      <c r="V752" s="1176" t="s">
        <v>1759</v>
      </c>
      <c r="W752" s="984"/>
      <c r="X752" s="1176" t="s">
        <v>1759</v>
      </c>
      <c r="Y752" s="984"/>
      <c r="Z752" s="1169" t="s">
        <v>737</v>
      </c>
      <c r="AA752" s="1165"/>
      <c r="AB752" s="1169" t="s">
        <v>737</v>
      </c>
      <c r="AC752" s="1165"/>
      <c r="AD752" s="982" t="s">
        <v>1798</v>
      </c>
      <c r="AE752" s="1152"/>
      <c r="AF752" s="984"/>
      <c r="AG752" s="954">
        <v>150</v>
      </c>
      <c r="AH752" s="955"/>
      <c r="AI752" s="971"/>
      <c r="AJ752" s="1029">
        <v>0</v>
      </c>
      <c r="AK752" s="1027"/>
      <c r="AL752" s="1028"/>
      <c r="AM752" s="954">
        <v>160</v>
      </c>
      <c r="AN752" s="955"/>
      <c r="AO752" s="971"/>
      <c r="AP752" s="1183">
        <f t="shared" si="0"/>
        <v>10</v>
      </c>
      <c r="AQ752" s="955"/>
      <c r="AR752" s="971"/>
      <c r="AS752" s="1184">
        <f t="shared" si="1"/>
        <v>1.0666666666666667</v>
      </c>
      <c r="AT752" s="955"/>
      <c r="AU752" s="971"/>
      <c r="AV752" s="1029">
        <v>160</v>
      </c>
      <c r="AW752" s="1027"/>
      <c r="AX752" s="1028"/>
      <c r="AY752" s="2243">
        <f t="shared" si="2"/>
        <v>5</v>
      </c>
      <c r="AZ752" s="2244"/>
      <c r="BA752" s="2245"/>
      <c r="BB752" s="954">
        <v>155</v>
      </c>
      <c r="BC752" s="955"/>
      <c r="BD752" s="971"/>
      <c r="BE752" s="2031">
        <f t="shared" si="3"/>
        <v>0</v>
      </c>
      <c r="BF752" s="955"/>
      <c r="BG752" s="971"/>
      <c r="BH752" s="1029">
        <v>155</v>
      </c>
      <c r="BI752" s="1027"/>
      <c r="BJ752" s="1028"/>
      <c r="BK752" s="2243">
        <f t="shared" si="4"/>
        <v>3</v>
      </c>
      <c r="BL752" s="2244"/>
      <c r="BM752" s="2245"/>
      <c r="BN752" s="954">
        <v>152</v>
      </c>
      <c r="BO752" s="955"/>
      <c r="BP752" s="971"/>
      <c r="BQ752" s="1183">
        <f t="shared" si="5"/>
        <v>-3</v>
      </c>
      <c r="BR752" s="955"/>
      <c r="BS752" s="971"/>
      <c r="BT752" s="1029">
        <v>0</v>
      </c>
      <c r="BU752" s="1027"/>
      <c r="BV752" s="1028"/>
      <c r="BW752" s="954">
        <v>152</v>
      </c>
      <c r="BX752" s="955"/>
      <c r="BY752" s="971"/>
      <c r="BZ752" s="1183">
        <f t="shared" si="6"/>
        <v>2</v>
      </c>
      <c r="CA752" s="955"/>
      <c r="CB752" s="971"/>
      <c r="CC752" s="1184">
        <f t="shared" si="7"/>
        <v>1.0133333333333334</v>
      </c>
      <c r="CD752" s="955"/>
      <c r="CE752" s="971"/>
      <c r="CF752" s="1191">
        <f>BE752*-1</f>
        <v>0</v>
      </c>
      <c r="CG752" s="1027"/>
      <c r="CH752" s="1028"/>
      <c r="CI752" s="1191">
        <f t="shared" si="11"/>
        <v>3</v>
      </c>
      <c r="CJ752" s="955"/>
      <c r="CK752" s="971"/>
      <c r="CL752" s="1192">
        <f>CF752+CI752</f>
        <v>3</v>
      </c>
      <c r="CM752" s="955"/>
      <c r="CN752" s="971"/>
      <c r="CO752" s="1184">
        <f t="shared" si="8"/>
        <v>9.5238095238095247E-3</v>
      </c>
      <c r="CP752" s="955"/>
      <c r="CQ752" s="971"/>
      <c r="CR752" s="1319" t="s">
        <v>1663</v>
      </c>
      <c r="CS752" s="960"/>
      <c r="CT752" s="937"/>
    </row>
    <row r="753" spans="4:116" s="920" customFormat="1" ht="18.95" customHeight="1">
      <c r="D753" s="499" t="s">
        <v>3479</v>
      </c>
      <c r="E753" s="499"/>
      <c r="F753" s="499"/>
      <c r="I753" s="935"/>
      <c r="J753" s="3015"/>
      <c r="K753" s="3010"/>
      <c r="L753" s="3010"/>
      <c r="M753" s="3011"/>
      <c r="N753" s="3008"/>
      <c r="O753" s="2990"/>
      <c r="P753" s="2991"/>
      <c r="Q753" s="1218"/>
      <c r="R753" s="1218"/>
      <c r="S753" s="1218"/>
      <c r="T753" s="1218"/>
      <c r="U753" s="1218"/>
      <c r="V753" s="1218"/>
      <c r="W753" s="1218"/>
      <c r="X753" s="1218"/>
      <c r="Y753" s="1218"/>
      <c r="Z753" s="1218"/>
      <c r="AA753" s="1218"/>
      <c r="AB753" s="1218"/>
      <c r="AC753" s="1218"/>
      <c r="AD753" s="1219"/>
      <c r="AE753" s="1219"/>
      <c r="AF753" s="1220"/>
      <c r="AG753" s="1199">
        <f>AG752+AG751+AG750+AG749</f>
        <v>650</v>
      </c>
      <c r="AH753" s="1171"/>
      <c r="AI753" s="1172"/>
      <c r="AJ753" s="1199">
        <f>AJ752+AJ751+AJ750+AJ749</f>
        <v>70</v>
      </c>
      <c r="AK753" s="1171"/>
      <c r="AL753" s="1172"/>
      <c r="AM753" s="1199">
        <f>AM752+AM751+AM750+AM749</f>
        <v>635</v>
      </c>
      <c r="AN753" s="1171"/>
      <c r="AO753" s="1172"/>
      <c r="AP753" s="1200">
        <f t="shared" si="0"/>
        <v>-15</v>
      </c>
      <c r="AQ753" s="1171"/>
      <c r="AR753" s="1172"/>
      <c r="AS753" s="1201">
        <f t="shared" si="1"/>
        <v>0.97692307692307689</v>
      </c>
      <c r="AT753" s="1171"/>
      <c r="AU753" s="1172"/>
      <c r="AV753" s="1199">
        <f>AV752+AV751+AV750+AV749</f>
        <v>500</v>
      </c>
      <c r="AW753" s="1171"/>
      <c r="AX753" s="1172"/>
      <c r="AY753" s="2246">
        <f t="shared" si="2"/>
        <v>11</v>
      </c>
      <c r="AZ753" s="2247"/>
      <c r="BA753" s="2248"/>
      <c r="BB753" s="1199">
        <f>BB752+BB751+BB750+BB749</f>
        <v>489</v>
      </c>
      <c r="BC753" s="1171"/>
      <c r="BD753" s="1172"/>
      <c r="BE753" s="2032">
        <f t="shared" si="3"/>
        <v>0</v>
      </c>
      <c r="BF753" s="1171"/>
      <c r="BG753" s="1172"/>
      <c r="BH753" s="1199">
        <f>BH752+BH751+BH750+BH749</f>
        <v>155</v>
      </c>
      <c r="BI753" s="1171"/>
      <c r="BJ753" s="1172"/>
      <c r="BK753" s="2246">
        <f t="shared" si="4"/>
        <v>3</v>
      </c>
      <c r="BL753" s="2247"/>
      <c r="BM753" s="2248"/>
      <c r="BN753" s="1199">
        <f>BN752+BN751+BN750+BN749</f>
        <v>152</v>
      </c>
      <c r="BO753" s="1171"/>
      <c r="BP753" s="1172"/>
      <c r="BQ753" s="1200">
        <f t="shared" si="5"/>
        <v>-3</v>
      </c>
      <c r="BR753" s="1171"/>
      <c r="BS753" s="1172"/>
      <c r="BT753" s="1199">
        <f>BT752+BT751+BT750+BT749</f>
        <v>99</v>
      </c>
      <c r="BU753" s="1171"/>
      <c r="BV753" s="1172"/>
      <c r="BW753" s="1199">
        <f>BW752+BW751+BW750+BW749</f>
        <v>486</v>
      </c>
      <c r="BX753" s="1171"/>
      <c r="BY753" s="1172"/>
      <c r="BZ753" s="1200">
        <f t="shared" si="6"/>
        <v>-164</v>
      </c>
      <c r="CA753" s="1171"/>
      <c r="CB753" s="1172"/>
      <c r="CC753" s="1201">
        <f t="shared" si="7"/>
        <v>0.74769230769230766</v>
      </c>
      <c r="CD753" s="1171"/>
      <c r="CE753" s="1172"/>
      <c r="CF753" s="1199">
        <f>CF752+CF751+CF750+CF749</f>
        <v>0</v>
      </c>
      <c r="CG753" s="1171"/>
      <c r="CH753" s="1172"/>
      <c r="CI753" s="1199">
        <f>CI752+CI751+CI750+CI749</f>
        <v>3</v>
      </c>
      <c r="CJ753" s="1171"/>
      <c r="CK753" s="1172"/>
      <c r="CL753" s="1199">
        <f>CL752+CL751+CL750+CL749</f>
        <v>3</v>
      </c>
      <c r="CM753" s="1171"/>
      <c r="CN753" s="1172"/>
      <c r="CO753" s="1201">
        <f t="shared" si="8"/>
        <v>4.5801526717557254E-3</v>
      </c>
      <c r="CP753" s="1171"/>
      <c r="CQ753" s="1172"/>
      <c r="CR753" s="1319" t="s">
        <v>1663</v>
      </c>
      <c r="CS753" s="960"/>
      <c r="CT753" s="937"/>
    </row>
    <row r="754" spans="4:116" s="920" customFormat="1" ht="18.95" customHeight="1">
      <c r="D754" s="499" t="s">
        <v>3479</v>
      </c>
      <c r="E754" s="499"/>
      <c r="F754" s="499"/>
      <c r="I754" s="935"/>
      <c r="J754" s="3015"/>
      <c r="K754" s="3010"/>
      <c r="L754" s="3010"/>
      <c r="M754" s="3011"/>
      <c r="N754" s="3008"/>
      <c r="O754" s="2990"/>
      <c r="P754" s="2991"/>
      <c r="Q754" s="2929" t="s">
        <v>1693</v>
      </c>
      <c r="R754" s="2952"/>
      <c r="S754" s="2952"/>
      <c r="T754" s="2952"/>
      <c r="U754" s="2931"/>
      <c r="V754" s="1176" t="s">
        <v>1759</v>
      </c>
      <c r="W754" s="984"/>
      <c r="X754" s="982" t="s">
        <v>737</v>
      </c>
      <c r="Y754" s="984"/>
      <c r="Z754" s="1169" t="s">
        <v>737</v>
      </c>
      <c r="AA754" s="1165"/>
      <c r="AB754" s="1169" t="s">
        <v>737</v>
      </c>
      <c r="AC754" s="1165"/>
      <c r="AD754" s="982" t="s">
        <v>1766</v>
      </c>
      <c r="AE754" s="1152"/>
      <c r="AF754" s="984"/>
      <c r="AG754" s="954">
        <v>100</v>
      </c>
      <c r="AH754" s="955"/>
      <c r="AI754" s="971"/>
      <c r="AJ754" s="1029">
        <v>0</v>
      </c>
      <c r="AK754" s="1027"/>
      <c r="AL754" s="1028"/>
      <c r="AM754" s="954">
        <v>105</v>
      </c>
      <c r="AN754" s="955"/>
      <c r="AO754" s="971"/>
      <c r="AP754" s="1183">
        <f t="shared" si="0"/>
        <v>5</v>
      </c>
      <c r="AQ754" s="955"/>
      <c r="AR754" s="971"/>
      <c r="AS754" s="1184">
        <f t="shared" si="1"/>
        <v>1.05</v>
      </c>
      <c r="AT754" s="955"/>
      <c r="AU754" s="971"/>
      <c r="AV754" s="1029">
        <v>100</v>
      </c>
      <c r="AW754" s="1027"/>
      <c r="AX754" s="1028"/>
      <c r="AY754" s="2243">
        <f t="shared" si="2"/>
        <v>0</v>
      </c>
      <c r="AZ754" s="2244"/>
      <c r="BA754" s="2245"/>
      <c r="BB754" s="954">
        <v>100</v>
      </c>
      <c r="BC754" s="955"/>
      <c r="BD754" s="971"/>
      <c r="BE754" s="2031">
        <f t="shared" si="3"/>
        <v>0</v>
      </c>
      <c r="BF754" s="955"/>
      <c r="BG754" s="971"/>
      <c r="BH754" s="1029">
        <v>0</v>
      </c>
      <c r="BI754" s="1027"/>
      <c r="BJ754" s="1028"/>
      <c r="BK754" s="2243">
        <f t="shared" si="4"/>
        <v>0</v>
      </c>
      <c r="BL754" s="2244"/>
      <c r="BM754" s="2245"/>
      <c r="BN754" s="954">
        <v>0</v>
      </c>
      <c r="BO754" s="955"/>
      <c r="BP754" s="971"/>
      <c r="BQ754" s="1183">
        <f t="shared" si="5"/>
        <v>0</v>
      </c>
      <c r="BR754" s="955"/>
      <c r="BS754" s="971"/>
      <c r="BT754" s="1029">
        <v>99</v>
      </c>
      <c r="BU754" s="1027"/>
      <c r="BV754" s="1028"/>
      <c r="BW754" s="954">
        <v>99</v>
      </c>
      <c r="BX754" s="955"/>
      <c r="BY754" s="971"/>
      <c r="BZ754" s="1183">
        <f t="shared" si="6"/>
        <v>-1</v>
      </c>
      <c r="CA754" s="955"/>
      <c r="CB754" s="971"/>
      <c r="CC754" s="1184">
        <f t="shared" si="7"/>
        <v>0.99</v>
      </c>
      <c r="CD754" s="955"/>
      <c r="CE754" s="971"/>
      <c r="CF754" s="1191">
        <f>BE754*-1</f>
        <v>0</v>
      </c>
      <c r="CG754" s="1027"/>
      <c r="CH754" s="1028"/>
      <c r="CI754" s="1191">
        <f>BQ754*-1</f>
        <v>0</v>
      </c>
      <c r="CJ754" s="955"/>
      <c r="CK754" s="971"/>
      <c r="CL754" s="1192">
        <f>CF754+CI754</f>
        <v>0</v>
      </c>
      <c r="CM754" s="955"/>
      <c r="CN754" s="971"/>
      <c r="CO754" s="1184">
        <f t="shared" si="8"/>
        <v>0</v>
      </c>
      <c r="CP754" s="955"/>
      <c r="CQ754" s="971"/>
      <c r="CR754" s="1319" t="s">
        <v>1663</v>
      </c>
      <c r="CS754" s="960"/>
      <c r="CT754" s="937"/>
    </row>
    <row r="755" spans="4:116" s="920" customFormat="1" ht="18.95" customHeight="1">
      <c r="D755" s="499" t="s">
        <v>3479</v>
      </c>
      <c r="E755" s="499"/>
      <c r="F755" s="499"/>
      <c r="I755" s="935"/>
      <c r="J755" s="3015"/>
      <c r="K755" s="3010"/>
      <c r="L755" s="3010"/>
      <c r="M755" s="3011"/>
      <c r="N755" s="3008"/>
      <c r="O755" s="2990"/>
      <c r="P755" s="2991"/>
      <c r="Q755" s="3008"/>
      <c r="R755" s="2990"/>
      <c r="S755" s="2990"/>
      <c r="T755" s="2990"/>
      <c r="U755" s="2991"/>
      <c r="V755" s="1176" t="s">
        <v>1759</v>
      </c>
      <c r="W755" s="984"/>
      <c r="X755" s="982" t="s">
        <v>737</v>
      </c>
      <c r="Y755" s="984"/>
      <c r="Z755" s="1169" t="s">
        <v>737</v>
      </c>
      <c r="AA755" s="1165"/>
      <c r="AB755" s="1169" t="s">
        <v>737</v>
      </c>
      <c r="AC755" s="1165"/>
      <c r="AD755" s="982" t="s">
        <v>1796</v>
      </c>
      <c r="AE755" s="1152"/>
      <c r="AF755" s="984"/>
      <c r="AG755" s="954">
        <v>200</v>
      </c>
      <c r="AH755" s="955"/>
      <c r="AI755" s="971"/>
      <c r="AJ755" s="1029">
        <v>50</v>
      </c>
      <c r="AK755" s="1027"/>
      <c r="AL755" s="1028"/>
      <c r="AM755" s="954">
        <v>180</v>
      </c>
      <c r="AN755" s="955"/>
      <c r="AO755" s="971"/>
      <c r="AP755" s="1183">
        <f t="shared" si="0"/>
        <v>-20</v>
      </c>
      <c r="AQ755" s="955"/>
      <c r="AR755" s="971"/>
      <c r="AS755" s="1184">
        <f t="shared" si="1"/>
        <v>0.9</v>
      </c>
      <c r="AT755" s="955"/>
      <c r="AU755" s="971"/>
      <c r="AV755" s="1029">
        <v>140</v>
      </c>
      <c r="AW755" s="1027"/>
      <c r="AX755" s="1028"/>
      <c r="AY755" s="2243">
        <f t="shared" si="2"/>
        <v>0</v>
      </c>
      <c r="AZ755" s="2244"/>
      <c r="BA755" s="2245"/>
      <c r="BB755" s="954">
        <v>140</v>
      </c>
      <c r="BC755" s="955"/>
      <c r="BD755" s="971"/>
      <c r="BE755" s="2031">
        <f t="shared" si="3"/>
        <v>0</v>
      </c>
      <c r="BF755" s="955"/>
      <c r="BG755" s="971"/>
      <c r="BH755" s="1029">
        <v>0</v>
      </c>
      <c r="BI755" s="1027"/>
      <c r="BJ755" s="1028"/>
      <c r="BK755" s="2243">
        <f t="shared" si="4"/>
        <v>0</v>
      </c>
      <c r="BL755" s="2244"/>
      <c r="BM755" s="2245"/>
      <c r="BN755" s="954">
        <v>0</v>
      </c>
      <c r="BO755" s="955"/>
      <c r="BP755" s="971"/>
      <c r="BQ755" s="1183">
        <f t="shared" si="5"/>
        <v>0</v>
      </c>
      <c r="BR755" s="955"/>
      <c r="BS755" s="971"/>
      <c r="BT755" s="1029">
        <v>0</v>
      </c>
      <c r="BU755" s="1027"/>
      <c r="BV755" s="1028"/>
      <c r="BW755" s="954">
        <v>140</v>
      </c>
      <c r="BX755" s="955"/>
      <c r="BY755" s="971"/>
      <c r="BZ755" s="1183">
        <f t="shared" si="6"/>
        <v>-60</v>
      </c>
      <c r="CA755" s="955"/>
      <c r="CB755" s="971"/>
      <c r="CC755" s="1184">
        <f t="shared" si="7"/>
        <v>0.7</v>
      </c>
      <c r="CD755" s="955"/>
      <c r="CE755" s="971"/>
      <c r="CF755" s="1191">
        <f>BE755*-1</f>
        <v>0</v>
      </c>
      <c r="CG755" s="1027"/>
      <c r="CH755" s="1028"/>
      <c r="CI755" s="1191">
        <f t="shared" ref="CI755:CI757" si="12">BQ755*-1</f>
        <v>0</v>
      </c>
      <c r="CJ755" s="955"/>
      <c r="CK755" s="971"/>
      <c r="CL755" s="1192">
        <f>CF755+CI755</f>
        <v>0</v>
      </c>
      <c r="CM755" s="955"/>
      <c r="CN755" s="971"/>
      <c r="CO755" s="1184">
        <f t="shared" si="8"/>
        <v>0</v>
      </c>
      <c r="CP755" s="955"/>
      <c r="CQ755" s="971"/>
      <c r="CR755" s="1319" t="s">
        <v>1663</v>
      </c>
      <c r="CS755" s="960"/>
      <c r="CT755" s="937"/>
    </row>
    <row r="756" spans="4:116" s="920" customFormat="1" ht="18.95" customHeight="1">
      <c r="D756" s="499" t="s">
        <v>3479</v>
      </c>
      <c r="E756" s="499"/>
      <c r="F756" s="499"/>
      <c r="I756" s="935"/>
      <c r="J756" s="3015"/>
      <c r="K756" s="3010"/>
      <c r="L756" s="3010"/>
      <c r="M756" s="3011"/>
      <c r="N756" s="3008"/>
      <c r="O756" s="2990"/>
      <c r="P756" s="2991"/>
      <c r="Q756" s="3008"/>
      <c r="R756" s="2990"/>
      <c r="S756" s="2990"/>
      <c r="T756" s="2990"/>
      <c r="U756" s="2991"/>
      <c r="V756" s="1176" t="s">
        <v>1759</v>
      </c>
      <c r="W756" s="984"/>
      <c r="X756" s="982" t="s">
        <v>737</v>
      </c>
      <c r="Y756" s="984"/>
      <c r="Z756" s="1169" t="s">
        <v>737</v>
      </c>
      <c r="AA756" s="1165"/>
      <c r="AB756" s="1169" t="s">
        <v>737</v>
      </c>
      <c r="AC756" s="1165"/>
      <c r="AD756" s="982" t="s">
        <v>1797</v>
      </c>
      <c r="AE756" s="1152"/>
      <c r="AF756" s="984"/>
      <c r="AG756" s="954">
        <v>200</v>
      </c>
      <c r="AH756" s="955"/>
      <c r="AI756" s="971"/>
      <c r="AJ756" s="1029">
        <v>20</v>
      </c>
      <c r="AK756" s="1027"/>
      <c r="AL756" s="1028"/>
      <c r="AM756" s="954">
        <v>170</v>
      </c>
      <c r="AN756" s="955"/>
      <c r="AO756" s="971"/>
      <c r="AP756" s="1183">
        <f t="shared" si="0"/>
        <v>-30</v>
      </c>
      <c r="AQ756" s="955"/>
      <c r="AR756" s="971"/>
      <c r="AS756" s="1184">
        <f t="shared" si="1"/>
        <v>0.85</v>
      </c>
      <c r="AT756" s="955"/>
      <c r="AU756" s="971"/>
      <c r="AV756" s="1029">
        <v>98</v>
      </c>
      <c r="AW756" s="1027"/>
      <c r="AX756" s="1028"/>
      <c r="AY756" s="2243">
        <f t="shared" si="2"/>
        <v>1</v>
      </c>
      <c r="AZ756" s="2244"/>
      <c r="BA756" s="2245"/>
      <c r="BB756" s="954">
        <v>97</v>
      </c>
      <c r="BC756" s="955"/>
      <c r="BD756" s="971"/>
      <c r="BE756" s="2031">
        <f t="shared" si="3"/>
        <v>0</v>
      </c>
      <c r="BF756" s="955"/>
      <c r="BG756" s="971"/>
      <c r="BH756" s="1029">
        <v>0</v>
      </c>
      <c r="BI756" s="1027"/>
      <c r="BJ756" s="1028"/>
      <c r="BK756" s="2243">
        <f t="shared" si="4"/>
        <v>0</v>
      </c>
      <c r="BL756" s="2244"/>
      <c r="BM756" s="2245"/>
      <c r="BN756" s="954">
        <v>0</v>
      </c>
      <c r="BO756" s="955"/>
      <c r="BP756" s="971"/>
      <c r="BQ756" s="1183">
        <f t="shared" si="5"/>
        <v>0</v>
      </c>
      <c r="BR756" s="955"/>
      <c r="BS756" s="971"/>
      <c r="BT756" s="1029">
        <v>0</v>
      </c>
      <c r="BU756" s="1027"/>
      <c r="BV756" s="1028"/>
      <c r="BW756" s="954">
        <v>80</v>
      </c>
      <c r="BX756" s="955"/>
      <c r="BY756" s="971"/>
      <c r="BZ756" s="1183">
        <f t="shared" si="6"/>
        <v>-120</v>
      </c>
      <c r="CA756" s="955"/>
      <c r="CB756" s="971"/>
      <c r="CC756" s="1184">
        <f t="shared" si="7"/>
        <v>0.4</v>
      </c>
      <c r="CD756" s="955"/>
      <c r="CE756" s="971"/>
      <c r="CF756" s="1191">
        <f>BE756*-1</f>
        <v>0</v>
      </c>
      <c r="CG756" s="1027"/>
      <c r="CH756" s="1028"/>
      <c r="CI756" s="1191">
        <f t="shared" si="12"/>
        <v>0</v>
      </c>
      <c r="CJ756" s="955"/>
      <c r="CK756" s="971"/>
      <c r="CL756" s="1192">
        <f>CF756+CI756</f>
        <v>0</v>
      </c>
      <c r="CM756" s="955"/>
      <c r="CN756" s="971"/>
      <c r="CO756" s="1184">
        <f t="shared" si="8"/>
        <v>0</v>
      </c>
      <c r="CP756" s="955"/>
      <c r="CQ756" s="971"/>
      <c r="CR756" s="1319" t="s">
        <v>1663</v>
      </c>
      <c r="CS756" s="960"/>
      <c r="CT756" s="937"/>
    </row>
    <row r="757" spans="4:116" s="920" customFormat="1" ht="18.95" customHeight="1">
      <c r="D757" s="499" t="s">
        <v>3479</v>
      </c>
      <c r="E757" s="499"/>
      <c r="F757" s="499"/>
      <c r="I757" s="935"/>
      <c r="J757" s="3015"/>
      <c r="K757" s="3010"/>
      <c r="L757" s="3010"/>
      <c r="M757" s="3011"/>
      <c r="N757" s="3008"/>
      <c r="O757" s="2990"/>
      <c r="P757" s="2991"/>
      <c r="Q757" s="2992"/>
      <c r="R757" s="2993"/>
      <c r="S757" s="2993"/>
      <c r="T757" s="2993"/>
      <c r="U757" s="2994"/>
      <c r="V757" s="1176" t="s">
        <v>1759</v>
      </c>
      <c r="W757" s="984"/>
      <c r="X757" s="1176" t="s">
        <v>1759</v>
      </c>
      <c r="Y757" s="984"/>
      <c r="Z757" s="1169" t="s">
        <v>737</v>
      </c>
      <c r="AA757" s="1165"/>
      <c r="AB757" s="1169" t="s">
        <v>737</v>
      </c>
      <c r="AC757" s="1165"/>
      <c r="AD757" s="982" t="s">
        <v>1798</v>
      </c>
      <c r="AE757" s="1152"/>
      <c r="AF757" s="984"/>
      <c r="AG757" s="954">
        <v>150</v>
      </c>
      <c r="AH757" s="955"/>
      <c r="AI757" s="971"/>
      <c r="AJ757" s="1029">
        <v>0</v>
      </c>
      <c r="AK757" s="1027"/>
      <c r="AL757" s="1028"/>
      <c r="AM757" s="954">
        <v>160</v>
      </c>
      <c r="AN757" s="955"/>
      <c r="AO757" s="971"/>
      <c r="AP757" s="1183">
        <f t="shared" si="0"/>
        <v>10</v>
      </c>
      <c r="AQ757" s="955"/>
      <c r="AR757" s="971"/>
      <c r="AS757" s="1184">
        <f t="shared" si="1"/>
        <v>1.0666666666666667</v>
      </c>
      <c r="AT757" s="955"/>
      <c r="AU757" s="971"/>
      <c r="AV757" s="1029">
        <v>160</v>
      </c>
      <c r="AW757" s="1027"/>
      <c r="AX757" s="1028"/>
      <c r="AY757" s="2243">
        <f t="shared" si="2"/>
        <v>5</v>
      </c>
      <c r="AZ757" s="2244"/>
      <c r="BA757" s="2245"/>
      <c r="BB757" s="954">
        <v>155</v>
      </c>
      <c r="BC757" s="955"/>
      <c r="BD757" s="971"/>
      <c r="BE757" s="2031">
        <f t="shared" si="3"/>
        <v>0</v>
      </c>
      <c r="BF757" s="955"/>
      <c r="BG757" s="971"/>
      <c r="BH757" s="1029">
        <v>155</v>
      </c>
      <c r="BI757" s="1027"/>
      <c r="BJ757" s="1028"/>
      <c r="BK757" s="2243">
        <f t="shared" si="4"/>
        <v>3</v>
      </c>
      <c r="BL757" s="2244"/>
      <c r="BM757" s="2245"/>
      <c r="BN757" s="954">
        <v>152</v>
      </c>
      <c r="BO757" s="955"/>
      <c r="BP757" s="971"/>
      <c r="BQ757" s="1183">
        <f t="shared" si="5"/>
        <v>-3</v>
      </c>
      <c r="BR757" s="955"/>
      <c r="BS757" s="971"/>
      <c r="BT757" s="1029">
        <v>0</v>
      </c>
      <c r="BU757" s="1027"/>
      <c r="BV757" s="1028"/>
      <c r="BW757" s="954">
        <v>155</v>
      </c>
      <c r="BX757" s="955"/>
      <c r="BY757" s="971"/>
      <c r="BZ757" s="1183">
        <f t="shared" si="6"/>
        <v>5</v>
      </c>
      <c r="CA757" s="955"/>
      <c r="CB757" s="971"/>
      <c r="CC757" s="1184">
        <f t="shared" si="7"/>
        <v>1.0333333333333334</v>
      </c>
      <c r="CD757" s="955"/>
      <c r="CE757" s="971"/>
      <c r="CF757" s="1191">
        <f>BE757*-1</f>
        <v>0</v>
      </c>
      <c r="CG757" s="1027"/>
      <c r="CH757" s="1028"/>
      <c r="CI757" s="1191">
        <f t="shared" si="12"/>
        <v>3</v>
      </c>
      <c r="CJ757" s="955"/>
      <c r="CK757" s="971"/>
      <c r="CL757" s="1192">
        <f>CF757+CI757</f>
        <v>3</v>
      </c>
      <c r="CM757" s="955"/>
      <c r="CN757" s="971"/>
      <c r="CO757" s="1184">
        <f t="shared" si="8"/>
        <v>9.5238095238095247E-3</v>
      </c>
      <c r="CP757" s="955"/>
      <c r="CQ757" s="971"/>
      <c r="CR757" s="1319" t="s">
        <v>1663</v>
      </c>
      <c r="CS757" s="960"/>
      <c r="CT757" s="937"/>
    </row>
    <row r="758" spans="4:116" s="920" customFormat="1" ht="18.95" customHeight="1">
      <c r="D758" s="499" t="s">
        <v>3479</v>
      </c>
      <c r="E758" s="499"/>
      <c r="F758" s="499"/>
      <c r="I758" s="935"/>
      <c r="J758" s="3012"/>
      <c r="K758" s="3013"/>
      <c r="L758" s="3013"/>
      <c r="M758" s="3014"/>
      <c r="N758" s="2992"/>
      <c r="O758" s="2993"/>
      <c r="P758" s="2994"/>
      <c r="Q758" s="1218"/>
      <c r="R758" s="1218"/>
      <c r="S758" s="1218"/>
      <c r="T758" s="1218"/>
      <c r="U758" s="1218"/>
      <c r="V758" s="1218"/>
      <c r="W758" s="1218"/>
      <c r="X758" s="1218"/>
      <c r="Y758" s="1218"/>
      <c r="Z758" s="1218"/>
      <c r="AA758" s="1218"/>
      <c r="AB758" s="1218"/>
      <c r="AC758" s="1218"/>
      <c r="AD758" s="1219"/>
      <c r="AE758" s="1219"/>
      <c r="AF758" s="1220"/>
      <c r="AG758" s="1199">
        <f>AG757+AG756+AG755+AG754</f>
        <v>650</v>
      </c>
      <c r="AH758" s="1171"/>
      <c r="AI758" s="1172"/>
      <c r="AJ758" s="1199">
        <f>AJ757+AJ756+AJ755+AJ754</f>
        <v>70</v>
      </c>
      <c r="AK758" s="1171"/>
      <c r="AL758" s="1172"/>
      <c r="AM758" s="1199">
        <f>AM757+AM756+AM755+AM754</f>
        <v>615</v>
      </c>
      <c r="AN758" s="1171"/>
      <c r="AO758" s="1172"/>
      <c r="AP758" s="1200">
        <f t="shared" si="0"/>
        <v>-35</v>
      </c>
      <c r="AQ758" s="1171"/>
      <c r="AR758" s="1172"/>
      <c r="AS758" s="1201">
        <f t="shared" si="1"/>
        <v>0.94615384615384612</v>
      </c>
      <c r="AT758" s="1171"/>
      <c r="AU758" s="1172"/>
      <c r="AV758" s="1199">
        <f>AV757+AV756+AV755+AV754</f>
        <v>498</v>
      </c>
      <c r="AW758" s="1171"/>
      <c r="AX758" s="1172"/>
      <c r="AY758" s="2246">
        <f t="shared" si="2"/>
        <v>6</v>
      </c>
      <c r="AZ758" s="2247"/>
      <c r="BA758" s="2248"/>
      <c r="BB758" s="1199">
        <f>BB757+BB756+BB755+BB754</f>
        <v>492</v>
      </c>
      <c r="BC758" s="1171"/>
      <c r="BD758" s="1172"/>
      <c r="BE758" s="2032">
        <f t="shared" si="3"/>
        <v>0</v>
      </c>
      <c r="BF758" s="1171"/>
      <c r="BG758" s="1172"/>
      <c r="BH758" s="1199">
        <f>BH757+BH756+BH755+BH754</f>
        <v>155</v>
      </c>
      <c r="BI758" s="1171"/>
      <c r="BJ758" s="1172"/>
      <c r="BK758" s="2246">
        <f t="shared" si="4"/>
        <v>3</v>
      </c>
      <c r="BL758" s="2247"/>
      <c r="BM758" s="2248"/>
      <c r="BN758" s="1199">
        <f>BN757+BN756+BN755+BN754</f>
        <v>152</v>
      </c>
      <c r="BO758" s="1171"/>
      <c r="BP758" s="1172"/>
      <c r="BQ758" s="1200">
        <f t="shared" si="5"/>
        <v>-3</v>
      </c>
      <c r="BR758" s="1171"/>
      <c r="BS758" s="1172"/>
      <c r="BT758" s="1199">
        <f>BT757+BT756+BT755+BT754</f>
        <v>99</v>
      </c>
      <c r="BU758" s="1171"/>
      <c r="BV758" s="1172"/>
      <c r="BW758" s="1199">
        <f>BW757+BW756+BW755+BW754</f>
        <v>474</v>
      </c>
      <c r="BX758" s="1171"/>
      <c r="BY758" s="1172"/>
      <c r="BZ758" s="1200">
        <f t="shared" si="6"/>
        <v>-176</v>
      </c>
      <c r="CA758" s="1171"/>
      <c r="CB758" s="1172"/>
      <c r="CC758" s="1201">
        <f t="shared" si="7"/>
        <v>0.72923076923076924</v>
      </c>
      <c r="CD758" s="1171"/>
      <c r="CE758" s="1172"/>
      <c r="CF758" s="1199">
        <f>CF757+CF756+CF755+CF754</f>
        <v>0</v>
      </c>
      <c r="CG758" s="1171"/>
      <c r="CH758" s="1172"/>
      <c r="CI758" s="1199">
        <f>CI757+CI756+CI755+CI754</f>
        <v>3</v>
      </c>
      <c r="CJ758" s="1171"/>
      <c r="CK758" s="1172"/>
      <c r="CL758" s="1199">
        <f>CL757+CL756+CL755+CL754</f>
        <v>3</v>
      </c>
      <c r="CM758" s="1171"/>
      <c r="CN758" s="1172"/>
      <c r="CO758" s="1201">
        <f t="shared" si="8"/>
        <v>4.5941807044410417E-3</v>
      </c>
      <c r="CP758" s="1171"/>
      <c r="CQ758" s="1172"/>
      <c r="CR758" s="1319" t="s">
        <v>1663</v>
      </c>
      <c r="CS758" s="960"/>
      <c r="CT758" s="937"/>
    </row>
    <row r="759" spans="4:116" s="920" customFormat="1" ht="18.95" customHeight="1">
      <c r="D759" s="499" t="s">
        <v>3479</v>
      </c>
      <c r="E759" s="499"/>
      <c r="F759" s="499"/>
      <c r="I759" s="935"/>
      <c r="J759" s="1185"/>
      <c r="K759" s="1186"/>
      <c r="L759" s="1186"/>
      <c r="M759" s="1186"/>
      <c r="N759" s="1186"/>
      <c r="O759" s="1186"/>
      <c r="P759" s="1186"/>
      <c r="Q759" s="1186"/>
      <c r="R759" s="1186"/>
      <c r="S759" s="1186"/>
      <c r="T759" s="1186"/>
      <c r="U759" s="1186"/>
      <c r="V759" s="1186"/>
      <c r="W759" s="1186"/>
      <c r="X759" s="1186"/>
      <c r="Y759" s="1186"/>
      <c r="Z759" s="1186"/>
      <c r="AA759" s="1186"/>
      <c r="AB759" s="1186"/>
      <c r="AC759" s="1221"/>
      <c r="AD759" s="1221" t="s">
        <v>1803</v>
      </c>
      <c r="AE759" s="1221"/>
      <c r="AF759" s="1222"/>
      <c r="AG759" s="1205">
        <f>AG758+AG753</f>
        <v>1300</v>
      </c>
      <c r="AH759" s="1206"/>
      <c r="AI759" s="1207"/>
      <c r="AJ759" s="1205">
        <f>AJ758+AJ753</f>
        <v>140</v>
      </c>
      <c r="AK759" s="1206"/>
      <c r="AL759" s="1207"/>
      <c r="AM759" s="1205">
        <f>AM758+AM753</f>
        <v>1250</v>
      </c>
      <c r="AN759" s="1206"/>
      <c r="AO759" s="1207"/>
      <c r="AP759" s="1223">
        <f t="shared" si="0"/>
        <v>-50</v>
      </c>
      <c r="AQ759" s="1206"/>
      <c r="AR759" s="1207"/>
      <c r="AS759" s="1224">
        <f t="shared" si="1"/>
        <v>0.96153846153846156</v>
      </c>
      <c r="AT759" s="1206"/>
      <c r="AU759" s="1207"/>
      <c r="AV759" s="1205">
        <f>AV758+AV753</f>
        <v>998</v>
      </c>
      <c r="AW759" s="1206"/>
      <c r="AX759" s="1207"/>
      <c r="AY759" s="2249">
        <f t="shared" si="2"/>
        <v>17</v>
      </c>
      <c r="AZ759" s="2250"/>
      <c r="BA759" s="2251"/>
      <c r="BB759" s="1205">
        <f>BB758+BB753</f>
        <v>981</v>
      </c>
      <c r="BC759" s="1206"/>
      <c r="BD759" s="1207"/>
      <c r="BE759" s="2033">
        <f t="shared" si="3"/>
        <v>0</v>
      </c>
      <c r="BF759" s="1206"/>
      <c r="BG759" s="1207"/>
      <c r="BH759" s="1205">
        <f>BH758+BH753</f>
        <v>310</v>
      </c>
      <c r="BI759" s="1206"/>
      <c r="BJ759" s="1207"/>
      <c r="BK759" s="2249">
        <f t="shared" si="4"/>
        <v>6</v>
      </c>
      <c r="BL759" s="2250"/>
      <c r="BM759" s="2251"/>
      <c r="BN759" s="1205">
        <f>BN758+BN753</f>
        <v>304</v>
      </c>
      <c r="BO759" s="1206"/>
      <c r="BP759" s="1207"/>
      <c r="BQ759" s="1223">
        <f t="shared" si="5"/>
        <v>-6</v>
      </c>
      <c r="BR759" s="1206"/>
      <c r="BS759" s="1207"/>
      <c r="BT759" s="1205">
        <f>BT758+BT753</f>
        <v>198</v>
      </c>
      <c r="BU759" s="1206"/>
      <c r="BV759" s="1207"/>
      <c r="BW759" s="1205">
        <f>BW758+BW753</f>
        <v>960</v>
      </c>
      <c r="BX759" s="1206"/>
      <c r="BY759" s="1207"/>
      <c r="BZ759" s="1223">
        <f t="shared" si="6"/>
        <v>-340</v>
      </c>
      <c r="CA759" s="1206"/>
      <c r="CB759" s="1207"/>
      <c r="CC759" s="1224">
        <f t="shared" si="7"/>
        <v>0.7384615384615385</v>
      </c>
      <c r="CD759" s="1206"/>
      <c r="CE759" s="1207"/>
      <c r="CF759" s="1205">
        <f>CF758+CF753</f>
        <v>0</v>
      </c>
      <c r="CG759" s="1206"/>
      <c r="CH759" s="1207"/>
      <c r="CI759" s="1205">
        <f>CI758+CI753</f>
        <v>6</v>
      </c>
      <c r="CJ759" s="1206"/>
      <c r="CK759" s="1207"/>
      <c r="CL759" s="1205">
        <f>CL758+CL753</f>
        <v>6</v>
      </c>
      <c r="CM759" s="1206"/>
      <c r="CN759" s="1207"/>
      <c r="CO759" s="1224">
        <f t="shared" si="8"/>
        <v>4.5871559633027525E-3</v>
      </c>
      <c r="CP759" s="1206"/>
      <c r="CQ759" s="1207"/>
      <c r="CR759" s="1319" t="s">
        <v>1663</v>
      </c>
      <c r="CS759" s="960"/>
      <c r="CT759" s="937"/>
    </row>
    <row r="760" spans="4:116" s="920" customFormat="1" ht="18.95" customHeight="1">
      <c r="I760" s="936"/>
      <c r="J760" s="939"/>
      <c r="K760" s="939"/>
      <c r="L760" s="939"/>
      <c r="M760" s="939"/>
      <c r="N760" s="939"/>
      <c r="O760" s="939"/>
      <c r="P760" s="939"/>
      <c r="Q760" s="939"/>
      <c r="R760" s="939"/>
      <c r="S760" s="939"/>
      <c r="T760" s="939"/>
      <c r="U760" s="939"/>
      <c r="V760" s="939"/>
      <c r="W760" s="939"/>
      <c r="X760" s="939"/>
      <c r="Y760" s="939"/>
      <c r="Z760" s="939"/>
      <c r="AA760" s="939"/>
      <c r="AB760" s="939"/>
      <c r="AC760" s="939"/>
      <c r="AD760" s="939"/>
      <c r="AE760" s="939"/>
      <c r="AF760" s="939"/>
      <c r="AG760" s="939"/>
      <c r="AH760" s="939"/>
      <c r="AI760" s="939"/>
      <c r="AJ760" s="939"/>
      <c r="AK760" s="939"/>
      <c r="AL760" s="939"/>
      <c r="AM760" s="939"/>
      <c r="AN760" s="939"/>
      <c r="AO760" s="939"/>
      <c r="AP760" s="939"/>
      <c r="AQ760" s="939"/>
      <c r="AR760" s="939"/>
      <c r="AS760" s="939"/>
      <c r="AT760" s="939"/>
      <c r="AU760" s="939"/>
      <c r="AV760" s="939"/>
      <c r="AW760" s="939"/>
      <c r="AX760" s="939"/>
      <c r="AY760" s="939"/>
      <c r="AZ760" s="939"/>
      <c r="BA760" s="939"/>
      <c r="BB760" s="939"/>
      <c r="BC760" s="939"/>
      <c r="BD760" s="939"/>
      <c r="BE760" s="939"/>
      <c r="BF760" s="939"/>
      <c r="BG760" s="939"/>
      <c r="BH760" s="939"/>
      <c r="BI760" s="939"/>
      <c r="BJ760" s="939"/>
      <c r="BK760" s="939"/>
      <c r="BL760" s="939"/>
      <c r="BM760" s="939"/>
      <c r="BN760" s="939"/>
      <c r="BO760" s="939"/>
      <c r="BP760" s="939"/>
      <c r="BQ760" s="939"/>
      <c r="BR760" s="939"/>
      <c r="BS760" s="939"/>
      <c r="BT760" s="939"/>
      <c r="BU760" s="939"/>
      <c r="BV760" s="939"/>
      <c r="BW760" s="939"/>
      <c r="BX760" s="939"/>
      <c r="BY760" s="939"/>
      <c r="BZ760" s="939"/>
      <c r="CA760" s="939"/>
      <c r="CB760" s="939"/>
      <c r="CC760" s="939"/>
      <c r="CD760" s="939"/>
      <c r="CE760" s="939"/>
      <c r="CF760" s="939"/>
      <c r="CG760" s="939"/>
      <c r="CH760" s="939"/>
      <c r="CI760" s="939"/>
      <c r="CJ760" s="939"/>
      <c r="CK760" s="939"/>
      <c r="CL760" s="939"/>
      <c r="CM760" s="939"/>
      <c r="CN760" s="939"/>
      <c r="CO760" s="939"/>
      <c r="CP760" s="939"/>
      <c r="CQ760" s="939"/>
      <c r="CR760" s="939"/>
      <c r="CS760" s="939"/>
      <c r="CT760" s="940"/>
    </row>
    <row r="761" spans="4:116" s="920" customFormat="1" ht="18.95" customHeight="1">
      <c r="J761" s="1057"/>
    </row>
    <row r="762" spans="4:116" s="920" customFormat="1" ht="18.95" customHeight="1">
      <c r="J762" s="1057"/>
    </row>
    <row r="763" spans="4:116" ht="5.0999999999999996" customHeight="1">
      <c r="H763"/>
      <c r="I763" s="2331"/>
      <c r="J763" s="2331"/>
      <c r="K763" s="2331"/>
      <c r="L763" s="2331"/>
      <c r="M763" s="2331"/>
      <c r="N763" s="2331"/>
      <c r="O763" s="2331"/>
      <c r="P763" s="2331"/>
      <c r="Q763" s="920"/>
      <c r="R763" s="2326"/>
      <c r="S763" s="2327"/>
      <c r="T763" s="2327"/>
      <c r="U763" s="2327"/>
      <c r="V763" s="2327"/>
      <c r="W763" s="2327"/>
      <c r="X763" s="2327"/>
      <c r="Y763" s="2328"/>
      <c r="Z763" s="920"/>
      <c r="AA763" s="920"/>
      <c r="AB763" s="920"/>
      <c r="AC763" s="920"/>
      <c r="AD763" s="920"/>
      <c r="AE763" s="920"/>
      <c r="AF763" s="920"/>
      <c r="AG763" s="920"/>
      <c r="AN763" s="920"/>
      <c r="AO763" s="920"/>
    </row>
    <row r="764" spans="4:116" ht="18.95" customHeight="1">
      <c r="D764" s="499" t="s">
        <v>3479</v>
      </c>
      <c r="E764" s="499"/>
      <c r="F764" s="499"/>
      <c r="H764"/>
      <c r="I764" s="2331"/>
      <c r="J764" s="1226" t="s">
        <v>1834</v>
      </c>
      <c r="K764" s="1021"/>
      <c r="L764" s="1021"/>
      <c r="M764" s="1021"/>
      <c r="N764" s="1021"/>
      <c r="O764" s="1021"/>
      <c r="P764" s="1021"/>
      <c r="Q764" s="1023"/>
      <c r="R764" s="907" t="s">
        <v>1836</v>
      </c>
      <c r="S764" s="908"/>
      <c r="T764" s="908"/>
      <c r="U764" s="908"/>
      <c r="V764" s="908"/>
      <c r="W764" s="908"/>
      <c r="X764" s="908"/>
      <c r="Y764" s="909"/>
      <c r="Z764" s="920"/>
      <c r="AA764" s="920"/>
      <c r="AB764" s="920"/>
      <c r="AC764" s="920"/>
      <c r="AD764" s="920"/>
      <c r="AE764" s="920"/>
      <c r="AF764" s="920"/>
      <c r="AJ764" s="920"/>
      <c r="AK764" s="920"/>
      <c r="AL764" s="920"/>
      <c r="AM764" s="920"/>
      <c r="AN764" s="920"/>
      <c r="AR764" s="920"/>
      <c r="AS764" s="920"/>
      <c r="AT764" s="920"/>
      <c r="AU764" s="920"/>
      <c r="AV764" s="920"/>
      <c r="AW764" s="920"/>
      <c r="AX764" s="920"/>
      <c r="AY764" s="920"/>
      <c r="AZ764" s="920"/>
      <c r="BA764" s="920"/>
      <c r="BB764" s="920"/>
      <c r="BN764" s="920"/>
      <c r="BO764" s="920"/>
      <c r="BP764" s="920"/>
      <c r="BQ764" s="920"/>
      <c r="BR764" s="920"/>
      <c r="BS764" s="920"/>
      <c r="BT764" s="920"/>
      <c r="BU764" s="920"/>
      <c r="BV764" s="920"/>
      <c r="BW764" s="920"/>
      <c r="BX764" s="920"/>
      <c r="BY764" s="920"/>
      <c r="BZ764" s="920"/>
      <c r="CA764" s="920"/>
      <c r="CB764" s="920"/>
      <c r="CC764" s="920"/>
      <c r="CD764" s="920"/>
      <c r="CE764" s="920"/>
      <c r="CF764" s="920"/>
      <c r="CG764" s="920"/>
      <c r="CH764" s="920"/>
    </row>
    <row r="765" spans="4:116" ht="9.9499999999999993" customHeight="1">
      <c r="D765" s="499" t="s">
        <v>3479</v>
      </c>
      <c r="E765" s="499"/>
      <c r="F765" s="499"/>
      <c r="H765"/>
      <c r="I765" s="916"/>
      <c r="J765" s="914"/>
      <c r="K765" s="914"/>
      <c r="L765" s="914"/>
      <c r="M765" s="914"/>
      <c r="N765" s="914"/>
      <c r="O765" s="914"/>
      <c r="P765" s="914"/>
      <c r="Q765" s="941"/>
      <c r="R765" s="2331"/>
      <c r="S765" s="2331"/>
      <c r="T765" s="2331"/>
      <c r="U765" s="2331"/>
      <c r="V765" s="2331"/>
      <c r="W765" s="2331"/>
      <c r="X765" s="2331"/>
      <c r="Y765" s="2331"/>
      <c r="Z765" s="941"/>
      <c r="AA765" s="941"/>
      <c r="AB765" s="941"/>
      <c r="AC765" s="941"/>
      <c r="AD765" s="941"/>
      <c r="AE765" s="941"/>
      <c r="AF765" s="941"/>
      <c r="AG765" s="941"/>
      <c r="AH765" s="941"/>
      <c r="AI765" s="941"/>
      <c r="AJ765" s="941"/>
      <c r="AK765" s="941"/>
      <c r="AL765" s="941"/>
      <c r="AM765" s="941"/>
      <c r="AN765" s="941"/>
      <c r="AO765" s="941"/>
      <c r="AP765" s="941"/>
      <c r="AQ765" s="941"/>
      <c r="AR765" s="941"/>
      <c r="AS765" s="941"/>
      <c r="AT765" s="941"/>
      <c r="AU765" s="941"/>
      <c r="AV765" s="941"/>
      <c r="AW765" s="941"/>
      <c r="AX765" s="941"/>
      <c r="AY765" s="941"/>
      <c r="AZ765" s="941"/>
      <c r="BA765" s="941"/>
      <c r="BB765" s="941"/>
      <c r="BC765" s="941"/>
      <c r="BD765" s="941"/>
      <c r="BE765" s="941"/>
      <c r="BF765" s="941"/>
      <c r="BG765" s="941"/>
      <c r="BH765" s="941"/>
      <c r="BI765" s="941"/>
      <c r="BJ765" s="941"/>
      <c r="BK765" s="941"/>
      <c r="BL765" s="941"/>
      <c r="BM765" s="941"/>
      <c r="BN765" s="941"/>
      <c r="BO765" s="941"/>
      <c r="BP765" s="941"/>
      <c r="BQ765" s="941"/>
      <c r="BR765" s="941"/>
      <c r="BS765" s="941"/>
      <c r="BT765" s="941"/>
      <c r="BU765" s="941"/>
      <c r="BV765" s="941"/>
      <c r="BW765" s="941"/>
      <c r="BX765" s="941"/>
      <c r="BY765" s="941"/>
      <c r="BZ765" s="941"/>
      <c r="CA765" s="941"/>
      <c r="CB765" s="941"/>
      <c r="CC765" s="941"/>
      <c r="CD765" s="941"/>
      <c r="CE765" s="941"/>
      <c r="CF765" s="941"/>
      <c r="CG765" s="941"/>
      <c r="CH765" s="941"/>
      <c r="CI765" s="941"/>
      <c r="CJ765" s="941"/>
      <c r="CK765" s="941"/>
      <c r="CL765" s="941"/>
      <c r="CM765" s="941"/>
      <c r="CN765" s="941"/>
      <c r="CO765" s="941"/>
      <c r="CP765" s="941"/>
      <c r="CQ765" s="941"/>
      <c r="CR765" s="941"/>
      <c r="CS765" s="941"/>
      <c r="CT765" s="941"/>
      <c r="CU765" s="941"/>
      <c r="CV765" s="941"/>
      <c r="CW765" s="941"/>
      <c r="CX765" s="941"/>
      <c r="CY765" s="941"/>
      <c r="CZ765" s="941"/>
      <c r="DA765" s="941"/>
      <c r="DB765" s="941"/>
      <c r="DC765" s="941"/>
      <c r="DD765" s="941"/>
      <c r="DE765" s="941"/>
      <c r="DF765" s="941"/>
      <c r="DG765" s="941"/>
      <c r="DH765" s="941"/>
      <c r="DI765" s="941"/>
      <c r="DJ765" s="941"/>
      <c r="DK765" s="941"/>
      <c r="DL765" s="942"/>
    </row>
    <row r="766" spans="4:116" s="920" customFormat="1" ht="18.95" customHeight="1">
      <c r="D766" s="499" t="s">
        <v>3479</v>
      </c>
      <c r="E766" s="499"/>
      <c r="F766" s="499"/>
      <c r="I766" s="935"/>
      <c r="J766" s="910" t="s">
        <v>1791</v>
      </c>
      <c r="K766" s="981"/>
      <c r="L766" s="981"/>
      <c r="M766" s="938"/>
      <c r="N766" s="982" t="s">
        <v>1521</v>
      </c>
      <c r="O766" s="983"/>
      <c r="P766" s="983"/>
      <c r="Q766" s="983"/>
      <c r="R766" s="982" t="s">
        <v>1521</v>
      </c>
      <c r="S766" s="983"/>
      <c r="T766" s="983"/>
      <c r="U766" s="983"/>
      <c r="V766" s="986" t="s">
        <v>912</v>
      </c>
      <c r="W766" s="910" t="s">
        <v>1789</v>
      </c>
      <c r="X766" s="981"/>
      <c r="Y766" s="938"/>
      <c r="Z766" s="982" t="s">
        <v>1521</v>
      </c>
      <c r="AA766" s="983"/>
      <c r="AB766" s="983"/>
      <c r="AC766" s="983"/>
      <c r="AD766" s="946" t="s">
        <v>1115</v>
      </c>
      <c r="AM766" s="926" t="s">
        <v>1712</v>
      </c>
      <c r="AN766" s="927"/>
      <c r="AO766" s="928"/>
      <c r="AP766" s="926" t="s">
        <v>1719</v>
      </c>
      <c r="AQ766" s="927"/>
      <c r="AR766" s="928"/>
      <c r="AV766" s="920" t="s">
        <v>3488</v>
      </c>
      <c r="DL766" s="937"/>
    </row>
    <row r="767" spans="4:116" s="920" customFormat="1" ht="9.9499999999999993" customHeight="1">
      <c r="D767" s="499" t="s">
        <v>3479</v>
      </c>
      <c r="E767" s="499"/>
      <c r="F767" s="499"/>
      <c r="I767" s="935"/>
      <c r="DL767" s="937"/>
    </row>
    <row r="768" spans="4:116" s="920" customFormat="1" ht="18.95" customHeight="1">
      <c r="D768" s="499" t="s">
        <v>3479</v>
      </c>
      <c r="E768" s="499"/>
      <c r="F768" s="499"/>
      <c r="I768" s="935"/>
      <c r="J768" s="2797" t="s">
        <v>1586</v>
      </c>
      <c r="K768" s="2798"/>
      <c r="L768" s="2798"/>
      <c r="M768" s="2798"/>
      <c r="N768" s="2798"/>
      <c r="O768" s="2798"/>
      <c r="P768" s="2798"/>
      <c r="Q768" s="2798"/>
      <c r="R768" s="2798"/>
      <c r="S768" s="2798"/>
      <c r="T768" s="2798"/>
      <c r="U768" s="2799"/>
      <c r="V768" s="929" t="s">
        <v>1780</v>
      </c>
      <c r="W768" s="930"/>
      <c r="X768" s="930"/>
      <c r="Y768" s="930"/>
      <c r="Z768" s="930"/>
      <c r="AA768" s="930"/>
      <c r="AB768" s="930"/>
      <c r="AC768" s="931"/>
      <c r="AD768" s="2797" t="s">
        <v>1771</v>
      </c>
      <c r="AE768" s="2798"/>
      <c r="AF768" s="2799"/>
      <c r="AG768" s="2810" t="s">
        <v>1799</v>
      </c>
      <c r="AH768" s="2811"/>
      <c r="AI768" s="2812"/>
      <c r="AJ768" s="1157" t="s">
        <v>1800</v>
      </c>
      <c r="AK768" s="1158"/>
      <c r="AL768" s="1159"/>
      <c r="AM768" s="1157"/>
      <c r="AN768" s="1158"/>
      <c r="AO768" s="1159"/>
      <c r="AP768" s="1157"/>
      <c r="AQ768" s="1158"/>
      <c r="AR768" s="1159"/>
      <c r="AS768" s="1157"/>
      <c r="AT768" s="1158"/>
      <c r="AU768" s="1159"/>
      <c r="AV768" s="1157" t="s">
        <v>1805</v>
      </c>
      <c r="AW768" s="1158"/>
      <c r="AX768" s="1159"/>
      <c r="AY768" s="1158"/>
      <c r="AZ768" s="1158"/>
      <c r="BA768" s="1158"/>
      <c r="BB768" s="1157"/>
      <c r="BC768" s="1158"/>
      <c r="BD768" s="1159"/>
      <c r="BE768" s="1157"/>
      <c r="BF768" s="1158"/>
      <c r="BG768" s="1159"/>
      <c r="BH768" s="1157" t="s">
        <v>1808</v>
      </c>
      <c r="BI768" s="1158"/>
      <c r="BJ768" s="1159"/>
      <c r="BK768" s="1158"/>
      <c r="BL768" s="1158"/>
      <c r="BM768" s="1158"/>
      <c r="BN768" s="1157"/>
      <c r="BO768" s="1158"/>
      <c r="BP768" s="1159"/>
      <c r="BQ768" s="1157"/>
      <c r="BR768" s="1158"/>
      <c r="BS768" s="1159"/>
      <c r="BT768" s="1193" t="s">
        <v>1809</v>
      </c>
      <c r="BU768" s="1194"/>
      <c r="BV768" s="1195"/>
      <c r="BW768" s="1193"/>
      <c r="BX768" s="1194"/>
      <c r="BY768" s="1195"/>
      <c r="BZ768" s="1193"/>
      <c r="CA768" s="1194"/>
      <c r="CB768" s="1195"/>
      <c r="CC768" s="1193"/>
      <c r="CD768" s="1194"/>
      <c r="CE768" s="1195"/>
      <c r="CF768" s="2252" t="s">
        <v>1811</v>
      </c>
      <c r="CG768" s="2253"/>
      <c r="CH768" s="2254"/>
      <c r="CI768" s="2252"/>
      <c r="CJ768" s="2253"/>
      <c r="CK768" s="2254"/>
      <c r="CL768" s="2252"/>
      <c r="CM768" s="2253"/>
      <c r="CN768" s="2254"/>
      <c r="CO768" s="2252"/>
      <c r="CP768" s="2253"/>
      <c r="CQ768" s="2254"/>
      <c r="CR768" s="2810" t="s">
        <v>2959</v>
      </c>
      <c r="CS768" s="2812"/>
      <c r="DL768" s="937"/>
    </row>
    <row r="769" spans="4:116" s="920" customFormat="1" ht="18.95" customHeight="1">
      <c r="D769" s="499" t="s">
        <v>3479</v>
      </c>
      <c r="E769" s="499"/>
      <c r="F769" s="499"/>
      <c r="I769" s="935"/>
      <c r="J769" s="929" t="s">
        <v>699</v>
      </c>
      <c r="K769" s="930"/>
      <c r="L769" s="930"/>
      <c r="M769" s="931"/>
      <c r="N769" s="929" t="s">
        <v>700</v>
      </c>
      <c r="O769" s="930"/>
      <c r="P769" s="931"/>
      <c r="Q769" s="929" t="s">
        <v>1697</v>
      </c>
      <c r="R769" s="930"/>
      <c r="S769" s="930"/>
      <c r="T769" s="930"/>
      <c r="U769" s="931"/>
      <c r="V769" s="963" t="s">
        <v>1781</v>
      </c>
      <c r="W769" s="965"/>
      <c r="X769" s="963" t="s">
        <v>1782</v>
      </c>
      <c r="Y769" s="965"/>
      <c r="Z769" s="963" t="s">
        <v>1786</v>
      </c>
      <c r="AA769" s="965"/>
      <c r="AB769" s="963" t="s">
        <v>1786</v>
      </c>
      <c r="AC769" s="965"/>
      <c r="AD769" s="2800"/>
      <c r="AE769" s="2801"/>
      <c r="AF769" s="2802"/>
      <c r="AG769" s="2813"/>
      <c r="AH769" s="2814"/>
      <c r="AI769" s="2815"/>
      <c r="AJ769" s="1025" t="s">
        <v>1804</v>
      </c>
      <c r="AK769" s="1026"/>
      <c r="AL769" s="1182"/>
      <c r="AM769" s="1025" t="s">
        <v>1803</v>
      </c>
      <c r="AN769" s="1026"/>
      <c r="AO769" s="1182"/>
      <c r="AP769" s="1025" t="s">
        <v>1743</v>
      </c>
      <c r="AQ769" s="1026"/>
      <c r="AR769" s="1182"/>
      <c r="AS769" s="1025" t="s">
        <v>1802</v>
      </c>
      <c r="AT769" s="1026"/>
      <c r="AU769" s="1182"/>
      <c r="AV769" s="1025" t="s">
        <v>1806</v>
      </c>
      <c r="AW769" s="1026"/>
      <c r="AX769" s="1182"/>
      <c r="AY769" s="1026" t="s">
        <v>3125</v>
      </c>
      <c r="AZ769" s="1026"/>
      <c r="BA769" s="1026"/>
      <c r="BB769" s="1025" t="s">
        <v>1807</v>
      </c>
      <c r="BC769" s="1026"/>
      <c r="BD769" s="1182"/>
      <c r="BE769" s="1025" t="s">
        <v>1978</v>
      </c>
      <c r="BF769" s="1026"/>
      <c r="BG769" s="1182"/>
      <c r="BH769" s="1025" t="s">
        <v>1806</v>
      </c>
      <c r="BI769" s="1026"/>
      <c r="BJ769" s="1182"/>
      <c r="BK769" s="1026" t="s">
        <v>3125</v>
      </c>
      <c r="BL769" s="1026"/>
      <c r="BM769" s="1026"/>
      <c r="BN769" s="1025" t="s">
        <v>1807</v>
      </c>
      <c r="BO769" s="1026"/>
      <c r="BP769" s="1182"/>
      <c r="BQ769" s="1025" t="s">
        <v>1978</v>
      </c>
      <c r="BR769" s="1026"/>
      <c r="BS769" s="1182"/>
      <c r="BT769" s="1196" t="s">
        <v>1804</v>
      </c>
      <c r="BU769" s="1197"/>
      <c r="BV769" s="1198"/>
      <c r="BW769" s="1196" t="s">
        <v>1803</v>
      </c>
      <c r="BX769" s="1197"/>
      <c r="BY769" s="1198"/>
      <c r="BZ769" s="1196" t="s">
        <v>1743</v>
      </c>
      <c r="CA769" s="1197"/>
      <c r="CB769" s="1198"/>
      <c r="CC769" s="1196" t="s">
        <v>1802</v>
      </c>
      <c r="CD769" s="1197"/>
      <c r="CE769" s="1198"/>
      <c r="CF769" s="2255" t="s">
        <v>1805</v>
      </c>
      <c r="CG769" s="2256"/>
      <c r="CH769" s="2257"/>
      <c r="CI769" s="2255" t="s">
        <v>1808</v>
      </c>
      <c r="CJ769" s="2256"/>
      <c r="CK769" s="2257"/>
      <c r="CL769" s="2255" t="s">
        <v>1803</v>
      </c>
      <c r="CM769" s="2256"/>
      <c r="CN769" s="2257"/>
      <c r="CO769" s="2255" t="s">
        <v>1812</v>
      </c>
      <c r="CP769" s="2256"/>
      <c r="CQ769" s="2257"/>
      <c r="CR769" s="2839"/>
      <c r="CS769" s="2841"/>
      <c r="DL769" s="937"/>
    </row>
    <row r="770" spans="4:116" s="920" customFormat="1" ht="18.95" customHeight="1">
      <c r="D770" s="499" t="s">
        <v>3479</v>
      </c>
      <c r="E770" s="499"/>
      <c r="F770" s="499"/>
      <c r="I770" s="935"/>
      <c r="J770" s="2974" t="s">
        <v>1689</v>
      </c>
      <c r="K770" s="2975"/>
      <c r="L770" s="2975"/>
      <c r="M770" s="2976"/>
      <c r="N770" s="2929">
        <v>241657</v>
      </c>
      <c r="O770" s="2952"/>
      <c r="P770" s="2931"/>
      <c r="Q770" s="2929" t="s">
        <v>1691</v>
      </c>
      <c r="R770" s="2952"/>
      <c r="S770" s="2952"/>
      <c r="T770" s="2952"/>
      <c r="U770" s="2931"/>
      <c r="V770" s="1176" t="s">
        <v>1759</v>
      </c>
      <c r="W770" s="984"/>
      <c r="X770" s="982" t="s">
        <v>737</v>
      </c>
      <c r="Y770" s="984"/>
      <c r="Z770" s="1169" t="s">
        <v>737</v>
      </c>
      <c r="AA770" s="1165"/>
      <c r="AB770" s="1169" t="s">
        <v>737</v>
      </c>
      <c r="AC770" s="1165"/>
      <c r="AD770" s="982" t="s">
        <v>1766</v>
      </c>
      <c r="AE770" s="1152"/>
      <c r="AF770" s="984"/>
      <c r="AG770" s="954">
        <v>100</v>
      </c>
      <c r="AH770" s="955"/>
      <c r="AI770" s="971"/>
      <c r="AJ770" s="1029">
        <v>0</v>
      </c>
      <c r="AK770" s="1027"/>
      <c r="AL770" s="1028"/>
      <c r="AM770" s="954">
        <v>105</v>
      </c>
      <c r="AN770" s="955"/>
      <c r="AO770" s="971"/>
      <c r="AP770" s="1183">
        <f t="shared" ref="AP770:AP780" si="13">AM770-AG770</f>
        <v>5</v>
      </c>
      <c r="AQ770" s="955"/>
      <c r="AR770" s="971"/>
      <c r="AS770" s="1184">
        <f t="shared" ref="AS770:AS780" si="14">AM770/AG770</f>
        <v>1.05</v>
      </c>
      <c r="AT770" s="955"/>
      <c r="AU770" s="971"/>
      <c r="AV770" s="1029">
        <v>100</v>
      </c>
      <c r="AW770" s="1027"/>
      <c r="AX770" s="1028"/>
      <c r="AY770" s="2031">
        <f t="shared" ref="AY770:AY780" si="15">IF($CR770="Y",0,AV770-BB770)</f>
        <v>0</v>
      </c>
      <c r="AZ770" s="955"/>
      <c r="BA770" s="971"/>
      <c r="BB770" s="954">
        <v>99</v>
      </c>
      <c r="BC770" s="955"/>
      <c r="BD770" s="971"/>
      <c r="BE770" s="2031">
        <f t="shared" ref="BE770:BE780" si="16">IF(CR770="Y",BB770-AV770,0)</f>
        <v>-1</v>
      </c>
      <c r="BF770" s="955"/>
      <c r="BG770" s="971"/>
      <c r="BH770" s="1029">
        <v>0</v>
      </c>
      <c r="BI770" s="1027"/>
      <c r="BJ770" s="1028"/>
      <c r="BK770" s="2031">
        <f t="shared" ref="BK770:BK780" si="17">IF($CR770="Y",0,BH770-BN770)</f>
        <v>0</v>
      </c>
      <c r="BL770" s="955"/>
      <c r="BM770" s="971"/>
      <c r="BN770" s="954">
        <v>0</v>
      </c>
      <c r="BO770" s="955"/>
      <c r="BP770" s="971"/>
      <c r="BQ770" s="2031">
        <f t="shared" ref="BQ770:BQ780" si="18">BN770-BH770</f>
        <v>0</v>
      </c>
      <c r="BR770" s="955"/>
      <c r="BS770" s="971"/>
      <c r="BT770" s="1029">
        <v>99</v>
      </c>
      <c r="BU770" s="1027"/>
      <c r="BV770" s="1028"/>
      <c r="BW770" s="954">
        <v>99</v>
      </c>
      <c r="BX770" s="955"/>
      <c r="BY770" s="971"/>
      <c r="BZ770" s="1183">
        <f t="shared" ref="BZ770:BZ780" si="19">BW770-AG770</f>
        <v>-1</v>
      </c>
      <c r="CA770" s="955"/>
      <c r="CB770" s="971"/>
      <c r="CC770" s="1184">
        <f t="shared" ref="CC770:CC780" si="20">BW770/AG770</f>
        <v>0.99</v>
      </c>
      <c r="CD770" s="955"/>
      <c r="CE770" s="971"/>
      <c r="CF770" s="1191">
        <f>BE770*-1</f>
        <v>1</v>
      </c>
      <c r="CG770" s="1027"/>
      <c r="CH770" s="1028"/>
      <c r="CI770" s="1191">
        <f>BQ770*-1</f>
        <v>0</v>
      </c>
      <c r="CJ770" s="955"/>
      <c r="CK770" s="971"/>
      <c r="CL770" s="1192">
        <f>CF770+CI770</f>
        <v>1</v>
      </c>
      <c r="CM770" s="955"/>
      <c r="CN770" s="971"/>
      <c r="CO770" s="1184">
        <f t="shared" ref="CO770:CO780" si="21">CL770/(AV770+BH770)</f>
        <v>0.01</v>
      </c>
      <c r="CP770" s="955"/>
      <c r="CQ770" s="971"/>
      <c r="CR770" s="1319" t="s">
        <v>2524</v>
      </c>
      <c r="CS770" s="960"/>
      <c r="DL770" s="937"/>
    </row>
    <row r="771" spans="4:116" s="920" customFormat="1" ht="18.95" customHeight="1">
      <c r="D771" s="499" t="s">
        <v>3479</v>
      </c>
      <c r="E771" s="499"/>
      <c r="F771" s="499"/>
      <c r="I771" s="935"/>
      <c r="J771" s="3015"/>
      <c r="K771" s="3010"/>
      <c r="L771" s="3010"/>
      <c r="M771" s="3011"/>
      <c r="N771" s="3008"/>
      <c r="O771" s="2990"/>
      <c r="P771" s="2991"/>
      <c r="Q771" s="3008"/>
      <c r="R771" s="2990"/>
      <c r="S771" s="2990"/>
      <c r="T771" s="2990"/>
      <c r="U771" s="2991"/>
      <c r="V771" s="1176" t="s">
        <v>1759</v>
      </c>
      <c r="W771" s="984"/>
      <c r="X771" s="982" t="s">
        <v>737</v>
      </c>
      <c r="Y771" s="984"/>
      <c r="Z771" s="1169" t="s">
        <v>737</v>
      </c>
      <c r="AA771" s="1165"/>
      <c r="AB771" s="1169" t="s">
        <v>737</v>
      </c>
      <c r="AC771" s="1165"/>
      <c r="AD771" s="982" t="s">
        <v>1796</v>
      </c>
      <c r="AE771" s="1152"/>
      <c r="AF771" s="984"/>
      <c r="AG771" s="954">
        <v>200</v>
      </c>
      <c r="AH771" s="955"/>
      <c r="AI771" s="971"/>
      <c r="AJ771" s="1029">
        <v>50</v>
      </c>
      <c r="AK771" s="1027"/>
      <c r="AL771" s="1028"/>
      <c r="AM771" s="954">
        <v>190</v>
      </c>
      <c r="AN771" s="955"/>
      <c r="AO771" s="971"/>
      <c r="AP771" s="1183">
        <f t="shared" si="13"/>
        <v>-10</v>
      </c>
      <c r="AQ771" s="955"/>
      <c r="AR771" s="971"/>
      <c r="AS771" s="1184">
        <f t="shared" si="14"/>
        <v>0.95</v>
      </c>
      <c r="AT771" s="955"/>
      <c r="AU771" s="971"/>
      <c r="AV771" s="1029">
        <v>140</v>
      </c>
      <c r="AW771" s="1027"/>
      <c r="AX771" s="1028"/>
      <c r="AY771" s="2031">
        <f t="shared" si="15"/>
        <v>0</v>
      </c>
      <c r="AZ771" s="955"/>
      <c r="BA771" s="971"/>
      <c r="BB771" s="954">
        <v>140</v>
      </c>
      <c r="BC771" s="955"/>
      <c r="BD771" s="971"/>
      <c r="BE771" s="2031">
        <f t="shared" si="16"/>
        <v>0</v>
      </c>
      <c r="BF771" s="955"/>
      <c r="BG771" s="971"/>
      <c r="BH771" s="1029">
        <v>0</v>
      </c>
      <c r="BI771" s="1027"/>
      <c r="BJ771" s="1028"/>
      <c r="BK771" s="2031">
        <f t="shared" si="17"/>
        <v>0</v>
      </c>
      <c r="BL771" s="955"/>
      <c r="BM771" s="971"/>
      <c r="BN771" s="954">
        <v>0</v>
      </c>
      <c r="BO771" s="955"/>
      <c r="BP771" s="971"/>
      <c r="BQ771" s="2031">
        <f t="shared" si="18"/>
        <v>0</v>
      </c>
      <c r="BR771" s="955"/>
      <c r="BS771" s="971"/>
      <c r="BT771" s="1029">
        <v>0</v>
      </c>
      <c r="BU771" s="1027"/>
      <c r="BV771" s="1028"/>
      <c r="BW771" s="954">
        <v>140</v>
      </c>
      <c r="BX771" s="955"/>
      <c r="BY771" s="971"/>
      <c r="BZ771" s="1183">
        <f t="shared" si="19"/>
        <v>-60</v>
      </c>
      <c r="CA771" s="955"/>
      <c r="CB771" s="971"/>
      <c r="CC771" s="1184">
        <f t="shared" si="20"/>
        <v>0.7</v>
      </c>
      <c r="CD771" s="955"/>
      <c r="CE771" s="971"/>
      <c r="CF771" s="1191">
        <f>BE771*-1</f>
        <v>0</v>
      </c>
      <c r="CG771" s="1027"/>
      <c r="CH771" s="1028"/>
      <c r="CI771" s="1191">
        <f t="shared" ref="CI771:CI773" si="22">BQ771*-1</f>
        <v>0</v>
      </c>
      <c r="CJ771" s="955"/>
      <c r="CK771" s="971"/>
      <c r="CL771" s="1192">
        <f>CF771+CI771</f>
        <v>0</v>
      </c>
      <c r="CM771" s="955"/>
      <c r="CN771" s="971"/>
      <c r="CO771" s="1184">
        <f t="shared" si="21"/>
        <v>0</v>
      </c>
      <c r="CP771" s="955"/>
      <c r="CQ771" s="971"/>
      <c r="CR771" s="1319" t="s">
        <v>2524</v>
      </c>
      <c r="CS771" s="960"/>
      <c r="DL771" s="937"/>
    </row>
    <row r="772" spans="4:116" s="920" customFormat="1" ht="18.95" customHeight="1">
      <c r="D772" s="499" t="s">
        <v>3479</v>
      </c>
      <c r="E772" s="499"/>
      <c r="F772" s="499"/>
      <c r="I772" s="935"/>
      <c r="J772" s="3015"/>
      <c r="K772" s="3010"/>
      <c r="L772" s="3010"/>
      <c r="M772" s="3011"/>
      <c r="N772" s="3008"/>
      <c r="O772" s="2990"/>
      <c r="P772" s="2991"/>
      <c r="Q772" s="3008"/>
      <c r="R772" s="2990"/>
      <c r="S772" s="2990"/>
      <c r="T772" s="2990"/>
      <c r="U772" s="2991"/>
      <c r="V772" s="1176" t="s">
        <v>1759</v>
      </c>
      <c r="W772" s="984"/>
      <c r="X772" s="982" t="s">
        <v>737</v>
      </c>
      <c r="Y772" s="984"/>
      <c r="Z772" s="1169" t="s">
        <v>737</v>
      </c>
      <c r="AA772" s="1165"/>
      <c r="AB772" s="1169" t="s">
        <v>737</v>
      </c>
      <c r="AC772" s="1165"/>
      <c r="AD772" s="982" t="s">
        <v>1797</v>
      </c>
      <c r="AE772" s="1152"/>
      <c r="AF772" s="984"/>
      <c r="AG772" s="954">
        <v>200</v>
      </c>
      <c r="AH772" s="955"/>
      <c r="AI772" s="971"/>
      <c r="AJ772" s="1029">
        <v>20</v>
      </c>
      <c r="AK772" s="1027"/>
      <c r="AL772" s="1028"/>
      <c r="AM772" s="954">
        <v>180</v>
      </c>
      <c r="AN772" s="955"/>
      <c r="AO772" s="971"/>
      <c r="AP772" s="1183">
        <f t="shared" si="13"/>
        <v>-20</v>
      </c>
      <c r="AQ772" s="955"/>
      <c r="AR772" s="971"/>
      <c r="AS772" s="1184">
        <f t="shared" si="14"/>
        <v>0.9</v>
      </c>
      <c r="AT772" s="955"/>
      <c r="AU772" s="971"/>
      <c r="AV772" s="1029">
        <v>100</v>
      </c>
      <c r="AW772" s="1027"/>
      <c r="AX772" s="1028"/>
      <c r="AY772" s="2031">
        <f t="shared" si="15"/>
        <v>0</v>
      </c>
      <c r="AZ772" s="955"/>
      <c r="BA772" s="971"/>
      <c r="BB772" s="954">
        <v>95</v>
      </c>
      <c r="BC772" s="955"/>
      <c r="BD772" s="971"/>
      <c r="BE772" s="2031">
        <f t="shared" si="16"/>
        <v>-5</v>
      </c>
      <c r="BF772" s="955"/>
      <c r="BG772" s="971"/>
      <c r="BH772" s="1029">
        <v>0</v>
      </c>
      <c r="BI772" s="1027"/>
      <c r="BJ772" s="1028"/>
      <c r="BK772" s="2031">
        <f t="shared" si="17"/>
        <v>0</v>
      </c>
      <c r="BL772" s="955"/>
      <c r="BM772" s="971"/>
      <c r="BN772" s="954">
        <v>0</v>
      </c>
      <c r="BO772" s="955"/>
      <c r="BP772" s="971"/>
      <c r="BQ772" s="2031">
        <f t="shared" si="18"/>
        <v>0</v>
      </c>
      <c r="BR772" s="955"/>
      <c r="BS772" s="971"/>
      <c r="BT772" s="1029">
        <v>0</v>
      </c>
      <c r="BU772" s="1027"/>
      <c r="BV772" s="1028"/>
      <c r="BW772" s="954">
        <v>95</v>
      </c>
      <c r="BX772" s="955"/>
      <c r="BY772" s="971"/>
      <c r="BZ772" s="1183">
        <f t="shared" si="19"/>
        <v>-105</v>
      </c>
      <c r="CA772" s="955"/>
      <c r="CB772" s="971"/>
      <c r="CC772" s="1184">
        <f t="shared" si="20"/>
        <v>0.47499999999999998</v>
      </c>
      <c r="CD772" s="955"/>
      <c r="CE772" s="971"/>
      <c r="CF772" s="1191">
        <f>BE772*-1</f>
        <v>5</v>
      </c>
      <c r="CG772" s="1027"/>
      <c r="CH772" s="1028"/>
      <c r="CI772" s="1191">
        <f t="shared" si="22"/>
        <v>0</v>
      </c>
      <c r="CJ772" s="955"/>
      <c r="CK772" s="971"/>
      <c r="CL772" s="1192">
        <f>CF772+CI772</f>
        <v>5</v>
      </c>
      <c r="CM772" s="955"/>
      <c r="CN772" s="971"/>
      <c r="CO772" s="1184">
        <f t="shared" si="21"/>
        <v>0.05</v>
      </c>
      <c r="CP772" s="955"/>
      <c r="CQ772" s="971"/>
      <c r="CR772" s="1319" t="s">
        <v>2524</v>
      </c>
      <c r="CS772" s="960"/>
      <c r="DL772" s="937"/>
    </row>
    <row r="773" spans="4:116" s="920" customFormat="1" ht="18.95" customHeight="1">
      <c r="D773" s="499" t="s">
        <v>3479</v>
      </c>
      <c r="E773" s="499"/>
      <c r="F773" s="499"/>
      <c r="I773" s="935"/>
      <c r="J773" s="3015"/>
      <c r="K773" s="3010"/>
      <c r="L773" s="3010"/>
      <c r="M773" s="3011"/>
      <c r="N773" s="3008"/>
      <c r="O773" s="2990"/>
      <c r="P773" s="2991"/>
      <c r="Q773" s="2992"/>
      <c r="R773" s="2993"/>
      <c r="S773" s="2993"/>
      <c r="T773" s="2993"/>
      <c r="U773" s="2994"/>
      <c r="V773" s="1176" t="s">
        <v>1759</v>
      </c>
      <c r="W773" s="984"/>
      <c r="X773" s="1176" t="s">
        <v>1759</v>
      </c>
      <c r="Y773" s="984"/>
      <c r="Z773" s="1169" t="s">
        <v>737</v>
      </c>
      <c r="AA773" s="1165"/>
      <c r="AB773" s="1169" t="s">
        <v>737</v>
      </c>
      <c r="AC773" s="1165"/>
      <c r="AD773" s="982" t="s">
        <v>1798</v>
      </c>
      <c r="AE773" s="1152"/>
      <c r="AF773" s="984"/>
      <c r="AG773" s="954">
        <v>150</v>
      </c>
      <c r="AH773" s="955"/>
      <c r="AI773" s="971"/>
      <c r="AJ773" s="1029">
        <v>0</v>
      </c>
      <c r="AK773" s="1027"/>
      <c r="AL773" s="1028"/>
      <c r="AM773" s="954">
        <v>160</v>
      </c>
      <c r="AN773" s="955"/>
      <c r="AO773" s="971"/>
      <c r="AP773" s="1183">
        <f t="shared" si="13"/>
        <v>10</v>
      </c>
      <c r="AQ773" s="955"/>
      <c r="AR773" s="971"/>
      <c r="AS773" s="1184">
        <f t="shared" si="14"/>
        <v>1.0666666666666667</v>
      </c>
      <c r="AT773" s="955"/>
      <c r="AU773" s="971"/>
      <c r="AV773" s="1029">
        <v>160</v>
      </c>
      <c r="AW773" s="1027"/>
      <c r="AX773" s="1028"/>
      <c r="AY773" s="2031">
        <f t="shared" si="15"/>
        <v>0</v>
      </c>
      <c r="AZ773" s="955"/>
      <c r="BA773" s="971"/>
      <c r="BB773" s="954">
        <v>155</v>
      </c>
      <c r="BC773" s="955"/>
      <c r="BD773" s="971"/>
      <c r="BE773" s="2031">
        <f t="shared" si="16"/>
        <v>-5</v>
      </c>
      <c r="BF773" s="955"/>
      <c r="BG773" s="971"/>
      <c r="BH773" s="1029">
        <v>155</v>
      </c>
      <c r="BI773" s="1027"/>
      <c r="BJ773" s="1028"/>
      <c r="BK773" s="2031">
        <f t="shared" si="17"/>
        <v>0</v>
      </c>
      <c r="BL773" s="955"/>
      <c r="BM773" s="971"/>
      <c r="BN773" s="954">
        <v>152</v>
      </c>
      <c r="BO773" s="955"/>
      <c r="BP773" s="971"/>
      <c r="BQ773" s="2031">
        <f t="shared" si="18"/>
        <v>-3</v>
      </c>
      <c r="BR773" s="955"/>
      <c r="BS773" s="971"/>
      <c r="BT773" s="1029">
        <v>0</v>
      </c>
      <c r="BU773" s="1027"/>
      <c r="BV773" s="1028"/>
      <c r="BW773" s="954">
        <v>152</v>
      </c>
      <c r="BX773" s="955"/>
      <c r="BY773" s="971"/>
      <c r="BZ773" s="1183">
        <f t="shared" si="19"/>
        <v>2</v>
      </c>
      <c r="CA773" s="955"/>
      <c r="CB773" s="971"/>
      <c r="CC773" s="1184">
        <f t="shared" si="20"/>
        <v>1.0133333333333334</v>
      </c>
      <c r="CD773" s="955"/>
      <c r="CE773" s="971"/>
      <c r="CF773" s="1191">
        <f>BE773*-1</f>
        <v>5</v>
      </c>
      <c r="CG773" s="1027"/>
      <c r="CH773" s="1028"/>
      <c r="CI773" s="1191">
        <f t="shared" si="22"/>
        <v>3</v>
      </c>
      <c r="CJ773" s="955"/>
      <c r="CK773" s="971"/>
      <c r="CL773" s="1192">
        <f>CF773+CI773</f>
        <v>8</v>
      </c>
      <c r="CM773" s="955"/>
      <c r="CN773" s="971"/>
      <c r="CO773" s="1184">
        <f t="shared" si="21"/>
        <v>2.5396825396825397E-2</v>
      </c>
      <c r="CP773" s="955"/>
      <c r="CQ773" s="971"/>
      <c r="CR773" s="1319" t="s">
        <v>2524</v>
      </c>
      <c r="CS773" s="960"/>
      <c r="DL773" s="937"/>
    </row>
    <row r="774" spans="4:116" s="920" customFormat="1" ht="18.95" customHeight="1">
      <c r="D774" s="499" t="s">
        <v>3479</v>
      </c>
      <c r="E774" s="499"/>
      <c r="F774" s="499"/>
      <c r="I774" s="935"/>
      <c r="J774" s="3015"/>
      <c r="K774" s="3010"/>
      <c r="L774" s="3010"/>
      <c r="M774" s="3011"/>
      <c r="N774" s="3008"/>
      <c r="O774" s="2990"/>
      <c r="P774" s="2991"/>
      <c r="Q774" s="1218"/>
      <c r="R774" s="1218"/>
      <c r="S774" s="1218"/>
      <c r="T774" s="1218"/>
      <c r="U774" s="1218"/>
      <c r="V774" s="1218"/>
      <c r="W774" s="1218"/>
      <c r="X774" s="1218"/>
      <c r="Y774" s="1218"/>
      <c r="Z774" s="1218"/>
      <c r="AA774" s="1218"/>
      <c r="AB774" s="1218"/>
      <c r="AC774" s="1218"/>
      <c r="AD774" s="1219"/>
      <c r="AE774" s="1219"/>
      <c r="AF774" s="1220"/>
      <c r="AG774" s="1199">
        <f>AG773+AG772+AG771+AG770</f>
        <v>650</v>
      </c>
      <c r="AH774" s="1171"/>
      <c r="AI774" s="1172"/>
      <c r="AJ774" s="1199">
        <f>AJ773+AJ772+AJ771+AJ770</f>
        <v>70</v>
      </c>
      <c r="AK774" s="1171"/>
      <c r="AL774" s="1172"/>
      <c r="AM774" s="1199">
        <f>AM773+AM772+AM771+AM770</f>
        <v>635</v>
      </c>
      <c r="AN774" s="1171"/>
      <c r="AO774" s="1172"/>
      <c r="AP774" s="1200">
        <f t="shared" si="13"/>
        <v>-15</v>
      </c>
      <c r="AQ774" s="1171"/>
      <c r="AR774" s="1172"/>
      <c r="AS774" s="1201">
        <f t="shared" si="14"/>
        <v>0.97692307692307689</v>
      </c>
      <c r="AT774" s="1171"/>
      <c r="AU774" s="1172"/>
      <c r="AV774" s="1199">
        <f>AV773+AV772+AV771+AV770</f>
        <v>500</v>
      </c>
      <c r="AW774" s="1171"/>
      <c r="AX774" s="1172"/>
      <c r="AY774" s="2034">
        <f t="shared" si="15"/>
        <v>0</v>
      </c>
      <c r="AZ774" s="1011"/>
      <c r="BA774" s="1012"/>
      <c r="BB774" s="1199">
        <f>BB773+BB772+BB771+BB770</f>
        <v>489</v>
      </c>
      <c r="BC774" s="1171"/>
      <c r="BD774" s="1172"/>
      <c r="BE774" s="2032">
        <f t="shared" si="16"/>
        <v>-11</v>
      </c>
      <c r="BF774" s="1171"/>
      <c r="BG774" s="1172"/>
      <c r="BH774" s="1199">
        <f>BH773+BH772+BH771+BH770</f>
        <v>155</v>
      </c>
      <c r="BI774" s="1171"/>
      <c r="BJ774" s="1172"/>
      <c r="BK774" s="2034">
        <f t="shared" si="17"/>
        <v>0</v>
      </c>
      <c r="BL774" s="1011"/>
      <c r="BM774" s="1012"/>
      <c r="BN774" s="1199">
        <f>BN773+BN772+BN771+BN770</f>
        <v>152</v>
      </c>
      <c r="BO774" s="1171"/>
      <c r="BP774" s="1172"/>
      <c r="BQ774" s="2032">
        <f t="shared" si="18"/>
        <v>-3</v>
      </c>
      <c r="BR774" s="1171"/>
      <c r="BS774" s="1172"/>
      <c r="BT774" s="1199">
        <f>BT773+BT772+BT771+BT770</f>
        <v>99</v>
      </c>
      <c r="BU774" s="1171"/>
      <c r="BV774" s="1172"/>
      <c r="BW774" s="1199">
        <f>BW773+BW772+BW771+BW770</f>
        <v>486</v>
      </c>
      <c r="BX774" s="1171"/>
      <c r="BY774" s="1172"/>
      <c r="BZ774" s="1200">
        <f t="shared" si="19"/>
        <v>-164</v>
      </c>
      <c r="CA774" s="1171"/>
      <c r="CB774" s="1172"/>
      <c r="CC774" s="1201">
        <f t="shared" si="20"/>
        <v>0.74769230769230766</v>
      </c>
      <c r="CD774" s="1171"/>
      <c r="CE774" s="1172"/>
      <c r="CF774" s="1199">
        <f>CF773+CF772+CF771+CF770</f>
        <v>11</v>
      </c>
      <c r="CG774" s="1171"/>
      <c r="CH774" s="1172"/>
      <c r="CI774" s="1199">
        <f>CI773+CI772+CI771+CI770</f>
        <v>3</v>
      </c>
      <c r="CJ774" s="1171"/>
      <c r="CK774" s="1172"/>
      <c r="CL774" s="1199">
        <f>CL773+CL772+CL771+CL770</f>
        <v>14</v>
      </c>
      <c r="CM774" s="1171"/>
      <c r="CN774" s="1172"/>
      <c r="CO774" s="1201">
        <f t="shared" si="21"/>
        <v>2.1374045801526718E-2</v>
      </c>
      <c r="CP774" s="1171"/>
      <c r="CQ774" s="1172"/>
      <c r="CR774" s="1319" t="s">
        <v>2524</v>
      </c>
      <c r="CS774" s="960"/>
      <c r="DL774" s="937"/>
    </row>
    <row r="775" spans="4:116" s="920" customFormat="1" ht="18.95" customHeight="1">
      <c r="D775" s="499" t="s">
        <v>3479</v>
      </c>
      <c r="E775" s="499"/>
      <c r="F775" s="499"/>
      <c r="I775" s="935"/>
      <c r="J775" s="3015"/>
      <c r="K775" s="3010"/>
      <c r="L775" s="3010"/>
      <c r="M775" s="3011"/>
      <c r="N775" s="3008"/>
      <c r="O775" s="2990"/>
      <c r="P775" s="2991"/>
      <c r="Q775" s="2929" t="s">
        <v>1693</v>
      </c>
      <c r="R775" s="2952"/>
      <c r="S775" s="2952"/>
      <c r="T775" s="2952"/>
      <c r="U775" s="2931"/>
      <c r="V775" s="1176" t="s">
        <v>1759</v>
      </c>
      <c r="W775" s="984"/>
      <c r="X775" s="982" t="s">
        <v>737</v>
      </c>
      <c r="Y775" s="984"/>
      <c r="Z775" s="1169" t="s">
        <v>737</v>
      </c>
      <c r="AA775" s="1165"/>
      <c r="AB775" s="1169" t="s">
        <v>737</v>
      </c>
      <c r="AC775" s="1165"/>
      <c r="AD775" s="982" t="s">
        <v>1766</v>
      </c>
      <c r="AE775" s="1152"/>
      <c r="AF775" s="984"/>
      <c r="AG775" s="954">
        <v>100</v>
      </c>
      <c r="AH775" s="955"/>
      <c r="AI775" s="971"/>
      <c r="AJ775" s="1029">
        <v>0</v>
      </c>
      <c r="AK775" s="1027"/>
      <c r="AL775" s="1028"/>
      <c r="AM775" s="954">
        <v>105</v>
      </c>
      <c r="AN775" s="955"/>
      <c r="AO775" s="971"/>
      <c r="AP775" s="1183">
        <f t="shared" si="13"/>
        <v>5</v>
      </c>
      <c r="AQ775" s="955"/>
      <c r="AR775" s="971"/>
      <c r="AS775" s="1184">
        <f t="shared" si="14"/>
        <v>1.05</v>
      </c>
      <c r="AT775" s="955"/>
      <c r="AU775" s="971"/>
      <c r="AV775" s="1029">
        <v>100</v>
      </c>
      <c r="AW775" s="1027"/>
      <c r="AX775" s="1028"/>
      <c r="AY775" s="2031">
        <f t="shared" si="15"/>
        <v>0</v>
      </c>
      <c r="AZ775" s="955"/>
      <c r="BA775" s="971"/>
      <c r="BB775" s="954">
        <v>100</v>
      </c>
      <c r="BC775" s="955"/>
      <c r="BD775" s="971"/>
      <c r="BE775" s="2031">
        <f t="shared" si="16"/>
        <v>0</v>
      </c>
      <c r="BF775" s="955"/>
      <c r="BG775" s="971"/>
      <c r="BH775" s="1029">
        <v>0</v>
      </c>
      <c r="BI775" s="1027"/>
      <c r="BJ775" s="1028"/>
      <c r="BK775" s="2031">
        <f t="shared" si="17"/>
        <v>0</v>
      </c>
      <c r="BL775" s="955"/>
      <c r="BM775" s="971"/>
      <c r="BN775" s="954">
        <v>0</v>
      </c>
      <c r="BO775" s="955"/>
      <c r="BP775" s="971"/>
      <c r="BQ775" s="2031">
        <f t="shared" si="18"/>
        <v>0</v>
      </c>
      <c r="BR775" s="955"/>
      <c r="BS775" s="971"/>
      <c r="BT775" s="1029">
        <v>99</v>
      </c>
      <c r="BU775" s="1027"/>
      <c r="BV775" s="1028"/>
      <c r="BW775" s="954">
        <v>99</v>
      </c>
      <c r="BX775" s="955"/>
      <c r="BY775" s="971"/>
      <c r="BZ775" s="1183">
        <f t="shared" si="19"/>
        <v>-1</v>
      </c>
      <c r="CA775" s="955"/>
      <c r="CB775" s="971"/>
      <c r="CC775" s="1184">
        <f t="shared" si="20"/>
        <v>0.99</v>
      </c>
      <c r="CD775" s="955"/>
      <c r="CE775" s="971"/>
      <c r="CF775" s="1191">
        <f>BE775*-1</f>
        <v>0</v>
      </c>
      <c r="CG775" s="1027"/>
      <c r="CH775" s="1028"/>
      <c r="CI775" s="1191">
        <f>BQ775*-1</f>
        <v>0</v>
      </c>
      <c r="CJ775" s="955"/>
      <c r="CK775" s="971"/>
      <c r="CL775" s="1192">
        <f>CF775+CI775</f>
        <v>0</v>
      </c>
      <c r="CM775" s="955"/>
      <c r="CN775" s="971"/>
      <c r="CO775" s="1184">
        <f t="shared" si="21"/>
        <v>0</v>
      </c>
      <c r="CP775" s="955"/>
      <c r="CQ775" s="971"/>
      <c r="CR775" s="1319" t="s">
        <v>1663</v>
      </c>
      <c r="CS775" s="960"/>
      <c r="DL775" s="937"/>
    </row>
    <row r="776" spans="4:116" s="920" customFormat="1" ht="18.95" customHeight="1">
      <c r="D776" s="499" t="s">
        <v>3479</v>
      </c>
      <c r="E776" s="499"/>
      <c r="F776" s="499"/>
      <c r="I776" s="935"/>
      <c r="J776" s="3015"/>
      <c r="K776" s="3010"/>
      <c r="L776" s="3010"/>
      <c r="M776" s="3011"/>
      <c r="N776" s="3008"/>
      <c r="O776" s="2990"/>
      <c r="P776" s="2991"/>
      <c r="Q776" s="3008"/>
      <c r="R776" s="2990"/>
      <c r="S776" s="2990"/>
      <c r="T776" s="2990"/>
      <c r="U776" s="2991"/>
      <c r="V776" s="1176" t="s">
        <v>1759</v>
      </c>
      <c r="W776" s="984"/>
      <c r="X776" s="982" t="s">
        <v>737</v>
      </c>
      <c r="Y776" s="984"/>
      <c r="Z776" s="1169" t="s">
        <v>737</v>
      </c>
      <c r="AA776" s="1165"/>
      <c r="AB776" s="1169" t="s">
        <v>737</v>
      </c>
      <c r="AC776" s="1165"/>
      <c r="AD776" s="982" t="s">
        <v>1796</v>
      </c>
      <c r="AE776" s="1152"/>
      <c r="AF776" s="984"/>
      <c r="AG776" s="954">
        <v>200</v>
      </c>
      <c r="AH776" s="955"/>
      <c r="AI776" s="971"/>
      <c r="AJ776" s="1029">
        <v>50</v>
      </c>
      <c r="AK776" s="1027"/>
      <c r="AL776" s="1028"/>
      <c r="AM776" s="954">
        <v>180</v>
      </c>
      <c r="AN776" s="955"/>
      <c r="AO776" s="971"/>
      <c r="AP776" s="1183">
        <f t="shared" si="13"/>
        <v>-20</v>
      </c>
      <c r="AQ776" s="955"/>
      <c r="AR776" s="971"/>
      <c r="AS776" s="1184">
        <f t="shared" si="14"/>
        <v>0.9</v>
      </c>
      <c r="AT776" s="955"/>
      <c r="AU776" s="971"/>
      <c r="AV776" s="1029">
        <v>140</v>
      </c>
      <c r="AW776" s="1027"/>
      <c r="AX776" s="1028"/>
      <c r="AY776" s="2031">
        <f t="shared" si="15"/>
        <v>0</v>
      </c>
      <c r="AZ776" s="955"/>
      <c r="BA776" s="971"/>
      <c r="BB776" s="954">
        <v>140</v>
      </c>
      <c r="BC776" s="955"/>
      <c r="BD776" s="971"/>
      <c r="BE776" s="2031">
        <f t="shared" si="16"/>
        <v>0</v>
      </c>
      <c r="BF776" s="955"/>
      <c r="BG776" s="971"/>
      <c r="BH776" s="1029">
        <v>0</v>
      </c>
      <c r="BI776" s="1027"/>
      <c r="BJ776" s="1028"/>
      <c r="BK776" s="2031">
        <f t="shared" si="17"/>
        <v>0</v>
      </c>
      <c r="BL776" s="955"/>
      <c r="BM776" s="971"/>
      <c r="BN776" s="954">
        <v>0</v>
      </c>
      <c r="BO776" s="955"/>
      <c r="BP776" s="971"/>
      <c r="BQ776" s="2031">
        <f t="shared" si="18"/>
        <v>0</v>
      </c>
      <c r="BR776" s="955"/>
      <c r="BS776" s="971"/>
      <c r="BT776" s="1029">
        <v>0</v>
      </c>
      <c r="BU776" s="1027"/>
      <c r="BV776" s="1028"/>
      <c r="BW776" s="954">
        <v>140</v>
      </c>
      <c r="BX776" s="955"/>
      <c r="BY776" s="971"/>
      <c r="BZ776" s="1183">
        <f t="shared" si="19"/>
        <v>-60</v>
      </c>
      <c r="CA776" s="955"/>
      <c r="CB776" s="971"/>
      <c r="CC776" s="1184">
        <f t="shared" si="20"/>
        <v>0.7</v>
      </c>
      <c r="CD776" s="955"/>
      <c r="CE776" s="971"/>
      <c r="CF776" s="1191">
        <f>BE776*-1</f>
        <v>0</v>
      </c>
      <c r="CG776" s="1027"/>
      <c r="CH776" s="1028"/>
      <c r="CI776" s="1191">
        <f t="shared" ref="CI776:CI778" si="23">BQ776*-1</f>
        <v>0</v>
      </c>
      <c r="CJ776" s="955"/>
      <c r="CK776" s="971"/>
      <c r="CL776" s="1192">
        <f>CF776+CI776</f>
        <v>0</v>
      </c>
      <c r="CM776" s="955"/>
      <c r="CN776" s="971"/>
      <c r="CO776" s="1184">
        <f t="shared" si="21"/>
        <v>0</v>
      </c>
      <c r="CP776" s="955"/>
      <c r="CQ776" s="971"/>
      <c r="CR776" s="1319" t="s">
        <v>1663</v>
      </c>
      <c r="CS776" s="960"/>
      <c r="DL776" s="937"/>
    </row>
    <row r="777" spans="4:116" s="920" customFormat="1" ht="18.95" customHeight="1">
      <c r="D777" s="499" t="s">
        <v>3479</v>
      </c>
      <c r="E777" s="499"/>
      <c r="F777" s="499"/>
      <c r="I777" s="935"/>
      <c r="J777" s="3015"/>
      <c r="K777" s="3010"/>
      <c r="L777" s="3010"/>
      <c r="M777" s="3011"/>
      <c r="N777" s="3008"/>
      <c r="O777" s="2990"/>
      <c r="P777" s="2991"/>
      <c r="Q777" s="3008"/>
      <c r="R777" s="2990"/>
      <c r="S777" s="2990"/>
      <c r="T777" s="2990"/>
      <c r="U777" s="2991"/>
      <c r="V777" s="1176" t="s">
        <v>1759</v>
      </c>
      <c r="W777" s="984"/>
      <c r="X777" s="982" t="s">
        <v>737</v>
      </c>
      <c r="Y777" s="984"/>
      <c r="Z777" s="1169" t="s">
        <v>737</v>
      </c>
      <c r="AA777" s="1165"/>
      <c r="AB777" s="1169" t="s">
        <v>737</v>
      </c>
      <c r="AC777" s="1165"/>
      <c r="AD777" s="982" t="s">
        <v>1797</v>
      </c>
      <c r="AE777" s="1152"/>
      <c r="AF777" s="984"/>
      <c r="AG777" s="954">
        <v>200</v>
      </c>
      <c r="AH777" s="955"/>
      <c r="AI777" s="971"/>
      <c r="AJ777" s="1029">
        <v>20</v>
      </c>
      <c r="AK777" s="1027"/>
      <c r="AL777" s="1028"/>
      <c r="AM777" s="954">
        <v>170</v>
      </c>
      <c r="AN777" s="955"/>
      <c r="AO777" s="971"/>
      <c r="AP777" s="1183">
        <f t="shared" si="13"/>
        <v>-30</v>
      </c>
      <c r="AQ777" s="955"/>
      <c r="AR777" s="971"/>
      <c r="AS777" s="1184">
        <f t="shared" si="14"/>
        <v>0.85</v>
      </c>
      <c r="AT777" s="955"/>
      <c r="AU777" s="971"/>
      <c r="AV777" s="1029">
        <v>98</v>
      </c>
      <c r="AW777" s="1027"/>
      <c r="AX777" s="1028"/>
      <c r="AY777" s="2031">
        <f t="shared" si="15"/>
        <v>1</v>
      </c>
      <c r="AZ777" s="955"/>
      <c r="BA777" s="971"/>
      <c r="BB777" s="954">
        <v>97</v>
      </c>
      <c r="BC777" s="955"/>
      <c r="BD777" s="971"/>
      <c r="BE777" s="2031">
        <f t="shared" si="16"/>
        <v>0</v>
      </c>
      <c r="BF777" s="955"/>
      <c r="BG777" s="971"/>
      <c r="BH777" s="1029">
        <v>0</v>
      </c>
      <c r="BI777" s="1027"/>
      <c r="BJ777" s="1028"/>
      <c r="BK777" s="2031">
        <f t="shared" si="17"/>
        <v>0</v>
      </c>
      <c r="BL777" s="955"/>
      <c r="BM777" s="971"/>
      <c r="BN777" s="954">
        <v>0</v>
      </c>
      <c r="BO777" s="955"/>
      <c r="BP777" s="971"/>
      <c r="BQ777" s="2031">
        <f t="shared" si="18"/>
        <v>0</v>
      </c>
      <c r="BR777" s="955"/>
      <c r="BS777" s="971"/>
      <c r="BT777" s="1029">
        <v>0</v>
      </c>
      <c r="BU777" s="1027"/>
      <c r="BV777" s="1028"/>
      <c r="BW777" s="954">
        <v>80</v>
      </c>
      <c r="BX777" s="955"/>
      <c r="BY777" s="971"/>
      <c r="BZ777" s="1183">
        <f t="shared" si="19"/>
        <v>-120</v>
      </c>
      <c r="CA777" s="955"/>
      <c r="CB777" s="971"/>
      <c r="CC777" s="1184">
        <f t="shared" si="20"/>
        <v>0.4</v>
      </c>
      <c r="CD777" s="955"/>
      <c r="CE777" s="971"/>
      <c r="CF777" s="1191">
        <f>BE777*-1</f>
        <v>0</v>
      </c>
      <c r="CG777" s="1027"/>
      <c r="CH777" s="1028"/>
      <c r="CI777" s="1191">
        <f t="shared" si="23"/>
        <v>0</v>
      </c>
      <c r="CJ777" s="955"/>
      <c r="CK777" s="971"/>
      <c r="CL777" s="1192">
        <f>CF777+CI777</f>
        <v>0</v>
      </c>
      <c r="CM777" s="955"/>
      <c r="CN777" s="971"/>
      <c r="CO777" s="1184">
        <f t="shared" si="21"/>
        <v>0</v>
      </c>
      <c r="CP777" s="955"/>
      <c r="CQ777" s="971"/>
      <c r="CR777" s="1319" t="s">
        <v>1663</v>
      </c>
      <c r="CS777" s="960"/>
      <c r="DL777" s="937"/>
    </row>
    <row r="778" spans="4:116" s="920" customFormat="1" ht="18.95" customHeight="1">
      <c r="D778" s="499" t="s">
        <v>3479</v>
      </c>
      <c r="E778" s="499"/>
      <c r="F778" s="499"/>
      <c r="I778" s="935"/>
      <c r="J778" s="3015"/>
      <c r="K778" s="3010"/>
      <c r="L778" s="3010"/>
      <c r="M778" s="3011"/>
      <c r="N778" s="3008"/>
      <c r="O778" s="2990"/>
      <c r="P778" s="2991"/>
      <c r="Q778" s="2992"/>
      <c r="R778" s="2993"/>
      <c r="S778" s="2993"/>
      <c r="T778" s="2993"/>
      <c r="U778" s="2994"/>
      <c r="V778" s="1176" t="s">
        <v>1759</v>
      </c>
      <c r="W778" s="984"/>
      <c r="X778" s="1176" t="s">
        <v>1759</v>
      </c>
      <c r="Y778" s="984"/>
      <c r="Z778" s="1169" t="s">
        <v>737</v>
      </c>
      <c r="AA778" s="1165"/>
      <c r="AB778" s="1169" t="s">
        <v>737</v>
      </c>
      <c r="AC778" s="1165"/>
      <c r="AD778" s="982" t="s">
        <v>1798</v>
      </c>
      <c r="AE778" s="1152"/>
      <c r="AF778" s="984"/>
      <c r="AG778" s="954">
        <v>150</v>
      </c>
      <c r="AH778" s="955"/>
      <c r="AI778" s="971"/>
      <c r="AJ778" s="1029">
        <v>0</v>
      </c>
      <c r="AK778" s="1027"/>
      <c r="AL778" s="1028"/>
      <c r="AM778" s="954">
        <v>160</v>
      </c>
      <c r="AN778" s="955"/>
      <c r="AO778" s="971"/>
      <c r="AP778" s="1183">
        <f t="shared" si="13"/>
        <v>10</v>
      </c>
      <c r="AQ778" s="955"/>
      <c r="AR778" s="971"/>
      <c r="AS778" s="1184">
        <f t="shared" si="14"/>
        <v>1.0666666666666667</v>
      </c>
      <c r="AT778" s="955"/>
      <c r="AU778" s="971"/>
      <c r="AV778" s="1029">
        <v>160</v>
      </c>
      <c r="AW778" s="1027"/>
      <c r="AX778" s="1028"/>
      <c r="AY778" s="2031">
        <f t="shared" si="15"/>
        <v>5</v>
      </c>
      <c r="AZ778" s="955"/>
      <c r="BA778" s="971"/>
      <c r="BB778" s="954">
        <v>155</v>
      </c>
      <c r="BC778" s="955"/>
      <c r="BD778" s="971"/>
      <c r="BE778" s="2031">
        <f t="shared" si="16"/>
        <v>0</v>
      </c>
      <c r="BF778" s="955"/>
      <c r="BG778" s="971"/>
      <c r="BH778" s="1029">
        <v>155</v>
      </c>
      <c r="BI778" s="1027"/>
      <c r="BJ778" s="1028"/>
      <c r="BK778" s="2031">
        <f t="shared" si="17"/>
        <v>3</v>
      </c>
      <c r="BL778" s="955"/>
      <c r="BM778" s="971"/>
      <c r="BN778" s="954">
        <v>152</v>
      </c>
      <c r="BO778" s="955"/>
      <c r="BP778" s="971"/>
      <c r="BQ778" s="2031">
        <f t="shared" si="18"/>
        <v>-3</v>
      </c>
      <c r="BR778" s="955"/>
      <c r="BS778" s="971"/>
      <c r="BT778" s="1029">
        <v>0</v>
      </c>
      <c r="BU778" s="1027"/>
      <c r="BV778" s="1028"/>
      <c r="BW778" s="954">
        <v>155</v>
      </c>
      <c r="BX778" s="955"/>
      <c r="BY778" s="971"/>
      <c r="BZ778" s="1183">
        <f t="shared" si="19"/>
        <v>5</v>
      </c>
      <c r="CA778" s="955"/>
      <c r="CB778" s="971"/>
      <c r="CC778" s="1184">
        <f t="shared" si="20"/>
        <v>1.0333333333333334</v>
      </c>
      <c r="CD778" s="955"/>
      <c r="CE778" s="971"/>
      <c r="CF778" s="1191">
        <f>BE778*-1</f>
        <v>0</v>
      </c>
      <c r="CG778" s="1027"/>
      <c r="CH778" s="1028"/>
      <c r="CI778" s="1191">
        <f t="shared" si="23"/>
        <v>3</v>
      </c>
      <c r="CJ778" s="955"/>
      <c r="CK778" s="971"/>
      <c r="CL778" s="1192">
        <f>CF778+CI778</f>
        <v>3</v>
      </c>
      <c r="CM778" s="955"/>
      <c r="CN778" s="971"/>
      <c r="CO778" s="1184">
        <f t="shared" si="21"/>
        <v>9.5238095238095247E-3</v>
      </c>
      <c r="CP778" s="955"/>
      <c r="CQ778" s="971"/>
      <c r="CR778" s="1319" t="s">
        <v>1663</v>
      </c>
      <c r="CS778" s="960"/>
      <c r="DL778" s="937"/>
    </row>
    <row r="779" spans="4:116" s="920" customFormat="1" ht="18.95" customHeight="1">
      <c r="D779" s="499" t="s">
        <v>3479</v>
      </c>
      <c r="E779" s="499"/>
      <c r="F779" s="499"/>
      <c r="I779" s="935"/>
      <c r="J779" s="3012"/>
      <c r="K779" s="3013"/>
      <c r="L779" s="3013"/>
      <c r="M779" s="3014"/>
      <c r="N779" s="2992"/>
      <c r="O779" s="2993"/>
      <c r="P779" s="2994"/>
      <c r="Q779" s="1218"/>
      <c r="R779" s="1218"/>
      <c r="S779" s="1218"/>
      <c r="T779" s="1218"/>
      <c r="U779" s="1218"/>
      <c r="V779" s="1218"/>
      <c r="W779" s="1218"/>
      <c r="X779" s="1218"/>
      <c r="Y779" s="1218"/>
      <c r="Z779" s="1218"/>
      <c r="AA779" s="1218"/>
      <c r="AB779" s="1218"/>
      <c r="AC779" s="1218"/>
      <c r="AD779" s="1219"/>
      <c r="AE779" s="1219"/>
      <c r="AF779" s="1220"/>
      <c r="AG779" s="1199">
        <f>AG778+AG777+AG776+AG775</f>
        <v>650</v>
      </c>
      <c r="AH779" s="1171"/>
      <c r="AI779" s="1172"/>
      <c r="AJ779" s="1199">
        <f>AJ778+AJ777+AJ776+AJ775</f>
        <v>70</v>
      </c>
      <c r="AK779" s="1171"/>
      <c r="AL779" s="1172"/>
      <c r="AM779" s="1199">
        <f>AM778+AM777+AM776+AM775</f>
        <v>615</v>
      </c>
      <c r="AN779" s="1171"/>
      <c r="AO779" s="1172"/>
      <c r="AP779" s="1200">
        <f t="shared" si="13"/>
        <v>-35</v>
      </c>
      <c r="AQ779" s="1171"/>
      <c r="AR779" s="1172"/>
      <c r="AS779" s="1201">
        <f t="shared" si="14"/>
        <v>0.94615384615384612</v>
      </c>
      <c r="AT779" s="1171"/>
      <c r="AU779" s="1172"/>
      <c r="AV779" s="1199">
        <f>AV778+AV777+AV776+AV775</f>
        <v>498</v>
      </c>
      <c r="AW779" s="1171"/>
      <c r="AX779" s="1172"/>
      <c r="AY779" s="2034">
        <f t="shared" si="15"/>
        <v>6</v>
      </c>
      <c r="AZ779" s="1011"/>
      <c r="BA779" s="1012"/>
      <c r="BB779" s="1199">
        <f>BB778+BB777+BB776+BB775</f>
        <v>492</v>
      </c>
      <c r="BC779" s="1171"/>
      <c r="BD779" s="1172"/>
      <c r="BE779" s="2032">
        <f t="shared" si="16"/>
        <v>0</v>
      </c>
      <c r="BF779" s="1171"/>
      <c r="BG779" s="1172"/>
      <c r="BH779" s="1199">
        <f>BH778+BH777+BH776+BH775</f>
        <v>155</v>
      </c>
      <c r="BI779" s="1171"/>
      <c r="BJ779" s="1172"/>
      <c r="BK779" s="2034">
        <f t="shared" si="17"/>
        <v>3</v>
      </c>
      <c r="BL779" s="1011"/>
      <c r="BM779" s="1012"/>
      <c r="BN779" s="1199">
        <f>BN778+BN777+BN776+BN775</f>
        <v>152</v>
      </c>
      <c r="BO779" s="1171"/>
      <c r="BP779" s="1172"/>
      <c r="BQ779" s="2032">
        <f t="shared" si="18"/>
        <v>-3</v>
      </c>
      <c r="BR779" s="1171"/>
      <c r="BS779" s="1172"/>
      <c r="BT779" s="1199">
        <f>BT778+BT777+BT776+BT775</f>
        <v>99</v>
      </c>
      <c r="BU779" s="1171"/>
      <c r="BV779" s="1172"/>
      <c r="BW779" s="1199">
        <f>BW778+BW777+BW776+BW775</f>
        <v>474</v>
      </c>
      <c r="BX779" s="1171"/>
      <c r="BY779" s="1172"/>
      <c r="BZ779" s="1200">
        <f t="shared" si="19"/>
        <v>-176</v>
      </c>
      <c r="CA779" s="1171"/>
      <c r="CB779" s="1172"/>
      <c r="CC779" s="1201">
        <f t="shared" si="20"/>
        <v>0.72923076923076924</v>
      </c>
      <c r="CD779" s="1171"/>
      <c r="CE779" s="1172"/>
      <c r="CF779" s="1199">
        <f>CF778+CF777+CF776+CF775</f>
        <v>0</v>
      </c>
      <c r="CG779" s="1171"/>
      <c r="CH779" s="1172"/>
      <c r="CI779" s="1199">
        <f>CI778+CI777+CI776+CI775</f>
        <v>3</v>
      </c>
      <c r="CJ779" s="1171"/>
      <c r="CK779" s="1172"/>
      <c r="CL779" s="1199">
        <f>CL778+CL777+CL776+CL775</f>
        <v>3</v>
      </c>
      <c r="CM779" s="1171"/>
      <c r="CN779" s="1172"/>
      <c r="CO779" s="1201">
        <f t="shared" si="21"/>
        <v>4.5941807044410417E-3</v>
      </c>
      <c r="CP779" s="1171"/>
      <c r="CQ779" s="1172"/>
      <c r="CR779" s="1319" t="s">
        <v>1663</v>
      </c>
      <c r="CS779" s="960"/>
      <c r="DL779" s="937"/>
    </row>
    <row r="780" spans="4:116" s="920" customFormat="1" ht="18.95" customHeight="1">
      <c r="D780" s="499" t="s">
        <v>3479</v>
      </c>
      <c r="E780" s="499"/>
      <c r="F780" s="499"/>
      <c r="I780" s="935"/>
      <c r="J780" s="1185"/>
      <c r="K780" s="1186"/>
      <c r="L780" s="1186"/>
      <c r="M780" s="1186"/>
      <c r="N780" s="1186"/>
      <c r="O780" s="1186"/>
      <c r="P780" s="1186"/>
      <c r="Q780" s="1186"/>
      <c r="R780" s="1186"/>
      <c r="S780" s="1186"/>
      <c r="T780" s="1186"/>
      <c r="U780" s="1186"/>
      <c r="V780" s="1186"/>
      <c r="W780" s="1186"/>
      <c r="X780" s="1186"/>
      <c r="Y780" s="1186"/>
      <c r="Z780" s="1186"/>
      <c r="AA780" s="1186"/>
      <c r="AB780" s="1186"/>
      <c r="AC780" s="1221"/>
      <c r="AD780" s="1221" t="s">
        <v>1803</v>
      </c>
      <c r="AE780" s="1221"/>
      <c r="AF780" s="1222"/>
      <c r="AG780" s="1205">
        <f>AG779+AG774</f>
        <v>1300</v>
      </c>
      <c r="AH780" s="1206"/>
      <c r="AI780" s="1207"/>
      <c r="AJ780" s="1205">
        <f>AJ779+AJ774</f>
        <v>140</v>
      </c>
      <c r="AK780" s="1206"/>
      <c r="AL780" s="1207"/>
      <c r="AM780" s="1205">
        <f>AM779+AM774</f>
        <v>1250</v>
      </c>
      <c r="AN780" s="1206"/>
      <c r="AO780" s="1207"/>
      <c r="AP780" s="1223">
        <f t="shared" si="13"/>
        <v>-50</v>
      </c>
      <c r="AQ780" s="1206"/>
      <c r="AR780" s="1207"/>
      <c r="AS780" s="1224">
        <f t="shared" si="14"/>
        <v>0.96153846153846156</v>
      </c>
      <c r="AT780" s="1206"/>
      <c r="AU780" s="1207"/>
      <c r="AV780" s="1205">
        <f>AV779+AV774</f>
        <v>998</v>
      </c>
      <c r="AW780" s="1206"/>
      <c r="AX780" s="1207"/>
      <c r="AY780" s="2035">
        <f t="shared" si="15"/>
        <v>17</v>
      </c>
      <c r="AZ780" s="2036"/>
      <c r="BA780" s="2037"/>
      <c r="BB780" s="1205">
        <f>BB779+BB774</f>
        <v>981</v>
      </c>
      <c r="BC780" s="1206"/>
      <c r="BD780" s="1207"/>
      <c r="BE780" s="2033">
        <f t="shared" si="16"/>
        <v>0</v>
      </c>
      <c r="BF780" s="1206"/>
      <c r="BG780" s="1207"/>
      <c r="BH780" s="1205">
        <f>BH779+BH774</f>
        <v>310</v>
      </c>
      <c r="BI780" s="1206"/>
      <c r="BJ780" s="1207"/>
      <c r="BK780" s="2035">
        <f t="shared" si="17"/>
        <v>6</v>
      </c>
      <c r="BL780" s="2036"/>
      <c r="BM780" s="2037"/>
      <c r="BN780" s="1205">
        <f>BN779+BN774</f>
        <v>304</v>
      </c>
      <c r="BO780" s="1206"/>
      <c r="BP780" s="1207"/>
      <c r="BQ780" s="2033">
        <f t="shared" si="18"/>
        <v>-6</v>
      </c>
      <c r="BR780" s="1206"/>
      <c r="BS780" s="1207"/>
      <c r="BT780" s="1205">
        <f>BT779+BT774</f>
        <v>198</v>
      </c>
      <c r="BU780" s="1206"/>
      <c r="BV780" s="1207"/>
      <c r="BW780" s="1205">
        <f>BW779+BW774</f>
        <v>960</v>
      </c>
      <c r="BX780" s="1206"/>
      <c r="BY780" s="1207"/>
      <c r="BZ780" s="1223">
        <f t="shared" si="19"/>
        <v>-340</v>
      </c>
      <c r="CA780" s="1206"/>
      <c r="CB780" s="1207"/>
      <c r="CC780" s="1224">
        <f t="shared" si="20"/>
        <v>0.7384615384615385</v>
      </c>
      <c r="CD780" s="1206"/>
      <c r="CE780" s="1207"/>
      <c r="CF780" s="1205">
        <f>CF779+CF774</f>
        <v>11</v>
      </c>
      <c r="CG780" s="1206"/>
      <c r="CH780" s="1207"/>
      <c r="CI780" s="1205">
        <f>CI779+CI774</f>
        <v>6</v>
      </c>
      <c r="CJ780" s="1206"/>
      <c r="CK780" s="1207"/>
      <c r="CL780" s="1205">
        <f>CL779+CL774</f>
        <v>17</v>
      </c>
      <c r="CM780" s="1206"/>
      <c r="CN780" s="1207"/>
      <c r="CO780" s="1224">
        <f t="shared" si="21"/>
        <v>1.2996941896024464E-2</v>
      </c>
      <c r="CP780" s="1206"/>
      <c r="CQ780" s="1207"/>
      <c r="CR780" s="1319" t="s">
        <v>1663</v>
      </c>
      <c r="CS780" s="960"/>
      <c r="DL780" s="937"/>
    </row>
    <row r="781" spans="4:116" s="920" customFormat="1" ht="18.95" customHeight="1" thickBot="1">
      <c r="D781" s="499" t="s">
        <v>3479</v>
      </c>
      <c r="E781" s="499"/>
      <c r="F781" s="499"/>
      <c r="I781" s="935"/>
      <c r="DL781" s="937"/>
    </row>
    <row r="782" spans="4:116" s="920" customFormat="1" ht="18.95" customHeight="1">
      <c r="D782" s="499" t="s">
        <v>3479</v>
      </c>
      <c r="E782" s="499"/>
      <c r="F782" s="499"/>
      <c r="I782" s="935"/>
      <c r="J782" s="1000"/>
      <c r="K782" s="1000"/>
      <c r="L782" s="1000"/>
      <c r="M782" s="1000"/>
      <c r="N782" s="1000"/>
      <c r="O782" s="1000"/>
      <c r="P782" s="1000"/>
      <c r="Q782" s="1000"/>
      <c r="R782" s="1000"/>
      <c r="S782" s="1000"/>
      <c r="T782" s="1000"/>
      <c r="U782" s="1000"/>
      <c r="V782" s="1000"/>
      <c r="W782" s="1000"/>
      <c r="X782" s="1000"/>
      <c r="Y782" s="1000"/>
      <c r="Z782" s="1000"/>
      <c r="AA782" s="1000"/>
      <c r="AB782" s="1000"/>
      <c r="AC782" s="1000"/>
      <c r="AD782" s="1000"/>
      <c r="AE782" s="1000"/>
      <c r="AF782" s="1000"/>
      <c r="AG782" s="1000"/>
      <c r="AH782" s="1000"/>
      <c r="AI782" s="1000"/>
      <c r="AJ782" s="1000"/>
      <c r="AK782" s="1000"/>
      <c r="AL782" s="1000"/>
      <c r="AM782" s="1000"/>
      <c r="AN782" s="1000"/>
      <c r="AO782" s="1000"/>
      <c r="AP782" s="1000"/>
      <c r="AQ782" s="1000"/>
      <c r="AR782" s="1000"/>
      <c r="AS782" s="1000"/>
      <c r="AT782" s="1000"/>
      <c r="AU782" s="1000"/>
      <c r="AV782" s="1000"/>
      <c r="AW782" s="1000"/>
      <c r="AX782" s="1000"/>
      <c r="AY782" s="1000"/>
      <c r="AZ782" s="1000"/>
      <c r="BA782" s="1000"/>
      <c r="BB782" s="1000"/>
      <c r="BC782" s="1000"/>
      <c r="BD782" s="1000"/>
      <c r="BE782" s="1000"/>
      <c r="BF782" s="1000"/>
      <c r="BG782" s="1000"/>
      <c r="BH782" s="1000"/>
      <c r="BI782" s="1000"/>
      <c r="BJ782" s="1000"/>
      <c r="BK782" s="1000"/>
      <c r="BL782" s="1000"/>
      <c r="BM782" s="1000"/>
      <c r="BN782" s="1000"/>
      <c r="BO782" s="1000"/>
      <c r="BP782" s="1000"/>
      <c r="BQ782" s="1000"/>
      <c r="BR782" s="1000"/>
      <c r="BS782" s="1000"/>
      <c r="BT782" s="1000"/>
      <c r="BU782" s="1000"/>
      <c r="BV782" s="1000"/>
      <c r="BW782" s="1000"/>
      <c r="BX782" s="1000"/>
      <c r="BY782" s="1000"/>
      <c r="BZ782" s="1000"/>
      <c r="CA782" s="1000"/>
      <c r="CB782" s="1000"/>
      <c r="CC782" s="1000"/>
      <c r="CD782" s="1000"/>
      <c r="CE782" s="1000"/>
      <c r="CF782" s="1000"/>
      <c r="CG782" s="1000"/>
      <c r="CH782" s="1000"/>
      <c r="CI782" s="1000"/>
      <c r="CJ782" s="1000"/>
      <c r="CK782" s="1000"/>
      <c r="CL782" s="1000"/>
      <c r="CM782" s="1000"/>
      <c r="CN782" s="1000"/>
      <c r="CO782" s="1000"/>
      <c r="CP782" s="1000"/>
      <c r="CQ782" s="1000"/>
      <c r="CR782" s="1000"/>
      <c r="CS782" s="1000"/>
      <c r="CT782" s="1000"/>
      <c r="CU782" s="1000"/>
      <c r="CV782" s="1000"/>
      <c r="CW782" s="1000"/>
      <c r="CX782" s="1000"/>
      <c r="CY782" s="1000"/>
      <c r="CZ782" s="1000"/>
      <c r="DA782" s="1000"/>
      <c r="DB782" s="1000"/>
      <c r="DC782" s="1000"/>
      <c r="DD782" s="1000"/>
      <c r="DE782" s="1000"/>
      <c r="DF782" s="1000"/>
      <c r="DG782" s="1000"/>
      <c r="DH782" s="1000"/>
      <c r="DI782" s="1000"/>
      <c r="DJ782" s="1000"/>
      <c r="DK782" s="1000"/>
      <c r="DL782" s="937"/>
    </row>
    <row r="783" spans="4:116" s="920" customFormat="1" ht="18.95" customHeight="1">
      <c r="D783" s="499" t="s">
        <v>3479</v>
      </c>
      <c r="E783" s="499"/>
      <c r="F783" s="499"/>
      <c r="I783" s="935"/>
      <c r="J783" s="988" t="s">
        <v>3152</v>
      </c>
      <c r="DL783" s="937"/>
    </row>
    <row r="784" spans="4:116" s="920" customFormat="1" ht="18.95" customHeight="1">
      <c r="D784" s="499" t="s">
        <v>3479</v>
      </c>
      <c r="E784" s="499"/>
      <c r="F784" s="499"/>
      <c r="I784" s="935"/>
      <c r="J784" s="2995" t="s">
        <v>1829</v>
      </c>
      <c r="K784" s="2996"/>
      <c r="L784" s="2996"/>
      <c r="M784" s="2996"/>
      <c r="N784" s="2996"/>
      <c r="O784" s="2996"/>
      <c r="P784" s="2996"/>
      <c r="Q784" s="2996"/>
      <c r="R784" s="2996"/>
      <c r="S784" s="2996"/>
      <c r="T784" s="2996"/>
      <c r="U784" s="2997"/>
      <c r="V784" s="2810" t="s">
        <v>3153</v>
      </c>
      <c r="W784" s="2811"/>
      <c r="X784" s="2811"/>
      <c r="Y784" s="2812"/>
      <c r="Z784" s="2317" t="s">
        <v>1800</v>
      </c>
      <c r="AA784" s="2318"/>
      <c r="AB784" s="2318"/>
      <c r="AC784" s="2318"/>
      <c r="AD784" s="2318"/>
      <c r="AE784" s="2318"/>
      <c r="AF784" s="2318"/>
      <c r="AG784" s="2318"/>
      <c r="AH784" s="2318"/>
      <c r="AI784" s="2318"/>
      <c r="AJ784" s="2318"/>
      <c r="AK784" s="2318"/>
      <c r="AL784" s="2318"/>
      <c r="AM784" s="2318"/>
      <c r="AN784" s="2319"/>
      <c r="AO784" s="1205" t="s">
        <v>1805</v>
      </c>
      <c r="AP784" s="1206"/>
      <c r="AQ784" s="1206"/>
      <c r="AR784" s="1206"/>
      <c r="AS784" s="1206"/>
      <c r="AT784" s="1206"/>
      <c r="AU784" s="1206"/>
      <c r="AV784" s="1206"/>
      <c r="AW784" s="1206"/>
      <c r="AX784" s="1206"/>
      <c r="AY784" s="1206"/>
      <c r="AZ784" s="1206"/>
      <c r="BA784" s="1206"/>
      <c r="BB784" s="1206"/>
      <c r="BC784" s="1206"/>
      <c r="BD784" s="1206"/>
      <c r="BE784" s="1206"/>
      <c r="BF784" s="1206"/>
      <c r="BG784" s="1206"/>
      <c r="BH784" s="1206"/>
      <c r="BI784" s="1206"/>
      <c r="BJ784" s="1206"/>
      <c r="BK784" s="1206"/>
      <c r="BL784" s="1206"/>
      <c r="BM784" s="1206"/>
      <c r="BN784" s="1206"/>
      <c r="BO784" s="1206"/>
      <c r="BP784" s="1206"/>
      <c r="BQ784" s="1206"/>
      <c r="BR784" s="1207"/>
      <c r="BS784" s="1205" t="s">
        <v>1808</v>
      </c>
      <c r="BT784" s="1206"/>
      <c r="BU784" s="1206"/>
      <c r="BV784" s="1206"/>
      <c r="BW784" s="1206"/>
      <c r="BX784" s="1206"/>
      <c r="BY784" s="1206"/>
      <c r="BZ784" s="1206"/>
      <c r="CA784" s="1206"/>
      <c r="CB784" s="1206"/>
      <c r="CC784" s="1206"/>
      <c r="CD784" s="1206"/>
      <c r="CE784" s="1206"/>
      <c r="CF784" s="1206"/>
      <c r="CG784" s="1206"/>
      <c r="CH784" s="1206"/>
      <c r="CI784" s="1206"/>
      <c r="CJ784" s="1206"/>
      <c r="CK784" s="1206"/>
      <c r="CL784" s="1206"/>
      <c r="CM784" s="1206"/>
      <c r="CN784" s="1206"/>
      <c r="CO784" s="1206"/>
      <c r="CP784" s="1206"/>
      <c r="CQ784" s="1206"/>
      <c r="CR784" s="1206"/>
      <c r="CS784" s="1206"/>
      <c r="CT784" s="1206"/>
      <c r="CU784" s="1206"/>
      <c r="CV784" s="1207"/>
      <c r="CW784" s="3247" t="s">
        <v>1809</v>
      </c>
      <c r="CX784" s="3248"/>
      <c r="CY784" s="3248"/>
      <c r="CZ784" s="3248"/>
      <c r="DA784" s="3248"/>
      <c r="DB784" s="3248"/>
      <c r="DC784" s="3248"/>
      <c r="DD784" s="3248"/>
      <c r="DE784" s="3248"/>
      <c r="DF784" s="3248"/>
      <c r="DG784" s="3248"/>
      <c r="DH784" s="3248"/>
      <c r="DI784" s="3248"/>
      <c r="DJ784" s="3248"/>
      <c r="DK784" s="3249"/>
      <c r="DL784" s="937"/>
    </row>
    <row r="785" spans="4:116" s="920" customFormat="1" ht="18.95" customHeight="1">
      <c r="D785" s="499" t="s">
        <v>3479</v>
      </c>
      <c r="E785" s="499"/>
      <c r="F785" s="499"/>
      <c r="I785" s="935"/>
      <c r="J785" s="3185"/>
      <c r="K785" s="3216"/>
      <c r="L785" s="3216"/>
      <c r="M785" s="3216"/>
      <c r="N785" s="3216"/>
      <c r="O785" s="3216"/>
      <c r="P785" s="3216"/>
      <c r="Q785" s="3216"/>
      <c r="R785" s="3216"/>
      <c r="S785" s="3216"/>
      <c r="T785" s="3216"/>
      <c r="U785" s="3186"/>
      <c r="V785" s="3031"/>
      <c r="W785" s="2840"/>
      <c r="X785" s="2840"/>
      <c r="Y785" s="2841"/>
      <c r="Z785" s="2320"/>
      <c r="AA785" s="2321"/>
      <c r="AB785" s="2321"/>
      <c r="AC785" s="2321"/>
      <c r="AD785" s="2321"/>
      <c r="AE785" s="2321"/>
      <c r="AF785" s="2321"/>
      <c r="AG785" s="2321"/>
      <c r="AH785" s="2321"/>
      <c r="AI785" s="2321"/>
      <c r="AJ785" s="2321"/>
      <c r="AK785" s="2321"/>
      <c r="AL785" s="2321"/>
      <c r="AM785" s="2321"/>
      <c r="AN785" s="2322"/>
      <c r="AO785" s="1205" t="s">
        <v>1806</v>
      </c>
      <c r="AP785" s="1206"/>
      <c r="AQ785" s="1206"/>
      <c r="AR785" s="1206"/>
      <c r="AS785" s="1206"/>
      <c r="AT785" s="1206"/>
      <c r="AU785" s="1206"/>
      <c r="AV785" s="1206"/>
      <c r="AW785" s="1206"/>
      <c r="AX785" s="1206"/>
      <c r="AY785" s="1206"/>
      <c r="AZ785" s="1206"/>
      <c r="BA785" s="1206"/>
      <c r="BB785" s="1206"/>
      <c r="BC785" s="1207"/>
      <c r="BD785" s="1205" t="s">
        <v>1807</v>
      </c>
      <c r="BE785" s="1206"/>
      <c r="BF785" s="1206"/>
      <c r="BG785" s="1206"/>
      <c r="BH785" s="1206"/>
      <c r="BI785" s="1206"/>
      <c r="BJ785" s="1206"/>
      <c r="BK785" s="1206"/>
      <c r="BL785" s="1206"/>
      <c r="BM785" s="1206"/>
      <c r="BN785" s="1206"/>
      <c r="BO785" s="1206"/>
      <c r="BP785" s="1206"/>
      <c r="BQ785" s="1206"/>
      <c r="BR785" s="1207"/>
      <c r="BS785" s="1205" t="s">
        <v>1806</v>
      </c>
      <c r="BT785" s="1206"/>
      <c r="BU785" s="1206"/>
      <c r="BV785" s="1206"/>
      <c r="BW785" s="1206"/>
      <c r="BX785" s="1206"/>
      <c r="BY785" s="1206"/>
      <c r="BZ785" s="1206"/>
      <c r="CA785" s="1206"/>
      <c r="CB785" s="1206"/>
      <c r="CC785" s="1206"/>
      <c r="CD785" s="1206"/>
      <c r="CE785" s="1206"/>
      <c r="CF785" s="1206"/>
      <c r="CG785" s="1207"/>
      <c r="CH785" s="1205" t="s">
        <v>1807</v>
      </c>
      <c r="CI785" s="1206"/>
      <c r="CJ785" s="1206"/>
      <c r="CK785" s="1206"/>
      <c r="CL785" s="1206"/>
      <c r="CM785" s="1206"/>
      <c r="CN785" s="1206"/>
      <c r="CO785" s="1206"/>
      <c r="CP785" s="1206"/>
      <c r="CQ785" s="1206"/>
      <c r="CR785" s="1206"/>
      <c r="CS785" s="1206"/>
      <c r="CT785" s="1206"/>
      <c r="CU785" s="1206"/>
      <c r="CV785" s="1207"/>
      <c r="CW785" s="3235"/>
      <c r="CX785" s="3236"/>
      <c r="CY785" s="3236"/>
      <c r="CZ785" s="3236"/>
      <c r="DA785" s="3236"/>
      <c r="DB785" s="3236"/>
      <c r="DC785" s="3236"/>
      <c r="DD785" s="3236"/>
      <c r="DE785" s="3236"/>
      <c r="DF785" s="3236"/>
      <c r="DG785" s="3236"/>
      <c r="DH785" s="3236"/>
      <c r="DI785" s="3236"/>
      <c r="DJ785" s="3236"/>
      <c r="DK785" s="3237"/>
      <c r="DL785" s="937"/>
    </row>
    <row r="786" spans="4:116" s="920" customFormat="1" ht="18.95" customHeight="1">
      <c r="D786" s="499" t="s">
        <v>3479</v>
      </c>
      <c r="E786" s="499"/>
      <c r="F786" s="499"/>
      <c r="I786" s="935"/>
      <c r="J786" s="929" t="s">
        <v>699</v>
      </c>
      <c r="K786" s="930"/>
      <c r="L786" s="930"/>
      <c r="M786" s="931"/>
      <c r="N786" s="929" t="s">
        <v>700</v>
      </c>
      <c r="O786" s="930"/>
      <c r="P786" s="931"/>
      <c r="Q786" s="929" t="s">
        <v>1697</v>
      </c>
      <c r="R786" s="930"/>
      <c r="S786" s="930"/>
      <c r="T786" s="930"/>
      <c r="U786" s="931"/>
      <c r="V786" s="2813"/>
      <c r="W786" s="2814"/>
      <c r="X786" s="2814"/>
      <c r="Y786" s="2815"/>
      <c r="Z786" s="1202" t="s">
        <v>1766</v>
      </c>
      <c r="AA786" s="1203"/>
      <c r="AB786" s="1204"/>
      <c r="AC786" s="1202" t="s">
        <v>1796</v>
      </c>
      <c r="AD786" s="1203"/>
      <c r="AE786" s="1204"/>
      <c r="AF786" s="1202" t="s">
        <v>1797</v>
      </c>
      <c r="AG786" s="1203"/>
      <c r="AH786" s="1204"/>
      <c r="AI786" s="1202" t="s">
        <v>1798</v>
      </c>
      <c r="AJ786" s="1203"/>
      <c r="AK786" s="1204"/>
      <c r="AL786" s="966" t="s">
        <v>1803</v>
      </c>
      <c r="AM786" s="967"/>
      <c r="AN786" s="968"/>
      <c r="AO786" s="1202" t="s">
        <v>1766</v>
      </c>
      <c r="AP786" s="1203"/>
      <c r="AQ786" s="1204"/>
      <c r="AR786" s="1202" t="s">
        <v>1796</v>
      </c>
      <c r="AS786" s="1203"/>
      <c r="AT786" s="1204"/>
      <c r="AU786" s="1202" t="s">
        <v>1797</v>
      </c>
      <c r="AV786" s="1203"/>
      <c r="AW786" s="1204"/>
      <c r="AX786" s="1202" t="s">
        <v>1798</v>
      </c>
      <c r="AY786" s="1203"/>
      <c r="AZ786" s="1204"/>
      <c r="BA786" s="966" t="s">
        <v>1606</v>
      </c>
      <c r="BB786" s="967"/>
      <c r="BC786" s="968"/>
      <c r="BD786" s="1202" t="s">
        <v>1766</v>
      </c>
      <c r="BE786" s="1203"/>
      <c r="BF786" s="1204"/>
      <c r="BG786" s="1202" t="s">
        <v>1796</v>
      </c>
      <c r="BH786" s="1203"/>
      <c r="BI786" s="1204"/>
      <c r="BJ786" s="1202" t="s">
        <v>1797</v>
      </c>
      <c r="BK786" s="1203"/>
      <c r="BL786" s="1204"/>
      <c r="BM786" s="1202" t="s">
        <v>1798</v>
      </c>
      <c r="BN786" s="1203"/>
      <c r="BO786" s="1204"/>
      <c r="BP786" s="966" t="s">
        <v>1606</v>
      </c>
      <c r="BQ786" s="967"/>
      <c r="BR786" s="968"/>
      <c r="BS786" s="1202" t="s">
        <v>1766</v>
      </c>
      <c r="BT786" s="1203"/>
      <c r="BU786" s="1204"/>
      <c r="BV786" s="1202" t="s">
        <v>1796</v>
      </c>
      <c r="BW786" s="1203"/>
      <c r="BX786" s="1204"/>
      <c r="BY786" s="1202" t="s">
        <v>1797</v>
      </c>
      <c r="BZ786" s="1203"/>
      <c r="CA786" s="1204"/>
      <c r="CB786" s="1202" t="s">
        <v>1798</v>
      </c>
      <c r="CC786" s="1203"/>
      <c r="CD786" s="1204"/>
      <c r="CE786" s="966" t="s">
        <v>1606</v>
      </c>
      <c r="CF786" s="967"/>
      <c r="CG786" s="968"/>
      <c r="CH786" s="1202" t="s">
        <v>1766</v>
      </c>
      <c r="CI786" s="1203"/>
      <c r="CJ786" s="1204"/>
      <c r="CK786" s="1202" t="s">
        <v>1796</v>
      </c>
      <c r="CL786" s="1203"/>
      <c r="CM786" s="1204"/>
      <c r="CN786" s="1202" t="s">
        <v>1797</v>
      </c>
      <c r="CO786" s="1203"/>
      <c r="CP786" s="1204"/>
      <c r="CQ786" s="1202" t="s">
        <v>1798</v>
      </c>
      <c r="CR786" s="1203"/>
      <c r="CS786" s="1204"/>
      <c r="CT786" s="966" t="s">
        <v>1606</v>
      </c>
      <c r="CU786" s="967"/>
      <c r="CV786" s="968"/>
      <c r="CW786" s="1202" t="s">
        <v>1766</v>
      </c>
      <c r="CX786" s="1203"/>
      <c r="CY786" s="1204"/>
      <c r="CZ786" s="1202" t="s">
        <v>1796</v>
      </c>
      <c r="DA786" s="1203"/>
      <c r="DB786" s="1204"/>
      <c r="DC786" s="1202" t="s">
        <v>1797</v>
      </c>
      <c r="DD786" s="1203"/>
      <c r="DE786" s="1204"/>
      <c r="DF786" s="1202" t="s">
        <v>1798</v>
      </c>
      <c r="DG786" s="1203"/>
      <c r="DH786" s="1204"/>
      <c r="DI786" s="966" t="s">
        <v>1803</v>
      </c>
      <c r="DJ786" s="967"/>
      <c r="DK786" s="968"/>
      <c r="DL786" s="937"/>
    </row>
    <row r="787" spans="4:116" s="920" customFormat="1" ht="18.95" customHeight="1">
      <c r="D787" s="499" t="s">
        <v>3479</v>
      </c>
      <c r="E787" s="499"/>
      <c r="F787" s="499"/>
      <c r="I787" s="935"/>
      <c r="J787" s="2998" t="s">
        <v>1830</v>
      </c>
      <c r="K787" s="2999"/>
      <c r="L787" s="2999"/>
      <c r="M787" s="3000"/>
      <c r="N787" s="3007" t="s">
        <v>1832</v>
      </c>
      <c r="O787" s="2999"/>
      <c r="P787" s="3000"/>
      <c r="Q787" s="2998" t="s">
        <v>1692</v>
      </c>
      <c r="R787" s="2999"/>
      <c r="S787" s="2999"/>
      <c r="T787" s="2999"/>
      <c r="U787" s="3000"/>
      <c r="V787" s="1225" t="s">
        <v>1659</v>
      </c>
      <c r="W787" s="1114"/>
      <c r="X787" s="1114"/>
      <c r="Y787" s="1114"/>
      <c r="Z787" s="1115">
        <v>0</v>
      </c>
      <c r="AA787" s="1114"/>
      <c r="AB787" s="1116"/>
      <c r="AC787" s="1115">
        <v>0</v>
      </c>
      <c r="AD787" s="1114"/>
      <c r="AE787" s="1116"/>
      <c r="AF787" s="1115">
        <v>0</v>
      </c>
      <c r="AG787" s="1114"/>
      <c r="AH787" s="1116"/>
      <c r="AI787" s="1115">
        <v>0</v>
      </c>
      <c r="AJ787" s="1114"/>
      <c r="AK787" s="1116"/>
      <c r="AL787" s="1115">
        <f>Z787+AC787+AF787+AI787</f>
        <v>0</v>
      </c>
      <c r="AM787" s="1114"/>
      <c r="AN787" s="1116"/>
      <c r="AO787" s="1115">
        <v>0</v>
      </c>
      <c r="AP787" s="1114"/>
      <c r="AQ787" s="1116"/>
      <c r="AR787" s="1115">
        <v>0</v>
      </c>
      <c r="AS787" s="1114"/>
      <c r="AT787" s="1116"/>
      <c r="AU787" s="1115">
        <v>0</v>
      </c>
      <c r="AV787" s="1114"/>
      <c r="AW787" s="1116"/>
      <c r="AX787" s="1115">
        <v>0</v>
      </c>
      <c r="AY787" s="1114"/>
      <c r="AZ787" s="1116"/>
      <c r="BA787" s="1115">
        <f>AO787+AR787+AU787+AX787</f>
        <v>0</v>
      </c>
      <c r="BB787" s="1114"/>
      <c r="BC787" s="1116"/>
      <c r="BD787" s="1115">
        <v>0</v>
      </c>
      <c r="BE787" s="1114"/>
      <c r="BF787" s="1116"/>
      <c r="BG787" s="1115">
        <v>0</v>
      </c>
      <c r="BH787" s="1114"/>
      <c r="BI787" s="1116"/>
      <c r="BJ787" s="1115">
        <v>0</v>
      </c>
      <c r="BK787" s="1114"/>
      <c r="BL787" s="1116"/>
      <c r="BM787" s="1115">
        <v>0</v>
      </c>
      <c r="BN787" s="1114"/>
      <c r="BO787" s="1116"/>
      <c r="BP787" s="1115">
        <f>BD787+BG787+BJ787+BM787</f>
        <v>0</v>
      </c>
      <c r="BQ787" s="1114"/>
      <c r="BR787" s="1116"/>
      <c r="BS787" s="1115">
        <v>0</v>
      </c>
      <c r="BT787" s="1114"/>
      <c r="BU787" s="1116"/>
      <c r="BV787" s="1115">
        <v>0</v>
      </c>
      <c r="BW787" s="1114"/>
      <c r="BX787" s="1116"/>
      <c r="BY787" s="1115">
        <v>0</v>
      </c>
      <c r="BZ787" s="1114"/>
      <c r="CA787" s="1116"/>
      <c r="CB787" s="1115">
        <v>0</v>
      </c>
      <c r="CC787" s="1114"/>
      <c r="CD787" s="1116"/>
      <c r="CE787" s="1115">
        <f>BS787+BV787+BY787+CB787</f>
        <v>0</v>
      </c>
      <c r="CF787" s="1114"/>
      <c r="CG787" s="1116"/>
      <c r="CH787" s="1115">
        <v>0</v>
      </c>
      <c r="CI787" s="1114"/>
      <c r="CJ787" s="1116"/>
      <c r="CK787" s="1115">
        <v>0</v>
      </c>
      <c r="CL787" s="1114"/>
      <c r="CM787" s="1116"/>
      <c r="CN787" s="1115">
        <v>0</v>
      </c>
      <c r="CO787" s="1114"/>
      <c r="CP787" s="1116"/>
      <c r="CQ787" s="1115">
        <v>0</v>
      </c>
      <c r="CR787" s="1114"/>
      <c r="CS787" s="1116"/>
      <c r="CT787" s="1115">
        <f>CH787+CK787+CN787+CQ787</f>
        <v>0</v>
      </c>
      <c r="CU787" s="1114"/>
      <c r="CV787" s="1116"/>
      <c r="CW787" s="1115">
        <v>0</v>
      </c>
      <c r="CX787" s="1114"/>
      <c r="CY787" s="1116"/>
      <c r="CZ787" s="1115">
        <v>0</v>
      </c>
      <c r="DA787" s="1114"/>
      <c r="DB787" s="1116"/>
      <c r="DC787" s="1115">
        <v>0</v>
      </c>
      <c r="DD787" s="1114"/>
      <c r="DE787" s="1116"/>
      <c r="DF787" s="1115">
        <v>0</v>
      </c>
      <c r="DG787" s="1114"/>
      <c r="DH787" s="1116"/>
      <c r="DI787" s="1115">
        <f>CW787+CZ787+DC787+DF787</f>
        <v>0</v>
      </c>
      <c r="DJ787" s="1114"/>
      <c r="DK787" s="1116"/>
      <c r="DL787" s="937"/>
    </row>
    <row r="788" spans="4:116" s="920" customFormat="1" ht="18.95" customHeight="1">
      <c r="D788" s="499" t="s">
        <v>3479</v>
      </c>
      <c r="E788" s="499"/>
      <c r="F788" s="499"/>
      <c r="I788" s="935"/>
      <c r="J788" s="3665"/>
      <c r="K788" s="3002"/>
      <c r="L788" s="3002"/>
      <c r="M788" s="3003"/>
      <c r="N788" s="3665"/>
      <c r="O788" s="3002"/>
      <c r="P788" s="3003"/>
      <c r="Q788" s="3665"/>
      <c r="R788" s="3002"/>
      <c r="S788" s="3002"/>
      <c r="T788" s="3002"/>
      <c r="U788" s="3003"/>
      <c r="V788" s="1180" t="s">
        <v>1659</v>
      </c>
      <c r="W788" s="1122"/>
      <c r="X788" s="1122"/>
      <c r="Y788" s="1122"/>
      <c r="Z788" s="1123">
        <v>0</v>
      </c>
      <c r="AA788" s="1122"/>
      <c r="AB788" s="1124"/>
      <c r="AC788" s="1123">
        <v>0</v>
      </c>
      <c r="AD788" s="1122"/>
      <c r="AE788" s="1124"/>
      <c r="AF788" s="1123">
        <v>0</v>
      </c>
      <c r="AG788" s="1122"/>
      <c r="AH788" s="1124"/>
      <c r="AI788" s="1123">
        <v>0</v>
      </c>
      <c r="AJ788" s="1122"/>
      <c r="AK788" s="1124"/>
      <c r="AL788" s="1123">
        <f>Z788+AC788+AF788+AI788</f>
        <v>0</v>
      </c>
      <c r="AM788" s="1122"/>
      <c r="AN788" s="1124"/>
      <c r="AO788" s="1123">
        <v>0</v>
      </c>
      <c r="AP788" s="1122"/>
      <c r="AQ788" s="1124"/>
      <c r="AR788" s="1123">
        <v>0</v>
      </c>
      <c r="AS788" s="1122"/>
      <c r="AT788" s="1124"/>
      <c r="AU788" s="1123">
        <v>0</v>
      </c>
      <c r="AV788" s="1122"/>
      <c r="AW788" s="1124"/>
      <c r="AX788" s="1123">
        <v>0</v>
      </c>
      <c r="AY788" s="1122"/>
      <c r="AZ788" s="1124"/>
      <c r="BA788" s="1123">
        <f t="shared" ref="BA788:BA791" si="24">AO788+AR788+AU788+AX788</f>
        <v>0</v>
      </c>
      <c r="BB788" s="1122"/>
      <c r="BC788" s="1124"/>
      <c r="BD788" s="1123">
        <v>0</v>
      </c>
      <c r="BE788" s="1122"/>
      <c r="BF788" s="1124"/>
      <c r="BG788" s="1123">
        <v>0</v>
      </c>
      <c r="BH788" s="1122"/>
      <c r="BI788" s="1124"/>
      <c r="BJ788" s="1123">
        <v>0</v>
      </c>
      <c r="BK788" s="1122"/>
      <c r="BL788" s="1124"/>
      <c r="BM788" s="1123">
        <v>0</v>
      </c>
      <c r="BN788" s="1122"/>
      <c r="BO788" s="1124"/>
      <c r="BP788" s="1123">
        <f t="shared" ref="BP788:BP791" si="25">BD788+BG788+BJ788+BM788</f>
        <v>0</v>
      </c>
      <c r="BQ788" s="1122"/>
      <c r="BR788" s="1124"/>
      <c r="BS788" s="1123">
        <v>0</v>
      </c>
      <c r="BT788" s="1122"/>
      <c r="BU788" s="1124"/>
      <c r="BV788" s="1123">
        <v>0</v>
      </c>
      <c r="BW788" s="1122"/>
      <c r="BX788" s="1124"/>
      <c r="BY788" s="1123">
        <v>0</v>
      </c>
      <c r="BZ788" s="1122"/>
      <c r="CA788" s="1124"/>
      <c r="CB788" s="1123">
        <v>0</v>
      </c>
      <c r="CC788" s="1122"/>
      <c r="CD788" s="1124"/>
      <c r="CE788" s="1123">
        <f t="shared" ref="CE788:CE791" si="26">BS788+BV788+BY788+CB788</f>
        <v>0</v>
      </c>
      <c r="CF788" s="1122"/>
      <c r="CG788" s="1124"/>
      <c r="CH788" s="1123">
        <v>0</v>
      </c>
      <c r="CI788" s="1122"/>
      <c r="CJ788" s="1124"/>
      <c r="CK788" s="1123">
        <v>0</v>
      </c>
      <c r="CL788" s="1122"/>
      <c r="CM788" s="1124"/>
      <c r="CN788" s="1123">
        <v>0</v>
      </c>
      <c r="CO788" s="1122"/>
      <c r="CP788" s="1124"/>
      <c r="CQ788" s="1123">
        <v>0</v>
      </c>
      <c r="CR788" s="1122"/>
      <c r="CS788" s="1124"/>
      <c r="CT788" s="1123">
        <f t="shared" ref="CT788:CT791" si="27">CH788+CK788+CN788+CQ788</f>
        <v>0</v>
      </c>
      <c r="CU788" s="1122"/>
      <c r="CV788" s="1124"/>
      <c r="CW788" s="1123">
        <v>0</v>
      </c>
      <c r="CX788" s="1122"/>
      <c r="CY788" s="1124"/>
      <c r="CZ788" s="1123">
        <v>0</v>
      </c>
      <c r="DA788" s="1122"/>
      <c r="DB788" s="1124"/>
      <c r="DC788" s="1123">
        <v>0</v>
      </c>
      <c r="DD788" s="1122"/>
      <c r="DE788" s="1124"/>
      <c r="DF788" s="1123">
        <v>0</v>
      </c>
      <c r="DG788" s="1122"/>
      <c r="DH788" s="1124"/>
      <c r="DI788" s="1123">
        <f t="shared" ref="DI788:DI791" si="28">CW788+CZ788+DC788+DF788</f>
        <v>0</v>
      </c>
      <c r="DJ788" s="1122"/>
      <c r="DK788" s="1124"/>
      <c r="DL788" s="937"/>
    </row>
    <row r="789" spans="4:116" s="920" customFormat="1" ht="18.95" customHeight="1">
      <c r="D789" s="499" t="s">
        <v>3479</v>
      </c>
      <c r="E789" s="499"/>
      <c r="F789" s="499"/>
      <c r="I789" s="935"/>
      <c r="J789" s="3665"/>
      <c r="K789" s="3002"/>
      <c r="L789" s="3002"/>
      <c r="M789" s="3003"/>
      <c r="N789" s="3665"/>
      <c r="O789" s="3002"/>
      <c r="P789" s="3003"/>
      <c r="Q789" s="3665"/>
      <c r="R789" s="3002"/>
      <c r="S789" s="3002"/>
      <c r="T789" s="3002"/>
      <c r="U789" s="3003"/>
      <c r="V789" s="1180" t="s">
        <v>1659</v>
      </c>
      <c r="W789" s="1122"/>
      <c r="X789" s="1122"/>
      <c r="Y789" s="1122"/>
      <c r="Z789" s="1123">
        <v>0</v>
      </c>
      <c r="AA789" s="1122"/>
      <c r="AB789" s="1124"/>
      <c r="AC789" s="1123">
        <v>0</v>
      </c>
      <c r="AD789" s="1122"/>
      <c r="AE789" s="1124"/>
      <c r="AF789" s="1123">
        <v>0</v>
      </c>
      <c r="AG789" s="1122"/>
      <c r="AH789" s="1124"/>
      <c r="AI789" s="1123">
        <v>0</v>
      </c>
      <c r="AJ789" s="1122"/>
      <c r="AK789" s="1124"/>
      <c r="AL789" s="1123">
        <f>Z789+AC789+AF789+AI789</f>
        <v>0</v>
      </c>
      <c r="AM789" s="1122"/>
      <c r="AN789" s="1124"/>
      <c r="AO789" s="1123">
        <v>0</v>
      </c>
      <c r="AP789" s="1122"/>
      <c r="AQ789" s="1124"/>
      <c r="AR789" s="1123">
        <v>0</v>
      </c>
      <c r="AS789" s="1122"/>
      <c r="AT789" s="1124"/>
      <c r="AU789" s="1123">
        <v>0</v>
      </c>
      <c r="AV789" s="1122"/>
      <c r="AW789" s="1124"/>
      <c r="AX789" s="1123">
        <v>0</v>
      </c>
      <c r="AY789" s="1122"/>
      <c r="AZ789" s="1124"/>
      <c r="BA789" s="1123">
        <f t="shared" si="24"/>
        <v>0</v>
      </c>
      <c r="BB789" s="1122"/>
      <c r="BC789" s="1124"/>
      <c r="BD789" s="1123">
        <v>0</v>
      </c>
      <c r="BE789" s="1122"/>
      <c r="BF789" s="1124"/>
      <c r="BG789" s="1123">
        <v>0</v>
      </c>
      <c r="BH789" s="1122"/>
      <c r="BI789" s="1124"/>
      <c r="BJ789" s="1123">
        <v>0</v>
      </c>
      <c r="BK789" s="1122"/>
      <c r="BL789" s="1124"/>
      <c r="BM789" s="1123">
        <v>0</v>
      </c>
      <c r="BN789" s="1122"/>
      <c r="BO789" s="1124"/>
      <c r="BP789" s="1123">
        <f t="shared" si="25"/>
        <v>0</v>
      </c>
      <c r="BQ789" s="1122"/>
      <c r="BR789" s="1124"/>
      <c r="BS789" s="1123">
        <v>0</v>
      </c>
      <c r="BT789" s="1122"/>
      <c r="BU789" s="1124"/>
      <c r="BV789" s="1123">
        <v>0</v>
      </c>
      <c r="BW789" s="1122"/>
      <c r="BX789" s="1124"/>
      <c r="BY789" s="1123">
        <v>0</v>
      </c>
      <c r="BZ789" s="1122"/>
      <c r="CA789" s="1124"/>
      <c r="CB789" s="1123">
        <v>0</v>
      </c>
      <c r="CC789" s="1122"/>
      <c r="CD789" s="1124"/>
      <c r="CE789" s="1123">
        <f t="shared" si="26"/>
        <v>0</v>
      </c>
      <c r="CF789" s="1122"/>
      <c r="CG789" s="1124"/>
      <c r="CH789" s="1123">
        <v>0</v>
      </c>
      <c r="CI789" s="1122"/>
      <c r="CJ789" s="1124"/>
      <c r="CK789" s="1123">
        <v>0</v>
      </c>
      <c r="CL789" s="1122"/>
      <c r="CM789" s="1124"/>
      <c r="CN789" s="1123">
        <v>0</v>
      </c>
      <c r="CO789" s="1122"/>
      <c r="CP789" s="1124"/>
      <c r="CQ789" s="1123">
        <v>0</v>
      </c>
      <c r="CR789" s="1122"/>
      <c r="CS789" s="1124"/>
      <c r="CT789" s="1123">
        <f t="shared" si="27"/>
        <v>0</v>
      </c>
      <c r="CU789" s="1122"/>
      <c r="CV789" s="1124"/>
      <c r="CW789" s="1123">
        <v>0</v>
      </c>
      <c r="CX789" s="1122"/>
      <c r="CY789" s="1124"/>
      <c r="CZ789" s="1123">
        <v>0</v>
      </c>
      <c r="DA789" s="1122"/>
      <c r="DB789" s="1124"/>
      <c r="DC789" s="1123">
        <v>0</v>
      </c>
      <c r="DD789" s="1122"/>
      <c r="DE789" s="1124"/>
      <c r="DF789" s="1123">
        <v>0</v>
      </c>
      <c r="DG789" s="1122"/>
      <c r="DH789" s="1124"/>
      <c r="DI789" s="1123">
        <f t="shared" si="28"/>
        <v>0</v>
      </c>
      <c r="DJ789" s="1122"/>
      <c r="DK789" s="1124"/>
      <c r="DL789" s="937"/>
    </row>
    <row r="790" spans="4:116" s="920" customFormat="1" ht="18.95" customHeight="1">
      <c r="D790" s="499" t="s">
        <v>3479</v>
      </c>
      <c r="E790" s="499"/>
      <c r="F790" s="499"/>
      <c r="I790" s="935"/>
      <c r="J790" s="3665"/>
      <c r="K790" s="3002"/>
      <c r="L790" s="3002"/>
      <c r="M790" s="3003"/>
      <c r="N790" s="3665"/>
      <c r="O790" s="3002"/>
      <c r="P790" s="3003"/>
      <c r="Q790" s="3665"/>
      <c r="R790" s="3002"/>
      <c r="S790" s="3002"/>
      <c r="T790" s="3002"/>
      <c r="U790" s="3003"/>
      <c r="V790" s="1180" t="s">
        <v>1659</v>
      </c>
      <c r="W790" s="1122"/>
      <c r="X790" s="1122"/>
      <c r="Y790" s="1122"/>
      <c r="Z790" s="1123">
        <v>0</v>
      </c>
      <c r="AA790" s="1122"/>
      <c r="AB790" s="1124"/>
      <c r="AC790" s="1123">
        <v>0</v>
      </c>
      <c r="AD790" s="1122"/>
      <c r="AE790" s="1124"/>
      <c r="AF790" s="1123">
        <v>0</v>
      </c>
      <c r="AG790" s="1122"/>
      <c r="AH790" s="1124"/>
      <c r="AI790" s="1123">
        <v>0</v>
      </c>
      <c r="AJ790" s="1122"/>
      <c r="AK790" s="1124"/>
      <c r="AL790" s="1123">
        <f>Z790+AC790+AF790+AI790</f>
        <v>0</v>
      </c>
      <c r="AM790" s="1122"/>
      <c r="AN790" s="1124"/>
      <c r="AO790" s="1123">
        <v>0</v>
      </c>
      <c r="AP790" s="1122"/>
      <c r="AQ790" s="1124"/>
      <c r="AR790" s="1123">
        <v>0</v>
      </c>
      <c r="AS790" s="1122"/>
      <c r="AT790" s="1124"/>
      <c r="AU790" s="1123">
        <v>0</v>
      </c>
      <c r="AV790" s="1122"/>
      <c r="AW790" s="1124"/>
      <c r="AX790" s="1123">
        <v>0</v>
      </c>
      <c r="AY790" s="1122"/>
      <c r="AZ790" s="1124"/>
      <c r="BA790" s="1123">
        <f t="shared" si="24"/>
        <v>0</v>
      </c>
      <c r="BB790" s="1122"/>
      <c r="BC790" s="1124"/>
      <c r="BD790" s="1123">
        <v>0</v>
      </c>
      <c r="BE790" s="1122"/>
      <c r="BF790" s="1124"/>
      <c r="BG790" s="1123">
        <v>0</v>
      </c>
      <c r="BH790" s="1122"/>
      <c r="BI790" s="1124"/>
      <c r="BJ790" s="1123">
        <v>0</v>
      </c>
      <c r="BK790" s="1122"/>
      <c r="BL790" s="1124"/>
      <c r="BM790" s="1123">
        <v>0</v>
      </c>
      <c r="BN790" s="1122"/>
      <c r="BO790" s="1124"/>
      <c r="BP790" s="1123">
        <f t="shared" si="25"/>
        <v>0</v>
      </c>
      <c r="BQ790" s="1122"/>
      <c r="BR790" s="1124"/>
      <c r="BS790" s="1123">
        <v>0</v>
      </c>
      <c r="BT790" s="1122"/>
      <c r="BU790" s="1124"/>
      <c r="BV790" s="1123">
        <v>0</v>
      </c>
      <c r="BW790" s="1122"/>
      <c r="BX790" s="1124"/>
      <c r="BY790" s="1123">
        <v>0</v>
      </c>
      <c r="BZ790" s="1122"/>
      <c r="CA790" s="1124"/>
      <c r="CB790" s="1123">
        <v>0</v>
      </c>
      <c r="CC790" s="1122"/>
      <c r="CD790" s="1124"/>
      <c r="CE790" s="1123">
        <f t="shared" si="26"/>
        <v>0</v>
      </c>
      <c r="CF790" s="1122"/>
      <c r="CG790" s="1124"/>
      <c r="CH790" s="1123">
        <v>0</v>
      </c>
      <c r="CI790" s="1122"/>
      <c r="CJ790" s="1124"/>
      <c r="CK790" s="1123">
        <v>0</v>
      </c>
      <c r="CL790" s="1122"/>
      <c r="CM790" s="1124"/>
      <c r="CN790" s="1123">
        <v>0</v>
      </c>
      <c r="CO790" s="1122"/>
      <c r="CP790" s="1124"/>
      <c r="CQ790" s="1123">
        <v>0</v>
      </c>
      <c r="CR790" s="1122"/>
      <c r="CS790" s="1124"/>
      <c r="CT790" s="1123">
        <f t="shared" si="27"/>
        <v>0</v>
      </c>
      <c r="CU790" s="1122"/>
      <c r="CV790" s="1124"/>
      <c r="CW790" s="1123">
        <v>0</v>
      </c>
      <c r="CX790" s="1122"/>
      <c r="CY790" s="1124"/>
      <c r="CZ790" s="1123">
        <v>0</v>
      </c>
      <c r="DA790" s="1122"/>
      <c r="DB790" s="1124"/>
      <c r="DC790" s="1123">
        <v>0</v>
      </c>
      <c r="DD790" s="1122"/>
      <c r="DE790" s="1124"/>
      <c r="DF790" s="1123">
        <v>0</v>
      </c>
      <c r="DG790" s="1122"/>
      <c r="DH790" s="1124"/>
      <c r="DI790" s="1123">
        <f t="shared" si="28"/>
        <v>0</v>
      </c>
      <c r="DJ790" s="1122"/>
      <c r="DK790" s="1124"/>
      <c r="DL790" s="937"/>
    </row>
    <row r="791" spans="4:116" s="920" customFormat="1" ht="18.95" customHeight="1">
      <c r="D791" s="499" t="s">
        <v>3479</v>
      </c>
      <c r="E791" s="499"/>
      <c r="F791" s="499"/>
      <c r="I791" s="935"/>
      <c r="J791" s="3665"/>
      <c r="K791" s="3002"/>
      <c r="L791" s="3002"/>
      <c r="M791" s="3003"/>
      <c r="N791" s="3665"/>
      <c r="O791" s="3002"/>
      <c r="P791" s="3003"/>
      <c r="Q791" s="3665"/>
      <c r="R791" s="3002"/>
      <c r="S791" s="3002"/>
      <c r="T791" s="3002"/>
      <c r="U791" s="3003"/>
      <c r="V791" s="1180" t="s">
        <v>1659</v>
      </c>
      <c r="W791" s="1122"/>
      <c r="X791" s="1122"/>
      <c r="Y791" s="1122"/>
      <c r="Z791" s="1123">
        <v>0</v>
      </c>
      <c r="AA791" s="1122"/>
      <c r="AB791" s="1124"/>
      <c r="AC791" s="1123">
        <v>0</v>
      </c>
      <c r="AD791" s="1122"/>
      <c r="AE791" s="1124"/>
      <c r="AF791" s="1123">
        <v>0</v>
      </c>
      <c r="AG791" s="1122"/>
      <c r="AH791" s="1124"/>
      <c r="AI791" s="1123">
        <v>0</v>
      </c>
      <c r="AJ791" s="1122"/>
      <c r="AK791" s="1124"/>
      <c r="AL791" s="1123">
        <f>Z791+AC791+AF791+AI791</f>
        <v>0</v>
      </c>
      <c r="AM791" s="1122"/>
      <c r="AN791" s="1124"/>
      <c r="AO791" s="1123">
        <v>0</v>
      </c>
      <c r="AP791" s="1122"/>
      <c r="AQ791" s="1124"/>
      <c r="AR791" s="1123">
        <v>0</v>
      </c>
      <c r="AS791" s="1122"/>
      <c r="AT791" s="1124"/>
      <c r="AU791" s="1123">
        <v>0</v>
      </c>
      <c r="AV791" s="1122"/>
      <c r="AW791" s="1124"/>
      <c r="AX791" s="1123">
        <v>0</v>
      </c>
      <c r="AY791" s="1122"/>
      <c r="AZ791" s="1124"/>
      <c r="BA791" s="1123">
        <f t="shared" si="24"/>
        <v>0</v>
      </c>
      <c r="BB791" s="1122"/>
      <c r="BC791" s="1124"/>
      <c r="BD791" s="1123">
        <v>0</v>
      </c>
      <c r="BE791" s="1122"/>
      <c r="BF791" s="1124"/>
      <c r="BG791" s="1123">
        <v>0</v>
      </c>
      <c r="BH791" s="1122"/>
      <c r="BI791" s="1124"/>
      <c r="BJ791" s="1123">
        <v>0</v>
      </c>
      <c r="BK791" s="1122"/>
      <c r="BL791" s="1124"/>
      <c r="BM791" s="1123">
        <v>0</v>
      </c>
      <c r="BN791" s="1122"/>
      <c r="BO791" s="1124"/>
      <c r="BP791" s="1123">
        <f t="shared" si="25"/>
        <v>0</v>
      </c>
      <c r="BQ791" s="1122"/>
      <c r="BR791" s="1124"/>
      <c r="BS791" s="1123">
        <v>0</v>
      </c>
      <c r="BT791" s="1122"/>
      <c r="BU791" s="1124"/>
      <c r="BV791" s="1123">
        <v>0</v>
      </c>
      <c r="BW791" s="1122"/>
      <c r="BX791" s="1124"/>
      <c r="BY791" s="1123">
        <v>0</v>
      </c>
      <c r="BZ791" s="1122"/>
      <c r="CA791" s="1124"/>
      <c r="CB791" s="1123">
        <v>0</v>
      </c>
      <c r="CC791" s="1122"/>
      <c r="CD791" s="1124"/>
      <c r="CE791" s="1123">
        <f t="shared" si="26"/>
        <v>0</v>
      </c>
      <c r="CF791" s="1122"/>
      <c r="CG791" s="1124"/>
      <c r="CH791" s="1123">
        <v>0</v>
      </c>
      <c r="CI791" s="1122"/>
      <c r="CJ791" s="1124"/>
      <c r="CK791" s="1123">
        <v>0</v>
      </c>
      <c r="CL791" s="1122"/>
      <c r="CM791" s="1124"/>
      <c r="CN791" s="1123">
        <v>0</v>
      </c>
      <c r="CO791" s="1122"/>
      <c r="CP791" s="1124"/>
      <c r="CQ791" s="1123">
        <v>0</v>
      </c>
      <c r="CR791" s="1122"/>
      <c r="CS791" s="1124"/>
      <c r="CT791" s="1123">
        <f t="shared" si="27"/>
        <v>0</v>
      </c>
      <c r="CU791" s="1122"/>
      <c r="CV791" s="1124"/>
      <c r="CW791" s="1123">
        <v>0</v>
      </c>
      <c r="CX791" s="1122"/>
      <c r="CY791" s="1124"/>
      <c r="CZ791" s="1123">
        <v>0</v>
      </c>
      <c r="DA791" s="1122"/>
      <c r="DB791" s="1124"/>
      <c r="DC791" s="1123">
        <v>0</v>
      </c>
      <c r="DD791" s="1122"/>
      <c r="DE791" s="1124"/>
      <c r="DF791" s="1123">
        <v>0</v>
      </c>
      <c r="DG791" s="1122"/>
      <c r="DH791" s="1124"/>
      <c r="DI791" s="1123">
        <f t="shared" si="28"/>
        <v>0</v>
      </c>
      <c r="DJ791" s="1122"/>
      <c r="DK791" s="1124"/>
      <c r="DL791" s="937"/>
    </row>
    <row r="792" spans="4:116" s="920" customFormat="1" ht="18.95" customHeight="1">
      <c r="D792" s="499" t="s">
        <v>3479</v>
      </c>
      <c r="E792" s="499"/>
      <c r="F792" s="499"/>
      <c r="I792" s="935"/>
      <c r="J792" s="3004"/>
      <c r="K792" s="3005"/>
      <c r="L792" s="3005"/>
      <c r="M792" s="3006"/>
      <c r="N792" s="3004"/>
      <c r="O792" s="3005"/>
      <c r="P792" s="3006"/>
      <c r="Q792" s="3004"/>
      <c r="R792" s="3005"/>
      <c r="S792" s="3005"/>
      <c r="T792" s="3005"/>
      <c r="U792" s="3006"/>
      <c r="V792" s="1243" t="s">
        <v>1803</v>
      </c>
      <c r="W792" s="1243"/>
      <c r="X792" s="1243"/>
      <c r="Y792" s="1243"/>
      <c r="Z792" s="1494">
        <f>SUM(Z787:Z791)</f>
        <v>0</v>
      </c>
      <c r="AA792" s="1243"/>
      <c r="AB792" s="1165"/>
      <c r="AC792" s="1494">
        <f>SUM(AC787:AC791)</f>
        <v>0</v>
      </c>
      <c r="AD792" s="1243"/>
      <c r="AE792" s="1165"/>
      <c r="AF792" s="1494">
        <f>SUM(AF787:AF791)</f>
        <v>0</v>
      </c>
      <c r="AG792" s="1243"/>
      <c r="AH792" s="1165"/>
      <c r="AI792" s="1494">
        <f>SUM(AI787:AI791)</f>
        <v>0</v>
      </c>
      <c r="AJ792" s="1243"/>
      <c r="AK792" s="1165"/>
      <c r="AL792" s="1494">
        <f>SUM(AL787:AL791)</f>
        <v>0</v>
      </c>
      <c r="AM792" s="1243"/>
      <c r="AN792" s="1165"/>
      <c r="AO792" s="1494">
        <f>SUM(AO787:AO791)</f>
        <v>0</v>
      </c>
      <c r="AP792" s="1243"/>
      <c r="AQ792" s="1165"/>
      <c r="AR792" s="1494">
        <f>SUM(AR787:AR791)</f>
        <v>0</v>
      </c>
      <c r="AS792" s="1243"/>
      <c r="AT792" s="1165"/>
      <c r="AU792" s="1494">
        <f>SUM(AU787:AU791)</f>
        <v>0</v>
      </c>
      <c r="AV792" s="1243"/>
      <c r="AW792" s="1165"/>
      <c r="AX792" s="1494">
        <f>SUM(AX787:AX791)</f>
        <v>0</v>
      </c>
      <c r="AY792" s="1243"/>
      <c r="AZ792" s="1165"/>
      <c r="BA792" s="1494">
        <f>SUM(BA787:BA791)</f>
        <v>0</v>
      </c>
      <c r="BB792" s="1243"/>
      <c r="BC792" s="1165"/>
      <c r="BD792" s="1494">
        <f>SUM(BD787:BD791)</f>
        <v>0</v>
      </c>
      <c r="BE792" s="1243"/>
      <c r="BF792" s="1165"/>
      <c r="BG792" s="1494">
        <f>SUM(BG787:BG791)</f>
        <v>0</v>
      </c>
      <c r="BH792" s="1243"/>
      <c r="BI792" s="1165"/>
      <c r="BJ792" s="1494">
        <f>SUM(BJ787:BJ791)</f>
        <v>0</v>
      </c>
      <c r="BK792" s="1243"/>
      <c r="BL792" s="1165"/>
      <c r="BM792" s="1494">
        <f>SUM(BM787:BM791)</f>
        <v>0</v>
      </c>
      <c r="BN792" s="1243"/>
      <c r="BO792" s="1165"/>
      <c r="BP792" s="1494">
        <f>SUM(BP787:BP791)</f>
        <v>0</v>
      </c>
      <c r="BQ792" s="1243"/>
      <c r="BR792" s="1165"/>
      <c r="BS792" s="1494">
        <f>SUM(BS787:BS791)</f>
        <v>0</v>
      </c>
      <c r="BT792" s="1243"/>
      <c r="BU792" s="1165"/>
      <c r="BV792" s="1494">
        <f>SUM(BV787:BV791)</f>
        <v>0</v>
      </c>
      <c r="BW792" s="1243"/>
      <c r="BX792" s="1165"/>
      <c r="BY792" s="1494">
        <f>SUM(BY787:BY791)</f>
        <v>0</v>
      </c>
      <c r="BZ792" s="1243"/>
      <c r="CA792" s="1165"/>
      <c r="CB792" s="1494">
        <f>SUM(CB787:CB791)</f>
        <v>0</v>
      </c>
      <c r="CC792" s="1243"/>
      <c r="CD792" s="1165"/>
      <c r="CE792" s="1494">
        <f>SUM(CE787:CE791)</f>
        <v>0</v>
      </c>
      <c r="CF792" s="1243"/>
      <c r="CG792" s="1165"/>
      <c r="CH792" s="1494">
        <f>SUM(CH787:CH791)</f>
        <v>0</v>
      </c>
      <c r="CI792" s="1243"/>
      <c r="CJ792" s="1165"/>
      <c r="CK792" s="1494">
        <f>SUM(CK787:CK791)</f>
        <v>0</v>
      </c>
      <c r="CL792" s="1243"/>
      <c r="CM792" s="1165"/>
      <c r="CN792" s="1494">
        <f>SUM(CN787:CN791)</f>
        <v>0</v>
      </c>
      <c r="CO792" s="1243"/>
      <c r="CP792" s="1165"/>
      <c r="CQ792" s="1494">
        <f>SUM(CQ787:CQ791)</f>
        <v>0</v>
      </c>
      <c r="CR792" s="1243"/>
      <c r="CS792" s="1165"/>
      <c r="CT792" s="1494">
        <f>SUM(CT787:CT791)</f>
        <v>0</v>
      </c>
      <c r="CU792" s="1243"/>
      <c r="CV792" s="1165"/>
      <c r="CW792" s="1494">
        <f>SUM(CW787:CW791)</f>
        <v>0</v>
      </c>
      <c r="CX792" s="1243"/>
      <c r="CY792" s="1165"/>
      <c r="CZ792" s="1494">
        <f>SUM(CZ787:CZ791)</f>
        <v>0</v>
      </c>
      <c r="DA792" s="1243"/>
      <c r="DB792" s="1165"/>
      <c r="DC792" s="1494">
        <f>SUM(DC787:DC791)</f>
        <v>0</v>
      </c>
      <c r="DD792" s="1243"/>
      <c r="DE792" s="1165"/>
      <c r="DF792" s="1494">
        <f>SUM(DF787:DF791)</f>
        <v>0</v>
      </c>
      <c r="DG792" s="1243"/>
      <c r="DH792" s="1165"/>
      <c r="DI792" s="1494">
        <f>SUM(DI787:DI791)</f>
        <v>0</v>
      </c>
      <c r="DJ792" s="1243"/>
      <c r="DK792" s="1165"/>
      <c r="DL792" s="937"/>
    </row>
    <row r="793" spans="4:116" s="920" customFormat="1" ht="18.95" customHeight="1">
      <c r="D793" s="499" t="s">
        <v>3479</v>
      </c>
      <c r="E793" s="499"/>
      <c r="F793" s="499"/>
      <c r="I793" s="935"/>
      <c r="DL793" s="937"/>
    </row>
    <row r="794" spans="4:116" s="920" customFormat="1" ht="18.95" customHeight="1">
      <c r="D794" s="499" t="s">
        <v>3479</v>
      </c>
      <c r="E794" s="499"/>
      <c r="F794" s="499"/>
      <c r="I794" s="935"/>
      <c r="J794" s="988" t="s">
        <v>1822</v>
      </c>
      <c r="DL794" s="937"/>
    </row>
    <row r="795" spans="4:116" s="920" customFormat="1" ht="18.95" customHeight="1">
      <c r="D795" s="499" t="s">
        <v>3479</v>
      </c>
      <c r="E795" s="499"/>
      <c r="F795" s="499"/>
      <c r="I795" s="935"/>
      <c r="J795" s="2797" t="s">
        <v>1586</v>
      </c>
      <c r="K795" s="2798"/>
      <c r="L795" s="2798"/>
      <c r="M795" s="2798"/>
      <c r="N795" s="2798"/>
      <c r="O795" s="2798"/>
      <c r="P795" s="2798"/>
      <c r="Q795" s="2798"/>
      <c r="R795" s="2798"/>
      <c r="S795" s="2798"/>
      <c r="T795" s="2798"/>
      <c r="U795" s="2799"/>
      <c r="V795" s="2797" t="s">
        <v>1771</v>
      </c>
      <c r="W795" s="2798"/>
      <c r="X795" s="2799"/>
      <c r="Y795" s="1025" t="s">
        <v>1823</v>
      </c>
      <c r="Z795" s="1026"/>
      <c r="AA795" s="1026"/>
      <c r="AB795" s="1026"/>
      <c r="AC795" s="1026"/>
      <c r="AD795" s="1026"/>
      <c r="AE795" s="1026"/>
      <c r="AF795" s="1026"/>
      <c r="AG795" s="1026"/>
      <c r="AH795" s="1026"/>
      <c r="AI795" s="1026"/>
      <c r="AJ795" s="1026"/>
      <c r="AK795" s="1026"/>
      <c r="AL795" s="1026"/>
      <c r="AM795" s="1182"/>
      <c r="AN795" s="1025" t="s">
        <v>1800</v>
      </c>
      <c r="AO795" s="1026"/>
      <c r="AP795" s="1026"/>
      <c r="AQ795" s="1026"/>
      <c r="AR795" s="1026"/>
      <c r="AS795" s="1026"/>
      <c r="AT795" s="1026"/>
      <c r="AU795" s="1026"/>
      <c r="AV795" s="1026"/>
      <c r="AW795" s="1026"/>
      <c r="AX795" s="1026"/>
      <c r="AY795" s="1026"/>
      <c r="AZ795" s="1026"/>
      <c r="BA795" s="1026"/>
      <c r="BB795" s="1182"/>
      <c r="BC795" s="1025" t="s">
        <v>1809</v>
      </c>
      <c r="BD795" s="1026"/>
      <c r="BE795" s="1026"/>
      <c r="BF795" s="1026"/>
      <c r="BG795" s="1026"/>
      <c r="BH795" s="1026"/>
      <c r="BI795" s="1026"/>
      <c r="BJ795" s="1026"/>
      <c r="BK795" s="1026"/>
      <c r="BL795" s="1026"/>
      <c r="BM795" s="1026"/>
      <c r="BN795" s="1026"/>
      <c r="BO795" s="1026"/>
      <c r="BP795" s="1026"/>
      <c r="BQ795" s="1182"/>
      <c r="DL795" s="937"/>
    </row>
    <row r="796" spans="4:116" s="920" customFormat="1" ht="18.95" customHeight="1">
      <c r="D796" s="499" t="s">
        <v>3479</v>
      </c>
      <c r="E796" s="499"/>
      <c r="F796" s="499"/>
      <c r="I796" s="935"/>
      <c r="J796" s="929" t="s">
        <v>699</v>
      </c>
      <c r="K796" s="930"/>
      <c r="L796" s="930"/>
      <c r="M796" s="931"/>
      <c r="N796" s="929" t="s">
        <v>700</v>
      </c>
      <c r="O796" s="930"/>
      <c r="P796" s="931"/>
      <c r="Q796" s="929" t="s">
        <v>1697</v>
      </c>
      <c r="R796" s="930"/>
      <c r="S796" s="930"/>
      <c r="T796" s="930"/>
      <c r="U796" s="931"/>
      <c r="V796" s="2800"/>
      <c r="W796" s="2801"/>
      <c r="X796" s="2802"/>
      <c r="Y796" s="1025" t="s">
        <v>1824</v>
      </c>
      <c r="Z796" s="1026"/>
      <c r="AA796" s="1182"/>
      <c r="AB796" s="1025" t="s">
        <v>1825</v>
      </c>
      <c r="AC796" s="1026"/>
      <c r="AD796" s="1182"/>
      <c r="AE796" s="1025" t="s">
        <v>1826</v>
      </c>
      <c r="AF796" s="1026"/>
      <c r="AG796" s="1182"/>
      <c r="AH796" s="1025" t="s">
        <v>1827</v>
      </c>
      <c r="AI796" s="1026"/>
      <c r="AJ796" s="1182"/>
      <c r="AK796" s="1025" t="s">
        <v>1803</v>
      </c>
      <c r="AL796" s="1026"/>
      <c r="AM796" s="1182"/>
      <c r="AN796" s="1025" t="s">
        <v>1824</v>
      </c>
      <c r="AO796" s="1026"/>
      <c r="AP796" s="1182"/>
      <c r="AQ796" s="1025" t="s">
        <v>1825</v>
      </c>
      <c r="AR796" s="1026"/>
      <c r="AS796" s="1182"/>
      <c r="AT796" s="1025" t="s">
        <v>1826</v>
      </c>
      <c r="AU796" s="1026"/>
      <c r="AV796" s="1182"/>
      <c r="AW796" s="1025" t="s">
        <v>1827</v>
      </c>
      <c r="AX796" s="1026"/>
      <c r="AY796" s="1182"/>
      <c r="AZ796" s="1025" t="s">
        <v>1743</v>
      </c>
      <c r="BA796" s="1026"/>
      <c r="BB796" s="1182"/>
      <c r="BC796" s="1025" t="s">
        <v>1824</v>
      </c>
      <c r="BD796" s="1026"/>
      <c r="BE796" s="1182"/>
      <c r="BF796" s="1025" t="s">
        <v>1825</v>
      </c>
      <c r="BG796" s="1026"/>
      <c r="BH796" s="1182"/>
      <c r="BI796" s="1025" t="s">
        <v>1826</v>
      </c>
      <c r="BJ796" s="1026"/>
      <c r="BK796" s="1182"/>
      <c r="BL796" s="1025" t="s">
        <v>1827</v>
      </c>
      <c r="BM796" s="1026"/>
      <c r="BN796" s="1182"/>
      <c r="BO796" s="1025" t="s">
        <v>1743</v>
      </c>
      <c r="BP796" s="1026"/>
      <c r="BQ796" s="1182"/>
      <c r="DL796" s="937"/>
    </row>
    <row r="797" spans="4:116" s="920" customFormat="1" ht="18.95" customHeight="1">
      <c r="D797" s="499" t="s">
        <v>3479</v>
      </c>
      <c r="E797" s="499"/>
      <c r="F797" s="499"/>
      <c r="I797" s="935"/>
      <c r="J797" s="1113" t="s">
        <v>1689</v>
      </c>
      <c r="K797" s="1114"/>
      <c r="L797" s="1114"/>
      <c r="M797" s="1114"/>
      <c r="N797" s="1115">
        <v>241657</v>
      </c>
      <c r="O797" s="1114"/>
      <c r="P797" s="1116"/>
      <c r="Q797" s="1115" t="s">
        <v>1691</v>
      </c>
      <c r="R797" s="1114"/>
      <c r="S797" s="1114"/>
      <c r="T797" s="1114"/>
      <c r="U797" s="1116"/>
      <c r="V797" s="982" t="s">
        <v>1766</v>
      </c>
      <c r="W797" s="1152"/>
      <c r="X797" s="984"/>
      <c r="Y797" s="1029">
        <v>50</v>
      </c>
      <c r="Z797" s="1027"/>
      <c r="AA797" s="1028"/>
      <c r="AB797" s="954">
        <v>20</v>
      </c>
      <c r="AC797" s="955"/>
      <c r="AD797" s="971"/>
      <c r="AE797" s="1029">
        <v>10</v>
      </c>
      <c r="AF797" s="1027"/>
      <c r="AG797" s="1028"/>
      <c r="AH797" s="954">
        <v>20</v>
      </c>
      <c r="AI797" s="955"/>
      <c r="AJ797" s="971"/>
      <c r="AK797" s="954">
        <f>Y797+AB797+AE797+AH797</f>
        <v>100</v>
      </c>
      <c r="AL797" s="955"/>
      <c r="AM797" s="971"/>
      <c r="AN797" s="1211">
        <f>$AM770-$Y797</f>
        <v>55</v>
      </c>
      <c r="AO797" s="1212"/>
      <c r="AP797" s="1213"/>
      <c r="AQ797" s="1211">
        <f>$AM770-$Y797-$AB797</f>
        <v>35</v>
      </c>
      <c r="AR797" s="1214"/>
      <c r="AS797" s="1215"/>
      <c r="AT797" s="1211">
        <f>$AM770-$Y797-$AB797-$AE797</f>
        <v>25</v>
      </c>
      <c r="AU797" s="1212"/>
      <c r="AV797" s="1213"/>
      <c r="AW797" s="1211">
        <f>$AM770-$Y797-$AB797-$AE797-$AH797</f>
        <v>5</v>
      </c>
      <c r="AX797" s="1214"/>
      <c r="AY797" s="1215"/>
      <c r="AZ797" s="1216">
        <f>$AM770-$AK797</f>
        <v>5</v>
      </c>
      <c r="BA797" s="1214"/>
      <c r="BB797" s="1215"/>
      <c r="BC797" s="1211">
        <f>$BW770-$Y797</f>
        <v>49</v>
      </c>
      <c r="BD797" s="1212"/>
      <c r="BE797" s="1213"/>
      <c r="BF797" s="1211">
        <f>$BW770-$Y797-$AB797</f>
        <v>29</v>
      </c>
      <c r="BG797" s="1214"/>
      <c r="BH797" s="1215"/>
      <c r="BI797" s="1211">
        <f>$BW770-$Y797-$AB797-$AE797</f>
        <v>19</v>
      </c>
      <c r="BJ797" s="1212"/>
      <c r="BK797" s="1213"/>
      <c r="BL797" s="1211">
        <f>$BW770-$Y797-$AB797-$AE797-$AH797</f>
        <v>-1</v>
      </c>
      <c r="BM797" s="1214"/>
      <c r="BN797" s="1215"/>
      <c r="BO797" s="1216">
        <f>$BW770-$AK797</f>
        <v>-1</v>
      </c>
      <c r="BP797" s="1214"/>
      <c r="BQ797" s="1215"/>
      <c r="DL797" s="937"/>
    </row>
    <row r="798" spans="4:116" s="920" customFormat="1" ht="18.95" customHeight="1">
      <c r="D798" s="499" t="s">
        <v>3479</v>
      </c>
      <c r="E798" s="499"/>
      <c r="F798" s="499"/>
      <c r="I798" s="935"/>
      <c r="J798" s="1121"/>
      <c r="K798" s="1122"/>
      <c r="L798" s="1122"/>
      <c r="M798" s="1122"/>
      <c r="N798" s="1123"/>
      <c r="O798" s="1122"/>
      <c r="P798" s="1124"/>
      <c r="Q798" s="1123"/>
      <c r="R798" s="1122"/>
      <c r="S798" s="1122"/>
      <c r="T798" s="1122"/>
      <c r="U798" s="1124"/>
      <c r="V798" s="982" t="s">
        <v>1796</v>
      </c>
      <c r="W798" s="1152"/>
      <c r="X798" s="984"/>
      <c r="Y798" s="1029">
        <v>100</v>
      </c>
      <c r="Z798" s="1027"/>
      <c r="AA798" s="1028"/>
      <c r="AB798" s="954">
        <v>50</v>
      </c>
      <c r="AC798" s="955"/>
      <c r="AD798" s="971"/>
      <c r="AE798" s="1029">
        <v>40</v>
      </c>
      <c r="AF798" s="1027"/>
      <c r="AG798" s="1028"/>
      <c r="AH798" s="954">
        <v>10</v>
      </c>
      <c r="AI798" s="955"/>
      <c r="AJ798" s="971"/>
      <c r="AK798" s="954">
        <f>Y798+AB798+AE798+AH798</f>
        <v>200</v>
      </c>
      <c r="AL798" s="955"/>
      <c r="AM798" s="971"/>
      <c r="AN798" s="1211">
        <f>$AM771-$Y798</f>
        <v>90</v>
      </c>
      <c r="AO798" s="1212"/>
      <c r="AP798" s="1213"/>
      <c r="AQ798" s="1211">
        <f>$AM771-$Y798-$AB798</f>
        <v>40</v>
      </c>
      <c r="AR798" s="1214"/>
      <c r="AS798" s="1215"/>
      <c r="AT798" s="1211">
        <f>$AM771-$Y798-$AB798-$AE798</f>
        <v>0</v>
      </c>
      <c r="AU798" s="1212"/>
      <c r="AV798" s="1213"/>
      <c r="AW798" s="1211">
        <f>$AM771-$Y798-$AB798-$AE798-$AH798</f>
        <v>-10</v>
      </c>
      <c r="AX798" s="1214"/>
      <c r="AY798" s="1215"/>
      <c r="AZ798" s="1216">
        <f>$AM771-$AK798</f>
        <v>-10</v>
      </c>
      <c r="BA798" s="1214"/>
      <c r="BB798" s="1215"/>
      <c r="BC798" s="1211">
        <f>$BW771-$Y798</f>
        <v>40</v>
      </c>
      <c r="BD798" s="1212"/>
      <c r="BE798" s="1213"/>
      <c r="BF798" s="1211">
        <f>$BW771-$Y798-$AB798</f>
        <v>-10</v>
      </c>
      <c r="BG798" s="1214"/>
      <c r="BH798" s="1215"/>
      <c r="BI798" s="1211">
        <f>$BW771-$Y798-$AB798-$AE798</f>
        <v>-50</v>
      </c>
      <c r="BJ798" s="1212"/>
      <c r="BK798" s="1213"/>
      <c r="BL798" s="1211">
        <f>$BW771-$Y798-$AB798-$AE798-$AH798</f>
        <v>-60</v>
      </c>
      <c r="BM798" s="1214"/>
      <c r="BN798" s="1215"/>
      <c r="BO798" s="1216">
        <f>$BW771-$AK798</f>
        <v>-60</v>
      </c>
      <c r="BP798" s="1214"/>
      <c r="BQ798" s="1215"/>
      <c r="DL798" s="937"/>
    </row>
    <row r="799" spans="4:116" s="920" customFormat="1" ht="18.95" customHeight="1">
      <c r="D799" s="499" t="s">
        <v>3479</v>
      </c>
      <c r="E799" s="499"/>
      <c r="F799" s="499"/>
      <c r="I799" s="935"/>
      <c r="J799" s="1121"/>
      <c r="K799" s="1122"/>
      <c r="L799" s="1122"/>
      <c r="M799" s="1122"/>
      <c r="N799" s="1123"/>
      <c r="O799" s="1122"/>
      <c r="P799" s="1124"/>
      <c r="Q799" s="1123"/>
      <c r="R799" s="1122"/>
      <c r="S799" s="1122"/>
      <c r="T799" s="1122"/>
      <c r="U799" s="1124"/>
      <c r="V799" s="982" t="s">
        <v>1797</v>
      </c>
      <c r="W799" s="1152"/>
      <c r="X799" s="984"/>
      <c r="Y799" s="1029">
        <v>100</v>
      </c>
      <c r="Z799" s="1027"/>
      <c r="AA799" s="1028"/>
      <c r="AB799" s="954">
        <v>50</v>
      </c>
      <c r="AC799" s="955"/>
      <c r="AD799" s="971"/>
      <c r="AE799" s="1029">
        <v>40</v>
      </c>
      <c r="AF799" s="1027"/>
      <c r="AG799" s="1028"/>
      <c r="AH799" s="954">
        <v>10</v>
      </c>
      <c r="AI799" s="955"/>
      <c r="AJ799" s="971"/>
      <c r="AK799" s="954">
        <f>Y799+AB799+AE799+AH799</f>
        <v>200</v>
      </c>
      <c r="AL799" s="955"/>
      <c r="AM799" s="971"/>
      <c r="AN799" s="1211">
        <f>$AM772-$Y799</f>
        <v>80</v>
      </c>
      <c r="AO799" s="1212"/>
      <c r="AP799" s="1213"/>
      <c r="AQ799" s="1211">
        <f>$AM772-$Y799-$AB799</f>
        <v>30</v>
      </c>
      <c r="AR799" s="1214"/>
      <c r="AS799" s="1215"/>
      <c r="AT799" s="1211">
        <f>$AM772-$Y799-$AB799-$AE799</f>
        <v>-10</v>
      </c>
      <c r="AU799" s="1212"/>
      <c r="AV799" s="1213"/>
      <c r="AW799" s="1211">
        <f>$AM772-$Y799-$AB799-$AE799-$AH799</f>
        <v>-20</v>
      </c>
      <c r="AX799" s="1214"/>
      <c r="AY799" s="1215"/>
      <c r="AZ799" s="1216">
        <f>$AM772-$AK799</f>
        <v>-20</v>
      </c>
      <c r="BA799" s="1214"/>
      <c r="BB799" s="1215"/>
      <c r="BC799" s="1211">
        <f>$BW772-$Y799</f>
        <v>-5</v>
      </c>
      <c r="BD799" s="1212"/>
      <c r="BE799" s="1213"/>
      <c r="BF799" s="1211">
        <f>$BW772-$Y799-$AB799</f>
        <v>-55</v>
      </c>
      <c r="BG799" s="1214"/>
      <c r="BH799" s="1215"/>
      <c r="BI799" s="1211">
        <f>$BW772-$Y799-$AB799-$AE799</f>
        <v>-95</v>
      </c>
      <c r="BJ799" s="1212"/>
      <c r="BK799" s="1213"/>
      <c r="BL799" s="1211">
        <f>$BW772-$Y799-$AB799-$AE799-$AH799</f>
        <v>-105</v>
      </c>
      <c r="BM799" s="1214"/>
      <c r="BN799" s="1215"/>
      <c r="BO799" s="1216">
        <f>$BW772-$AK799</f>
        <v>-105</v>
      </c>
      <c r="BP799" s="1214"/>
      <c r="BQ799" s="1215"/>
      <c r="DL799" s="937"/>
    </row>
    <row r="800" spans="4:116" s="920" customFormat="1" ht="18.95" customHeight="1">
      <c r="D800" s="499" t="s">
        <v>3479</v>
      </c>
      <c r="E800" s="499"/>
      <c r="F800" s="499"/>
      <c r="I800" s="935"/>
      <c r="J800" s="1117"/>
      <c r="K800" s="1118"/>
      <c r="L800" s="1118"/>
      <c r="M800" s="1118"/>
      <c r="N800" s="1119"/>
      <c r="O800" s="1118"/>
      <c r="P800" s="1120"/>
      <c r="Q800" s="1119"/>
      <c r="R800" s="1118"/>
      <c r="S800" s="1118"/>
      <c r="T800" s="1118"/>
      <c r="U800" s="1120"/>
      <c r="V800" s="982" t="s">
        <v>1798</v>
      </c>
      <c r="W800" s="1152"/>
      <c r="X800" s="984"/>
      <c r="Y800" s="1029">
        <v>50</v>
      </c>
      <c r="Z800" s="1027"/>
      <c r="AA800" s="1028"/>
      <c r="AB800" s="954">
        <v>50</v>
      </c>
      <c r="AC800" s="955"/>
      <c r="AD800" s="971"/>
      <c r="AE800" s="1029">
        <v>50</v>
      </c>
      <c r="AF800" s="1027"/>
      <c r="AG800" s="1028"/>
      <c r="AH800" s="954">
        <v>0</v>
      </c>
      <c r="AI800" s="955"/>
      <c r="AJ800" s="971"/>
      <c r="AK800" s="954">
        <f>Y800+AB800+AE800+AH800</f>
        <v>150</v>
      </c>
      <c r="AL800" s="955"/>
      <c r="AM800" s="971"/>
      <c r="AN800" s="1211">
        <f>$AM773-$Y800</f>
        <v>110</v>
      </c>
      <c r="AO800" s="1212"/>
      <c r="AP800" s="1213"/>
      <c r="AQ800" s="1211">
        <f>$AM773-$Y800-$AB800</f>
        <v>60</v>
      </c>
      <c r="AR800" s="1214"/>
      <c r="AS800" s="1215"/>
      <c r="AT800" s="1211">
        <f>$AM773-$Y800-$AB800-$AE800</f>
        <v>10</v>
      </c>
      <c r="AU800" s="1212"/>
      <c r="AV800" s="1213"/>
      <c r="AW800" s="1211">
        <f>$AM773-$Y800-$AB800-$AE800-$AH800</f>
        <v>10</v>
      </c>
      <c r="AX800" s="1214"/>
      <c r="AY800" s="1215"/>
      <c r="AZ800" s="1216">
        <f>$AM773-$AK800</f>
        <v>10</v>
      </c>
      <c r="BA800" s="1214"/>
      <c r="BB800" s="1215"/>
      <c r="BC800" s="1211">
        <f>$BW773-$Y800</f>
        <v>102</v>
      </c>
      <c r="BD800" s="1212"/>
      <c r="BE800" s="1213"/>
      <c r="BF800" s="1211">
        <f>$BW773-$Y800-$AB800</f>
        <v>52</v>
      </c>
      <c r="BG800" s="1214"/>
      <c r="BH800" s="1215"/>
      <c r="BI800" s="1211">
        <f>$BW773-$Y800-$AB800-$AE800</f>
        <v>2</v>
      </c>
      <c r="BJ800" s="1212"/>
      <c r="BK800" s="1213"/>
      <c r="BL800" s="1211">
        <f>$BW773-$Y800-$AB800-$AE800-$AH800</f>
        <v>2</v>
      </c>
      <c r="BM800" s="1214"/>
      <c r="BN800" s="1215"/>
      <c r="BO800" s="1216">
        <f>$BW773-$AK800</f>
        <v>2</v>
      </c>
      <c r="BP800" s="1214"/>
      <c r="BQ800" s="1215"/>
      <c r="DL800" s="937"/>
    </row>
    <row r="801" spans="4:116" s="920" customFormat="1" ht="18.95" customHeight="1">
      <c r="D801" s="499" t="s">
        <v>3479</v>
      </c>
      <c r="E801" s="499"/>
      <c r="F801" s="499"/>
      <c r="I801" s="935"/>
      <c r="J801" s="1187"/>
      <c r="K801" s="1188"/>
      <c r="L801" s="1188"/>
      <c r="M801" s="1188"/>
      <c r="N801" s="1188"/>
      <c r="O801" s="1188"/>
      <c r="P801" s="1188"/>
      <c r="Q801" s="1188"/>
      <c r="R801" s="1188"/>
      <c r="S801" s="1188"/>
      <c r="T801" s="1188"/>
      <c r="U801" s="1188"/>
      <c r="V801" s="1189" t="s">
        <v>1803</v>
      </c>
      <c r="W801" s="1189"/>
      <c r="X801" s="1190"/>
      <c r="Y801" s="929">
        <f>Y800+Y799+Y798+Y797</f>
        <v>300</v>
      </c>
      <c r="Z801" s="930"/>
      <c r="AA801" s="931"/>
      <c r="AB801" s="929">
        <f>AB800+AB799+AB798+AB797</f>
        <v>170</v>
      </c>
      <c r="AC801" s="930"/>
      <c r="AD801" s="931"/>
      <c r="AE801" s="929">
        <f>AE800+AE799+AE798+AE797</f>
        <v>140</v>
      </c>
      <c r="AF801" s="930"/>
      <c r="AG801" s="931"/>
      <c r="AH801" s="929">
        <f>AH800+AH799+AH798+AH797</f>
        <v>40</v>
      </c>
      <c r="AI801" s="930"/>
      <c r="AJ801" s="931"/>
      <c r="AK801" s="929">
        <f>AK800+AK799+AK798+AK797</f>
        <v>650</v>
      </c>
      <c r="AL801" s="930"/>
      <c r="AM801" s="931"/>
      <c r="AN801" s="1495">
        <f>AN800+AN799+AN798+AN797</f>
        <v>335</v>
      </c>
      <c r="AO801" s="1496"/>
      <c r="AP801" s="1497"/>
      <c r="AQ801" s="1495">
        <f>AQ800+AQ799+AQ798+AQ797</f>
        <v>165</v>
      </c>
      <c r="AR801" s="1496"/>
      <c r="AS801" s="1497"/>
      <c r="AT801" s="1495">
        <f>AT800+AT799+AT798+AT797</f>
        <v>25</v>
      </c>
      <c r="AU801" s="1496"/>
      <c r="AV801" s="1497"/>
      <c r="AW801" s="1495">
        <f>AW800+AW799+AW798+AW797</f>
        <v>-15</v>
      </c>
      <c r="AX801" s="1496"/>
      <c r="AY801" s="1497"/>
      <c r="AZ801" s="1495">
        <f>AM774-AK801</f>
        <v>-15</v>
      </c>
      <c r="BA801" s="1496"/>
      <c r="BB801" s="1497"/>
      <c r="BC801" s="1495">
        <f>BC800+BC799+BC798+BC797</f>
        <v>186</v>
      </c>
      <c r="BD801" s="1496"/>
      <c r="BE801" s="1497"/>
      <c r="BF801" s="1495">
        <f>BF800+BF799+BF798+BF797</f>
        <v>16</v>
      </c>
      <c r="BG801" s="1496"/>
      <c r="BH801" s="1497"/>
      <c r="BI801" s="1495">
        <f>BI800+BI799+BI798+BI797</f>
        <v>-124</v>
      </c>
      <c r="BJ801" s="1496"/>
      <c r="BK801" s="1497"/>
      <c r="BL801" s="1495">
        <f>BL800+BL799+BL798+BL797</f>
        <v>-164</v>
      </c>
      <c r="BM801" s="1496"/>
      <c r="BN801" s="1497"/>
      <c r="BO801" s="1495">
        <f>BW774-AK801</f>
        <v>-164</v>
      </c>
      <c r="BP801" s="1496"/>
      <c r="BQ801" s="1497"/>
      <c r="DL801" s="937"/>
    </row>
    <row r="802" spans="4:116" s="920" customFormat="1" ht="18.95" customHeight="1">
      <c r="D802" s="499" t="s">
        <v>3479</v>
      </c>
      <c r="E802" s="499"/>
      <c r="F802" s="499"/>
      <c r="I802" s="936"/>
      <c r="J802" s="939"/>
      <c r="K802" s="939"/>
      <c r="L802" s="939"/>
      <c r="M802" s="939"/>
      <c r="N802" s="939"/>
      <c r="O802" s="939"/>
      <c r="P802" s="939"/>
      <c r="Q802" s="939"/>
      <c r="R802" s="939"/>
      <c r="S802" s="939"/>
      <c r="T802" s="939"/>
      <c r="U802" s="939"/>
      <c r="V802" s="939"/>
      <c r="W802" s="939"/>
      <c r="X802" s="939"/>
      <c r="Y802" s="939"/>
      <c r="Z802" s="939"/>
      <c r="AA802" s="939"/>
      <c r="AB802" s="939"/>
      <c r="AC802" s="939"/>
      <c r="AD802" s="939"/>
      <c r="AE802" s="939"/>
      <c r="AF802" s="939"/>
      <c r="AG802" s="939"/>
      <c r="AH802" s="939"/>
      <c r="AI802" s="939"/>
      <c r="AJ802" s="939"/>
      <c r="AK802" s="939"/>
      <c r="AL802" s="939"/>
      <c r="AM802" s="939"/>
      <c r="AN802" s="939"/>
      <c r="AO802" s="939"/>
      <c r="AP802" s="939"/>
      <c r="AQ802" s="939"/>
      <c r="AR802" s="939"/>
      <c r="AS802" s="939"/>
      <c r="AT802" s="939"/>
      <c r="AU802" s="939"/>
      <c r="AV802" s="939"/>
      <c r="AW802" s="939"/>
      <c r="AX802" s="939"/>
      <c r="AY802" s="939"/>
      <c r="AZ802" s="939"/>
      <c r="BA802" s="939"/>
      <c r="BB802" s="939"/>
      <c r="BC802" s="939"/>
      <c r="BD802" s="939"/>
      <c r="BE802" s="939"/>
      <c r="BF802" s="939"/>
      <c r="BG802" s="939"/>
      <c r="BH802" s="939"/>
      <c r="BI802" s="939"/>
      <c r="BJ802" s="939"/>
      <c r="BK802" s="939"/>
      <c r="BL802" s="939"/>
      <c r="BM802" s="939"/>
      <c r="BN802" s="939"/>
      <c r="BO802" s="939"/>
      <c r="BP802" s="939"/>
      <c r="BQ802" s="939"/>
      <c r="BR802" s="939"/>
      <c r="BS802" s="939"/>
      <c r="BT802" s="939"/>
      <c r="BU802" s="939"/>
      <c r="BV802" s="939"/>
      <c r="BW802" s="939"/>
      <c r="BX802" s="939"/>
      <c r="BY802" s="939"/>
      <c r="BZ802" s="939"/>
      <c r="CA802" s="939"/>
      <c r="CB802" s="939"/>
      <c r="CC802" s="939"/>
      <c r="CD802" s="939"/>
      <c r="CE802" s="939"/>
      <c r="CF802" s="939"/>
      <c r="CG802" s="939"/>
      <c r="CH802" s="939"/>
      <c r="CI802" s="939"/>
      <c r="CJ802" s="939"/>
      <c r="CK802" s="939"/>
      <c r="CL802" s="939"/>
      <c r="CM802" s="939"/>
      <c r="CN802" s="939"/>
      <c r="CO802" s="939"/>
      <c r="CP802" s="939"/>
      <c r="CQ802" s="939"/>
      <c r="CR802" s="939"/>
      <c r="CS802" s="939"/>
      <c r="CT802" s="939"/>
      <c r="CU802" s="939"/>
      <c r="CV802" s="939"/>
      <c r="CW802" s="939"/>
      <c r="CX802" s="939"/>
      <c r="CY802" s="939"/>
      <c r="CZ802" s="939"/>
      <c r="DA802" s="939"/>
      <c r="DB802" s="939"/>
      <c r="DC802" s="939"/>
      <c r="DD802" s="939"/>
      <c r="DE802" s="939"/>
      <c r="DF802" s="939"/>
      <c r="DG802" s="939"/>
      <c r="DH802" s="939"/>
      <c r="DI802" s="939"/>
      <c r="DJ802" s="939"/>
      <c r="DK802" s="939"/>
      <c r="DL802" s="940"/>
    </row>
    <row r="803" spans="4:116" s="920" customFormat="1" ht="18.95" customHeight="1"/>
    <row r="804" spans="4:116" s="920" customFormat="1" ht="18.95" customHeight="1"/>
    <row r="805" spans="4:116" s="920" customFormat="1" ht="18.95" customHeight="1">
      <c r="J805" s="1057"/>
    </row>
    <row r="806" spans="4:116" ht="18.95" customHeight="1">
      <c r="F806" s="924" t="s">
        <v>3730</v>
      </c>
      <c r="CM806" s="920"/>
      <c r="CN806" s="920"/>
      <c r="CO806" s="920"/>
      <c r="CP806" s="920"/>
      <c r="CQ806" s="920"/>
      <c r="CR806" s="920"/>
      <c r="CS806" s="920"/>
      <c r="CT806" s="920"/>
    </row>
    <row r="807" spans="4:116" ht="18.95" customHeight="1">
      <c r="J807" s="488"/>
      <c r="CM807" s="920"/>
      <c r="CN807" s="920"/>
      <c r="CO807" s="920"/>
      <c r="CP807" s="920"/>
      <c r="CQ807" s="920"/>
      <c r="CR807" s="920"/>
      <c r="CS807" s="920"/>
      <c r="CT807" s="920"/>
    </row>
    <row r="808" spans="4:116" s="920" customFormat="1" ht="18.95" customHeight="1">
      <c r="I808" s="2096" t="s">
        <v>3226</v>
      </c>
      <c r="J808" s="1057"/>
      <c r="BO808" s="1057"/>
    </row>
    <row r="809" spans="4:116" s="920" customFormat="1" ht="18.95" customHeight="1">
      <c r="I809" s="1426" t="s">
        <v>3225</v>
      </c>
      <c r="J809" s="1057"/>
      <c r="BO809" s="1057"/>
    </row>
    <row r="810" spans="4:116" s="920" customFormat="1" ht="18.95" customHeight="1">
      <c r="I810" s="1426" t="s">
        <v>3738</v>
      </c>
      <c r="J810" s="1057"/>
      <c r="BO810" s="1057"/>
    </row>
    <row r="811" spans="4:116" s="920" customFormat="1" ht="18.95" customHeight="1">
      <c r="J811" s="1057"/>
      <c r="BO811" s="1057"/>
    </row>
    <row r="812" spans="4:116" s="920" customFormat="1" ht="18.95" customHeight="1">
      <c r="G812" s="924" t="s">
        <v>3735</v>
      </c>
      <c r="J812" s="1057"/>
      <c r="V812" s="920" t="s">
        <v>3736</v>
      </c>
      <c r="BO812" s="1057"/>
    </row>
    <row r="813" spans="4:116" s="920" customFormat="1" ht="18.95" customHeight="1">
      <c r="I813" s="1057"/>
      <c r="BN813" s="1057"/>
    </row>
    <row r="814" spans="4:116" ht="5.0999999999999996" customHeight="1">
      <c r="G814"/>
      <c r="H814" s="2331"/>
      <c r="I814" s="2326"/>
      <c r="J814" s="2327"/>
      <c r="K814" s="2327"/>
      <c r="L814" s="2327"/>
      <c r="M814" s="2327"/>
      <c r="N814" s="2327"/>
      <c r="O814" s="2327"/>
      <c r="P814" s="2327"/>
      <c r="Q814" s="2327"/>
      <c r="R814" s="2328"/>
      <c r="S814" s="2331"/>
      <c r="T814" s="2331"/>
      <c r="U814" s="2331"/>
      <c r="V814" s="2331"/>
      <c r="W814" s="2331"/>
      <c r="X814" s="2331"/>
      <c r="Y814" s="2331"/>
      <c r="BK814" s="920"/>
      <c r="BL814" s="920"/>
      <c r="BM814" s="920"/>
      <c r="BN814" s="920"/>
      <c r="BO814" s="920"/>
      <c r="BP814" s="920"/>
      <c r="BQ814" s="920"/>
      <c r="BR814" s="920"/>
      <c r="BS814" s="920"/>
      <c r="BT814" s="920"/>
      <c r="BU814" s="920"/>
      <c r="BV814" s="920"/>
      <c r="BW814" s="920"/>
      <c r="CD814" s="920"/>
      <c r="CE814" s="920"/>
      <c r="CF814" s="920"/>
      <c r="CG814" s="920"/>
      <c r="CH814" s="920"/>
      <c r="CI814" s="920"/>
      <c r="CJ814" s="920"/>
      <c r="CK814" s="920"/>
      <c r="CL814" s="920"/>
      <c r="CM814" s="920"/>
      <c r="CN814" s="920"/>
      <c r="CO814" s="920"/>
      <c r="CP814" s="920"/>
      <c r="CQ814" s="920"/>
      <c r="CR814" s="920"/>
      <c r="CS814" s="920"/>
    </row>
    <row r="815" spans="4:116" ht="18.95" customHeight="1">
      <c r="G815"/>
      <c r="H815" s="2331"/>
      <c r="I815" s="907" t="s">
        <v>3106</v>
      </c>
      <c r="J815" s="908"/>
      <c r="K815" s="908"/>
      <c r="L815" s="908"/>
      <c r="M815" s="908"/>
      <c r="N815" s="908"/>
      <c r="O815" s="908"/>
      <c r="P815" s="908"/>
      <c r="Q815" s="908"/>
      <c r="R815" s="909"/>
      <c r="S815" s="1394" t="s">
        <v>1519</v>
      </c>
      <c r="T815" s="1021"/>
      <c r="U815" s="1021"/>
      <c r="V815" s="1021"/>
      <c r="W815" s="1021"/>
      <c r="X815" s="1023"/>
      <c r="AC815" s="920"/>
      <c r="AD815" s="920"/>
      <c r="AE815" s="920"/>
      <c r="AF815" s="1049"/>
      <c r="AN815" s="920"/>
      <c r="AO815" s="920"/>
      <c r="AP815" s="920"/>
      <c r="AQ815" s="920"/>
      <c r="AR815" s="920"/>
      <c r="AU815" s="920"/>
      <c r="AV815" s="920"/>
      <c r="AW815" s="920"/>
      <c r="BF815" s="920"/>
      <c r="BG815" s="920"/>
      <c r="BH815" s="920"/>
      <c r="BI815" s="920"/>
      <c r="BJ815" s="920"/>
      <c r="BK815" s="920"/>
      <c r="BL815" s="920"/>
      <c r="BM815" s="920"/>
      <c r="BN815" s="920"/>
      <c r="BO815" s="920"/>
      <c r="BP815" s="920"/>
      <c r="BQ815" s="920"/>
      <c r="BR815" s="920"/>
      <c r="BS815" s="920"/>
      <c r="BT815" s="920"/>
      <c r="BU815" s="920"/>
      <c r="BV815" s="920"/>
      <c r="BW815" s="920"/>
      <c r="BX815" s="920"/>
      <c r="BY815" s="920"/>
      <c r="BZ815" s="920"/>
      <c r="CA815" s="920"/>
      <c r="CB815" s="920"/>
      <c r="CC815" s="920"/>
      <c r="CD815" s="920"/>
      <c r="CE815" s="920"/>
      <c r="CF815" s="920"/>
      <c r="CG815" s="920"/>
      <c r="CH815" s="920"/>
      <c r="CI815" s="920"/>
      <c r="CJ815" s="920"/>
      <c r="CK815" s="920"/>
      <c r="CL815" s="920"/>
      <c r="CM815" s="920"/>
      <c r="CN815" s="920"/>
      <c r="CO815" s="920"/>
      <c r="CP815" s="920"/>
    </row>
    <row r="816" spans="4:116" ht="9.9499999999999993" customHeight="1">
      <c r="G816"/>
      <c r="H816" s="916"/>
      <c r="I816" s="2331"/>
      <c r="J816" s="2331"/>
      <c r="K816" s="2331"/>
      <c r="L816" s="2331"/>
      <c r="M816" s="2331"/>
      <c r="N816" s="2331"/>
      <c r="O816" s="2331"/>
      <c r="P816" s="2331"/>
      <c r="Q816" s="2331"/>
      <c r="R816" s="2331"/>
      <c r="S816" s="1316"/>
      <c r="T816" s="1316"/>
      <c r="U816" s="1316"/>
      <c r="V816" s="1316"/>
      <c r="W816" s="1316"/>
      <c r="X816" s="1316"/>
      <c r="Y816" s="1316"/>
      <c r="Z816" s="1316"/>
      <c r="AA816" s="1316"/>
      <c r="AB816" s="1316"/>
      <c r="AC816" s="1316"/>
      <c r="AD816" s="1316"/>
      <c r="AE816" s="1316"/>
      <c r="AF816" s="1316"/>
      <c r="AG816" s="1316"/>
      <c r="AH816" s="1316"/>
      <c r="AI816" s="1316"/>
      <c r="AJ816" s="1316"/>
      <c r="AK816" s="1316"/>
      <c r="AL816" s="1316"/>
      <c r="AM816" s="1316"/>
      <c r="AN816" s="1316"/>
      <c r="AO816" s="1316"/>
      <c r="AP816" s="1316"/>
      <c r="AQ816" s="1316"/>
      <c r="AR816" s="1316"/>
      <c r="AS816" s="1316"/>
      <c r="AT816" s="1316"/>
      <c r="AU816" s="1316"/>
      <c r="AV816" s="1316"/>
      <c r="AW816" s="1316"/>
      <c r="AX816" s="1316"/>
      <c r="AY816" s="1316"/>
      <c r="AZ816" s="1316"/>
      <c r="BA816" s="1316"/>
      <c r="BB816" s="1316"/>
      <c r="BC816" s="1316"/>
      <c r="BD816" s="1316"/>
      <c r="BE816" s="1316"/>
      <c r="BF816" s="1316"/>
      <c r="BG816" s="1316"/>
      <c r="BH816" s="1316"/>
      <c r="BI816" s="1316"/>
      <c r="BJ816" s="1316"/>
      <c r="BK816" s="1316"/>
      <c r="BL816" s="1316"/>
      <c r="BM816" s="1316"/>
      <c r="BN816" s="1316"/>
      <c r="BO816" s="1316"/>
      <c r="BP816" s="1316"/>
      <c r="BQ816" s="1316"/>
      <c r="BR816" s="1316"/>
      <c r="BS816" s="1316"/>
      <c r="BT816" s="1316"/>
      <c r="BU816" s="1316"/>
      <c r="BV816" s="1316"/>
      <c r="BW816" s="1316"/>
      <c r="BX816" s="942"/>
      <c r="BY816" s="920"/>
      <c r="BZ816" s="920"/>
      <c r="CA816" s="920"/>
      <c r="CB816" s="920"/>
      <c r="CC816" s="920"/>
      <c r="CD816" s="920"/>
      <c r="CE816" s="920"/>
      <c r="CF816" s="920"/>
      <c r="CG816" s="920"/>
      <c r="CH816" s="920"/>
      <c r="CI816" s="920"/>
      <c r="CJ816" s="920"/>
      <c r="CK816" s="920"/>
      <c r="CL816" s="920"/>
      <c r="CM816" s="920"/>
      <c r="CN816" s="920"/>
      <c r="CO816" s="920"/>
      <c r="CP816" s="920"/>
    </row>
    <row r="817" spans="8:76" s="920" customFormat="1" ht="18.95" customHeight="1">
      <c r="H817" s="1453"/>
      <c r="I817" s="1450" t="s">
        <v>1553</v>
      </c>
      <c r="J817" s="752"/>
      <c r="K817" s="938"/>
      <c r="L817" s="938"/>
      <c r="N817" s="2890" t="s">
        <v>1179</v>
      </c>
      <c r="O817" s="2891"/>
      <c r="P817" s="2891"/>
      <c r="Q817" s="2892"/>
      <c r="R817" s="986" t="s">
        <v>1180</v>
      </c>
      <c r="S817" s="920" t="s">
        <v>737</v>
      </c>
      <c r="T817" s="951" t="s">
        <v>1539</v>
      </c>
      <c r="U817" s="974"/>
      <c r="Z817" s="1256" t="s">
        <v>1630</v>
      </c>
      <c r="AA817" s="1056"/>
      <c r="AB817" s="1056"/>
      <c r="AE817" s="1154" t="s">
        <v>1845</v>
      </c>
      <c r="AF817" s="1155"/>
      <c r="AG817" s="1155"/>
      <c r="AH817" s="1155"/>
      <c r="AI817" s="1155"/>
      <c r="AJ817" s="1156"/>
      <c r="AK817" s="986" t="s">
        <v>912</v>
      </c>
      <c r="AL817" s="920" t="s">
        <v>737</v>
      </c>
      <c r="AM817" s="951" t="s">
        <v>3088</v>
      </c>
      <c r="AP817" s="974"/>
      <c r="BC817" s="926" t="s">
        <v>1712</v>
      </c>
      <c r="BD817" s="927"/>
      <c r="BE817" s="928"/>
      <c r="BF817" s="926" t="s">
        <v>1537</v>
      </c>
      <c r="BG817" s="927"/>
      <c r="BH817" s="928"/>
      <c r="BI817" s="926" t="s">
        <v>1538</v>
      </c>
      <c r="BJ817" s="927"/>
      <c r="BK817" s="928"/>
      <c r="BX817" s="937"/>
    </row>
    <row r="818" spans="8:76" s="920" customFormat="1" ht="9.9499999999999993" customHeight="1">
      <c r="H818" s="1453"/>
      <c r="I818" s="1451"/>
      <c r="Z818" s="2325"/>
      <c r="BX818" s="937"/>
    </row>
    <row r="819" spans="8:76" s="920" customFormat="1" ht="18.95" customHeight="1">
      <c r="H819" s="1453"/>
      <c r="I819" s="1445" t="s">
        <v>2376</v>
      </c>
      <c r="J819" s="1446"/>
      <c r="K819" s="1446"/>
      <c r="L819" s="959"/>
      <c r="M819" s="946" t="s">
        <v>1115</v>
      </c>
      <c r="N819" s="2890" t="s">
        <v>1179</v>
      </c>
      <c r="O819" s="2891"/>
      <c r="P819" s="2891"/>
      <c r="Q819" s="2892"/>
      <c r="R819" s="986" t="s">
        <v>1180</v>
      </c>
      <c r="S819" s="987" t="s">
        <v>1178</v>
      </c>
      <c r="T819" s="2890" t="s">
        <v>1179</v>
      </c>
      <c r="U819" s="2891"/>
      <c r="V819" s="2891"/>
      <c r="W819" s="2892"/>
      <c r="X819" s="986" t="s">
        <v>1180</v>
      </c>
      <c r="Z819" s="1256" t="s">
        <v>1647</v>
      </c>
      <c r="AA819" s="1056"/>
      <c r="AB819" s="1056"/>
      <c r="AC819" s="938"/>
      <c r="AE819" s="992" t="s">
        <v>2298</v>
      </c>
      <c r="AF819" s="1152"/>
      <c r="AG819" s="1152"/>
      <c r="AH819" s="1152"/>
      <c r="AI819" s="1152"/>
      <c r="AJ819" s="1153"/>
      <c r="AK819" s="986" t="s">
        <v>912</v>
      </c>
      <c r="AL819" s="1049"/>
      <c r="AM819" s="1452" t="s">
        <v>2364</v>
      </c>
      <c r="AN819" s="1056"/>
      <c r="AO819" s="1056"/>
      <c r="AP819" s="2890" t="s">
        <v>2365</v>
      </c>
      <c r="AQ819" s="2891"/>
      <c r="AR819" s="2891"/>
      <c r="AS819" s="2891"/>
      <c r="AT819" s="2892"/>
      <c r="BD819" s="1049"/>
      <c r="BX819" s="937"/>
    </row>
    <row r="820" spans="8:76" s="920" customFormat="1" ht="18.95" customHeight="1">
      <c r="H820" s="1453"/>
      <c r="I820" s="1049" t="s">
        <v>3107</v>
      </c>
      <c r="AE820" s="1049" t="s">
        <v>3737</v>
      </c>
      <c r="BX820" s="937"/>
    </row>
    <row r="821" spans="8:76" s="920" customFormat="1" ht="18.95" customHeight="1">
      <c r="H821" s="1453"/>
      <c r="I821" s="1365" t="s">
        <v>2166</v>
      </c>
      <c r="BX821" s="937"/>
    </row>
    <row r="822" spans="8:76" s="920" customFormat="1" ht="5.0999999999999996" customHeight="1">
      <c r="H822" s="1453"/>
      <c r="I822" s="1426"/>
      <c r="BX822" s="937"/>
    </row>
    <row r="823" spans="8:76" s="920" customFormat="1" ht="18.95" customHeight="1">
      <c r="H823" s="1453"/>
      <c r="I823" s="2880" t="s">
        <v>1559</v>
      </c>
      <c r="J823" s="2810" t="s">
        <v>2142</v>
      </c>
      <c r="K823" s="2799"/>
      <c r="L823" s="2810" t="s">
        <v>2377</v>
      </c>
      <c r="M823" s="2848"/>
      <c r="N823" s="2848"/>
      <c r="O823" s="2799"/>
      <c r="P823" s="2810" t="s">
        <v>2374</v>
      </c>
      <c r="Q823" s="2848"/>
      <c r="R823" s="2848"/>
      <c r="S823" s="2799"/>
      <c r="T823" s="2810" t="s">
        <v>1647</v>
      </c>
      <c r="U823" s="2882"/>
      <c r="V823" s="2882"/>
      <c r="W823" s="2882"/>
      <c r="X823" s="2882"/>
      <c r="Y823" s="2812"/>
      <c r="Z823" s="2810" t="s">
        <v>3091</v>
      </c>
      <c r="AA823" s="2811"/>
      <c r="AB823" s="2811"/>
      <c r="AC823" s="2811"/>
      <c r="AD823" s="2812"/>
      <c r="AE823" s="2810" t="s">
        <v>2364</v>
      </c>
      <c r="AF823" s="2882"/>
      <c r="AG823" s="2882"/>
      <c r="AH823" s="2882"/>
      <c r="AI823" s="2812"/>
      <c r="AJ823" s="929" t="s">
        <v>1586</v>
      </c>
      <c r="AK823" s="930"/>
      <c r="AL823" s="930"/>
      <c r="AM823" s="930"/>
      <c r="AN823" s="930"/>
      <c r="AO823" s="930"/>
      <c r="AP823" s="930"/>
      <c r="AQ823" s="930"/>
      <c r="AR823" s="930"/>
      <c r="AS823" s="931"/>
      <c r="AT823" s="930"/>
      <c r="AU823" s="931"/>
      <c r="AV823" s="2810" t="s">
        <v>2080</v>
      </c>
      <c r="AW823" s="2882"/>
      <c r="AX823" s="2812"/>
      <c r="AY823" s="2810" t="s">
        <v>1775</v>
      </c>
      <c r="AZ823" s="2882"/>
      <c r="BA823" s="2812"/>
      <c r="BB823" s="2810" t="s">
        <v>1760</v>
      </c>
      <c r="BC823" s="2848"/>
      <c r="BD823" s="2848"/>
      <c r="BE823" s="2799"/>
      <c r="BF823" s="2810" t="s">
        <v>1748</v>
      </c>
      <c r="BG823" s="2848"/>
      <c r="BH823" s="2848"/>
      <c r="BI823" s="2799"/>
      <c r="BJ823" s="2947"/>
      <c r="BX823" s="937"/>
    </row>
    <row r="824" spans="8:76" s="920" customFormat="1" ht="18.95" customHeight="1">
      <c r="H824" s="1453"/>
      <c r="I824" s="2881"/>
      <c r="J824" s="2800"/>
      <c r="K824" s="2802"/>
      <c r="L824" s="2800"/>
      <c r="M824" s="2801"/>
      <c r="N824" s="2801"/>
      <c r="O824" s="2802"/>
      <c r="P824" s="2800"/>
      <c r="Q824" s="2801"/>
      <c r="R824" s="2801"/>
      <c r="S824" s="2802"/>
      <c r="T824" s="2813"/>
      <c r="U824" s="2814"/>
      <c r="V824" s="2814"/>
      <c r="W824" s="2814"/>
      <c r="X824" s="2814"/>
      <c r="Y824" s="2815"/>
      <c r="Z824" s="2813"/>
      <c r="AA824" s="2814"/>
      <c r="AB824" s="2814"/>
      <c r="AC824" s="2814"/>
      <c r="AD824" s="2815"/>
      <c r="AE824" s="2813"/>
      <c r="AF824" s="2814"/>
      <c r="AG824" s="2814"/>
      <c r="AH824" s="2814"/>
      <c r="AI824" s="2815"/>
      <c r="AJ824" s="929" t="s">
        <v>699</v>
      </c>
      <c r="AK824" s="930"/>
      <c r="AL824" s="930"/>
      <c r="AM824" s="931"/>
      <c r="AN824" s="929" t="s">
        <v>700</v>
      </c>
      <c r="AO824" s="930"/>
      <c r="AP824" s="931"/>
      <c r="AQ824" s="929" t="s">
        <v>1697</v>
      </c>
      <c r="AR824" s="930"/>
      <c r="AS824" s="930"/>
      <c r="AT824" s="930"/>
      <c r="AU824" s="931"/>
      <c r="AV824" s="2813"/>
      <c r="AW824" s="2814"/>
      <c r="AX824" s="2815"/>
      <c r="AY824" s="2813"/>
      <c r="AZ824" s="2814"/>
      <c r="BA824" s="2815"/>
      <c r="BB824" s="2800"/>
      <c r="BC824" s="2801"/>
      <c r="BD824" s="2801"/>
      <c r="BE824" s="2802"/>
      <c r="BF824" s="2800"/>
      <c r="BG824" s="2801"/>
      <c r="BH824" s="2801"/>
      <c r="BI824" s="2802"/>
      <c r="BJ824" s="2948"/>
      <c r="BX824" s="937"/>
    </row>
    <row r="825" spans="8:76" s="920" customFormat="1" ht="18.95" customHeight="1">
      <c r="H825" s="1453"/>
      <c r="I825" s="1449" t="s">
        <v>1759</v>
      </c>
      <c r="J825" s="954" t="s">
        <v>1663</v>
      </c>
      <c r="K825" s="971"/>
      <c r="L825" s="2974" t="s">
        <v>1179</v>
      </c>
      <c r="M825" s="2978"/>
      <c r="N825" s="2978"/>
      <c r="O825" s="2976"/>
      <c r="P825" s="2974" t="s">
        <v>1570</v>
      </c>
      <c r="Q825" s="2978"/>
      <c r="R825" s="2978"/>
      <c r="S825" s="2976"/>
      <c r="T825" s="2944" t="s">
        <v>2299</v>
      </c>
      <c r="U825" s="2945"/>
      <c r="V825" s="2945"/>
      <c r="W825" s="2945"/>
      <c r="X825" s="2945"/>
      <c r="Y825" s="2946"/>
      <c r="Z825" s="2890" t="s">
        <v>2350</v>
      </c>
      <c r="AA825" s="2891"/>
      <c r="AB825" s="2891"/>
      <c r="AC825" s="2891"/>
      <c r="AD825" s="2892"/>
      <c r="AE825" s="2890" t="s">
        <v>2365</v>
      </c>
      <c r="AF825" s="2891"/>
      <c r="AG825" s="2891"/>
      <c r="AH825" s="2891"/>
      <c r="AI825" s="2892"/>
      <c r="AJ825" s="2285" t="s">
        <v>1560</v>
      </c>
      <c r="AK825" s="2382"/>
      <c r="AL825" s="2382"/>
      <c r="AM825" s="2383"/>
      <c r="AN825" s="2832">
        <v>12345</v>
      </c>
      <c r="AO825" s="2806"/>
      <c r="AP825" s="2793"/>
      <c r="AQ825" s="2929" t="s">
        <v>1691</v>
      </c>
      <c r="AR825" s="2930"/>
      <c r="AS825" s="2930"/>
      <c r="AT825" s="2930"/>
      <c r="AU825" s="2931"/>
      <c r="AV825" s="2929" t="s">
        <v>1704</v>
      </c>
      <c r="AW825" s="2930"/>
      <c r="AX825" s="2931"/>
      <c r="AY825" s="2929">
        <v>14</v>
      </c>
      <c r="AZ825" s="2930"/>
      <c r="BA825" s="2931"/>
      <c r="BB825" s="2974" t="s">
        <v>1179</v>
      </c>
      <c r="BC825" s="2978"/>
      <c r="BD825" s="2978"/>
      <c r="BE825" s="2976"/>
      <c r="BF825" s="2974" t="s">
        <v>1521</v>
      </c>
      <c r="BG825" s="2978"/>
      <c r="BH825" s="2978"/>
      <c r="BI825" s="2976"/>
      <c r="BJ825" s="990" t="s">
        <v>1180</v>
      </c>
      <c r="BX825" s="937"/>
    </row>
    <row r="826" spans="8:76" s="920" customFormat="1" ht="18.95" customHeight="1">
      <c r="H826" s="1453"/>
      <c r="I826" s="1449" t="s">
        <v>1759</v>
      </c>
      <c r="J826" s="954" t="s">
        <v>1663</v>
      </c>
      <c r="K826" s="971"/>
      <c r="L826" s="2890" t="s">
        <v>1179</v>
      </c>
      <c r="M826" s="2891"/>
      <c r="N826" s="2891"/>
      <c r="O826" s="2892"/>
      <c r="P826" s="2890" t="s">
        <v>1570</v>
      </c>
      <c r="Q826" s="2891"/>
      <c r="R826" s="2891"/>
      <c r="S826" s="2892"/>
      <c r="T826" s="2944" t="s">
        <v>2299</v>
      </c>
      <c r="U826" s="2945"/>
      <c r="V826" s="2945"/>
      <c r="W826" s="2945"/>
      <c r="X826" s="2945"/>
      <c r="Y826" s="2946"/>
      <c r="Z826" s="2890" t="s">
        <v>2350</v>
      </c>
      <c r="AA826" s="2891"/>
      <c r="AB826" s="2891"/>
      <c r="AC826" s="2891"/>
      <c r="AD826" s="2892"/>
      <c r="AE826" s="2890" t="s">
        <v>2366</v>
      </c>
      <c r="AF826" s="2891"/>
      <c r="AG826" s="2891"/>
      <c r="AH826" s="2891"/>
      <c r="AI826" s="2892"/>
      <c r="AJ826" s="932" t="s">
        <v>1560</v>
      </c>
      <c r="AK826" s="933"/>
      <c r="AL826" s="933"/>
      <c r="AM826" s="934"/>
      <c r="AN826" s="2831">
        <v>12345</v>
      </c>
      <c r="AO826" s="2808"/>
      <c r="AP826" s="2809"/>
      <c r="AQ826" s="2932" t="s">
        <v>1691</v>
      </c>
      <c r="AR826" s="2933"/>
      <c r="AS826" s="2933"/>
      <c r="AT826" s="2933"/>
      <c r="AU826" s="2934"/>
      <c r="AV826" s="2932" t="s">
        <v>1704</v>
      </c>
      <c r="AW826" s="2933"/>
      <c r="AX826" s="2934"/>
      <c r="AY826" s="2932">
        <v>14</v>
      </c>
      <c r="AZ826" s="2933"/>
      <c r="BA826" s="2934"/>
      <c r="BB826" s="2890" t="s">
        <v>1179</v>
      </c>
      <c r="BC826" s="2891"/>
      <c r="BD826" s="2891"/>
      <c r="BE826" s="2892"/>
      <c r="BF826" s="2890" t="s">
        <v>1521</v>
      </c>
      <c r="BG826" s="2891"/>
      <c r="BH826" s="2891"/>
      <c r="BI826" s="2892"/>
      <c r="BJ826" s="991"/>
      <c r="BX826" s="937"/>
    </row>
    <row r="827" spans="8:76" s="920" customFormat="1" ht="5.0999999999999996" customHeight="1">
      <c r="H827" s="1453"/>
      <c r="I827" s="1057"/>
      <c r="J827" s="1057"/>
      <c r="P827" s="1057"/>
      <c r="Q827" s="1057"/>
      <c r="R827" s="1057"/>
      <c r="S827" s="1057"/>
      <c r="BX827" s="937"/>
    </row>
    <row r="828" spans="8:76" s="920" customFormat="1" ht="5.0999999999999996" customHeight="1">
      <c r="H828" s="1453"/>
      <c r="I828" s="1366"/>
      <c r="J828" s="1366"/>
      <c r="K828" s="1366"/>
      <c r="L828" s="1366"/>
      <c r="M828" s="1366"/>
      <c r="N828" s="1366"/>
      <c r="O828" s="1366"/>
      <c r="P828" s="1366"/>
      <c r="Q828" s="1366"/>
      <c r="R828" s="1366"/>
      <c r="S828" s="1366"/>
      <c r="T828" s="1366"/>
      <c r="U828" s="1366"/>
      <c r="V828" s="1366"/>
      <c r="W828" s="1366"/>
      <c r="X828" s="1366"/>
      <c r="Y828" s="1366"/>
      <c r="Z828" s="1366"/>
      <c r="AA828" s="1366"/>
      <c r="AB828" s="1366"/>
      <c r="AC828" s="1366"/>
      <c r="AD828" s="1366"/>
      <c r="AE828" s="1366"/>
      <c r="AF828" s="1366"/>
      <c r="AG828" s="1366"/>
      <c r="AH828" s="1366"/>
      <c r="AI828" s="1366"/>
      <c r="AJ828" s="1366"/>
      <c r="AK828" s="1366"/>
      <c r="AL828" s="1366"/>
      <c r="AM828" s="1366"/>
      <c r="AN828" s="1366"/>
      <c r="AO828" s="1366"/>
      <c r="AP828" s="1366"/>
      <c r="AQ828" s="1366"/>
      <c r="AR828" s="1366"/>
      <c r="AS828" s="1366"/>
      <c r="AT828" s="1366"/>
      <c r="AU828" s="1366"/>
      <c r="AV828" s="1366"/>
      <c r="AW828" s="1366"/>
      <c r="AX828" s="1366"/>
      <c r="AY828" s="1366"/>
      <c r="AZ828" s="1366"/>
      <c r="BA828" s="1366"/>
      <c r="BB828" s="1366"/>
      <c r="BC828" s="1366"/>
      <c r="BD828" s="1366"/>
      <c r="BE828" s="1366"/>
      <c r="BF828" s="1366"/>
      <c r="BG828" s="1366"/>
      <c r="BH828" s="1366"/>
      <c r="BI828" s="1366"/>
      <c r="BJ828" s="1366"/>
      <c r="BX828" s="937"/>
    </row>
    <row r="829" spans="8:76" s="920" customFormat="1" ht="18.95" customHeight="1">
      <c r="H829" s="1453"/>
      <c r="I829" s="1366"/>
      <c r="J829" s="1366"/>
      <c r="K829" s="1366"/>
      <c r="L829" s="1366"/>
      <c r="M829" s="1366"/>
      <c r="N829" s="1366"/>
      <c r="O829" s="1366"/>
      <c r="P829" s="1366"/>
      <c r="Q829" s="1366"/>
      <c r="R829" s="1366"/>
      <c r="S829" s="1366"/>
      <c r="T829" s="1366"/>
      <c r="U829" s="1366"/>
      <c r="V829" s="1366"/>
      <c r="W829" s="1366"/>
      <c r="X829" s="1366"/>
      <c r="Y829" s="1366"/>
      <c r="Z829" s="1366"/>
      <c r="AA829" s="1366"/>
      <c r="AB829" s="1366"/>
      <c r="AC829" s="1366"/>
      <c r="AD829" s="1366"/>
      <c r="AE829" s="1366"/>
      <c r="AF829" s="1366"/>
      <c r="AG829" s="1366"/>
      <c r="AH829" s="1366"/>
      <c r="AI829" s="1366"/>
      <c r="AJ829" s="1366"/>
      <c r="AK829" s="1366"/>
      <c r="AL829" s="1366"/>
      <c r="AM829" s="1366"/>
      <c r="AN829" s="1366"/>
      <c r="AO829" s="1366"/>
      <c r="AP829" s="1366"/>
      <c r="AQ829" s="1366"/>
      <c r="AR829" s="1366"/>
      <c r="AS829" s="1366"/>
      <c r="AT829" s="1366"/>
      <c r="AU829" s="1366"/>
      <c r="AV829" s="1217" t="s">
        <v>1606</v>
      </c>
      <c r="AW829" s="1217"/>
      <c r="AX829" s="1366"/>
      <c r="AY829" s="2928">
        <f>AY826+AY825</f>
        <v>28</v>
      </c>
      <c r="AZ829" s="2884"/>
      <c r="BA829" s="2885"/>
      <c r="BB829" s="1366"/>
      <c r="BC829" s="1366"/>
      <c r="BD829" s="1366"/>
      <c r="BE829" s="1366"/>
      <c r="BF829" s="1366"/>
      <c r="BG829" s="1366"/>
      <c r="BH829" s="1366"/>
      <c r="BI829" s="1366"/>
      <c r="BJ829" s="1366"/>
      <c r="BX829" s="937"/>
    </row>
    <row r="830" spans="8:76" s="920" customFormat="1" ht="5.0999999999999996" customHeight="1">
      <c r="H830" s="1453"/>
      <c r="I830" s="1366"/>
      <c r="J830" s="1366"/>
      <c r="K830" s="1366"/>
      <c r="L830" s="1366"/>
      <c r="M830" s="1366"/>
      <c r="N830" s="1366"/>
      <c r="O830" s="1366"/>
      <c r="P830" s="1366"/>
      <c r="Q830" s="1366"/>
      <c r="R830" s="1366"/>
      <c r="S830" s="1366"/>
      <c r="T830" s="1366"/>
      <c r="U830" s="1366"/>
      <c r="V830" s="1366"/>
      <c r="W830" s="1366"/>
      <c r="X830" s="1366"/>
      <c r="Y830" s="1366"/>
      <c r="Z830" s="1366"/>
      <c r="AA830" s="1366"/>
      <c r="AB830" s="1366"/>
      <c r="AC830" s="1366"/>
      <c r="AD830" s="1366"/>
      <c r="AE830" s="1366"/>
      <c r="AF830" s="1366"/>
      <c r="AG830" s="1366"/>
      <c r="AH830" s="1366"/>
      <c r="AI830" s="1366"/>
      <c r="AJ830" s="1366"/>
      <c r="AK830" s="1366"/>
      <c r="AL830" s="1366"/>
      <c r="AM830" s="1366"/>
      <c r="AN830" s="1366"/>
      <c r="AO830" s="1366"/>
      <c r="AP830" s="1366"/>
      <c r="AQ830" s="1366"/>
      <c r="AR830" s="1366"/>
      <c r="AS830" s="1366"/>
      <c r="AT830" s="1366"/>
      <c r="AU830" s="1366"/>
      <c r="AV830" s="1366"/>
      <c r="AW830" s="1366"/>
      <c r="AX830" s="1366"/>
      <c r="AY830" s="1366"/>
      <c r="AZ830" s="1366"/>
      <c r="BA830" s="1366"/>
      <c r="BB830" s="1366"/>
      <c r="BC830" s="1366"/>
      <c r="BD830" s="1366"/>
      <c r="BE830" s="1366"/>
      <c r="BF830" s="1366"/>
      <c r="BG830" s="1366"/>
      <c r="BH830" s="1366"/>
      <c r="BI830" s="1366"/>
      <c r="BJ830" s="1366"/>
      <c r="BX830" s="937"/>
    </row>
    <row r="831" spans="8:76" s="920" customFormat="1" ht="18.95" customHeight="1">
      <c r="H831" s="1453"/>
      <c r="I831" s="1426"/>
      <c r="J831" s="1426"/>
      <c r="K831" s="1426"/>
      <c r="L831" s="1426"/>
      <c r="M831" s="1426"/>
      <c r="BX831" s="937"/>
    </row>
    <row r="832" spans="8:76" s="920" customFormat="1" ht="18.95" customHeight="1">
      <c r="H832" s="1453"/>
      <c r="I832" s="910" t="s">
        <v>1522</v>
      </c>
      <c r="J832" s="752"/>
      <c r="K832" s="752"/>
      <c r="L832" s="752"/>
      <c r="M832" s="2868" t="s">
        <v>3410</v>
      </c>
      <c r="N832" s="2869"/>
      <c r="O832" s="2870"/>
      <c r="P832" s="946" t="s">
        <v>1115</v>
      </c>
      <c r="Q832" s="2865" t="s">
        <v>1523</v>
      </c>
      <c r="R832" s="2866"/>
      <c r="S832" s="2867"/>
      <c r="T832" s="946" t="s">
        <v>1115</v>
      </c>
      <c r="U832" s="2865" t="s">
        <v>1524</v>
      </c>
      <c r="V832" s="2866"/>
      <c r="W832" s="2867"/>
      <c r="X832" s="946" t="s">
        <v>1115</v>
      </c>
      <c r="Y832" s="1046" t="s">
        <v>2116</v>
      </c>
      <c r="Z832" s="1047"/>
      <c r="AA832" s="1048"/>
      <c r="AC832" s="949" t="s">
        <v>3058</v>
      </c>
      <c r="AD832" s="486"/>
      <c r="AE832" s="486"/>
      <c r="AF832" s="2010" t="s">
        <v>3059</v>
      </c>
      <c r="AG832" s="2011"/>
      <c r="AH832" s="2011"/>
      <c r="AI832" s="2011"/>
      <c r="AJ832" s="2011"/>
      <c r="AK832" s="2012"/>
      <c r="AL832" s="1049" t="s">
        <v>3489</v>
      </c>
      <c r="BX832" s="937"/>
    </row>
    <row r="833" spans="7:122" s="920" customFormat="1" ht="18.95" customHeight="1" thickBot="1">
      <c r="H833" s="1453"/>
      <c r="I833" s="1444"/>
      <c r="J833" s="1444"/>
      <c r="K833" s="1444"/>
      <c r="L833" s="1444"/>
      <c r="M833" s="1444"/>
      <c r="N833" s="1444"/>
      <c r="O833" s="1444"/>
      <c r="P833" s="1444"/>
      <c r="Q833" s="1444"/>
      <c r="R833" s="1444"/>
      <c r="S833" s="1444"/>
      <c r="T833" s="1444"/>
      <c r="U833" s="1444"/>
      <c r="V833" s="1444"/>
      <c r="W833" s="1444"/>
      <c r="X833" s="1444"/>
      <c r="Y833" s="1444"/>
      <c r="Z833" s="1444"/>
      <c r="AA833" s="1444"/>
      <c r="AB833" s="1444"/>
      <c r="AC833" s="1444"/>
      <c r="AD833" s="1444"/>
      <c r="AE833" s="1444"/>
      <c r="AF833" s="1444"/>
      <c r="AG833" s="1444"/>
      <c r="AH833" s="1444"/>
      <c r="AI833" s="1444"/>
      <c r="AJ833" s="1444"/>
      <c r="AK833" s="1444"/>
      <c r="AL833" s="1444"/>
      <c r="AM833" s="1444"/>
      <c r="AN833" s="1444"/>
      <c r="AO833" s="1444"/>
      <c r="AP833" s="1444"/>
      <c r="AQ833" s="1444"/>
      <c r="AR833" s="1444"/>
      <c r="AS833" s="1444"/>
      <c r="AT833" s="1444"/>
      <c r="AU833" s="1444"/>
      <c r="AV833" s="1444"/>
      <c r="AW833" s="1444"/>
      <c r="AX833" s="1444"/>
      <c r="AY833" s="1444"/>
      <c r="AZ833" s="1444"/>
      <c r="BA833" s="1444"/>
      <c r="BB833" s="1444"/>
      <c r="BC833" s="1444"/>
      <c r="BD833" s="1444"/>
      <c r="BE833" s="1444"/>
      <c r="BF833" s="1444"/>
      <c r="BG833" s="1444"/>
      <c r="BH833" s="1444"/>
      <c r="BI833" s="1444"/>
      <c r="BJ833" s="1444"/>
      <c r="BK833" s="1444"/>
      <c r="BL833" s="1444"/>
      <c r="BM833" s="1444"/>
      <c r="BN833" s="1444"/>
      <c r="BO833" s="1444"/>
      <c r="BP833" s="1444"/>
      <c r="BQ833" s="1444"/>
      <c r="BR833" s="1444"/>
      <c r="BS833" s="1444"/>
      <c r="BT833" s="1444"/>
      <c r="BU833" s="1444"/>
      <c r="BV833" s="1444"/>
      <c r="BW833" s="1444"/>
      <c r="BX833" s="937"/>
    </row>
    <row r="834" spans="7:122" s="920" customFormat="1" ht="18.95" customHeight="1">
      <c r="H834" s="1453"/>
      <c r="I834" s="1045"/>
      <c r="J834" s="1045"/>
      <c r="K834" s="1045"/>
      <c r="L834" s="1045"/>
      <c r="M834" s="1045"/>
      <c r="N834" s="1045"/>
      <c r="O834" s="1045"/>
      <c r="P834" s="1045"/>
      <c r="Q834" s="1045"/>
      <c r="R834" s="1045"/>
      <c r="S834" s="1045"/>
      <c r="T834" s="1045"/>
      <c r="U834" s="1045"/>
      <c r="V834" s="1045"/>
      <c r="W834" s="1045"/>
      <c r="X834" s="1045"/>
      <c r="Y834" s="1045"/>
      <c r="Z834" s="1045"/>
      <c r="AA834" s="1045"/>
      <c r="AB834" s="1045"/>
      <c r="AC834" s="1045"/>
      <c r="AD834" s="1045"/>
      <c r="AE834" s="1045"/>
      <c r="AF834" s="1045"/>
      <c r="AG834" s="1045"/>
      <c r="AH834" s="1045"/>
      <c r="AI834" s="1045"/>
      <c r="AJ834" s="1045"/>
      <c r="AK834" s="1045"/>
      <c r="AL834" s="1045"/>
      <c r="AM834" s="1045"/>
      <c r="AN834" s="1045"/>
      <c r="AO834" s="1045"/>
      <c r="AP834" s="1045"/>
      <c r="AQ834" s="1045"/>
      <c r="AR834" s="1045"/>
      <c r="AS834" s="1045"/>
      <c r="AT834" s="1045"/>
      <c r="AU834" s="1045"/>
      <c r="AV834" s="1045"/>
      <c r="AW834" s="1045"/>
      <c r="AX834" s="1045"/>
      <c r="AY834" s="1045"/>
      <c r="AZ834" s="1045"/>
      <c r="BA834" s="1045"/>
      <c r="BB834" s="1045"/>
      <c r="BC834" s="1045"/>
      <c r="BD834" s="1045"/>
      <c r="BE834" s="1045"/>
      <c r="BF834" s="1045"/>
      <c r="BG834" s="1045"/>
      <c r="BH834" s="1045"/>
      <c r="BI834" s="1045"/>
      <c r="BJ834" s="1045"/>
      <c r="BK834" s="1045"/>
      <c r="BL834" s="1045"/>
      <c r="BM834" s="1045"/>
      <c r="BN834" s="1045"/>
      <c r="BO834" s="1045"/>
      <c r="BP834" s="1045"/>
      <c r="BQ834" s="1045"/>
      <c r="BR834" s="1045"/>
      <c r="BS834" s="1045"/>
      <c r="BT834" s="1045"/>
      <c r="BU834" s="1045"/>
      <c r="BV834" s="1045"/>
      <c r="BW834" s="1045"/>
      <c r="BX834" s="937"/>
    </row>
    <row r="835" spans="7:122" s="920" customFormat="1" ht="18.95" customHeight="1">
      <c r="H835" s="1453"/>
      <c r="I835" s="1365" t="s">
        <v>3212</v>
      </c>
      <c r="S835" s="948" t="s">
        <v>3110</v>
      </c>
      <c r="T835" s="947"/>
      <c r="U835" s="947"/>
      <c r="AJ835" s="1056" t="s">
        <v>2379</v>
      </c>
      <c r="AK835" s="1056"/>
      <c r="AL835" s="1056"/>
      <c r="AM835" s="938"/>
      <c r="AN835" s="982" t="s">
        <v>1521</v>
      </c>
      <c r="AO835" s="983"/>
      <c r="AP835" s="983"/>
      <c r="AQ835" s="983"/>
      <c r="AR835" s="984"/>
      <c r="BX835" s="937"/>
    </row>
    <row r="836" spans="7:122" s="920" customFormat="1" ht="5.0999999999999996" customHeight="1">
      <c r="H836" s="1453"/>
      <c r="I836" s="1426"/>
      <c r="BX836" s="937"/>
    </row>
    <row r="837" spans="7:122" s="920" customFormat="1" ht="18.95" customHeight="1">
      <c r="H837" s="1453"/>
      <c r="I837" s="2880" t="s">
        <v>1559</v>
      </c>
      <c r="J837" s="2810" t="s">
        <v>2377</v>
      </c>
      <c r="K837" s="2848"/>
      <c r="L837" s="2848"/>
      <c r="M837" s="2799"/>
      <c r="N837" s="2810" t="s">
        <v>3119</v>
      </c>
      <c r="O837" s="2848"/>
      <c r="P837" s="2848"/>
      <c r="Q837" s="2799"/>
      <c r="R837" s="2810" t="s">
        <v>1647</v>
      </c>
      <c r="S837" s="2882"/>
      <c r="T837" s="2882"/>
      <c r="U837" s="2882"/>
      <c r="V837" s="2882"/>
      <c r="W837" s="2812"/>
      <c r="X837" s="2810" t="s">
        <v>1856</v>
      </c>
      <c r="Y837" s="2882"/>
      <c r="Z837" s="2882"/>
      <c r="AA837" s="2882"/>
      <c r="AB837" s="2882"/>
      <c r="AC837" s="2812"/>
      <c r="AD837" s="2810" t="s">
        <v>3091</v>
      </c>
      <c r="AE837" s="2811"/>
      <c r="AF837" s="2811"/>
      <c r="AG837" s="2811"/>
      <c r="AH837" s="2812"/>
      <c r="AI837" s="2810" t="s">
        <v>2364</v>
      </c>
      <c r="AJ837" s="2811"/>
      <c r="AK837" s="2811"/>
      <c r="AL837" s="2811"/>
      <c r="AM837" s="2812"/>
      <c r="AN837" s="1343" t="s">
        <v>2147</v>
      </c>
      <c r="AO837" s="1362"/>
      <c r="AP837" s="1060"/>
      <c r="AQ837" s="1060"/>
      <c r="AR837" s="1060"/>
      <c r="AS837" s="1060"/>
      <c r="AT837" s="1060"/>
      <c r="AU837" s="1060"/>
      <c r="AV837" s="1061"/>
      <c r="AW837" s="929" t="s">
        <v>1586</v>
      </c>
      <c r="AX837" s="930"/>
      <c r="AY837" s="930"/>
      <c r="AZ837" s="930"/>
      <c r="BA837" s="930"/>
      <c r="BB837" s="930"/>
      <c r="BC837" s="930"/>
      <c r="BD837" s="930"/>
      <c r="BE837" s="930"/>
      <c r="BF837" s="931"/>
      <c r="BG837" s="930"/>
      <c r="BH837" s="931"/>
      <c r="BI837" s="2810" t="s">
        <v>2080</v>
      </c>
      <c r="BJ837" s="2882"/>
      <c r="BK837" s="2812"/>
      <c r="BL837" s="2810" t="s">
        <v>1775</v>
      </c>
      <c r="BM837" s="2882"/>
      <c r="BN837" s="2812"/>
      <c r="BO837" s="2810" t="s">
        <v>1760</v>
      </c>
      <c r="BP837" s="2848"/>
      <c r="BQ837" s="2848"/>
      <c r="BR837" s="2799"/>
      <c r="BS837" s="2810" t="s">
        <v>1748</v>
      </c>
      <c r="BT837" s="2798"/>
      <c r="BU837" s="2798"/>
      <c r="BV837" s="2799"/>
      <c r="BW837" s="2947"/>
      <c r="BX837" s="937"/>
    </row>
    <row r="838" spans="7:122" s="920" customFormat="1" ht="18.95" customHeight="1">
      <c r="H838" s="1453"/>
      <c r="I838" s="2881"/>
      <c r="J838" s="2800"/>
      <c r="K838" s="2801"/>
      <c r="L838" s="2801"/>
      <c r="M838" s="2802"/>
      <c r="N838" s="2800"/>
      <c r="O838" s="2801"/>
      <c r="P838" s="2801"/>
      <c r="Q838" s="2802"/>
      <c r="R838" s="2813"/>
      <c r="S838" s="2814"/>
      <c r="T838" s="2814"/>
      <c r="U838" s="2814"/>
      <c r="V838" s="2814"/>
      <c r="W838" s="2815"/>
      <c r="X838" s="2813"/>
      <c r="Y838" s="2814"/>
      <c r="Z838" s="2814"/>
      <c r="AA838" s="2814"/>
      <c r="AB838" s="2814"/>
      <c r="AC838" s="2815"/>
      <c r="AD838" s="2813"/>
      <c r="AE838" s="2814"/>
      <c r="AF838" s="2814"/>
      <c r="AG838" s="2814"/>
      <c r="AH838" s="2815"/>
      <c r="AI838" s="2813"/>
      <c r="AJ838" s="2814"/>
      <c r="AK838" s="2814"/>
      <c r="AL838" s="2814"/>
      <c r="AM838" s="2815"/>
      <c r="AN838" s="1059" t="s">
        <v>3412</v>
      </c>
      <c r="AO838" s="1060"/>
      <c r="AP838" s="1060"/>
      <c r="AQ838" s="1059" t="s">
        <v>2138</v>
      </c>
      <c r="AR838" s="1060"/>
      <c r="AS838" s="1060"/>
      <c r="AT838" s="1059" t="s">
        <v>2139</v>
      </c>
      <c r="AU838" s="1060"/>
      <c r="AV838" s="1061"/>
      <c r="AW838" s="929" t="s">
        <v>699</v>
      </c>
      <c r="AX838" s="930"/>
      <c r="AY838" s="930"/>
      <c r="AZ838" s="931"/>
      <c r="BA838" s="929" t="s">
        <v>700</v>
      </c>
      <c r="BB838" s="930"/>
      <c r="BC838" s="931"/>
      <c r="BD838" s="929" t="s">
        <v>1697</v>
      </c>
      <c r="BE838" s="930"/>
      <c r="BF838" s="930"/>
      <c r="BG838" s="930"/>
      <c r="BH838" s="931"/>
      <c r="BI838" s="2813"/>
      <c r="BJ838" s="2814"/>
      <c r="BK838" s="2815"/>
      <c r="BL838" s="2813"/>
      <c r="BM838" s="2814"/>
      <c r="BN838" s="2815"/>
      <c r="BO838" s="2800"/>
      <c r="BP838" s="2801"/>
      <c r="BQ838" s="2801"/>
      <c r="BR838" s="2802"/>
      <c r="BS838" s="2800"/>
      <c r="BT838" s="2801"/>
      <c r="BU838" s="2801"/>
      <c r="BV838" s="2802"/>
      <c r="BW838" s="2948"/>
      <c r="BX838" s="937"/>
    </row>
    <row r="839" spans="7:122" s="920" customFormat="1" ht="18.95" customHeight="1">
      <c r="H839" s="1453"/>
      <c r="I839" s="2324" t="s">
        <v>737</v>
      </c>
      <c r="J839" s="2974" t="s">
        <v>1179</v>
      </c>
      <c r="K839" s="2978"/>
      <c r="L839" s="2978"/>
      <c r="M839" s="2976"/>
      <c r="N839" s="2974" t="s">
        <v>1570</v>
      </c>
      <c r="O839" s="2978"/>
      <c r="P839" s="2978"/>
      <c r="Q839" s="2976"/>
      <c r="R839" s="2944" t="s">
        <v>2299</v>
      </c>
      <c r="S839" s="2945"/>
      <c r="T839" s="2945"/>
      <c r="U839" s="2945"/>
      <c r="V839" s="2945"/>
      <c r="W839" s="2946"/>
      <c r="X839" s="2944" t="s">
        <v>1845</v>
      </c>
      <c r="Y839" s="2945"/>
      <c r="Z839" s="2945"/>
      <c r="AA839" s="2945"/>
      <c r="AB839" s="2945"/>
      <c r="AC839" s="2946"/>
      <c r="AD839" s="2890" t="s">
        <v>2350</v>
      </c>
      <c r="AE839" s="2891"/>
      <c r="AF839" s="2891"/>
      <c r="AG839" s="2891"/>
      <c r="AH839" s="2892"/>
      <c r="AI839" s="2890" t="s">
        <v>2365</v>
      </c>
      <c r="AJ839" s="2891"/>
      <c r="AK839" s="2891"/>
      <c r="AL839" s="2891"/>
      <c r="AM839" s="2892"/>
      <c r="AN839" s="1388" t="s">
        <v>3410</v>
      </c>
      <c r="AO839" s="955"/>
      <c r="AP839" s="955"/>
      <c r="AQ839" s="954" t="s">
        <v>1523</v>
      </c>
      <c r="AR839" s="955"/>
      <c r="AS839" s="955"/>
      <c r="AT839" s="954" t="s">
        <v>1524</v>
      </c>
      <c r="AU839" s="955"/>
      <c r="AV839" s="971"/>
      <c r="AW839" s="2832" t="s">
        <v>1560</v>
      </c>
      <c r="AX839" s="2806"/>
      <c r="AY839" s="2806"/>
      <c r="AZ839" s="2793"/>
      <c r="BA839" s="2832">
        <v>12345</v>
      </c>
      <c r="BB839" s="2806"/>
      <c r="BC839" s="2793"/>
      <c r="BD839" s="2929" t="s">
        <v>1691</v>
      </c>
      <c r="BE839" s="2930"/>
      <c r="BF839" s="2930"/>
      <c r="BG839" s="2930"/>
      <c r="BH839" s="2931"/>
      <c r="BI839" s="2929" t="s">
        <v>1704</v>
      </c>
      <c r="BJ839" s="2930"/>
      <c r="BK839" s="2931"/>
      <c r="BL839" s="2929">
        <v>14</v>
      </c>
      <c r="BM839" s="2930"/>
      <c r="BN839" s="2931"/>
      <c r="BO839" s="2974" t="s">
        <v>1179</v>
      </c>
      <c r="BP839" s="2978"/>
      <c r="BQ839" s="2978"/>
      <c r="BR839" s="2976"/>
      <c r="BS839" s="2974" t="s">
        <v>1521</v>
      </c>
      <c r="BT839" s="2975"/>
      <c r="BU839" s="2975"/>
      <c r="BV839" s="2976"/>
      <c r="BW839" s="990" t="s">
        <v>1180</v>
      </c>
      <c r="BX839" s="937"/>
    </row>
    <row r="840" spans="7:122" s="920" customFormat="1" ht="18.95" customHeight="1">
      <c r="H840" s="1453"/>
      <c r="I840" s="1315" t="s">
        <v>737</v>
      </c>
      <c r="J840" s="2890" t="s">
        <v>1179</v>
      </c>
      <c r="K840" s="2891"/>
      <c r="L840" s="2891"/>
      <c r="M840" s="2892"/>
      <c r="N840" s="2890" t="s">
        <v>1570</v>
      </c>
      <c r="O840" s="2891"/>
      <c r="P840" s="2891"/>
      <c r="Q840" s="2892"/>
      <c r="R840" s="2944" t="s">
        <v>2299</v>
      </c>
      <c r="S840" s="2945"/>
      <c r="T840" s="2945"/>
      <c r="U840" s="2945"/>
      <c r="V840" s="2945"/>
      <c r="W840" s="2946"/>
      <c r="X840" s="2944" t="s">
        <v>1845</v>
      </c>
      <c r="Y840" s="2945"/>
      <c r="Z840" s="2945"/>
      <c r="AA840" s="2945"/>
      <c r="AB840" s="2945"/>
      <c r="AC840" s="2946"/>
      <c r="AD840" s="2890" t="s">
        <v>2350</v>
      </c>
      <c r="AE840" s="2891"/>
      <c r="AF840" s="2891"/>
      <c r="AG840" s="2891"/>
      <c r="AH840" s="2892"/>
      <c r="AI840" s="2890" t="s">
        <v>2366</v>
      </c>
      <c r="AJ840" s="2891"/>
      <c r="AK840" s="2891"/>
      <c r="AL840" s="2891"/>
      <c r="AM840" s="2892"/>
      <c r="AN840" s="1388" t="s">
        <v>3410</v>
      </c>
      <c r="AO840" s="955"/>
      <c r="AP840" s="955"/>
      <c r="AQ840" s="954" t="s">
        <v>1523</v>
      </c>
      <c r="AR840" s="955"/>
      <c r="AS840" s="955"/>
      <c r="AT840" s="954" t="s">
        <v>1524</v>
      </c>
      <c r="AU840" s="955"/>
      <c r="AV840" s="971"/>
      <c r="AW840" s="2831" t="s">
        <v>1560</v>
      </c>
      <c r="AX840" s="2808"/>
      <c r="AY840" s="2808"/>
      <c r="AZ840" s="2809"/>
      <c r="BA840" s="2831">
        <v>12345</v>
      </c>
      <c r="BB840" s="2808"/>
      <c r="BC840" s="2809"/>
      <c r="BD840" s="2932" t="s">
        <v>1691</v>
      </c>
      <c r="BE840" s="2933"/>
      <c r="BF840" s="2933"/>
      <c r="BG840" s="2933"/>
      <c r="BH840" s="2934"/>
      <c r="BI840" s="2932" t="s">
        <v>1704</v>
      </c>
      <c r="BJ840" s="2933"/>
      <c r="BK840" s="2934"/>
      <c r="BL840" s="2932">
        <v>14</v>
      </c>
      <c r="BM840" s="2933"/>
      <c r="BN840" s="2934"/>
      <c r="BO840" s="2890" t="s">
        <v>1179</v>
      </c>
      <c r="BP840" s="2891"/>
      <c r="BQ840" s="2891"/>
      <c r="BR840" s="2892"/>
      <c r="BS840" s="2890" t="s">
        <v>1521</v>
      </c>
      <c r="BT840" s="2891"/>
      <c r="BU840" s="2891"/>
      <c r="BV840" s="2892"/>
      <c r="BW840" s="991"/>
      <c r="BX840" s="937"/>
    </row>
    <row r="841" spans="7:122" s="920" customFormat="1" ht="5.0999999999999996" customHeight="1">
      <c r="H841" s="1453"/>
      <c r="I841" s="1057"/>
      <c r="J841" s="1057"/>
      <c r="K841" s="1057"/>
      <c r="L841" s="1057"/>
      <c r="M841" s="1057"/>
      <c r="BX841" s="937"/>
    </row>
    <row r="842" spans="7:122" s="920" customFormat="1" ht="5.0999999999999996" customHeight="1">
      <c r="H842" s="1453"/>
      <c r="I842" s="1366"/>
      <c r="J842" s="1366"/>
      <c r="K842" s="1366"/>
      <c r="L842" s="1366"/>
      <c r="M842" s="1366"/>
      <c r="N842" s="1366"/>
      <c r="O842" s="1366"/>
      <c r="P842" s="1366"/>
      <c r="Q842" s="1366"/>
      <c r="R842" s="1366"/>
      <c r="S842" s="1366"/>
      <c r="T842" s="1366"/>
      <c r="U842" s="1366"/>
      <c r="V842" s="1366"/>
      <c r="W842" s="1366"/>
      <c r="X842" s="1366"/>
      <c r="Y842" s="1366"/>
      <c r="Z842" s="1366"/>
      <c r="AA842" s="1366"/>
      <c r="AB842" s="1366"/>
      <c r="AC842" s="1366"/>
      <c r="AD842" s="1366"/>
      <c r="AE842" s="1366"/>
      <c r="AF842" s="1366"/>
      <c r="AG842" s="1366"/>
      <c r="AH842" s="1366"/>
      <c r="AI842" s="1366"/>
      <c r="AJ842" s="1366"/>
      <c r="AK842" s="1366"/>
      <c r="AL842" s="1366"/>
      <c r="AM842" s="1366"/>
      <c r="AN842" s="1366"/>
      <c r="AO842" s="1366"/>
      <c r="AP842" s="1366"/>
      <c r="AQ842" s="1366"/>
      <c r="AR842" s="1366"/>
      <c r="AS842" s="1366"/>
      <c r="AT842" s="1366"/>
      <c r="AU842" s="1366"/>
      <c r="AV842" s="1366"/>
      <c r="AW842" s="1366"/>
      <c r="AX842" s="1366"/>
      <c r="AY842" s="1366"/>
      <c r="AZ842" s="1366"/>
      <c r="BA842" s="1366"/>
      <c r="BB842" s="1366"/>
      <c r="BC842" s="1366"/>
      <c r="BD842" s="1366"/>
      <c r="BE842" s="1366"/>
      <c r="BF842" s="1366"/>
      <c r="BG842" s="1366"/>
      <c r="BH842" s="1366"/>
      <c r="BI842" s="1366"/>
      <c r="BJ842" s="1366"/>
      <c r="BK842" s="1366"/>
      <c r="BL842" s="1366"/>
      <c r="BM842" s="1366"/>
      <c r="BN842" s="1366"/>
      <c r="BO842" s="1443"/>
      <c r="BP842" s="1443"/>
      <c r="BQ842" s="1443"/>
      <c r="BR842" s="1443"/>
      <c r="BS842" s="1443"/>
      <c r="BT842" s="1443"/>
      <c r="BU842" s="1443"/>
      <c r="BV842" s="1443"/>
      <c r="BW842" s="1366"/>
      <c r="BX842" s="937"/>
    </row>
    <row r="843" spans="7:122" s="920" customFormat="1" ht="18.95" customHeight="1">
      <c r="H843" s="1453"/>
      <c r="I843" s="1366"/>
      <c r="J843" s="1366"/>
      <c r="K843" s="1366"/>
      <c r="L843" s="1366"/>
      <c r="M843" s="1366"/>
      <c r="N843" s="1366"/>
      <c r="O843" s="1366"/>
      <c r="P843" s="1366"/>
      <c r="Q843" s="1366"/>
      <c r="R843" s="1366"/>
      <c r="S843" s="1366"/>
      <c r="T843" s="1366"/>
      <c r="U843" s="1366"/>
      <c r="V843" s="1366"/>
      <c r="W843" s="1366"/>
      <c r="X843" s="1366"/>
      <c r="Y843" s="1366"/>
      <c r="Z843" s="1366"/>
      <c r="AA843" s="1366"/>
      <c r="AB843" s="1366"/>
      <c r="AC843" s="1366"/>
      <c r="AD843" s="1366"/>
      <c r="AE843" s="1366"/>
      <c r="AF843" s="1366"/>
      <c r="AG843" s="1366"/>
      <c r="AH843" s="1366"/>
      <c r="AI843" s="1366"/>
      <c r="AJ843" s="1366"/>
      <c r="AK843" s="1366"/>
      <c r="AL843" s="1366"/>
      <c r="AM843" s="1366"/>
      <c r="AN843" s="1366"/>
      <c r="AO843" s="1366"/>
      <c r="AP843" s="1366"/>
      <c r="AQ843" s="1366"/>
      <c r="AR843" s="1366"/>
      <c r="AS843" s="1366"/>
      <c r="AT843" s="1366"/>
      <c r="AU843" s="1366"/>
      <c r="AV843" s="1366"/>
      <c r="AW843" s="1366"/>
      <c r="AX843" s="1366"/>
      <c r="AY843" s="1366"/>
      <c r="AZ843" s="1366"/>
      <c r="BA843" s="1366"/>
      <c r="BB843" s="1366"/>
      <c r="BC843" s="1366"/>
      <c r="BD843" s="1366"/>
      <c r="BE843" s="1366"/>
      <c r="BF843" s="1366"/>
      <c r="BG843" s="1366"/>
      <c r="BH843" s="1366"/>
      <c r="BI843" s="1217" t="s">
        <v>1606</v>
      </c>
      <c r="BJ843" s="1217"/>
      <c r="BK843" s="1366"/>
      <c r="BL843" s="2928">
        <f>BL840+BL839</f>
        <v>28</v>
      </c>
      <c r="BM843" s="2884"/>
      <c r="BN843" s="2885"/>
      <c r="BO843" s="1443"/>
      <c r="BP843" s="1443"/>
      <c r="BQ843" s="1443"/>
      <c r="BR843" s="1443"/>
      <c r="BS843" s="1443"/>
      <c r="BT843" s="1443"/>
      <c r="BU843" s="1443"/>
      <c r="BV843" s="1443"/>
      <c r="BW843" s="1366"/>
      <c r="BX843" s="937"/>
    </row>
    <row r="844" spans="7:122" s="920" customFormat="1" ht="5.0999999999999996" customHeight="1">
      <c r="H844" s="1453"/>
      <c r="I844" s="1366"/>
      <c r="J844" s="1366"/>
      <c r="K844" s="1366"/>
      <c r="L844" s="1366"/>
      <c r="M844" s="1366"/>
      <c r="N844" s="1366"/>
      <c r="O844" s="1366"/>
      <c r="P844" s="1366"/>
      <c r="Q844" s="1366"/>
      <c r="R844" s="1366"/>
      <c r="S844" s="1366"/>
      <c r="T844" s="1366"/>
      <c r="U844" s="1366"/>
      <c r="V844" s="1366"/>
      <c r="W844" s="1366"/>
      <c r="X844" s="1366"/>
      <c r="Y844" s="1366"/>
      <c r="Z844" s="1366"/>
      <c r="AA844" s="1366"/>
      <c r="AB844" s="1366"/>
      <c r="AC844" s="1366"/>
      <c r="AD844" s="1366"/>
      <c r="AE844" s="1366"/>
      <c r="AF844" s="1366"/>
      <c r="AG844" s="1366"/>
      <c r="AH844" s="1366"/>
      <c r="AI844" s="1366"/>
      <c r="AJ844" s="1366"/>
      <c r="AK844" s="1366"/>
      <c r="AL844" s="1366"/>
      <c r="AM844" s="1366"/>
      <c r="AN844" s="1366"/>
      <c r="AO844" s="1366"/>
      <c r="AP844" s="1366"/>
      <c r="AQ844" s="1366"/>
      <c r="AR844" s="1366"/>
      <c r="AS844" s="1366"/>
      <c r="AT844" s="1366"/>
      <c r="AU844" s="1366"/>
      <c r="AV844" s="1366"/>
      <c r="AW844" s="1366"/>
      <c r="AX844" s="1366"/>
      <c r="AY844" s="1366"/>
      <c r="AZ844" s="1366"/>
      <c r="BA844" s="1366"/>
      <c r="BB844" s="1366"/>
      <c r="BC844" s="1366"/>
      <c r="BD844" s="1366"/>
      <c r="BE844" s="1366"/>
      <c r="BF844" s="1366"/>
      <c r="BG844" s="1366"/>
      <c r="BH844" s="1366"/>
      <c r="BI844" s="1366"/>
      <c r="BJ844" s="1366"/>
      <c r="BK844" s="1366"/>
      <c r="BL844" s="1366"/>
      <c r="BM844" s="1366"/>
      <c r="BN844" s="1366"/>
      <c r="BO844" s="1443"/>
      <c r="BP844" s="1443"/>
      <c r="BQ844" s="1443"/>
      <c r="BR844" s="1443"/>
      <c r="BS844" s="1443"/>
      <c r="BT844" s="1443"/>
      <c r="BU844" s="1443"/>
      <c r="BV844" s="1443"/>
      <c r="BW844" s="1366"/>
      <c r="BX844" s="937"/>
    </row>
    <row r="845" spans="7:122" s="920" customFormat="1" ht="18.95" customHeight="1">
      <c r="H845" s="1454"/>
      <c r="I845" s="1416"/>
      <c r="J845" s="939"/>
      <c r="K845" s="939"/>
      <c r="L845" s="939"/>
      <c r="M845" s="939"/>
      <c r="N845" s="939"/>
      <c r="O845" s="939"/>
      <c r="P845" s="939"/>
      <c r="Q845" s="939"/>
      <c r="R845" s="939"/>
      <c r="S845" s="939"/>
      <c r="T845" s="939"/>
      <c r="U845" s="939"/>
      <c r="V845" s="939"/>
      <c r="W845" s="939"/>
      <c r="X845" s="939"/>
      <c r="Y845" s="939"/>
      <c r="Z845" s="939"/>
      <c r="AA845" s="939"/>
      <c r="AB845" s="939"/>
      <c r="AC845" s="939"/>
      <c r="AD845" s="939"/>
      <c r="AE845" s="939"/>
      <c r="AF845" s="939"/>
      <c r="AG845" s="939"/>
      <c r="AH845" s="939"/>
      <c r="AI845" s="939"/>
      <c r="AJ845" s="939"/>
      <c r="AK845" s="939"/>
      <c r="AL845" s="939"/>
      <c r="AM845" s="939"/>
      <c r="AN845" s="939"/>
      <c r="AO845" s="939"/>
      <c r="AP845" s="939"/>
      <c r="AQ845" s="939"/>
      <c r="AR845" s="939"/>
      <c r="AS845" s="939"/>
      <c r="AT845" s="939"/>
      <c r="AU845" s="939"/>
      <c r="AV845" s="939"/>
      <c r="AW845" s="939"/>
      <c r="AX845" s="939"/>
      <c r="AY845" s="939"/>
      <c r="AZ845" s="939"/>
      <c r="BA845" s="939"/>
      <c r="BB845" s="939"/>
      <c r="BC845" s="939"/>
      <c r="BD845" s="939"/>
      <c r="BE845" s="939"/>
      <c r="BF845" s="939"/>
      <c r="BG845" s="939"/>
      <c r="BH845" s="939"/>
      <c r="BI845" s="939"/>
      <c r="BJ845" s="939"/>
      <c r="BK845" s="939"/>
      <c r="BL845" s="939"/>
      <c r="BM845" s="939"/>
      <c r="BN845" s="939"/>
      <c r="BO845" s="939"/>
      <c r="BP845" s="939"/>
      <c r="BQ845" s="939"/>
      <c r="BR845" s="939"/>
      <c r="BS845" s="939"/>
      <c r="BT845" s="939"/>
      <c r="BU845" s="939"/>
      <c r="BV845" s="939"/>
      <c r="BW845" s="939"/>
      <c r="BX845" s="940"/>
    </row>
    <row r="846" spans="7:122" s="920" customFormat="1" ht="18.95" customHeight="1">
      <c r="I846" s="1057"/>
      <c r="BK846" s="1057"/>
    </row>
    <row r="847" spans="7:122" s="920" customFormat="1" ht="18.95" customHeight="1"/>
    <row r="848" spans="7:122" ht="5.0999999999999996" customHeight="1">
      <c r="G848"/>
      <c r="H848" s="2331"/>
      <c r="I848" s="2331"/>
      <c r="J848" s="2331"/>
      <c r="K848" s="2331"/>
      <c r="L848" s="2331"/>
      <c r="M848" s="2331"/>
      <c r="N848" s="2331"/>
      <c r="O848" s="2331"/>
      <c r="P848" s="2331"/>
      <c r="Q848" s="2331"/>
      <c r="R848" s="2331"/>
      <c r="S848" s="2326"/>
      <c r="T848" s="2333"/>
      <c r="U848" s="2333"/>
      <c r="V848" s="2333"/>
      <c r="W848" s="2333"/>
      <c r="X848" s="2328"/>
      <c r="Y848" s="920"/>
      <c r="Z848" s="920"/>
      <c r="AA848" s="920"/>
      <c r="AB848" s="920"/>
      <c r="AC848" s="920"/>
      <c r="AD848" s="920"/>
      <c r="AE848" s="920"/>
      <c r="AF848" s="920"/>
      <c r="AG848" s="920"/>
      <c r="AH848" s="920"/>
      <c r="AI848" s="920"/>
      <c r="AJ848" s="920"/>
      <c r="AK848" s="920"/>
      <c r="AL848" s="920"/>
      <c r="AM848" s="920"/>
      <c r="AN848" s="920"/>
      <c r="AO848" s="920"/>
      <c r="AP848" s="920"/>
      <c r="AQ848" s="920"/>
      <c r="AR848" s="920"/>
      <c r="AS848" s="920"/>
      <c r="AT848" s="920"/>
      <c r="AU848" s="920"/>
      <c r="AV848" s="920"/>
      <c r="AW848" s="920"/>
      <c r="AX848" s="920"/>
      <c r="AY848" s="920"/>
      <c r="AZ848" s="920"/>
      <c r="BA848" s="920"/>
      <c r="BB848" s="920"/>
      <c r="BC848" s="920"/>
      <c r="BD848" s="920"/>
      <c r="BE848" s="920"/>
      <c r="BF848" s="920"/>
      <c r="BG848" s="920"/>
      <c r="BH848" s="920"/>
      <c r="BI848" s="920"/>
      <c r="BJ848" s="920"/>
      <c r="BK848" s="920"/>
      <c r="BL848" s="920"/>
      <c r="BM848" s="920"/>
      <c r="BN848" s="920"/>
      <c r="BO848" s="920"/>
      <c r="BP848" s="920"/>
      <c r="BQ848" s="920"/>
      <c r="BR848" s="920"/>
      <c r="BS848" s="920"/>
      <c r="BT848" s="920"/>
      <c r="CA848" s="920"/>
      <c r="CB848" s="920"/>
      <c r="CC848" s="920"/>
      <c r="CD848" s="920"/>
      <c r="CE848" s="920"/>
      <c r="CF848" s="920"/>
      <c r="CG848" s="920"/>
      <c r="CH848" s="920"/>
      <c r="CI848" s="920"/>
      <c r="CJ848" s="920"/>
      <c r="CK848" s="920"/>
      <c r="CL848" s="920"/>
      <c r="CM848" s="920"/>
      <c r="CN848" s="920"/>
      <c r="CO848" s="920"/>
      <c r="CP848" s="920"/>
      <c r="CQ848" s="920"/>
      <c r="CR848" s="920"/>
      <c r="CS848" s="920"/>
      <c r="CT848" s="920"/>
      <c r="CU848" s="920"/>
      <c r="CV848" s="920"/>
      <c r="CW848" s="920"/>
      <c r="CX848" s="920"/>
      <c r="CY848" s="920"/>
      <c r="CZ848" s="920"/>
      <c r="DA848" s="920"/>
      <c r="DB848" s="920"/>
      <c r="DC848" s="920"/>
      <c r="DD848" s="920"/>
      <c r="DE848" s="920"/>
      <c r="DF848" s="920"/>
      <c r="DG848" s="920"/>
      <c r="DH848" s="920"/>
      <c r="DI848" s="920"/>
      <c r="DJ848" s="920"/>
      <c r="DK848" s="920"/>
      <c r="DL848" s="920"/>
      <c r="DM848" s="920"/>
      <c r="DN848" s="920"/>
      <c r="DO848" s="920"/>
      <c r="DP848" s="920"/>
      <c r="DQ848" s="920"/>
      <c r="DR848" s="920"/>
    </row>
    <row r="849" spans="7:110" ht="18.95" customHeight="1">
      <c r="G849"/>
      <c r="H849" s="2331"/>
      <c r="I849" s="1020" t="s">
        <v>3105</v>
      </c>
      <c r="J849" s="1021"/>
      <c r="K849" s="1021"/>
      <c r="L849" s="1021"/>
      <c r="M849" s="1022"/>
      <c r="N849" s="1023"/>
      <c r="O849" s="1023"/>
      <c r="P849" s="1023"/>
      <c r="Q849" s="1023"/>
      <c r="R849" s="1456"/>
      <c r="S849" s="907" t="s">
        <v>1519</v>
      </c>
      <c r="T849" s="908"/>
      <c r="U849" s="908"/>
      <c r="V849" s="908"/>
      <c r="W849" s="908"/>
      <c r="X849" s="909"/>
      <c r="Y849" s="920"/>
      <c r="Z849" s="920"/>
      <c r="AA849" s="920"/>
      <c r="AB849" s="920"/>
      <c r="AC849" s="920"/>
      <c r="AD849" s="920"/>
      <c r="AE849" s="920"/>
      <c r="AW849" s="920"/>
      <c r="BF849" s="920"/>
      <c r="BG849" s="920"/>
      <c r="BH849" s="920"/>
      <c r="BI849" s="920"/>
      <c r="BJ849" s="920"/>
      <c r="BK849" s="920"/>
      <c r="BL849" s="920"/>
      <c r="BM849" s="920"/>
      <c r="BN849" s="920"/>
      <c r="BO849" s="920"/>
      <c r="BP849" s="920"/>
      <c r="BQ849" s="920"/>
      <c r="BR849" s="920"/>
      <c r="BS849" s="920"/>
      <c r="BT849" s="920"/>
      <c r="BU849" s="920"/>
      <c r="BV849" s="920"/>
      <c r="BW849" s="920"/>
      <c r="BX849" s="920"/>
      <c r="BY849" s="920"/>
      <c r="BZ849" s="920"/>
      <c r="CA849" s="920"/>
      <c r="CB849" s="920"/>
      <c r="CC849" s="920"/>
      <c r="CD849" s="920"/>
      <c r="CE849" s="920"/>
      <c r="CF849" s="920"/>
      <c r="CG849" s="920"/>
      <c r="CH849" s="920"/>
      <c r="CI849" s="920"/>
      <c r="CJ849" s="920"/>
      <c r="CK849" s="920"/>
      <c r="CL849" s="920"/>
      <c r="CM849" s="920"/>
      <c r="CN849" s="920"/>
      <c r="CO849" s="920"/>
      <c r="CP849" s="920"/>
      <c r="CQ849" s="920"/>
      <c r="CR849" s="920"/>
      <c r="CS849" s="920"/>
      <c r="CT849" s="920"/>
      <c r="CU849" s="920"/>
      <c r="CV849" s="920"/>
      <c r="CW849" s="920"/>
      <c r="CX849" s="920"/>
      <c r="CY849" s="920"/>
      <c r="CZ849" s="920"/>
      <c r="DA849" s="920"/>
      <c r="DB849" s="920"/>
      <c r="DC849" s="920"/>
      <c r="DD849" s="920"/>
      <c r="DE849" s="920"/>
      <c r="DF849" s="920"/>
    </row>
    <row r="850" spans="7:110" ht="9.9499999999999993" customHeight="1">
      <c r="G850"/>
      <c r="H850" s="916"/>
      <c r="I850" s="2331"/>
      <c r="J850" s="2331"/>
      <c r="K850" s="2331"/>
      <c r="L850" s="2331"/>
      <c r="M850" s="2331"/>
      <c r="N850" s="2331"/>
      <c r="O850" s="2331"/>
      <c r="P850" s="2331"/>
      <c r="Q850" s="2331"/>
      <c r="R850" s="2331"/>
      <c r="S850" s="2331"/>
      <c r="T850" s="2331"/>
      <c r="U850" s="2331"/>
      <c r="V850" s="2331"/>
      <c r="W850" s="2331"/>
      <c r="X850" s="2331"/>
      <c r="Y850" s="1316"/>
      <c r="Z850" s="1316"/>
      <c r="AA850" s="1316"/>
      <c r="AB850" s="1316"/>
      <c r="AC850" s="1316"/>
      <c r="AD850" s="1316"/>
      <c r="AE850" s="1316"/>
      <c r="AF850" s="1316"/>
      <c r="AG850" s="1316"/>
      <c r="AH850" s="1316"/>
      <c r="AI850" s="1316"/>
      <c r="AJ850" s="1316"/>
      <c r="AK850" s="1316"/>
      <c r="AL850" s="1316"/>
      <c r="AM850" s="1316"/>
      <c r="AN850" s="1316"/>
      <c r="AO850" s="1316"/>
      <c r="AP850" s="1316"/>
      <c r="AQ850" s="1316"/>
      <c r="AR850" s="1316"/>
      <c r="AS850" s="1316"/>
      <c r="AT850" s="1316"/>
      <c r="AU850" s="1316"/>
      <c r="AV850" s="1316"/>
      <c r="AW850" s="1316"/>
      <c r="AX850" s="1316"/>
      <c r="AY850" s="1316"/>
      <c r="AZ850" s="1316"/>
      <c r="BA850" s="1316"/>
      <c r="BB850" s="1316"/>
      <c r="BC850" s="1316"/>
      <c r="BD850" s="1316"/>
      <c r="BE850" s="1316"/>
      <c r="BF850" s="1316"/>
      <c r="BG850" s="1316"/>
      <c r="BH850" s="1316"/>
      <c r="BI850" s="1316"/>
      <c r="BJ850" s="1316"/>
      <c r="BK850" s="1316"/>
      <c r="BL850" s="1316"/>
      <c r="BM850" s="1316"/>
      <c r="BN850" s="1316"/>
      <c r="BO850" s="1316"/>
      <c r="BP850" s="1316"/>
      <c r="BQ850" s="1316"/>
      <c r="BR850" s="1316"/>
      <c r="BS850" s="1316"/>
      <c r="BT850" s="1316"/>
      <c r="BU850" s="1316"/>
      <c r="BV850" s="942"/>
      <c r="BW850" s="920"/>
      <c r="BX850" s="920"/>
      <c r="BY850" s="920"/>
      <c r="BZ850" s="920"/>
      <c r="CA850" s="920"/>
      <c r="CB850" s="920"/>
      <c r="CC850" s="920"/>
      <c r="CD850" s="920"/>
      <c r="CE850" s="920"/>
      <c r="CF850" s="920"/>
      <c r="CG850" s="920"/>
      <c r="CH850" s="920"/>
      <c r="CI850" s="920"/>
      <c r="CJ850" s="920"/>
      <c r="CK850" s="920"/>
      <c r="CL850" s="920"/>
      <c r="CM850" s="920"/>
      <c r="CN850" s="920"/>
      <c r="CO850" s="920"/>
      <c r="CP850" s="920"/>
      <c r="CQ850" s="920"/>
      <c r="CR850" s="920"/>
      <c r="CS850" s="920"/>
      <c r="CT850" s="920"/>
      <c r="CU850" s="920"/>
      <c r="CV850" s="920"/>
      <c r="CW850" s="920"/>
      <c r="CX850" s="920"/>
      <c r="CY850" s="920"/>
      <c r="CZ850" s="920"/>
      <c r="DA850" s="920"/>
      <c r="DB850" s="920"/>
      <c r="DC850" s="920"/>
      <c r="DD850" s="920"/>
      <c r="DE850" s="920"/>
      <c r="DF850" s="920"/>
    </row>
    <row r="851" spans="7:110" s="920" customFormat="1" ht="18.95" customHeight="1">
      <c r="H851" s="1453"/>
      <c r="I851" s="1450" t="s">
        <v>1553</v>
      </c>
      <c r="J851" s="752"/>
      <c r="K851" s="938"/>
      <c r="L851" s="938"/>
      <c r="M851" s="2890" t="s">
        <v>1179</v>
      </c>
      <c r="N851" s="2891"/>
      <c r="O851" s="2891"/>
      <c r="P851" s="2892"/>
      <c r="Q851" s="986" t="s">
        <v>1180</v>
      </c>
      <c r="R851" s="987" t="s">
        <v>1178</v>
      </c>
      <c r="S851" s="2890" t="s">
        <v>1179</v>
      </c>
      <c r="T851" s="2891"/>
      <c r="U851" s="2891"/>
      <c r="V851" s="2892"/>
      <c r="W851" s="986" t="s">
        <v>1180</v>
      </c>
      <c r="Z851" s="2325" t="s">
        <v>1630</v>
      </c>
      <c r="AA851" s="938"/>
      <c r="AB851" s="938"/>
      <c r="AC851" s="1154" t="s">
        <v>1845</v>
      </c>
      <c r="AD851" s="1155"/>
      <c r="AE851" s="1155"/>
      <c r="AF851" s="1155"/>
      <c r="AG851" s="1155"/>
      <c r="AH851" s="1156"/>
      <c r="AI851" s="946" t="s">
        <v>1115</v>
      </c>
      <c r="AK851" s="2325" t="s">
        <v>1769</v>
      </c>
      <c r="AL851" s="938"/>
      <c r="AM851" s="938"/>
      <c r="AN851" s="938"/>
      <c r="AO851" s="917" t="s">
        <v>2299</v>
      </c>
      <c r="AP851" s="918"/>
      <c r="AQ851" s="918"/>
      <c r="AR851" s="918"/>
      <c r="AS851" s="918"/>
      <c r="AT851" s="919"/>
      <c r="AU851" s="986" t="s">
        <v>912</v>
      </c>
      <c r="AV851" s="1049" t="s">
        <v>3752</v>
      </c>
      <c r="BJ851" s="926" t="s">
        <v>1712</v>
      </c>
      <c r="BK851" s="927"/>
      <c r="BL851" s="928"/>
      <c r="BM851" s="926" t="s">
        <v>1719</v>
      </c>
      <c r="BN851" s="927"/>
      <c r="BO851" s="928"/>
      <c r="BV851" s="937"/>
    </row>
    <row r="852" spans="7:110" s="920" customFormat="1" ht="9.9499999999999993" customHeight="1">
      <c r="H852" s="1453"/>
      <c r="I852" s="1451"/>
      <c r="BV852" s="937"/>
    </row>
    <row r="853" spans="7:110" s="920" customFormat="1" ht="18.95" customHeight="1">
      <c r="H853" s="1453"/>
      <c r="I853" s="949" t="s">
        <v>3451</v>
      </c>
      <c r="J853" s="938"/>
      <c r="K853" s="752"/>
      <c r="M853" s="3662" t="s">
        <v>2388</v>
      </c>
      <c r="N853" s="3663"/>
      <c r="O853" s="3663"/>
      <c r="P853" s="3664"/>
      <c r="Q853" s="946" t="s">
        <v>1115</v>
      </c>
      <c r="S853" s="949" t="s">
        <v>1522</v>
      </c>
      <c r="V853" s="752"/>
      <c r="W853" s="752"/>
      <c r="X853" s="2868" t="s">
        <v>3410</v>
      </c>
      <c r="Y853" s="2869"/>
      <c r="Z853" s="2870"/>
      <c r="AA853" s="946" t="s">
        <v>1115</v>
      </c>
      <c r="AB853" s="2865" t="s">
        <v>1523</v>
      </c>
      <c r="AC853" s="2866"/>
      <c r="AD853" s="2867"/>
      <c r="AE853" s="946" t="s">
        <v>1115</v>
      </c>
      <c r="AF853" s="2865" t="s">
        <v>1524</v>
      </c>
      <c r="AG853" s="2866"/>
      <c r="AH853" s="2867"/>
      <c r="AI853" s="946" t="s">
        <v>1115</v>
      </c>
      <c r="AK853" s="1056" t="s">
        <v>2379</v>
      </c>
      <c r="AL853" s="1056"/>
      <c r="AM853" s="1056"/>
      <c r="AN853" s="938"/>
      <c r="AO853" s="982" t="s">
        <v>1521</v>
      </c>
      <c r="AP853" s="983"/>
      <c r="AQ853" s="983"/>
      <c r="AR853" s="983"/>
      <c r="AS853" s="984"/>
      <c r="AU853" s="1452" t="s">
        <v>1748</v>
      </c>
      <c r="AV853" s="1056"/>
      <c r="AW853" s="1056"/>
      <c r="AX853" s="982" t="s">
        <v>2281</v>
      </c>
      <c r="AY853" s="983"/>
      <c r="AZ853" s="983"/>
      <c r="BA853" s="983"/>
      <c r="BB853" s="984"/>
      <c r="BV853" s="937"/>
    </row>
    <row r="854" spans="7:110" s="920" customFormat="1" ht="9.9499999999999993" customHeight="1">
      <c r="H854" s="1453"/>
      <c r="I854" s="1451"/>
      <c r="BV854" s="937"/>
    </row>
    <row r="855" spans="7:110" s="920" customFormat="1" ht="18.95" customHeight="1">
      <c r="H855" s="1453"/>
      <c r="I855" s="949" t="s">
        <v>1627</v>
      </c>
      <c r="J855" s="981"/>
      <c r="K855" s="981"/>
      <c r="L855" s="981"/>
      <c r="M855" s="982" t="s">
        <v>1521</v>
      </c>
      <c r="N855" s="983"/>
      <c r="O855" s="983"/>
      <c r="P855" s="983"/>
      <c r="Q855" s="986" t="s">
        <v>912</v>
      </c>
      <c r="R855" s="910" t="s">
        <v>1656</v>
      </c>
      <c r="S855" s="981"/>
      <c r="T855" s="938"/>
      <c r="U855" s="982" t="s">
        <v>1521</v>
      </c>
      <c r="V855" s="983"/>
      <c r="W855" s="983"/>
      <c r="X855" s="983"/>
      <c r="Y855" s="986" t="s">
        <v>912</v>
      </c>
      <c r="Z855" s="910" t="s">
        <v>1789</v>
      </c>
      <c r="AA855" s="981"/>
      <c r="AB855" s="938"/>
      <c r="AC855" s="982" t="s">
        <v>1521</v>
      </c>
      <c r="AD855" s="983"/>
      <c r="AE855" s="983"/>
      <c r="AF855" s="983"/>
      <c r="AG855" s="946" t="s">
        <v>1115</v>
      </c>
      <c r="AK855" s="1452" t="s">
        <v>3091</v>
      </c>
      <c r="AL855" s="1056"/>
      <c r="AM855" s="1056"/>
      <c r="AN855" s="1056"/>
      <c r="AO855" s="982" t="s">
        <v>1848</v>
      </c>
      <c r="AP855" s="983"/>
      <c r="AQ855" s="983"/>
      <c r="AR855" s="983"/>
      <c r="AS855" s="984"/>
      <c r="AU855" s="1452" t="s">
        <v>2364</v>
      </c>
      <c r="AV855" s="1056"/>
      <c r="AW855" s="1056"/>
      <c r="AX855" s="982" t="s">
        <v>1848</v>
      </c>
      <c r="AY855" s="983"/>
      <c r="AZ855" s="983"/>
      <c r="BA855" s="983"/>
      <c r="BB855" s="984"/>
      <c r="BV855" s="937"/>
    </row>
    <row r="856" spans="7:110" s="920" customFormat="1" ht="18.95" customHeight="1">
      <c r="H856" s="1453"/>
      <c r="I856" s="1451"/>
      <c r="BV856" s="937"/>
    </row>
    <row r="857" spans="7:110" s="920" customFormat="1" ht="18.95" customHeight="1">
      <c r="H857" s="1453"/>
      <c r="I857" s="2880" t="s">
        <v>1559</v>
      </c>
      <c r="J857" s="2810" t="s">
        <v>1779</v>
      </c>
      <c r="K857" s="2811"/>
      <c r="L857" s="2811"/>
      <c r="M857" s="2812"/>
      <c r="N857" s="2810" t="s">
        <v>2379</v>
      </c>
      <c r="O857" s="2882"/>
      <c r="P857" s="2882"/>
      <c r="Q857" s="2882"/>
      <c r="R857" s="2812"/>
      <c r="S857" s="2810" t="s">
        <v>3412</v>
      </c>
      <c r="T857" s="2811"/>
      <c r="U857" s="2812"/>
      <c r="V857" s="2810" t="s">
        <v>1647</v>
      </c>
      <c r="W857" s="2882"/>
      <c r="X857" s="2882"/>
      <c r="Y857" s="2882"/>
      <c r="Z857" s="2812"/>
      <c r="AA857" s="2810" t="s">
        <v>1856</v>
      </c>
      <c r="AB857" s="2882"/>
      <c r="AC857" s="2882"/>
      <c r="AD857" s="2882"/>
      <c r="AE857" s="2882"/>
      <c r="AF857" s="2812"/>
      <c r="AG857" s="2810" t="s">
        <v>2373</v>
      </c>
      <c r="AH857" s="2882"/>
      <c r="AI857" s="2882"/>
      <c r="AJ857" s="2882"/>
      <c r="AK857" s="2812"/>
      <c r="AL857" s="2810" t="s">
        <v>2364</v>
      </c>
      <c r="AM857" s="2882"/>
      <c r="AN857" s="2882"/>
      <c r="AO857" s="2882"/>
      <c r="AP857" s="2812"/>
      <c r="AQ857" s="966" t="s">
        <v>2147</v>
      </c>
      <c r="AR857" s="1361"/>
      <c r="AS857" s="930"/>
      <c r="AT857" s="930"/>
      <c r="AU857" s="930"/>
      <c r="AV857" s="930"/>
      <c r="AW857" s="930"/>
      <c r="AX857" s="930"/>
      <c r="AY857" s="931"/>
      <c r="AZ857" s="929" t="s">
        <v>1586</v>
      </c>
      <c r="BA857" s="930"/>
      <c r="BB857" s="930"/>
      <c r="BC857" s="930"/>
      <c r="BD857" s="930"/>
      <c r="BE857" s="930"/>
      <c r="BF857" s="930"/>
      <c r="BG857" s="930"/>
      <c r="BH857" s="930"/>
      <c r="BI857" s="931"/>
      <c r="BJ857" s="930"/>
      <c r="BK857" s="931"/>
      <c r="BL857" s="2810" t="s">
        <v>2080</v>
      </c>
      <c r="BM857" s="2882"/>
      <c r="BN857" s="2812"/>
      <c r="BO857" s="2810" t="s">
        <v>1872</v>
      </c>
      <c r="BP857" s="2882"/>
      <c r="BQ857" s="2812"/>
      <c r="BR857" s="2810" t="s">
        <v>1748</v>
      </c>
      <c r="BS857" s="2811"/>
      <c r="BT857" s="2811"/>
      <c r="BU857" s="2812"/>
      <c r="BV857" s="937"/>
    </row>
    <row r="858" spans="7:110" s="920" customFormat="1" ht="18.95" customHeight="1">
      <c r="H858" s="1453"/>
      <c r="I858" s="2881"/>
      <c r="J858" s="2813"/>
      <c r="K858" s="2814"/>
      <c r="L858" s="2814"/>
      <c r="M858" s="2815"/>
      <c r="N858" s="2813"/>
      <c r="O858" s="2814"/>
      <c r="P858" s="2814"/>
      <c r="Q858" s="2814"/>
      <c r="R858" s="2815"/>
      <c r="S858" s="2813"/>
      <c r="T858" s="2814"/>
      <c r="U858" s="2815"/>
      <c r="V858" s="2813"/>
      <c r="W858" s="2814"/>
      <c r="X858" s="2814"/>
      <c r="Y858" s="2814"/>
      <c r="Z858" s="2815"/>
      <c r="AA858" s="2813"/>
      <c r="AB858" s="2814"/>
      <c r="AC858" s="2814"/>
      <c r="AD858" s="2814"/>
      <c r="AE858" s="2814"/>
      <c r="AF858" s="2815"/>
      <c r="AG858" s="2813"/>
      <c r="AH858" s="2814"/>
      <c r="AI858" s="2814"/>
      <c r="AJ858" s="2814"/>
      <c r="AK858" s="2815"/>
      <c r="AL858" s="2813"/>
      <c r="AM858" s="2814"/>
      <c r="AN858" s="2814"/>
      <c r="AO858" s="2814"/>
      <c r="AP858" s="2815"/>
      <c r="AQ858" s="929" t="s">
        <v>3412</v>
      </c>
      <c r="AR858" s="930"/>
      <c r="AS858" s="930"/>
      <c r="AT858" s="929" t="s">
        <v>2138</v>
      </c>
      <c r="AU858" s="930"/>
      <c r="AV858" s="930"/>
      <c r="AW858" s="929" t="s">
        <v>2139</v>
      </c>
      <c r="AX858" s="930"/>
      <c r="AY858" s="931"/>
      <c r="AZ858" s="929" t="s">
        <v>699</v>
      </c>
      <c r="BA858" s="930"/>
      <c r="BB858" s="930"/>
      <c r="BC858" s="931"/>
      <c r="BD858" s="929" t="s">
        <v>700</v>
      </c>
      <c r="BE858" s="930"/>
      <c r="BF858" s="931"/>
      <c r="BG858" s="929" t="s">
        <v>1697</v>
      </c>
      <c r="BH858" s="930"/>
      <c r="BI858" s="930"/>
      <c r="BJ858" s="930"/>
      <c r="BK858" s="931"/>
      <c r="BL858" s="2813"/>
      <c r="BM858" s="2814"/>
      <c r="BN858" s="2815"/>
      <c r="BO858" s="2813"/>
      <c r="BP858" s="2814"/>
      <c r="BQ858" s="2815"/>
      <c r="BR858" s="2813"/>
      <c r="BS858" s="2814"/>
      <c r="BT858" s="2814"/>
      <c r="BU858" s="2815"/>
      <c r="BV858" s="937"/>
    </row>
    <row r="859" spans="7:110" s="920" customFormat="1" ht="18.95" customHeight="1">
      <c r="H859" s="1453"/>
      <c r="I859" s="2324" t="s">
        <v>737</v>
      </c>
      <c r="J859" s="2890" t="s">
        <v>1179</v>
      </c>
      <c r="K859" s="2891"/>
      <c r="L859" s="2891"/>
      <c r="M859" s="2892"/>
      <c r="N859" s="2890" t="s">
        <v>1570</v>
      </c>
      <c r="O859" s="2891"/>
      <c r="P859" s="2891"/>
      <c r="Q859" s="2891"/>
      <c r="R859" s="2892"/>
      <c r="S859" s="2890" t="s">
        <v>3111</v>
      </c>
      <c r="T859" s="2891"/>
      <c r="U859" s="2892"/>
      <c r="V859" s="2024" t="s">
        <v>1555</v>
      </c>
      <c r="W859" s="1027"/>
      <c r="X859" s="1027"/>
      <c r="Y859" s="1027"/>
      <c r="Z859" s="1028"/>
      <c r="AA859" s="2944" t="s">
        <v>1845</v>
      </c>
      <c r="AB859" s="2945"/>
      <c r="AC859" s="2945"/>
      <c r="AD859" s="2945"/>
      <c r="AE859" s="2945"/>
      <c r="AF859" s="2946"/>
      <c r="AG859" s="2890" t="s">
        <v>2350</v>
      </c>
      <c r="AH859" s="2891"/>
      <c r="AI859" s="2891"/>
      <c r="AJ859" s="2891"/>
      <c r="AK859" s="2892"/>
      <c r="AL859" s="2890" t="s">
        <v>2365</v>
      </c>
      <c r="AM859" s="2891"/>
      <c r="AN859" s="2891"/>
      <c r="AO859" s="2891"/>
      <c r="AP859" s="2892"/>
      <c r="AQ859" s="1388" t="s">
        <v>3410</v>
      </c>
      <c r="AR859" s="955"/>
      <c r="AS859" s="955"/>
      <c r="AT859" s="954" t="s">
        <v>1523</v>
      </c>
      <c r="AU859" s="955"/>
      <c r="AV859" s="955"/>
      <c r="AW859" s="954" t="s">
        <v>1524</v>
      </c>
      <c r="AX859" s="955"/>
      <c r="AY859" s="971"/>
      <c r="AZ859" s="2832" t="s">
        <v>1560</v>
      </c>
      <c r="BA859" s="2806"/>
      <c r="BB859" s="2806"/>
      <c r="BC859" s="2793"/>
      <c r="BD859" s="2832">
        <v>12345</v>
      </c>
      <c r="BE859" s="2806"/>
      <c r="BF859" s="2793"/>
      <c r="BG859" s="2929" t="s">
        <v>1691</v>
      </c>
      <c r="BH859" s="2930"/>
      <c r="BI859" s="2930"/>
      <c r="BJ859" s="2930"/>
      <c r="BK859" s="2931"/>
      <c r="BL859" s="2929" t="s">
        <v>1704</v>
      </c>
      <c r="BM859" s="2930"/>
      <c r="BN859" s="2931"/>
      <c r="BO859" s="2929">
        <v>12</v>
      </c>
      <c r="BP859" s="2930"/>
      <c r="BQ859" s="2931"/>
      <c r="BR859" s="2890" t="s">
        <v>1521</v>
      </c>
      <c r="BS859" s="2891"/>
      <c r="BT859" s="2891"/>
      <c r="BU859" s="2892"/>
      <c r="BV859" s="937"/>
    </row>
    <row r="860" spans="7:110" s="920" customFormat="1" ht="18.95" customHeight="1">
      <c r="H860" s="1453"/>
      <c r="I860" s="1315" t="s">
        <v>737</v>
      </c>
      <c r="J860" s="2890" t="s">
        <v>1179</v>
      </c>
      <c r="K860" s="2891"/>
      <c r="L860" s="2891"/>
      <c r="M860" s="2892"/>
      <c r="N860" s="2890" t="s">
        <v>1570</v>
      </c>
      <c r="O860" s="2891"/>
      <c r="P860" s="2891"/>
      <c r="Q860" s="2891"/>
      <c r="R860" s="2892"/>
      <c r="S860" s="2890" t="s">
        <v>2388</v>
      </c>
      <c r="T860" s="2891"/>
      <c r="U860" s="2892"/>
      <c r="V860" s="2024" t="s">
        <v>1555</v>
      </c>
      <c r="W860" s="1027"/>
      <c r="X860" s="1027"/>
      <c r="Y860" s="1027"/>
      <c r="Z860" s="1028"/>
      <c r="AA860" s="2944" t="s">
        <v>1845</v>
      </c>
      <c r="AB860" s="2945"/>
      <c r="AC860" s="2945"/>
      <c r="AD860" s="2945"/>
      <c r="AE860" s="2945"/>
      <c r="AF860" s="2946"/>
      <c r="AG860" s="2890" t="s">
        <v>2350</v>
      </c>
      <c r="AH860" s="2891"/>
      <c r="AI860" s="2891"/>
      <c r="AJ860" s="2891"/>
      <c r="AK860" s="2892"/>
      <c r="AL860" s="2890" t="s">
        <v>2366</v>
      </c>
      <c r="AM860" s="2891"/>
      <c r="AN860" s="2891"/>
      <c r="AO860" s="2891"/>
      <c r="AP860" s="2892"/>
      <c r="AQ860" s="1388" t="s">
        <v>3410</v>
      </c>
      <c r="AR860" s="955"/>
      <c r="AS860" s="955"/>
      <c r="AT860" s="954" t="s">
        <v>1523</v>
      </c>
      <c r="AU860" s="955"/>
      <c r="AV860" s="955"/>
      <c r="AW860" s="954" t="s">
        <v>1524</v>
      </c>
      <c r="AX860" s="955"/>
      <c r="AY860" s="971"/>
      <c r="AZ860" s="2831" t="s">
        <v>1560</v>
      </c>
      <c r="BA860" s="2808"/>
      <c r="BB860" s="2808"/>
      <c r="BC860" s="2809"/>
      <c r="BD860" s="2831">
        <v>12345</v>
      </c>
      <c r="BE860" s="2808"/>
      <c r="BF860" s="2809"/>
      <c r="BG860" s="2932" t="s">
        <v>1691</v>
      </c>
      <c r="BH860" s="2933"/>
      <c r="BI860" s="2933"/>
      <c r="BJ860" s="2933"/>
      <c r="BK860" s="2934"/>
      <c r="BL860" s="2932" t="s">
        <v>1704</v>
      </c>
      <c r="BM860" s="2933"/>
      <c r="BN860" s="2934"/>
      <c r="BO860" s="2932">
        <v>14</v>
      </c>
      <c r="BP860" s="2933"/>
      <c r="BQ860" s="2934"/>
      <c r="BR860" s="2890" t="s">
        <v>1521</v>
      </c>
      <c r="BS860" s="2891"/>
      <c r="BT860" s="2891"/>
      <c r="BU860" s="2892"/>
      <c r="BV860" s="937"/>
    </row>
    <row r="861" spans="7:110" s="920" customFormat="1" ht="5.0999999999999996" customHeight="1">
      <c r="H861" s="1453"/>
      <c r="I861" s="1057"/>
      <c r="N861" s="1057"/>
      <c r="O861" s="1057"/>
      <c r="P861" s="1057"/>
      <c r="Q861" s="1057"/>
      <c r="R861" s="1057"/>
      <c r="S861" s="1057"/>
      <c r="T861" s="1057"/>
      <c r="U861" s="1057"/>
      <c r="BV861" s="937"/>
    </row>
    <row r="862" spans="7:110" s="920" customFormat="1" ht="5.0999999999999996" customHeight="1">
      <c r="H862" s="1453"/>
      <c r="I862" s="1366"/>
      <c r="J862" s="977"/>
      <c r="K862" s="977"/>
      <c r="L862" s="977"/>
      <c r="M862" s="977"/>
      <c r="N862" s="1366"/>
      <c r="O862" s="1366"/>
      <c r="P862" s="1366"/>
      <c r="Q862" s="1366"/>
      <c r="R862" s="1366"/>
      <c r="S862" s="1366"/>
      <c r="T862" s="1366"/>
      <c r="U862" s="1366"/>
      <c r="V862" s="977"/>
      <c r="W862" s="977"/>
      <c r="X862" s="977"/>
      <c r="Y862" s="977"/>
      <c r="Z862" s="977"/>
      <c r="AA862" s="1366"/>
      <c r="AB862" s="1366"/>
      <c r="AC862" s="1366"/>
      <c r="AD862" s="1366"/>
      <c r="AE862" s="1366"/>
      <c r="AF862" s="1366"/>
      <c r="AG862" s="1366"/>
      <c r="AH862" s="1366"/>
      <c r="AI862" s="1366"/>
      <c r="AJ862" s="1366"/>
      <c r="AK862" s="1366"/>
      <c r="AL862" s="1366"/>
      <c r="AM862" s="1366"/>
      <c r="AN862" s="1366"/>
      <c r="AO862" s="1366"/>
      <c r="AP862" s="1366"/>
      <c r="AQ862" s="1366"/>
      <c r="AR862" s="1366"/>
      <c r="AS862" s="1366"/>
      <c r="AT862" s="1366"/>
      <c r="AU862" s="1366"/>
      <c r="AV862" s="1366"/>
      <c r="AW862" s="1366"/>
      <c r="AX862" s="1366"/>
      <c r="AY862" s="1366"/>
      <c r="AZ862" s="1366"/>
      <c r="BA862" s="1366"/>
      <c r="BB862" s="1366"/>
      <c r="BC862" s="1366"/>
      <c r="BD862" s="1366"/>
      <c r="BE862" s="1366"/>
      <c r="BF862" s="1366"/>
      <c r="BG862" s="1366"/>
      <c r="BH862" s="1366"/>
      <c r="BI862" s="1366"/>
      <c r="BJ862" s="1366"/>
      <c r="BK862" s="1366"/>
      <c r="BL862" s="1366"/>
      <c r="BM862" s="1366"/>
      <c r="BN862" s="1366"/>
      <c r="BO862" s="1366"/>
      <c r="BP862" s="1366"/>
      <c r="BQ862" s="1366"/>
      <c r="BR862" s="1366"/>
      <c r="BS862" s="1366"/>
      <c r="BT862" s="1366"/>
      <c r="BU862" s="1366"/>
      <c r="BV862" s="937"/>
    </row>
    <row r="863" spans="7:110" s="920" customFormat="1" ht="18.95" customHeight="1">
      <c r="H863" s="1453"/>
      <c r="I863" s="1366"/>
      <c r="J863" s="977"/>
      <c r="K863" s="977"/>
      <c r="L863" s="977"/>
      <c r="M863" s="977"/>
      <c r="N863" s="1366"/>
      <c r="O863" s="1366"/>
      <c r="P863" s="1366"/>
      <c r="Q863" s="1366"/>
      <c r="R863" s="1366"/>
      <c r="S863" s="1366"/>
      <c r="T863" s="1366"/>
      <c r="U863" s="1366"/>
      <c r="V863" s="977"/>
      <c r="W863" s="977"/>
      <c r="X863" s="977"/>
      <c r="Y863" s="977"/>
      <c r="Z863" s="977"/>
      <c r="AA863" s="1366"/>
      <c r="AB863" s="1366"/>
      <c r="AC863" s="1366"/>
      <c r="AD863" s="1366"/>
      <c r="AE863" s="1366"/>
      <c r="AF863" s="1366"/>
      <c r="AG863" s="1366"/>
      <c r="AH863" s="1366"/>
      <c r="AI863" s="1366"/>
      <c r="AJ863" s="1366"/>
      <c r="AK863" s="1366"/>
      <c r="AL863" s="1366"/>
      <c r="AM863" s="1366"/>
      <c r="AN863" s="1366"/>
      <c r="AO863" s="1366"/>
      <c r="AP863" s="1366"/>
      <c r="AQ863" s="1366"/>
      <c r="AR863" s="1366"/>
      <c r="AS863" s="1366"/>
      <c r="AT863" s="1366"/>
      <c r="AU863" s="1366"/>
      <c r="AV863" s="1366"/>
      <c r="AW863" s="1366"/>
      <c r="AX863" s="1366"/>
      <c r="AY863" s="1366"/>
      <c r="AZ863" s="1366"/>
      <c r="BA863" s="1366"/>
      <c r="BB863" s="1366"/>
      <c r="BC863" s="1366"/>
      <c r="BD863" s="1366"/>
      <c r="BE863" s="1366"/>
      <c r="BF863" s="1366"/>
      <c r="BG863" s="1366"/>
      <c r="BH863" s="1366"/>
      <c r="BI863" s="1366"/>
      <c r="BJ863" s="1366"/>
      <c r="BK863" s="1366"/>
      <c r="BL863" s="1217" t="s">
        <v>1606</v>
      </c>
      <c r="BM863" s="1217"/>
      <c r="BN863" s="1366"/>
      <c r="BO863" s="2928">
        <f>BO860+BO859</f>
        <v>26</v>
      </c>
      <c r="BP863" s="2884"/>
      <c r="BQ863" s="2885"/>
      <c r="BR863" s="1366"/>
      <c r="BS863" s="1366"/>
      <c r="BT863" s="1366"/>
      <c r="BU863" s="1366"/>
      <c r="BV863" s="937"/>
    </row>
    <row r="864" spans="7:110" s="920" customFormat="1" ht="5.0999999999999996" customHeight="1">
      <c r="H864" s="1453"/>
      <c r="I864" s="1366"/>
      <c r="J864" s="977"/>
      <c r="K864" s="977"/>
      <c r="L864" s="977"/>
      <c r="M864" s="977"/>
      <c r="N864" s="1366"/>
      <c r="O864" s="1366"/>
      <c r="P864" s="1366"/>
      <c r="Q864" s="1366"/>
      <c r="R864" s="1366"/>
      <c r="S864" s="1366"/>
      <c r="T864" s="1366"/>
      <c r="U864" s="1366"/>
      <c r="V864" s="977"/>
      <c r="W864" s="977"/>
      <c r="X864" s="977"/>
      <c r="Y864" s="977"/>
      <c r="Z864" s="977"/>
      <c r="AA864" s="1366"/>
      <c r="AB864" s="1366"/>
      <c r="AC864" s="1366"/>
      <c r="AD864" s="1366"/>
      <c r="AE864" s="1366"/>
      <c r="AF864" s="1366"/>
      <c r="AG864" s="1366"/>
      <c r="AH864" s="1366"/>
      <c r="AI864" s="1366"/>
      <c r="AJ864" s="1366"/>
      <c r="AK864" s="1366"/>
      <c r="AL864" s="1366"/>
      <c r="AM864" s="1366"/>
      <c r="AN864" s="1366"/>
      <c r="AO864" s="1366"/>
      <c r="AP864" s="1366"/>
      <c r="AQ864" s="1366"/>
      <c r="AR864" s="1366"/>
      <c r="AS864" s="1366"/>
      <c r="AT864" s="1366"/>
      <c r="AU864" s="1366"/>
      <c r="AV864" s="1366"/>
      <c r="AW864" s="1366"/>
      <c r="AX864" s="1366"/>
      <c r="AY864" s="1366"/>
      <c r="AZ864" s="1366"/>
      <c r="BA864" s="1366"/>
      <c r="BB864" s="1366"/>
      <c r="BC864" s="1366"/>
      <c r="BD864" s="1366"/>
      <c r="BE864" s="1366"/>
      <c r="BF864" s="1366"/>
      <c r="BG864" s="1366"/>
      <c r="BH864" s="1366"/>
      <c r="BI864" s="1366"/>
      <c r="BJ864" s="1366"/>
      <c r="BK864" s="1366"/>
      <c r="BL864" s="1366"/>
      <c r="BM864" s="1366"/>
      <c r="BN864" s="1366"/>
      <c r="BO864" s="1366"/>
      <c r="BP864" s="1366"/>
      <c r="BQ864" s="1366"/>
      <c r="BR864" s="1366"/>
      <c r="BS864" s="1366"/>
      <c r="BT864" s="1366"/>
      <c r="BU864" s="1366"/>
      <c r="BV864" s="937"/>
    </row>
    <row r="865" spans="7:94" s="920" customFormat="1" ht="9.9499999999999993" customHeight="1">
      <c r="H865" s="1454"/>
      <c r="I865" s="1416"/>
      <c r="J865" s="1416"/>
      <c r="K865" s="1416"/>
      <c r="L865" s="1416"/>
      <c r="M865" s="1416"/>
      <c r="N865" s="939"/>
      <c r="O865" s="939"/>
      <c r="P865" s="939"/>
      <c r="Q865" s="939"/>
      <c r="R865" s="939"/>
      <c r="S865" s="939"/>
      <c r="T865" s="939"/>
      <c r="U865" s="939"/>
      <c r="V865" s="939"/>
      <c r="W865" s="939"/>
      <c r="X865" s="939"/>
      <c r="Y865" s="939"/>
      <c r="Z865" s="939"/>
      <c r="AA865" s="939"/>
      <c r="AB865" s="939"/>
      <c r="AC865" s="939"/>
      <c r="AD865" s="939"/>
      <c r="AE865" s="939"/>
      <c r="AF865" s="939"/>
      <c r="AG865" s="939"/>
      <c r="AH865" s="939"/>
      <c r="AI865" s="939"/>
      <c r="AJ865" s="939"/>
      <c r="AK865" s="939"/>
      <c r="AL865" s="939"/>
      <c r="AM865" s="939"/>
      <c r="AN865" s="939"/>
      <c r="AO865" s="939"/>
      <c r="AP865" s="939"/>
      <c r="AQ865" s="939"/>
      <c r="AR865" s="939"/>
      <c r="AS865" s="939"/>
      <c r="AT865" s="939"/>
      <c r="AU865" s="939"/>
      <c r="AV865" s="939"/>
      <c r="AW865" s="939"/>
      <c r="AX865" s="939"/>
      <c r="AY865" s="939"/>
      <c r="AZ865" s="939"/>
      <c r="BA865" s="939"/>
      <c r="BB865" s="939"/>
      <c r="BC865" s="939"/>
      <c r="BD865" s="939"/>
      <c r="BE865" s="939"/>
      <c r="BF865" s="939"/>
      <c r="BG865" s="939"/>
      <c r="BH865" s="939"/>
      <c r="BI865" s="939"/>
      <c r="BJ865" s="939"/>
      <c r="BK865" s="939"/>
      <c r="BL865" s="939"/>
      <c r="BM865" s="939"/>
      <c r="BN865" s="939"/>
      <c r="BO865" s="939"/>
      <c r="BP865" s="939"/>
      <c r="BQ865" s="939"/>
      <c r="BR865" s="939"/>
      <c r="BS865" s="939"/>
      <c r="BT865" s="939"/>
      <c r="BU865" s="939"/>
      <c r="BV865" s="940"/>
    </row>
    <row r="866" spans="7:94" s="920" customFormat="1" ht="18.95" customHeight="1">
      <c r="H866" s="1426"/>
      <c r="I866" s="1426"/>
      <c r="J866" s="1426"/>
      <c r="K866" s="1426"/>
      <c r="L866" s="1426"/>
      <c r="M866" s="1426"/>
    </row>
    <row r="867" spans="7:94" s="920" customFormat="1" ht="18.95" customHeight="1">
      <c r="J867" s="1057"/>
      <c r="BL867" s="1057"/>
    </row>
    <row r="868" spans="7:94" s="920" customFormat="1" ht="18.95" customHeight="1">
      <c r="G868" s="924" t="s">
        <v>3739</v>
      </c>
      <c r="J868" s="1057"/>
      <c r="R868" s="920" t="s">
        <v>3740</v>
      </c>
      <c r="BL868" s="1057"/>
    </row>
    <row r="869" spans="7:94" s="920" customFormat="1" ht="18.95" customHeight="1">
      <c r="I869" s="1057"/>
      <c r="BK869" s="1057"/>
    </row>
    <row r="870" spans="7:94" ht="5.0999999999999996" customHeight="1">
      <c r="G870"/>
      <c r="H870" s="2331"/>
      <c r="I870" s="2326"/>
      <c r="J870" s="2327"/>
      <c r="K870" s="2327"/>
      <c r="L870" s="2327"/>
      <c r="M870" s="2327"/>
      <c r="N870" s="2327"/>
      <c r="O870" s="2327"/>
      <c r="P870" s="2327"/>
      <c r="Q870" s="2327"/>
      <c r="R870" s="2328"/>
      <c r="S870" s="2331"/>
      <c r="T870" s="2331"/>
      <c r="U870" s="2331"/>
      <c r="V870" s="2331"/>
      <c r="W870" s="2331"/>
      <c r="X870" s="2331"/>
      <c r="Y870" s="2331"/>
      <c r="BH870" s="920"/>
      <c r="BI870" s="920"/>
      <c r="BJ870" s="920"/>
      <c r="BK870" s="920"/>
      <c r="BL870" s="920"/>
      <c r="BM870" s="920"/>
      <c r="BN870" s="920"/>
      <c r="BO870" s="920"/>
      <c r="BP870" s="920"/>
      <c r="BQ870" s="920"/>
      <c r="BR870" s="920"/>
      <c r="BS870" s="920"/>
      <c r="BT870" s="920"/>
      <c r="CA870" s="920"/>
      <c r="CB870" s="920"/>
      <c r="CC870" s="920"/>
      <c r="CD870" s="920"/>
      <c r="CE870" s="920"/>
      <c r="CF870" s="920"/>
      <c r="CG870" s="920"/>
      <c r="CH870" s="920"/>
      <c r="CI870" s="920"/>
      <c r="CJ870" s="920"/>
      <c r="CK870" s="920"/>
      <c r="CL870" s="920"/>
      <c r="CM870" s="920"/>
      <c r="CN870" s="920"/>
      <c r="CO870" s="920"/>
      <c r="CP870" s="920"/>
    </row>
    <row r="871" spans="7:94" ht="18.95" customHeight="1">
      <c r="G871"/>
      <c r="H871" s="2331"/>
      <c r="I871" s="907" t="s">
        <v>3747</v>
      </c>
      <c r="J871" s="908"/>
      <c r="K871" s="908"/>
      <c r="L871" s="908"/>
      <c r="M871" s="908"/>
      <c r="N871" s="908"/>
      <c r="O871" s="908"/>
      <c r="P871" s="908"/>
      <c r="Q871" s="908"/>
      <c r="R871" s="909"/>
      <c r="S871" s="1020" t="s">
        <v>3216</v>
      </c>
      <c r="T871" s="1021"/>
      <c r="U871" s="1021"/>
      <c r="V871" s="1021"/>
      <c r="W871" s="1021"/>
      <c r="X871" s="1021"/>
      <c r="Y871" s="1021"/>
      <c r="Z871" s="1021"/>
      <c r="AA871" s="1022"/>
      <c r="AB871" s="1020" t="s">
        <v>3748</v>
      </c>
      <c r="AC871" s="1021"/>
      <c r="AD871" s="1021"/>
      <c r="AE871" s="1021"/>
      <c r="AF871" s="1021"/>
      <c r="AG871" s="1021"/>
      <c r="AU871" s="920"/>
      <c r="AV871" s="920"/>
      <c r="AW871" s="920"/>
      <c r="BF871" s="920"/>
      <c r="BG871" s="920"/>
      <c r="BH871" s="920"/>
      <c r="BI871" s="920"/>
      <c r="BJ871" s="920"/>
      <c r="BK871" s="920"/>
      <c r="BL871" s="920"/>
      <c r="BM871" s="920"/>
      <c r="BN871" s="920"/>
      <c r="BO871" s="920"/>
      <c r="BP871" s="920"/>
      <c r="BQ871" s="920"/>
      <c r="BR871" s="920"/>
      <c r="BS871" s="920"/>
      <c r="BT871" s="920"/>
      <c r="BU871" s="920"/>
      <c r="BV871" s="920"/>
      <c r="BW871" s="920"/>
      <c r="BX871" s="920"/>
      <c r="BY871" s="920"/>
      <c r="BZ871" s="920"/>
      <c r="CA871" s="920"/>
      <c r="CB871" s="920"/>
      <c r="CC871" s="920"/>
      <c r="CD871" s="920"/>
      <c r="CE871" s="920"/>
      <c r="CF871" s="920"/>
      <c r="CG871" s="920"/>
      <c r="CH871" s="920"/>
      <c r="CI871" s="920"/>
      <c r="CJ871" s="920"/>
      <c r="CK871" s="920"/>
      <c r="CL871" s="920"/>
      <c r="CM871" s="920"/>
      <c r="CN871" s="920"/>
      <c r="CO871" s="920"/>
      <c r="CP871" s="920"/>
    </row>
    <row r="872" spans="7:94" ht="9.9499999999999993" customHeight="1">
      <c r="G872"/>
      <c r="H872" s="916"/>
      <c r="I872" s="2331"/>
      <c r="J872" s="2331"/>
      <c r="K872" s="2331"/>
      <c r="L872" s="2331"/>
      <c r="M872" s="2331"/>
      <c r="N872" s="2331"/>
      <c r="O872" s="2331"/>
      <c r="P872" s="2331"/>
      <c r="Q872" s="2331"/>
      <c r="R872" s="2331"/>
      <c r="S872" s="1317"/>
      <c r="T872" s="1317"/>
      <c r="U872" s="1317"/>
      <c r="V872" s="1317"/>
      <c r="W872" s="1317"/>
      <c r="X872" s="1317"/>
      <c r="Y872" s="1317"/>
      <c r="Z872" s="1317"/>
      <c r="AA872" s="1317"/>
      <c r="AB872" s="1317"/>
      <c r="AC872" s="1317"/>
      <c r="AD872" s="1317"/>
      <c r="AE872" s="1317"/>
      <c r="AF872" s="1317"/>
      <c r="AG872" s="1317"/>
      <c r="AH872" s="1316"/>
      <c r="AI872" s="1316"/>
      <c r="AJ872" s="1316"/>
      <c r="AK872" s="1316"/>
      <c r="AL872" s="1316"/>
      <c r="AM872" s="1316"/>
      <c r="AN872" s="1316"/>
      <c r="AO872" s="1316"/>
      <c r="AP872" s="1316"/>
      <c r="AQ872" s="1316"/>
      <c r="AR872" s="1316"/>
      <c r="AS872" s="1316"/>
      <c r="AT872" s="1316"/>
      <c r="AU872" s="1316"/>
      <c r="AV872" s="1316"/>
      <c r="AW872" s="1316"/>
      <c r="AX872" s="1316"/>
      <c r="AY872" s="1316"/>
      <c r="AZ872" s="1316"/>
      <c r="BA872" s="1316"/>
      <c r="BB872" s="1316"/>
      <c r="BC872" s="1316"/>
      <c r="BD872" s="1316"/>
      <c r="BE872" s="1316"/>
      <c r="BF872" s="1316"/>
      <c r="BG872" s="1316"/>
      <c r="BH872" s="1316"/>
      <c r="BI872" s="1316"/>
      <c r="BJ872" s="1316"/>
      <c r="BK872" s="1316"/>
      <c r="BL872" s="1316"/>
      <c r="BM872" s="1316"/>
      <c r="BN872" s="1316"/>
      <c r="BO872" s="1316"/>
      <c r="BP872" s="1316"/>
      <c r="BQ872" s="1316"/>
      <c r="BR872" s="1316"/>
      <c r="BS872" s="1316"/>
      <c r="BT872" s="1316"/>
      <c r="BU872" s="1316"/>
      <c r="BV872" s="1316"/>
      <c r="BW872" s="1316"/>
      <c r="BX872" s="942"/>
      <c r="BY872" s="920"/>
      <c r="BZ872" s="920"/>
      <c r="CA872" s="920"/>
      <c r="CB872" s="920"/>
      <c r="CC872" s="920"/>
      <c r="CD872" s="920"/>
      <c r="CE872" s="920"/>
      <c r="CF872" s="920"/>
      <c r="CG872" s="920"/>
      <c r="CH872" s="920"/>
      <c r="CI872" s="920"/>
      <c r="CJ872" s="920"/>
      <c r="CK872" s="920"/>
      <c r="CL872" s="920"/>
      <c r="CM872" s="920"/>
      <c r="CN872" s="920"/>
      <c r="CO872" s="920"/>
      <c r="CP872" s="920"/>
    </row>
    <row r="873" spans="7:94" s="920" customFormat="1" ht="18.95" customHeight="1">
      <c r="H873" s="1453"/>
      <c r="I873" s="1450" t="s">
        <v>1553</v>
      </c>
      <c r="J873" s="752"/>
      <c r="K873" s="938"/>
      <c r="L873" s="938"/>
      <c r="M873" s="2890" t="s">
        <v>1179</v>
      </c>
      <c r="N873" s="2891"/>
      <c r="O873" s="2891"/>
      <c r="P873" s="2892"/>
      <c r="Q873" s="986" t="s">
        <v>1180</v>
      </c>
      <c r="R873" s="920" t="s">
        <v>737</v>
      </c>
      <c r="S873" s="951" t="s">
        <v>1539</v>
      </c>
      <c r="T873" s="974"/>
      <c r="Z873" s="1256" t="s">
        <v>1630</v>
      </c>
      <c r="AA873" s="1056"/>
      <c r="AB873" s="1056"/>
      <c r="AD873" s="1154" t="s">
        <v>1845</v>
      </c>
      <c r="AE873" s="1155"/>
      <c r="AF873" s="1156"/>
      <c r="AG873" s="1156"/>
      <c r="AH873" s="1156"/>
      <c r="AI873" s="1156"/>
      <c r="AJ873" s="986" t="s">
        <v>912</v>
      </c>
      <c r="AK873" s="920" t="s">
        <v>737</v>
      </c>
      <c r="AL873" s="951" t="s">
        <v>3088</v>
      </c>
      <c r="AO873" s="974"/>
      <c r="BC873" s="926" t="s">
        <v>1712</v>
      </c>
      <c r="BD873" s="927"/>
      <c r="BE873" s="928"/>
      <c r="BF873" s="926" t="s">
        <v>1537</v>
      </c>
      <c r="BG873" s="927"/>
      <c r="BH873" s="928"/>
      <c r="BI873" s="926" t="s">
        <v>1538</v>
      </c>
      <c r="BJ873" s="927"/>
      <c r="BK873" s="928"/>
      <c r="BX873" s="937"/>
    </row>
    <row r="874" spans="7:94" s="920" customFormat="1" ht="9.9499999999999993" customHeight="1">
      <c r="H874" s="1453"/>
      <c r="I874" s="1451"/>
      <c r="Z874" s="2325"/>
      <c r="BX874" s="937"/>
    </row>
    <row r="875" spans="7:94" s="920" customFormat="1" ht="18.95" customHeight="1">
      <c r="H875" s="1453"/>
      <c r="I875" s="1409" t="s">
        <v>2264</v>
      </c>
      <c r="J875" s="1054"/>
      <c r="K875" s="1055"/>
      <c r="L875" s="1055"/>
      <c r="M875" s="2890" t="s">
        <v>1179</v>
      </c>
      <c r="N875" s="2891"/>
      <c r="O875" s="2891"/>
      <c r="P875" s="2892"/>
      <c r="Q875" s="986" t="s">
        <v>1180</v>
      </c>
      <c r="R875" s="987" t="s">
        <v>1178</v>
      </c>
      <c r="S875" s="2890" t="s">
        <v>1179</v>
      </c>
      <c r="T875" s="2891"/>
      <c r="U875" s="2891"/>
      <c r="V875" s="2892"/>
      <c r="W875" s="986" t="s">
        <v>1180</v>
      </c>
      <c r="Z875" s="1256" t="s">
        <v>1647</v>
      </c>
      <c r="AA875" s="1056"/>
      <c r="AB875" s="1056"/>
      <c r="AC875" s="938"/>
      <c r="AD875" s="1154" t="s">
        <v>2432</v>
      </c>
      <c r="AE875" s="1155"/>
      <c r="AF875" s="1156"/>
      <c r="AG875" s="1156"/>
      <c r="AH875" s="1156"/>
      <c r="AI875" s="1156"/>
      <c r="AJ875" s="986" t="s">
        <v>912</v>
      </c>
      <c r="AK875" s="1049"/>
      <c r="AL875" s="1452" t="s">
        <v>2364</v>
      </c>
      <c r="AM875" s="1056"/>
      <c r="AN875" s="1056"/>
      <c r="AO875" s="2890" t="s">
        <v>2365</v>
      </c>
      <c r="AP875" s="2891"/>
      <c r="AQ875" s="2891"/>
      <c r="AR875" s="2891"/>
      <c r="AS875" s="2892"/>
      <c r="BD875" s="1049"/>
      <c r="BX875" s="937"/>
    </row>
    <row r="876" spans="7:94" s="920" customFormat="1" ht="18.95" customHeight="1">
      <c r="H876" s="1453"/>
      <c r="I876" s="1049"/>
      <c r="AD876" s="1049" t="s">
        <v>3750</v>
      </c>
      <c r="BX876" s="937"/>
    </row>
    <row r="877" spans="7:94" s="920" customFormat="1" ht="18.95" customHeight="1">
      <c r="H877" s="1453"/>
      <c r="I877" s="1365" t="s">
        <v>2166</v>
      </c>
      <c r="BX877" s="937"/>
    </row>
    <row r="878" spans="7:94" s="920" customFormat="1" ht="5.0999999999999996" customHeight="1">
      <c r="H878" s="1453"/>
      <c r="I878" s="1426"/>
      <c r="BX878" s="937"/>
    </row>
    <row r="879" spans="7:94" s="920" customFormat="1" ht="18.95" customHeight="1">
      <c r="H879" s="1453"/>
      <c r="I879" s="2880" t="s">
        <v>1559</v>
      </c>
      <c r="J879" s="2810" t="s">
        <v>2142</v>
      </c>
      <c r="K879" s="2799"/>
      <c r="L879" s="2810" t="s">
        <v>2377</v>
      </c>
      <c r="M879" s="2848"/>
      <c r="N879" s="2848"/>
      <c r="O879" s="2799"/>
      <c r="P879" s="2810" t="s">
        <v>2374</v>
      </c>
      <c r="Q879" s="2848"/>
      <c r="R879" s="2848"/>
      <c r="S879" s="2799"/>
      <c r="T879" s="2810" t="s">
        <v>1647</v>
      </c>
      <c r="U879" s="2882"/>
      <c r="V879" s="2882"/>
      <c r="W879" s="2882"/>
      <c r="X879" s="2882"/>
      <c r="Y879" s="2812"/>
      <c r="Z879" s="2810" t="s">
        <v>3091</v>
      </c>
      <c r="AA879" s="2811"/>
      <c r="AB879" s="2811"/>
      <c r="AC879" s="2811"/>
      <c r="AD879" s="2812"/>
      <c r="AE879" s="2810" t="s">
        <v>2364</v>
      </c>
      <c r="AF879" s="2882"/>
      <c r="AG879" s="2882"/>
      <c r="AH879" s="2882"/>
      <c r="AI879" s="2812"/>
      <c r="AJ879" s="929" t="s">
        <v>1586</v>
      </c>
      <c r="AK879" s="930"/>
      <c r="AL879" s="930"/>
      <c r="AM879" s="930"/>
      <c r="AN879" s="930"/>
      <c r="AO879" s="930"/>
      <c r="AP879" s="930"/>
      <c r="AQ879" s="930"/>
      <c r="AR879" s="930"/>
      <c r="AS879" s="931"/>
      <c r="AT879" s="930"/>
      <c r="AU879" s="931"/>
      <c r="AV879" s="2810" t="s">
        <v>2080</v>
      </c>
      <c r="AW879" s="2882"/>
      <c r="AX879" s="2812"/>
      <c r="AY879" s="2810" t="s">
        <v>1775</v>
      </c>
      <c r="AZ879" s="2882"/>
      <c r="BA879" s="2812"/>
      <c r="BB879" s="2810" t="s">
        <v>1760</v>
      </c>
      <c r="BC879" s="2848"/>
      <c r="BD879" s="2848"/>
      <c r="BE879" s="2799"/>
      <c r="BF879" s="2810" t="s">
        <v>1748</v>
      </c>
      <c r="BG879" s="2848"/>
      <c r="BH879" s="2848"/>
      <c r="BI879" s="2799"/>
      <c r="BJ879" s="2947"/>
      <c r="BX879" s="937"/>
    </row>
    <row r="880" spans="7:94" s="920" customFormat="1" ht="18.95" customHeight="1">
      <c r="H880" s="1453"/>
      <c r="I880" s="2881"/>
      <c r="J880" s="2800"/>
      <c r="K880" s="2802"/>
      <c r="L880" s="2800"/>
      <c r="M880" s="2801"/>
      <c r="N880" s="2801"/>
      <c r="O880" s="2802"/>
      <c r="P880" s="2800"/>
      <c r="Q880" s="2801"/>
      <c r="R880" s="2801"/>
      <c r="S880" s="2802"/>
      <c r="T880" s="2813"/>
      <c r="U880" s="2814"/>
      <c r="V880" s="2814"/>
      <c r="W880" s="2814"/>
      <c r="X880" s="2814"/>
      <c r="Y880" s="2815"/>
      <c r="Z880" s="2813"/>
      <c r="AA880" s="2814"/>
      <c r="AB880" s="2814"/>
      <c r="AC880" s="2814"/>
      <c r="AD880" s="2815"/>
      <c r="AE880" s="2813"/>
      <c r="AF880" s="2814"/>
      <c r="AG880" s="2814"/>
      <c r="AH880" s="2814"/>
      <c r="AI880" s="2815"/>
      <c r="AJ880" s="929" t="s">
        <v>699</v>
      </c>
      <c r="AK880" s="930"/>
      <c r="AL880" s="930"/>
      <c r="AM880" s="931"/>
      <c r="AN880" s="929" t="s">
        <v>700</v>
      </c>
      <c r="AO880" s="930"/>
      <c r="AP880" s="931"/>
      <c r="AQ880" s="929" t="s">
        <v>1697</v>
      </c>
      <c r="AR880" s="930"/>
      <c r="AS880" s="930"/>
      <c r="AT880" s="930"/>
      <c r="AU880" s="931"/>
      <c r="AV880" s="2813"/>
      <c r="AW880" s="2814"/>
      <c r="AX880" s="2815"/>
      <c r="AY880" s="2813"/>
      <c r="AZ880" s="2814"/>
      <c r="BA880" s="2815"/>
      <c r="BB880" s="2800"/>
      <c r="BC880" s="2801"/>
      <c r="BD880" s="2801"/>
      <c r="BE880" s="2802"/>
      <c r="BF880" s="2800"/>
      <c r="BG880" s="2801"/>
      <c r="BH880" s="2801"/>
      <c r="BI880" s="2802"/>
      <c r="BJ880" s="2948"/>
      <c r="BX880" s="937"/>
    </row>
    <row r="881" spans="8:76" s="920" customFormat="1" ht="18.95" customHeight="1">
      <c r="H881" s="1453"/>
      <c r="I881" s="1449" t="s">
        <v>1759</v>
      </c>
      <c r="J881" s="954" t="s">
        <v>1663</v>
      </c>
      <c r="K881" s="971"/>
      <c r="L881" s="2974" t="s">
        <v>1179</v>
      </c>
      <c r="M881" s="2978"/>
      <c r="N881" s="2978"/>
      <c r="O881" s="2976"/>
      <c r="P881" s="2974" t="s">
        <v>1570</v>
      </c>
      <c r="Q881" s="2978"/>
      <c r="R881" s="2978"/>
      <c r="S881" s="2976"/>
      <c r="T881" s="2944" t="s">
        <v>2299</v>
      </c>
      <c r="U881" s="2945"/>
      <c r="V881" s="2945"/>
      <c r="W881" s="2945"/>
      <c r="X881" s="2945"/>
      <c r="Y881" s="2946"/>
      <c r="Z881" s="2890" t="s">
        <v>2350</v>
      </c>
      <c r="AA881" s="2891"/>
      <c r="AB881" s="2891"/>
      <c r="AC881" s="2891"/>
      <c r="AD881" s="2892"/>
      <c r="AE881" s="2890" t="s">
        <v>2365</v>
      </c>
      <c r="AF881" s="2891"/>
      <c r="AG881" s="2891"/>
      <c r="AH881" s="2891"/>
      <c r="AI881" s="2892"/>
      <c r="AJ881" s="2285" t="s">
        <v>1560</v>
      </c>
      <c r="AK881" s="2384"/>
      <c r="AL881" s="2382"/>
      <c r="AM881" s="2383"/>
      <c r="AN881" s="2832">
        <v>12345</v>
      </c>
      <c r="AO881" s="2806"/>
      <c r="AP881" s="2793"/>
      <c r="AQ881" s="2929" t="s">
        <v>1691</v>
      </c>
      <c r="AR881" s="2930"/>
      <c r="AS881" s="2930"/>
      <c r="AT881" s="2930"/>
      <c r="AU881" s="2931"/>
      <c r="AV881" s="2929" t="s">
        <v>1704</v>
      </c>
      <c r="AW881" s="2930"/>
      <c r="AX881" s="2931"/>
      <c r="AY881" s="2929">
        <v>14</v>
      </c>
      <c r="AZ881" s="2930"/>
      <c r="BA881" s="2931"/>
      <c r="BB881" s="2974" t="s">
        <v>1179</v>
      </c>
      <c r="BC881" s="2978"/>
      <c r="BD881" s="2978"/>
      <c r="BE881" s="2976"/>
      <c r="BF881" s="2974" t="s">
        <v>1521</v>
      </c>
      <c r="BG881" s="2978"/>
      <c r="BH881" s="2978"/>
      <c r="BI881" s="2976"/>
      <c r="BJ881" s="990" t="s">
        <v>1180</v>
      </c>
      <c r="BX881" s="937"/>
    </row>
    <row r="882" spans="8:76" s="920" customFormat="1" ht="18.95" customHeight="1">
      <c r="H882" s="1453"/>
      <c r="I882" s="1449" t="s">
        <v>1759</v>
      </c>
      <c r="J882" s="954" t="s">
        <v>1663</v>
      </c>
      <c r="K882" s="971"/>
      <c r="L882" s="2890" t="s">
        <v>1179</v>
      </c>
      <c r="M882" s="2891"/>
      <c r="N882" s="2891"/>
      <c r="O882" s="2892"/>
      <c r="P882" s="2890" t="s">
        <v>1570</v>
      </c>
      <c r="Q882" s="2891"/>
      <c r="R882" s="2891"/>
      <c r="S882" s="2892"/>
      <c r="T882" s="2944" t="s">
        <v>2299</v>
      </c>
      <c r="U882" s="2945"/>
      <c r="V882" s="2945"/>
      <c r="W882" s="2945"/>
      <c r="X882" s="2945"/>
      <c r="Y882" s="2946"/>
      <c r="Z882" s="2890" t="s">
        <v>2350</v>
      </c>
      <c r="AA882" s="2891"/>
      <c r="AB882" s="2891"/>
      <c r="AC882" s="2891"/>
      <c r="AD882" s="2892"/>
      <c r="AE882" s="2890" t="s">
        <v>2366</v>
      </c>
      <c r="AF882" s="2891"/>
      <c r="AG882" s="2891"/>
      <c r="AH882" s="2891"/>
      <c r="AI882" s="2892"/>
      <c r="AJ882" s="932" t="s">
        <v>1560</v>
      </c>
      <c r="AK882" s="933"/>
      <c r="AL882" s="933"/>
      <c r="AM882" s="934"/>
      <c r="AN882" s="2831">
        <v>12345</v>
      </c>
      <c r="AO882" s="2808"/>
      <c r="AP882" s="2809"/>
      <c r="AQ882" s="2932" t="s">
        <v>1691</v>
      </c>
      <c r="AR882" s="2933"/>
      <c r="AS882" s="2933"/>
      <c r="AT882" s="2933"/>
      <c r="AU882" s="2934"/>
      <c r="AV882" s="2932" t="s">
        <v>1704</v>
      </c>
      <c r="AW882" s="2933"/>
      <c r="AX882" s="2934"/>
      <c r="AY882" s="2932">
        <v>14</v>
      </c>
      <c r="AZ882" s="2933"/>
      <c r="BA882" s="2934"/>
      <c r="BB882" s="2890" t="s">
        <v>1179</v>
      </c>
      <c r="BC882" s="2891"/>
      <c r="BD882" s="2891"/>
      <c r="BE882" s="2892"/>
      <c r="BF882" s="2890" t="s">
        <v>1521</v>
      </c>
      <c r="BG882" s="2891"/>
      <c r="BH882" s="2891"/>
      <c r="BI882" s="2892"/>
      <c r="BJ882" s="991"/>
      <c r="BX882" s="937"/>
    </row>
    <row r="883" spans="8:76" s="920" customFormat="1" ht="5.0999999999999996" customHeight="1">
      <c r="H883" s="1453"/>
      <c r="I883" s="1057"/>
      <c r="J883" s="1057"/>
      <c r="P883" s="1057"/>
      <c r="Q883" s="1057"/>
      <c r="R883" s="1057"/>
      <c r="S883" s="1057"/>
      <c r="BX883" s="937"/>
    </row>
    <row r="884" spans="8:76" s="920" customFormat="1" ht="5.0999999999999996" customHeight="1">
      <c r="H884" s="1453"/>
      <c r="I884" s="1366"/>
      <c r="J884" s="1366"/>
      <c r="K884" s="1366"/>
      <c r="L884" s="1366"/>
      <c r="M884" s="1366"/>
      <c r="N884" s="1366"/>
      <c r="O884" s="1366"/>
      <c r="P884" s="1366"/>
      <c r="Q884" s="1366"/>
      <c r="R884" s="1366"/>
      <c r="S884" s="1366"/>
      <c r="T884" s="1366"/>
      <c r="U884" s="1366"/>
      <c r="V884" s="1366"/>
      <c r="W884" s="1366"/>
      <c r="X884" s="1366"/>
      <c r="Y884" s="1366"/>
      <c r="Z884" s="1366"/>
      <c r="AA884" s="1366"/>
      <c r="AB884" s="1366"/>
      <c r="AC884" s="1366"/>
      <c r="AD884" s="1366"/>
      <c r="AE884" s="1366"/>
      <c r="AF884" s="1366"/>
      <c r="AG884" s="1366"/>
      <c r="AH884" s="1366"/>
      <c r="AI884" s="1366"/>
      <c r="AJ884" s="1366"/>
      <c r="AK884" s="1366"/>
      <c r="AL884" s="1366"/>
      <c r="AM884" s="1366"/>
      <c r="AN884" s="1366"/>
      <c r="AO884" s="1366"/>
      <c r="AP884" s="1366"/>
      <c r="AQ884" s="1366"/>
      <c r="AR884" s="1366"/>
      <c r="AS884" s="1366"/>
      <c r="AT884" s="1366"/>
      <c r="AU884" s="1366"/>
      <c r="AV884" s="1366"/>
      <c r="AW884" s="1366"/>
      <c r="AX884" s="1366"/>
      <c r="AY884" s="1366"/>
      <c r="AZ884" s="1366"/>
      <c r="BA884" s="1366"/>
      <c r="BB884" s="1366"/>
      <c r="BC884" s="1366"/>
      <c r="BD884" s="1366"/>
      <c r="BE884" s="1366"/>
      <c r="BF884" s="1366"/>
      <c r="BG884" s="1366"/>
      <c r="BH884" s="1366"/>
      <c r="BI884" s="1366"/>
      <c r="BJ884" s="1366"/>
      <c r="BX884" s="937"/>
    </row>
    <row r="885" spans="8:76" s="920" customFormat="1" ht="18.95" customHeight="1">
      <c r="H885" s="1453"/>
      <c r="I885" s="1366"/>
      <c r="J885" s="1366"/>
      <c r="K885" s="1366"/>
      <c r="L885" s="1366"/>
      <c r="M885" s="1366"/>
      <c r="N885" s="1366"/>
      <c r="O885" s="1366"/>
      <c r="P885" s="1366"/>
      <c r="Q885" s="1366"/>
      <c r="R885" s="1366"/>
      <c r="S885" s="1366"/>
      <c r="T885" s="1366"/>
      <c r="U885" s="1366"/>
      <c r="V885" s="1366"/>
      <c r="W885" s="1366"/>
      <c r="X885" s="1366"/>
      <c r="Y885" s="1366"/>
      <c r="Z885" s="1366"/>
      <c r="AA885" s="1366"/>
      <c r="AB885" s="1366"/>
      <c r="AC885" s="1366"/>
      <c r="AD885" s="1366"/>
      <c r="AE885" s="1366"/>
      <c r="AF885" s="1366"/>
      <c r="AG885" s="1366"/>
      <c r="AH885" s="1366"/>
      <c r="AI885" s="1366"/>
      <c r="AJ885" s="1366"/>
      <c r="AK885" s="1366"/>
      <c r="AL885" s="1366"/>
      <c r="AM885" s="1366"/>
      <c r="AN885" s="1366"/>
      <c r="AO885" s="1366"/>
      <c r="AP885" s="1366"/>
      <c r="AQ885" s="1366"/>
      <c r="AR885" s="1366"/>
      <c r="AS885" s="1366"/>
      <c r="AT885" s="1366"/>
      <c r="AU885" s="1366"/>
      <c r="AV885" s="1217" t="s">
        <v>1606</v>
      </c>
      <c r="AW885" s="1217"/>
      <c r="AX885" s="1366"/>
      <c r="AY885" s="2928">
        <f>AY882+AY881</f>
        <v>28</v>
      </c>
      <c r="AZ885" s="2884"/>
      <c r="BA885" s="2885"/>
      <c r="BB885" s="1366"/>
      <c r="BC885" s="1366"/>
      <c r="BD885" s="1366"/>
      <c r="BE885" s="1366"/>
      <c r="BF885" s="1366"/>
      <c r="BG885" s="1366"/>
      <c r="BH885" s="1366"/>
      <c r="BI885" s="1366"/>
      <c r="BJ885" s="1366"/>
      <c r="BX885" s="937"/>
    </row>
    <row r="886" spans="8:76" s="920" customFormat="1" ht="5.0999999999999996" customHeight="1">
      <c r="H886" s="1453"/>
      <c r="I886" s="1366"/>
      <c r="J886" s="1366"/>
      <c r="K886" s="1366"/>
      <c r="L886" s="1366"/>
      <c r="M886" s="1366"/>
      <c r="N886" s="1366"/>
      <c r="O886" s="1366"/>
      <c r="P886" s="1366"/>
      <c r="Q886" s="1366"/>
      <c r="R886" s="1366"/>
      <c r="S886" s="1366"/>
      <c r="T886" s="1366"/>
      <c r="U886" s="1366"/>
      <c r="V886" s="1366"/>
      <c r="W886" s="1366"/>
      <c r="X886" s="1366"/>
      <c r="Y886" s="1366"/>
      <c r="Z886" s="1366"/>
      <c r="AA886" s="1366"/>
      <c r="AB886" s="1366"/>
      <c r="AC886" s="1366"/>
      <c r="AD886" s="1366"/>
      <c r="AE886" s="1366"/>
      <c r="AF886" s="1366"/>
      <c r="AG886" s="1366"/>
      <c r="AH886" s="1366"/>
      <c r="AI886" s="1366"/>
      <c r="AJ886" s="1366"/>
      <c r="AK886" s="1366"/>
      <c r="AL886" s="1366"/>
      <c r="AM886" s="1366"/>
      <c r="AN886" s="1366"/>
      <c r="AO886" s="1366"/>
      <c r="AP886" s="1366"/>
      <c r="AQ886" s="1366"/>
      <c r="AR886" s="1366"/>
      <c r="AS886" s="1366"/>
      <c r="AT886" s="1366"/>
      <c r="AU886" s="1366"/>
      <c r="AV886" s="1366"/>
      <c r="AW886" s="1366"/>
      <c r="AX886" s="1366"/>
      <c r="AY886" s="1366"/>
      <c r="AZ886" s="1366"/>
      <c r="BA886" s="1366"/>
      <c r="BB886" s="1366"/>
      <c r="BC886" s="1366"/>
      <c r="BD886" s="1366"/>
      <c r="BE886" s="1366"/>
      <c r="BF886" s="1366"/>
      <c r="BG886" s="1366"/>
      <c r="BH886" s="1366"/>
      <c r="BI886" s="1366"/>
      <c r="BJ886" s="1366"/>
      <c r="BX886" s="937"/>
    </row>
    <row r="887" spans="8:76" s="920" customFormat="1" ht="18.95" customHeight="1">
      <c r="H887" s="1453"/>
      <c r="I887" s="1426"/>
      <c r="J887" s="1426"/>
      <c r="K887" s="1426"/>
      <c r="L887" s="1426"/>
      <c r="M887" s="1426"/>
      <c r="BX887" s="937"/>
    </row>
    <row r="888" spans="8:76" s="920" customFormat="1" ht="18.95" customHeight="1">
      <c r="H888" s="1453"/>
      <c r="I888" s="910" t="s">
        <v>1522</v>
      </c>
      <c r="J888" s="752"/>
      <c r="K888" s="752"/>
      <c r="L888" s="752"/>
      <c r="M888" s="2868" t="s">
        <v>3410</v>
      </c>
      <c r="N888" s="2869"/>
      <c r="O888" s="2870"/>
      <c r="P888" s="946" t="s">
        <v>1115</v>
      </c>
      <c r="Q888" s="2865" t="s">
        <v>1523</v>
      </c>
      <c r="R888" s="2866"/>
      <c r="S888" s="2867"/>
      <c r="T888" s="946" t="s">
        <v>1115</v>
      </c>
      <c r="U888" s="2865" t="s">
        <v>1524</v>
      </c>
      <c r="V888" s="2866"/>
      <c r="W888" s="2867"/>
      <c r="X888" s="946" t="s">
        <v>1115</v>
      </c>
      <c r="Y888" s="1046" t="s">
        <v>2116</v>
      </c>
      <c r="Z888" s="1047"/>
      <c r="AA888" s="1048"/>
      <c r="AC888" s="949" t="s">
        <v>3058</v>
      </c>
      <c r="AD888" s="486"/>
      <c r="AE888" s="486"/>
      <c r="AF888" s="2010" t="s">
        <v>3059</v>
      </c>
      <c r="AG888" s="2011"/>
      <c r="AH888" s="2011"/>
      <c r="AI888" s="2011"/>
      <c r="AJ888" s="2011"/>
      <c r="AK888" s="2011"/>
      <c r="AL888" s="1049" t="s">
        <v>3489</v>
      </c>
      <c r="BX888" s="937"/>
    </row>
    <row r="889" spans="8:76" s="920" customFormat="1" ht="18.95" customHeight="1" thickBot="1">
      <c r="H889" s="1453"/>
      <c r="I889" s="1444"/>
      <c r="J889" s="1444"/>
      <c r="K889" s="1444"/>
      <c r="L889" s="1444"/>
      <c r="M889" s="1444"/>
      <c r="N889" s="1444"/>
      <c r="O889" s="1444"/>
      <c r="P889" s="1444"/>
      <c r="Q889" s="1444"/>
      <c r="R889" s="1444"/>
      <c r="S889" s="1444"/>
      <c r="T889" s="1444"/>
      <c r="U889" s="1444"/>
      <c r="V889" s="1444"/>
      <c r="W889" s="1444"/>
      <c r="X889" s="1444"/>
      <c r="Y889" s="1444"/>
      <c r="Z889" s="1444"/>
      <c r="AA889" s="1444"/>
      <c r="AB889" s="1444"/>
      <c r="AC889" s="1444"/>
      <c r="AD889" s="1444"/>
      <c r="AE889" s="1444"/>
      <c r="AF889" s="1444"/>
      <c r="AG889" s="1444"/>
      <c r="AH889" s="1444"/>
      <c r="AI889" s="1444"/>
      <c r="AJ889" s="1444"/>
      <c r="AK889" s="1444"/>
      <c r="AL889" s="1444"/>
      <c r="AM889" s="1444"/>
      <c r="AN889" s="1444"/>
      <c r="AO889" s="1444"/>
      <c r="AP889" s="1444"/>
      <c r="AQ889" s="1444"/>
      <c r="AR889" s="1444"/>
      <c r="AS889" s="1444"/>
      <c r="AT889" s="1444"/>
      <c r="AU889" s="1444"/>
      <c r="AV889" s="1444"/>
      <c r="AW889" s="1444"/>
      <c r="AX889" s="1444"/>
      <c r="AY889" s="1444"/>
      <c r="AZ889" s="1444"/>
      <c r="BA889" s="1444"/>
      <c r="BB889" s="1444"/>
      <c r="BC889" s="1444"/>
      <c r="BD889" s="1444"/>
      <c r="BE889" s="1444"/>
      <c r="BF889" s="1444"/>
      <c r="BG889" s="1444"/>
      <c r="BH889" s="1444"/>
      <c r="BI889" s="1444"/>
      <c r="BJ889" s="1444"/>
      <c r="BK889" s="1444"/>
      <c r="BL889" s="1444"/>
      <c r="BM889" s="1444"/>
      <c r="BN889" s="1444"/>
      <c r="BO889" s="1444"/>
      <c r="BP889" s="1444"/>
      <c r="BQ889" s="1444"/>
      <c r="BR889" s="1444"/>
      <c r="BS889" s="1444"/>
      <c r="BT889" s="1444"/>
      <c r="BU889" s="1444"/>
      <c r="BV889" s="1444"/>
      <c r="BW889" s="1444"/>
      <c r="BX889" s="937"/>
    </row>
    <row r="890" spans="8:76" s="920" customFormat="1" ht="18.95" customHeight="1">
      <c r="H890" s="1453"/>
      <c r="I890" s="1045"/>
      <c r="J890" s="1045"/>
      <c r="K890" s="1045"/>
      <c r="L890" s="1045"/>
      <c r="M890" s="1045"/>
      <c r="N890" s="1045"/>
      <c r="O890" s="1045"/>
      <c r="P890" s="1045"/>
      <c r="Q890" s="1045"/>
      <c r="R890" s="1045"/>
      <c r="S890" s="1045"/>
      <c r="T890" s="1045"/>
      <c r="U890" s="1045"/>
      <c r="V890" s="1045"/>
      <c r="W890" s="1045"/>
      <c r="X890" s="1045"/>
      <c r="Y890" s="1045"/>
      <c r="Z890" s="1045"/>
      <c r="AA890" s="1045"/>
      <c r="AB890" s="1045"/>
      <c r="AC890" s="1045"/>
      <c r="AD890" s="1045"/>
      <c r="AE890" s="1045"/>
      <c r="AF890" s="1045"/>
      <c r="AG890" s="1045"/>
      <c r="AH890" s="1045"/>
      <c r="AI890" s="1045"/>
      <c r="AJ890" s="1045"/>
      <c r="AK890" s="1045"/>
      <c r="AL890" s="1045"/>
      <c r="AM890" s="1045"/>
      <c r="AN890" s="1045"/>
      <c r="AO890" s="1045"/>
      <c r="AP890" s="1045"/>
      <c r="AQ890" s="1045"/>
      <c r="AR890" s="1045"/>
      <c r="AS890" s="1045"/>
      <c r="AT890" s="1045"/>
      <c r="AU890" s="1045"/>
      <c r="AV890" s="1045"/>
      <c r="AW890" s="1045"/>
      <c r="AX890" s="1045"/>
      <c r="AY890" s="1045"/>
      <c r="AZ890" s="1045"/>
      <c r="BA890" s="1045"/>
      <c r="BB890" s="1045"/>
      <c r="BC890" s="1045"/>
      <c r="BD890" s="1045"/>
      <c r="BE890" s="1045"/>
      <c r="BF890" s="1045"/>
      <c r="BG890" s="1045"/>
      <c r="BH890" s="1045"/>
      <c r="BI890" s="1045"/>
      <c r="BJ890" s="1045"/>
      <c r="BK890" s="1045"/>
      <c r="BL890" s="1045"/>
      <c r="BM890" s="1045"/>
      <c r="BN890" s="1045"/>
      <c r="BO890" s="1045"/>
      <c r="BP890" s="1045"/>
      <c r="BQ890" s="1045"/>
      <c r="BR890" s="1045"/>
      <c r="BS890" s="1045"/>
      <c r="BT890" s="1045"/>
      <c r="BU890" s="1045"/>
      <c r="BV890" s="1045"/>
      <c r="BW890" s="1045"/>
      <c r="BX890" s="937"/>
    </row>
    <row r="891" spans="8:76" s="920" customFormat="1" ht="18.95" customHeight="1">
      <c r="H891" s="1453"/>
      <c r="I891" s="1365" t="s">
        <v>3212</v>
      </c>
      <c r="S891" s="948" t="s">
        <v>3110</v>
      </c>
      <c r="T891" s="947"/>
      <c r="U891" s="947"/>
      <c r="AJ891" s="1056" t="s">
        <v>2379</v>
      </c>
      <c r="AK891" s="1056"/>
      <c r="AL891" s="1056"/>
      <c r="AM891" s="938"/>
      <c r="AN891" s="982" t="s">
        <v>1521</v>
      </c>
      <c r="AO891" s="983"/>
      <c r="AP891" s="983"/>
      <c r="AQ891" s="983"/>
      <c r="AR891" s="984"/>
      <c r="BX891" s="937"/>
    </row>
    <row r="892" spans="8:76" s="920" customFormat="1" ht="5.0999999999999996" customHeight="1">
      <c r="H892" s="1453"/>
      <c r="I892" s="1426"/>
      <c r="BX892" s="937"/>
    </row>
    <row r="893" spans="8:76" s="920" customFormat="1" ht="18.95" customHeight="1">
      <c r="H893" s="1453"/>
      <c r="I893" s="2880" t="s">
        <v>1559</v>
      </c>
      <c r="J893" s="2810" t="s">
        <v>2377</v>
      </c>
      <c r="K893" s="2848"/>
      <c r="L893" s="2848"/>
      <c r="M893" s="2799"/>
      <c r="N893" s="2810" t="s">
        <v>3119</v>
      </c>
      <c r="O893" s="2848"/>
      <c r="P893" s="2848"/>
      <c r="Q893" s="2799"/>
      <c r="R893" s="2810" t="s">
        <v>1647</v>
      </c>
      <c r="S893" s="2882"/>
      <c r="T893" s="2882"/>
      <c r="U893" s="2882"/>
      <c r="V893" s="2882"/>
      <c r="W893" s="2812"/>
      <c r="X893" s="2810" t="s">
        <v>1856</v>
      </c>
      <c r="Y893" s="2882"/>
      <c r="Z893" s="2882"/>
      <c r="AA893" s="2882"/>
      <c r="AB893" s="2882"/>
      <c r="AC893" s="2812"/>
      <c r="AD893" s="2810" t="s">
        <v>3091</v>
      </c>
      <c r="AE893" s="2811"/>
      <c r="AF893" s="2811"/>
      <c r="AG893" s="2811"/>
      <c r="AH893" s="2812"/>
      <c r="AI893" s="2810" t="s">
        <v>2364</v>
      </c>
      <c r="AJ893" s="2811"/>
      <c r="AK893" s="2811"/>
      <c r="AL893" s="2811"/>
      <c r="AM893" s="2812"/>
      <c r="AN893" s="1343" t="s">
        <v>2147</v>
      </c>
      <c r="AO893" s="1362"/>
      <c r="AP893" s="1060"/>
      <c r="AQ893" s="1060"/>
      <c r="AR893" s="1060"/>
      <c r="AS893" s="1060"/>
      <c r="AT893" s="1060"/>
      <c r="AU893" s="1060"/>
      <c r="AV893" s="1061"/>
      <c r="AW893" s="929" t="s">
        <v>1586</v>
      </c>
      <c r="AX893" s="930"/>
      <c r="AY893" s="930"/>
      <c r="AZ893" s="930"/>
      <c r="BA893" s="930"/>
      <c r="BB893" s="930"/>
      <c r="BC893" s="930"/>
      <c r="BD893" s="930"/>
      <c r="BE893" s="930"/>
      <c r="BF893" s="931"/>
      <c r="BG893" s="930"/>
      <c r="BH893" s="931"/>
      <c r="BI893" s="2810" t="s">
        <v>2080</v>
      </c>
      <c r="BJ893" s="2882"/>
      <c r="BK893" s="2812"/>
      <c r="BL893" s="2810" t="s">
        <v>1775</v>
      </c>
      <c r="BM893" s="2882"/>
      <c r="BN893" s="2812"/>
      <c r="BO893" s="2810" t="s">
        <v>1760</v>
      </c>
      <c r="BP893" s="2848"/>
      <c r="BQ893" s="2848"/>
      <c r="BR893" s="2799"/>
      <c r="BS893" s="2810" t="s">
        <v>1748</v>
      </c>
      <c r="BT893" s="2798"/>
      <c r="BU893" s="2798"/>
      <c r="BV893" s="2799"/>
      <c r="BW893" s="2947"/>
      <c r="BX893" s="937"/>
    </row>
    <row r="894" spans="8:76" s="920" customFormat="1" ht="18.95" customHeight="1">
      <c r="H894" s="1453"/>
      <c r="I894" s="2881"/>
      <c r="J894" s="2800"/>
      <c r="K894" s="2801"/>
      <c r="L894" s="2801"/>
      <c r="M894" s="2802"/>
      <c r="N894" s="2800"/>
      <c r="O894" s="2801"/>
      <c r="P894" s="2801"/>
      <c r="Q894" s="2802"/>
      <c r="R894" s="2813"/>
      <c r="S894" s="2814"/>
      <c r="T894" s="2814"/>
      <c r="U894" s="2814"/>
      <c r="V894" s="2814"/>
      <c r="W894" s="2815"/>
      <c r="X894" s="2813"/>
      <c r="Y894" s="2814"/>
      <c r="Z894" s="2814"/>
      <c r="AA894" s="2814"/>
      <c r="AB894" s="2814"/>
      <c r="AC894" s="2815"/>
      <c r="AD894" s="2813"/>
      <c r="AE894" s="2814"/>
      <c r="AF894" s="2814"/>
      <c r="AG894" s="2814"/>
      <c r="AH894" s="2815"/>
      <c r="AI894" s="2813"/>
      <c r="AJ894" s="2814"/>
      <c r="AK894" s="2814"/>
      <c r="AL894" s="2814"/>
      <c r="AM894" s="2815"/>
      <c r="AN894" s="1059" t="s">
        <v>3412</v>
      </c>
      <c r="AO894" s="1060"/>
      <c r="AP894" s="1060"/>
      <c r="AQ894" s="1059" t="s">
        <v>2138</v>
      </c>
      <c r="AR894" s="1060"/>
      <c r="AS894" s="1060"/>
      <c r="AT894" s="1059" t="s">
        <v>2139</v>
      </c>
      <c r="AU894" s="1060"/>
      <c r="AV894" s="1061"/>
      <c r="AW894" s="929" t="s">
        <v>699</v>
      </c>
      <c r="AX894" s="930"/>
      <c r="AY894" s="930"/>
      <c r="AZ894" s="931"/>
      <c r="BA894" s="929" t="s">
        <v>700</v>
      </c>
      <c r="BB894" s="930"/>
      <c r="BC894" s="931"/>
      <c r="BD894" s="929" t="s">
        <v>1697</v>
      </c>
      <c r="BE894" s="930"/>
      <c r="BF894" s="930"/>
      <c r="BG894" s="930"/>
      <c r="BH894" s="931"/>
      <c r="BI894" s="2813"/>
      <c r="BJ894" s="2814"/>
      <c r="BK894" s="2815"/>
      <c r="BL894" s="2813"/>
      <c r="BM894" s="2814"/>
      <c r="BN894" s="2815"/>
      <c r="BO894" s="2800"/>
      <c r="BP894" s="2801"/>
      <c r="BQ894" s="2801"/>
      <c r="BR894" s="2802"/>
      <c r="BS894" s="2800"/>
      <c r="BT894" s="2801"/>
      <c r="BU894" s="2801"/>
      <c r="BV894" s="2802"/>
      <c r="BW894" s="2948"/>
      <c r="BX894" s="937"/>
    </row>
    <row r="895" spans="8:76" s="920" customFormat="1" ht="18.95" customHeight="1">
      <c r="H895" s="1453"/>
      <c r="I895" s="2324" t="s">
        <v>737</v>
      </c>
      <c r="J895" s="2974" t="s">
        <v>1179</v>
      </c>
      <c r="K895" s="2978"/>
      <c r="L895" s="2978"/>
      <c r="M895" s="2976"/>
      <c r="N895" s="2974" t="s">
        <v>1570</v>
      </c>
      <c r="O895" s="2978"/>
      <c r="P895" s="2978"/>
      <c r="Q895" s="2976"/>
      <c r="R895" s="2944" t="s">
        <v>2299</v>
      </c>
      <c r="S895" s="2945"/>
      <c r="T895" s="2945"/>
      <c r="U895" s="2945"/>
      <c r="V895" s="2945"/>
      <c r="W895" s="2946"/>
      <c r="X895" s="2944" t="s">
        <v>1845</v>
      </c>
      <c r="Y895" s="2945"/>
      <c r="Z895" s="2945"/>
      <c r="AA895" s="2945"/>
      <c r="AB895" s="2945"/>
      <c r="AC895" s="2946"/>
      <c r="AD895" s="2890" t="s">
        <v>2350</v>
      </c>
      <c r="AE895" s="2891"/>
      <c r="AF895" s="2891"/>
      <c r="AG895" s="2891"/>
      <c r="AH895" s="2892"/>
      <c r="AI895" s="982" t="s">
        <v>2365</v>
      </c>
      <c r="AJ895" s="1152"/>
      <c r="AK895" s="1152"/>
      <c r="AL895" s="1152"/>
      <c r="AM895" s="1153"/>
      <c r="AN895" s="1388" t="s">
        <v>3410</v>
      </c>
      <c r="AO895" s="955"/>
      <c r="AP895" s="955"/>
      <c r="AQ895" s="954" t="s">
        <v>1523</v>
      </c>
      <c r="AR895" s="955"/>
      <c r="AS895" s="955"/>
      <c r="AT895" s="954" t="s">
        <v>1524</v>
      </c>
      <c r="AU895" s="955"/>
      <c r="AV895" s="971"/>
      <c r="AW895" s="2832" t="s">
        <v>1560</v>
      </c>
      <c r="AX895" s="2806"/>
      <c r="AY895" s="2806"/>
      <c r="AZ895" s="2793"/>
      <c r="BA895" s="2832">
        <v>12345</v>
      </c>
      <c r="BB895" s="2806"/>
      <c r="BC895" s="2793"/>
      <c r="BD895" s="2929" t="s">
        <v>1691</v>
      </c>
      <c r="BE895" s="2930"/>
      <c r="BF895" s="2930"/>
      <c r="BG895" s="2930"/>
      <c r="BH895" s="2931"/>
      <c r="BI895" s="2929" t="s">
        <v>1704</v>
      </c>
      <c r="BJ895" s="2930"/>
      <c r="BK895" s="2931"/>
      <c r="BL895" s="2929">
        <v>14</v>
      </c>
      <c r="BM895" s="2930"/>
      <c r="BN895" s="2931"/>
      <c r="BO895" s="2974" t="s">
        <v>1179</v>
      </c>
      <c r="BP895" s="2978"/>
      <c r="BQ895" s="2978"/>
      <c r="BR895" s="2976"/>
      <c r="BS895" s="2974" t="s">
        <v>1521</v>
      </c>
      <c r="BT895" s="2975"/>
      <c r="BU895" s="2975"/>
      <c r="BV895" s="2976"/>
      <c r="BW895" s="990" t="s">
        <v>1180</v>
      </c>
      <c r="BX895" s="937"/>
    </row>
    <row r="896" spans="8:76" s="920" customFormat="1" ht="18.95" customHeight="1">
      <c r="H896" s="1453"/>
      <c r="I896" s="1315" t="s">
        <v>737</v>
      </c>
      <c r="J896" s="2890" t="s">
        <v>1179</v>
      </c>
      <c r="K896" s="2891"/>
      <c r="L896" s="2891"/>
      <c r="M896" s="2892"/>
      <c r="N896" s="2890" t="s">
        <v>1570</v>
      </c>
      <c r="O896" s="2891"/>
      <c r="P896" s="2891"/>
      <c r="Q896" s="2892"/>
      <c r="R896" s="2944" t="s">
        <v>2299</v>
      </c>
      <c r="S896" s="2945"/>
      <c r="T896" s="2945"/>
      <c r="U896" s="2945"/>
      <c r="V896" s="2945"/>
      <c r="W896" s="2946"/>
      <c r="X896" s="2944" t="s">
        <v>1845</v>
      </c>
      <c r="Y896" s="2945"/>
      <c r="Z896" s="2945"/>
      <c r="AA896" s="2945"/>
      <c r="AB896" s="2945"/>
      <c r="AC896" s="2946"/>
      <c r="AD896" s="2890" t="s">
        <v>2350</v>
      </c>
      <c r="AE896" s="2891"/>
      <c r="AF896" s="2891"/>
      <c r="AG896" s="2891"/>
      <c r="AH896" s="2892"/>
      <c r="AI896" s="982" t="s">
        <v>2366</v>
      </c>
      <c r="AJ896" s="1152"/>
      <c r="AK896" s="1152"/>
      <c r="AL896" s="1152"/>
      <c r="AM896" s="1153"/>
      <c r="AN896" s="1388" t="s">
        <v>3410</v>
      </c>
      <c r="AO896" s="955"/>
      <c r="AP896" s="955"/>
      <c r="AQ896" s="954" t="s">
        <v>1523</v>
      </c>
      <c r="AR896" s="955"/>
      <c r="AS896" s="955"/>
      <c r="AT896" s="954" t="s">
        <v>1524</v>
      </c>
      <c r="AU896" s="955"/>
      <c r="AV896" s="971"/>
      <c r="AW896" s="2831" t="s">
        <v>1560</v>
      </c>
      <c r="AX896" s="2808"/>
      <c r="AY896" s="2808"/>
      <c r="AZ896" s="2809"/>
      <c r="BA896" s="2831">
        <v>12345</v>
      </c>
      <c r="BB896" s="2808"/>
      <c r="BC896" s="2809"/>
      <c r="BD896" s="2932" t="s">
        <v>1691</v>
      </c>
      <c r="BE896" s="2933"/>
      <c r="BF896" s="2933"/>
      <c r="BG896" s="2933"/>
      <c r="BH896" s="2934"/>
      <c r="BI896" s="2932" t="s">
        <v>1704</v>
      </c>
      <c r="BJ896" s="2933"/>
      <c r="BK896" s="2934"/>
      <c r="BL896" s="2932">
        <v>14</v>
      </c>
      <c r="BM896" s="2933"/>
      <c r="BN896" s="2934"/>
      <c r="BO896" s="2890" t="s">
        <v>1179</v>
      </c>
      <c r="BP896" s="2891"/>
      <c r="BQ896" s="2891"/>
      <c r="BR896" s="2892"/>
      <c r="BS896" s="2890" t="s">
        <v>1521</v>
      </c>
      <c r="BT896" s="2891"/>
      <c r="BU896" s="2891"/>
      <c r="BV896" s="2892"/>
      <c r="BW896" s="991"/>
      <c r="BX896" s="937"/>
    </row>
    <row r="897" spans="4:76" s="920" customFormat="1" ht="5.0999999999999996" customHeight="1">
      <c r="H897" s="1453"/>
      <c r="I897" s="1057"/>
      <c r="J897" s="1057"/>
      <c r="K897" s="1057"/>
      <c r="L897" s="1057"/>
      <c r="M897" s="1057"/>
      <c r="BX897" s="937"/>
    </row>
    <row r="898" spans="4:76" s="920" customFormat="1" ht="5.0999999999999996" customHeight="1">
      <c r="H898" s="1453"/>
      <c r="I898" s="1366"/>
      <c r="J898" s="1366"/>
      <c r="K898" s="1366"/>
      <c r="L898" s="1366"/>
      <c r="M898" s="1366"/>
      <c r="N898" s="1366"/>
      <c r="O898" s="1366"/>
      <c r="P898" s="1366"/>
      <c r="Q898" s="1366"/>
      <c r="R898" s="1366"/>
      <c r="S898" s="1366"/>
      <c r="T898" s="1366"/>
      <c r="U898" s="1366"/>
      <c r="V898" s="1366"/>
      <c r="W898" s="1366"/>
      <c r="X898" s="1366"/>
      <c r="Y898" s="1366"/>
      <c r="Z898" s="1366"/>
      <c r="AA898" s="1366"/>
      <c r="AB898" s="1366"/>
      <c r="AC898" s="1366"/>
      <c r="AD898" s="1366"/>
      <c r="AE898" s="1366"/>
      <c r="AF898" s="1366"/>
      <c r="AG898" s="1366"/>
      <c r="AH898" s="1366"/>
      <c r="AI898" s="1366"/>
      <c r="AJ898" s="1366"/>
      <c r="AK898" s="1366"/>
      <c r="AL898" s="1366"/>
      <c r="AM898" s="1366"/>
      <c r="AN898" s="1366"/>
      <c r="AO898" s="1366"/>
      <c r="AP898" s="1366"/>
      <c r="AQ898" s="1366"/>
      <c r="AR898" s="1366"/>
      <c r="AS898" s="1366"/>
      <c r="AT898" s="1366"/>
      <c r="AU898" s="1366"/>
      <c r="AV898" s="1366"/>
      <c r="AW898" s="1366"/>
      <c r="AX898" s="1366"/>
      <c r="AY898" s="1366"/>
      <c r="AZ898" s="1366"/>
      <c r="BA898" s="1366"/>
      <c r="BB898" s="1366"/>
      <c r="BC898" s="1366"/>
      <c r="BD898" s="1366"/>
      <c r="BE898" s="1366"/>
      <c r="BF898" s="1366"/>
      <c r="BG898" s="1366"/>
      <c r="BH898" s="1366"/>
      <c r="BI898" s="1366"/>
      <c r="BJ898" s="1366"/>
      <c r="BK898" s="1366"/>
      <c r="BL898" s="1366"/>
      <c r="BM898" s="1366"/>
      <c r="BN898" s="1366"/>
      <c r="BO898" s="1443"/>
      <c r="BP898" s="1443"/>
      <c r="BQ898" s="1443"/>
      <c r="BR898" s="1443"/>
      <c r="BS898" s="1443"/>
      <c r="BT898" s="1443"/>
      <c r="BU898" s="1443"/>
      <c r="BV898" s="1443"/>
      <c r="BW898" s="1366"/>
      <c r="BX898" s="937"/>
    </row>
    <row r="899" spans="4:76" s="920" customFormat="1" ht="18.95" customHeight="1">
      <c r="H899" s="1453"/>
      <c r="I899" s="1366"/>
      <c r="J899" s="1366"/>
      <c r="K899" s="1366"/>
      <c r="L899" s="1366"/>
      <c r="M899" s="1366"/>
      <c r="N899" s="1366"/>
      <c r="O899" s="1366"/>
      <c r="P899" s="1366"/>
      <c r="Q899" s="1366"/>
      <c r="R899" s="1366"/>
      <c r="S899" s="1366"/>
      <c r="T899" s="1366"/>
      <c r="U899" s="1366"/>
      <c r="V899" s="1366"/>
      <c r="W899" s="1366"/>
      <c r="X899" s="1366"/>
      <c r="Y899" s="1366"/>
      <c r="Z899" s="1366"/>
      <c r="AA899" s="1366"/>
      <c r="AB899" s="1366"/>
      <c r="AC899" s="1366"/>
      <c r="AD899" s="1366"/>
      <c r="AE899" s="1366"/>
      <c r="AF899" s="1366"/>
      <c r="AG899" s="1366"/>
      <c r="AH899" s="1366"/>
      <c r="AI899" s="1366"/>
      <c r="AJ899" s="1366"/>
      <c r="AK899" s="1366"/>
      <c r="AL899" s="1366"/>
      <c r="AM899" s="1366"/>
      <c r="AN899" s="1366"/>
      <c r="AO899" s="1366"/>
      <c r="AP899" s="1366"/>
      <c r="AQ899" s="1366"/>
      <c r="AR899" s="1366"/>
      <c r="AS899" s="1366"/>
      <c r="AT899" s="1366"/>
      <c r="AU899" s="1366"/>
      <c r="AV899" s="1366"/>
      <c r="AW899" s="1366"/>
      <c r="AX899" s="1366"/>
      <c r="AY899" s="1366"/>
      <c r="AZ899" s="1366"/>
      <c r="BA899" s="1366"/>
      <c r="BB899" s="1366"/>
      <c r="BC899" s="1366"/>
      <c r="BD899" s="1366"/>
      <c r="BE899" s="1366"/>
      <c r="BF899" s="1366"/>
      <c r="BG899" s="1366"/>
      <c r="BH899" s="1366"/>
      <c r="BI899" s="1217" t="s">
        <v>1606</v>
      </c>
      <c r="BJ899" s="1217"/>
      <c r="BK899" s="1366"/>
      <c r="BL899" s="2928">
        <f>BL896+BL895</f>
        <v>28</v>
      </c>
      <c r="BM899" s="2884"/>
      <c r="BN899" s="2885"/>
      <c r="BO899" s="1443"/>
      <c r="BP899" s="1443"/>
      <c r="BQ899" s="1443"/>
      <c r="BR899" s="1443"/>
      <c r="BS899" s="1443"/>
      <c r="BT899" s="1443"/>
      <c r="BU899" s="1443"/>
      <c r="BV899" s="1443"/>
      <c r="BW899" s="1366"/>
      <c r="BX899" s="937"/>
    </row>
    <row r="900" spans="4:76" s="920" customFormat="1" ht="5.0999999999999996" customHeight="1">
      <c r="H900" s="1453"/>
      <c r="I900" s="1366"/>
      <c r="J900" s="1366"/>
      <c r="K900" s="1366"/>
      <c r="L900" s="1366"/>
      <c r="M900" s="1366"/>
      <c r="N900" s="1366"/>
      <c r="O900" s="1366"/>
      <c r="P900" s="1366"/>
      <c r="Q900" s="1366"/>
      <c r="R900" s="1366"/>
      <c r="S900" s="1366"/>
      <c r="T900" s="1366"/>
      <c r="U900" s="1366"/>
      <c r="V900" s="1366"/>
      <c r="W900" s="1366"/>
      <c r="X900" s="1366"/>
      <c r="Y900" s="1366"/>
      <c r="Z900" s="1366"/>
      <c r="AA900" s="1366"/>
      <c r="AB900" s="1366"/>
      <c r="AC900" s="1366"/>
      <c r="AD900" s="1366"/>
      <c r="AE900" s="1366"/>
      <c r="AF900" s="1366"/>
      <c r="AG900" s="1366"/>
      <c r="AH900" s="1366"/>
      <c r="AI900" s="1366"/>
      <c r="AJ900" s="1366"/>
      <c r="AK900" s="1366"/>
      <c r="AL900" s="1366"/>
      <c r="AM900" s="1366"/>
      <c r="AN900" s="1366"/>
      <c r="AO900" s="1366"/>
      <c r="AP900" s="1366"/>
      <c r="AQ900" s="1366"/>
      <c r="AR900" s="1366"/>
      <c r="AS900" s="1366"/>
      <c r="AT900" s="1366"/>
      <c r="AU900" s="1366"/>
      <c r="AV900" s="1366"/>
      <c r="AW900" s="1366"/>
      <c r="AX900" s="1366"/>
      <c r="AY900" s="1366"/>
      <c r="AZ900" s="1366"/>
      <c r="BA900" s="1366"/>
      <c r="BB900" s="1366"/>
      <c r="BC900" s="1366"/>
      <c r="BD900" s="1366"/>
      <c r="BE900" s="1366"/>
      <c r="BF900" s="1366"/>
      <c r="BG900" s="1366"/>
      <c r="BH900" s="1366"/>
      <c r="BI900" s="1366"/>
      <c r="BJ900" s="1366"/>
      <c r="BK900" s="1366"/>
      <c r="BL900" s="1366"/>
      <c r="BM900" s="1366"/>
      <c r="BN900" s="1366"/>
      <c r="BO900" s="1443"/>
      <c r="BP900" s="1443"/>
      <c r="BQ900" s="1443"/>
      <c r="BR900" s="1443"/>
      <c r="BS900" s="1443"/>
      <c r="BT900" s="1443"/>
      <c r="BU900" s="1443"/>
      <c r="BV900" s="1443"/>
      <c r="BW900" s="1366"/>
      <c r="BX900" s="937"/>
    </row>
    <row r="901" spans="4:76" s="920" customFormat="1" ht="18.95" customHeight="1">
      <c r="H901" s="1454"/>
      <c r="I901" s="1416"/>
      <c r="J901" s="939"/>
      <c r="K901" s="939"/>
      <c r="L901" s="939"/>
      <c r="M901" s="939"/>
      <c r="N901" s="939"/>
      <c r="O901" s="939"/>
      <c r="P901" s="939"/>
      <c r="Q901" s="939"/>
      <c r="R901" s="939"/>
      <c r="S901" s="939"/>
      <c r="T901" s="939"/>
      <c r="U901" s="939"/>
      <c r="V901" s="939"/>
      <c r="W901" s="939"/>
      <c r="X901" s="939"/>
      <c r="Y901" s="939"/>
      <c r="Z901" s="939"/>
      <c r="AA901" s="939"/>
      <c r="AB901" s="939"/>
      <c r="AC901" s="939"/>
      <c r="AD901" s="939"/>
      <c r="AE901" s="939"/>
      <c r="AF901" s="939"/>
      <c r="AG901" s="939"/>
      <c r="AH901" s="939"/>
      <c r="AI901" s="939"/>
      <c r="AJ901" s="939"/>
      <c r="AK901" s="939"/>
      <c r="AL901" s="939"/>
      <c r="AM901" s="939"/>
      <c r="AN901" s="939"/>
      <c r="AO901" s="939"/>
      <c r="AP901" s="939"/>
      <c r="AQ901" s="939"/>
      <c r="AR901" s="939"/>
      <c r="AS901" s="939"/>
      <c r="AT901" s="939"/>
      <c r="AU901" s="939"/>
      <c r="AV901" s="939"/>
      <c r="AW901" s="939"/>
      <c r="AX901" s="939"/>
      <c r="AY901" s="939"/>
      <c r="AZ901" s="939"/>
      <c r="BA901" s="939"/>
      <c r="BB901" s="939"/>
      <c r="BC901" s="939"/>
      <c r="BD901" s="939"/>
      <c r="BE901" s="939"/>
      <c r="BF901" s="939"/>
      <c r="BG901" s="939"/>
      <c r="BH901" s="939"/>
      <c r="BI901" s="939"/>
      <c r="BJ901" s="939"/>
      <c r="BK901" s="939"/>
      <c r="BL901" s="939"/>
      <c r="BM901" s="939"/>
      <c r="BN901" s="939"/>
      <c r="BO901" s="939"/>
      <c r="BP901" s="939"/>
      <c r="BQ901" s="939"/>
      <c r="BR901" s="939"/>
      <c r="BS901" s="939"/>
      <c r="BT901" s="939"/>
      <c r="BU901" s="939"/>
      <c r="BV901" s="939"/>
      <c r="BW901" s="939"/>
      <c r="BX901" s="940"/>
    </row>
    <row r="902" spans="4:76" s="920" customFormat="1" ht="18.95" customHeight="1">
      <c r="H902" s="1426"/>
      <c r="I902" s="1426"/>
    </row>
    <row r="903" spans="4:76" s="920" customFormat="1" ht="18.95" customHeight="1"/>
    <row r="904" spans="4:76" ht="5.0999999999999996" customHeight="1">
      <c r="D904" s="920"/>
      <c r="E904" s="920"/>
      <c r="F904" s="920"/>
      <c r="G904"/>
      <c r="H904"/>
      <c r="I904" s="2331"/>
      <c r="T904" s="2326"/>
      <c r="U904" s="2327"/>
      <c r="V904" s="2327"/>
      <c r="W904" s="2327"/>
      <c r="X904" s="2327"/>
      <c r="Y904" s="2327"/>
      <c r="Z904" s="2327"/>
      <c r="AA904" s="2327"/>
      <c r="AB904" s="2328"/>
    </row>
    <row r="905" spans="4:76" ht="18.95" customHeight="1">
      <c r="D905" s="920"/>
      <c r="E905" s="920"/>
      <c r="F905" s="920"/>
      <c r="G905"/>
      <c r="H905"/>
      <c r="I905" s="2331"/>
      <c r="J905" s="1020" t="s">
        <v>3105</v>
      </c>
      <c r="K905" s="1021"/>
      <c r="L905" s="1021"/>
      <c r="M905" s="1021"/>
      <c r="N905" s="1022"/>
      <c r="O905" s="1022"/>
      <c r="P905" s="1022"/>
      <c r="Q905" s="1022"/>
      <c r="R905" s="1455"/>
      <c r="S905" s="1455"/>
      <c r="T905" s="1953" t="s">
        <v>3216</v>
      </c>
      <c r="U905" s="908"/>
      <c r="V905" s="908"/>
      <c r="W905" s="908"/>
      <c r="X905" s="908"/>
      <c r="Y905" s="908"/>
      <c r="Z905" s="908"/>
      <c r="AA905" s="908"/>
      <c r="AB905" s="909"/>
      <c r="AC905" s="1394" t="s">
        <v>1519</v>
      </c>
      <c r="AD905" s="1021"/>
      <c r="AE905" s="1021"/>
      <c r="AF905" s="1021"/>
      <c r="AG905" s="1021"/>
      <c r="AH905" s="1023"/>
      <c r="AI905" s="920"/>
      <c r="AJ905" s="920" t="s">
        <v>3749</v>
      </c>
      <c r="AK905" s="920"/>
      <c r="AL905" s="920"/>
      <c r="AM905" s="920"/>
      <c r="AN905" s="920"/>
      <c r="AO905" s="920"/>
      <c r="AP905" s="920"/>
      <c r="AQ905" s="920"/>
      <c r="AR905" s="920"/>
      <c r="AS905" s="920"/>
      <c r="AT905" s="920"/>
      <c r="AU905" s="920"/>
      <c r="AV905" s="920"/>
      <c r="AW905" s="920"/>
      <c r="AX905" s="920"/>
      <c r="AY905" s="920"/>
      <c r="AZ905" s="920"/>
      <c r="BA905" s="920"/>
      <c r="BB905" s="920"/>
      <c r="BC905" s="920"/>
      <c r="BD905" s="920"/>
      <c r="BE905" s="920"/>
      <c r="BF905" s="920"/>
      <c r="BG905" s="920"/>
      <c r="BH905" s="920"/>
      <c r="BI905" s="920"/>
      <c r="BJ905" s="920"/>
      <c r="BK905" s="920"/>
    </row>
    <row r="906" spans="4:76" ht="9.9499999999999993" customHeight="1">
      <c r="D906" s="920"/>
      <c r="E906" s="920"/>
      <c r="F906" s="920"/>
      <c r="G906"/>
      <c r="H906"/>
      <c r="I906" s="916"/>
      <c r="T906" s="2331"/>
      <c r="U906" s="2331"/>
      <c r="V906" s="2331"/>
      <c r="W906" s="2331"/>
      <c r="X906" s="2331"/>
      <c r="Y906" s="2331"/>
      <c r="Z906" s="920"/>
      <c r="AA906" s="920"/>
      <c r="AB906" s="920"/>
      <c r="AC906" s="941"/>
      <c r="AD906" s="941"/>
      <c r="AE906" s="941"/>
      <c r="AF906" s="941"/>
      <c r="AG906" s="941"/>
      <c r="AH906" s="941"/>
      <c r="AI906" s="941"/>
      <c r="AJ906" s="941"/>
      <c r="AK906" s="941"/>
      <c r="AL906" s="941"/>
      <c r="AM906" s="941"/>
      <c r="AN906" s="941"/>
      <c r="AO906" s="941"/>
      <c r="AP906" s="941"/>
      <c r="AQ906" s="941"/>
      <c r="AR906" s="941"/>
      <c r="AS906" s="941"/>
      <c r="AT906" s="941"/>
      <c r="AU906" s="1316"/>
      <c r="AV906" s="941"/>
      <c r="AW906" s="941"/>
      <c r="AX906" s="941"/>
      <c r="AY906" s="941"/>
      <c r="AZ906" s="941"/>
      <c r="BA906" s="941"/>
      <c r="BB906" s="941"/>
      <c r="BC906" s="941"/>
      <c r="BD906" s="1316"/>
      <c r="BE906" s="1316"/>
      <c r="BF906" s="941"/>
      <c r="BG906" s="941"/>
      <c r="BH906" s="941"/>
      <c r="BI906" s="941"/>
      <c r="BJ906" s="941"/>
      <c r="BK906" s="941"/>
      <c r="BL906" s="942"/>
    </row>
    <row r="907" spans="4:76" s="920" customFormat="1" ht="18.95" customHeight="1">
      <c r="H907" s="1084"/>
      <c r="I907" s="1453"/>
      <c r="J907" s="1450" t="s">
        <v>1553</v>
      </c>
      <c r="K907" s="752"/>
      <c r="L907" s="938"/>
      <c r="M907" s="938"/>
      <c r="O907" s="2890" t="s">
        <v>1179</v>
      </c>
      <c r="P907" s="2891"/>
      <c r="Q907" s="2891"/>
      <c r="R907" s="2892"/>
      <c r="S907" s="986" t="s">
        <v>1180</v>
      </c>
      <c r="T907" s="920" t="s">
        <v>737</v>
      </c>
      <c r="U907" s="951" t="s">
        <v>1539</v>
      </c>
      <c r="V907" s="974"/>
      <c r="Y907" s="1256" t="s">
        <v>1864</v>
      </c>
      <c r="Z907" s="1056"/>
      <c r="AB907" s="1154" t="s">
        <v>1845</v>
      </c>
      <c r="AC907" s="1155"/>
      <c r="AD907" s="1155"/>
      <c r="AE907" s="1155"/>
      <c r="AF907" s="1155"/>
      <c r="AG907" s="1156"/>
      <c r="AH907" s="986" t="s">
        <v>912</v>
      </c>
      <c r="AL907" s="926" t="s">
        <v>1537</v>
      </c>
      <c r="AM907" s="927"/>
      <c r="AN907" s="928"/>
      <c r="AO907" s="926" t="s">
        <v>1538</v>
      </c>
      <c r="AP907" s="927"/>
      <c r="AQ907" s="928"/>
      <c r="AS907" s="1507" t="s">
        <v>2533</v>
      </c>
      <c r="AT907" s="1508"/>
      <c r="AU907" s="1508"/>
      <c r="AV907" s="1509"/>
      <c r="AW907" s="1049"/>
      <c r="AX907" s="486"/>
      <c r="BL907" s="937"/>
    </row>
    <row r="908" spans="4:76" s="920" customFormat="1" ht="9.9499999999999993" customHeight="1">
      <c r="H908" s="1084"/>
      <c r="I908" s="1453"/>
      <c r="J908" s="1451"/>
      <c r="AA908" s="2325"/>
      <c r="BL908" s="937"/>
    </row>
    <row r="909" spans="4:76" s="920" customFormat="1" ht="18.95" customHeight="1">
      <c r="H909" s="1084"/>
      <c r="I909" s="1453"/>
      <c r="J909" s="1256" t="s">
        <v>1647</v>
      </c>
      <c r="L909" s="987"/>
      <c r="M909" s="987"/>
      <c r="N909" s="2323"/>
      <c r="O909" s="1154" t="s">
        <v>2432</v>
      </c>
      <c r="P909" s="1155"/>
      <c r="Q909" s="1155"/>
      <c r="R909" s="1155"/>
      <c r="S909" s="1155"/>
      <c r="T909" s="1156"/>
      <c r="U909" s="986" t="s">
        <v>912</v>
      </c>
      <c r="V909" s="1049" t="s">
        <v>3751</v>
      </c>
      <c r="AL909" s="1049" t="s">
        <v>3224</v>
      </c>
      <c r="AM909" s="1049"/>
      <c r="BL909" s="937"/>
    </row>
    <row r="910" spans="4:76" s="920" customFormat="1" ht="9.9499999999999993" customHeight="1">
      <c r="H910" s="1084"/>
      <c r="I910" s="1453"/>
      <c r="J910" s="1451"/>
      <c r="O910" s="1049"/>
      <c r="BB910" s="1951"/>
      <c r="BC910" s="1951"/>
      <c r="BD910" s="1951"/>
      <c r="BL910" s="937"/>
    </row>
    <row r="911" spans="4:76" s="920" customFormat="1" ht="18.95" customHeight="1">
      <c r="H911" s="1084"/>
      <c r="I911" s="2092"/>
      <c r="J911" s="2025" t="s">
        <v>3091</v>
      </c>
      <c r="K911" s="1056"/>
      <c r="L911" s="938"/>
      <c r="M911" s="938"/>
      <c r="O911" s="2010" t="s">
        <v>3223</v>
      </c>
      <c r="P911" s="2011"/>
      <c r="Q911" s="2011"/>
      <c r="R911" s="2011"/>
      <c r="S911" s="2011"/>
      <c r="T911" s="2012"/>
      <c r="BB911" s="1951"/>
      <c r="BC911" s="1951"/>
      <c r="BD911" s="1951"/>
      <c r="BL911" s="937"/>
    </row>
    <row r="912" spans="4:76" s="920" customFormat="1" ht="18.95" customHeight="1">
      <c r="H912" s="1084"/>
      <c r="I912" s="2092"/>
      <c r="J912" s="1451"/>
      <c r="BL912" s="937"/>
    </row>
    <row r="913" spans="7:123" s="920" customFormat="1" ht="18.95" customHeight="1">
      <c r="H913" s="1084"/>
      <c r="I913" s="1453"/>
      <c r="J913" s="1365" t="s">
        <v>2146</v>
      </c>
      <c r="K913" s="1045"/>
      <c r="L913" s="1045"/>
      <c r="M913" s="1045"/>
      <c r="N913" s="1045"/>
      <c r="O913" s="1045"/>
      <c r="P913" s="1045"/>
      <c r="Q913" s="1045"/>
      <c r="R913" s="1045"/>
      <c r="S913" s="1045"/>
      <c r="T913" s="1045"/>
      <c r="U913" s="1045"/>
      <c r="V913" s="1045"/>
      <c r="W913" s="1045"/>
      <c r="X913" s="1045"/>
      <c r="Y913" s="1045"/>
      <c r="Z913" s="1045"/>
      <c r="AA913" s="1045"/>
      <c r="AB913" s="1045"/>
      <c r="AC913" s="1045"/>
      <c r="AD913" s="1045"/>
      <c r="AE913" s="1045"/>
      <c r="AF913" s="1045"/>
      <c r="AG913" s="1045"/>
      <c r="AH913" s="1045"/>
      <c r="AI913" s="1045"/>
      <c r="AJ913" s="1045"/>
      <c r="BL913" s="937"/>
    </row>
    <row r="914" spans="7:123" s="920" customFormat="1" ht="5.0999999999999996" customHeight="1">
      <c r="H914" s="1084"/>
      <c r="I914" s="1453"/>
      <c r="J914" s="1365"/>
      <c r="BL914" s="937"/>
    </row>
    <row r="915" spans="7:123" s="920" customFormat="1" ht="18.95" customHeight="1">
      <c r="H915" s="1084"/>
      <c r="I915" s="2092"/>
      <c r="J915" s="948" t="s">
        <v>2900</v>
      </c>
      <c r="K915" s="947"/>
      <c r="L915" s="948" t="s">
        <v>3220</v>
      </c>
      <c r="M915" s="947"/>
      <c r="N915" s="947"/>
      <c r="O915" s="947"/>
      <c r="P915" s="948" t="s">
        <v>1919</v>
      </c>
      <c r="Q915" s="947"/>
      <c r="R915" s="486"/>
      <c r="S915" s="486"/>
      <c r="T915" s="486"/>
      <c r="U915" s="486"/>
      <c r="V915" s="1045"/>
      <c r="W915" s="1045"/>
      <c r="X915" s="1045"/>
      <c r="Y915" s="1045"/>
      <c r="Z915" s="486"/>
      <c r="AA915" s="486"/>
      <c r="AB915" s="486"/>
      <c r="AC915" s="910" t="s">
        <v>2385</v>
      </c>
      <c r="AD915" s="752"/>
      <c r="AE915" s="752"/>
      <c r="AF915" s="2865" t="s">
        <v>1521</v>
      </c>
      <c r="AG915" s="2866"/>
      <c r="AH915" s="2866"/>
      <c r="AI915" s="2866"/>
      <c r="AJ915" s="2867"/>
      <c r="BL915" s="937"/>
    </row>
    <row r="916" spans="7:123" s="920" customFormat="1" ht="9.9499999999999993" customHeight="1">
      <c r="H916" s="1084"/>
      <c r="I916" s="2092"/>
      <c r="J916" s="1451"/>
      <c r="BL916" s="937"/>
    </row>
    <row r="917" spans="7:123" s="920" customFormat="1" ht="18.95" customHeight="1">
      <c r="H917" s="1084"/>
      <c r="I917" s="2092"/>
      <c r="J917" s="2880" t="s">
        <v>1559</v>
      </c>
      <c r="K917" s="2896" t="s">
        <v>1769</v>
      </c>
      <c r="L917" s="2843"/>
      <c r="M917" s="2843"/>
      <c r="N917" s="2844"/>
      <c r="O917" s="2896" t="s">
        <v>1626</v>
      </c>
      <c r="P917" s="2843"/>
      <c r="Q917" s="2843"/>
      <c r="R917" s="2844"/>
      <c r="S917" s="2896" t="s">
        <v>3091</v>
      </c>
      <c r="T917" s="2897"/>
      <c r="U917" s="2897"/>
      <c r="V917" s="2897"/>
      <c r="W917" s="2898"/>
      <c r="X917" s="2896" t="s">
        <v>2364</v>
      </c>
      <c r="Y917" s="2897"/>
      <c r="Z917" s="2897"/>
      <c r="AA917" s="2897"/>
      <c r="AB917" s="2898"/>
      <c r="AC917" s="1343" t="s">
        <v>2147</v>
      </c>
      <c r="AD917" s="1250"/>
      <c r="AE917" s="1060"/>
      <c r="AF917" s="1060"/>
      <c r="AG917" s="1060"/>
      <c r="AH917" s="1060"/>
      <c r="AI917" s="1060"/>
      <c r="AJ917" s="1060"/>
      <c r="AK917" s="1060"/>
      <c r="AL917" s="1060"/>
      <c r="AM917" s="1060"/>
      <c r="AN917" s="1061"/>
      <c r="AO917" s="1059" t="s">
        <v>1586</v>
      </c>
      <c r="AP917" s="1060"/>
      <c r="AQ917" s="1060"/>
      <c r="AR917" s="1060"/>
      <c r="AS917" s="1060"/>
      <c r="AT917" s="1060"/>
      <c r="AU917" s="1060"/>
      <c r="AV917" s="1060"/>
      <c r="AW917" s="1060"/>
      <c r="AX917" s="1060"/>
      <c r="AY917" s="1060"/>
      <c r="AZ917" s="1061"/>
      <c r="BA917" s="1060"/>
      <c r="BB917" s="1060"/>
      <c r="BC917" s="1061"/>
      <c r="BD917" s="2896" t="s">
        <v>2080</v>
      </c>
      <c r="BE917" s="2913"/>
      <c r="BF917" s="2913"/>
      <c r="BG917" s="2898"/>
      <c r="BH917" s="2896" t="s">
        <v>2395</v>
      </c>
      <c r="BI917" s="2913"/>
      <c r="BJ917" s="2898"/>
      <c r="BK917" s="2947"/>
      <c r="BL917" s="937"/>
    </row>
    <row r="918" spans="7:123" s="920" customFormat="1" ht="18.95" customHeight="1">
      <c r="H918" s="1084"/>
      <c r="I918" s="2092"/>
      <c r="J918" s="2881"/>
      <c r="K918" s="2845"/>
      <c r="L918" s="2846"/>
      <c r="M918" s="2846"/>
      <c r="N918" s="2847"/>
      <c r="O918" s="2845"/>
      <c r="P918" s="2846"/>
      <c r="Q918" s="2846"/>
      <c r="R918" s="2847"/>
      <c r="S918" s="2899"/>
      <c r="T918" s="2900"/>
      <c r="U918" s="2900"/>
      <c r="V918" s="2900"/>
      <c r="W918" s="2901"/>
      <c r="X918" s="2899"/>
      <c r="Y918" s="2900"/>
      <c r="Z918" s="2900"/>
      <c r="AA918" s="2900"/>
      <c r="AB918" s="2901"/>
      <c r="AC918" s="1059" t="s">
        <v>3412</v>
      </c>
      <c r="AD918" s="1060"/>
      <c r="AE918" s="1060"/>
      <c r="AF918" s="1061"/>
      <c r="AG918" s="1059" t="s">
        <v>2138</v>
      </c>
      <c r="AH918" s="1060"/>
      <c r="AI918" s="1060"/>
      <c r="AJ918" s="1061"/>
      <c r="AK918" s="1059" t="s">
        <v>2139</v>
      </c>
      <c r="AL918" s="1060"/>
      <c r="AM918" s="1060"/>
      <c r="AN918" s="1061"/>
      <c r="AO918" s="1059" t="s">
        <v>699</v>
      </c>
      <c r="AP918" s="1060"/>
      <c r="AQ918" s="1060"/>
      <c r="AR918" s="1061"/>
      <c r="AS918" s="1059" t="s">
        <v>700</v>
      </c>
      <c r="AT918" s="1060"/>
      <c r="AU918" s="1060"/>
      <c r="AV918" s="1060"/>
      <c r="AW918" s="1061"/>
      <c r="AX918" s="1059" t="s">
        <v>1697</v>
      </c>
      <c r="AY918" s="1060"/>
      <c r="AZ918" s="1060"/>
      <c r="BA918" s="1060"/>
      <c r="BB918" s="1060"/>
      <c r="BC918" s="1061"/>
      <c r="BD918" s="2899"/>
      <c r="BE918" s="2900"/>
      <c r="BF918" s="2900"/>
      <c r="BG918" s="2901"/>
      <c r="BH918" s="2899"/>
      <c r="BI918" s="2900"/>
      <c r="BJ918" s="2901"/>
      <c r="BK918" s="2948"/>
      <c r="BL918" s="937"/>
    </row>
    <row r="919" spans="7:123" s="920" customFormat="1" ht="18.95" customHeight="1">
      <c r="H919" s="1084"/>
      <c r="I919" s="2092"/>
      <c r="J919" s="932" t="s">
        <v>737</v>
      </c>
      <c r="K919" s="2095" t="s">
        <v>2162</v>
      </c>
      <c r="L919" s="1993"/>
      <c r="M919" s="1993"/>
      <c r="N919" s="1994"/>
      <c r="O919" s="1349" t="s">
        <v>1995</v>
      </c>
      <c r="P919" s="1993"/>
      <c r="Q919" s="1993"/>
      <c r="R919" s="1994"/>
      <c r="S919" s="1349" t="s">
        <v>3222</v>
      </c>
      <c r="T919" s="1993"/>
      <c r="U919" s="1350"/>
      <c r="V919" s="1350"/>
      <c r="W919" s="1351"/>
      <c r="X919" s="2956" t="s">
        <v>2365</v>
      </c>
      <c r="Y919" s="2957"/>
      <c r="Z919" s="2957"/>
      <c r="AA919" s="2957"/>
      <c r="AB919" s="2958"/>
      <c r="AC919" s="2054" t="s">
        <v>3410</v>
      </c>
      <c r="AD919" s="1011"/>
      <c r="AE919" s="1011"/>
      <c r="AF919" s="946" t="s">
        <v>1115</v>
      </c>
      <c r="AG919" s="1010" t="s">
        <v>1523</v>
      </c>
      <c r="AH919" s="1011"/>
      <c r="AI919" s="1011"/>
      <c r="AJ919" s="946" t="s">
        <v>1115</v>
      </c>
      <c r="AK919" s="1010" t="s">
        <v>1524</v>
      </c>
      <c r="AL919" s="1011"/>
      <c r="AM919" s="1011"/>
      <c r="AN919" s="946" t="s">
        <v>1115</v>
      </c>
      <c r="AO919" s="1010" t="s">
        <v>1560</v>
      </c>
      <c r="AP919" s="1011"/>
      <c r="AQ919" s="1011"/>
      <c r="AR919" s="1012"/>
      <c r="AS919" s="1010">
        <v>12345</v>
      </c>
      <c r="AT919" s="1011"/>
      <c r="AU919" s="1011"/>
      <c r="AV919" s="1011"/>
      <c r="AW919" s="986" t="s">
        <v>912</v>
      </c>
      <c r="AX919" s="2093" t="s">
        <v>1691</v>
      </c>
      <c r="AY919" s="2094"/>
      <c r="AZ919" s="2094"/>
      <c r="BA919" s="2094"/>
      <c r="BB919" s="2094"/>
      <c r="BC919" s="946" t="s">
        <v>1115</v>
      </c>
      <c r="BD919" s="2959" t="s">
        <v>1704</v>
      </c>
      <c r="BE919" s="2960"/>
      <c r="BF919" s="2960"/>
      <c r="BG919" s="946" t="s">
        <v>1115</v>
      </c>
      <c r="BH919" s="2961">
        <v>14</v>
      </c>
      <c r="BI919" s="2962"/>
      <c r="BJ919" s="2963"/>
      <c r="BK919" s="990" t="s">
        <v>1180</v>
      </c>
      <c r="BL919" s="937"/>
    </row>
    <row r="920" spans="7:123" s="920" customFormat="1" ht="18.95" customHeight="1">
      <c r="H920" s="1084"/>
      <c r="I920" s="2092"/>
      <c r="J920" s="932" t="s">
        <v>737</v>
      </c>
      <c r="K920" s="2095" t="s">
        <v>2162</v>
      </c>
      <c r="L920" s="1993"/>
      <c r="M920" s="1993"/>
      <c r="N920" s="1994"/>
      <c r="O920" s="1349" t="s">
        <v>1995</v>
      </c>
      <c r="P920" s="1993"/>
      <c r="Q920" s="1993"/>
      <c r="R920" s="1994"/>
      <c r="S920" s="1349" t="s">
        <v>3222</v>
      </c>
      <c r="T920" s="1993"/>
      <c r="U920" s="1350"/>
      <c r="V920" s="1350"/>
      <c r="W920" s="1351"/>
      <c r="X920" s="2956" t="s">
        <v>2366</v>
      </c>
      <c r="Y920" s="2957"/>
      <c r="Z920" s="2957"/>
      <c r="AA920" s="2957"/>
      <c r="AB920" s="2958"/>
      <c r="AC920" s="2054" t="s">
        <v>3410</v>
      </c>
      <c r="AD920" s="1011"/>
      <c r="AE920" s="1011"/>
      <c r="AF920" s="946" t="s">
        <v>1115</v>
      </c>
      <c r="AG920" s="1010" t="s">
        <v>1523</v>
      </c>
      <c r="AH920" s="1011"/>
      <c r="AI920" s="1011"/>
      <c r="AJ920" s="946" t="s">
        <v>1115</v>
      </c>
      <c r="AK920" s="1010" t="s">
        <v>1524</v>
      </c>
      <c r="AL920" s="1011"/>
      <c r="AM920" s="1011"/>
      <c r="AN920" s="946" t="s">
        <v>1115</v>
      </c>
      <c r="AO920" s="1010" t="s">
        <v>1560</v>
      </c>
      <c r="AP920" s="1011"/>
      <c r="AQ920" s="1011"/>
      <c r="AR920" s="1012"/>
      <c r="AS920" s="1010">
        <v>12345</v>
      </c>
      <c r="AT920" s="1011"/>
      <c r="AU920" s="1011"/>
      <c r="AV920" s="1011"/>
      <c r="AW920" s="986" t="s">
        <v>912</v>
      </c>
      <c r="AX920" s="1144" t="s">
        <v>1691</v>
      </c>
      <c r="AY920" s="1969"/>
      <c r="AZ920" s="1969"/>
      <c r="BA920" s="1969"/>
      <c r="BB920" s="1969"/>
      <c r="BC920" s="946" t="s">
        <v>1115</v>
      </c>
      <c r="BD920" s="2959" t="s">
        <v>1704</v>
      </c>
      <c r="BE920" s="2960"/>
      <c r="BF920" s="2960"/>
      <c r="BG920" s="946" t="s">
        <v>1115</v>
      </c>
      <c r="BH920" s="2959">
        <v>14</v>
      </c>
      <c r="BI920" s="2960"/>
      <c r="BJ920" s="2964"/>
      <c r="BK920" s="991"/>
      <c r="BL920" s="937"/>
    </row>
    <row r="921" spans="7:123" s="920" customFormat="1" ht="5.0999999999999996" customHeight="1">
      <c r="H921" s="1084"/>
      <c r="I921" s="2092"/>
      <c r="J921" s="1451"/>
      <c r="AC921" s="486"/>
      <c r="AD921" s="486"/>
      <c r="AE921" s="486"/>
      <c r="AF921" s="486"/>
      <c r="BL921" s="937"/>
    </row>
    <row r="922" spans="7:123" s="920" customFormat="1" ht="5.0999999999999996" customHeight="1">
      <c r="H922" s="1084"/>
      <c r="I922" s="2092"/>
      <c r="J922" s="1366"/>
      <c r="K922" s="1366"/>
      <c r="L922" s="1366"/>
      <c r="M922" s="1366"/>
      <c r="N922" s="1366"/>
      <c r="O922" s="1366"/>
      <c r="P922" s="1366"/>
      <c r="Q922" s="1366"/>
      <c r="R922" s="1366"/>
      <c r="S922" s="977"/>
      <c r="T922" s="977"/>
      <c r="U922" s="977"/>
      <c r="V922" s="977"/>
      <c r="W922" s="977"/>
      <c r="X922" s="977"/>
      <c r="Y922" s="977"/>
      <c r="Z922" s="977"/>
      <c r="AA922" s="977"/>
      <c r="AB922" s="977"/>
      <c r="AC922" s="977"/>
      <c r="AD922" s="977"/>
      <c r="AE922" s="977"/>
      <c r="AF922" s="977"/>
      <c r="AG922" s="977"/>
      <c r="AH922" s="977"/>
      <c r="AI922" s="977"/>
      <c r="AJ922" s="977"/>
      <c r="AK922" s="977"/>
      <c r="AL922" s="977"/>
      <c r="AM922" s="977"/>
      <c r="AN922" s="977"/>
      <c r="AO922" s="977"/>
      <c r="AP922" s="977"/>
      <c r="AQ922" s="977"/>
      <c r="AR922" s="977"/>
      <c r="AS922" s="977"/>
      <c r="AT922" s="977"/>
      <c r="AU922" s="977"/>
      <c r="AV922" s="977"/>
      <c r="AW922" s="977"/>
      <c r="AX922" s="1366"/>
      <c r="AY922" s="1366"/>
      <c r="AZ922" s="1366"/>
      <c r="BA922" s="1366"/>
      <c r="BB922" s="1366"/>
      <c r="BC922" s="1366"/>
      <c r="BD922" s="1366"/>
      <c r="BE922" s="1366"/>
      <c r="BF922" s="1366"/>
      <c r="BG922" s="1366"/>
      <c r="BH922" s="1366"/>
      <c r="BI922" s="1366"/>
      <c r="BJ922" s="1366"/>
      <c r="BK922" s="1366"/>
      <c r="BL922" s="937"/>
    </row>
    <row r="923" spans="7:123" s="920" customFormat="1" ht="18.95" customHeight="1">
      <c r="H923" s="1084"/>
      <c r="I923" s="2092"/>
      <c r="J923" s="1366"/>
      <c r="K923" s="1366"/>
      <c r="L923" s="1366"/>
      <c r="M923" s="1366"/>
      <c r="N923" s="1366"/>
      <c r="O923" s="1366"/>
      <c r="P923" s="1366"/>
      <c r="Q923" s="1366"/>
      <c r="R923" s="1366"/>
      <c r="S923" s="977"/>
      <c r="T923" s="977"/>
      <c r="U923" s="977"/>
      <c r="V923" s="977"/>
      <c r="W923" s="977"/>
      <c r="X923" s="977"/>
      <c r="Y923" s="977"/>
      <c r="Z923" s="977"/>
      <c r="AA923" s="977"/>
      <c r="AB923" s="977"/>
      <c r="AC923" s="1372"/>
      <c r="AD923" s="1372"/>
      <c r="AE923" s="1372"/>
      <c r="AF923" s="1372"/>
      <c r="AG923" s="1372"/>
      <c r="AH923" s="1372"/>
      <c r="AI923" s="1372"/>
      <c r="AJ923" s="1372"/>
      <c r="AK923" s="1372"/>
      <c r="AL923" s="1372"/>
      <c r="AM923" s="1372"/>
      <c r="AN923" s="1372"/>
      <c r="AO923" s="1372"/>
      <c r="AP923" s="1372"/>
      <c r="AQ923" s="1372"/>
      <c r="AR923" s="1372"/>
      <c r="AS923" s="1372"/>
      <c r="AT923" s="1372"/>
      <c r="AU923" s="1372"/>
      <c r="AV923" s="1372"/>
      <c r="AW923" s="1372"/>
      <c r="AX923" s="1366"/>
      <c r="AY923" s="1366"/>
      <c r="AZ923" s="1366"/>
      <c r="BA923" s="1366"/>
      <c r="BB923" s="1366"/>
      <c r="BC923" s="1366"/>
      <c r="BD923" s="1366"/>
      <c r="BE923" s="1217" t="s">
        <v>1606</v>
      </c>
      <c r="BF923" s="1366"/>
      <c r="BG923" s="1366"/>
      <c r="BH923" s="2928">
        <f>BH920+BH919</f>
        <v>28</v>
      </c>
      <c r="BI923" s="2884"/>
      <c r="BJ923" s="2885"/>
      <c r="BK923" s="1366"/>
      <c r="BL923" s="937"/>
    </row>
    <row r="924" spans="7:123" s="920" customFormat="1" ht="5.0999999999999996" customHeight="1">
      <c r="H924" s="1084"/>
      <c r="I924" s="2092"/>
      <c r="J924" s="1366"/>
      <c r="K924" s="1366"/>
      <c r="L924" s="1366"/>
      <c r="M924" s="1366"/>
      <c r="N924" s="1366"/>
      <c r="O924" s="1366"/>
      <c r="P924" s="1366"/>
      <c r="Q924" s="1366"/>
      <c r="R924" s="1366"/>
      <c r="S924" s="977"/>
      <c r="T924" s="977"/>
      <c r="U924" s="977"/>
      <c r="V924" s="977"/>
      <c r="W924" s="977"/>
      <c r="X924" s="977"/>
      <c r="Y924" s="977"/>
      <c r="Z924" s="977"/>
      <c r="AA924" s="977"/>
      <c r="AB924" s="977"/>
      <c r="AC924" s="977"/>
      <c r="AD924" s="977"/>
      <c r="AE924" s="977"/>
      <c r="AF924" s="977"/>
      <c r="AG924" s="977"/>
      <c r="AH924" s="977"/>
      <c r="AI924" s="977"/>
      <c r="AJ924" s="977"/>
      <c r="AK924" s="977"/>
      <c r="AL924" s="977"/>
      <c r="AM924" s="977"/>
      <c r="AN924" s="977"/>
      <c r="AO924" s="977"/>
      <c r="AP924" s="977"/>
      <c r="AQ924" s="977"/>
      <c r="AR924" s="977"/>
      <c r="AS924" s="977"/>
      <c r="AT924" s="977"/>
      <c r="AU924" s="977"/>
      <c r="AV924" s="977"/>
      <c r="AW924" s="977"/>
      <c r="AX924" s="1366"/>
      <c r="AY924" s="1366"/>
      <c r="AZ924" s="1366"/>
      <c r="BA924" s="1366"/>
      <c r="BB924" s="1366"/>
      <c r="BC924" s="1366"/>
      <c r="BD924" s="1366"/>
      <c r="BE924" s="1366"/>
      <c r="BF924" s="1366"/>
      <c r="BG924" s="1366"/>
      <c r="BH924" s="1366"/>
      <c r="BI924" s="1366"/>
      <c r="BJ924" s="1366"/>
      <c r="BK924" s="1366"/>
      <c r="BL924" s="937"/>
    </row>
    <row r="925" spans="7:123" s="920" customFormat="1" ht="18.95" customHeight="1">
      <c r="H925" s="1084"/>
      <c r="I925" s="1454"/>
      <c r="J925" s="1416"/>
      <c r="K925" s="939"/>
      <c r="L925" s="939"/>
      <c r="M925" s="939"/>
      <c r="N925" s="939"/>
      <c r="O925" s="939"/>
      <c r="P925" s="939"/>
      <c r="Q925" s="939"/>
      <c r="R925" s="939"/>
      <c r="S925" s="939"/>
      <c r="T925" s="939"/>
      <c r="U925" s="939"/>
      <c r="V925" s="939"/>
      <c r="W925" s="939"/>
      <c r="X925" s="939"/>
      <c r="Y925" s="939"/>
      <c r="Z925" s="939"/>
      <c r="AA925" s="939"/>
      <c r="AB925" s="939"/>
      <c r="AC925" s="939"/>
      <c r="AD925" s="939"/>
      <c r="AE925" s="939"/>
      <c r="AF925" s="939"/>
      <c r="AG925" s="939"/>
      <c r="AH925" s="939"/>
      <c r="AI925" s="939"/>
      <c r="AJ925" s="939"/>
      <c r="AK925" s="939"/>
      <c r="AL925" s="939"/>
      <c r="AM925" s="939"/>
      <c r="AN925" s="939"/>
      <c r="AO925" s="939"/>
      <c r="AP925" s="939"/>
      <c r="AQ925" s="939"/>
      <c r="AR925" s="939"/>
      <c r="AS925" s="939"/>
      <c r="AT925" s="939"/>
      <c r="AU925" s="939"/>
      <c r="AV925" s="939"/>
      <c r="AW925" s="939"/>
      <c r="AX925" s="939"/>
      <c r="AY925" s="939"/>
      <c r="AZ925" s="939"/>
      <c r="BA925" s="939"/>
      <c r="BB925" s="939"/>
      <c r="BC925" s="939"/>
      <c r="BD925" s="939"/>
      <c r="BE925" s="939"/>
      <c r="BF925" s="939"/>
      <c r="BG925" s="939"/>
      <c r="BH925" s="939"/>
      <c r="BI925" s="939"/>
      <c r="BJ925" s="939"/>
      <c r="BK925" s="939"/>
      <c r="BL925" s="940"/>
    </row>
    <row r="926" spans="7:123" s="920" customFormat="1" ht="18.95" customHeight="1">
      <c r="J926" s="1050"/>
    </row>
    <row r="927" spans="7:123" s="920" customFormat="1" ht="18.95" customHeight="1"/>
    <row r="928" spans="7:123" ht="5.0999999999999996" customHeight="1">
      <c r="G928"/>
      <c r="H928"/>
      <c r="I928" s="2331"/>
      <c r="J928" s="2331"/>
      <c r="K928" s="2331"/>
      <c r="L928" s="2331"/>
      <c r="M928" s="2331"/>
      <c r="N928" s="2331"/>
      <c r="O928" s="2331"/>
      <c r="P928" s="2331"/>
      <c r="Q928" s="2331"/>
      <c r="R928" s="2331"/>
      <c r="S928" s="2331"/>
      <c r="AA928" s="920"/>
      <c r="AB928" s="920"/>
      <c r="AI928" s="920"/>
      <c r="AJ928" s="920"/>
      <c r="AK928" s="920"/>
      <c r="AL928" s="2326"/>
      <c r="AM928" s="2333"/>
      <c r="AN928" s="2333"/>
      <c r="AO928" s="2333"/>
      <c r="AP928" s="2333"/>
      <c r="AQ928" s="2328"/>
      <c r="AR928" s="920"/>
      <c r="AS928" s="920"/>
      <c r="AT928" s="920"/>
      <c r="AU928" s="920"/>
      <c r="AV928" s="920"/>
      <c r="AW928" s="920"/>
      <c r="AX928" s="920"/>
      <c r="AY928" s="920"/>
      <c r="AZ928" s="920"/>
      <c r="BA928" s="920"/>
      <c r="BB928" s="920"/>
      <c r="BC928" s="920"/>
      <c r="BD928" s="920"/>
      <c r="BE928" s="920"/>
      <c r="BF928" s="920"/>
      <c r="BG928" s="920"/>
      <c r="BH928" s="920"/>
      <c r="BI928" s="920"/>
      <c r="BJ928" s="920"/>
      <c r="BK928" s="920"/>
      <c r="BL928" s="920"/>
      <c r="BM928" s="920"/>
      <c r="BN928" s="920"/>
      <c r="BO928" s="920"/>
      <c r="BP928" s="920"/>
      <c r="BQ928" s="920"/>
      <c r="BR928" s="920"/>
      <c r="BS928" s="920"/>
      <c r="BT928" s="920"/>
      <c r="BU928" s="920"/>
      <c r="CB928" s="920"/>
      <c r="CC928" s="920"/>
      <c r="CD928" s="920"/>
      <c r="CE928" s="920"/>
      <c r="CF928" s="920"/>
      <c r="CG928" s="920"/>
      <c r="CH928" s="920"/>
      <c r="CI928" s="920"/>
      <c r="CJ928" s="920"/>
      <c r="CK928" s="920"/>
      <c r="CL928" s="920"/>
      <c r="CM928" s="920"/>
      <c r="CN928" s="920"/>
      <c r="CO928" s="920"/>
      <c r="CP928" s="920"/>
      <c r="CQ928" s="920"/>
      <c r="CR928" s="920"/>
      <c r="CS928" s="920"/>
      <c r="CT928" s="920"/>
      <c r="CU928" s="920"/>
      <c r="CV928" s="920"/>
      <c r="CW928" s="920"/>
      <c r="CX928" s="920"/>
      <c r="CY928" s="920"/>
      <c r="CZ928" s="920"/>
      <c r="DA928" s="920"/>
      <c r="DB928" s="920"/>
      <c r="DC928" s="920"/>
      <c r="DD928" s="920"/>
      <c r="DE928" s="920"/>
      <c r="DF928" s="920"/>
      <c r="DG928" s="920"/>
      <c r="DH928" s="920"/>
      <c r="DI928" s="920"/>
      <c r="DJ928" s="920"/>
      <c r="DK928" s="920"/>
      <c r="DL928" s="920"/>
      <c r="DM928" s="920"/>
      <c r="DN928" s="920"/>
      <c r="DO928" s="920"/>
      <c r="DP928" s="920"/>
      <c r="DQ928" s="920"/>
      <c r="DR928" s="920"/>
      <c r="DS928" s="920"/>
    </row>
    <row r="929" spans="7:111" ht="18.95" customHeight="1">
      <c r="G929"/>
      <c r="H929"/>
      <c r="I929" s="2331"/>
      <c r="J929" s="1020" t="s">
        <v>3105</v>
      </c>
      <c r="K929" s="1021"/>
      <c r="L929" s="1021"/>
      <c r="M929" s="1021"/>
      <c r="N929" s="1022"/>
      <c r="O929" s="1023"/>
      <c r="P929" s="1023"/>
      <c r="Q929" s="1023"/>
      <c r="R929" s="1023"/>
      <c r="S929" s="1456"/>
      <c r="T929" s="1394" t="s">
        <v>3218</v>
      </c>
      <c r="U929" s="1021"/>
      <c r="V929" s="1021"/>
      <c r="W929" s="1021"/>
      <c r="X929" s="1022"/>
      <c r="Y929" s="1022"/>
      <c r="Z929" s="1022"/>
      <c r="AA929" s="1022"/>
      <c r="AB929" s="1455"/>
      <c r="AC929" s="2091" t="s">
        <v>3216</v>
      </c>
      <c r="AD929" s="1469"/>
      <c r="AE929" s="1469"/>
      <c r="AF929" s="1469"/>
      <c r="AG929" s="1469"/>
      <c r="AH929" s="1469"/>
      <c r="AI929" s="1469"/>
      <c r="AJ929" s="1469"/>
      <c r="AK929" s="1470"/>
      <c r="AL929" s="907" t="s">
        <v>1519</v>
      </c>
      <c r="AM929" s="908"/>
      <c r="AN929" s="908"/>
      <c r="AO929" s="908"/>
      <c r="AP929" s="908"/>
      <c r="AQ929" s="909"/>
      <c r="AR929" s="920"/>
      <c r="AS929" s="920"/>
      <c r="AT929" s="920"/>
      <c r="AU929" s="920"/>
      <c r="AV929" s="920"/>
      <c r="AW929" s="920"/>
      <c r="AX929" s="920"/>
      <c r="BG929" s="920"/>
      <c r="BH929" s="920"/>
      <c r="BI929" s="920"/>
      <c r="BJ929" s="920"/>
      <c r="BK929" s="920"/>
      <c r="BL929" s="920"/>
      <c r="BM929" s="920"/>
      <c r="BN929" s="920"/>
      <c r="BO929" s="920"/>
      <c r="BP929" s="920"/>
      <c r="BQ929" s="920"/>
      <c r="BR929" s="920"/>
      <c r="BS929" s="920"/>
      <c r="BT929" s="920"/>
      <c r="BU929" s="920"/>
      <c r="BV929" s="920"/>
      <c r="BW929" s="920"/>
      <c r="BX929" s="920"/>
      <c r="BY929" s="920"/>
      <c r="BZ929" s="920"/>
      <c r="CA929" s="920"/>
      <c r="CB929" s="920"/>
      <c r="CC929" s="920"/>
      <c r="CD929" s="920"/>
      <c r="CE929" s="920"/>
      <c r="CF929" s="920"/>
      <c r="CG929" s="920"/>
      <c r="CH929" s="920"/>
      <c r="CI929" s="920"/>
      <c r="CJ929" s="920"/>
      <c r="CK929" s="920"/>
      <c r="CL929" s="920"/>
      <c r="CM929" s="920"/>
      <c r="CN929" s="920"/>
      <c r="CO929" s="920"/>
      <c r="CP929" s="920"/>
      <c r="CQ929" s="920"/>
      <c r="CR929" s="920"/>
      <c r="CS929" s="920"/>
      <c r="CT929" s="920"/>
      <c r="CU929" s="920"/>
      <c r="CV929" s="920"/>
      <c r="CW929" s="920"/>
      <c r="CX929" s="920"/>
      <c r="CY929" s="920"/>
      <c r="CZ929" s="920"/>
      <c r="DA929" s="920"/>
      <c r="DB929" s="920"/>
      <c r="DC929" s="920"/>
      <c r="DD929" s="920"/>
      <c r="DE929" s="920"/>
      <c r="DF929" s="920"/>
      <c r="DG929" s="920"/>
    </row>
    <row r="930" spans="7:111" ht="9.9499999999999993" customHeight="1">
      <c r="G930"/>
      <c r="H930"/>
      <c r="I930" s="916"/>
      <c r="J930" s="2331"/>
      <c r="K930" s="2331"/>
      <c r="L930" s="2331"/>
      <c r="M930" s="2331"/>
      <c r="N930" s="2331"/>
      <c r="O930" s="2331"/>
      <c r="P930" s="2331"/>
      <c r="Q930" s="2331"/>
      <c r="R930" s="2331"/>
      <c r="S930" s="2331"/>
      <c r="AA930" s="1317"/>
      <c r="AB930" s="1316"/>
      <c r="AI930" s="920"/>
      <c r="AJ930" s="920"/>
      <c r="AK930" s="920"/>
      <c r="AL930" s="2331"/>
      <c r="AM930" s="2331"/>
      <c r="AN930" s="2331"/>
      <c r="AO930" s="2331"/>
      <c r="AP930" s="2331"/>
      <c r="AQ930" s="2331"/>
      <c r="AR930" s="1316"/>
      <c r="AS930" s="1316"/>
      <c r="AT930" s="1316"/>
      <c r="AU930" s="1316"/>
      <c r="AV930" s="1316"/>
      <c r="AW930" s="1316"/>
      <c r="AX930" s="1316"/>
      <c r="AY930" s="1316"/>
      <c r="AZ930" s="1316"/>
      <c r="BA930" s="1316"/>
      <c r="BB930" s="1316"/>
      <c r="BC930" s="1316"/>
      <c r="BD930" s="1316"/>
      <c r="BE930" s="1316"/>
      <c r="BF930" s="1316"/>
      <c r="BG930" s="1316"/>
      <c r="BH930" s="1316"/>
      <c r="BI930" s="1316"/>
      <c r="BJ930" s="1316"/>
      <c r="BK930" s="1316"/>
      <c r="BL930" s="1316"/>
      <c r="BM930" s="1316"/>
      <c r="BN930" s="1316"/>
      <c r="BO930" s="1316"/>
      <c r="BP930" s="1316"/>
      <c r="BQ930" s="1316"/>
      <c r="BR930" s="1316"/>
      <c r="BS930" s="1316"/>
      <c r="BT930" s="1316"/>
      <c r="BU930" s="1316"/>
      <c r="BV930" s="1316"/>
      <c r="BW930" s="942"/>
      <c r="BX930" s="920"/>
      <c r="BY930" s="920"/>
      <c r="BZ930" s="920"/>
      <c r="CA930" s="920"/>
      <c r="CB930" s="920"/>
      <c r="CC930" s="920"/>
      <c r="CD930" s="920"/>
      <c r="CE930" s="920"/>
      <c r="CF930" s="920"/>
      <c r="CG930" s="920"/>
      <c r="CH930" s="920"/>
      <c r="CI930" s="920"/>
      <c r="CJ930" s="920"/>
      <c r="CK930" s="920"/>
      <c r="CL930" s="920"/>
      <c r="CM930" s="920"/>
      <c r="CN930" s="920"/>
      <c r="CO930" s="920"/>
      <c r="CP930" s="920"/>
      <c r="CQ930" s="920"/>
      <c r="CR930" s="920"/>
      <c r="CS930" s="920"/>
      <c r="CT930" s="920"/>
      <c r="CU930" s="920"/>
      <c r="CV930" s="920"/>
      <c r="CW930" s="920"/>
      <c r="CX930" s="920"/>
      <c r="CY930" s="920"/>
      <c r="CZ930" s="920"/>
      <c r="DA930" s="920"/>
      <c r="DB930" s="920"/>
      <c r="DC930" s="920"/>
      <c r="DD930" s="920"/>
      <c r="DE930" s="920"/>
      <c r="DF930" s="920"/>
      <c r="DG930" s="920"/>
    </row>
    <row r="931" spans="7:111" s="920" customFormat="1" ht="18.95" customHeight="1">
      <c r="H931" s="1084"/>
      <c r="I931" s="1453"/>
      <c r="J931" s="1450" t="s">
        <v>1553</v>
      </c>
      <c r="K931" s="752"/>
      <c r="L931" s="938"/>
      <c r="M931" s="938"/>
      <c r="N931" s="2890" t="s">
        <v>1179</v>
      </c>
      <c r="O931" s="2891"/>
      <c r="P931" s="2891"/>
      <c r="Q931" s="2892"/>
      <c r="R931" s="986" t="s">
        <v>1180</v>
      </c>
      <c r="S931" s="987" t="s">
        <v>1178</v>
      </c>
      <c r="T931" s="2890" t="s">
        <v>1179</v>
      </c>
      <c r="U931" s="2891"/>
      <c r="V931" s="2891"/>
      <c r="W931" s="2892"/>
      <c r="X931" s="986" t="s">
        <v>1180</v>
      </c>
      <c r="AA931" s="2325" t="s">
        <v>1630</v>
      </c>
      <c r="AB931" s="938"/>
      <c r="AC931" s="938"/>
      <c r="AD931" s="1154" t="s">
        <v>1845</v>
      </c>
      <c r="AE931" s="1155"/>
      <c r="AF931" s="1155"/>
      <c r="AG931" s="1155"/>
      <c r="AH931" s="1155"/>
      <c r="AI931" s="1156"/>
      <c r="AJ931" s="946" t="s">
        <v>1115</v>
      </c>
      <c r="AL931" s="2325" t="s">
        <v>1769</v>
      </c>
      <c r="AM931" s="938"/>
      <c r="AN931" s="938"/>
      <c r="AO931" s="938"/>
      <c r="AP931" s="917" t="s">
        <v>2432</v>
      </c>
      <c r="AQ931" s="918"/>
      <c r="AR931" s="918"/>
      <c r="AS931" s="918"/>
      <c r="AT931" s="918"/>
      <c r="AU931" s="919"/>
      <c r="AV931" s="986" t="s">
        <v>912</v>
      </c>
      <c r="AW931" s="1049" t="s">
        <v>3751</v>
      </c>
      <c r="BK931" s="926" t="s">
        <v>1712</v>
      </c>
      <c r="BL931" s="927"/>
      <c r="BM931" s="928"/>
      <c r="BN931" s="926" t="s">
        <v>1719</v>
      </c>
      <c r="BO931" s="927"/>
      <c r="BP931" s="928"/>
      <c r="BW931" s="937"/>
    </row>
    <row r="932" spans="7:111" s="920" customFormat="1" ht="9.9499999999999993" customHeight="1">
      <c r="H932" s="1084"/>
      <c r="I932" s="1453"/>
      <c r="J932" s="1451"/>
      <c r="BW932" s="937"/>
    </row>
    <row r="933" spans="7:111" s="920" customFormat="1" ht="18.95" customHeight="1">
      <c r="H933" s="1084"/>
      <c r="I933" s="1453"/>
      <c r="J933" s="949" t="s">
        <v>3451</v>
      </c>
      <c r="K933" s="938"/>
      <c r="L933" s="752"/>
      <c r="N933" s="3662" t="s">
        <v>2388</v>
      </c>
      <c r="O933" s="3663"/>
      <c r="P933" s="3663"/>
      <c r="Q933" s="3664"/>
      <c r="R933" s="946" t="s">
        <v>1115</v>
      </c>
      <c r="T933" s="949" t="s">
        <v>1522</v>
      </c>
      <c r="W933" s="752"/>
      <c r="X933" s="752"/>
      <c r="Y933" s="2868" t="s">
        <v>3410</v>
      </c>
      <c r="Z933" s="2869"/>
      <c r="AA933" s="2870"/>
      <c r="AB933" s="946" t="s">
        <v>1115</v>
      </c>
      <c r="AC933" s="2865" t="s">
        <v>1523</v>
      </c>
      <c r="AD933" s="2866"/>
      <c r="AE933" s="2867"/>
      <c r="AF933" s="946" t="s">
        <v>1115</v>
      </c>
      <c r="AG933" s="2865" t="s">
        <v>1524</v>
      </c>
      <c r="AH933" s="2866"/>
      <c r="AI933" s="2867"/>
      <c r="AJ933" s="946" t="s">
        <v>1115</v>
      </c>
      <c r="AL933" s="1056" t="s">
        <v>2379</v>
      </c>
      <c r="AM933" s="1056"/>
      <c r="AN933" s="1056"/>
      <c r="AO933" s="938"/>
      <c r="AP933" s="982" t="s">
        <v>1521</v>
      </c>
      <c r="AQ933" s="983"/>
      <c r="AR933" s="983"/>
      <c r="AS933" s="983"/>
      <c r="AT933" s="984"/>
      <c r="AV933" s="1452" t="s">
        <v>1748</v>
      </c>
      <c r="AW933" s="1056"/>
      <c r="AX933" s="1056"/>
      <c r="AY933" s="982" t="s">
        <v>2281</v>
      </c>
      <c r="AZ933" s="983"/>
      <c r="BA933" s="983"/>
      <c r="BB933" s="983"/>
      <c r="BC933" s="984"/>
      <c r="BW933" s="937"/>
    </row>
    <row r="934" spans="7:111" s="920" customFormat="1" ht="9.9499999999999993" customHeight="1">
      <c r="H934" s="1084"/>
      <c r="I934" s="1453"/>
      <c r="J934" s="1451"/>
      <c r="BW934" s="937"/>
    </row>
    <row r="935" spans="7:111" s="920" customFormat="1" ht="18.95" customHeight="1">
      <c r="H935" s="1084"/>
      <c r="I935" s="1453"/>
      <c r="J935" s="949" t="s">
        <v>1627</v>
      </c>
      <c r="K935" s="981"/>
      <c r="L935" s="981"/>
      <c r="M935" s="981"/>
      <c r="N935" s="982" t="s">
        <v>1521</v>
      </c>
      <c r="O935" s="983"/>
      <c r="P935" s="983"/>
      <c r="Q935" s="983"/>
      <c r="R935" s="986" t="s">
        <v>912</v>
      </c>
      <c r="S935" s="910" t="s">
        <v>1656</v>
      </c>
      <c r="T935" s="981"/>
      <c r="U935" s="938"/>
      <c r="V935" s="982" t="s">
        <v>1521</v>
      </c>
      <c r="W935" s="983"/>
      <c r="X935" s="983"/>
      <c r="Y935" s="983"/>
      <c r="Z935" s="986" t="s">
        <v>912</v>
      </c>
      <c r="AA935" s="910" t="s">
        <v>1789</v>
      </c>
      <c r="AB935" s="981"/>
      <c r="AC935" s="938"/>
      <c r="AD935" s="982" t="s">
        <v>1521</v>
      </c>
      <c r="AE935" s="983"/>
      <c r="AF935" s="983"/>
      <c r="AG935" s="983"/>
      <c r="AH935" s="946" t="s">
        <v>1115</v>
      </c>
      <c r="AL935" s="1452" t="s">
        <v>3091</v>
      </c>
      <c r="AM935" s="1056"/>
      <c r="AN935" s="1056"/>
      <c r="AO935" s="1056"/>
      <c r="AP935" s="982" t="s">
        <v>1848</v>
      </c>
      <c r="AQ935" s="983"/>
      <c r="AR935" s="983"/>
      <c r="AS935" s="983"/>
      <c r="AT935" s="984"/>
      <c r="AV935" s="1452" t="s">
        <v>2364</v>
      </c>
      <c r="AW935" s="1056"/>
      <c r="AX935" s="1056"/>
      <c r="AY935" s="982" t="s">
        <v>1848</v>
      </c>
      <c r="AZ935" s="983"/>
      <c r="BA935" s="983"/>
      <c r="BB935" s="983"/>
      <c r="BC935" s="984"/>
      <c r="BW935" s="937"/>
    </row>
    <row r="936" spans="7:111" s="920" customFormat="1" ht="18.95" customHeight="1">
      <c r="H936" s="1084"/>
      <c r="I936" s="1453"/>
      <c r="J936" s="1451"/>
      <c r="BW936" s="937"/>
    </row>
    <row r="937" spans="7:111" s="920" customFormat="1" ht="18.95" customHeight="1">
      <c r="H937" s="1084"/>
      <c r="I937" s="1453"/>
      <c r="J937" s="2880" t="s">
        <v>1559</v>
      </c>
      <c r="K937" s="2810" t="s">
        <v>1779</v>
      </c>
      <c r="L937" s="2811"/>
      <c r="M937" s="2811"/>
      <c r="N937" s="2812"/>
      <c r="O937" s="2810" t="s">
        <v>2379</v>
      </c>
      <c r="P937" s="2882"/>
      <c r="Q937" s="2882"/>
      <c r="R937" s="2882"/>
      <c r="S937" s="2812"/>
      <c r="T937" s="2810" t="s">
        <v>3412</v>
      </c>
      <c r="U937" s="2811"/>
      <c r="V937" s="2812"/>
      <c r="W937" s="2810" t="s">
        <v>1647</v>
      </c>
      <c r="X937" s="2882"/>
      <c r="Y937" s="2882"/>
      <c r="Z937" s="2882"/>
      <c r="AA937" s="2812"/>
      <c r="AB937" s="2810" t="s">
        <v>1856</v>
      </c>
      <c r="AC937" s="2882"/>
      <c r="AD937" s="2882"/>
      <c r="AE937" s="2882"/>
      <c r="AF937" s="2882"/>
      <c r="AG937" s="2812"/>
      <c r="AH937" s="2810" t="s">
        <v>2373</v>
      </c>
      <c r="AI937" s="2811"/>
      <c r="AJ937" s="2811"/>
      <c r="AK937" s="2811"/>
      <c r="AL937" s="2812"/>
      <c r="AM937" s="2810" t="s">
        <v>2364</v>
      </c>
      <c r="AN937" s="2882"/>
      <c r="AO937" s="2882"/>
      <c r="AP937" s="2882"/>
      <c r="AQ937" s="2812"/>
      <c r="AR937" s="966" t="s">
        <v>2147</v>
      </c>
      <c r="AS937" s="1361"/>
      <c r="AT937" s="930"/>
      <c r="AU937" s="930"/>
      <c r="AV937" s="930"/>
      <c r="AW937" s="930"/>
      <c r="AX937" s="930"/>
      <c r="AY937" s="930"/>
      <c r="AZ937" s="931"/>
      <c r="BA937" s="929" t="s">
        <v>1586</v>
      </c>
      <c r="BB937" s="930"/>
      <c r="BC937" s="930"/>
      <c r="BD937" s="930"/>
      <c r="BE937" s="930"/>
      <c r="BF937" s="930"/>
      <c r="BG937" s="930"/>
      <c r="BH937" s="930"/>
      <c r="BI937" s="930"/>
      <c r="BJ937" s="931"/>
      <c r="BK937" s="930"/>
      <c r="BL937" s="931"/>
      <c r="BM937" s="2810" t="s">
        <v>2080</v>
      </c>
      <c r="BN937" s="2882"/>
      <c r="BO937" s="2812"/>
      <c r="BP937" s="2810" t="s">
        <v>1872</v>
      </c>
      <c r="BQ937" s="2882"/>
      <c r="BR937" s="2812"/>
      <c r="BS937" s="2810" t="s">
        <v>1748</v>
      </c>
      <c r="BT937" s="2811"/>
      <c r="BU937" s="2811"/>
      <c r="BV937" s="2812"/>
      <c r="BW937" s="937"/>
    </row>
    <row r="938" spans="7:111" s="920" customFormat="1" ht="18.95" customHeight="1">
      <c r="H938" s="1084"/>
      <c r="I938" s="1453"/>
      <c r="J938" s="2881"/>
      <c r="K938" s="2813"/>
      <c r="L938" s="2814"/>
      <c r="M938" s="2814"/>
      <c r="N938" s="2815"/>
      <c r="O938" s="2813"/>
      <c r="P938" s="2814"/>
      <c r="Q938" s="2814"/>
      <c r="R938" s="2814"/>
      <c r="S938" s="2815"/>
      <c r="T938" s="2813"/>
      <c r="U938" s="2814"/>
      <c r="V938" s="2815"/>
      <c r="W938" s="2813"/>
      <c r="X938" s="2814"/>
      <c r="Y938" s="2814"/>
      <c r="Z938" s="2814"/>
      <c r="AA938" s="2815"/>
      <c r="AB938" s="2813"/>
      <c r="AC938" s="2814"/>
      <c r="AD938" s="2814"/>
      <c r="AE938" s="2814"/>
      <c r="AF938" s="2814"/>
      <c r="AG938" s="2815"/>
      <c r="AH938" s="2813"/>
      <c r="AI938" s="2814"/>
      <c r="AJ938" s="2814"/>
      <c r="AK938" s="2814"/>
      <c r="AL938" s="2815"/>
      <c r="AM938" s="2813"/>
      <c r="AN938" s="2814"/>
      <c r="AO938" s="2814"/>
      <c r="AP938" s="2814"/>
      <c r="AQ938" s="2815"/>
      <c r="AR938" s="929" t="s">
        <v>3412</v>
      </c>
      <c r="AS938" s="930"/>
      <c r="AT938" s="930"/>
      <c r="AU938" s="929" t="s">
        <v>2138</v>
      </c>
      <c r="AV938" s="930"/>
      <c r="AW938" s="930"/>
      <c r="AX938" s="929" t="s">
        <v>2139</v>
      </c>
      <c r="AY938" s="930"/>
      <c r="AZ938" s="931"/>
      <c r="BA938" s="929" t="s">
        <v>699</v>
      </c>
      <c r="BB938" s="930"/>
      <c r="BC938" s="930"/>
      <c r="BD938" s="931"/>
      <c r="BE938" s="929" t="s">
        <v>700</v>
      </c>
      <c r="BF938" s="930"/>
      <c r="BG938" s="931"/>
      <c r="BH938" s="929" t="s">
        <v>1697</v>
      </c>
      <c r="BI938" s="930"/>
      <c r="BJ938" s="930"/>
      <c r="BK938" s="930"/>
      <c r="BL938" s="931"/>
      <c r="BM938" s="2813"/>
      <c r="BN938" s="2814"/>
      <c r="BO938" s="2815"/>
      <c r="BP938" s="2813"/>
      <c r="BQ938" s="2814"/>
      <c r="BR938" s="2815"/>
      <c r="BS938" s="2813"/>
      <c r="BT938" s="2814"/>
      <c r="BU938" s="2814"/>
      <c r="BV938" s="2815"/>
      <c r="BW938" s="937"/>
    </row>
    <row r="939" spans="7:111" s="920" customFormat="1" ht="18.95" customHeight="1">
      <c r="H939" s="1084"/>
      <c r="I939" s="1453"/>
      <c r="J939" s="2324" t="s">
        <v>737</v>
      </c>
      <c r="K939" s="2890" t="s">
        <v>1179</v>
      </c>
      <c r="L939" s="2891"/>
      <c r="M939" s="2891"/>
      <c r="N939" s="2892"/>
      <c r="O939" s="2890" t="s">
        <v>1570</v>
      </c>
      <c r="P939" s="2891"/>
      <c r="Q939" s="2891"/>
      <c r="R939" s="2891"/>
      <c r="S939" s="2892"/>
      <c r="T939" s="2890" t="s">
        <v>3111</v>
      </c>
      <c r="U939" s="2891"/>
      <c r="V939" s="2892"/>
      <c r="W939" s="992" t="s">
        <v>2432</v>
      </c>
      <c r="X939" s="1027"/>
      <c r="Y939" s="1027"/>
      <c r="Z939" s="1027"/>
      <c r="AA939" s="1028"/>
      <c r="AB939" s="2944" t="s">
        <v>1845</v>
      </c>
      <c r="AC939" s="2945"/>
      <c r="AD939" s="2945"/>
      <c r="AE939" s="2945"/>
      <c r="AF939" s="2945"/>
      <c r="AG939" s="2946"/>
      <c r="AH939" s="982" t="s">
        <v>2350</v>
      </c>
      <c r="AI939" s="1152"/>
      <c r="AJ939" s="1152"/>
      <c r="AK939" s="1152"/>
      <c r="AL939" s="1153"/>
      <c r="AM939" s="2890" t="s">
        <v>2365</v>
      </c>
      <c r="AN939" s="2891"/>
      <c r="AO939" s="2891"/>
      <c r="AP939" s="2891"/>
      <c r="AQ939" s="2892"/>
      <c r="AR939" s="1388" t="s">
        <v>3410</v>
      </c>
      <c r="AS939" s="955"/>
      <c r="AT939" s="955"/>
      <c r="AU939" s="954" t="s">
        <v>1523</v>
      </c>
      <c r="AV939" s="955"/>
      <c r="AW939" s="955"/>
      <c r="AX939" s="954" t="s">
        <v>1524</v>
      </c>
      <c r="AY939" s="955"/>
      <c r="AZ939" s="971"/>
      <c r="BA939" s="2832" t="s">
        <v>1560</v>
      </c>
      <c r="BB939" s="2806"/>
      <c r="BC939" s="2806"/>
      <c r="BD939" s="2793"/>
      <c r="BE939" s="2832">
        <v>12345</v>
      </c>
      <c r="BF939" s="2806"/>
      <c r="BG939" s="2793"/>
      <c r="BH939" s="2929" t="s">
        <v>1691</v>
      </c>
      <c r="BI939" s="2930"/>
      <c r="BJ939" s="2930"/>
      <c r="BK939" s="2930"/>
      <c r="BL939" s="2931"/>
      <c r="BM939" s="2929" t="s">
        <v>1704</v>
      </c>
      <c r="BN939" s="2930"/>
      <c r="BO939" s="2931"/>
      <c r="BP939" s="2929">
        <v>12</v>
      </c>
      <c r="BQ939" s="2930"/>
      <c r="BR939" s="2931"/>
      <c r="BS939" s="2890" t="s">
        <v>1521</v>
      </c>
      <c r="BT939" s="2891"/>
      <c r="BU939" s="2891"/>
      <c r="BV939" s="2892"/>
      <c r="BW939" s="937"/>
    </row>
    <row r="940" spans="7:111" s="920" customFormat="1" ht="18.95" customHeight="1">
      <c r="H940" s="1084"/>
      <c r="I940" s="1453"/>
      <c r="J940" s="1315" t="s">
        <v>737</v>
      </c>
      <c r="K940" s="2890" t="s">
        <v>1179</v>
      </c>
      <c r="L940" s="2891"/>
      <c r="M940" s="2891"/>
      <c r="N940" s="2892"/>
      <c r="O940" s="2890" t="s">
        <v>1570</v>
      </c>
      <c r="P940" s="2891"/>
      <c r="Q940" s="2891"/>
      <c r="R940" s="2891"/>
      <c r="S940" s="2892"/>
      <c r="T940" s="2890" t="s">
        <v>2388</v>
      </c>
      <c r="U940" s="2891"/>
      <c r="V940" s="2892"/>
      <c r="W940" s="992" t="s">
        <v>2432</v>
      </c>
      <c r="X940" s="1027"/>
      <c r="Y940" s="1027"/>
      <c r="Z940" s="1027"/>
      <c r="AA940" s="1028"/>
      <c r="AB940" s="2944" t="s">
        <v>1845</v>
      </c>
      <c r="AC940" s="2945"/>
      <c r="AD940" s="2945"/>
      <c r="AE940" s="2945"/>
      <c r="AF940" s="2945"/>
      <c r="AG940" s="2946"/>
      <c r="AH940" s="982" t="s">
        <v>2350</v>
      </c>
      <c r="AI940" s="1152"/>
      <c r="AJ940" s="1152"/>
      <c r="AK940" s="1152"/>
      <c r="AL940" s="1153"/>
      <c r="AM940" s="2890" t="s">
        <v>2366</v>
      </c>
      <c r="AN940" s="2891"/>
      <c r="AO940" s="2891"/>
      <c r="AP940" s="2891"/>
      <c r="AQ940" s="2892"/>
      <c r="AR940" s="1388" t="s">
        <v>3410</v>
      </c>
      <c r="AS940" s="955"/>
      <c r="AT940" s="955"/>
      <c r="AU940" s="954" t="s">
        <v>1523</v>
      </c>
      <c r="AV940" s="955"/>
      <c r="AW940" s="955"/>
      <c r="AX940" s="954" t="s">
        <v>1524</v>
      </c>
      <c r="AY940" s="955"/>
      <c r="AZ940" s="971"/>
      <c r="BA940" s="2831" t="s">
        <v>1560</v>
      </c>
      <c r="BB940" s="2808"/>
      <c r="BC940" s="2808"/>
      <c r="BD940" s="2809"/>
      <c r="BE940" s="2831">
        <v>12345</v>
      </c>
      <c r="BF940" s="2808"/>
      <c r="BG940" s="2809"/>
      <c r="BH940" s="2932" t="s">
        <v>1691</v>
      </c>
      <c r="BI940" s="2933"/>
      <c r="BJ940" s="2933"/>
      <c r="BK940" s="2933"/>
      <c r="BL940" s="2934"/>
      <c r="BM940" s="2932" t="s">
        <v>1704</v>
      </c>
      <c r="BN940" s="2933"/>
      <c r="BO940" s="2934"/>
      <c r="BP940" s="2932">
        <v>14</v>
      </c>
      <c r="BQ940" s="2933"/>
      <c r="BR940" s="2934"/>
      <c r="BS940" s="2890" t="s">
        <v>1521</v>
      </c>
      <c r="BT940" s="2891"/>
      <c r="BU940" s="2891"/>
      <c r="BV940" s="2892"/>
      <c r="BW940" s="937"/>
    </row>
    <row r="941" spans="7:111" s="920" customFormat="1" ht="5.0999999999999996" customHeight="1">
      <c r="H941" s="1084"/>
      <c r="I941" s="1453"/>
      <c r="J941" s="1057"/>
      <c r="O941" s="1057"/>
      <c r="P941" s="1057"/>
      <c r="Q941" s="1057"/>
      <c r="R941" s="1057"/>
      <c r="S941" s="1057"/>
      <c r="T941" s="1057"/>
      <c r="U941" s="1057"/>
      <c r="V941" s="1057"/>
      <c r="BW941" s="937"/>
    </row>
    <row r="942" spans="7:111" s="920" customFormat="1" ht="5.0999999999999996" customHeight="1">
      <c r="H942" s="1084"/>
      <c r="I942" s="1453"/>
      <c r="J942" s="1366"/>
      <c r="K942" s="977"/>
      <c r="L942" s="977"/>
      <c r="M942" s="977"/>
      <c r="N942" s="977"/>
      <c r="O942" s="1366"/>
      <c r="P942" s="1366"/>
      <c r="Q942" s="1366"/>
      <c r="R942" s="1366"/>
      <c r="S942" s="1366"/>
      <c r="T942" s="1366"/>
      <c r="U942" s="1366"/>
      <c r="V942" s="1366"/>
      <c r="W942" s="977"/>
      <c r="X942" s="977"/>
      <c r="Y942" s="977"/>
      <c r="Z942" s="977"/>
      <c r="AA942" s="977"/>
      <c r="AB942" s="1366"/>
      <c r="AC942" s="1366"/>
      <c r="AD942" s="1366"/>
      <c r="AE942" s="1366"/>
      <c r="AF942" s="1366"/>
      <c r="AG942" s="1366"/>
      <c r="AH942" s="1366"/>
      <c r="AI942" s="1366"/>
      <c r="AJ942" s="1366"/>
      <c r="AK942" s="1366"/>
      <c r="AL942" s="1366"/>
      <c r="AM942" s="1366"/>
      <c r="AN942" s="1366"/>
      <c r="AO942" s="1366"/>
      <c r="AP942" s="1366"/>
      <c r="AQ942" s="1366"/>
      <c r="AR942" s="1366"/>
      <c r="AS942" s="1366"/>
      <c r="AT942" s="1366"/>
      <c r="AU942" s="1366"/>
      <c r="AV942" s="1366"/>
      <c r="AW942" s="1366"/>
      <c r="AX942" s="1366"/>
      <c r="AY942" s="1366"/>
      <c r="AZ942" s="1366"/>
      <c r="BA942" s="1366"/>
      <c r="BB942" s="1366"/>
      <c r="BC942" s="1366"/>
      <c r="BD942" s="1366"/>
      <c r="BE942" s="1366"/>
      <c r="BF942" s="1366"/>
      <c r="BG942" s="1366"/>
      <c r="BH942" s="1366"/>
      <c r="BI942" s="1366"/>
      <c r="BJ942" s="1366"/>
      <c r="BK942" s="1366"/>
      <c r="BL942" s="1366"/>
      <c r="BM942" s="1366"/>
      <c r="BN942" s="1366"/>
      <c r="BO942" s="1366"/>
      <c r="BP942" s="1366"/>
      <c r="BQ942" s="1366"/>
      <c r="BR942" s="1366"/>
      <c r="BS942" s="1366"/>
      <c r="BT942" s="1366"/>
      <c r="BU942" s="1366"/>
      <c r="BV942" s="1366"/>
      <c r="BW942" s="937"/>
    </row>
    <row r="943" spans="7:111" s="920" customFormat="1" ht="18.95" customHeight="1">
      <c r="H943" s="1084"/>
      <c r="I943" s="1453"/>
      <c r="J943" s="1366"/>
      <c r="K943" s="977"/>
      <c r="L943" s="977"/>
      <c r="M943" s="977"/>
      <c r="N943" s="977"/>
      <c r="O943" s="1366"/>
      <c r="P943" s="1366"/>
      <c r="Q943" s="1366"/>
      <c r="R943" s="1366"/>
      <c r="S943" s="1366"/>
      <c r="T943" s="1366"/>
      <c r="U943" s="1366"/>
      <c r="V943" s="1366"/>
      <c r="W943" s="977"/>
      <c r="X943" s="977"/>
      <c r="Y943" s="977"/>
      <c r="Z943" s="977"/>
      <c r="AA943" s="977"/>
      <c r="AB943" s="1366"/>
      <c r="AC943" s="1366"/>
      <c r="AD943" s="1366"/>
      <c r="AE943" s="1366"/>
      <c r="AF943" s="1366"/>
      <c r="AG943" s="1366"/>
      <c r="AH943" s="1366"/>
      <c r="AI943" s="1366"/>
      <c r="AJ943" s="1366"/>
      <c r="AK943" s="1366"/>
      <c r="AL943" s="1366"/>
      <c r="AM943" s="1366"/>
      <c r="AN943" s="1366"/>
      <c r="AO943" s="1366"/>
      <c r="AP943" s="1366"/>
      <c r="AQ943" s="1366"/>
      <c r="AR943" s="1366"/>
      <c r="AS943" s="1366"/>
      <c r="AT943" s="1366"/>
      <c r="AU943" s="1366"/>
      <c r="AV943" s="1366"/>
      <c r="AW943" s="1366"/>
      <c r="AX943" s="1366"/>
      <c r="AY943" s="1366"/>
      <c r="AZ943" s="1366"/>
      <c r="BA943" s="1366"/>
      <c r="BB943" s="1366"/>
      <c r="BC943" s="1366"/>
      <c r="BD943" s="1366"/>
      <c r="BE943" s="1366"/>
      <c r="BF943" s="1366"/>
      <c r="BG943" s="1366"/>
      <c r="BH943" s="1366"/>
      <c r="BI943" s="1366"/>
      <c r="BJ943" s="1366"/>
      <c r="BK943" s="1366"/>
      <c r="BL943" s="1366"/>
      <c r="BM943" s="1217" t="s">
        <v>1606</v>
      </c>
      <c r="BN943" s="1217"/>
      <c r="BO943" s="1366"/>
      <c r="BP943" s="2928">
        <f>BP940+BP939</f>
        <v>26</v>
      </c>
      <c r="BQ943" s="2884"/>
      <c r="BR943" s="2885"/>
      <c r="BS943" s="1366"/>
      <c r="BT943" s="1366"/>
      <c r="BU943" s="1366"/>
      <c r="BV943" s="1366"/>
      <c r="BW943" s="937"/>
    </row>
    <row r="944" spans="7:111" s="920" customFormat="1" ht="5.0999999999999996" customHeight="1">
      <c r="H944" s="1084"/>
      <c r="I944" s="1453"/>
      <c r="J944" s="1366"/>
      <c r="K944" s="977"/>
      <c r="L944" s="977"/>
      <c r="M944" s="977"/>
      <c r="N944" s="977"/>
      <c r="O944" s="1366"/>
      <c r="P944" s="1366"/>
      <c r="Q944" s="1366"/>
      <c r="R944" s="1366"/>
      <c r="S944" s="1366"/>
      <c r="T944" s="1366"/>
      <c r="U944" s="1366"/>
      <c r="V944" s="1366"/>
      <c r="W944" s="977"/>
      <c r="X944" s="977"/>
      <c r="Y944" s="977"/>
      <c r="Z944" s="977"/>
      <c r="AA944" s="977"/>
      <c r="AB944" s="1366"/>
      <c r="AC944" s="1366"/>
      <c r="AD944" s="1366"/>
      <c r="AE944" s="1366"/>
      <c r="AF944" s="1366"/>
      <c r="AG944" s="1366"/>
      <c r="AH944" s="1366"/>
      <c r="AI944" s="1366"/>
      <c r="AJ944" s="1366"/>
      <c r="AK944" s="1366"/>
      <c r="AL944" s="1366"/>
      <c r="AM944" s="1366"/>
      <c r="AN944" s="1366"/>
      <c r="AO944" s="1366"/>
      <c r="AP944" s="1366"/>
      <c r="AQ944" s="1366"/>
      <c r="AR944" s="1366"/>
      <c r="AS944" s="1366"/>
      <c r="AT944" s="1366"/>
      <c r="AU944" s="1366"/>
      <c r="AV944" s="1366"/>
      <c r="AW944" s="1366"/>
      <c r="AX944" s="1366"/>
      <c r="AY944" s="1366"/>
      <c r="AZ944" s="1366"/>
      <c r="BA944" s="1366"/>
      <c r="BB944" s="1366"/>
      <c r="BC944" s="1366"/>
      <c r="BD944" s="1366"/>
      <c r="BE944" s="1366"/>
      <c r="BF944" s="1366"/>
      <c r="BG944" s="1366"/>
      <c r="BH944" s="1366"/>
      <c r="BI944" s="1366"/>
      <c r="BJ944" s="1366"/>
      <c r="BK944" s="1366"/>
      <c r="BL944" s="1366"/>
      <c r="BM944" s="1366"/>
      <c r="BN944" s="1366"/>
      <c r="BO944" s="1366"/>
      <c r="BP944" s="1366"/>
      <c r="BQ944" s="1366"/>
      <c r="BR944" s="1366"/>
      <c r="BS944" s="1366"/>
      <c r="BT944" s="1366"/>
      <c r="BU944" s="1366"/>
      <c r="BV944" s="1366"/>
      <c r="BW944" s="937"/>
    </row>
    <row r="945" spans="8:75" s="920" customFormat="1" ht="9.9499999999999993" customHeight="1">
      <c r="H945" s="1084"/>
      <c r="I945" s="1454"/>
      <c r="J945" s="1416"/>
      <c r="K945" s="1416"/>
      <c r="L945" s="1416"/>
      <c r="M945" s="1416"/>
      <c r="N945" s="1416"/>
      <c r="O945" s="939"/>
      <c r="P945" s="939"/>
      <c r="Q945" s="939"/>
      <c r="R945" s="939"/>
      <c r="S945" s="939"/>
      <c r="T945" s="939"/>
      <c r="U945" s="939"/>
      <c r="V945" s="939"/>
      <c r="W945" s="939"/>
      <c r="X945" s="939"/>
      <c r="Y945" s="939"/>
      <c r="Z945" s="939"/>
      <c r="AA945" s="939"/>
      <c r="AB945" s="939"/>
      <c r="AC945" s="939"/>
      <c r="AD945" s="939"/>
      <c r="AE945" s="939"/>
      <c r="AF945" s="939"/>
      <c r="AG945" s="939"/>
      <c r="AH945" s="939"/>
      <c r="AI945" s="939"/>
      <c r="AJ945" s="939"/>
      <c r="AK945" s="939"/>
      <c r="AL945" s="939"/>
      <c r="AM945" s="939"/>
      <c r="AN945" s="939"/>
      <c r="AO945" s="939"/>
      <c r="AP945" s="939"/>
      <c r="AQ945" s="939"/>
      <c r="AR945" s="939"/>
      <c r="AS945" s="939"/>
      <c r="AT945" s="939"/>
      <c r="AU945" s="939"/>
      <c r="AV945" s="939"/>
      <c r="AW945" s="939"/>
      <c r="AX945" s="939"/>
      <c r="AY945" s="939"/>
      <c r="AZ945" s="939"/>
      <c r="BA945" s="939"/>
      <c r="BB945" s="939"/>
      <c r="BC945" s="939"/>
      <c r="BD945" s="939"/>
      <c r="BE945" s="939"/>
      <c r="BF945" s="939"/>
      <c r="BG945" s="939"/>
      <c r="BH945" s="939"/>
      <c r="BI945" s="939"/>
      <c r="BJ945" s="939"/>
      <c r="BK945" s="939"/>
      <c r="BL945" s="939"/>
      <c r="BM945" s="939"/>
      <c r="BN945" s="939"/>
      <c r="BO945" s="939"/>
      <c r="BP945" s="939"/>
      <c r="BQ945" s="939"/>
      <c r="BR945" s="939"/>
      <c r="BS945" s="939"/>
      <c r="BT945" s="939"/>
      <c r="BU945" s="939"/>
      <c r="BV945" s="939"/>
      <c r="BW945" s="940"/>
    </row>
    <row r="946" spans="8:75" s="920" customFormat="1" ht="18.95" customHeight="1">
      <c r="H946" s="1084"/>
      <c r="I946" s="1426"/>
      <c r="J946" s="1426"/>
      <c r="K946" s="1426"/>
      <c r="L946" s="1426"/>
      <c r="M946" s="1426"/>
      <c r="N946" s="1426"/>
    </row>
    <row r="947" spans="8:75" s="920" customFormat="1" ht="18.95" customHeight="1">
      <c r="J947" s="1057"/>
      <c r="BO947" s="1057"/>
    </row>
    <row r="948" spans="8:75" s="920" customFormat="1" ht="18.95" customHeight="1">
      <c r="J948" s="1057"/>
      <c r="BO948" s="1057"/>
    </row>
    <row r="949" spans="8:75" s="920" customFormat="1" ht="18.95" customHeight="1">
      <c r="J949" s="1057"/>
      <c r="BO949" s="1057"/>
    </row>
    <row r="950" spans="8:75" s="920" customFormat="1" ht="18.95" customHeight="1">
      <c r="J950" s="1057"/>
      <c r="BO950" s="1057"/>
    </row>
    <row r="951" spans="8:75" s="920" customFormat="1" ht="18.95" customHeight="1">
      <c r="J951" s="1057"/>
      <c r="BO951" s="1057"/>
    </row>
    <row r="952" spans="8:75" s="920" customFormat="1" ht="18.95" customHeight="1">
      <c r="J952" s="1057"/>
      <c r="BO952" s="1057"/>
    </row>
    <row r="953" spans="8:75" s="920" customFormat="1" ht="18.95" customHeight="1">
      <c r="J953" s="1057"/>
      <c r="BO953" s="1057"/>
    </row>
    <row r="954" spans="8:75" s="920" customFormat="1" ht="18.95" customHeight="1">
      <c r="J954" s="1057"/>
      <c r="BO954" s="1057"/>
    </row>
    <row r="955" spans="8:75" s="920" customFormat="1" ht="18.95" customHeight="1">
      <c r="J955" s="1057"/>
      <c r="BO955" s="1057"/>
    </row>
    <row r="956" spans="8:75" s="920" customFormat="1" ht="18.95" customHeight="1">
      <c r="J956" s="1057"/>
      <c r="BO956" s="1057"/>
    </row>
    <row r="957" spans="8:75" s="920" customFormat="1" ht="18.95" customHeight="1">
      <c r="J957" s="1057"/>
      <c r="BO957" s="1057"/>
    </row>
    <row r="958" spans="8:75" s="920" customFormat="1" ht="18.95" customHeight="1">
      <c r="J958" s="1057"/>
      <c r="BO958" s="1057"/>
    </row>
    <row r="959" spans="8:75" s="920" customFormat="1" ht="18.95" customHeight="1">
      <c r="J959" s="1057"/>
      <c r="BO959" s="1057"/>
    </row>
    <row r="960" spans="8:75" s="920" customFormat="1" ht="18.95" customHeight="1">
      <c r="J960" s="1057"/>
      <c r="BO960" s="1057"/>
    </row>
    <row r="961" spans="10:67" s="920" customFormat="1" ht="18.95" customHeight="1">
      <c r="J961" s="1057"/>
      <c r="BO961" s="1057"/>
    </row>
    <row r="962" spans="10:67" s="920" customFormat="1" ht="18.95" customHeight="1">
      <c r="J962" s="1057"/>
      <c r="BO962" s="1057"/>
    </row>
    <row r="963" spans="10:67" s="920" customFormat="1" ht="18.95" customHeight="1">
      <c r="J963" s="1057"/>
      <c r="BO963" s="1057"/>
    </row>
    <row r="964" spans="10:67" s="920" customFormat="1" ht="18.95" customHeight="1">
      <c r="J964" s="1057"/>
      <c r="BO964" s="1057"/>
    </row>
    <row r="965" spans="10:67" s="920" customFormat="1" ht="18.95" customHeight="1">
      <c r="J965" s="1057"/>
      <c r="BO965" s="1057"/>
    </row>
    <row r="966" spans="10:67" s="920" customFormat="1" ht="18.95" customHeight="1">
      <c r="J966" s="1057"/>
      <c r="BO966" s="1057"/>
    </row>
    <row r="967" spans="10:67" s="920" customFormat="1" ht="18.95" customHeight="1">
      <c r="J967" s="1057"/>
      <c r="BO967" s="1057"/>
    </row>
    <row r="968" spans="10:67" s="920" customFormat="1" ht="18.95" customHeight="1">
      <c r="J968" s="1057"/>
      <c r="BO968" s="1057"/>
    </row>
    <row r="969" spans="10:67" s="920" customFormat="1" ht="18.95" customHeight="1">
      <c r="J969" s="1057"/>
      <c r="BO969" s="1057"/>
    </row>
    <row r="970" spans="10:67" s="920" customFormat="1" ht="18.95" customHeight="1">
      <c r="J970" s="1057"/>
      <c r="BO970" s="1057"/>
    </row>
    <row r="971" spans="10:67" s="920" customFormat="1" ht="18.95" customHeight="1">
      <c r="J971" s="1057"/>
      <c r="BO971" s="1057"/>
    </row>
    <row r="972" spans="10:67" s="920" customFormat="1" ht="18.95" customHeight="1">
      <c r="J972" s="1057"/>
      <c r="BO972" s="1057"/>
    </row>
    <row r="973" spans="10:67" s="920" customFormat="1" ht="18.95" customHeight="1">
      <c r="J973" s="1057"/>
      <c r="BO973" s="1057"/>
    </row>
    <row r="974" spans="10:67" s="920" customFormat="1" ht="18.95" customHeight="1">
      <c r="J974" s="1057"/>
      <c r="BO974" s="1057"/>
    </row>
    <row r="975" spans="10:67" s="920" customFormat="1" ht="18.95" customHeight="1">
      <c r="J975" s="1057"/>
      <c r="BO975" s="1057"/>
    </row>
    <row r="976" spans="10:67" s="920" customFormat="1" ht="18.95" customHeight="1">
      <c r="J976" s="1057"/>
      <c r="BO976" s="1057"/>
    </row>
    <row r="977" spans="10:67" s="920" customFormat="1" ht="18.95" customHeight="1">
      <c r="J977" s="1057"/>
      <c r="BO977" s="1057"/>
    </row>
    <row r="978" spans="10:67" s="920" customFormat="1" ht="18.95" customHeight="1">
      <c r="J978" s="1057"/>
      <c r="BO978" s="1057"/>
    </row>
    <row r="979" spans="10:67" s="920" customFormat="1" ht="18.95" customHeight="1">
      <c r="J979" s="1057"/>
      <c r="BO979" s="1057"/>
    </row>
    <row r="980" spans="10:67" s="920" customFormat="1" ht="18.95" customHeight="1">
      <c r="J980" s="1057"/>
      <c r="BO980" s="1057"/>
    </row>
    <row r="981" spans="10:67" s="920" customFormat="1" ht="18.95" customHeight="1">
      <c r="J981" s="1057"/>
      <c r="BO981" s="1057"/>
    </row>
    <row r="982" spans="10:67" s="920" customFormat="1" ht="18.95" customHeight="1">
      <c r="J982" s="1057"/>
      <c r="BO982" s="1057"/>
    </row>
    <row r="983" spans="10:67" s="920" customFormat="1" ht="18.95" customHeight="1">
      <c r="J983" s="1057"/>
      <c r="BO983" s="1057"/>
    </row>
    <row r="984" spans="10:67" s="920" customFormat="1" ht="18.95" customHeight="1">
      <c r="J984" s="1057"/>
      <c r="BO984" s="1057"/>
    </row>
    <row r="985" spans="10:67" s="920" customFormat="1" ht="18.95" customHeight="1">
      <c r="J985" s="1057"/>
      <c r="BO985" s="1057"/>
    </row>
    <row r="986" spans="10:67" s="920" customFormat="1" ht="18.95" customHeight="1">
      <c r="J986" s="1057"/>
      <c r="BO986" s="1057"/>
    </row>
    <row r="987" spans="10:67" s="920" customFormat="1" ht="18.95" customHeight="1">
      <c r="J987" s="1057"/>
      <c r="BO987" s="1057"/>
    </row>
    <row r="988" spans="10:67" s="920" customFormat="1" ht="18.95" customHeight="1">
      <c r="J988" s="1057"/>
      <c r="BO988" s="1057"/>
    </row>
    <row r="989" spans="10:67" s="920" customFormat="1" ht="18.95" customHeight="1">
      <c r="J989" s="1057"/>
      <c r="BO989" s="1057"/>
    </row>
    <row r="990" spans="10:67" s="920" customFormat="1" ht="18.95" customHeight="1">
      <c r="J990" s="1057"/>
      <c r="BO990" s="1057"/>
    </row>
    <row r="991" spans="10:67" s="920" customFormat="1" ht="18.95" customHeight="1">
      <c r="J991" s="1057"/>
      <c r="BO991" s="1057"/>
    </row>
    <row r="992" spans="10:67" s="920" customFormat="1" ht="18.95" customHeight="1">
      <c r="J992" s="1057"/>
      <c r="BO992" s="1057"/>
    </row>
    <row r="993" spans="10:67" s="920" customFormat="1" ht="18.95" customHeight="1">
      <c r="J993" s="1057"/>
      <c r="BO993" s="1057"/>
    </row>
    <row r="994" spans="10:67" s="920" customFormat="1" ht="18.95" customHeight="1">
      <c r="J994" s="1057"/>
      <c r="BO994" s="1057"/>
    </row>
    <row r="995" spans="10:67" s="920" customFormat="1" ht="18.95" customHeight="1">
      <c r="J995" s="1057"/>
      <c r="BO995" s="1057"/>
    </row>
    <row r="996" spans="10:67" s="920" customFormat="1" ht="18.95" customHeight="1">
      <c r="J996" s="1057"/>
      <c r="BO996" s="1057"/>
    </row>
    <row r="997" spans="10:67" s="920" customFormat="1" ht="18.95" customHeight="1">
      <c r="J997" s="1057"/>
      <c r="BO997" s="1057"/>
    </row>
    <row r="998" spans="10:67" s="920" customFormat="1" ht="18.95" customHeight="1">
      <c r="J998" s="1057"/>
      <c r="BO998" s="1057"/>
    </row>
    <row r="999" spans="10:67" s="920" customFormat="1" ht="18.95" customHeight="1">
      <c r="J999" s="1057"/>
      <c r="BO999" s="1057"/>
    </row>
    <row r="1000" spans="10:67" s="920" customFormat="1" ht="18.95" customHeight="1">
      <c r="J1000" s="1057"/>
      <c r="BO1000" s="1057"/>
    </row>
    <row r="1001" spans="10:67" s="920" customFormat="1" ht="18.95" customHeight="1">
      <c r="J1001" s="1057"/>
      <c r="BO1001" s="1057"/>
    </row>
    <row r="1002" spans="10:67" s="920" customFormat="1" ht="18.95" customHeight="1">
      <c r="J1002" s="1057"/>
      <c r="BO1002" s="1057"/>
    </row>
    <row r="1003" spans="10:67" s="920" customFormat="1" ht="18.95" customHeight="1">
      <c r="J1003" s="1057"/>
      <c r="BO1003" s="1057"/>
    </row>
    <row r="1004" spans="10:67" s="920" customFormat="1" ht="18.95" customHeight="1">
      <c r="J1004" s="1057"/>
      <c r="BO1004" s="1057"/>
    </row>
    <row r="1005" spans="10:67" s="920" customFormat="1" ht="18.95" customHeight="1">
      <c r="J1005" s="1057"/>
      <c r="BO1005" s="1057"/>
    </row>
    <row r="1006" spans="10:67" s="920" customFormat="1" ht="18.95" customHeight="1">
      <c r="J1006" s="1057"/>
      <c r="BO1006" s="1057"/>
    </row>
    <row r="1007" spans="10:67" s="920" customFormat="1" ht="18.95" customHeight="1">
      <c r="J1007" s="1057"/>
      <c r="BO1007" s="1057"/>
    </row>
    <row r="1008" spans="10:67" s="920" customFormat="1" ht="18.95" customHeight="1">
      <c r="J1008" s="1057"/>
      <c r="BO1008" s="1057"/>
    </row>
    <row r="1009" spans="10:67" s="920" customFormat="1" ht="18.95" customHeight="1">
      <c r="J1009" s="1057"/>
      <c r="BO1009" s="1057"/>
    </row>
    <row r="1010" spans="10:67" s="920" customFormat="1" ht="18.95" customHeight="1">
      <c r="J1010" s="1057"/>
      <c r="BO1010" s="1057"/>
    </row>
    <row r="1011" spans="10:67" s="920" customFormat="1" ht="18.95" customHeight="1">
      <c r="J1011" s="1057"/>
      <c r="BO1011" s="1057"/>
    </row>
    <row r="1012" spans="10:67" s="920" customFormat="1" ht="18.95" customHeight="1">
      <c r="J1012" s="1057"/>
      <c r="BO1012" s="1057"/>
    </row>
    <row r="1013" spans="10:67" s="920" customFormat="1" ht="18.95" customHeight="1">
      <c r="J1013" s="1057"/>
      <c r="BO1013" s="1057"/>
    </row>
    <row r="1014" spans="10:67" s="920" customFormat="1" ht="18.95" customHeight="1">
      <c r="J1014" s="1057"/>
      <c r="BO1014" s="1057"/>
    </row>
    <row r="1015" spans="10:67" s="920" customFormat="1" ht="18.95" customHeight="1">
      <c r="J1015" s="1057"/>
      <c r="BO1015" s="1057"/>
    </row>
    <row r="1016" spans="10:67" s="920" customFormat="1" ht="18.95" customHeight="1">
      <c r="J1016" s="1057"/>
      <c r="BO1016" s="1057"/>
    </row>
    <row r="1017" spans="10:67" s="920" customFormat="1" ht="18.95" customHeight="1">
      <c r="J1017" s="1057"/>
      <c r="BO1017" s="1057"/>
    </row>
    <row r="1018" spans="10:67" s="920" customFormat="1" ht="18.95" customHeight="1">
      <c r="J1018" s="1057"/>
      <c r="BO1018" s="1057"/>
    </row>
    <row r="1019" spans="10:67" s="920" customFormat="1" ht="18.95" customHeight="1">
      <c r="J1019" s="1057"/>
      <c r="BO1019" s="1057"/>
    </row>
    <row r="1020" spans="10:67" s="920" customFormat="1" ht="18.95" customHeight="1">
      <c r="J1020" s="1057"/>
      <c r="BO1020" s="1057"/>
    </row>
    <row r="1021" spans="10:67" s="920" customFormat="1" ht="18.95" customHeight="1">
      <c r="J1021" s="1057"/>
      <c r="BO1021" s="1057"/>
    </row>
    <row r="1022" spans="10:67" s="920" customFormat="1" ht="18.95" customHeight="1">
      <c r="J1022" s="1057"/>
      <c r="BO1022" s="1057"/>
    </row>
    <row r="1023" spans="10:67" s="920" customFormat="1" ht="18.95" customHeight="1">
      <c r="J1023" s="1057"/>
      <c r="BO1023" s="1057"/>
    </row>
    <row r="1024" spans="10:67" s="920" customFormat="1" ht="18.95" customHeight="1">
      <c r="J1024" s="1057"/>
      <c r="BO1024" s="1057"/>
    </row>
    <row r="1025" spans="10:67" s="920" customFormat="1" ht="18.95" customHeight="1">
      <c r="J1025" s="1057"/>
      <c r="BO1025" s="1057"/>
    </row>
    <row r="1026" spans="10:67" s="920" customFormat="1" ht="18.95" customHeight="1">
      <c r="J1026" s="1057"/>
      <c r="BO1026" s="1057"/>
    </row>
    <row r="1027" spans="10:67" s="920" customFormat="1" ht="18.95" customHeight="1">
      <c r="J1027" s="1057"/>
      <c r="BO1027" s="1057"/>
    </row>
    <row r="1028" spans="10:67" s="920" customFormat="1" ht="18.95" customHeight="1">
      <c r="J1028" s="1057"/>
      <c r="BO1028" s="1057"/>
    </row>
    <row r="1029" spans="10:67" s="920" customFormat="1" ht="18.95" customHeight="1">
      <c r="J1029" s="1057"/>
      <c r="BO1029" s="1057"/>
    </row>
    <row r="1030" spans="10:67" s="920" customFormat="1" ht="18.95" customHeight="1">
      <c r="J1030" s="1057"/>
      <c r="BO1030" s="1057"/>
    </row>
    <row r="1031" spans="10:67" s="920" customFormat="1" ht="18.95" customHeight="1">
      <c r="J1031" s="1057"/>
      <c r="BO1031" s="1057"/>
    </row>
    <row r="1032" spans="10:67" s="920" customFormat="1" ht="18.95" customHeight="1">
      <c r="J1032" s="1057"/>
      <c r="BO1032" s="1057"/>
    </row>
    <row r="1033" spans="10:67" s="920" customFormat="1" ht="18.95" customHeight="1">
      <c r="J1033" s="1057"/>
      <c r="BO1033" s="1057"/>
    </row>
    <row r="1034" spans="10:67" s="920" customFormat="1" ht="18.95" customHeight="1">
      <c r="J1034" s="1057"/>
      <c r="BO1034" s="1057"/>
    </row>
    <row r="1035" spans="10:67" s="920" customFormat="1" ht="18.95" customHeight="1">
      <c r="J1035" s="1057"/>
      <c r="BO1035" s="1057"/>
    </row>
    <row r="1036" spans="10:67" s="920" customFormat="1" ht="18.95" customHeight="1">
      <c r="J1036" s="1057"/>
      <c r="BO1036" s="1057"/>
    </row>
    <row r="1037" spans="10:67" s="920" customFormat="1" ht="18.95" customHeight="1">
      <c r="J1037" s="1057"/>
      <c r="BO1037" s="1057"/>
    </row>
    <row r="1038" spans="10:67" s="920" customFormat="1" ht="18.95" customHeight="1">
      <c r="J1038" s="1057"/>
      <c r="BO1038" s="1057"/>
    </row>
    <row r="1039" spans="10:67" s="920" customFormat="1" ht="18.95" customHeight="1">
      <c r="J1039" s="1057"/>
      <c r="BO1039" s="1057"/>
    </row>
    <row r="1040" spans="10:67" s="920" customFormat="1" ht="18.95" customHeight="1">
      <c r="J1040" s="1057"/>
      <c r="BO1040" s="1057"/>
    </row>
    <row r="1041" spans="7:95" s="920" customFormat="1" ht="18.95" customHeight="1">
      <c r="J1041" s="1057"/>
      <c r="BO1041" s="1057"/>
    </row>
    <row r="1042" spans="7:95" s="920" customFormat="1" ht="18.95" customHeight="1">
      <c r="J1042" s="1057"/>
      <c r="BO1042" s="1057"/>
    </row>
    <row r="1043" spans="7:95" s="920" customFormat="1" ht="18.95" customHeight="1">
      <c r="J1043" s="1057"/>
      <c r="BO1043" s="1057"/>
    </row>
    <row r="1044" spans="7:95" s="920" customFormat="1" ht="18.95" customHeight="1">
      <c r="J1044" s="1057"/>
      <c r="BO1044" s="1057"/>
    </row>
    <row r="1045" spans="7:95" s="920" customFormat="1" ht="18.95" customHeight="1">
      <c r="J1045" s="1057"/>
      <c r="BO1045" s="1057"/>
    </row>
    <row r="1046" spans="7:95" s="920" customFormat="1" ht="18.95" customHeight="1">
      <c r="J1046" s="1057"/>
      <c r="BO1046" s="1057"/>
    </row>
    <row r="1047" spans="7:95" s="920" customFormat="1" ht="18.95" customHeight="1">
      <c r="J1047" s="1057"/>
      <c r="BO1047" s="1057"/>
    </row>
    <row r="1048" spans="7:95" s="920" customFormat="1" ht="18.95" customHeight="1">
      <c r="J1048" s="1057"/>
      <c r="BO1048" s="1057"/>
    </row>
    <row r="1049" spans="7:95" s="920" customFormat="1" ht="18.95" customHeight="1">
      <c r="J1049" s="1057"/>
      <c r="BO1049" s="1057"/>
    </row>
    <row r="1050" spans="7:95" s="920" customFormat="1" ht="18.95" customHeight="1">
      <c r="G1050" s="924" t="s">
        <v>3173</v>
      </c>
      <c r="H1050" s="1084"/>
      <c r="I1050" s="1426"/>
      <c r="J1050" s="1426"/>
      <c r="R1050" s="2371" t="s">
        <v>3718</v>
      </c>
    </row>
    <row r="1051" spans="7:95" s="920" customFormat="1" ht="18.95" customHeight="1">
      <c r="J1051" s="1057"/>
      <c r="BL1051" s="1057"/>
    </row>
    <row r="1052" spans="7:95" s="920" customFormat="1" ht="18.95" customHeight="1">
      <c r="I1052" s="2339" t="s">
        <v>3624</v>
      </c>
      <c r="J1052" s="2339"/>
      <c r="K1052" s="2339"/>
      <c r="L1052" s="2339"/>
      <c r="M1052" s="2339"/>
      <c r="N1052" s="2339"/>
      <c r="O1052" s="2339"/>
      <c r="P1052" s="2339"/>
      <c r="Q1052" s="2339"/>
      <c r="R1052" s="2339"/>
      <c r="S1052" s="2339"/>
      <c r="T1052" s="2339"/>
      <c r="U1052" s="2339"/>
      <c r="V1052" s="2339"/>
      <c r="W1052" s="2339"/>
      <c r="X1052" s="2339"/>
      <c r="Y1052" s="2339"/>
      <c r="Z1052" s="2339"/>
      <c r="AA1052" s="2339"/>
      <c r="AB1052" s="2339"/>
      <c r="AC1052" s="2339"/>
      <c r="AD1052" s="2339"/>
      <c r="AE1052" s="2339"/>
      <c r="AF1052" s="2339"/>
      <c r="AG1052" s="2339"/>
      <c r="AH1052" s="2339"/>
      <c r="AI1052" s="2339"/>
      <c r="AJ1052" s="2339"/>
      <c r="AK1052" s="2339"/>
      <c r="AL1052" s="2339"/>
      <c r="AM1052" s="2339"/>
      <c r="AN1052" s="2339"/>
      <c r="AO1052" s="2339"/>
      <c r="AP1052" s="2339"/>
      <c r="AQ1052" s="2339"/>
      <c r="AR1052" s="2339"/>
      <c r="AS1052" s="2339"/>
      <c r="AT1052" s="2339"/>
      <c r="AU1052" s="2339"/>
      <c r="AV1052" s="2339"/>
      <c r="AW1052" s="2339"/>
      <c r="AX1052" s="2339"/>
      <c r="AY1052" s="2339"/>
      <c r="AZ1052" s="2339"/>
      <c r="BA1052" s="2339"/>
      <c r="BB1052" s="2339"/>
      <c r="BL1052" s="1057"/>
    </row>
    <row r="1053" spans="7:95" s="920" customFormat="1" ht="18.95" customHeight="1">
      <c r="J1053" s="1057"/>
      <c r="BL1053" s="1057"/>
    </row>
    <row r="1054" spans="7:95" ht="5.0999999999999996" customHeight="1">
      <c r="G1054"/>
      <c r="H1054"/>
      <c r="I1054" s="2331"/>
      <c r="J1054" s="2326"/>
      <c r="K1054" s="2327"/>
      <c r="L1054" s="2327"/>
      <c r="M1054" s="2327"/>
      <c r="N1054" s="2327"/>
      <c r="O1054" s="2327"/>
      <c r="P1054" s="2327"/>
      <c r="Q1054" s="2327"/>
      <c r="R1054" s="2327"/>
      <c r="S1054" s="2328"/>
      <c r="T1054" s="2331"/>
      <c r="U1054" s="2331"/>
      <c r="V1054" s="2331"/>
      <c r="W1054" s="2331"/>
      <c r="X1054" s="2331"/>
      <c r="Y1054" s="2331"/>
      <c r="Z1054" s="2331"/>
      <c r="BI1054" s="920"/>
      <c r="BJ1054" s="920"/>
      <c r="BK1054" s="920"/>
      <c r="BL1054" s="920"/>
      <c r="BM1054" s="920"/>
      <c r="BN1054" s="920"/>
      <c r="BO1054" s="920"/>
      <c r="BP1054" s="920"/>
      <c r="BQ1054" s="920"/>
      <c r="BR1054" s="920"/>
      <c r="BS1054" s="920"/>
      <c r="BT1054" s="920"/>
      <c r="BU1054" s="920"/>
      <c r="CB1054" s="920"/>
      <c r="CC1054" s="920"/>
      <c r="CD1054" s="920"/>
      <c r="CE1054" s="920"/>
      <c r="CF1054" s="920"/>
      <c r="CG1054" s="920"/>
      <c r="CH1054" s="920"/>
      <c r="CI1054" s="920"/>
      <c r="CJ1054" s="920"/>
      <c r="CK1054" s="920"/>
      <c r="CL1054" s="920"/>
      <c r="CM1054" s="920"/>
      <c r="CN1054" s="920"/>
      <c r="CO1054" s="920"/>
      <c r="CP1054" s="920"/>
      <c r="CQ1054" s="920"/>
    </row>
    <row r="1055" spans="7:95" ht="18.95" customHeight="1">
      <c r="G1055"/>
      <c r="H1055"/>
      <c r="I1055" s="2331"/>
      <c r="J1055" s="907" t="s">
        <v>3106</v>
      </c>
      <c r="K1055" s="908"/>
      <c r="L1055" s="908"/>
      <c r="M1055" s="908"/>
      <c r="N1055" s="908"/>
      <c r="O1055" s="908"/>
      <c r="P1055" s="908"/>
      <c r="Q1055" s="908"/>
      <c r="R1055" s="908"/>
      <c r="S1055" s="909"/>
      <c r="T1055" s="1020" t="s">
        <v>2380</v>
      </c>
      <c r="U1055" s="1021"/>
      <c r="V1055" s="1021"/>
      <c r="W1055" s="1021"/>
      <c r="X1055" s="1021"/>
      <c r="Y1055" s="1021"/>
      <c r="Z1055" s="1021"/>
      <c r="AA1055" s="1021"/>
      <c r="AB1055" s="1022"/>
      <c r="AC1055" s="1020" t="s">
        <v>3217</v>
      </c>
      <c r="AD1055" s="1021"/>
      <c r="AE1055" s="1021"/>
      <c r="AF1055" s="1021"/>
      <c r="AG1055" s="1021"/>
      <c r="AH1055" s="1021"/>
      <c r="AI1055" s="1021"/>
      <c r="AJ1055" s="1021"/>
      <c r="AK1055" s="1022"/>
      <c r="AL1055" s="1394" t="s">
        <v>1519</v>
      </c>
      <c r="AM1055" s="1021"/>
      <c r="AN1055" s="1021"/>
      <c r="AO1055" s="1021"/>
      <c r="AP1055" s="1021"/>
      <c r="AQ1055" s="1023"/>
      <c r="AV1055" s="920"/>
      <c r="AW1055" s="920"/>
      <c r="AX1055" s="920"/>
      <c r="BG1055" s="920"/>
      <c r="BH1055" s="920"/>
      <c r="BI1055" s="920"/>
      <c r="BJ1055" s="920"/>
      <c r="BK1055" s="920"/>
      <c r="BL1055" s="920"/>
      <c r="BM1055" s="920"/>
      <c r="BN1055" s="920"/>
      <c r="BO1055" s="920"/>
      <c r="BP1055" s="920"/>
      <c r="BQ1055" s="920"/>
      <c r="BR1055" s="920"/>
      <c r="BS1055" s="920"/>
      <c r="BT1055" s="920"/>
      <c r="BU1055" s="920"/>
      <c r="BV1055" s="920"/>
      <c r="BW1055" s="920"/>
      <c r="BX1055" s="920"/>
      <c r="BY1055" s="920"/>
      <c r="BZ1055" s="920"/>
      <c r="CA1055" s="920"/>
      <c r="CB1055" s="920"/>
      <c r="CC1055" s="920"/>
      <c r="CD1055" s="920"/>
      <c r="CE1055" s="920"/>
      <c r="CF1055" s="920"/>
      <c r="CG1055" s="920"/>
      <c r="CH1055" s="920"/>
      <c r="CI1055" s="920"/>
      <c r="CJ1055" s="920"/>
      <c r="CK1055" s="920"/>
      <c r="CL1055" s="920"/>
      <c r="CM1055" s="920"/>
      <c r="CN1055" s="920"/>
      <c r="CO1055" s="920"/>
      <c r="CP1055" s="920"/>
      <c r="CQ1055" s="920"/>
    </row>
    <row r="1056" spans="7:95" ht="9.9499999999999993" customHeight="1">
      <c r="G1056"/>
      <c r="H1056"/>
      <c r="I1056" s="916"/>
      <c r="J1056" s="2331"/>
      <c r="K1056" s="2331"/>
      <c r="L1056" s="2331"/>
      <c r="M1056" s="2331"/>
      <c r="N1056" s="2331"/>
      <c r="O1056" s="2331"/>
      <c r="P1056" s="2331"/>
      <c r="Q1056" s="2331"/>
      <c r="R1056" s="2331"/>
      <c r="S1056" s="2331"/>
      <c r="T1056" s="1317"/>
      <c r="U1056" s="1317"/>
      <c r="V1056" s="1317"/>
      <c r="W1056" s="1317"/>
      <c r="X1056" s="1317"/>
      <c r="Y1056" s="1317"/>
      <c r="Z1056" s="1317"/>
      <c r="AA1056" s="1317"/>
      <c r="AB1056" s="1317"/>
      <c r="AC1056" s="1317"/>
      <c r="AD1056" s="1317"/>
      <c r="AE1056" s="1317"/>
      <c r="AF1056" s="1317"/>
      <c r="AG1056" s="1317"/>
      <c r="AH1056" s="1317"/>
      <c r="AI1056" s="1316"/>
      <c r="AJ1056" s="1316"/>
      <c r="AK1056" s="1316"/>
      <c r="AL1056" s="1316"/>
      <c r="AM1056" s="1316"/>
      <c r="AN1056" s="1316"/>
      <c r="AO1056" s="1316"/>
      <c r="AP1056" s="1316"/>
      <c r="AQ1056" s="1316"/>
      <c r="AR1056" s="1316"/>
      <c r="AS1056" s="1316"/>
      <c r="AT1056" s="1316"/>
      <c r="AU1056" s="1316"/>
      <c r="AV1056" s="1316"/>
      <c r="AW1056" s="1316"/>
      <c r="AX1056" s="1316"/>
      <c r="AY1056" s="1316"/>
      <c r="AZ1056" s="1316"/>
      <c r="BA1056" s="1316"/>
      <c r="BB1056" s="1316"/>
      <c r="BC1056" s="1316"/>
      <c r="BD1056" s="1316"/>
      <c r="BE1056" s="1316"/>
      <c r="BF1056" s="1316"/>
      <c r="BG1056" s="1316"/>
      <c r="BH1056" s="1316"/>
      <c r="BI1056" s="1316"/>
      <c r="BJ1056" s="1316"/>
      <c r="BK1056" s="1316"/>
      <c r="BL1056" s="1316"/>
      <c r="BM1056" s="1316"/>
      <c r="BN1056" s="1316"/>
      <c r="BO1056" s="1316"/>
      <c r="BP1056" s="1316"/>
      <c r="BQ1056" s="1316"/>
      <c r="BR1056" s="1316"/>
      <c r="BS1056" s="1316"/>
      <c r="BT1056" s="1316"/>
      <c r="BU1056" s="1316"/>
      <c r="BV1056" s="1316"/>
      <c r="BW1056" s="1316"/>
      <c r="BX1056" s="1316"/>
      <c r="BY1056" s="942"/>
      <c r="BZ1056" s="920"/>
      <c r="CA1056" s="920"/>
      <c r="CB1056" s="920"/>
      <c r="CC1056" s="920"/>
      <c r="CD1056" s="920"/>
      <c r="CE1056" s="920"/>
      <c r="CF1056" s="920"/>
      <c r="CG1056" s="920"/>
      <c r="CH1056" s="920"/>
      <c r="CI1056" s="920"/>
      <c r="CJ1056" s="920"/>
      <c r="CK1056" s="920"/>
      <c r="CL1056" s="920"/>
      <c r="CM1056" s="920"/>
      <c r="CN1056" s="920"/>
      <c r="CO1056" s="920"/>
      <c r="CP1056" s="920"/>
      <c r="CQ1056" s="920"/>
    </row>
    <row r="1057" spans="8:77" s="920" customFormat="1" ht="18.95" customHeight="1">
      <c r="H1057" s="1084"/>
      <c r="I1057" s="1453"/>
      <c r="J1057" s="1450" t="s">
        <v>1553</v>
      </c>
      <c r="K1057" s="752"/>
      <c r="L1057" s="938"/>
      <c r="M1057" s="938"/>
      <c r="O1057" s="2890" t="s">
        <v>1179</v>
      </c>
      <c r="P1057" s="2891"/>
      <c r="Q1057" s="2891"/>
      <c r="R1057" s="2892"/>
      <c r="S1057" s="986" t="s">
        <v>1180</v>
      </c>
      <c r="T1057" s="920" t="s">
        <v>737</v>
      </c>
      <c r="U1057" s="951" t="s">
        <v>1539</v>
      </c>
      <c r="V1057" s="974"/>
      <c r="AA1057" s="1256" t="s">
        <v>1630</v>
      </c>
      <c r="AB1057" s="1056"/>
      <c r="AC1057" s="1056"/>
      <c r="AF1057" s="1154" t="s">
        <v>1845</v>
      </c>
      <c r="AG1057" s="1155"/>
      <c r="AH1057" s="1155"/>
      <c r="AI1057" s="1155"/>
      <c r="AJ1057" s="1155"/>
      <c r="AK1057" s="1156"/>
      <c r="AL1057" s="986" t="s">
        <v>912</v>
      </c>
      <c r="AM1057" s="920" t="s">
        <v>737</v>
      </c>
      <c r="AN1057" s="951" t="s">
        <v>3088</v>
      </c>
      <c r="AQ1057" s="974"/>
      <c r="BD1057" s="926" t="s">
        <v>1712</v>
      </c>
      <c r="BE1057" s="927"/>
      <c r="BF1057" s="928"/>
      <c r="BG1057" s="926" t="s">
        <v>1537</v>
      </c>
      <c r="BH1057" s="927"/>
      <c r="BI1057" s="928"/>
      <c r="BJ1057" s="926" t="s">
        <v>1538</v>
      </c>
      <c r="BK1057" s="927"/>
      <c r="BL1057" s="928"/>
      <c r="BY1057" s="937"/>
    </row>
    <row r="1058" spans="8:77" s="920" customFormat="1" ht="9.9499999999999993" customHeight="1">
      <c r="H1058" s="1084"/>
      <c r="I1058" s="1453"/>
      <c r="J1058" s="1451"/>
      <c r="AA1058" s="2325"/>
      <c r="BY1058" s="937"/>
    </row>
    <row r="1059" spans="8:77" s="920" customFormat="1" ht="18.95" customHeight="1">
      <c r="H1059" s="1084"/>
      <c r="I1059" s="1453"/>
      <c r="J1059" s="1445" t="s">
        <v>2376</v>
      </c>
      <c r="K1059" s="1446"/>
      <c r="L1059" s="1446"/>
      <c r="M1059" s="959"/>
      <c r="N1059" s="946" t="s">
        <v>1115</v>
      </c>
      <c r="O1059" s="2890" t="s">
        <v>1179</v>
      </c>
      <c r="P1059" s="2891"/>
      <c r="Q1059" s="2891"/>
      <c r="R1059" s="2892"/>
      <c r="S1059" s="986" t="s">
        <v>1180</v>
      </c>
      <c r="T1059" s="987" t="s">
        <v>1178</v>
      </c>
      <c r="U1059" s="2890" t="s">
        <v>1179</v>
      </c>
      <c r="V1059" s="2891"/>
      <c r="W1059" s="2891"/>
      <c r="X1059" s="2892"/>
      <c r="Y1059" s="986" t="s">
        <v>1180</v>
      </c>
      <c r="AA1059" s="1256" t="s">
        <v>1647</v>
      </c>
      <c r="AB1059" s="1056"/>
      <c r="AC1059" s="1056"/>
      <c r="AD1059" s="938"/>
      <c r="AF1059" s="1154" t="s">
        <v>2298</v>
      </c>
      <c r="AG1059" s="1155"/>
      <c r="AH1059" s="1155"/>
      <c r="AI1059" s="1155"/>
      <c r="AJ1059" s="1155"/>
      <c r="AK1059" s="1156"/>
      <c r="AL1059" s="986" t="s">
        <v>912</v>
      </c>
      <c r="AM1059" s="1049"/>
      <c r="AN1059" s="1452" t="s">
        <v>2364</v>
      </c>
      <c r="AO1059" s="1056"/>
      <c r="AP1059" s="1056"/>
      <c r="AQ1059" s="2890" t="s">
        <v>2365</v>
      </c>
      <c r="AR1059" s="2891"/>
      <c r="AS1059" s="2891"/>
      <c r="AT1059" s="2891"/>
      <c r="AU1059" s="2892"/>
      <c r="BE1059" s="1049"/>
      <c r="BY1059" s="937"/>
    </row>
    <row r="1060" spans="8:77" s="920" customFormat="1" ht="18.95" customHeight="1">
      <c r="H1060" s="1084"/>
      <c r="I1060" s="1453"/>
      <c r="J1060" s="1049" t="s">
        <v>3107</v>
      </c>
      <c r="BY1060" s="937"/>
    </row>
    <row r="1061" spans="8:77" s="920" customFormat="1" ht="18.95" customHeight="1">
      <c r="H1061" s="1084"/>
      <c r="I1061" s="1453"/>
      <c r="J1061" s="1365" t="s">
        <v>2166</v>
      </c>
      <c r="BY1061" s="937"/>
    </row>
    <row r="1062" spans="8:77" s="920" customFormat="1" ht="5.0999999999999996" customHeight="1">
      <c r="H1062" s="1084"/>
      <c r="I1062" s="1453"/>
      <c r="J1062" s="1426"/>
      <c r="BY1062" s="937"/>
    </row>
    <row r="1063" spans="8:77" s="920" customFormat="1" ht="18.95" customHeight="1">
      <c r="H1063" s="1084"/>
      <c r="I1063" s="1453"/>
      <c r="J1063" s="2880" t="s">
        <v>1559</v>
      </c>
      <c r="K1063" s="2810" t="s">
        <v>2142</v>
      </c>
      <c r="L1063" s="2799"/>
      <c r="M1063" s="2810" t="s">
        <v>2377</v>
      </c>
      <c r="N1063" s="2848"/>
      <c r="O1063" s="2848"/>
      <c r="P1063" s="2799"/>
      <c r="Q1063" s="2810" t="s">
        <v>2374</v>
      </c>
      <c r="R1063" s="2848"/>
      <c r="S1063" s="2848"/>
      <c r="T1063" s="2799"/>
      <c r="U1063" s="2810" t="s">
        <v>1647</v>
      </c>
      <c r="V1063" s="2882"/>
      <c r="W1063" s="2882"/>
      <c r="X1063" s="2882"/>
      <c r="Y1063" s="2882"/>
      <c r="Z1063" s="2812"/>
      <c r="AA1063" s="2810" t="s">
        <v>3091</v>
      </c>
      <c r="AB1063" s="2811"/>
      <c r="AC1063" s="2811"/>
      <c r="AD1063" s="2811"/>
      <c r="AE1063" s="2812"/>
      <c r="AF1063" s="2810" t="s">
        <v>2364</v>
      </c>
      <c r="AG1063" s="2882"/>
      <c r="AH1063" s="2882"/>
      <c r="AI1063" s="2882"/>
      <c r="AJ1063" s="2812"/>
      <c r="AK1063" s="929" t="s">
        <v>1586</v>
      </c>
      <c r="AL1063" s="930"/>
      <c r="AM1063" s="930"/>
      <c r="AN1063" s="930"/>
      <c r="AO1063" s="930"/>
      <c r="AP1063" s="930"/>
      <c r="AQ1063" s="930"/>
      <c r="AR1063" s="930"/>
      <c r="AS1063" s="930"/>
      <c r="AT1063" s="931"/>
      <c r="AU1063" s="930"/>
      <c r="AV1063" s="931"/>
      <c r="AW1063" s="2810" t="s">
        <v>2080</v>
      </c>
      <c r="AX1063" s="2882"/>
      <c r="AY1063" s="2812"/>
      <c r="AZ1063" s="2810" t="s">
        <v>1775</v>
      </c>
      <c r="BA1063" s="2882"/>
      <c r="BB1063" s="2812"/>
      <c r="BC1063" s="2810" t="s">
        <v>1760</v>
      </c>
      <c r="BD1063" s="2848"/>
      <c r="BE1063" s="2848"/>
      <c r="BF1063" s="2799"/>
      <c r="BG1063" s="2810" t="s">
        <v>1748</v>
      </c>
      <c r="BH1063" s="2848"/>
      <c r="BI1063" s="2848"/>
      <c r="BJ1063" s="2799"/>
      <c r="BK1063" s="2947"/>
      <c r="BY1063" s="937"/>
    </row>
    <row r="1064" spans="8:77" s="920" customFormat="1" ht="18.95" customHeight="1">
      <c r="H1064" s="1084"/>
      <c r="I1064" s="1453"/>
      <c r="J1064" s="2881"/>
      <c r="K1064" s="2800"/>
      <c r="L1064" s="2802"/>
      <c r="M1064" s="2800"/>
      <c r="N1064" s="2801"/>
      <c r="O1064" s="2801"/>
      <c r="P1064" s="2802"/>
      <c r="Q1064" s="2800"/>
      <c r="R1064" s="2801"/>
      <c r="S1064" s="2801"/>
      <c r="T1064" s="2802"/>
      <c r="U1064" s="2813"/>
      <c r="V1064" s="2814"/>
      <c r="W1064" s="2814"/>
      <c r="X1064" s="2814"/>
      <c r="Y1064" s="2814"/>
      <c r="Z1064" s="2815"/>
      <c r="AA1064" s="2813"/>
      <c r="AB1064" s="2814"/>
      <c r="AC1064" s="2814"/>
      <c r="AD1064" s="2814"/>
      <c r="AE1064" s="2815"/>
      <c r="AF1064" s="2813"/>
      <c r="AG1064" s="2814"/>
      <c r="AH1064" s="2814"/>
      <c r="AI1064" s="2814"/>
      <c r="AJ1064" s="2815"/>
      <c r="AK1064" s="929" t="s">
        <v>699</v>
      </c>
      <c r="AL1064" s="930"/>
      <c r="AM1064" s="930"/>
      <c r="AN1064" s="931"/>
      <c r="AO1064" s="929" t="s">
        <v>700</v>
      </c>
      <c r="AP1064" s="930"/>
      <c r="AQ1064" s="931"/>
      <c r="AR1064" s="929" t="s">
        <v>1697</v>
      </c>
      <c r="AS1064" s="930"/>
      <c r="AT1064" s="930"/>
      <c r="AU1064" s="930"/>
      <c r="AV1064" s="931"/>
      <c r="AW1064" s="2813"/>
      <c r="AX1064" s="2814"/>
      <c r="AY1064" s="2815"/>
      <c r="AZ1064" s="2813"/>
      <c r="BA1064" s="2814"/>
      <c r="BB1064" s="2815"/>
      <c r="BC1064" s="2800"/>
      <c r="BD1064" s="2801"/>
      <c r="BE1064" s="2801"/>
      <c r="BF1064" s="2802"/>
      <c r="BG1064" s="2800"/>
      <c r="BH1064" s="2801"/>
      <c r="BI1064" s="2801"/>
      <c r="BJ1064" s="2802"/>
      <c r="BK1064" s="2948"/>
      <c r="BY1064" s="937"/>
    </row>
    <row r="1065" spans="8:77" s="920" customFormat="1" ht="18.95" customHeight="1">
      <c r="H1065" s="1084"/>
      <c r="I1065" s="1453"/>
      <c r="J1065" s="1449" t="s">
        <v>1759</v>
      </c>
      <c r="K1065" s="954" t="s">
        <v>1663</v>
      </c>
      <c r="L1065" s="971"/>
      <c r="M1065" s="2974" t="s">
        <v>1179</v>
      </c>
      <c r="N1065" s="2978"/>
      <c r="O1065" s="2978"/>
      <c r="P1065" s="2976"/>
      <c r="Q1065" s="2974" t="s">
        <v>1570</v>
      </c>
      <c r="R1065" s="2978"/>
      <c r="S1065" s="2978"/>
      <c r="T1065" s="2976"/>
      <c r="U1065" s="2944" t="s">
        <v>2299</v>
      </c>
      <c r="V1065" s="2945"/>
      <c r="W1065" s="2945"/>
      <c r="X1065" s="2945"/>
      <c r="Y1065" s="2945"/>
      <c r="Z1065" s="2946"/>
      <c r="AA1065" s="2890" t="s">
        <v>2350</v>
      </c>
      <c r="AB1065" s="2891"/>
      <c r="AC1065" s="2891"/>
      <c r="AD1065" s="2891"/>
      <c r="AE1065" s="2892"/>
      <c r="AF1065" s="2890" t="s">
        <v>2365</v>
      </c>
      <c r="AG1065" s="2891"/>
      <c r="AH1065" s="2891"/>
      <c r="AI1065" s="2891"/>
      <c r="AJ1065" s="2892"/>
      <c r="AK1065" s="2285" t="s">
        <v>1560</v>
      </c>
      <c r="AL1065" s="2382"/>
      <c r="AM1065" s="2382"/>
      <c r="AN1065" s="2383"/>
      <c r="AO1065" s="2832">
        <v>12345</v>
      </c>
      <c r="AP1065" s="2806"/>
      <c r="AQ1065" s="2793"/>
      <c r="AR1065" s="2929" t="s">
        <v>1691</v>
      </c>
      <c r="AS1065" s="2930"/>
      <c r="AT1065" s="2930"/>
      <c r="AU1065" s="2930"/>
      <c r="AV1065" s="2931"/>
      <c r="AW1065" s="2929" t="s">
        <v>1704</v>
      </c>
      <c r="AX1065" s="2930"/>
      <c r="AY1065" s="2931"/>
      <c r="AZ1065" s="2929">
        <v>14</v>
      </c>
      <c r="BA1065" s="2930"/>
      <c r="BB1065" s="2931"/>
      <c r="BC1065" s="2974" t="s">
        <v>1179</v>
      </c>
      <c r="BD1065" s="2978"/>
      <c r="BE1065" s="2978"/>
      <c r="BF1065" s="2976"/>
      <c r="BG1065" s="2974" t="s">
        <v>1521</v>
      </c>
      <c r="BH1065" s="2978"/>
      <c r="BI1065" s="2978"/>
      <c r="BJ1065" s="2976"/>
      <c r="BK1065" s="990" t="s">
        <v>1180</v>
      </c>
      <c r="BY1065" s="937"/>
    </row>
    <row r="1066" spans="8:77" s="920" customFormat="1" ht="18.95" customHeight="1">
      <c r="H1066" s="1084"/>
      <c r="I1066" s="1453"/>
      <c r="J1066" s="1449" t="s">
        <v>1759</v>
      </c>
      <c r="K1066" s="954" t="s">
        <v>1663</v>
      </c>
      <c r="L1066" s="971"/>
      <c r="M1066" s="2890" t="s">
        <v>1179</v>
      </c>
      <c r="N1066" s="2891"/>
      <c r="O1066" s="2891"/>
      <c r="P1066" s="2892"/>
      <c r="Q1066" s="2890" t="s">
        <v>1570</v>
      </c>
      <c r="R1066" s="2891"/>
      <c r="S1066" s="2891"/>
      <c r="T1066" s="2892"/>
      <c r="U1066" s="2944" t="s">
        <v>2299</v>
      </c>
      <c r="V1066" s="2945"/>
      <c r="W1066" s="2945"/>
      <c r="X1066" s="2945"/>
      <c r="Y1066" s="2945"/>
      <c r="Z1066" s="2946"/>
      <c r="AA1066" s="2890" t="s">
        <v>2350</v>
      </c>
      <c r="AB1066" s="2891"/>
      <c r="AC1066" s="2891"/>
      <c r="AD1066" s="2891"/>
      <c r="AE1066" s="2892"/>
      <c r="AF1066" s="2890" t="s">
        <v>2366</v>
      </c>
      <c r="AG1066" s="2891"/>
      <c r="AH1066" s="2891"/>
      <c r="AI1066" s="2891"/>
      <c r="AJ1066" s="2892"/>
      <c r="AK1066" s="932" t="s">
        <v>1560</v>
      </c>
      <c r="AL1066" s="933"/>
      <c r="AM1066" s="933"/>
      <c r="AN1066" s="934"/>
      <c r="AO1066" s="2831">
        <v>12345</v>
      </c>
      <c r="AP1066" s="2808"/>
      <c r="AQ1066" s="2809"/>
      <c r="AR1066" s="2932" t="s">
        <v>1691</v>
      </c>
      <c r="AS1066" s="2933"/>
      <c r="AT1066" s="2933"/>
      <c r="AU1066" s="2933"/>
      <c r="AV1066" s="2934"/>
      <c r="AW1066" s="2932" t="s">
        <v>1704</v>
      </c>
      <c r="AX1066" s="2933"/>
      <c r="AY1066" s="2934"/>
      <c r="AZ1066" s="2932">
        <v>14</v>
      </c>
      <c r="BA1066" s="2933"/>
      <c r="BB1066" s="2934"/>
      <c r="BC1066" s="2890" t="s">
        <v>1179</v>
      </c>
      <c r="BD1066" s="2891"/>
      <c r="BE1066" s="2891"/>
      <c r="BF1066" s="2892"/>
      <c r="BG1066" s="2890" t="s">
        <v>1521</v>
      </c>
      <c r="BH1066" s="2891"/>
      <c r="BI1066" s="2891"/>
      <c r="BJ1066" s="2892"/>
      <c r="BK1066" s="991"/>
      <c r="BY1066" s="937"/>
    </row>
    <row r="1067" spans="8:77" s="920" customFormat="1" ht="5.0999999999999996" customHeight="1">
      <c r="H1067" s="1084"/>
      <c r="I1067" s="1453"/>
      <c r="J1067" s="1057"/>
      <c r="K1067" s="1057"/>
      <c r="Q1067" s="1057"/>
      <c r="R1067" s="1057"/>
      <c r="S1067" s="1057"/>
      <c r="T1067" s="1057"/>
      <c r="BY1067" s="937"/>
    </row>
    <row r="1068" spans="8:77" s="920" customFormat="1" ht="5.0999999999999996" customHeight="1">
      <c r="H1068" s="1084"/>
      <c r="I1068" s="1453"/>
      <c r="J1068" s="1366"/>
      <c r="K1068" s="1366"/>
      <c r="L1068" s="1366"/>
      <c r="M1068" s="1366"/>
      <c r="N1068" s="1366"/>
      <c r="O1068" s="1366"/>
      <c r="P1068" s="1366"/>
      <c r="Q1068" s="1366"/>
      <c r="R1068" s="1366"/>
      <c r="S1068" s="1366"/>
      <c r="T1068" s="1366"/>
      <c r="U1068" s="1366"/>
      <c r="V1068" s="1366"/>
      <c r="W1068" s="1366"/>
      <c r="X1068" s="1366"/>
      <c r="Y1068" s="1366"/>
      <c r="Z1068" s="1366"/>
      <c r="AA1068" s="1366"/>
      <c r="AB1068" s="1366"/>
      <c r="AC1068" s="1366"/>
      <c r="AD1068" s="1366"/>
      <c r="AE1068" s="1366"/>
      <c r="AF1068" s="1366"/>
      <c r="AG1068" s="1366"/>
      <c r="AH1068" s="1366"/>
      <c r="AI1068" s="1366"/>
      <c r="AJ1068" s="1366"/>
      <c r="AK1068" s="1366"/>
      <c r="AL1068" s="1366"/>
      <c r="AM1068" s="1366"/>
      <c r="AN1068" s="1366"/>
      <c r="AO1068" s="1366"/>
      <c r="AP1068" s="1366"/>
      <c r="AQ1068" s="1366"/>
      <c r="AR1068" s="1366"/>
      <c r="AS1068" s="1366"/>
      <c r="AT1068" s="1366"/>
      <c r="AU1068" s="1366"/>
      <c r="AV1068" s="1366"/>
      <c r="AW1068" s="1366"/>
      <c r="AX1068" s="1366"/>
      <c r="AY1068" s="1366"/>
      <c r="AZ1068" s="1366"/>
      <c r="BA1068" s="1366"/>
      <c r="BB1068" s="1366"/>
      <c r="BC1068" s="1366"/>
      <c r="BD1068" s="1366"/>
      <c r="BE1068" s="1366"/>
      <c r="BF1068" s="1366"/>
      <c r="BG1068" s="1366"/>
      <c r="BH1068" s="1366"/>
      <c r="BI1068" s="1366"/>
      <c r="BJ1068" s="1366"/>
      <c r="BK1068" s="1366"/>
      <c r="BY1068" s="937"/>
    </row>
    <row r="1069" spans="8:77" s="920" customFormat="1" ht="18.95" customHeight="1">
      <c r="H1069" s="1084"/>
      <c r="I1069" s="1453"/>
      <c r="J1069" s="1366"/>
      <c r="K1069" s="1366"/>
      <c r="L1069" s="1366"/>
      <c r="M1069" s="1366"/>
      <c r="N1069" s="1366"/>
      <c r="O1069" s="1366"/>
      <c r="P1069" s="1366"/>
      <c r="Q1069" s="1366"/>
      <c r="R1069" s="1366"/>
      <c r="S1069" s="1366"/>
      <c r="T1069" s="1366"/>
      <c r="U1069" s="1366"/>
      <c r="V1069" s="1366"/>
      <c r="W1069" s="1366"/>
      <c r="X1069" s="1366"/>
      <c r="Y1069" s="1366"/>
      <c r="Z1069" s="1366"/>
      <c r="AA1069" s="1366"/>
      <c r="AB1069" s="1366"/>
      <c r="AC1069" s="1366"/>
      <c r="AD1069" s="1366"/>
      <c r="AE1069" s="1366"/>
      <c r="AF1069" s="1366"/>
      <c r="AG1069" s="1366"/>
      <c r="AH1069" s="1366"/>
      <c r="AI1069" s="1366"/>
      <c r="AJ1069" s="1366"/>
      <c r="AK1069" s="1366"/>
      <c r="AL1069" s="1366"/>
      <c r="AM1069" s="1366"/>
      <c r="AN1069" s="1366"/>
      <c r="AO1069" s="1366"/>
      <c r="AP1069" s="1366"/>
      <c r="AQ1069" s="1366"/>
      <c r="AR1069" s="1366"/>
      <c r="AS1069" s="1366"/>
      <c r="AT1069" s="1366"/>
      <c r="AU1069" s="1366"/>
      <c r="AV1069" s="1366"/>
      <c r="AW1069" s="1217" t="s">
        <v>1606</v>
      </c>
      <c r="AX1069" s="1217"/>
      <c r="AY1069" s="1366"/>
      <c r="AZ1069" s="2928">
        <f>AZ1066+AZ1065</f>
        <v>28</v>
      </c>
      <c r="BA1069" s="2884"/>
      <c r="BB1069" s="2885"/>
      <c r="BC1069" s="1366"/>
      <c r="BD1069" s="1366"/>
      <c r="BE1069" s="1366"/>
      <c r="BF1069" s="1366"/>
      <c r="BG1069" s="1366"/>
      <c r="BH1069" s="1366"/>
      <c r="BI1069" s="1366"/>
      <c r="BJ1069" s="1366"/>
      <c r="BK1069" s="1366"/>
      <c r="BY1069" s="937"/>
    </row>
    <row r="1070" spans="8:77" s="920" customFormat="1" ht="5.0999999999999996" customHeight="1">
      <c r="H1070" s="1084"/>
      <c r="I1070" s="1453"/>
      <c r="J1070" s="1366"/>
      <c r="K1070" s="1366"/>
      <c r="L1070" s="1366"/>
      <c r="M1070" s="1366"/>
      <c r="N1070" s="1366"/>
      <c r="O1070" s="1366"/>
      <c r="P1070" s="1366"/>
      <c r="Q1070" s="1366"/>
      <c r="R1070" s="1366"/>
      <c r="S1070" s="1366"/>
      <c r="T1070" s="1366"/>
      <c r="U1070" s="1366"/>
      <c r="V1070" s="1366"/>
      <c r="W1070" s="1366"/>
      <c r="X1070" s="1366"/>
      <c r="Y1070" s="1366"/>
      <c r="Z1070" s="1366"/>
      <c r="AA1070" s="1366"/>
      <c r="AB1070" s="1366"/>
      <c r="AC1070" s="1366"/>
      <c r="AD1070" s="1366"/>
      <c r="AE1070" s="1366"/>
      <c r="AF1070" s="1366"/>
      <c r="AG1070" s="1366"/>
      <c r="AH1070" s="1366"/>
      <c r="AI1070" s="1366"/>
      <c r="AJ1070" s="1366"/>
      <c r="AK1070" s="1366"/>
      <c r="AL1070" s="1366"/>
      <c r="AM1070" s="1366"/>
      <c r="AN1070" s="1366"/>
      <c r="AO1070" s="1366"/>
      <c r="AP1070" s="1366"/>
      <c r="AQ1070" s="1366"/>
      <c r="AR1070" s="1366"/>
      <c r="AS1070" s="1366"/>
      <c r="AT1070" s="1366"/>
      <c r="AU1070" s="1366"/>
      <c r="AV1070" s="1366"/>
      <c r="AW1070" s="1366"/>
      <c r="AX1070" s="1366"/>
      <c r="AY1070" s="1366"/>
      <c r="AZ1070" s="1366"/>
      <c r="BA1070" s="1366"/>
      <c r="BB1070" s="1366"/>
      <c r="BC1070" s="1366"/>
      <c r="BD1070" s="1366"/>
      <c r="BE1070" s="1366"/>
      <c r="BF1070" s="1366"/>
      <c r="BG1070" s="1366"/>
      <c r="BH1070" s="1366"/>
      <c r="BI1070" s="1366"/>
      <c r="BJ1070" s="1366"/>
      <c r="BK1070" s="1366"/>
      <c r="BY1070" s="937"/>
    </row>
    <row r="1071" spans="8:77" s="920" customFormat="1" ht="18.95" customHeight="1">
      <c r="H1071" s="1084"/>
      <c r="I1071" s="1453"/>
      <c r="J1071" s="1426"/>
      <c r="K1071" s="1426"/>
      <c r="L1071" s="1426"/>
      <c r="M1071" s="1426"/>
      <c r="N1071" s="1426"/>
      <c r="BY1071" s="937"/>
    </row>
    <row r="1072" spans="8:77" s="920" customFormat="1" ht="18.95" customHeight="1">
      <c r="H1072" s="1084"/>
      <c r="I1072" s="1453"/>
      <c r="J1072" s="910" t="s">
        <v>1522</v>
      </c>
      <c r="K1072" s="752"/>
      <c r="L1072" s="752"/>
      <c r="M1072" s="752"/>
      <c r="N1072" s="2868" t="s">
        <v>3410</v>
      </c>
      <c r="O1072" s="2869"/>
      <c r="P1072" s="2870"/>
      <c r="Q1072" s="946" t="s">
        <v>1115</v>
      </c>
      <c r="R1072" s="2865" t="s">
        <v>1523</v>
      </c>
      <c r="S1072" s="2866"/>
      <c r="T1072" s="2867"/>
      <c r="U1072" s="946" t="s">
        <v>1115</v>
      </c>
      <c r="V1072" s="2865" t="s">
        <v>1524</v>
      </c>
      <c r="W1072" s="2866"/>
      <c r="X1072" s="2867"/>
      <c r="Y1072" s="946" t="s">
        <v>1115</v>
      </c>
      <c r="Z1072" s="1046" t="s">
        <v>2116</v>
      </c>
      <c r="AA1072" s="1047"/>
      <c r="AB1072" s="1048"/>
      <c r="AD1072" s="949" t="s">
        <v>3058</v>
      </c>
      <c r="AE1072" s="486"/>
      <c r="AF1072" s="486"/>
      <c r="AG1072" s="2010" t="s">
        <v>3059</v>
      </c>
      <c r="AH1072" s="2011"/>
      <c r="AI1072" s="2011"/>
      <c r="AJ1072" s="2011"/>
      <c r="AK1072" s="2011"/>
      <c r="AL1072" s="2012"/>
      <c r="AM1072" s="1049" t="s">
        <v>3489</v>
      </c>
      <c r="BY1072" s="937"/>
    </row>
    <row r="1073" spans="8:77" s="920" customFormat="1" ht="18.95" customHeight="1" thickBot="1">
      <c r="H1073" s="1084"/>
      <c r="I1073" s="1453"/>
      <c r="J1073" s="1444"/>
      <c r="K1073" s="1444"/>
      <c r="L1073" s="1444"/>
      <c r="M1073" s="1444"/>
      <c r="N1073" s="1444"/>
      <c r="O1073" s="1444"/>
      <c r="P1073" s="1444"/>
      <c r="Q1073" s="1444"/>
      <c r="R1073" s="1444"/>
      <c r="S1073" s="1444"/>
      <c r="T1073" s="1444"/>
      <c r="U1073" s="1444"/>
      <c r="V1073" s="1444"/>
      <c r="W1073" s="1444"/>
      <c r="X1073" s="1444"/>
      <c r="Y1073" s="1444"/>
      <c r="Z1073" s="1444"/>
      <c r="AA1073" s="1444"/>
      <c r="AB1073" s="1444"/>
      <c r="AC1073" s="1444"/>
      <c r="AD1073" s="1444"/>
      <c r="AE1073" s="1444"/>
      <c r="AF1073" s="1444"/>
      <c r="AG1073" s="1444"/>
      <c r="AH1073" s="1444"/>
      <c r="AI1073" s="1444"/>
      <c r="AJ1073" s="1444"/>
      <c r="AK1073" s="1444"/>
      <c r="AL1073" s="1444"/>
      <c r="AM1073" s="1444"/>
      <c r="AN1073" s="1444"/>
      <c r="AO1073" s="1444"/>
      <c r="AP1073" s="1444"/>
      <c r="AQ1073" s="1444"/>
      <c r="AR1073" s="1444"/>
      <c r="AS1073" s="1444"/>
      <c r="AT1073" s="1444"/>
      <c r="AU1073" s="1444"/>
      <c r="AV1073" s="1444"/>
      <c r="AW1073" s="1444"/>
      <c r="AX1073" s="1444"/>
      <c r="AY1073" s="1444"/>
      <c r="AZ1073" s="1444"/>
      <c r="BA1073" s="1444"/>
      <c r="BB1073" s="1444"/>
      <c r="BC1073" s="1444"/>
      <c r="BD1073" s="1444"/>
      <c r="BE1073" s="1444"/>
      <c r="BF1073" s="1444"/>
      <c r="BG1073" s="1444"/>
      <c r="BH1073" s="1444"/>
      <c r="BI1073" s="1444"/>
      <c r="BJ1073" s="1444"/>
      <c r="BK1073" s="1444"/>
      <c r="BL1073" s="1444"/>
      <c r="BM1073" s="1444"/>
      <c r="BN1073" s="1444"/>
      <c r="BO1073" s="1444"/>
      <c r="BP1073" s="1444"/>
      <c r="BQ1073" s="1444"/>
      <c r="BR1073" s="1444"/>
      <c r="BS1073" s="1444"/>
      <c r="BT1073" s="1444"/>
      <c r="BU1073" s="1444"/>
      <c r="BV1073" s="1444"/>
      <c r="BW1073" s="1444"/>
      <c r="BX1073" s="1444"/>
      <c r="BY1073" s="937"/>
    </row>
    <row r="1074" spans="8:77" s="920" customFormat="1" ht="18.95" customHeight="1">
      <c r="H1074" s="1084"/>
      <c r="I1074" s="1453"/>
      <c r="J1074" s="1045"/>
      <c r="K1074" s="1045"/>
      <c r="L1074" s="1045"/>
      <c r="M1074" s="1045"/>
      <c r="N1074" s="1045"/>
      <c r="O1074" s="1045"/>
      <c r="P1074" s="1045"/>
      <c r="Q1074" s="1045"/>
      <c r="R1074" s="1045"/>
      <c r="S1074" s="1045"/>
      <c r="T1074" s="1045"/>
      <c r="U1074" s="1045"/>
      <c r="V1074" s="1045"/>
      <c r="W1074" s="1045"/>
      <c r="X1074" s="1045"/>
      <c r="Y1074" s="1045"/>
      <c r="Z1074" s="1045"/>
      <c r="AA1074" s="1045"/>
      <c r="AB1074" s="1045"/>
      <c r="AC1074" s="1045"/>
      <c r="AD1074" s="1045"/>
      <c r="AE1074" s="1045"/>
      <c r="AF1074" s="1045"/>
      <c r="AG1074" s="1045"/>
      <c r="AH1074" s="1045"/>
      <c r="AI1074" s="1045"/>
      <c r="AJ1074" s="1045"/>
      <c r="AK1074" s="1045"/>
      <c r="AL1074" s="1045"/>
      <c r="AM1074" s="1045"/>
      <c r="AN1074" s="1045"/>
      <c r="AO1074" s="1045"/>
      <c r="AP1074" s="1045"/>
      <c r="AQ1074" s="1045"/>
      <c r="AR1074" s="1045"/>
      <c r="AS1074" s="1045"/>
      <c r="AT1074" s="1045"/>
      <c r="AU1074" s="1045"/>
      <c r="AV1074" s="1045"/>
      <c r="AW1074" s="1045"/>
      <c r="AX1074" s="1045"/>
      <c r="AY1074" s="1045"/>
      <c r="AZ1074" s="1045"/>
      <c r="BA1074" s="1045"/>
      <c r="BB1074" s="1045"/>
      <c r="BC1074" s="1045"/>
      <c r="BD1074" s="1045"/>
      <c r="BE1074" s="1045"/>
      <c r="BF1074" s="1045"/>
      <c r="BG1074" s="1045"/>
      <c r="BH1074" s="1045"/>
      <c r="BI1074" s="1045"/>
      <c r="BJ1074" s="1045"/>
      <c r="BK1074" s="1045"/>
      <c r="BL1074" s="1045"/>
      <c r="BM1074" s="1045"/>
      <c r="BN1074" s="1045"/>
      <c r="BO1074" s="1045"/>
      <c r="BP1074" s="1045"/>
      <c r="BQ1074" s="1045"/>
      <c r="BR1074" s="1045"/>
      <c r="BS1074" s="1045"/>
      <c r="BT1074" s="1045"/>
      <c r="BU1074" s="1045"/>
      <c r="BV1074" s="1045"/>
      <c r="BW1074" s="1045"/>
      <c r="BX1074" s="1045"/>
      <c r="BY1074" s="937"/>
    </row>
    <row r="1075" spans="8:77" s="920" customFormat="1" ht="18.95" customHeight="1">
      <c r="H1075" s="1084"/>
      <c r="I1075" s="1453"/>
      <c r="J1075" s="1365" t="s">
        <v>3212</v>
      </c>
      <c r="T1075" s="948" t="s">
        <v>3110</v>
      </c>
      <c r="U1075" s="947"/>
      <c r="V1075" s="947"/>
      <c r="AK1075" s="1056" t="s">
        <v>2379</v>
      </c>
      <c r="AL1075" s="1056"/>
      <c r="AM1075" s="1056"/>
      <c r="AN1075" s="938"/>
      <c r="AO1075" s="982" t="s">
        <v>1521</v>
      </c>
      <c r="AP1075" s="983"/>
      <c r="AQ1075" s="983"/>
      <c r="AR1075" s="983"/>
      <c r="AS1075" s="984"/>
      <c r="BY1075" s="937"/>
    </row>
    <row r="1076" spans="8:77" s="920" customFormat="1" ht="5.0999999999999996" customHeight="1">
      <c r="H1076" s="1084"/>
      <c r="I1076" s="1453"/>
      <c r="J1076" s="1426"/>
      <c r="BY1076" s="937"/>
    </row>
    <row r="1077" spans="8:77" s="920" customFormat="1" ht="18.95" customHeight="1">
      <c r="H1077" s="1084"/>
      <c r="I1077" s="1453"/>
      <c r="J1077" s="2880" t="s">
        <v>1559</v>
      </c>
      <c r="K1077" s="2810" t="s">
        <v>2377</v>
      </c>
      <c r="L1077" s="2848"/>
      <c r="M1077" s="2848"/>
      <c r="N1077" s="2799"/>
      <c r="O1077" s="2810" t="s">
        <v>3119</v>
      </c>
      <c r="P1077" s="2848"/>
      <c r="Q1077" s="2848"/>
      <c r="R1077" s="2799"/>
      <c r="S1077" s="2810" t="s">
        <v>1647</v>
      </c>
      <c r="T1077" s="2882"/>
      <c r="U1077" s="2882"/>
      <c r="V1077" s="2882"/>
      <c r="W1077" s="2882"/>
      <c r="X1077" s="2812"/>
      <c r="Y1077" s="2810" t="s">
        <v>1856</v>
      </c>
      <c r="Z1077" s="2882"/>
      <c r="AA1077" s="2882"/>
      <c r="AB1077" s="2882"/>
      <c r="AC1077" s="2882"/>
      <c r="AD1077" s="2812"/>
      <c r="AE1077" s="2810" t="s">
        <v>3091</v>
      </c>
      <c r="AF1077" s="2811"/>
      <c r="AG1077" s="2811"/>
      <c r="AH1077" s="2811"/>
      <c r="AI1077" s="2812"/>
      <c r="AJ1077" s="1157" t="s">
        <v>2364</v>
      </c>
      <c r="AK1077" s="1306"/>
      <c r="AL1077" s="1306"/>
      <c r="AM1077" s="1306"/>
      <c r="AN1077" s="1159"/>
      <c r="AO1077" s="1343" t="s">
        <v>2147</v>
      </c>
      <c r="AP1077" s="1362"/>
      <c r="AQ1077" s="1060"/>
      <c r="AR1077" s="1060"/>
      <c r="AS1077" s="1060"/>
      <c r="AT1077" s="1060"/>
      <c r="AU1077" s="1060"/>
      <c r="AV1077" s="1060"/>
      <c r="AW1077" s="1061"/>
      <c r="AX1077" s="929" t="s">
        <v>1586</v>
      </c>
      <c r="AY1077" s="930"/>
      <c r="AZ1077" s="930"/>
      <c r="BA1077" s="930"/>
      <c r="BB1077" s="930"/>
      <c r="BC1077" s="930"/>
      <c r="BD1077" s="930"/>
      <c r="BE1077" s="930"/>
      <c r="BF1077" s="930"/>
      <c r="BG1077" s="931"/>
      <c r="BH1077" s="930"/>
      <c r="BI1077" s="931"/>
      <c r="BJ1077" s="2810" t="s">
        <v>2080</v>
      </c>
      <c r="BK1077" s="2882"/>
      <c r="BL1077" s="2812"/>
      <c r="BM1077" s="2810" t="s">
        <v>1775</v>
      </c>
      <c r="BN1077" s="2882"/>
      <c r="BO1077" s="2812"/>
      <c r="BP1077" s="2810" t="s">
        <v>1760</v>
      </c>
      <c r="BQ1077" s="2848"/>
      <c r="BR1077" s="2848"/>
      <c r="BS1077" s="2799"/>
      <c r="BT1077" s="2810" t="s">
        <v>1748</v>
      </c>
      <c r="BU1077" s="2798"/>
      <c r="BV1077" s="2798"/>
      <c r="BW1077" s="2799"/>
      <c r="BX1077" s="2947"/>
      <c r="BY1077" s="937"/>
    </row>
    <row r="1078" spans="8:77" s="920" customFormat="1" ht="18.95" customHeight="1">
      <c r="H1078" s="1084"/>
      <c r="I1078" s="1453"/>
      <c r="J1078" s="2881"/>
      <c r="K1078" s="2800"/>
      <c r="L1078" s="2801"/>
      <c r="M1078" s="2801"/>
      <c r="N1078" s="2802"/>
      <c r="O1078" s="2800"/>
      <c r="P1078" s="2801"/>
      <c r="Q1078" s="2801"/>
      <c r="R1078" s="2802"/>
      <c r="S1078" s="2813"/>
      <c r="T1078" s="2814"/>
      <c r="U1078" s="2814"/>
      <c r="V1078" s="2814"/>
      <c r="W1078" s="2814"/>
      <c r="X1078" s="2815"/>
      <c r="Y1078" s="2813"/>
      <c r="Z1078" s="2814"/>
      <c r="AA1078" s="2814"/>
      <c r="AB1078" s="2814"/>
      <c r="AC1078" s="2814"/>
      <c r="AD1078" s="2815"/>
      <c r="AE1078" s="2813"/>
      <c r="AF1078" s="2814"/>
      <c r="AG1078" s="2814"/>
      <c r="AH1078" s="2814"/>
      <c r="AI1078" s="2815"/>
      <c r="AJ1078" s="1955"/>
      <c r="AK1078" s="1160"/>
      <c r="AL1078" s="1160"/>
      <c r="AM1078" s="1160"/>
      <c r="AN1078" s="1161"/>
      <c r="AO1078" s="1059" t="s">
        <v>3412</v>
      </c>
      <c r="AP1078" s="1060"/>
      <c r="AQ1078" s="1060"/>
      <c r="AR1078" s="1059" t="s">
        <v>2138</v>
      </c>
      <c r="AS1078" s="1060"/>
      <c r="AT1078" s="1060"/>
      <c r="AU1078" s="1059" t="s">
        <v>2139</v>
      </c>
      <c r="AV1078" s="1060"/>
      <c r="AW1078" s="1061"/>
      <c r="AX1078" s="929" t="s">
        <v>699</v>
      </c>
      <c r="AY1078" s="930"/>
      <c r="AZ1078" s="930"/>
      <c r="BA1078" s="931"/>
      <c r="BB1078" s="929" t="s">
        <v>700</v>
      </c>
      <c r="BC1078" s="930"/>
      <c r="BD1078" s="931"/>
      <c r="BE1078" s="929" t="s">
        <v>1697</v>
      </c>
      <c r="BF1078" s="930"/>
      <c r="BG1078" s="930"/>
      <c r="BH1078" s="930"/>
      <c r="BI1078" s="931"/>
      <c r="BJ1078" s="2813"/>
      <c r="BK1078" s="2814"/>
      <c r="BL1078" s="2815"/>
      <c r="BM1078" s="2813"/>
      <c r="BN1078" s="2814"/>
      <c r="BO1078" s="2815"/>
      <c r="BP1078" s="2800"/>
      <c r="BQ1078" s="2801"/>
      <c r="BR1078" s="2801"/>
      <c r="BS1078" s="2802"/>
      <c r="BT1078" s="2800"/>
      <c r="BU1078" s="2801"/>
      <c r="BV1078" s="2801"/>
      <c r="BW1078" s="2802"/>
      <c r="BX1078" s="2948"/>
      <c r="BY1078" s="937"/>
    </row>
    <row r="1079" spans="8:77" s="920" customFormat="1" ht="18.95" customHeight="1">
      <c r="H1079" s="1084"/>
      <c r="I1079" s="1453"/>
      <c r="J1079" s="2324" t="s">
        <v>737</v>
      </c>
      <c r="K1079" s="2974" t="s">
        <v>1179</v>
      </c>
      <c r="L1079" s="2978"/>
      <c r="M1079" s="2978"/>
      <c r="N1079" s="2976"/>
      <c r="O1079" s="2974" t="s">
        <v>1570</v>
      </c>
      <c r="P1079" s="2978"/>
      <c r="Q1079" s="2978"/>
      <c r="R1079" s="2976"/>
      <c r="S1079" s="2944" t="s">
        <v>2299</v>
      </c>
      <c r="T1079" s="2945"/>
      <c r="U1079" s="2945"/>
      <c r="V1079" s="2945"/>
      <c r="W1079" s="2945"/>
      <c r="X1079" s="2946"/>
      <c r="Y1079" s="2944" t="s">
        <v>1845</v>
      </c>
      <c r="Z1079" s="2945"/>
      <c r="AA1079" s="2945"/>
      <c r="AB1079" s="2945"/>
      <c r="AC1079" s="2945"/>
      <c r="AD1079" s="2946"/>
      <c r="AE1079" s="2890" t="s">
        <v>2350</v>
      </c>
      <c r="AF1079" s="2891"/>
      <c r="AG1079" s="2891"/>
      <c r="AH1079" s="2891"/>
      <c r="AI1079" s="2892"/>
      <c r="AJ1079" s="982" t="s">
        <v>2365</v>
      </c>
      <c r="AK1079" s="1152"/>
      <c r="AL1079" s="1152"/>
      <c r="AM1079" s="1152"/>
      <c r="AN1079" s="1153"/>
      <c r="AO1079" s="1388" t="s">
        <v>3410</v>
      </c>
      <c r="AP1079" s="955"/>
      <c r="AQ1079" s="955"/>
      <c r="AR1079" s="954" t="s">
        <v>1523</v>
      </c>
      <c r="AS1079" s="955"/>
      <c r="AT1079" s="955"/>
      <c r="AU1079" s="954" t="s">
        <v>1524</v>
      </c>
      <c r="AV1079" s="955"/>
      <c r="AW1079" s="971"/>
      <c r="AX1079" s="2832" t="s">
        <v>1560</v>
      </c>
      <c r="AY1079" s="2806"/>
      <c r="AZ1079" s="2806"/>
      <c r="BA1079" s="2793"/>
      <c r="BB1079" s="2832">
        <v>12345</v>
      </c>
      <c r="BC1079" s="2806"/>
      <c r="BD1079" s="2793"/>
      <c r="BE1079" s="2929" t="s">
        <v>1691</v>
      </c>
      <c r="BF1079" s="2930"/>
      <c r="BG1079" s="2930"/>
      <c r="BH1079" s="2930"/>
      <c r="BI1079" s="2931"/>
      <c r="BJ1079" s="2929" t="s">
        <v>1704</v>
      </c>
      <c r="BK1079" s="2930"/>
      <c r="BL1079" s="2931"/>
      <c r="BM1079" s="2929">
        <v>14</v>
      </c>
      <c r="BN1079" s="2930"/>
      <c r="BO1079" s="2931"/>
      <c r="BP1079" s="2974" t="s">
        <v>1179</v>
      </c>
      <c r="BQ1079" s="2978"/>
      <c r="BR1079" s="2978"/>
      <c r="BS1079" s="2976"/>
      <c r="BT1079" s="2974" t="s">
        <v>1521</v>
      </c>
      <c r="BU1079" s="2975"/>
      <c r="BV1079" s="2975"/>
      <c r="BW1079" s="2976"/>
      <c r="BX1079" s="990" t="s">
        <v>1180</v>
      </c>
      <c r="BY1079" s="937"/>
    </row>
    <row r="1080" spans="8:77" s="920" customFormat="1" ht="18.95" customHeight="1">
      <c r="H1080" s="1084"/>
      <c r="I1080" s="1453"/>
      <c r="J1080" s="1315" t="s">
        <v>737</v>
      </c>
      <c r="K1080" s="2890" t="s">
        <v>1179</v>
      </c>
      <c r="L1080" s="2891"/>
      <c r="M1080" s="2891"/>
      <c r="N1080" s="2892"/>
      <c r="O1080" s="2890" t="s">
        <v>1570</v>
      </c>
      <c r="P1080" s="2891"/>
      <c r="Q1080" s="2891"/>
      <c r="R1080" s="2892"/>
      <c r="S1080" s="2944" t="s">
        <v>2299</v>
      </c>
      <c r="T1080" s="2945"/>
      <c r="U1080" s="2945"/>
      <c r="V1080" s="2945"/>
      <c r="W1080" s="2945"/>
      <c r="X1080" s="2946"/>
      <c r="Y1080" s="2944" t="s">
        <v>1845</v>
      </c>
      <c r="Z1080" s="2945"/>
      <c r="AA1080" s="2945"/>
      <c r="AB1080" s="2945"/>
      <c r="AC1080" s="2945"/>
      <c r="AD1080" s="2946"/>
      <c r="AE1080" s="2890" t="s">
        <v>2350</v>
      </c>
      <c r="AF1080" s="2891"/>
      <c r="AG1080" s="2891"/>
      <c r="AH1080" s="2891"/>
      <c r="AI1080" s="2892"/>
      <c r="AJ1080" s="982" t="s">
        <v>2366</v>
      </c>
      <c r="AK1080" s="1152"/>
      <c r="AL1080" s="1152"/>
      <c r="AM1080" s="1152"/>
      <c r="AN1080" s="1153"/>
      <c r="AO1080" s="1388" t="s">
        <v>3410</v>
      </c>
      <c r="AP1080" s="955"/>
      <c r="AQ1080" s="955"/>
      <c r="AR1080" s="954" t="s">
        <v>1523</v>
      </c>
      <c r="AS1080" s="955"/>
      <c r="AT1080" s="955"/>
      <c r="AU1080" s="954" t="s">
        <v>1524</v>
      </c>
      <c r="AV1080" s="955"/>
      <c r="AW1080" s="971"/>
      <c r="AX1080" s="2831" t="s">
        <v>1560</v>
      </c>
      <c r="AY1080" s="2808"/>
      <c r="AZ1080" s="2808"/>
      <c r="BA1080" s="2809"/>
      <c r="BB1080" s="2831">
        <v>12345</v>
      </c>
      <c r="BC1080" s="2808"/>
      <c r="BD1080" s="2809"/>
      <c r="BE1080" s="2932" t="s">
        <v>1691</v>
      </c>
      <c r="BF1080" s="2933"/>
      <c r="BG1080" s="2933"/>
      <c r="BH1080" s="2933"/>
      <c r="BI1080" s="2934"/>
      <c r="BJ1080" s="2932" t="s">
        <v>1704</v>
      </c>
      <c r="BK1080" s="2933"/>
      <c r="BL1080" s="2934"/>
      <c r="BM1080" s="2932">
        <v>14</v>
      </c>
      <c r="BN1080" s="2933"/>
      <c r="BO1080" s="2934"/>
      <c r="BP1080" s="2890" t="s">
        <v>1179</v>
      </c>
      <c r="BQ1080" s="2891"/>
      <c r="BR1080" s="2891"/>
      <c r="BS1080" s="2892"/>
      <c r="BT1080" s="2890" t="s">
        <v>1521</v>
      </c>
      <c r="BU1080" s="2891"/>
      <c r="BV1080" s="2891"/>
      <c r="BW1080" s="2892"/>
      <c r="BX1080" s="991"/>
      <c r="BY1080" s="937"/>
    </row>
    <row r="1081" spans="8:77" s="920" customFormat="1" ht="5.0999999999999996" customHeight="1">
      <c r="H1081" s="1084"/>
      <c r="I1081" s="1453"/>
      <c r="J1081" s="1057"/>
      <c r="K1081" s="1057"/>
      <c r="L1081" s="1057"/>
      <c r="M1081" s="1057"/>
      <c r="N1081" s="1057"/>
      <c r="BY1081" s="937"/>
    </row>
    <row r="1082" spans="8:77" s="920" customFormat="1" ht="5.0999999999999996" customHeight="1">
      <c r="H1082" s="1084"/>
      <c r="I1082" s="1453"/>
      <c r="J1082" s="1366"/>
      <c r="K1082" s="1366"/>
      <c r="L1082" s="1366"/>
      <c r="M1082" s="1366"/>
      <c r="N1082" s="1366"/>
      <c r="O1082" s="1366"/>
      <c r="P1082" s="1366"/>
      <c r="Q1082" s="1366"/>
      <c r="R1082" s="1366"/>
      <c r="S1082" s="1366"/>
      <c r="T1082" s="1366"/>
      <c r="U1082" s="1366"/>
      <c r="V1082" s="1366"/>
      <c r="W1082" s="1366"/>
      <c r="X1082" s="1366"/>
      <c r="Y1082" s="1366"/>
      <c r="Z1082" s="1366"/>
      <c r="AA1082" s="1366"/>
      <c r="AB1082" s="1366"/>
      <c r="AC1082" s="1366"/>
      <c r="AD1082" s="1366"/>
      <c r="AE1082" s="1366"/>
      <c r="AF1082" s="1366"/>
      <c r="AG1082" s="1366"/>
      <c r="AH1082" s="1366"/>
      <c r="AI1082" s="1366"/>
      <c r="AJ1082" s="1366"/>
      <c r="AK1082" s="1366"/>
      <c r="AL1082" s="1366"/>
      <c r="AM1082" s="1366"/>
      <c r="AN1082" s="1366"/>
      <c r="AO1082" s="1366"/>
      <c r="AP1082" s="1366"/>
      <c r="AQ1082" s="1366"/>
      <c r="AR1082" s="1366"/>
      <c r="AS1082" s="1366"/>
      <c r="AT1082" s="1366"/>
      <c r="AU1082" s="1366"/>
      <c r="AV1082" s="1366"/>
      <c r="AW1082" s="1366"/>
      <c r="AX1082" s="1366"/>
      <c r="AY1082" s="1366"/>
      <c r="AZ1082" s="1366"/>
      <c r="BA1082" s="1366"/>
      <c r="BB1082" s="1366"/>
      <c r="BC1082" s="1366"/>
      <c r="BD1082" s="1366"/>
      <c r="BE1082" s="1366"/>
      <c r="BF1082" s="1366"/>
      <c r="BG1082" s="1366"/>
      <c r="BH1082" s="1366"/>
      <c r="BI1082" s="1366"/>
      <c r="BJ1082" s="1366"/>
      <c r="BK1082" s="1366"/>
      <c r="BL1082" s="1366"/>
      <c r="BM1082" s="1366"/>
      <c r="BN1082" s="1366"/>
      <c r="BO1082" s="1366"/>
      <c r="BP1082" s="1443"/>
      <c r="BQ1082" s="1443"/>
      <c r="BR1082" s="1443"/>
      <c r="BS1082" s="1443"/>
      <c r="BT1082" s="1443"/>
      <c r="BU1082" s="1443"/>
      <c r="BV1082" s="1443"/>
      <c r="BW1082" s="1443"/>
      <c r="BX1082" s="1366"/>
      <c r="BY1082" s="937"/>
    </row>
    <row r="1083" spans="8:77" s="920" customFormat="1" ht="18.95" customHeight="1">
      <c r="H1083" s="1084"/>
      <c r="I1083" s="1453"/>
      <c r="J1083" s="1366"/>
      <c r="K1083" s="1366"/>
      <c r="L1083" s="1366"/>
      <c r="M1083" s="1366"/>
      <c r="N1083" s="1366"/>
      <c r="O1083" s="1366"/>
      <c r="P1083" s="1366"/>
      <c r="Q1083" s="1366"/>
      <c r="R1083" s="1366"/>
      <c r="S1083" s="1366"/>
      <c r="T1083" s="1366"/>
      <c r="U1083" s="1366"/>
      <c r="V1083" s="1366"/>
      <c r="W1083" s="1366"/>
      <c r="X1083" s="1366"/>
      <c r="Y1083" s="1366"/>
      <c r="Z1083" s="1366"/>
      <c r="AA1083" s="1366"/>
      <c r="AB1083" s="1366"/>
      <c r="AC1083" s="1366"/>
      <c r="AD1083" s="1366"/>
      <c r="AE1083" s="1366"/>
      <c r="AF1083" s="1366"/>
      <c r="AG1083" s="1366"/>
      <c r="AH1083" s="1366"/>
      <c r="AI1083" s="1366"/>
      <c r="AJ1083" s="1366"/>
      <c r="AK1083" s="1366"/>
      <c r="AL1083" s="1366"/>
      <c r="AM1083" s="1366"/>
      <c r="AN1083" s="1366"/>
      <c r="AO1083" s="1366"/>
      <c r="AP1083" s="1366"/>
      <c r="AQ1083" s="1366"/>
      <c r="AR1083" s="1366"/>
      <c r="AS1083" s="1366"/>
      <c r="AT1083" s="1366"/>
      <c r="AU1083" s="1366"/>
      <c r="AV1083" s="1366"/>
      <c r="AW1083" s="1366"/>
      <c r="AX1083" s="1366"/>
      <c r="AY1083" s="1366"/>
      <c r="AZ1083" s="1366"/>
      <c r="BA1083" s="1366"/>
      <c r="BB1083" s="1366"/>
      <c r="BC1083" s="1366"/>
      <c r="BD1083" s="1366"/>
      <c r="BE1083" s="1366"/>
      <c r="BF1083" s="1366"/>
      <c r="BG1083" s="1366"/>
      <c r="BH1083" s="1366"/>
      <c r="BI1083" s="1366"/>
      <c r="BJ1083" s="1217" t="s">
        <v>1606</v>
      </c>
      <c r="BK1083" s="1217"/>
      <c r="BL1083" s="1366"/>
      <c r="BM1083" s="2928">
        <f>BM1080+BM1079</f>
        <v>28</v>
      </c>
      <c r="BN1083" s="2884"/>
      <c r="BO1083" s="2885"/>
      <c r="BP1083" s="1443"/>
      <c r="BQ1083" s="1443"/>
      <c r="BR1083" s="1443"/>
      <c r="BS1083" s="1443"/>
      <c r="BT1083" s="1443"/>
      <c r="BU1083" s="1443"/>
      <c r="BV1083" s="1443"/>
      <c r="BW1083" s="1443"/>
      <c r="BX1083" s="1366"/>
      <c r="BY1083" s="937"/>
    </row>
    <row r="1084" spans="8:77" s="920" customFormat="1" ht="5.0999999999999996" customHeight="1">
      <c r="H1084" s="1084"/>
      <c r="I1084" s="1453"/>
      <c r="J1084" s="1366"/>
      <c r="K1084" s="1366"/>
      <c r="L1084" s="1366"/>
      <c r="M1084" s="1366"/>
      <c r="N1084" s="1366"/>
      <c r="O1084" s="1366"/>
      <c r="P1084" s="1366"/>
      <c r="Q1084" s="1366"/>
      <c r="R1084" s="1366"/>
      <c r="S1084" s="1366"/>
      <c r="T1084" s="1366"/>
      <c r="U1084" s="1366"/>
      <c r="V1084" s="1366"/>
      <c r="W1084" s="1366"/>
      <c r="X1084" s="1366"/>
      <c r="Y1084" s="1366"/>
      <c r="Z1084" s="1366"/>
      <c r="AA1084" s="1366"/>
      <c r="AB1084" s="1366"/>
      <c r="AC1084" s="1366"/>
      <c r="AD1084" s="1366"/>
      <c r="AE1084" s="1366"/>
      <c r="AF1084" s="1366"/>
      <c r="AG1084" s="1366"/>
      <c r="AH1084" s="1366"/>
      <c r="AI1084" s="1366"/>
      <c r="AJ1084" s="1366"/>
      <c r="AK1084" s="1366"/>
      <c r="AL1084" s="1366"/>
      <c r="AM1084" s="1366"/>
      <c r="AN1084" s="1366"/>
      <c r="AO1084" s="1366"/>
      <c r="AP1084" s="1366"/>
      <c r="AQ1084" s="1366"/>
      <c r="AR1084" s="1366"/>
      <c r="AS1084" s="1366"/>
      <c r="AT1084" s="1366"/>
      <c r="AU1084" s="1366"/>
      <c r="AV1084" s="1366"/>
      <c r="AW1084" s="1366"/>
      <c r="AX1084" s="1366"/>
      <c r="AY1084" s="1366"/>
      <c r="AZ1084" s="1366"/>
      <c r="BA1084" s="1366"/>
      <c r="BB1084" s="1366"/>
      <c r="BC1084" s="1366"/>
      <c r="BD1084" s="1366"/>
      <c r="BE1084" s="1366"/>
      <c r="BF1084" s="1366"/>
      <c r="BG1084" s="1366"/>
      <c r="BH1084" s="1366"/>
      <c r="BI1084" s="1366"/>
      <c r="BJ1084" s="1366"/>
      <c r="BK1084" s="1366"/>
      <c r="BL1084" s="1366"/>
      <c r="BM1084" s="1366"/>
      <c r="BN1084" s="1366"/>
      <c r="BO1084" s="1366"/>
      <c r="BP1084" s="1443"/>
      <c r="BQ1084" s="1443"/>
      <c r="BR1084" s="1443"/>
      <c r="BS1084" s="1443"/>
      <c r="BT1084" s="1443"/>
      <c r="BU1084" s="1443"/>
      <c r="BV1084" s="1443"/>
      <c r="BW1084" s="1443"/>
      <c r="BX1084" s="1366"/>
      <c r="BY1084" s="937"/>
    </row>
    <row r="1085" spans="8:77" s="920" customFormat="1" ht="18.95" customHeight="1">
      <c r="H1085" s="1084"/>
      <c r="I1085" s="1454"/>
      <c r="J1085" s="1416"/>
      <c r="K1085" s="939"/>
      <c r="L1085" s="939"/>
      <c r="M1085" s="939"/>
      <c r="N1085" s="939"/>
      <c r="O1085" s="939"/>
      <c r="P1085" s="939"/>
      <c r="Q1085" s="939"/>
      <c r="R1085" s="939"/>
      <c r="S1085" s="939"/>
      <c r="T1085" s="939"/>
      <c r="U1085" s="939"/>
      <c r="V1085" s="939"/>
      <c r="W1085" s="939"/>
      <c r="X1085" s="939"/>
      <c r="Y1085" s="939"/>
      <c r="Z1085" s="939"/>
      <c r="AA1085" s="939"/>
      <c r="AB1085" s="939"/>
      <c r="AC1085" s="939"/>
      <c r="AD1085" s="939"/>
      <c r="AE1085" s="939"/>
      <c r="AF1085" s="939"/>
      <c r="AG1085" s="939"/>
      <c r="AH1085" s="939"/>
      <c r="AI1085" s="939"/>
      <c r="AJ1085" s="939"/>
      <c r="AK1085" s="939"/>
      <c r="AL1085" s="939"/>
      <c r="AM1085" s="939"/>
      <c r="AN1085" s="939"/>
      <c r="AO1085" s="939"/>
      <c r="AP1085" s="939"/>
      <c r="AQ1085" s="939"/>
      <c r="AR1085" s="939"/>
      <c r="AS1085" s="939"/>
      <c r="AT1085" s="939"/>
      <c r="AU1085" s="939"/>
      <c r="AV1085" s="939"/>
      <c r="AW1085" s="939"/>
      <c r="AX1085" s="939"/>
      <c r="AY1085" s="939"/>
      <c r="AZ1085" s="939"/>
      <c r="BA1085" s="939"/>
      <c r="BB1085" s="939"/>
      <c r="BC1085" s="939"/>
      <c r="BD1085" s="939"/>
      <c r="BE1085" s="939"/>
      <c r="BF1085" s="939"/>
      <c r="BG1085" s="939"/>
      <c r="BH1085" s="939"/>
      <c r="BI1085" s="939"/>
      <c r="BJ1085" s="939"/>
      <c r="BK1085" s="939"/>
      <c r="BL1085" s="939"/>
      <c r="BM1085" s="939"/>
      <c r="BN1085" s="939"/>
      <c r="BO1085" s="939"/>
      <c r="BP1085" s="939"/>
      <c r="BQ1085" s="939"/>
      <c r="BR1085" s="939"/>
      <c r="BS1085" s="939"/>
      <c r="BT1085" s="939"/>
      <c r="BU1085" s="939"/>
      <c r="BV1085" s="939"/>
      <c r="BW1085" s="939"/>
      <c r="BX1085" s="939"/>
      <c r="BY1085" s="940"/>
    </row>
    <row r="1086" spans="8:77" s="920" customFormat="1" ht="18.95" customHeight="1">
      <c r="H1086" s="1084"/>
      <c r="I1086" s="1426"/>
      <c r="J1086" s="1426"/>
    </row>
    <row r="1087" spans="8:77" s="920" customFormat="1" ht="18.95" customHeight="1">
      <c r="H1087" s="1084"/>
      <c r="I1087" s="1426"/>
      <c r="J1087" s="1426"/>
    </row>
    <row r="1088" spans="8:77" s="920" customFormat="1" ht="18.95" customHeight="1">
      <c r="H1088" s="1084"/>
      <c r="I1088" s="1084"/>
      <c r="J1088" s="1426"/>
    </row>
    <row r="1089" spans="4:71" s="920" customFormat="1" ht="18.95" customHeight="1">
      <c r="H1089" s="1084"/>
      <c r="I1089" s="1050" t="s">
        <v>3109</v>
      </c>
      <c r="J1089" s="1426"/>
    </row>
    <row r="1090" spans="4:71" s="920" customFormat="1" ht="18.95" customHeight="1">
      <c r="H1090" s="1084"/>
      <c r="I1090" s="2258" t="s">
        <v>3717</v>
      </c>
      <c r="K1090" s="2258"/>
      <c r="L1090" s="2258"/>
      <c r="M1090" s="2258"/>
      <c r="N1090" s="2258"/>
      <c r="O1090" s="2258"/>
      <c r="P1090" s="2258"/>
      <c r="Q1090" s="2258"/>
      <c r="R1090" s="2258"/>
      <c r="S1090" s="2258"/>
      <c r="T1090" s="2258"/>
      <c r="U1090" s="2258"/>
      <c r="V1090" s="2258"/>
      <c r="W1090" s="2258"/>
      <c r="X1090" s="2258"/>
      <c r="Y1090" s="2258"/>
      <c r="Z1090" s="2258"/>
    </row>
    <row r="1091" spans="4:71" s="920" customFormat="1" ht="18.95" customHeight="1">
      <c r="H1091" s="1084"/>
      <c r="I1091" s="1426"/>
      <c r="T1091" s="1426"/>
    </row>
    <row r="1092" spans="4:71" ht="5.0999999999999996" customHeight="1">
      <c r="D1092" s="920"/>
      <c r="E1092" s="920"/>
      <c r="F1092" s="920"/>
      <c r="G1092"/>
      <c r="H1092"/>
      <c r="I1092" s="2331"/>
      <c r="T1092" s="2326"/>
      <c r="U1092" s="2327"/>
      <c r="V1092" s="2327"/>
      <c r="W1092" s="2327"/>
      <c r="X1092" s="2327"/>
      <c r="Y1092" s="2327"/>
      <c r="Z1092" s="2327"/>
      <c r="AA1092" s="2327"/>
      <c r="AB1092" s="2328"/>
      <c r="AC1092" s="2331"/>
      <c r="AD1092" s="2331"/>
      <c r="AE1092" s="2331"/>
      <c r="AF1092" s="2331"/>
      <c r="AG1092" s="2331"/>
      <c r="AH1092" s="2331"/>
    </row>
    <row r="1093" spans="4:71" ht="18.95" customHeight="1">
      <c r="D1093" s="920"/>
      <c r="E1093" s="920"/>
      <c r="F1093" s="920"/>
      <c r="G1093"/>
      <c r="H1093"/>
      <c r="I1093" s="2331"/>
      <c r="J1093" s="1020" t="s">
        <v>3105</v>
      </c>
      <c r="K1093" s="1021"/>
      <c r="L1093" s="1021"/>
      <c r="M1093" s="1021"/>
      <c r="N1093" s="1022"/>
      <c r="O1093" s="1022"/>
      <c r="P1093" s="1022"/>
      <c r="Q1093" s="1022"/>
      <c r="R1093" s="1455"/>
      <c r="S1093" s="1455"/>
      <c r="T1093" s="907" t="s">
        <v>2381</v>
      </c>
      <c r="U1093" s="908"/>
      <c r="V1093" s="908"/>
      <c r="W1093" s="908"/>
      <c r="X1093" s="908"/>
      <c r="Y1093" s="908"/>
      <c r="Z1093" s="908"/>
      <c r="AA1093" s="908"/>
      <c r="AB1093" s="909"/>
      <c r="AC1093" s="1020" t="s">
        <v>3217</v>
      </c>
      <c r="AD1093" s="1021"/>
      <c r="AE1093" s="1021"/>
      <c r="AF1093" s="1021"/>
      <c r="AG1093" s="1021"/>
      <c r="AH1093" s="1021"/>
      <c r="AI1093" s="1021"/>
      <c r="AJ1093" s="1021"/>
      <c r="AK1093" s="1022"/>
      <c r="AL1093" s="1394" t="s">
        <v>1519</v>
      </c>
      <c r="AM1093" s="1021"/>
      <c r="AN1093" s="1021"/>
      <c r="AO1093" s="1021"/>
      <c r="AP1093" s="1021"/>
      <c r="AQ1093" s="1023"/>
      <c r="AR1093" s="920"/>
      <c r="AS1093" s="920"/>
      <c r="AT1093" s="920"/>
      <c r="AU1093" s="920"/>
      <c r="AV1093" s="920"/>
      <c r="AW1093" s="920"/>
      <c r="AX1093" s="920"/>
      <c r="AY1093" s="920"/>
      <c r="AZ1093" s="920"/>
      <c r="BA1093" s="920"/>
      <c r="BB1093" s="920"/>
      <c r="BC1093" s="920"/>
      <c r="BD1093" s="920"/>
      <c r="BE1093" s="920"/>
      <c r="BF1093" s="920"/>
      <c r="BG1093" s="920"/>
      <c r="BH1093" s="920"/>
      <c r="BI1093" s="920"/>
      <c r="BJ1093" s="920"/>
      <c r="BK1093" s="920"/>
      <c r="BL1093" s="920"/>
      <c r="BM1093" s="920"/>
      <c r="BN1093" s="920"/>
      <c r="BO1093" s="920"/>
      <c r="BP1093" s="920"/>
      <c r="BQ1093" s="920"/>
      <c r="BR1093" s="920"/>
      <c r="BS1093" s="920"/>
    </row>
    <row r="1094" spans="4:71" ht="9.9499999999999993" customHeight="1">
      <c r="D1094" s="920"/>
      <c r="E1094" s="920"/>
      <c r="F1094" s="920"/>
      <c r="G1094"/>
      <c r="H1094"/>
      <c r="I1094" s="916"/>
      <c r="T1094" s="2331"/>
      <c r="U1094" s="2331"/>
      <c r="V1094" s="2331"/>
      <c r="W1094" s="2331"/>
      <c r="X1094" s="2331"/>
      <c r="Y1094" s="2331"/>
      <c r="Z1094" s="2331"/>
      <c r="AA1094" s="2331"/>
      <c r="AB1094" s="2331"/>
      <c r="AC1094" s="914"/>
      <c r="AD1094" s="914"/>
      <c r="AE1094" s="914"/>
      <c r="AF1094" s="914"/>
      <c r="AG1094" s="914"/>
      <c r="AH1094" s="914"/>
      <c r="AI1094" s="941"/>
      <c r="AJ1094" s="941"/>
      <c r="AK1094" s="941"/>
      <c r="AL1094" s="941"/>
      <c r="AM1094" s="941"/>
      <c r="AN1094" s="941"/>
      <c r="AO1094" s="941"/>
      <c r="AP1094" s="941"/>
      <c r="AQ1094" s="941"/>
      <c r="AR1094" s="941"/>
      <c r="AS1094" s="941"/>
      <c r="AT1094" s="941"/>
      <c r="AU1094" s="941"/>
      <c r="AV1094" s="941"/>
      <c r="AW1094" s="941"/>
      <c r="AX1094" s="941"/>
      <c r="AY1094" s="941"/>
      <c r="AZ1094" s="941"/>
      <c r="BA1094" s="941"/>
      <c r="BB1094" s="941"/>
      <c r="BC1094" s="941"/>
      <c r="BD1094" s="941"/>
      <c r="BE1094" s="941"/>
      <c r="BF1094" s="941"/>
      <c r="BG1094" s="1316"/>
      <c r="BH1094" s="1316"/>
      <c r="BI1094" s="1316"/>
      <c r="BJ1094" s="941"/>
      <c r="BK1094" s="941"/>
      <c r="BL1094" s="941"/>
      <c r="BM1094" s="941"/>
      <c r="BN1094" s="941"/>
      <c r="BO1094" s="942"/>
      <c r="BP1094" s="920"/>
      <c r="BQ1094" s="920"/>
      <c r="BR1094" s="920"/>
      <c r="BS1094" s="920"/>
    </row>
    <row r="1095" spans="4:71" s="920" customFormat="1" ht="18.95" customHeight="1">
      <c r="I1095" s="935"/>
      <c r="J1095" s="949" t="s">
        <v>1787</v>
      </c>
      <c r="K1095" s="752"/>
      <c r="L1095" s="938"/>
      <c r="M1095" s="938"/>
      <c r="N1095" s="2890" t="s">
        <v>1179</v>
      </c>
      <c r="O1095" s="2891"/>
      <c r="P1095" s="2891"/>
      <c r="Q1095" s="2892"/>
      <c r="R1095" s="986" t="s">
        <v>1180</v>
      </c>
      <c r="S1095" s="920" t="s">
        <v>737</v>
      </c>
      <c r="T1095" s="951" t="s">
        <v>1539</v>
      </c>
      <c r="U1095" s="974"/>
      <c r="X1095" s="1056" t="s">
        <v>1864</v>
      </c>
      <c r="Y1095" s="1056"/>
      <c r="Z1095" s="1056"/>
      <c r="AA1095" s="1154" t="s">
        <v>1845</v>
      </c>
      <c r="AB1095" s="1155"/>
      <c r="AC1095" s="1155"/>
      <c r="AD1095" s="1155"/>
      <c r="AE1095" s="1155"/>
      <c r="AF1095" s="1156"/>
      <c r="AG1095" s="986" t="s">
        <v>1770</v>
      </c>
      <c r="AH1095" s="920" t="s">
        <v>737</v>
      </c>
      <c r="AI1095" s="951" t="s">
        <v>3088</v>
      </c>
      <c r="AJ1095" s="2325"/>
      <c r="AL1095" s="974"/>
      <c r="BB1095" s="926" t="s">
        <v>1544</v>
      </c>
      <c r="BC1095" s="927"/>
      <c r="BD1095" s="928"/>
      <c r="BE1095" s="926" t="s">
        <v>1537</v>
      </c>
      <c r="BF1095" s="927"/>
      <c r="BG1095" s="928"/>
      <c r="BH1095" s="926" t="s">
        <v>1538</v>
      </c>
      <c r="BI1095" s="927"/>
      <c r="BJ1095" s="928"/>
      <c r="BO1095" s="937"/>
    </row>
    <row r="1096" spans="4:71" s="920" customFormat="1" ht="18.95" customHeight="1">
      <c r="I1096" s="935"/>
      <c r="J1096" s="1434"/>
      <c r="K1096" s="1049"/>
      <c r="AC1096" s="974"/>
      <c r="AD1096" s="974"/>
      <c r="AE1096" s="974"/>
      <c r="AF1096" s="974"/>
      <c r="AG1096" s="1058"/>
      <c r="AH1096" s="974"/>
      <c r="BO1096" s="937"/>
    </row>
    <row r="1097" spans="4:71" s="920" customFormat="1" ht="18.95" customHeight="1">
      <c r="I1097" s="935"/>
      <c r="J1097" s="988" t="s">
        <v>2382</v>
      </c>
      <c r="K1097" s="1049"/>
      <c r="AC1097" s="974"/>
      <c r="AD1097" s="974"/>
      <c r="AE1097" s="974"/>
      <c r="AF1097" s="974"/>
      <c r="AG1097" s="1058"/>
      <c r="AH1097" s="974"/>
      <c r="BO1097" s="937"/>
    </row>
    <row r="1098" spans="4:71" s="920" customFormat="1" ht="5.0999999999999996" customHeight="1">
      <c r="I1098" s="935"/>
      <c r="J1098" s="1434"/>
      <c r="K1098" s="1049"/>
      <c r="AC1098" s="974"/>
      <c r="AD1098" s="974"/>
      <c r="AE1098" s="974"/>
      <c r="AF1098" s="974"/>
      <c r="AG1098" s="1058"/>
      <c r="AH1098" s="974"/>
      <c r="BO1098" s="937"/>
    </row>
    <row r="1099" spans="4:71" s="920" customFormat="1" ht="18.95" customHeight="1">
      <c r="I1099" s="935"/>
      <c r="J1099" s="1256" t="s">
        <v>1647</v>
      </c>
      <c r="K1099" s="1056"/>
      <c r="L1099" s="1056"/>
      <c r="M1099" s="938"/>
      <c r="N1099" s="2024" t="s">
        <v>1555</v>
      </c>
      <c r="O1099" s="1152"/>
      <c r="P1099" s="1152"/>
      <c r="Q1099" s="1152"/>
      <c r="R1099" s="1152"/>
      <c r="S1099" s="1153"/>
      <c r="T1099" s="986" t="s">
        <v>912</v>
      </c>
      <c r="U1099" s="1049" t="s">
        <v>3487</v>
      </c>
      <c r="V1099" s="949"/>
      <c r="AC1099" s="974"/>
      <c r="AD1099" s="974"/>
      <c r="AE1099" s="974"/>
      <c r="AF1099" s="974"/>
      <c r="AG1099" s="974"/>
      <c r="AH1099" s="974"/>
      <c r="AW1099" s="1237"/>
      <c r="BO1099" s="937"/>
    </row>
    <row r="1100" spans="4:71" s="920" customFormat="1" ht="9.9499999999999993" customHeight="1">
      <c r="I1100" s="935"/>
      <c r="J1100" s="1434"/>
      <c r="AW1100" s="1056"/>
      <c r="AX1100" s="1056"/>
      <c r="AY1100" s="1056"/>
      <c r="AZ1100" s="1056"/>
      <c r="BA1100" s="1056"/>
      <c r="BB1100" s="1056"/>
      <c r="BC1100" s="1056"/>
      <c r="BD1100" s="1056"/>
      <c r="BE1100" s="1056"/>
      <c r="BF1100" s="1056"/>
      <c r="BG1100" s="1056"/>
      <c r="BH1100" s="1056"/>
      <c r="BI1100" s="1056"/>
      <c r="BJ1100" s="1056"/>
      <c r="BO1100" s="937"/>
    </row>
    <row r="1101" spans="4:71" s="920" customFormat="1" ht="18.95" customHeight="1">
      <c r="I1101" s="935"/>
      <c r="J1101" s="949" t="s">
        <v>3103</v>
      </c>
      <c r="K1101" s="752"/>
      <c r="L1101" s="938"/>
      <c r="M1101" s="938"/>
      <c r="N1101" s="2890" t="s">
        <v>1179</v>
      </c>
      <c r="O1101" s="2891"/>
      <c r="P1101" s="2891"/>
      <c r="Q1101" s="2892"/>
      <c r="R1101" s="986" t="s">
        <v>1180</v>
      </c>
      <c r="S1101" s="987" t="s">
        <v>1178</v>
      </c>
      <c r="T1101" s="2890" t="s">
        <v>1179</v>
      </c>
      <c r="U1101" s="2891"/>
      <c r="V1101" s="2891"/>
      <c r="W1101" s="2892"/>
      <c r="X1101" s="986" t="s">
        <v>1180</v>
      </c>
      <c r="Y1101" s="1049" t="s">
        <v>3102</v>
      </c>
      <c r="AU1101" s="1237"/>
      <c r="BO1101" s="937"/>
    </row>
    <row r="1102" spans="4:71" s="920" customFormat="1" ht="9.9499999999999993" customHeight="1">
      <c r="I1102" s="935"/>
      <c r="J1102" s="1434"/>
      <c r="AW1102" s="1056"/>
      <c r="AX1102" s="1056"/>
      <c r="AY1102" s="1056"/>
      <c r="AZ1102" s="1056"/>
      <c r="BA1102" s="1056"/>
      <c r="BB1102" s="1056"/>
      <c r="BC1102" s="1056"/>
      <c r="BD1102" s="1056"/>
      <c r="BE1102" s="1056"/>
      <c r="BF1102" s="1056"/>
      <c r="BG1102" s="1056"/>
      <c r="BH1102" s="1056"/>
      <c r="BI1102" s="1056"/>
      <c r="BJ1102" s="1056"/>
      <c r="BO1102" s="937"/>
    </row>
    <row r="1103" spans="4:71" s="920" customFormat="1" ht="18.95" customHeight="1">
      <c r="I1103" s="935"/>
      <c r="J1103" s="949" t="s">
        <v>1791</v>
      </c>
      <c r="K1103" s="981"/>
      <c r="L1103" s="981"/>
      <c r="M1103" s="938"/>
      <c r="N1103" s="982" t="s">
        <v>1521</v>
      </c>
      <c r="O1103" s="983"/>
      <c r="P1103" s="983"/>
      <c r="Q1103" s="983"/>
      <c r="R1103" s="982" t="s">
        <v>1521</v>
      </c>
      <c r="S1103" s="983"/>
      <c r="T1103" s="983"/>
      <c r="U1103" s="983"/>
      <c r="V1103" s="986" t="s">
        <v>912</v>
      </c>
      <c r="W1103" s="910" t="s">
        <v>1789</v>
      </c>
      <c r="X1103" s="981"/>
      <c r="Y1103" s="938"/>
      <c r="Z1103" s="982" t="s">
        <v>1521</v>
      </c>
      <c r="AA1103" s="983"/>
      <c r="AB1103" s="983"/>
      <c r="AC1103" s="983"/>
      <c r="AD1103" s="946" t="s">
        <v>1115</v>
      </c>
      <c r="AF1103" s="910" t="s">
        <v>2384</v>
      </c>
      <c r="AG1103" s="938"/>
      <c r="AH1103" s="938"/>
      <c r="AI1103" s="982" t="s">
        <v>1521</v>
      </c>
      <c r="AJ1103" s="983"/>
      <c r="AK1103" s="983"/>
      <c r="AL1103" s="983"/>
      <c r="AM1103" s="984"/>
      <c r="AW1103" s="1237"/>
      <c r="BA1103" s="1237"/>
      <c r="BB1103" s="1237"/>
      <c r="BC1103" s="1237"/>
      <c r="BD1103" s="1237"/>
      <c r="BE1103" s="1237"/>
      <c r="BF1103" s="1237"/>
      <c r="BG1103" s="1237"/>
      <c r="BH1103" s="1237"/>
      <c r="BI1103" s="1237"/>
      <c r="BJ1103" s="1237"/>
      <c r="BK1103" s="1237"/>
      <c r="BO1103" s="937"/>
    </row>
    <row r="1104" spans="4:71" s="920" customFormat="1" ht="9.9499999999999993" customHeight="1">
      <c r="I1104" s="935"/>
      <c r="J1104" s="1434"/>
      <c r="AW1104" s="1056"/>
      <c r="AX1104" s="1056"/>
      <c r="AY1104" s="1056"/>
      <c r="AZ1104" s="1056"/>
      <c r="BA1104" s="1056"/>
      <c r="BB1104" s="1056"/>
      <c r="BC1104" s="1056"/>
      <c r="BD1104" s="1056"/>
      <c r="BE1104" s="1056"/>
      <c r="BF1104" s="1056"/>
      <c r="BG1104" s="1056"/>
      <c r="BH1104" s="1056"/>
      <c r="BI1104" s="1056"/>
      <c r="BJ1104" s="1056"/>
      <c r="BO1104" s="937"/>
    </row>
    <row r="1105" spans="9:67" s="920" customFormat="1" ht="18.95" customHeight="1">
      <c r="I1105" s="935"/>
      <c r="J1105" s="1256" t="s">
        <v>3104</v>
      </c>
      <c r="K1105" s="1056"/>
      <c r="L1105" s="1056"/>
      <c r="M1105" s="938"/>
      <c r="N1105" s="982" t="s">
        <v>1521</v>
      </c>
      <c r="O1105" s="983"/>
      <c r="P1105" s="983"/>
      <c r="Q1105" s="983"/>
      <c r="R1105" s="984"/>
      <c r="S1105" s="1049" t="s">
        <v>2383</v>
      </c>
      <c r="AN1105" s="1056"/>
      <c r="AO1105" s="1056"/>
      <c r="AP1105" s="1056"/>
      <c r="AQ1105" s="1056"/>
      <c r="AR1105" s="1056"/>
      <c r="AS1105" s="1056"/>
      <c r="AT1105" s="1056"/>
      <c r="AU1105" s="1056"/>
      <c r="AV1105" s="1056"/>
      <c r="AW1105" s="1056"/>
      <c r="AX1105" s="1056"/>
      <c r="AY1105" s="1056"/>
      <c r="AZ1105" s="1056"/>
      <c r="BA1105" s="1056"/>
      <c r="BO1105" s="937"/>
    </row>
    <row r="1106" spans="9:67" s="920" customFormat="1" ht="18.95" customHeight="1">
      <c r="I1106" s="935"/>
      <c r="J1106" s="1057"/>
      <c r="T1106" s="1049"/>
      <c r="AP1106" s="1049"/>
      <c r="BO1106" s="937"/>
    </row>
    <row r="1107" spans="9:67" s="920" customFormat="1" ht="18.95" customHeight="1">
      <c r="I1107" s="935"/>
      <c r="J1107" s="988" t="s">
        <v>2166</v>
      </c>
      <c r="O1107" s="949" t="s">
        <v>3058</v>
      </c>
      <c r="P1107" s="486"/>
      <c r="Q1107" s="486"/>
      <c r="R1107" s="2010" t="s">
        <v>3059</v>
      </c>
      <c r="S1107" s="2011"/>
      <c r="T1107" s="2011"/>
      <c r="U1107" s="2011"/>
      <c r="V1107" s="2011"/>
      <c r="W1107" s="2012"/>
      <c r="X1107" s="1049" t="s">
        <v>3631</v>
      </c>
      <c r="BO1107" s="937"/>
    </row>
    <row r="1108" spans="9:67" s="920" customFormat="1" ht="5.0999999999999996" customHeight="1">
      <c r="I1108" s="935"/>
      <c r="J1108" s="988"/>
      <c r="BO1108" s="937"/>
    </row>
    <row r="1109" spans="9:67" s="920" customFormat="1" ht="18.95" customHeight="1">
      <c r="I1109" s="935"/>
      <c r="J1109" s="2880" t="s">
        <v>1559</v>
      </c>
      <c r="K1109" s="2810" t="s">
        <v>3108</v>
      </c>
      <c r="L1109" s="2882"/>
      <c r="M1109" s="2882"/>
      <c r="N1109" s="2812"/>
      <c r="O1109" s="2810" t="s">
        <v>1769</v>
      </c>
      <c r="P1109" s="2882"/>
      <c r="Q1109" s="2882"/>
      <c r="R1109" s="2882"/>
      <c r="S1109" s="2812"/>
      <c r="T1109" s="2810" t="s">
        <v>2364</v>
      </c>
      <c r="U1109" s="2882"/>
      <c r="V1109" s="2882"/>
      <c r="W1109" s="2882"/>
      <c r="X1109" s="2812"/>
      <c r="Y1109" s="929" t="s">
        <v>1586</v>
      </c>
      <c r="Z1109" s="930"/>
      <c r="AA1109" s="930"/>
      <c r="AB1109" s="930"/>
      <c r="AC1109" s="930"/>
      <c r="AD1109" s="930"/>
      <c r="AE1109" s="930"/>
      <c r="AF1109" s="930"/>
      <c r="AG1109" s="930"/>
      <c r="AH1109" s="931"/>
      <c r="AI1109" s="930"/>
      <c r="AJ1109" s="931"/>
      <c r="AK1109" s="2810" t="s">
        <v>3625</v>
      </c>
      <c r="AL1109" s="2811"/>
      <c r="AM1109" s="2811"/>
      <c r="AN1109" s="2812"/>
      <c r="AO1109" s="2797" t="s">
        <v>1771</v>
      </c>
      <c r="AP1109" s="2799"/>
      <c r="AQ1109" s="2810" t="s">
        <v>3215</v>
      </c>
      <c r="AR1109" s="2811"/>
      <c r="AS1109" s="2812"/>
      <c r="AT1109" s="1235" t="s">
        <v>3214</v>
      </c>
      <c r="AU1109" s="1236"/>
      <c r="AV1109" s="1236"/>
      <c r="AW1109" s="1236"/>
      <c r="AX1109" s="1236"/>
      <c r="AY1109" s="1236"/>
      <c r="AZ1109" s="1206"/>
      <c r="BA1109" s="1206"/>
      <c r="BB1109" s="1206"/>
      <c r="BC1109" s="1206"/>
      <c r="BD1109" s="1207"/>
      <c r="BE1109" s="1206"/>
      <c r="BF1109" s="1206"/>
      <c r="BG1109" s="1206"/>
      <c r="BH1109" s="1207"/>
      <c r="BI1109" s="2947"/>
      <c r="BO1109" s="937"/>
    </row>
    <row r="1110" spans="9:67" s="920" customFormat="1" ht="18.95" customHeight="1">
      <c r="I1110" s="935"/>
      <c r="J1110" s="2881"/>
      <c r="K1110" s="2813"/>
      <c r="L1110" s="2814"/>
      <c r="M1110" s="2814"/>
      <c r="N1110" s="2815"/>
      <c r="O1110" s="2813"/>
      <c r="P1110" s="2814"/>
      <c r="Q1110" s="2814"/>
      <c r="R1110" s="2814"/>
      <c r="S1110" s="2815"/>
      <c r="T1110" s="2813"/>
      <c r="U1110" s="2814"/>
      <c r="V1110" s="2814"/>
      <c r="W1110" s="2814"/>
      <c r="X1110" s="2815"/>
      <c r="Y1110" s="929" t="s">
        <v>699</v>
      </c>
      <c r="Z1110" s="930"/>
      <c r="AA1110" s="930"/>
      <c r="AB1110" s="931"/>
      <c r="AC1110" s="929" t="s">
        <v>700</v>
      </c>
      <c r="AD1110" s="930"/>
      <c r="AE1110" s="931"/>
      <c r="AF1110" s="929" t="s">
        <v>1697</v>
      </c>
      <c r="AG1110" s="930"/>
      <c r="AH1110" s="930"/>
      <c r="AI1110" s="930"/>
      <c r="AJ1110" s="931"/>
      <c r="AK1110" s="2813"/>
      <c r="AL1110" s="2814"/>
      <c r="AM1110" s="2814"/>
      <c r="AN1110" s="2815"/>
      <c r="AO1110" s="2800"/>
      <c r="AP1110" s="2802"/>
      <c r="AQ1110" s="2813"/>
      <c r="AR1110" s="2814"/>
      <c r="AS1110" s="2815"/>
      <c r="AT1110" s="1208" t="s">
        <v>1870</v>
      </c>
      <c r="AU1110" s="1209"/>
      <c r="AV1110" s="1210"/>
      <c r="AW1110" s="1208" t="s">
        <v>3213</v>
      </c>
      <c r="AX1110" s="1209"/>
      <c r="AY1110" s="1210"/>
      <c r="AZ1110" s="1232" t="s">
        <v>2373</v>
      </c>
      <c r="BA1110" s="1233"/>
      <c r="BB1110" s="1233"/>
      <c r="BC1110" s="1233"/>
      <c r="BD1110" s="1234"/>
      <c r="BE1110" s="1232" t="s">
        <v>2364</v>
      </c>
      <c r="BF1110" s="1233"/>
      <c r="BG1110" s="1233"/>
      <c r="BH1110" s="1234"/>
      <c r="BI1110" s="2948"/>
      <c r="BO1110" s="937"/>
    </row>
    <row r="1111" spans="9:67" s="920" customFormat="1" ht="18.95" customHeight="1">
      <c r="I1111" s="935"/>
      <c r="J1111" s="1164" t="s">
        <v>1759</v>
      </c>
      <c r="K1111" s="2890" t="s">
        <v>1179</v>
      </c>
      <c r="L1111" s="2891"/>
      <c r="M1111" s="2891"/>
      <c r="N1111" s="2892"/>
      <c r="O1111" s="1029" t="s">
        <v>1793</v>
      </c>
      <c r="P1111" s="1027"/>
      <c r="Q1111" s="1027"/>
      <c r="R1111" s="1027"/>
      <c r="S1111" s="1028"/>
      <c r="T1111" s="2890" t="s">
        <v>2365</v>
      </c>
      <c r="U1111" s="2891"/>
      <c r="V1111" s="2891"/>
      <c r="W1111" s="2891"/>
      <c r="X1111" s="2892"/>
      <c r="Y1111" s="982" t="s">
        <v>1689</v>
      </c>
      <c r="Z1111" s="983"/>
      <c r="AA1111" s="983"/>
      <c r="AB1111" s="983"/>
      <c r="AC1111" s="1080">
        <v>241657</v>
      </c>
      <c r="AD1111" s="983"/>
      <c r="AE1111" s="984"/>
      <c r="AF1111" s="1080" t="s">
        <v>1691</v>
      </c>
      <c r="AG1111" s="983"/>
      <c r="AH1111" s="983"/>
      <c r="AI1111" s="983"/>
      <c r="AJ1111" s="984"/>
      <c r="AK1111" s="982" t="s">
        <v>3619</v>
      </c>
      <c r="AL1111" s="1152"/>
      <c r="AM1111" s="1152"/>
      <c r="AN1111" s="1152"/>
      <c r="AO1111" s="982" t="s">
        <v>1772</v>
      </c>
      <c r="AP1111" s="984"/>
      <c r="AQ1111" s="2935">
        <v>14</v>
      </c>
      <c r="AR1111" s="2936"/>
      <c r="AS1111" s="2937"/>
      <c r="AT1111" s="1447">
        <v>14</v>
      </c>
      <c r="AU1111" s="930"/>
      <c r="AV1111" s="931"/>
      <c r="AW1111" s="1447">
        <v>0</v>
      </c>
      <c r="AX1111" s="930"/>
      <c r="AY1111" s="931"/>
      <c r="AZ1111" s="1169" t="s">
        <v>2350</v>
      </c>
      <c r="BA1111" s="1243"/>
      <c r="BB1111" s="1243"/>
      <c r="BC1111" s="1243"/>
      <c r="BD1111" s="1165"/>
      <c r="BE1111" s="1169" t="s">
        <v>2365</v>
      </c>
      <c r="BF1111" s="1243"/>
      <c r="BG1111" s="1243"/>
      <c r="BH1111" s="1165"/>
      <c r="BI1111" s="990" t="s">
        <v>1180</v>
      </c>
      <c r="BO1111" s="937"/>
    </row>
    <row r="1112" spans="9:67" s="920" customFormat="1" ht="18.95" customHeight="1">
      <c r="I1112" s="935"/>
      <c r="J1112" s="1164" t="s">
        <v>1759</v>
      </c>
      <c r="K1112" s="2890" t="s">
        <v>1179</v>
      </c>
      <c r="L1112" s="2891"/>
      <c r="M1112" s="2891"/>
      <c r="N1112" s="2892"/>
      <c r="O1112" s="1029" t="s">
        <v>1793</v>
      </c>
      <c r="P1112" s="1027"/>
      <c r="Q1112" s="1027"/>
      <c r="R1112" s="1027"/>
      <c r="S1112" s="1028"/>
      <c r="T1112" s="2890" t="s">
        <v>3632</v>
      </c>
      <c r="U1112" s="2891"/>
      <c r="V1112" s="2891"/>
      <c r="W1112" s="2891"/>
      <c r="X1112" s="2892"/>
      <c r="Y1112" s="982" t="s">
        <v>1689</v>
      </c>
      <c r="Z1112" s="983"/>
      <c r="AA1112" s="983"/>
      <c r="AB1112" s="983"/>
      <c r="AC1112" s="1080">
        <v>241657</v>
      </c>
      <c r="AD1112" s="983"/>
      <c r="AE1112" s="984"/>
      <c r="AF1112" s="1080" t="s">
        <v>1691</v>
      </c>
      <c r="AG1112" s="983"/>
      <c r="AH1112" s="983"/>
      <c r="AI1112" s="983"/>
      <c r="AJ1112" s="984"/>
      <c r="AK1112" s="982" t="s">
        <v>3619</v>
      </c>
      <c r="AL1112" s="1152"/>
      <c r="AM1112" s="1152"/>
      <c r="AN1112" s="1152"/>
      <c r="AO1112" s="982" t="s">
        <v>1772</v>
      </c>
      <c r="AP1112" s="984"/>
      <c r="AQ1112" s="2935">
        <v>10</v>
      </c>
      <c r="AR1112" s="2936"/>
      <c r="AS1112" s="2937"/>
      <c r="AT1112" s="1447">
        <v>14</v>
      </c>
      <c r="AU1112" s="930"/>
      <c r="AV1112" s="931"/>
      <c r="AW1112" s="1447">
        <v>4</v>
      </c>
      <c r="AX1112" s="930"/>
      <c r="AY1112" s="931"/>
      <c r="AZ1112" s="1169" t="s">
        <v>2350</v>
      </c>
      <c r="BA1112" s="1243"/>
      <c r="BB1112" s="1243"/>
      <c r="BC1112" s="1243"/>
      <c r="BD1112" s="1165"/>
      <c r="BE1112" s="1169" t="s">
        <v>2366</v>
      </c>
      <c r="BF1112" s="1243"/>
      <c r="BG1112" s="1243"/>
      <c r="BH1112" s="1165"/>
      <c r="BI1112" s="2023"/>
      <c r="BO1112" s="937"/>
    </row>
    <row r="1113" spans="9:67" s="920" customFormat="1" ht="18.95" customHeight="1">
      <c r="I1113" s="935"/>
      <c r="J1113" s="932" t="s">
        <v>737</v>
      </c>
      <c r="K1113" s="2890" t="s">
        <v>1179</v>
      </c>
      <c r="L1113" s="2891"/>
      <c r="M1113" s="2891"/>
      <c r="N1113" s="2892"/>
      <c r="O1113" s="1029" t="s">
        <v>1793</v>
      </c>
      <c r="P1113" s="1027"/>
      <c r="Q1113" s="1027"/>
      <c r="R1113" s="1027"/>
      <c r="S1113" s="1028"/>
      <c r="T1113" s="2890" t="s">
        <v>2367</v>
      </c>
      <c r="U1113" s="2891"/>
      <c r="V1113" s="2891"/>
      <c r="W1113" s="2891"/>
      <c r="X1113" s="2892"/>
      <c r="Y1113" s="982" t="s">
        <v>1689</v>
      </c>
      <c r="Z1113" s="983"/>
      <c r="AA1113" s="983"/>
      <c r="AB1113" s="983"/>
      <c r="AC1113" s="1080">
        <v>241657</v>
      </c>
      <c r="AD1113" s="983"/>
      <c r="AE1113" s="984"/>
      <c r="AF1113" s="1080" t="s">
        <v>1691</v>
      </c>
      <c r="AG1113" s="983"/>
      <c r="AH1113" s="983"/>
      <c r="AI1113" s="983"/>
      <c r="AJ1113" s="984"/>
      <c r="AK1113" s="982" t="s">
        <v>3621</v>
      </c>
      <c r="AL1113" s="1152"/>
      <c r="AM1113" s="1152"/>
      <c r="AN1113" s="1152"/>
      <c r="AO1113" s="982" t="s">
        <v>1773</v>
      </c>
      <c r="AP1113" s="984"/>
      <c r="AQ1113" s="2935">
        <v>10</v>
      </c>
      <c r="AR1113" s="2936"/>
      <c r="AS1113" s="2937"/>
      <c r="AT1113" s="1447">
        <v>20</v>
      </c>
      <c r="AU1113" s="930"/>
      <c r="AV1113" s="931"/>
      <c r="AW1113" s="1447">
        <v>10</v>
      </c>
      <c r="AX1113" s="930"/>
      <c r="AY1113" s="931"/>
      <c r="AZ1113" s="1169" t="s">
        <v>2351</v>
      </c>
      <c r="BA1113" s="1243"/>
      <c r="BB1113" s="1243"/>
      <c r="BC1113" s="1243"/>
      <c r="BD1113" s="1165"/>
      <c r="BE1113" s="1169" t="s">
        <v>2367</v>
      </c>
      <c r="BF1113" s="1243"/>
      <c r="BG1113" s="1243"/>
      <c r="BH1113" s="1165"/>
      <c r="BI1113" s="991"/>
      <c r="BO1113" s="937"/>
    </row>
    <row r="1114" spans="9:67" s="920" customFormat="1" ht="5.0999999999999996" customHeight="1">
      <c r="I1114" s="935"/>
      <c r="J1114" s="988"/>
      <c r="BO1114" s="937"/>
    </row>
    <row r="1115" spans="9:67" s="920" customFormat="1" ht="5.0999999999999996" customHeight="1">
      <c r="I1115" s="935"/>
      <c r="J1115" s="1238"/>
      <c r="K1115" s="977"/>
      <c r="L1115" s="977"/>
      <c r="M1115" s="977"/>
      <c r="N1115" s="977"/>
      <c r="O1115" s="977"/>
      <c r="P1115" s="977"/>
      <c r="Q1115" s="977"/>
      <c r="R1115" s="977"/>
      <c r="S1115" s="977"/>
      <c r="T1115" s="977"/>
      <c r="U1115" s="977"/>
      <c r="V1115" s="977"/>
      <c r="W1115" s="977"/>
      <c r="X1115" s="977"/>
      <c r="Y1115" s="977"/>
      <c r="Z1115" s="977"/>
      <c r="AA1115" s="977"/>
      <c r="AB1115" s="977"/>
      <c r="AC1115" s="977"/>
      <c r="AD1115" s="977"/>
      <c r="AE1115" s="977"/>
      <c r="AF1115" s="977"/>
      <c r="AG1115" s="977"/>
      <c r="AH1115" s="977"/>
      <c r="AI1115" s="977"/>
      <c r="AJ1115" s="977"/>
      <c r="AK1115" s="1366"/>
      <c r="AL1115" s="1366"/>
      <c r="AM1115" s="1366"/>
      <c r="AN1115" s="1366"/>
      <c r="AO1115" s="977"/>
      <c r="AP1115" s="977"/>
      <c r="AQ1115" s="977"/>
      <c r="AR1115" s="977"/>
      <c r="AS1115" s="977"/>
      <c r="AT1115" s="977"/>
      <c r="AU1115" s="977"/>
      <c r="AV1115" s="977"/>
      <c r="AW1115" s="977"/>
      <c r="AX1115" s="977"/>
      <c r="AY1115" s="977"/>
      <c r="AZ1115" s="977"/>
      <c r="BA1115" s="977"/>
      <c r="BB1115" s="977"/>
      <c r="BC1115" s="977"/>
      <c r="BD1115" s="977"/>
      <c r="BE1115" s="977"/>
      <c r="BF1115" s="977"/>
      <c r="BG1115" s="977"/>
      <c r="BH1115" s="977"/>
      <c r="BI1115" s="977"/>
      <c r="BO1115" s="937"/>
    </row>
    <row r="1116" spans="9:67" s="920" customFormat="1" ht="18.95" customHeight="1">
      <c r="I1116" s="935"/>
      <c r="J1116" s="977"/>
      <c r="K1116" s="977"/>
      <c r="L1116" s="977"/>
      <c r="M1116" s="977"/>
      <c r="N1116" s="977"/>
      <c r="O1116" s="977"/>
      <c r="P1116" s="1443"/>
      <c r="Q1116" s="1443"/>
      <c r="R1116" s="1443"/>
      <c r="S1116" s="1443"/>
      <c r="T1116" s="1443"/>
      <c r="U1116" s="1443"/>
      <c r="V1116" s="1443"/>
      <c r="W1116" s="1443"/>
      <c r="X1116" s="1443"/>
      <c r="Y1116" s="977"/>
      <c r="Z1116" s="977"/>
      <c r="AA1116" s="977"/>
      <c r="AB1116" s="977"/>
      <c r="AC1116" s="977"/>
      <c r="AD1116" s="977"/>
      <c r="AE1116" s="977"/>
      <c r="AF1116" s="977"/>
      <c r="AG1116" s="977"/>
      <c r="AH1116" s="977"/>
      <c r="AI1116" s="980"/>
      <c r="AJ1116" s="980"/>
      <c r="AK1116" s="1443"/>
      <c r="AL1116" s="1443"/>
      <c r="AM1116" s="1366"/>
      <c r="AN1116" s="1366"/>
      <c r="AO1116" s="980" t="s">
        <v>1606</v>
      </c>
      <c r="AP1116" s="1443"/>
      <c r="AQ1116" s="2938">
        <f>AQ1113+AQ1112</f>
        <v>20</v>
      </c>
      <c r="AR1116" s="2939"/>
      <c r="AS1116" s="2940"/>
      <c r="AT1116" s="2941">
        <f>AT1111+AT1112</f>
        <v>28</v>
      </c>
      <c r="AU1116" s="2942"/>
      <c r="AV1116" s="2943"/>
      <c r="AW1116" s="2941">
        <f>AW1111+AW1112</f>
        <v>4</v>
      </c>
      <c r="AX1116" s="2942"/>
      <c r="AY1116" s="2943"/>
      <c r="AZ1116" s="977"/>
      <c r="BA1116" s="977"/>
      <c r="BB1116" s="977"/>
      <c r="BC1116" s="977"/>
      <c r="BD1116" s="977"/>
      <c r="BE1116" s="977"/>
      <c r="BF1116" s="977"/>
      <c r="BG1116" s="977"/>
      <c r="BH1116" s="977"/>
      <c r="BI1116" s="977"/>
      <c r="BO1116" s="937"/>
    </row>
    <row r="1117" spans="9:67" s="920" customFormat="1" ht="5.0999999999999996" customHeight="1">
      <c r="I1117" s="935"/>
      <c r="J1117" s="1238"/>
      <c r="K1117" s="977"/>
      <c r="L1117" s="977"/>
      <c r="M1117" s="977"/>
      <c r="N1117" s="977"/>
      <c r="O1117" s="977"/>
      <c r="P1117" s="977"/>
      <c r="Q1117" s="977"/>
      <c r="R1117" s="977"/>
      <c r="S1117" s="977"/>
      <c r="T1117" s="977"/>
      <c r="U1117" s="977"/>
      <c r="V1117" s="977"/>
      <c r="W1117" s="977"/>
      <c r="X1117" s="977"/>
      <c r="Y1117" s="977"/>
      <c r="Z1117" s="977"/>
      <c r="AA1117" s="977"/>
      <c r="AB1117" s="977"/>
      <c r="AC1117" s="977"/>
      <c r="AD1117" s="977"/>
      <c r="AE1117" s="977"/>
      <c r="AF1117" s="977"/>
      <c r="AG1117" s="977"/>
      <c r="AH1117" s="977"/>
      <c r="AI1117" s="977"/>
      <c r="AJ1117" s="977"/>
      <c r="AK1117" s="1366"/>
      <c r="AL1117" s="1366"/>
      <c r="AM1117" s="1366"/>
      <c r="AN1117" s="1366"/>
      <c r="AO1117" s="977"/>
      <c r="AP1117" s="977"/>
      <c r="AQ1117" s="977"/>
      <c r="AR1117" s="977"/>
      <c r="AS1117" s="977"/>
      <c r="AT1117" s="977"/>
      <c r="AU1117" s="977"/>
      <c r="AV1117" s="977"/>
      <c r="AW1117" s="977"/>
      <c r="AX1117" s="977"/>
      <c r="AY1117" s="977"/>
      <c r="AZ1117" s="977"/>
      <c r="BA1117" s="977"/>
      <c r="BB1117" s="977"/>
      <c r="BC1117" s="977"/>
      <c r="BD1117" s="977"/>
      <c r="BE1117" s="977"/>
      <c r="BF1117" s="977"/>
      <c r="BG1117" s="977"/>
      <c r="BH1117" s="977"/>
      <c r="BI1117" s="977"/>
      <c r="BO1117" s="937"/>
    </row>
    <row r="1118" spans="9:67" s="920" customFormat="1" ht="9.9499999999999993" customHeight="1">
      <c r="I1118" s="935"/>
      <c r="AF1118" s="938"/>
      <c r="AG1118" s="938"/>
      <c r="AH1118" s="938"/>
      <c r="BO1118" s="937"/>
    </row>
    <row r="1119" spans="9:67" s="920" customFormat="1" ht="18.95" customHeight="1">
      <c r="I1119" s="935"/>
      <c r="J1119" s="2025" t="s">
        <v>3091</v>
      </c>
      <c r="K1119" s="1056"/>
      <c r="L1119" s="938"/>
      <c r="M1119" s="938"/>
      <c r="N1119" s="2010" t="s">
        <v>3059</v>
      </c>
      <c r="O1119" s="2011"/>
      <c r="P1119" s="2011"/>
      <c r="Q1119" s="2011"/>
      <c r="R1119" s="2011"/>
      <c r="S1119" s="2012"/>
      <c r="T1119" s="1049" t="s">
        <v>3490</v>
      </c>
      <c r="AD1119" s="1049"/>
      <c r="AR1119" s="1049" t="s">
        <v>3630</v>
      </c>
      <c r="BO1119" s="937"/>
    </row>
    <row r="1120" spans="9:67" s="920" customFormat="1" ht="9.9499999999999993" customHeight="1">
      <c r="I1120" s="935"/>
      <c r="J1120" s="1049"/>
      <c r="T1120" s="1049"/>
      <c r="BO1120" s="937"/>
    </row>
    <row r="1121" spans="9:67" s="920" customFormat="1" ht="18.95" customHeight="1">
      <c r="I1121" s="1847"/>
      <c r="J1121" s="949" t="s">
        <v>1522</v>
      </c>
      <c r="K1121" s="752"/>
      <c r="L1121" s="752"/>
      <c r="M1121" s="486"/>
      <c r="N1121" s="2868" t="s">
        <v>3410</v>
      </c>
      <c r="O1121" s="2869"/>
      <c r="P1121" s="2870"/>
      <c r="Q1121" s="946" t="s">
        <v>1115</v>
      </c>
      <c r="R1121" s="2865" t="s">
        <v>1523</v>
      </c>
      <c r="S1121" s="2866"/>
      <c r="T1121" s="2867"/>
      <c r="U1121" s="946" t="s">
        <v>1115</v>
      </c>
      <c r="V1121" s="2865" t="s">
        <v>1524</v>
      </c>
      <c r="W1121" s="2866"/>
      <c r="X1121" s="2867"/>
      <c r="Y1121" s="946" t="s">
        <v>1115</v>
      </c>
      <c r="Z1121" s="1046" t="s">
        <v>2116</v>
      </c>
      <c r="AA1121" s="1047"/>
      <c r="AB1121" s="1048"/>
      <c r="BO1121" s="937"/>
    </row>
    <row r="1122" spans="9:67" s="920" customFormat="1" ht="18.95" customHeight="1" thickBot="1">
      <c r="I1122" s="1847"/>
      <c r="J1122" s="1049"/>
      <c r="N1122" s="1049" t="s">
        <v>3633</v>
      </c>
      <c r="T1122" s="1049"/>
      <c r="BO1122" s="937"/>
    </row>
    <row r="1123" spans="9:67" s="920" customFormat="1" ht="18.95" customHeight="1">
      <c r="I1123" s="935"/>
      <c r="J1123" s="1000"/>
      <c r="K1123" s="1000"/>
      <c r="L1123" s="1000"/>
      <c r="M1123" s="1000"/>
      <c r="N1123" s="1000"/>
      <c r="O1123" s="1000"/>
      <c r="P1123" s="1000"/>
      <c r="Q1123" s="1000"/>
      <c r="R1123" s="1000"/>
      <c r="S1123" s="1000"/>
      <c r="T1123" s="1000"/>
      <c r="U1123" s="1000"/>
      <c r="V1123" s="1000"/>
      <c r="W1123" s="1000"/>
      <c r="X1123" s="1000"/>
      <c r="Y1123" s="1000"/>
      <c r="Z1123" s="1000"/>
      <c r="AA1123" s="1000"/>
      <c r="AB1123" s="1000"/>
      <c r="AC1123" s="1000"/>
      <c r="AD1123" s="1000"/>
      <c r="AE1123" s="2026"/>
      <c r="AF1123" s="2026"/>
      <c r="AG1123" s="2026"/>
      <c r="AH1123" s="2026"/>
      <c r="AI1123" s="2026"/>
      <c r="AJ1123" s="1000"/>
      <c r="AK1123" s="1000"/>
      <c r="AL1123" s="1000"/>
      <c r="AM1123" s="1000"/>
      <c r="AN1123" s="1000"/>
      <c r="AO1123" s="1000"/>
      <c r="AP1123" s="1000"/>
      <c r="AQ1123" s="1000"/>
      <c r="AR1123" s="1000"/>
      <c r="AS1123" s="1000"/>
      <c r="AT1123" s="1000"/>
      <c r="AU1123" s="1000"/>
      <c r="AV1123" s="1000"/>
      <c r="AW1123" s="1000"/>
      <c r="AX1123" s="1000"/>
      <c r="AY1123" s="1000"/>
      <c r="AZ1123" s="1000"/>
      <c r="BA1123" s="1000"/>
      <c r="BB1123" s="1000"/>
      <c r="BC1123" s="1000"/>
      <c r="BD1123" s="1000"/>
      <c r="BE1123" s="1000"/>
      <c r="BF1123" s="1000"/>
      <c r="BG1123" s="1000"/>
      <c r="BH1123" s="1000"/>
      <c r="BI1123" s="1000"/>
      <c r="BJ1123" s="1000"/>
      <c r="BK1123" s="1000"/>
      <c r="BL1123" s="2026"/>
      <c r="BM1123" s="2026"/>
      <c r="BN1123" s="2026"/>
      <c r="BO1123" s="937"/>
    </row>
    <row r="1124" spans="9:67" s="920" customFormat="1" ht="18.95" customHeight="1">
      <c r="I1124" s="935"/>
      <c r="J1124" s="988" t="s">
        <v>2386</v>
      </c>
      <c r="S1124" s="948" t="s">
        <v>3110</v>
      </c>
      <c r="T1124" s="947"/>
      <c r="U1124" s="947"/>
      <c r="X1124" s="2341" t="s">
        <v>2379</v>
      </c>
      <c r="Y1124" s="1256"/>
      <c r="Z1124" s="1256"/>
      <c r="AA1124" s="1256"/>
      <c r="AB1124" s="982" t="s">
        <v>1521</v>
      </c>
      <c r="AC1124" s="983"/>
      <c r="AD1124" s="983"/>
      <c r="AE1124" s="983"/>
      <c r="AF1124" s="984"/>
      <c r="BO1124" s="937"/>
    </row>
    <row r="1125" spans="9:67" s="920" customFormat="1" ht="5.0999999999999996" customHeight="1">
      <c r="I1125" s="935"/>
      <c r="BO1125" s="937"/>
    </row>
    <row r="1126" spans="9:67" s="920" customFormat="1" ht="18.95" customHeight="1">
      <c r="I1126" s="935"/>
      <c r="J1126" s="2880" t="s">
        <v>1559</v>
      </c>
      <c r="K1126" s="2810" t="s">
        <v>1779</v>
      </c>
      <c r="L1126" s="2811"/>
      <c r="M1126" s="2811"/>
      <c r="N1126" s="2812"/>
      <c r="O1126" s="2810" t="s">
        <v>1769</v>
      </c>
      <c r="P1126" s="2882"/>
      <c r="Q1126" s="2882"/>
      <c r="R1126" s="2882"/>
      <c r="S1126" s="2812"/>
      <c r="T1126" s="2810" t="s">
        <v>1856</v>
      </c>
      <c r="U1126" s="2882"/>
      <c r="V1126" s="2882"/>
      <c r="W1126" s="2882"/>
      <c r="X1126" s="2882"/>
      <c r="Y1126" s="2812"/>
      <c r="Z1126" s="2896" t="s">
        <v>3091</v>
      </c>
      <c r="AA1126" s="2897"/>
      <c r="AB1126" s="2897"/>
      <c r="AC1126" s="2897"/>
      <c r="AD1126" s="2898"/>
      <c r="AE1126" s="2896" t="s">
        <v>2364</v>
      </c>
      <c r="AF1126" s="2897"/>
      <c r="AG1126" s="2897"/>
      <c r="AH1126" s="2897"/>
      <c r="AI1126" s="2898"/>
      <c r="AJ1126" s="929" t="s">
        <v>1586</v>
      </c>
      <c r="AK1126" s="930"/>
      <c r="AL1126" s="930"/>
      <c r="AM1126" s="930"/>
      <c r="AN1126" s="930"/>
      <c r="AO1126" s="930"/>
      <c r="AP1126" s="930"/>
      <c r="AQ1126" s="930"/>
      <c r="AR1126" s="930"/>
      <c r="AS1126" s="931"/>
      <c r="AT1126" s="930"/>
      <c r="AU1126" s="931"/>
      <c r="AV1126" s="2797" t="s">
        <v>1771</v>
      </c>
      <c r="AW1126" s="2799"/>
      <c r="AX1126" s="2896" t="s">
        <v>3625</v>
      </c>
      <c r="AY1126" s="2913"/>
      <c r="AZ1126" s="2913"/>
      <c r="BA1126" s="2898"/>
      <c r="BB1126" s="2896" t="s">
        <v>2395</v>
      </c>
      <c r="BC1126" s="2913"/>
      <c r="BD1126" s="2898"/>
      <c r="BE1126" s="1343" t="s">
        <v>2147</v>
      </c>
      <c r="BF1126" s="1362"/>
      <c r="BG1126" s="1060"/>
      <c r="BH1126" s="1060"/>
      <c r="BI1126" s="1060"/>
      <c r="BJ1126" s="1060"/>
      <c r="BK1126" s="1060"/>
      <c r="BL1126" s="1060"/>
      <c r="BM1126" s="1061"/>
      <c r="BN1126" s="2947"/>
      <c r="BO1126" s="937"/>
    </row>
    <row r="1127" spans="9:67" s="920" customFormat="1" ht="18.95" customHeight="1">
      <c r="I1127" s="935"/>
      <c r="J1127" s="2881"/>
      <c r="K1127" s="2813"/>
      <c r="L1127" s="2814"/>
      <c r="M1127" s="2814"/>
      <c r="N1127" s="2815"/>
      <c r="O1127" s="2813"/>
      <c r="P1127" s="2814"/>
      <c r="Q1127" s="2814"/>
      <c r="R1127" s="2814"/>
      <c r="S1127" s="2815"/>
      <c r="T1127" s="2813"/>
      <c r="U1127" s="2814"/>
      <c r="V1127" s="2814"/>
      <c r="W1127" s="2814"/>
      <c r="X1127" s="2814"/>
      <c r="Y1127" s="2815"/>
      <c r="Z1127" s="2899"/>
      <c r="AA1127" s="2900"/>
      <c r="AB1127" s="2900"/>
      <c r="AC1127" s="2900"/>
      <c r="AD1127" s="2901"/>
      <c r="AE1127" s="2899"/>
      <c r="AF1127" s="2900"/>
      <c r="AG1127" s="2900"/>
      <c r="AH1127" s="2900"/>
      <c r="AI1127" s="2901"/>
      <c r="AJ1127" s="929" t="s">
        <v>699</v>
      </c>
      <c r="AK1127" s="930"/>
      <c r="AL1127" s="930"/>
      <c r="AM1127" s="931"/>
      <c r="AN1127" s="929" t="s">
        <v>700</v>
      </c>
      <c r="AO1127" s="930"/>
      <c r="AP1127" s="931"/>
      <c r="AQ1127" s="929" t="s">
        <v>1697</v>
      </c>
      <c r="AR1127" s="930"/>
      <c r="AS1127" s="930"/>
      <c r="AT1127" s="930"/>
      <c r="AU1127" s="931"/>
      <c r="AV1127" s="2800"/>
      <c r="AW1127" s="2802"/>
      <c r="AX1127" s="2899"/>
      <c r="AY1127" s="2900"/>
      <c r="AZ1127" s="2900"/>
      <c r="BA1127" s="2901"/>
      <c r="BB1127" s="2899"/>
      <c r="BC1127" s="2900"/>
      <c r="BD1127" s="2901"/>
      <c r="BE1127" s="1059" t="s">
        <v>3412</v>
      </c>
      <c r="BF1127" s="1060"/>
      <c r="BG1127" s="1060"/>
      <c r="BH1127" s="1059" t="s">
        <v>2138</v>
      </c>
      <c r="BI1127" s="1060"/>
      <c r="BJ1127" s="1060"/>
      <c r="BK1127" s="1059" t="s">
        <v>2139</v>
      </c>
      <c r="BL1127" s="1060"/>
      <c r="BM1127" s="1061"/>
      <c r="BN1127" s="2948"/>
      <c r="BO1127" s="937"/>
    </row>
    <row r="1128" spans="9:67" s="920" customFormat="1" ht="18.95" customHeight="1">
      <c r="I1128" s="935"/>
      <c r="J1128" s="1163" t="s">
        <v>737</v>
      </c>
      <c r="K1128" s="2890" t="s">
        <v>1179</v>
      </c>
      <c r="L1128" s="2891"/>
      <c r="M1128" s="2891"/>
      <c r="N1128" s="2892"/>
      <c r="O1128" s="2024" t="s">
        <v>1555</v>
      </c>
      <c r="P1128" s="1027"/>
      <c r="Q1128" s="1027"/>
      <c r="R1128" s="1027"/>
      <c r="S1128" s="1028"/>
      <c r="T1128" s="2944" t="s">
        <v>1845</v>
      </c>
      <c r="U1128" s="2945"/>
      <c r="V1128" s="2945"/>
      <c r="W1128" s="2945"/>
      <c r="X1128" s="2945"/>
      <c r="Y1128" s="2946"/>
      <c r="Z1128" s="982" t="s">
        <v>2350</v>
      </c>
      <c r="AA1128" s="1152"/>
      <c r="AB1128" s="983"/>
      <c r="AC1128" s="983"/>
      <c r="AD1128" s="984"/>
      <c r="AE1128" s="2890" t="s">
        <v>2365</v>
      </c>
      <c r="AF1128" s="2891"/>
      <c r="AG1128" s="2891"/>
      <c r="AH1128" s="2891"/>
      <c r="AI1128" s="2892"/>
      <c r="AJ1128" s="982" t="s">
        <v>1689</v>
      </c>
      <c r="AK1128" s="983"/>
      <c r="AL1128" s="983"/>
      <c r="AM1128" s="983"/>
      <c r="AN1128" s="1080">
        <v>241657</v>
      </c>
      <c r="AO1128" s="983"/>
      <c r="AP1128" s="984"/>
      <c r="AQ1128" s="1080" t="s">
        <v>1691</v>
      </c>
      <c r="AR1128" s="983"/>
      <c r="AS1128" s="983"/>
      <c r="AT1128" s="983"/>
      <c r="AU1128" s="984"/>
      <c r="AV1128" s="982" t="s">
        <v>1772</v>
      </c>
      <c r="AW1128" s="984"/>
      <c r="AX1128" s="982" t="s">
        <v>3619</v>
      </c>
      <c r="AY1128" s="1152"/>
      <c r="AZ1128" s="1152"/>
      <c r="BA1128" s="1153"/>
      <c r="BB1128" s="1170">
        <v>12</v>
      </c>
      <c r="BC1128" s="1171"/>
      <c r="BD1128" s="1172"/>
      <c r="BE1128" s="1388" t="s">
        <v>3410</v>
      </c>
      <c r="BF1128" s="955"/>
      <c r="BG1128" s="955"/>
      <c r="BH1128" s="954" t="s">
        <v>1523</v>
      </c>
      <c r="BI1128" s="955"/>
      <c r="BJ1128" s="955"/>
      <c r="BK1128" s="954" t="s">
        <v>1524</v>
      </c>
      <c r="BL1128" s="955"/>
      <c r="BM1128" s="971"/>
      <c r="BN1128" s="990" t="s">
        <v>1180</v>
      </c>
      <c r="BO1128" s="937"/>
    </row>
    <row r="1129" spans="9:67" s="920" customFormat="1" ht="18.95" customHeight="1">
      <c r="I1129" s="935"/>
      <c r="J1129" s="1163" t="s">
        <v>737</v>
      </c>
      <c r="K1129" s="2890" t="s">
        <v>1179</v>
      </c>
      <c r="L1129" s="2891"/>
      <c r="M1129" s="2891"/>
      <c r="N1129" s="2892"/>
      <c r="O1129" s="2024" t="s">
        <v>1555</v>
      </c>
      <c r="P1129" s="1027"/>
      <c r="Q1129" s="1027"/>
      <c r="R1129" s="1027"/>
      <c r="S1129" s="1028"/>
      <c r="T1129" s="2944" t="s">
        <v>1845</v>
      </c>
      <c r="U1129" s="2945"/>
      <c r="V1129" s="2945"/>
      <c r="W1129" s="2945"/>
      <c r="X1129" s="2945"/>
      <c r="Y1129" s="2946"/>
      <c r="Z1129" s="982" t="s">
        <v>2350</v>
      </c>
      <c r="AA1129" s="1152"/>
      <c r="AB1129" s="983"/>
      <c r="AC1129" s="983"/>
      <c r="AD1129" s="984"/>
      <c r="AE1129" s="2890" t="s">
        <v>3632</v>
      </c>
      <c r="AF1129" s="2891"/>
      <c r="AG1129" s="2891"/>
      <c r="AH1129" s="2891"/>
      <c r="AI1129" s="2892"/>
      <c r="AJ1129" s="982" t="s">
        <v>1689</v>
      </c>
      <c r="AK1129" s="983"/>
      <c r="AL1129" s="983"/>
      <c r="AM1129" s="983"/>
      <c r="AN1129" s="1080">
        <v>241657</v>
      </c>
      <c r="AO1129" s="983"/>
      <c r="AP1129" s="984"/>
      <c r="AQ1129" s="1080" t="s">
        <v>1691</v>
      </c>
      <c r="AR1129" s="983"/>
      <c r="AS1129" s="983"/>
      <c r="AT1129" s="983"/>
      <c r="AU1129" s="984"/>
      <c r="AV1129" s="982" t="s">
        <v>1772</v>
      </c>
      <c r="AW1129" s="984"/>
      <c r="AX1129" s="982" t="s">
        <v>3619</v>
      </c>
      <c r="AY1129" s="1152"/>
      <c r="AZ1129" s="1152"/>
      <c r="BA1129" s="1153"/>
      <c r="BB1129" s="1170">
        <v>14</v>
      </c>
      <c r="BC1129" s="1171"/>
      <c r="BD1129" s="1172"/>
      <c r="BE1129" s="1388" t="s">
        <v>3410</v>
      </c>
      <c r="BF1129" s="955"/>
      <c r="BG1129" s="955"/>
      <c r="BH1129" s="954" t="s">
        <v>1523</v>
      </c>
      <c r="BI1129" s="955"/>
      <c r="BJ1129" s="955"/>
      <c r="BK1129" s="954" t="s">
        <v>1524</v>
      </c>
      <c r="BL1129" s="955"/>
      <c r="BM1129" s="971"/>
      <c r="BN1129" s="991"/>
      <c r="BO1129" s="937"/>
    </row>
    <row r="1130" spans="9:67" s="920" customFormat="1" ht="5.0999999999999996" customHeight="1">
      <c r="I1130" s="935"/>
      <c r="J1130" s="988"/>
      <c r="BO1130" s="937"/>
    </row>
    <row r="1131" spans="9:67" s="920" customFormat="1" ht="5.0999999999999996" customHeight="1">
      <c r="I1131" s="935"/>
      <c r="J1131" s="1238"/>
      <c r="K1131" s="977"/>
      <c r="L1131" s="977"/>
      <c r="M1131" s="977"/>
      <c r="N1131" s="977"/>
      <c r="O1131" s="977"/>
      <c r="P1131" s="977"/>
      <c r="Q1131" s="977"/>
      <c r="R1131" s="977"/>
      <c r="S1131" s="977"/>
      <c r="T1131" s="1366"/>
      <c r="U1131" s="1366"/>
      <c r="V1131" s="1366"/>
      <c r="W1131" s="1366"/>
      <c r="X1131" s="1366"/>
      <c r="Y1131" s="1366"/>
      <c r="Z1131" s="977"/>
      <c r="AA1131" s="977"/>
      <c r="AB1131" s="977"/>
      <c r="AC1131" s="977"/>
      <c r="AD1131" s="977"/>
      <c r="AE1131" s="977"/>
      <c r="AF1131" s="977"/>
      <c r="AG1131" s="977"/>
      <c r="AH1131" s="977"/>
      <c r="AI1131" s="977"/>
      <c r="AJ1131" s="977"/>
      <c r="AK1131" s="977"/>
      <c r="AL1131" s="977"/>
      <c r="AM1131" s="977"/>
      <c r="AN1131" s="977"/>
      <c r="AO1131" s="977"/>
      <c r="AP1131" s="977"/>
      <c r="AQ1131" s="977"/>
      <c r="AR1131" s="977"/>
      <c r="AS1131" s="977"/>
      <c r="AT1131" s="977"/>
      <c r="AU1131" s="977"/>
      <c r="AV1131" s="977"/>
      <c r="AW1131" s="977"/>
      <c r="AX1131" s="977"/>
      <c r="AY1131" s="977"/>
      <c r="AZ1131" s="977"/>
      <c r="BA1131" s="977"/>
      <c r="BB1131" s="977"/>
      <c r="BC1131" s="977"/>
      <c r="BD1131" s="977"/>
      <c r="BE1131" s="977"/>
      <c r="BF1131" s="977"/>
      <c r="BG1131" s="977"/>
      <c r="BH1131" s="977"/>
      <c r="BI1131" s="977"/>
      <c r="BJ1131" s="977"/>
      <c r="BK1131" s="977"/>
      <c r="BL1131" s="977"/>
      <c r="BM1131" s="977"/>
      <c r="BN1131" s="977"/>
      <c r="BO1131" s="937"/>
    </row>
    <row r="1132" spans="9:67" s="920" customFormat="1" ht="18.95" customHeight="1">
      <c r="I1132" s="935"/>
      <c r="J1132" s="977"/>
      <c r="K1132" s="977"/>
      <c r="L1132" s="977"/>
      <c r="M1132" s="977"/>
      <c r="N1132" s="977"/>
      <c r="O1132" s="977"/>
      <c r="P1132" s="977"/>
      <c r="Q1132" s="977"/>
      <c r="R1132" s="977"/>
      <c r="S1132" s="977"/>
      <c r="T1132" s="1366"/>
      <c r="U1132" s="1366"/>
      <c r="V1132" s="1366"/>
      <c r="W1132" s="1366"/>
      <c r="X1132" s="1366"/>
      <c r="Y1132" s="1366"/>
      <c r="Z1132" s="977"/>
      <c r="AA1132" s="977"/>
      <c r="AB1132" s="977"/>
      <c r="AC1132" s="977"/>
      <c r="AD1132" s="977"/>
      <c r="AE1132" s="977"/>
      <c r="AF1132" s="977"/>
      <c r="AG1132" s="977"/>
      <c r="AH1132" s="977"/>
      <c r="AI1132" s="977"/>
      <c r="AJ1132" s="977"/>
      <c r="AK1132" s="977"/>
      <c r="AL1132" s="977"/>
      <c r="AM1132" s="977"/>
      <c r="AN1132" s="977"/>
      <c r="AO1132" s="977"/>
      <c r="AP1132" s="977"/>
      <c r="AQ1132" s="977"/>
      <c r="AR1132" s="977"/>
      <c r="AS1132" s="977"/>
      <c r="AT1132" s="977"/>
      <c r="AU1132" s="980" t="s">
        <v>1803</v>
      </c>
      <c r="AV1132" s="980"/>
      <c r="AW1132" s="980"/>
      <c r="AX1132" s="977"/>
      <c r="AY1132" s="977"/>
      <c r="AZ1132" s="977"/>
      <c r="BA1132" s="977"/>
      <c r="BB1132" s="2949">
        <f>BB1129+BB1128</f>
        <v>26</v>
      </c>
      <c r="BC1132" s="2950"/>
      <c r="BD1132" s="2951"/>
      <c r="BE1132" s="977"/>
      <c r="BF1132" s="977"/>
      <c r="BG1132" s="977"/>
      <c r="BH1132" s="977"/>
      <c r="BI1132" s="977"/>
      <c r="BJ1132" s="977"/>
      <c r="BK1132" s="977"/>
      <c r="BL1132" s="977"/>
      <c r="BM1132" s="977"/>
      <c r="BN1132" s="977"/>
      <c r="BO1132" s="937"/>
    </row>
    <row r="1133" spans="9:67" s="920" customFormat="1" ht="5.0999999999999996" customHeight="1">
      <c r="I1133" s="935"/>
      <c r="J1133" s="1238"/>
      <c r="K1133" s="977"/>
      <c r="L1133" s="977"/>
      <c r="M1133" s="977"/>
      <c r="N1133" s="977"/>
      <c r="O1133" s="977"/>
      <c r="P1133" s="977"/>
      <c r="Q1133" s="977"/>
      <c r="R1133" s="977"/>
      <c r="S1133" s="977"/>
      <c r="T1133" s="1366"/>
      <c r="U1133" s="1366"/>
      <c r="V1133" s="1366"/>
      <c r="W1133" s="1366"/>
      <c r="X1133" s="1366"/>
      <c r="Y1133" s="1366"/>
      <c r="Z1133" s="977"/>
      <c r="AA1133" s="977"/>
      <c r="AB1133" s="977"/>
      <c r="AC1133" s="977"/>
      <c r="AD1133" s="977"/>
      <c r="AE1133" s="977"/>
      <c r="AF1133" s="977"/>
      <c r="AG1133" s="977"/>
      <c r="AH1133" s="977"/>
      <c r="AI1133" s="977"/>
      <c r="AJ1133" s="977"/>
      <c r="AK1133" s="977"/>
      <c r="AL1133" s="977"/>
      <c r="AM1133" s="977"/>
      <c r="AN1133" s="977"/>
      <c r="AO1133" s="977"/>
      <c r="AP1133" s="977"/>
      <c r="AQ1133" s="977"/>
      <c r="AR1133" s="977"/>
      <c r="AS1133" s="977"/>
      <c r="AT1133" s="977"/>
      <c r="AU1133" s="977"/>
      <c r="AV1133" s="977"/>
      <c r="AW1133" s="977"/>
      <c r="AX1133" s="977"/>
      <c r="AY1133" s="977"/>
      <c r="AZ1133" s="977"/>
      <c r="BA1133" s="977"/>
      <c r="BB1133" s="977"/>
      <c r="BC1133" s="977"/>
      <c r="BD1133" s="977"/>
      <c r="BE1133" s="977"/>
      <c r="BF1133" s="977"/>
      <c r="BG1133" s="977"/>
      <c r="BH1133" s="977"/>
      <c r="BI1133" s="977"/>
      <c r="BJ1133" s="977"/>
      <c r="BK1133" s="977"/>
      <c r="BL1133" s="977"/>
      <c r="BM1133" s="977"/>
      <c r="BN1133" s="977"/>
      <c r="BO1133" s="937"/>
    </row>
    <row r="1134" spans="9:67" s="920" customFormat="1" ht="9.9499999999999993" customHeight="1">
      <c r="I1134" s="936"/>
      <c r="J1134" s="945"/>
      <c r="K1134" s="939"/>
      <c r="L1134" s="939"/>
      <c r="M1134" s="939"/>
      <c r="N1134" s="939"/>
      <c r="O1134" s="939"/>
      <c r="P1134" s="939"/>
      <c r="Q1134" s="939"/>
      <c r="R1134" s="939"/>
      <c r="S1134" s="939"/>
      <c r="T1134" s="939"/>
      <c r="U1134" s="939"/>
      <c r="V1134" s="939"/>
      <c r="W1134" s="939"/>
      <c r="X1134" s="939"/>
      <c r="Y1134" s="939"/>
      <c r="Z1134" s="939"/>
      <c r="AA1134" s="939"/>
      <c r="AB1134" s="939"/>
      <c r="AC1134" s="939"/>
      <c r="AD1134" s="939"/>
      <c r="AE1134" s="939"/>
      <c r="AF1134" s="939"/>
      <c r="AG1134" s="939"/>
      <c r="AH1134" s="939"/>
      <c r="AI1134" s="939"/>
      <c r="AJ1134" s="939"/>
      <c r="AK1134" s="939"/>
      <c r="AL1134" s="939"/>
      <c r="AM1134" s="939"/>
      <c r="AN1134" s="939"/>
      <c r="AO1134" s="939"/>
      <c r="AP1134" s="939"/>
      <c r="AQ1134" s="939"/>
      <c r="AR1134" s="939"/>
      <c r="AS1134" s="939"/>
      <c r="AT1134" s="939"/>
      <c r="AU1134" s="939"/>
      <c r="AV1134" s="939"/>
      <c r="AW1134" s="939"/>
      <c r="AX1134" s="939"/>
      <c r="AY1134" s="939"/>
      <c r="AZ1134" s="939"/>
      <c r="BA1134" s="939"/>
      <c r="BB1134" s="939"/>
      <c r="BC1134" s="939"/>
      <c r="BD1134" s="939"/>
      <c r="BE1134" s="939"/>
      <c r="BF1134" s="939"/>
      <c r="BG1134" s="939"/>
      <c r="BH1134" s="939"/>
      <c r="BI1134" s="939"/>
      <c r="BJ1134" s="939"/>
      <c r="BK1134" s="939"/>
      <c r="BL1134" s="939"/>
      <c r="BM1134" s="939"/>
      <c r="BN1134" s="939"/>
      <c r="BO1134" s="940"/>
    </row>
    <row r="1135" spans="9:67" s="920" customFormat="1" ht="18.95" customHeight="1"/>
    <row r="1136" spans="9:67" s="920" customFormat="1" ht="18.95" customHeight="1"/>
    <row r="1137" spans="4:64" ht="5.0999999999999996" customHeight="1">
      <c r="D1137" s="920"/>
      <c r="E1137" s="920"/>
      <c r="F1137" s="920"/>
      <c r="G1137"/>
      <c r="H1137"/>
      <c r="I1137" s="2331"/>
      <c r="AC1137" s="2326"/>
      <c r="AD1137" s="2327"/>
      <c r="AE1137" s="2327"/>
      <c r="AF1137" s="2327"/>
      <c r="AG1137" s="2327"/>
      <c r="AH1137" s="2327"/>
      <c r="AI1137" s="2327"/>
      <c r="AJ1137" s="2327"/>
      <c r="AK1137" s="2328"/>
    </row>
    <row r="1138" spans="4:64" ht="18.95" customHeight="1">
      <c r="D1138" s="920"/>
      <c r="E1138" s="920"/>
      <c r="F1138" s="920"/>
      <c r="G1138"/>
      <c r="H1138"/>
      <c r="I1138" s="2331"/>
      <c r="J1138" s="1020" t="s">
        <v>3105</v>
      </c>
      <c r="K1138" s="1021"/>
      <c r="L1138" s="1021"/>
      <c r="M1138" s="1021"/>
      <c r="N1138" s="1022"/>
      <c r="O1138" s="1022"/>
      <c r="P1138" s="1022"/>
      <c r="Q1138" s="1022"/>
      <c r="R1138" s="1455"/>
      <c r="S1138" s="1455"/>
      <c r="T1138" s="1493" t="s">
        <v>2380</v>
      </c>
      <c r="U1138" s="1021"/>
      <c r="V1138" s="1021"/>
      <c r="W1138" s="1021"/>
      <c r="X1138" s="1021"/>
      <c r="Y1138" s="1021"/>
      <c r="Z1138" s="1021"/>
      <c r="AA1138" s="1021"/>
      <c r="AB1138" s="1021"/>
      <c r="AC1138" s="1953" t="s">
        <v>3216</v>
      </c>
      <c r="AD1138" s="908"/>
      <c r="AE1138" s="908"/>
      <c r="AF1138" s="908"/>
      <c r="AG1138" s="908"/>
      <c r="AH1138" s="908"/>
      <c r="AI1138" s="908"/>
      <c r="AJ1138" s="908"/>
      <c r="AK1138" s="909"/>
      <c r="AL1138" s="1394" t="s">
        <v>1519</v>
      </c>
      <c r="AM1138" s="1021"/>
      <c r="AN1138" s="1021"/>
      <c r="AO1138" s="1021"/>
      <c r="AP1138" s="1021"/>
      <c r="AQ1138" s="1023"/>
      <c r="AR1138" s="920"/>
      <c r="AS1138" s="920"/>
      <c r="AT1138" s="920"/>
      <c r="AU1138" s="920"/>
      <c r="AV1138" s="920"/>
      <c r="AW1138" s="920"/>
      <c r="AX1138" s="920"/>
      <c r="AY1138" s="920"/>
      <c r="AZ1138" s="920"/>
      <c r="BA1138" s="920"/>
      <c r="BB1138" s="920"/>
      <c r="BC1138" s="920"/>
      <c r="BD1138" s="920"/>
      <c r="BE1138" s="920"/>
      <c r="BF1138" s="920"/>
      <c r="BG1138" s="920"/>
      <c r="BH1138" s="920"/>
      <c r="BI1138" s="920"/>
      <c r="BJ1138" s="920"/>
      <c r="BK1138" s="920"/>
    </row>
    <row r="1139" spans="4:64" ht="9.9499999999999993" customHeight="1">
      <c r="D1139" s="920"/>
      <c r="E1139" s="920"/>
      <c r="F1139" s="920"/>
      <c r="G1139"/>
      <c r="H1139"/>
      <c r="I1139" s="916"/>
      <c r="AC1139" s="2331"/>
      <c r="AD1139" s="2331"/>
      <c r="AE1139" s="2331"/>
      <c r="AF1139" s="2331"/>
      <c r="AG1139" s="2331"/>
      <c r="AH1139" s="2331"/>
      <c r="AI1139" s="920"/>
      <c r="AJ1139" s="920"/>
      <c r="AK1139" s="920"/>
      <c r="AL1139" s="941"/>
      <c r="AM1139" s="941"/>
      <c r="AN1139" s="941"/>
      <c r="AO1139" s="941"/>
      <c r="AP1139" s="941"/>
      <c r="AQ1139" s="941"/>
      <c r="AR1139" s="941"/>
      <c r="AS1139" s="941"/>
      <c r="AT1139" s="941"/>
      <c r="AU1139" s="941"/>
      <c r="AV1139" s="941"/>
      <c r="AW1139" s="941"/>
      <c r="AX1139" s="941"/>
      <c r="AY1139" s="941"/>
      <c r="AZ1139" s="941"/>
      <c r="BA1139" s="941"/>
      <c r="BB1139" s="941"/>
      <c r="BC1139" s="941"/>
      <c r="BD1139" s="1316"/>
      <c r="BE1139" s="1316"/>
      <c r="BF1139" s="941"/>
      <c r="BG1139" s="941"/>
      <c r="BH1139" s="941"/>
      <c r="BI1139" s="941"/>
      <c r="BJ1139" s="941"/>
      <c r="BK1139" s="941"/>
      <c r="BL1139" s="942"/>
    </row>
    <row r="1140" spans="4:64" s="920" customFormat="1" ht="18.95" customHeight="1">
      <c r="H1140" s="1084"/>
      <c r="I1140" s="1453"/>
      <c r="J1140" s="1450" t="s">
        <v>1553</v>
      </c>
      <c r="K1140" s="752"/>
      <c r="L1140" s="938"/>
      <c r="M1140" s="938"/>
      <c r="O1140" s="2890" t="s">
        <v>1179</v>
      </c>
      <c r="P1140" s="2891"/>
      <c r="Q1140" s="2891"/>
      <c r="R1140" s="2892"/>
      <c r="S1140" s="986" t="s">
        <v>1180</v>
      </c>
      <c r="T1140" s="920" t="s">
        <v>737</v>
      </c>
      <c r="U1140" s="951" t="s">
        <v>1539</v>
      </c>
      <c r="V1140" s="974"/>
      <c r="Y1140" s="1256" t="s">
        <v>1864</v>
      </c>
      <c r="Z1140" s="1056"/>
      <c r="AB1140" s="1154" t="s">
        <v>1845</v>
      </c>
      <c r="AC1140" s="1155"/>
      <c r="AD1140" s="1155"/>
      <c r="AE1140" s="1155"/>
      <c r="AF1140" s="1155"/>
      <c r="AG1140" s="1156"/>
      <c r="AH1140" s="986" t="s">
        <v>912</v>
      </c>
      <c r="AL1140" s="926" t="s">
        <v>1537</v>
      </c>
      <c r="AM1140" s="927"/>
      <c r="AN1140" s="928"/>
      <c r="AO1140" s="926" t="s">
        <v>1538</v>
      </c>
      <c r="AP1140" s="927"/>
      <c r="AQ1140" s="928"/>
      <c r="AS1140" s="1507" t="s">
        <v>2533</v>
      </c>
      <c r="AT1140" s="1508"/>
      <c r="AU1140" s="1508"/>
      <c r="AV1140" s="1509"/>
      <c r="AW1140" s="1049"/>
      <c r="AX1140" s="486"/>
      <c r="BL1140" s="937"/>
    </row>
    <row r="1141" spans="4:64" s="920" customFormat="1" ht="9.9499999999999993" customHeight="1">
      <c r="H1141" s="1084"/>
      <c r="I1141" s="1453"/>
      <c r="J1141" s="1451"/>
      <c r="AA1141" s="2325"/>
      <c r="BL1141" s="937"/>
    </row>
    <row r="1142" spans="4:64" s="920" customFormat="1" ht="18.95" customHeight="1">
      <c r="H1142" s="1084"/>
      <c r="I1142" s="1453"/>
      <c r="J1142" s="1256" t="s">
        <v>1647</v>
      </c>
      <c r="L1142" s="987"/>
      <c r="M1142" s="987"/>
      <c r="N1142" s="2323"/>
      <c r="O1142" s="1154" t="s">
        <v>2432</v>
      </c>
      <c r="P1142" s="1155"/>
      <c r="Q1142" s="1155"/>
      <c r="R1142" s="1155"/>
      <c r="S1142" s="1155"/>
      <c r="T1142" s="1156"/>
      <c r="U1142" s="986" t="s">
        <v>912</v>
      </c>
      <c r="V1142" s="1049"/>
      <c r="AL1142" s="1049" t="s">
        <v>3224</v>
      </c>
      <c r="AM1142" s="1049"/>
      <c r="BL1142" s="937"/>
    </row>
    <row r="1143" spans="4:64" s="920" customFormat="1" ht="20.100000000000001" customHeight="1">
      <c r="H1143" s="1084"/>
      <c r="I1143" s="1453"/>
      <c r="J1143" s="1451"/>
      <c r="O1143" s="1049" t="s">
        <v>3635</v>
      </c>
      <c r="BB1143" s="1951"/>
      <c r="BC1143" s="1951"/>
      <c r="BD1143" s="1951"/>
      <c r="BL1143" s="937"/>
    </row>
    <row r="1144" spans="4:64" s="920" customFormat="1" ht="18.95" customHeight="1">
      <c r="H1144" s="1084"/>
      <c r="I1144" s="2092"/>
      <c r="J1144" s="2025" t="s">
        <v>3091</v>
      </c>
      <c r="K1144" s="1056"/>
      <c r="L1144" s="938"/>
      <c r="M1144" s="938"/>
      <c r="O1144" s="2010" t="s">
        <v>3223</v>
      </c>
      <c r="P1144" s="2011"/>
      <c r="Q1144" s="2011"/>
      <c r="R1144" s="2011"/>
      <c r="S1144" s="2011"/>
      <c r="T1144" s="2012"/>
      <c r="BB1144" s="1951"/>
      <c r="BC1144" s="1951"/>
      <c r="BD1144" s="1951"/>
      <c r="BL1144" s="937"/>
    </row>
    <row r="1145" spans="4:64" s="920" customFormat="1" ht="18.95" customHeight="1">
      <c r="H1145" s="1084"/>
      <c r="I1145" s="2092"/>
      <c r="J1145" s="1451"/>
      <c r="BL1145" s="937"/>
    </row>
    <row r="1146" spans="4:64" s="920" customFormat="1" ht="18.95" customHeight="1">
      <c r="H1146" s="1084"/>
      <c r="I1146" s="1453"/>
      <c r="J1146" s="1365" t="s">
        <v>2146</v>
      </c>
      <c r="K1146" s="1045"/>
      <c r="L1146" s="1045"/>
      <c r="M1146" s="1045"/>
      <c r="N1146" s="1045"/>
      <c r="O1146" s="1045"/>
      <c r="P1146" s="1045"/>
      <c r="Q1146" s="1045"/>
      <c r="R1146" s="1045"/>
      <c r="S1146" s="1045"/>
      <c r="T1146" s="1045"/>
      <c r="U1146" s="1045"/>
      <c r="V1146" s="1045"/>
      <c r="W1146" s="1045"/>
      <c r="X1146" s="1045"/>
      <c r="Y1146" s="1045"/>
      <c r="Z1146" s="1045"/>
      <c r="AA1146" s="1045"/>
      <c r="AB1146" s="1045"/>
      <c r="AC1146" s="1045"/>
      <c r="AD1146" s="1045"/>
      <c r="AE1146" s="1045"/>
      <c r="AF1146" s="1045"/>
      <c r="AG1146" s="1045"/>
      <c r="AH1146" s="1045"/>
      <c r="AI1146" s="1045"/>
      <c r="AJ1146" s="1045"/>
      <c r="BL1146" s="937"/>
    </row>
    <row r="1147" spans="4:64" s="920" customFormat="1" ht="5.0999999999999996" customHeight="1">
      <c r="H1147" s="1084"/>
      <c r="I1147" s="1453"/>
      <c r="J1147" s="1365"/>
      <c r="BL1147" s="937"/>
    </row>
    <row r="1148" spans="4:64" s="920" customFormat="1" ht="18.95" customHeight="1">
      <c r="H1148" s="1084"/>
      <c r="I1148" s="2092"/>
      <c r="J1148" s="948" t="s">
        <v>2900</v>
      </c>
      <c r="K1148" s="947"/>
      <c r="L1148" s="948" t="s">
        <v>3220</v>
      </c>
      <c r="M1148" s="947"/>
      <c r="N1148" s="947"/>
      <c r="O1148" s="947"/>
      <c r="P1148" s="948" t="s">
        <v>1919</v>
      </c>
      <c r="Q1148" s="947"/>
      <c r="R1148" s="486"/>
      <c r="S1148" s="486"/>
      <c r="T1148" s="486"/>
      <c r="U1148" s="486"/>
      <c r="V1148" s="1045"/>
      <c r="W1148" s="1045"/>
      <c r="X1148" s="1045"/>
      <c r="Y1148" s="1045"/>
      <c r="Z1148" s="486"/>
      <c r="AA1148" s="486"/>
      <c r="AB1148" s="486"/>
      <c r="AC1148" s="910" t="s">
        <v>2385</v>
      </c>
      <c r="AD1148" s="752"/>
      <c r="AE1148" s="752"/>
      <c r="AF1148" s="2865" t="s">
        <v>1521</v>
      </c>
      <c r="AG1148" s="2866"/>
      <c r="AH1148" s="2866"/>
      <c r="AI1148" s="2866"/>
      <c r="AJ1148" s="2867"/>
      <c r="BL1148" s="937"/>
    </row>
    <row r="1149" spans="4:64" s="920" customFormat="1" ht="9.9499999999999993" customHeight="1">
      <c r="H1149" s="1084"/>
      <c r="I1149" s="2092"/>
      <c r="J1149" s="1451"/>
      <c r="BL1149" s="937"/>
    </row>
    <row r="1150" spans="4:64" s="920" customFormat="1" ht="18.95" customHeight="1">
      <c r="H1150" s="1084"/>
      <c r="I1150" s="2092"/>
      <c r="J1150" s="2880" t="s">
        <v>1559</v>
      </c>
      <c r="K1150" s="2896" t="s">
        <v>1769</v>
      </c>
      <c r="L1150" s="2843"/>
      <c r="M1150" s="2843"/>
      <c r="N1150" s="2844"/>
      <c r="O1150" s="2896" t="s">
        <v>1626</v>
      </c>
      <c r="P1150" s="2843"/>
      <c r="Q1150" s="2843"/>
      <c r="R1150" s="2844"/>
      <c r="S1150" s="2896" t="s">
        <v>3091</v>
      </c>
      <c r="T1150" s="2897"/>
      <c r="U1150" s="2897"/>
      <c r="V1150" s="2897"/>
      <c r="W1150" s="2898"/>
      <c r="X1150" s="2896" t="s">
        <v>2364</v>
      </c>
      <c r="Y1150" s="2897"/>
      <c r="Z1150" s="2897"/>
      <c r="AA1150" s="2897"/>
      <c r="AB1150" s="2898"/>
      <c r="AC1150" s="1343" t="s">
        <v>2147</v>
      </c>
      <c r="AD1150" s="1250"/>
      <c r="AE1150" s="1060"/>
      <c r="AF1150" s="1060"/>
      <c r="AG1150" s="1060"/>
      <c r="AH1150" s="1060"/>
      <c r="AI1150" s="1060"/>
      <c r="AJ1150" s="1060"/>
      <c r="AK1150" s="1060"/>
      <c r="AL1150" s="1060"/>
      <c r="AM1150" s="1060"/>
      <c r="AN1150" s="1061"/>
      <c r="AO1150" s="1059" t="s">
        <v>1586</v>
      </c>
      <c r="AP1150" s="1060"/>
      <c r="AQ1150" s="1060"/>
      <c r="AR1150" s="1060"/>
      <c r="AS1150" s="1060"/>
      <c r="AT1150" s="1060"/>
      <c r="AU1150" s="1060"/>
      <c r="AV1150" s="1060"/>
      <c r="AW1150" s="1060"/>
      <c r="AX1150" s="1060"/>
      <c r="AY1150" s="1060"/>
      <c r="AZ1150" s="1061"/>
      <c r="BA1150" s="1060"/>
      <c r="BB1150" s="1060"/>
      <c r="BC1150" s="1061"/>
      <c r="BD1150" s="2896" t="s">
        <v>2080</v>
      </c>
      <c r="BE1150" s="2913"/>
      <c r="BF1150" s="2913"/>
      <c r="BG1150" s="2898"/>
      <c r="BH1150" s="2896" t="s">
        <v>2395</v>
      </c>
      <c r="BI1150" s="2913"/>
      <c r="BJ1150" s="2898"/>
      <c r="BK1150" s="2947"/>
      <c r="BL1150" s="937"/>
    </row>
    <row r="1151" spans="4:64" s="920" customFormat="1" ht="18.95" customHeight="1">
      <c r="H1151" s="1084"/>
      <c r="I1151" s="2092"/>
      <c r="J1151" s="2881"/>
      <c r="K1151" s="2845"/>
      <c r="L1151" s="2846"/>
      <c r="M1151" s="2846"/>
      <c r="N1151" s="2847"/>
      <c r="O1151" s="2845"/>
      <c r="P1151" s="2846"/>
      <c r="Q1151" s="2846"/>
      <c r="R1151" s="2847"/>
      <c r="S1151" s="2899"/>
      <c r="T1151" s="2900"/>
      <c r="U1151" s="2900"/>
      <c r="V1151" s="2900"/>
      <c r="W1151" s="2901"/>
      <c r="X1151" s="2899"/>
      <c r="Y1151" s="2900"/>
      <c r="Z1151" s="2900"/>
      <c r="AA1151" s="2900"/>
      <c r="AB1151" s="2901"/>
      <c r="AC1151" s="1059" t="s">
        <v>3412</v>
      </c>
      <c r="AD1151" s="1060"/>
      <c r="AE1151" s="1060"/>
      <c r="AF1151" s="1061"/>
      <c r="AG1151" s="1059" t="s">
        <v>2138</v>
      </c>
      <c r="AH1151" s="1060"/>
      <c r="AI1151" s="1060"/>
      <c r="AJ1151" s="1061"/>
      <c r="AK1151" s="1059" t="s">
        <v>2139</v>
      </c>
      <c r="AL1151" s="1060"/>
      <c r="AM1151" s="1060"/>
      <c r="AN1151" s="1061"/>
      <c r="AO1151" s="1059" t="s">
        <v>699</v>
      </c>
      <c r="AP1151" s="1060"/>
      <c r="AQ1151" s="1060"/>
      <c r="AR1151" s="1061"/>
      <c r="AS1151" s="1059" t="s">
        <v>700</v>
      </c>
      <c r="AT1151" s="1060"/>
      <c r="AU1151" s="1060"/>
      <c r="AV1151" s="1060"/>
      <c r="AW1151" s="1061"/>
      <c r="AX1151" s="1059" t="s">
        <v>1697</v>
      </c>
      <c r="AY1151" s="1060"/>
      <c r="AZ1151" s="1060"/>
      <c r="BA1151" s="1060"/>
      <c r="BB1151" s="1060"/>
      <c r="BC1151" s="1061"/>
      <c r="BD1151" s="2899"/>
      <c r="BE1151" s="2900"/>
      <c r="BF1151" s="2900"/>
      <c r="BG1151" s="2901"/>
      <c r="BH1151" s="2899"/>
      <c r="BI1151" s="2900"/>
      <c r="BJ1151" s="2901"/>
      <c r="BK1151" s="2948"/>
      <c r="BL1151" s="937"/>
    </row>
    <row r="1152" spans="4:64" s="920" customFormat="1" ht="18.95" customHeight="1">
      <c r="H1152" s="1084"/>
      <c r="I1152" s="2092"/>
      <c r="J1152" s="932" t="s">
        <v>737</v>
      </c>
      <c r="K1152" s="2095" t="s">
        <v>2162</v>
      </c>
      <c r="L1152" s="1993"/>
      <c r="M1152" s="1993"/>
      <c r="N1152" s="1994"/>
      <c r="O1152" s="1349" t="s">
        <v>1995</v>
      </c>
      <c r="P1152" s="1993"/>
      <c r="Q1152" s="1993"/>
      <c r="R1152" s="1994"/>
      <c r="S1152" s="1349" t="s">
        <v>3222</v>
      </c>
      <c r="T1152" s="1993"/>
      <c r="U1152" s="1350"/>
      <c r="V1152" s="1350"/>
      <c r="W1152" s="1351"/>
      <c r="X1152" s="2956" t="s">
        <v>2365</v>
      </c>
      <c r="Y1152" s="2957"/>
      <c r="Z1152" s="2957"/>
      <c r="AA1152" s="2957"/>
      <c r="AB1152" s="2958"/>
      <c r="AC1152" s="2054" t="s">
        <v>3410</v>
      </c>
      <c r="AD1152" s="1011"/>
      <c r="AE1152" s="1011"/>
      <c r="AF1152" s="946" t="s">
        <v>1115</v>
      </c>
      <c r="AG1152" s="1010" t="s">
        <v>1523</v>
      </c>
      <c r="AH1152" s="1011"/>
      <c r="AI1152" s="1011"/>
      <c r="AJ1152" s="946" t="s">
        <v>1115</v>
      </c>
      <c r="AK1152" s="1010" t="s">
        <v>1524</v>
      </c>
      <c r="AL1152" s="1011"/>
      <c r="AM1152" s="1011"/>
      <c r="AN1152" s="946" t="s">
        <v>1115</v>
      </c>
      <c r="AO1152" s="1010" t="s">
        <v>1560</v>
      </c>
      <c r="AP1152" s="1011"/>
      <c r="AQ1152" s="1011"/>
      <c r="AR1152" s="1012"/>
      <c r="AS1152" s="1010">
        <v>12345</v>
      </c>
      <c r="AT1152" s="1011"/>
      <c r="AU1152" s="1011"/>
      <c r="AV1152" s="1011"/>
      <c r="AW1152" s="986" t="s">
        <v>912</v>
      </c>
      <c r="AX1152" s="2093" t="s">
        <v>1691</v>
      </c>
      <c r="AY1152" s="2094"/>
      <c r="AZ1152" s="2094"/>
      <c r="BA1152" s="2094"/>
      <c r="BB1152" s="2094"/>
      <c r="BC1152" s="946" t="s">
        <v>1115</v>
      </c>
      <c r="BD1152" s="2959" t="s">
        <v>1704</v>
      </c>
      <c r="BE1152" s="2960"/>
      <c r="BF1152" s="2960"/>
      <c r="BG1152" s="946" t="s">
        <v>1115</v>
      </c>
      <c r="BH1152" s="2961">
        <v>14</v>
      </c>
      <c r="BI1152" s="2962"/>
      <c r="BJ1152" s="2963"/>
      <c r="BK1152" s="990" t="s">
        <v>1180</v>
      </c>
      <c r="BL1152" s="937"/>
    </row>
    <row r="1153" spans="7:123" s="920" customFormat="1" ht="18.95" customHeight="1">
      <c r="H1153" s="1084"/>
      <c r="I1153" s="2092"/>
      <c r="J1153" s="932" t="s">
        <v>737</v>
      </c>
      <c r="K1153" s="2095" t="s">
        <v>2162</v>
      </c>
      <c r="L1153" s="1993"/>
      <c r="M1153" s="1993"/>
      <c r="N1153" s="1994"/>
      <c r="O1153" s="1349" t="s">
        <v>1995</v>
      </c>
      <c r="P1153" s="1993"/>
      <c r="Q1153" s="1993"/>
      <c r="R1153" s="1994"/>
      <c r="S1153" s="1349" t="s">
        <v>3222</v>
      </c>
      <c r="T1153" s="1993"/>
      <c r="U1153" s="1350"/>
      <c r="V1153" s="1350"/>
      <c r="W1153" s="1351"/>
      <c r="X1153" s="2956" t="s">
        <v>2366</v>
      </c>
      <c r="Y1153" s="2957"/>
      <c r="Z1153" s="2957"/>
      <c r="AA1153" s="2957"/>
      <c r="AB1153" s="2958"/>
      <c r="AC1153" s="2054" t="s">
        <v>3410</v>
      </c>
      <c r="AD1153" s="1011"/>
      <c r="AE1153" s="1011"/>
      <c r="AF1153" s="946" t="s">
        <v>1115</v>
      </c>
      <c r="AG1153" s="1010" t="s">
        <v>1523</v>
      </c>
      <c r="AH1153" s="1011"/>
      <c r="AI1153" s="1011"/>
      <c r="AJ1153" s="946" t="s">
        <v>1115</v>
      </c>
      <c r="AK1153" s="1010" t="s">
        <v>1524</v>
      </c>
      <c r="AL1153" s="1011"/>
      <c r="AM1153" s="1011"/>
      <c r="AN1153" s="946" t="s">
        <v>1115</v>
      </c>
      <c r="AO1153" s="1010" t="s">
        <v>1560</v>
      </c>
      <c r="AP1153" s="1011"/>
      <c r="AQ1153" s="1011"/>
      <c r="AR1153" s="1012"/>
      <c r="AS1153" s="1010">
        <v>12345</v>
      </c>
      <c r="AT1153" s="1011"/>
      <c r="AU1153" s="1011"/>
      <c r="AV1153" s="1011"/>
      <c r="AW1153" s="986" t="s">
        <v>912</v>
      </c>
      <c r="AX1153" s="1144" t="s">
        <v>1691</v>
      </c>
      <c r="AY1153" s="1969"/>
      <c r="AZ1153" s="1969"/>
      <c r="BA1153" s="1969"/>
      <c r="BB1153" s="1969"/>
      <c r="BC1153" s="946" t="s">
        <v>1115</v>
      </c>
      <c r="BD1153" s="2959" t="s">
        <v>1704</v>
      </c>
      <c r="BE1153" s="2960"/>
      <c r="BF1153" s="2960"/>
      <c r="BG1153" s="946" t="s">
        <v>1115</v>
      </c>
      <c r="BH1153" s="2959">
        <v>14</v>
      </c>
      <c r="BI1153" s="2960"/>
      <c r="BJ1153" s="2964"/>
      <c r="BK1153" s="991"/>
      <c r="BL1153" s="937"/>
    </row>
    <row r="1154" spans="7:123" s="920" customFormat="1" ht="5.0999999999999996" customHeight="1">
      <c r="H1154" s="1084"/>
      <c r="I1154" s="2092"/>
      <c r="J1154" s="1451"/>
      <c r="AC1154" s="486"/>
      <c r="AD1154" s="486"/>
      <c r="AE1154" s="486"/>
      <c r="AF1154" s="486"/>
      <c r="BL1154" s="937"/>
    </row>
    <row r="1155" spans="7:123" s="920" customFormat="1" ht="5.0999999999999996" customHeight="1">
      <c r="H1155" s="1084"/>
      <c r="I1155" s="2092"/>
      <c r="J1155" s="1366"/>
      <c r="K1155" s="1366"/>
      <c r="L1155" s="1366"/>
      <c r="M1155" s="1366"/>
      <c r="N1155" s="1366"/>
      <c r="O1155" s="1366"/>
      <c r="P1155" s="1366"/>
      <c r="Q1155" s="1366"/>
      <c r="R1155" s="1366"/>
      <c r="S1155" s="977"/>
      <c r="T1155" s="977"/>
      <c r="U1155" s="977"/>
      <c r="V1155" s="977"/>
      <c r="W1155" s="977"/>
      <c r="X1155" s="977"/>
      <c r="Y1155" s="977"/>
      <c r="Z1155" s="977"/>
      <c r="AA1155" s="977"/>
      <c r="AB1155" s="977"/>
      <c r="AC1155" s="977"/>
      <c r="AD1155" s="977"/>
      <c r="AE1155" s="977"/>
      <c r="AF1155" s="977"/>
      <c r="AG1155" s="977"/>
      <c r="AH1155" s="977"/>
      <c r="AI1155" s="977"/>
      <c r="AJ1155" s="977"/>
      <c r="AK1155" s="977"/>
      <c r="AL1155" s="977"/>
      <c r="AM1155" s="977"/>
      <c r="AN1155" s="977"/>
      <c r="AO1155" s="977"/>
      <c r="AP1155" s="977"/>
      <c r="AQ1155" s="977"/>
      <c r="AR1155" s="977"/>
      <c r="AS1155" s="977"/>
      <c r="AT1155" s="977"/>
      <c r="AU1155" s="977"/>
      <c r="AV1155" s="977"/>
      <c r="AW1155" s="977"/>
      <c r="AX1155" s="1366"/>
      <c r="AY1155" s="1366"/>
      <c r="AZ1155" s="1366"/>
      <c r="BA1155" s="1366"/>
      <c r="BB1155" s="1366"/>
      <c r="BC1155" s="1366"/>
      <c r="BD1155" s="1366"/>
      <c r="BE1155" s="1366"/>
      <c r="BF1155" s="1366"/>
      <c r="BG1155" s="1366"/>
      <c r="BH1155" s="1366"/>
      <c r="BI1155" s="1366"/>
      <c r="BJ1155" s="1366"/>
      <c r="BK1155" s="1366"/>
      <c r="BL1155" s="937"/>
    </row>
    <row r="1156" spans="7:123" s="920" customFormat="1" ht="18.95" customHeight="1">
      <c r="H1156" s="1084"/>
      <c r="I1156" s="2092"/>
      <c r="J1156" s="1366"/>
      <c r="K1156" s="1366"/>
      <c r="L1156" s="1366"/>
      <c r="M1156" s="1366"/>
      <c r="N1156" s="1366"/>
      <c r="O1156" s="1366"/>
      <c r="P1156" s="1366"/>
      <c r="Q1156" s="1366"/>
      <c r="R1156" s="1366"/>
      <c r="S1156" s="977"/>
      <c r="T1156" s="977"/>
      <c r="U1156" s="977"/>
      <c r="V1156" s="977"/>
      <c r="W1156" s="977"/>
      <c r="X1156" s="977"/>
      <c r="Y1156" s="977"/>
      <c r="Z1156" s="977"/>
      <c r="AA1156" s="977"/>
      <c r="AB1156" s="977"/>
      <c r="AC1156" s="1372"/>
      <c r="AD1156" s="1372"/>
      <c r="AE1156" s="1372"/>
      <c r="AF1156" s="1372"/>
      <c r="AG1156" s="1372"/>
      <c r="AH1156" s="1372"/>
      <c r="AI1156" s="1372"/>
      <c r="AJ1156" s="1372"/>
      <c r="AK1156" s="1372"/>
      <c r="AL1156" s="1372"/>
      <c r="AM1156" s="1372"/>
      <c r="AN1156" s="1372"/>
      <c r="AO1156" s="1372"/>
      <c r="AP1156" s="1372"/>
      <c r="AQ1156" s="1372"/>
      <c r="AR1156" s="1372"/>
      <c r="AS1156" s="1372"/>
      <c r="AT1156" s="1372"/>
      <c r="AU1156" s="1372"/>
      <c r="AV1156" s="1372"/>
      <c r="AW1156" s="1372"/>
      <c r="AX1156" s="1366"/>
      <c r="AY1156" s="1366"/>
      <c r="AZ1156" s="1366"/>
      <c r="BA1156" s="1366"/>
      <c r="BB1156" s="1366"/>
      <c r="BC1156" s="1366"/>
      <c r="BD1156" s="1366"/>
      <c r="BE1156" s="1217" t="s">
        <v>1606</v>
      </c>
      <c r="BF1156" s="1366"/>
      <c r="BG1156" s="1366"/>
      <c r="BH1156" s="2928">
        <f>BH1153+BH1152</f>
        <v>28</v>
      </c>
      <c r="BI1156" s="2884"/>
      <c r="BJ1156" s="2885"/>
      <c r="BK1156" s="1366"/>
      <c r="BL1156" s="937"/>
    </row>
    <row r="1157" spans="7:123" s="920" customFormat="1" ht="5.0999999999999996" customHeight="1">
      <c r="H1157" s="1084"/>
      <c r="I1157" s="2092"/>
      <c r="J1157" s="1366"/>
      <c r="K1157" s="1366"/>
      <c r="L1157" s="1366"/>
      <c r="M1157" s="1366"/>
      <c r="N1157" s="1366"/>
      <c r="O1157" s="1366"/>
      <c r="P1157" s="1366"/>
      <c r="Q1157" s="1366"/>
      <c r="R1157" s="1366"/>
      <c r="S1157" s="977"/>
      <c r="T1157" s="977"/>
      <c r="U1157" s="977"/>
      <c r="V1157" s="977"/>
      <c r="W1157" s="977"/>
      <c r="X1157" s="977"/>
      <c r="Y1157" s="977"/>
      <c r="Z1157" s="977"/>
      <c r="AA1157" s="977"/>
      <c r="AB1157" s="977"/>
      <c r="AC1157" s="977"/>
      <c r="AD1157" s="977"/>
      <c r="AE1157" s="977"/>
      <c r="AF1157" s="977"/>
      <c r="AG1157" s="977"/>
      <c r="AH1157" s="977"/>
      <c r="AI1157" s="977"/>
      <c r="AJ1157" s="977"/>
      <c r="AK1157" s="977"/>
      <c r="AL1157" s="977"/>
      <c r="AM1157" s="977"/>
      <c r="AN1157" s="977"/>
      <c r="AO1157" s="977"/>
      <c r="AP1157" s="977"/>
      <c r="AQ1157" s="977"/>
      <c r="AR1157" s="977"/>
      <c r="AS1157" s="977"/>
      <c r="AT1157" s="977"/>
      <c r="AU1157" s="977"/>
      <c r="AV1157" s="977"/>
      <c r="AW1157" s="977"/>
      <c r="AX1157" s="1366"/>
      <c r="AY1157" s="1366"/>
      <c r="AZ1157" s="1366"/>
      <c r="BA1157" s="1366"/>
      <c r="BB1157" s="1366"/>
      <c r="BC1157" s="1366"/>
      <c r="BD1157" s="1366"/>
      <c r="BE1157" s="1366"/>
      <c r="BF1157" s="1366"/>
      <c r="BG1157" s="1366"/>
      <c r="BH1157" s="1366"/>
      <c r="BI1157" s="1366"/>
      <c r="BJ1157" s="1366"/>
      <c r="BK1157" s="1366"/>
      <c r="BL1157" s="937"/>
    </row>
    <row r="1158" spans="7:123" s="920" customFormat="1" ht="18.95" customHeight="1">
      <c r="H1158" s="1084"/>
      <c r="I1158" s="1454"/>
      <c r="J1158" s="1416"/>
      <c r="K1158" s="939"/>
      <c r="L1158" s="939"/>
      <c r="M1158" s="939"/>
      <c r="N1158" s="939"/>
      <c r="O1158" s="939"/>
      <c r="P1158" s="939"/>
      <c r="Q1158" s="939"/>
      <c r="R1158" s="939"/>
      <c r="S1158" s="939"/>
      <c r="T1158" s="939"/>
      <c r="U1158" s="939"/>
      <c r="V1158" s="939"/>
      <c r="W1158" s="939"/>
      <c r="X1158" s="939"/>
      <c r="Y1158" s="939"/>
      <c r="Z1158" s="939"/>
      <c r="AA1158" s="939"/>
      <c r="AB1158" s="939"/>
      <c r="AC1158" s="939"/>
      <c r="AD1158" s="939"/>
      <c r="AE1158" s="939"/>
      <c r="AF1158" s="939"/>
      <c r="AG1158" s="939"/>
      <c r="AH1158" s="939"/>
      <c r="AI1158" s="939"/>
      <c r="AJ1158" s="939"/>
      <c r="AK1158" s="939"/>
      <c r="AL1158" s="939"/>
      <c r="AM1158" s="939"/>
      <c r="AN1158" s="939"/>
      <c r="AO1158" s="939"/>
      <c r="AP1158" s="939"/>
      <c r="AQ1158" s="939"/>
      <c r="AR1158" s="939"/>
      <c r="AS1158" s="939"/>
      <c r="AT1158" s="939"/>
      <c r="AU1158" s="939"/>
      <c r="AV1158" s="939"/>
      <c r="AW1158" s="939"/>
      <c r="AX1158" s="939"/>
      <c r="AY1158" s="939"/>
      <c r="AZ1158" s="939"/>
      <c r="BA1158" s="939"/>
      <c r="BB1158" s="939"/>
      <c r="BC1158" s="939"/>
      <c r="BD1158" s="939"/>
      <c r="BE1158" s="939"/>
      <c r="BF1158" s="939"/>
      <c r="BG1158" s="939"/>
      <c r="BH1158" s="939"/>
      <c r="BI1158" s="939"/>
      <c r="BJ1158" s="939"/>
      <c r="BK1158" s="939"/>
      <c r="BL1158" s="940"/>
    </row>
    <row r="1159" spans="7:123" s="920" customFormat="1" ht="18.95" customHeight="1">
      <c r="J1159" s="1050"/>
    </row>
    <row r="1160" spans="7:123" s="920" customFormat="1" ht="18.95" customHeight="1"/>
    <row r="1161" spans="7:123" ht="5.0999999999999996" customHeight="1">
      <c r="G1161"/>
      <c r="H1161"/>
      <c r="I1161" s="2331"/>
      <c r="J1161" s="2331"/>
      <c r="K1161" s="2331"/>
      <c r="L1161" s="2331"/>
      <c r="M1161" s="2331"/>
      <c r="N1161" s="2331"/>
      <c r="O1161" s="2331"/>
      <c r="P1161" s="2331"/>
      <c r="Q1161" s="2331"/>
      <c r="R1161" s="2331"/>
      <c r="S1161" s="2331"/>
      <c r="AA1161" s="920"/>
      <c r="AB1161" s="920"/>
      <c r="AI1161" s="920"/>
      <c r="AJ1161" s="920"/>
      <c r="AK1161" s="920"/>
      <c r="AL1161" s="2326"/>
      <c r="AM1161" s="2333"/>
      <c r="AN1161" s="2333"/>
      <c r="AO1161" s="2333"/>
      <c r="AP1161" s="2333"/>
      <c r="AQ1161" s="2328"/>
      <c r="AR1161" s="920"/>
      <c r="AS1161" s="920"/>
      <c r="AT1161" s="920"/>
      <c r="AU1161" s="920"/>
      <c r="AV1161" s="920"/>
      <c r="AW1161" s="920"/>
      <c r="AX1161" s="920"/>
      <c r="AY1161" s="920"/>
      <c r="AZ1161" s="920"/>
      <c r="BA1161" s="920"/>
      <c r="BB1161" s="920"/>
      <c r="BC1161" s="920"/>
      <c r="BD1161" s="920"/>
      <c r="BE1161" s="920"/>
      <c r="BF1161" s="920"/>
      <c r="BG1161" s="920"/>
      <c r="BH1161" s="920"/>
      <c r="BI1161" s="920"/>
      <c r="BJ1161" s="920"/>
      <c r="BK1161" s="920"/>
      <c r="BL1161" s="920"/>
      <c r="BM1161" s="920"/>
      <c r="BN1161" s="920"/>
      <c r="BO1161" s="920"/>
      <c r="BP1161" s="920"/>
      <c r="BQ1161" s="920"/>
      <c r="BR1161" s="920"/>
      <c r="BS1161" s="920"/>
      <c r="BT1161" s="920"/>
      <c r="BU1161" s="920"/>
      <c r="CB1161" s="920"/>
      <c r="CC1161" s="920"/>
      <c r="CD1161" s="920"/>
      <c r="CE1161" s="920"/>
      <c r="CF1161" s="920"/>
      <c r="CG1161" s="920"/>
      <c r="CH1161" s="920"/>
      <c r="CI1161" s="920"/>
      <c r="CJ1161" s="920"/>
      <c r="CK1161" s="920"/>
      <c r="CL1161" s="920"/>
      <c r="CM1161" s="920"/>
      <c r="CN1161" s="920"/>
      <c r="CO1161" s="920"/>
      <c r="CP1161" s="920"/>
      <c r="CQ1161" s="920"/>
      <c r="CR1161" s="920"/>
      <c r="CS1161" s="920"/>
      <c r="CT1161" s="920"/>
      <c r="CU1161" s="920"/>
      <c r="CV1161" s="920"/>
      <c r="CW1161" s="920"/>
      <c r="CX1161" s="920"/>
      <c r="CY1161" s="920"/>
      <c r="CZ1161" s="920"/>
      <c r="DA1161" s="920"/>
      <c r="DB1161" s="920"/>
      <c r="DC1161" s="920"/>
      <c r="DD1161" s="920"/>
      <c r="DE1161" s="920"/>
      <c r="DF1161" s="920"/>
      <c r="DG1161" s="920"/>
      <c r="DH1161" s="920"/>
      <c r="DI1161" s="920"/>
      <c r="DJ1161" s="920"/>
      <c r="DK1161" s="920"/>
      <c r="DL1161" s="920"/>
      <c r="DM1161" s="920"/>
      <c r="DN1161" s="920"/>
      <c r="DO1161" s="920"/>
      <c r="DP1161" s="920"/>
      <c r="DQ1161" s="920"/>
      <c r="DR1161" s="920"/>
      <c r="DS1161" s="920"/>
    </row>
    <row r="1162" spans="7:123" ht="18.95" customHeight="1">
      <c r="G1162"/>
      <c r="H1162"/>
      <c r="I1162" s="2331"/>
      <c r="J1162" s="1020" t="s">
        <v>3105</v>
      </c>
      <c r="K1162" s="1021"/>
      <c r="L1162" s="1021"/>
      <c r="M1162" s="1021"/>
      <c r="N1162" s="1022"/>
      <c r="O1162" s="1023"/>
      <c r="P1162" s="1023"/>
      <c r="Q1162" s="1023"/>
      <c r="R1162" s="1023"/>
      <c r="S1162" s="1456"/>
      <c r="T1162" s="1394" t="s">
        <v>3218</v>
      </c>
      <c r="U1162" s="1021"/>
      <c r="V1162" s="1021"/>
      <c r="W1162" s="1021"/>
      <c r="X1162" s="1022"/>
      <c r="Y1162" s="1022"/>
      <c r="Z1162" s="1022"/>
      <c r="AA1162" s="1022"/>
      <c r="AB1162" s="1455"/>
      <c r="AC1162" s="2091" t="s">
        <v>3216</v>
      </c>
      <c r="AD1162" s="1469"/>
      <c r="AE1162" s="1469"/>
      <c r="AF1162" s="1469"/>
      <c r="AG1162" s="1469"/>
      <c r="AH1162" s="1469"/>
      <c r="AI1162" s="1469"/>
      <c r="AJ1162" s="1469"/>
      <c r="AK1162" s="1470"/>
      <c r="AL1162" s="907" t="s">
        <v>1519</v>
      </c>
      <c r="AM1162" s="908"/>
      <c r="AN1162" s="908"/>
      <c r="AO1162" s="908"/>
      <c r="AP1162" s="908"/>
      <c r="AQ1162" s="909"/>
      <c r="AR1162" s="920"/>
      <c r="AS1162" s="920"/>
      <c r="AT1162" s="920"/>
      <c r="AU1162" s="920"/>
      <c r="AV1162" s="920"/>
      <c r="AW1162" s="920"/>
      <c r="AX1162" s="920"/>
      <c r="BG1162" s="920"/>
      <c r="BH1162" s="920"/>
      <c r="BI1162" s="920"/>
      <c r="BJ1162" s="920"/>
      <c r="BK1162" s="920"/>
      <c r="BL1162" s="920"/>
      <c r="BM1162" s="920"/>
      <c r="BN1162" s="920"/>
      <c r="BO1162" s="920"/>
      <c r="BP1162" s="920"/>
      <c r="BQ1162" s="920"/>
      <c r="BR1162" s="920"/>
      <c r="BS1162" s="920"/>
      <c r="BT1162" s="920"/>
      <c r="BU1162" s="920"/>
      <c r="BV1162" s="920"/>
      <c r="BW1162" s="920"/>
      <c r="BX1162" s="920"/>
      <c r="BY1162" s="920"/>
      <c r="BZ1162" s="920"/>
      <c r="CA1162" s="920"/>
      <c r="CB1162" s="920"/>
      <c r="CC1162" s="920"/>
      <c r="CD1162" s="920"/>
      <c r="CE1162" s="920"/>
      <c r="CF1162" s="920"/>
      <c r="CG1162" s="920"/>
      <c r="CH1162" s="920"/>
      <c r="CI1162" s="920"/>
      <c r="CJ1162" s="920"/>
      <c r="CK1162" s="920"/>
      <c r="CL1162" s="920"/>
      <c r="CM1162" s="920"/>
      <c r="CN1162" s="920"/>
      <c r="CO1162" s="920"/>
      <c r="CP1162" s="920"/>
      <c r="CQ1162" s="920"/>
      <c r="CR1162" s="920"/>
      <c r="CS1162" s="920"/>
      <c r="CT1162" s="920"/>
      <c r="CU1162" s="920"/>
      <c r="CV1162" s="920"/>
      <c r="CW1162" s="920"/>
      <c r="CX1162" s="920"/>
      <c r="CY1162" s="920"/>
      <c r="CZ1162" s="920"/>
      <c r="DA1162" s="920"/>
      <c r="DB1162" s="920"/>
      <c r="DC1162" s="920"/>
      <c r="DD1162" s="920"/>
      <c r="DE1162" s="920"/>
      <c r="DF1162" s="920"/>
      <c r="DG1162" s="920"/>
    </row>
    <row r="1163" spans="7:123" ht="9.9499999999999993" customHeight="1">
      <c r="G1163"/>
      <c r="H1163"/>
      <c r="I1163" s="916"/>
      <c r="J1163" s="2331"/>
      <c r="K1163" s="2331"/>
      <c r="L1163" s="2331"/>
      <c r="M1163" s="2331"/>
      <c r="N1163" s="2331"/>
      <c r="O1163" s="2331"/>
      <c r="P1163" s="2331"/>
      <c r="Q1163" s="2331"/>
      <c r="R1163" s="2331"/>
      <c r="S1163" s="2331"/>
      <c r="AA1163" s="1317"/>
      <c r="AB1163" s="1316"/>
      <c r="AI1163" s="920"/>
      <c r="AJ1163" s="920"/>
      <c r="AK1163" s="920"/>
      <c r="AL1163" s="2331"/>
      <c r="AM1163" s="2331"/>
      <c r="AN1163" s="2331"/>
      <c r="AO1163" s="2331"/>
      <c r="AP1163" s="2331"/>
      <c r="AQ1163" s="2331"/>
      <c r="AR1163" s="1316"/>
      <c r="AS1163" s="1316"/>
      <c r="AT1163" s="1316"/>
      <c r="AU1163" s="1316"/>
      <c r="AV1163" s="1316"/>
      <c r="AW1163" s="1316"/>
      <c r="AX1163" s="1316"/>
      <c r="AY1163" s="1316"/>
      <c r="AZ1163" s="1316"/>
      <c r="BA1163" s="1316"/>
      <c r="BB1163" s="1316"/>
      <c r="BC1163" s="1316"/>
      <c r="BD1163" s="1316"/>
      <c r="BE1163" s="1316"/>
      <c r="BF1163" s="1316"/>
      <c r="BG1163" s="1316"/>
      <c r="BH1163" s="1316"/>
      <c r="BI1163" s="1316"/>
      <c r="BJ1163" s="1316"/>
      <c r="BK1163" s="1316"/>
      <c r="BL1163" s="1316"/>
      <c r="BM1163" s="1316"/>
      <c r="BN1163" s="1316"/>
      <c r="BO1163" s="1316"/>
      <c r="BP1163" s="1316"/>
      <c r="BQ1163" s="1316"/>
      <c r="BR1163" s="1316"/>
      <c r="BS1163" s="1316"/>
      <c r="BT1163" s="1316"/>
      <c r="BU1163" s="1316"/>
      <c r="BV1163" s="1316"/>
      <c r="BW1163" s="942"/>
      <c r="BX1163" s="920"/>
      <c r="BY1163" s="920"/>
      <c r="BZ1163" s="920"/>
      <c r="CA1163" s="920"/>
      <c r="CB1163" s="920"/>
      <c r="CC1163" s="920"/>
      <c r="CD1163" s="920"/>
      <c r="CE1163" s="920"/>
      <c r="CF1163" s="920"/>
      <c r="CG1163" s="920"/>
      <c r="CH1163" s="920"/>
      <c r="CI1163" s="920"/>
      <c r="CJ1163" s="920"/>
      <c r="CK1163" s="920"/>
      <c r="CL1163" s="920"/>
      <c r="CM1163" s="920"/>
      <c r="CN1163" s="920"/>
      <c r="CO1163" s="920"/>
      <c r="CP1163" s="920"/>
      <c r="CQ1163" s="920"/>
      <c r="CR1163" s="920"/>
      <c r="CS1163" s="920"/>
      <c r="CT1163" s="920"/>
      <c r="CU1163" s="920"/>
      <c r="CV1163" s="920"/>
      <c r="CW1163" s="920"/>
      <c r="CX1163" s="920"/>
      <c r="CY1163" s="920"/>
      <c r="CZ1163" s="920"/>
      <c r="DA1163" s="920"/>
      <c r="DB1163" s="920"/>
      <c r="DC1163" s="920"/>
      <c r="DD1163" s="920"/>
      <c r="DE1163" s="920"/>
      <c r="DF1163" s="920"/>
      <c r="DG1163" s="920"/>
    </row>
    <row r="1164" spans="7:123" s="920" customFormat="1" ht="18.95" customHeight="1">
      <c r="H1164" s="1084"/>
      <c r="I1164" s="1453"/>
      <c r="J1164" s="1450" t="s">
        <v>1553</v>
      </c>
      <c r="K1164" s="752"/>
      <c r="L1164" s="938"/>
      <c r="M1164" s="938"/>
      <c r="N1164" s="2890" t="s">
        <v>1179</v>
      </c>
      <c r="O1164" s="2891"/>
      <c r="P1164" s="2891"/>
      <c r="Q1164" s="2892"/>
      <c r="R1164" s="986" t="s">
        <v>1180</v>
      </c>
      <c r="S1164" s="987" t="s">
        <v>1178</v>
      </c>
      <c r="T1164" s="2890" t="s">
        <v>1179</v>
      </c>
      <c r="U1164" s="2891"/>
      <c r="V1164" s="2891"/>
      <c r="W1164" s="2892"/>
      <c r="X1164" s="986" t="s">
        <v>1180</v>
      </c>
      <c r="AA1164" s="2325" t="s">
        <v>1630</v>
      </c>
      <c r="AB1164" s="938"/>
      <c r="AC1164" s="938"/>
      <c r="AD1164" s="1154" t="s">
        <v>1845</v>
      </c>
      <c r="AE1164" s="1155"/>
      <c r="AF1164" s="1155"/>
      <c r="AG1164" s="1155"/>
      <c r="AH1164" s="1155"/>
      <c r="AI1164" s="1156"/>
      <c r="AJ1164" s="946" t="s">
        <v>1115</v>
      </c>
      <c r="AL1164" s="2325" t="s">
        <v>1769</v>
      </c>
      <c r="AM1164" s="938"/>
      <c r="AN1164" s="938"/>
      <c r="AO1164" s="938"/>
      <c r="AP1164" s="917" t="s">
        <v>2299</v>
      </c>
      <c r="AQ1164" s="918"/>
      <c r="AR1164" s="918"/>
      <c r="AS1164" s="918"/>
      <c r="AT1164" s="918"/>
      <c r="AU1164" s="919"/>
      <c r="AV1164" s="986" t="s">
        <v>912</v>
      </c>
      <c r="BK1164" s="926" t="s">
        <v>1712</v>
      </c>
      <c r="BL1164" s="927"/>
      <c r="BM1164" s="928"/>
      <c r="BN1164" s="926" t="s">
        <v>1719</v>
      </c>
      <c r="BO1164" s="927"/>
      <c r="BP1164" s="928"/>
      <c r="BW1164" s="937"/>
    </row>
    <row r="1165" spans="7:123" s="920" customFormat="1" ht="9.9499999999999993" customHeight="1">
      <c r="H1165" s="1084"/>
      <c r="I1165" s="1453"/>
      <c r="J1165" s="1451"/>
      <c r="BW1165" s="937"/>
    </row>
    <row r="1166" spans="7:123" s="920" customFormat="1" ht="18.95" customHeight="1">
      <c r="H1166" s="1084"/>
      <c r="I1166" s="1453"/>
      <c r="J1166" s="949" t="s">
        <v>3451</v>
      </c>
      <c r="K1166" s="938"/>
      <c r="L1166" s="752"/>
      <c r="N1166" s="3662" t="s">
        <v>2388</v>
      </c>
      <c r="O1166" s="3663"/>
      <c r="P1166" s="3663"/>
      <c r="Q1166" s="3664"/>
      <c r="R1166" s="946" t="s">
        <v>1115</v>
      </c>
      <c r="T1166" s="949" t="s">
        <v>1522</v>
      </c>
      <c r="W1166" s="752"/>
      <c r="X1166" s="752"/>
      <c r="Y1166" s="2868" t="s">
        <v>3410</v>
      </c>
      <c r="Z1166" s="2869"/>
      <c r="AA1166" s="2870"/>
      <c r="AB1166" s="946" t="s">
        <v>1115</v>
      </c>
      <c r="AC1166" s="2865" t="s">
        <v>1523</v>
      </c>
      <c r="AD1166" s="2866"/>
      <c r="AE1166" s="2867"/>
      <c r="AF1166" s="946" t="s">
        <v>1115</v>
      </c>
      <c r="AG1166" s="2865" t="s">
        <v>1524</v>
      </c>
      <c r="AH1166" s="2866"/>
      <c r="AI1166" s="2867"/>
      <c r="AJ1166" s="946" t="s">
        <v>1115</v>
      </c>
      <c r="AL1166" s="1056" t="s">
        <v>2379</v>
      </c>
      <c r="AM1166" s="1056"/>
      <c r="AN1166" s="1056"/>
      <c r="AO1166" s="938"/>
      <c r="AP1166" s="982" t="s">
        <v>1521</v>
      </c>
      <c r="AQ1166" s="983"/>
      <c r="AR1166" s="983"/>
      <c r="AS1166" s="983"/>
      <c r="AT1166" s="984"/>
      <c r="AV1166" s="1452" t="s">
        <v>1748</v>
      </c>
      <c r="AW1166" s="1056"/>
      <c r="AX1166" s="1056"/>
      <c r="AY1166" s="982" t="s">
        <v>2281</v>
      </c>
      <c r="AZ1166" s="983"/>
      <c r="BA1166" s="983"/>
      <c r="BB1166" s="983"/>
      <c r="BC1166" s="984"/>
      <c r="BW1166" s="937"/>
    </row>
    <row r="1167" spans="7:123" s="920" customFormat="1" ht="9.9499999999999993" customHeight="1">
      <c r="H1167" s="1084"/>
      <c r="I1167" s="1453"/>
      <c r="J1167" s="1451"/>
      <c r="BW1167" s="937"/>
    </row>
    <row r="1168" spans="7:123" s="920" customFormat="1" ht="18.95" customHeight="1">
      <c r="H1168" s="1084"/>
      <c r="I1168" s="1453"/>
      <c r="J1168" s="949" t="s">
        <v>1627</v>
      </c>
      <c r="K1168" s="981"/>
      <c r="L1168" s="981"/>
      <c r="M1168" s="981"/>
      <c r="N1168" s="982" t="s">
        <v>1521</v>
      </c>
      <c r="O1168" s="983"/>
      <c r="P1168" s="983"/>
      <c r="Q1168" s="983"/>
      <c r="R1168" s="986" t="s">
        <v>912</v>
      </c>
      <c r="S1168" s="910" t="s">
        <v>1656</v>
      </c>
      <c r="T1168" s="981"/>
      <c r="U1168" s="938"/>
      <c r="V1168" s="982" t="s">
        <v>1521</v>
      </c>
      <c r="W1168" s="983"/>
      <c r="X1168" s="983"/>
      <c r="Y1168" s="983"/>
      <c r="Z1168" s="986" t="s">
        <v>912</v>
      </c>
      <c r="AA1168" s="910" t="s">
        <v>1789</v>
      </c>
      <c r="AB1168" s="981"/>
      <c r="AC1168" s="938"/>
      <c r="AD1168" s="982" t="s">
        <v>1521</v>
      </c>
      <c r="AE1168" s="983"/>
      <c r="AF1168" s="983"/>
      <c r="AG1168" s="983"/>
      <c r="AH1168" s="946" t="s">
        <v>1115</v>
      </c>
      <c r="AL1168" s="1452" t="s">
        <v>3091</v>
      </c>
      <c r="AM1168" s="1056"/>
      <c r="AN1168" s="1056"/>
      <c r="AO1168" s="1056"/>
      <c r="AP1168" s="982" t="s">
        <v>1848</v>
      </c>
      <c r="AQ1168" s="983"/>
      <c r="AR1168" s="983"/>
      <c r="AS1168" s="983"/>
      <c r="AT1168" s="984"/>
      <c r="AV1168" s="1452" t="s">
        <v>2364</v>
      </c>
      <c r="AW1168" s="1056"/>
      <c r="AX1168" s="1056"/>
      <c r="AY1168" s="982" t="s">
        <v>1848</v>
      </c>
      <c r="AZ1168" s="983"/>
      <c r="BA1168" s="983"/>
      <c r="BB1168" s="983"/>
      <c r="BC1168" s="984"/>
      <c r="BW1168" s="937"/>
    </row>
    <row r="1169" spans="7:105" s="920" customFormat="1" ht="18.95" customHeight="1">
      <c r="H1169" s="1084"/>
      <c r="I1169" s="1453"/>
      <c r="J1169" s="1451"/>
      <c r="BW1169" s="937"/>
    </row>
    <row r="1170" spans="7:105" s="920" customFormat="1" ht="18.95" customHeight="1">
      <c r="H1170" s="1084"/>
      <c r="I1170" s="1453"/>
      <c r="J1170" s="2880" t="s">
        <v>1559</v>
      </c>
      <c r="K1170" s="2810" t="s">
        <v>1779</v>
      </c>
      <c r="L1170" s="2811"/>
      <c r="M1170" s="2811"/>
      <c r="N1170" s="2812"/>
      <c r="O1170" s="2810" t="s">
        <v>2379</v>
      </c>
      <c r="P1170" s="2882"/>
      <c r="Q1170" s="2882"/>
      <c r="R1170" s="2882"/>
      <c r="S1170" s="2812"/>
      <c r="T1170" s="2810" t="s">
        <v>3412</v>
      </c>
      <c r="U1170" s="2811"/>
      <c r="V1170" s="2812"/>
      <c r="W1170" s="2810" t="s">
        <v>1647</v>
      </c>
      <c r="X1170" s="2882"/>
      <c r="Y1170" s="2882"/>
      <c r="Z1170" s="2882"/>
      <c r="AA1170" s="2812"/>
      <c r="AB1170" s="2810" t="s">
        <v>1856</v>
      </c>
      <c r="AC1170" s="2882"/>
      <c r="AD1170" s="2882"/>
      <c r="AE1170" s="2882"/>
      <c r="AF1170" s="2882"/>
      <c r="AG1170" s="2812"/>
      <c r="AH1170" s="2810" t="s">
        <v>2373</v>
      </c>
      <c r="AI1170" s="2811"/>
      <c r="AJ1170" s="2811"/>
      <c r="AK1170" s="2811"/>
      <c r="AL1170" s="2812"/>
      <c r="AM1170" s="2810" t="s">
        <v>2364</v>
      </c>
      <c r="AN1170" s="2882"/>
      <c r="AO1170" s="2882"/>
      <c r="AP1170" s="2882"/>
      <c r="AQ1170" s="2812"/>
      <c r="AR1170" s="966" t="s">
        <v>2147</v>
      </c>
      <c r="AS1170" s="1361"/>
      <c r="AT1170" s="930"/>
      <c r="AU1170" s="930"/>
      <c r="AV1170" s="930"/>
      <c r="AW1170" s="930"/>
      <c r="AX1170" s="930"/>
      <c r="AY1170" s="930"/>
      <c r="AZ1170" s="931"/>
      <c r="BA1170" s="929" t="s">
        <v>1586</v>
      </c>
      <c r="BB1170" s="930"/>
      <c r="BC1170" s="930"/>
      <c r="BD1170" s="930"/>
      <c r="BE1170" s="930"/>
      <c r="BF1170" s="930"/>
      <c r="BG1170" s="930"/>
      <c r="BH1170" s="930"/>
      <c r="BI1170" s="930"/>
      <c r="BJ1170" s="931"/>
      <c r="BK1170" s="930"/>
      <c r="BL1170" s="931"/>
      <c r="BM1170" s="2810" t="s">
        <v>2080</v>
      </c>
      <c r="BN1170" s="2882"/>
      <c r="BO1170" s="2812"/>
      <c r="BP1170" s="2810" t="s">
        <v>1872</v>
      </c>
      <c r="BQ1170" s="2882"/>
      <c r="BR1170" s="2812"/>
      <c r="BS1170" s="2810" t="s">
        <v>1748</v>
      </c>
      <c r="BT1170" s="2811"/>
      <c r="BU1170" s="2811"/>
      <c r="BV1170" s="2812"/>
      <c r="BW1170" s="937"/>
    </row>
    <row r="1171" spans="7:105" s="920" customFormat="1" ht="18.95" customHeight="1">
      <c r="H1171" s="1084"/>
      <c r="I1171" s="1453"/>
      <c r="J1171" s="2881"/>
      <c r="K1171" s="2813"/>
      <c r="L1171" s="2814"/>
      <c r="M1171" s="2814"/>
      <c r="N1171" s="2815"/>
      <c r="O1171" s="2813"/>
      <c r="P1171" s="2814"/>
      <c r="Q1171" s="2814"/>
      <c r="R1171" s="2814"/>
      <c r="S1171" s="2815"/>
      <c r="T1171" s="2813"/>
      <c r="U1171" s="2814"/>
      <c r="V1171" s="2815"/>
      <c r="W1171" s="2813"/>
      <c r="X1171" s="2814"/>
      <c r="Y1171" s="2814"/>
      <c r="Z1171" s="2814"/>
      <c r="AA1171" s="2815"/>
      <c r="AB1171" s="2813"/>
      <c r="AC1171" s="2814"/>
      <c r="AD1171" s="2814"/>
      <c r="AE1171" s="2814"/>
      <c r="AF1171" s="2814"/>
      <c r="AG1171" s="2815"/>
      <c r="AH1171" s="2813"/>
      <c r="AI1171" s="2814"/>
      <c r="AJ1171" s="2814"/>
      <c r="AK1171" s="2814"/>
      <c r="AL1171" s="2815"/>
      <c r="AM1171" s="2813"/>
      <c r="AN1171" s="2814"/>
      <c r="AO1171" s="2814"/>
      <c r="AP1171" s="2814"/>
      <c r="AQ1171" s="2815"/>
      <c r="AR1171" s="929" t="s">
        <v>3412</v>
      </c>
      <c r="AS1171" s="930"/>
      <c r="AT1171" s="930"/>
      <c r="AU1171" s="929" t="s">
        <v>2138</v>
      </c>
      <c r="AV1171" s="930"/>
      <c r="AW1171" s="930"/>
      <c r="AX1171" s="929" t="s">
        <v>2139</v>
      </c>
      <c r="AY1171" s="930"/>
      <c r="AZ1171" s="931"/>
      <c r="BA1171" s="929" t="s">
        <v>699</v>
      </c>
      <c r="BB1171" s="930"/>
      <c r="BC1171" s="930"/>
      <c r="BD1171" s="931"/>
      <c r="BE1171" s="929" t="s">
        <v>700</v>
      </c>
      <c r="BF1171" s="930"/>
      <c r="BG1171" s="931"/>
      <c r="BH1171" s="929" t="s">
        <v>1697</v>
      </c>
      <c r="BI1171" s="930"/>
      <c r="BJ1171" s="930"/>
      <c r="BK1171" s="930"/>
      <c r="BL1171" s="931"/>
      <c r="BM1171" s="2813"/>
      <c r="BN1171" s="2814"/>
      <c r="BO1171" s="2815"/>
      <c r="BP1171" s="2813"/>
      <c r="BQ1171" s="2814"/>
      <c r="BR1171" s="2815"/>
      <c r="BS1171" s="2813"/>
      <c r="BT1171" s="2814"/>
      <c r="BU1171" s="2814"/>
      <c r="BV1171" s="2815"/>
      <c r="BW1171" s="937"/>
    </row>
    <row r="1172" spans="7:105" s="920" customFormat="1" ht="18.95" customHeight="1">
      <c r="H1172" s="1084"/>
      <c r="I1172" s="1453"/>
      <c r="J1172" s="2324" t="s">
        <v>737</v>
      </c>
      <c r="K1172" s="2890" t="s">
        <v>1179</v>
      </c>
      <c r="L1172" s="2891"/>
      <c r="M1172" s="2891"/>
      <c r="N1172" s="2892"/>
      <c r="O1172" s="2890" t="s">
        <v>1570</v>
      </c>
      <c r="P1172" s="2891"/>
      <c r="Q1172" s="2891"/>
      <c r="R1172" s="2891"/>
      <c r="S1172" s="2892"/>
      <c r="T1172" s="2890" t="s">
        <v>3111</v>
      </c>
      <c r="U1172" s="2891"/>
      <c r="V1172" s="2892"/>
      <c r="W1172" s="2024" t="s">
        <v>1555</v>
      </c>
      <c r="X1172" s="1027"/>
      <c r="Y1172" s="1027"/>
      <c r="Z1172" s="1027"/>
      <c r="AA1172" s="1028"/>
      <c r="AB1172" s="2944" t="s">
        <v>1845</v>
      </c>
      <c r="AC1172" s="2945"/>
      <c r="AD1172" s="2945"/>
      <c r="AE1172" s="2945"/>
      <c r="AF1172" s="2945"/>
      <c r="AG1172" s="2946"/>
      <c r="AH1172" s="982" t="s">
        <v>2350</v>
      </c>
      <c r="AI1172" s="1152"/>
      <c r="AJ1172" s="1152"/>
      <c r="AK1172" s="1152"/>
      <c r="AL1172" s="1153"/>
      <c r="AM1172" s="2890" t="s">
        <v>2365</v>
      </c>
      <c r="AN1172" s="2891"/>
      <c r="AO1172" s="2891"/>
      <c r="AP1172" s="2891"/>
      <c r="AQ1172" s="2892"/>
      <c r="AR1172" s="1388" t="s">
        <v>3410</v>
      </c>
      <c r="AS1172" s="955"/>
      <c r="AT1172" s="955"/>
      <c r="AU1172" s="954" t="s">
        <v>1523</v>
      </c>
      <c r="AV1172" s="955"/>
      <c r="AW1172" s="955"/>
      <c r="AX1172" s="954" t="s">
        <v>1524</v>
      </c>
      <c r="AY1172" s="955"/>
      <c r="AZ1172" s="971"/>
      <c r="BA1172" s="2832" t="s">
        <v>1560</v>
      </c>
      <c r="BB1172" s="2806"/>
      <c r="BC1172" s="2806"/>
      <c r="BD1172" s="2793"/>
      <c r="BE1172" s="2832">
        <v>12345</v>
      </c>
      <c r="BF1172" s="2806"/>
      <c r="BG1172" s="2793"/>
      <c r="BH1172" s="2929" t="s">
        <v>1691</v>
      </c>
      <c r="BI1172" s="2930"/>
      <c r="BJ1172" s="2930"/>
      <c r="BK1172" s="2930"/>
      <c r="BL1172" s="2931"/>
      <c r="BM1172" s="2929" t="s">
        <v>1704</v>
      </c>
      <c r="BN1172" s="2930"/>
      <c r="BO1172" s="2931"/>
      <c r="BP1172" s="2929">
        <v>12</v>
      </c>
      <c r="BQ1172" s="2930"/>
      <c r="BR1172" s="2931"/>
      <c r="BS1172" s="2890" t="s">
        <v>1521</v>
      </c>
      <c r="BT1172" s="2891"/>
      <c r="BU1172" s="2891"/>
      <c r="BV1172" s="2892"/>
      <c r="BW1172" s="937"/>
    </row>
    <row r="1173" spans="7:105" s="920" customFormat="1" ht="18.95" customHeight="1">
      <c r="H1173" s="1084"/>
      <c r="I1173" s="1453"/>
      <c r="J1173" s="1315" t="s">
        <v>737</v>
      </c>
      <c r="K1173" s="2890" t="s">
        <v>1179</v>
      </c>
      <c r="L1173" s="2891"/>
      <c r="M1173" s="2891"/>
      <c r="N1173" s="2892"/>
      <c r="O1173" s="2890" t="s">
        <v>1570</v>
      </c>
      <c r="P1173" s="2891"/>
      <c r="Q1173" s="2891"/>
      <c r="R1173" s="2891"/>
      <c r="S1173" s="2892"/>
      <c r="T1173" s="2890" t="s">
        <v>2388</v>
      </c>
      <c r="U1173" s="2891"/>
      <c r="V1173" s="2892"/>
      <c r="W1173" s="2024" t="s">
        <v>1555</v>
      </c>
      <c r="X1173" s="1027"/>
      <c r="Y1173" s="1027"/>
      <c r="Z1173" s="1027"/>
      <c r="AA1173" s="1028"/>
      <c r="AB1173" s="2944" t="s">
        <v>1845</v>
      </c>
      <c r="AC1173" s="2945"/>
      <c r="AD1173" s="2945"/>
      <c r="AE1173" s="2945"/>
      <c r="AF1173" s="2945"/>
      <c r="AG1173" s="2946"/>
      <c r="AH1173" s="982" t="s">
        <v>2350</v>
      </c>
      <c r="AI1173" s="1152"/>
      <c r="AJ1173" s="1152"/>
      <c r="AK1173" s="1152"/>
      <c r="AL1173" s="1153"/>
      <c r="AM1173" s="2890" t="s">
        <v>2366</v>
      </c>
      <c r="AN1173" s="2891"/>
      <c r="AO1173" s="2891"/>
      <c r="AP1173" s="2891"/>
      <c r="AQ1173" s="2892"/>
      <c r="AR1173" s="1388" t="s">
        <v>3410</v>
      </c>
      <c r="AS1173" s="955"/>
      <c r="AT1173" s="955"/>
      <c r="AU1173" s="954" t="s">
        <v>1523</v>
      </c>
      <c r="AV1173" s="955"/>
      <c r="AW1173" s="955"/>
      <c r="AX1173" s="954" t="s">
        <v>1524</v>
      </c>
      <c r="AY1173" s="955"/>
      <c r="AZ1173" s="971"/>
      <c r="BA1173" s="2831" t="s">
        <v>1560</v>
      </c>
      <c r="BB1173" s="2808"/>
      <c r="BC1173" s="2808"/>
      <c r="BD1173" s="2809"/>
      <c r="BE1173" s="2831">
        <v>12345</v>
      </c>
      <c r="BF1173" s="2808"/>
      <c r="BG1173" s="2809"/>
      <c r="BH1173" s="2932" t="s">
        <v>1691</v>
      </c>
      <c r="BI1173" s="2933"/>
      <c r="BJ1173" s="2933"/>
      <c r="BK1173" s="2933"/>
      <c r="BL1173" s="2934"/>
      <c r="BM1173" s="2932" t="s">
        <v>1704</v>
      </c>
      <c r="BN1173" s="2933"/>
      <c r="BO1173" s="2934"/>
      <c r="BP1173" s="2932">
        <v>14</v>
      </c>
      <c r="BQ1173" s="2933"/>
      <c r="BR1173" s="2934"/>
      <c r="BS1173" s="2890" t="s">
        <v>1521</v>
      </c>
      <c r="BT1173" s="2891"/>
      <c r="BU1173" s="2891"/>
      <c r="BV1173" s="2892"/>
      <c r="BW1173" s="937"/>
    </row>
    <row r="1174" spans="7:105" s="920" customFormat="1" ht="5.0999999999999996" customHeight="1">
      <c r="H1174" s="1084"/>
      <c r="I1174" s="1453"/>
      <c r="J1174" s="1057"/>
      <c r="O1174" s="1057"/>
      <c r="P1174" s="1057"/>
      <c r="Q1174" s="1057"/>
      <c r="R1174" s="1057"/>
      <c r="S1174" s="1057"/>
      <c r="T1174" s="1057"/>
      <c r="U1174" s="1057"/>
      <c r="V1174" s="1057"/>
      <c r="BW1174" s="937"/>
    </row>
    <row r="1175" spans="7:105" s="920" customFormat="1" ht="5.0999999999999996" customHeight="1">
      <c r="H1175" s="1084"/>
      <c r="I1175" s="1453"/>
      <c r="J1175" s="1366"/>
      <c r="K1175" s="977"/>
      <c r="L1175" s="977"/>
      <c r="M1175" s="977"/>
      <c r="N1175" s="977"/>
      <c r="O1175" s="1366"/>
      <c r="P1175" s="1366"/>
      <c r="Q1175" s="1366"/>
      <c r="R1175" s="1366"/>
      <c r="S1175" s="1366"/>
      <c r="T1175" s="1366"/>
      <c r="U1175" s="1366"/>
      <c r="V1175" s="1366"/>
      <c r="W1175" s="977"/>
      <c r="X1175" s="977"/>
      <c r="Y1175" s="977"/>
      <c r="Z1175" s="977"/>
      <c r="AA1175" s="977"/>
      <c r="AB1175" s="1366"/>
      <c r="AC1175" s="1366"/>
      <c r="AD1175" s="1366"/>
      <c r="AE1175" s="1366"/>
      <c r="AF1175" s="1366"/>
      <c r="AG1175" s="1366"/>
      <c r="AH1175" s="1366"/>
      <c r="AI1175" s="1366"/>
      <c r="AJ1175" s="1366"/>
      <c r="AK1175" s="1366"/>
      <c r="AL1175" s="1366"/>
      <c r="AM1175" s="1366"/>
      <c r="AN1175" s="1366"/>
      <c r="AO1175" s="1366"/>
      <c r="AP1175" s="1366"/>
      <c r="AQ1175" s="1366"/>
      <c r="AR1175" s="1366"/>
      <c r="AS1175" s="1366"/>
      <c r="AT1175" s="1366"/>
      <c r="AU1175" s="1366"/>
      <c r="AV1175" s="1366"/>
      <c r="AW1175" s="1366"/>
      <c r="AX1175" s="1366"/>
      <c r="AY1175" s="1366"/>
      <c r="AZ1175" s="1366"/>
      <c r="BA1175" s="1366"/>
      <c r="BB1175" s="1366"/>
      <c r="BC1175" s="1366"/>
      <c r="BD1175" s="1366"/>
      <c r="BE1175" s="1366"/>
      <c r="BF1175" s="1366"/>
      <c r="BG1175" s="1366"/>
      <c r="BH1175" s="1366"/>
      <c r="BI1175" s="1366"/>
      <c r="BJ1175" s="1366"/>
      <c r="BK1175" s="1366"/>
      <c r="BL1175" s="1366"/>
      <c r="BM1175" s="1366"/>
      <c r="BN1175" s="1366"/>
      <c r="BO1175" s="1366"/>
      <c r="BP1175" s="1366"/>
      <c r="BQ1175" s="1366"/>
      <c r="BR1175" s="1366"/>
      <c r="BS1175" s="1366"/>
      <c r="BT1175" s="1366"/>
      <c r="BU1175" s="1366"/>
      <c r="BV1175" s="1366"/>
      <c r="BW1175" s="937"/>
    </row>
    <row r="1176" spans="7:105" s="920" customFormat="1" ht="18.95" customHeight="1">
      <c r="H1176" s="1084"/>
      <c r="I1176" s="1453"/>
      <c r="J1176" s="1366"/>
      <c r="K1176" s="977"/>
      <c r="L1176" s="977"/>
      <c r="M1176" s="977"/>
      <c r="N1176" s="977"/>
      <c r="O1176" s="1366"/>
      <c r="P1176" s="1366"/>
      <c r="Q1176" s="1366"/>
      <c r="R1176" s="1366"/>
      <c r="S1176" s="1366"/>
      <c r="T1176" s="1366"/>
      <c r="U1176" s="1366"/>
      <c r="V1176" s="1366"/>
      <c r="W1176" s="977"/>
      <c r="X1176" s="977"/>
      <c r="Y1176" s="977"/>
      <c r="Z1176" s="977"/>
      <c r="AA1176" s="977"/>
      <c r="AB1176" s="1366"/>
      <c r="AC1176" s="1366"/>
      <c r="AD1176" s="1366"/>
      <c r="AE1176" s="1366"/>
      <c r="AF1176" s="1366"/>
      <c r="AG1176" s="1366"/>
      <c r="AH1176" s="1366"/>
      <c r="AI1176" s="1366"/>
      <c r="AJ1176" s="1366"/>
      <c r="AK1176" s="1366"/>
      <c r="AL1176" s="1366"/>
      <c r="AM1176" s="1366"/>
      <c r="AN1176" s="1366"/>
      <c r="AO1176" s="1366"/>
      <c r="AP1176" s="1366"/>
      <c r="AQ1176" s="1366"/>
      <c r="AR1176" s="1366"/>
      <c r="AS1176" s="1366"/>
      <c r="AT1176" s="1366"/>
      <c r="AU1176" s="1366"/>
      <c r="AV1176" s="1366"/>
      <c r="AW1176" s="1366"/>
      <c r="AX1176" s="1366"/>
      <c r="AY1176" s="1366"/>
      <c r="AZ1176" s="1366"/>
      <c r="BA1176" s="1366"/>
      <c r="BB1176" s="1366"/>
      <c r="BC1176" s="1366"/>
      <c r="BD1176" s="1366"/>
      <c r="BE1176" s="1366"/>
      <c r="BF1176" s="1366"/>
      <c r="BG1176" s="1366"/>
      <c r="BH1176" s="1366"/>
      <c r="BI1176" s="1366"/>
      <c r="BJ1176" s="1366"/>
      <c r="BK1176" s="1366"/>
      <c r="BL1176" s="1366"/>
      <c r="BM1176" s="1217" t="s">
        <v>1606</v>
      </c>
      <c r="BN1176" s="1217"/>
      <c r="BO1176" s="1366"/>
      <c r="BP1176" s="2928">
        <f>BP1173+BP1172</f>
        <v>26</v>
      </c>
      <c r="BQ1176" s="2884"/>
      <c r="BR1176" s="2885"/>
      <c r="BS1176" s="1366"/>
      <c r="BT1176" s="1366"/>
      <c r="BU1176" s="1366"/>
      <c r="BV1176" s="1366"/>
      <c r="BW1176" s="937"/>
    </row>
    <row r="1177" spans="7:105" s="920" customFormat="1" ht="5.0999999999999996" customHeight="1">
      <c r="H1177" s="1084"/>
      <c r="I1177" s="1453"/>
      <c r="J1177" s="1366"/>
      <c r="K1177" s="977"/>
      <c r="L1177" s="977"/>
      <c r="M1177" s="977"/>
      <c r="N1177" s="977"/>
      <c r="O1177" s="1366"/>
      <c r="P1177" s="1366"/>
      <c r="Q1177" s="1366"/>
      <c r="R1177" s="1366"/>
      <c r="S1177" s="1366"/>
      <c r="T1177" s="1366"/>
      <c r="U1177" s="1366"/>
      <c r="V1177" s="1366"/>
      <c r="W1177" s="977"/>
      <c r="X1177" s="977"/>
      <c r="Y1177" s="977"/>
      <c r="Z1177" s="977"/>
      <c r="AA1177" s="977"/>
      <c r="AB1177" s="1366"/>
      <c r="AC1177" s="1366"/>
      <c r="AD1177" s="1366"/>
      <c r="AE1177" s="1366"/>
      <c r="AF1177" s="1366"/>
      <c r="AG1177" s="1366"/>
      <c r="AH1177" s="1366"/>
      <c r="AI1177" s="1366"/>
      <c r="AJ1177" s="1366"/>
      <c r="AK1177" s="1366"/>
      <c r="AL1177" s="1366"/>
      <c r="AM1177" s="1366"/>
      <c r="AN1177" s="1366"/>
      <c r="AO1177" s="1366"/>
      <c r="AP1177" s="1366"/>
      <c r="AQ1177" s="1366"/>
      <c r="AR1177" s="1366"/>
      <c r="AS1177" s="1366"/>
      <c r="AT1177" s="1366"/>
      <c r="AU1177" s="1366"/>
      <c r="AV1177" s="1366"/>
      <c r="AW1177" s="1366"/>
      <c r="AX1177" s="1366"/>
      <c r="AY1177" s="1366"/>
      <c r="AZ1177" s="1366"/>
      <c r="BA1177" s="1366"/>
      <c r="BB1177" s="1366"/>
      <c r="BC1177" s="1366"/>
      <c r="BD1177" s="1366"/>
      <c r="BE1177" s="1366"/>
      <c r="BF1177" s="1366"/>
      <c r="BG1177" s="1366"/>
      <c r="BH1177" s="1366"/>
      <c r="BI1177" s="1366"/>
      <c r="BJ1177" s="1366"/>
      <c r="BK1177" s="1366"/>
      <c r="BL1177" s="1366"/>
      <c r="BM1177" s="1366"/>
      <c r="BN1177" s="1366"/>
      <c r="BO1177" s="1366"/>
      <c r="BP1177" s="1366"/>
      <c r="BQ1177" s="1366"/>
      <c r="BR1177" s="1366"/>
      <c r="BS1177" s="1366"/>
      <c r="BT1177" s="1366"/>
      <c r="BU1177" s="1366"/>
      <c r="BV1177" s="1366"/>
      <c r="BW1177" s="937"/>
    </row>
    <row r="1178" spans="7:105" s="920" customFormat="1" ht="9.9499999999999993" customHeight="1">
      <c r="H1178" s="1084"/>
      <c r="I1178" s="1454"/>
      <c r="J1178" s="1416"/>
      <c r="K1178" s="1416"/>
      <c r="L1178" s="1416"/>
      <c r="M1178" s="1416"/>
      <c r="N1178" s="1416"/>
      <c r="O1178" s="939"/>
      <c r="P1178" s="939"/>
      <c r="Q1178" s="939"/>
      <c r="R1178" s="939"/>
      <c r="S1178" s="939"/>
      <c r="T1178" s="939"/>
      <c r="U1178" s="939"/>
      <c r="V1178" s="939"/>
      <c r="W1178" s="939"/>
      <c r="X1178" s="939"/>
      <c r="Y1178" s="939"/>
      <c r="Z1178" s="939"/>
      <c r="AA1178" s="939"/>
      <c r="AB1178" s="939"/>
      <c r="AC1178" s="939"/>
      <c r="AD1178" s="939"/>
      <c r="AE1178" s="939"/>
      <c r="AF1178" s="939"/>
      <c r="AG1178" s="939"/>
      <c r="AH1178" s="939"/>
      <c r="AI1178" s="939"/>
      <c r="AJ1178" s="939"/>
      <c r="AK1178" s="939"/>
      <c r="AL1178" s="939"/>
      <c r="AM1178" s="939"/>
      <c r="AN1178" s="939"/>
      <c r="AO1178" s="939"/>
      <c r="AP1178" s="939"/>
      <c r="AQ1178" s="939"/>
      <c r="AR1178" s="939"/>
      <c r="AS1178" s="939"/>
      <c r="AT1178" s="939"/>
      <c r="AU1178" s="939"/>
      <c r="AV1178" s="939"/>
      <c r="AW1178" s="939"/>
      <c r="AX1178" s="939"/>
      <c r="AY1178" s="939"/>
      <c r="AZ1178" s="939"/>
      <c r="BA1178" s="939"/>
      <c r="BB1178" s="939"/>
      <c r="BC1178" s="939"/>
      <c r="BD1178" s="939"/>
      <c r="BE1178" s="939"/>
      <c r="BF1178" s="939"/>
      <c r="BG1178" s="939"/>
      <c r="BH1178" s="939"/>
      <c r="BI1178" s="939"/>
      <c r="BJ1178" s="939"/>
      <c r="BK1178" s="939"/>
      <c r="BL1178" s="939"/>
      <c r="BM1178" s="939"/>
      <c r="BN1178" s="939"/>
      <c r="BO1178" s="939"/>
      <c r="BP1178" s="939"/>
      <c r="BQ1178" s="939"/>
      <c r="BR1178" s="939"/>
      <c r="BS1178" s="939"/>
      <c r="BT1178" s="939"/>
      <c r="BU1178" s="939"/>
      <c r="BV1178" s="939"/>
      <c r="BW1178" s="940"/>
    </row>
    <row r="1179" spans="7:105" s="920" customFormat="1" ht="18.95" customHeight="1">
      <c r="H1179" s="1084"/>
      <c r="I1179" s="1426"/>
      <c r="J1179" s="1426"/>
      <c r="K1179" s="1426"/>
      <c r="L1179" s="1426"/>
      <c r="M1179" s="1426"/>
      <c r="N1179" s="1426"/>
    </row>
    <row r="1180" spans="7:105" s="920" customFormat="1" ht="18.95" customHeight="1"/>
    <row r="1181" spans="7:105" s="920" customFormat="1" ht="18.95" customHeight="1"/>
    <row r="1182" spans="7:105" s="920" customFormat="1" ht="18.95" customHeight="1">
      <c r="G1182" s="924" t="s">
        <v>2399</v>
      </c>
      <c r="H1182" s="1084"/>
      <c r="I1182" s="1426"/>
      <c r="J1182" s="1426"/>
    </row>
    <row r="1183" spans="7:105" s="920" customFormat="1" ht="18.95" customHeight="1"/>
    <row r="1184" spans="7:105" customFormat="1" ht="5.0999999999999996" customHeight="1">
      <c r="H1184" s="2331"/>
      <c r="I1184" s="2326"/>
      <c r="J1184" s="2327"/>
      <c r="K1184" s="2327"/>
      <c r="L1184" s="2327"/>
      <c r="M1184" s="2327"/>
      <c r="N1184" s="2327"/>
      <c r="O1184" s="2327"/>
      <c r="P1184" s="2327"/>
      <c r="Q1184" s="2328"/>
      <c r="R1184" s="2331"/>
      <c r="S1184" s="2331"/>
      <c r="T1184" s="2331"/>
      <c r="U1184" s="2331"/>
      <c r="V1184" s="2331"/>
      <c r="W1184" s="2331"/>
      <c r="X1184" s="2331"/>
      <c r="Y1184" s="2331"/>
      <c r="Z1184" s="920"/>
      <c r="AA1184" s="2331"/>
      <c r="AB1184" s="920"/>
      <c r="AC1184" s="920"/>
      <c r="AD1184" s="920"/>
      <c r="AE1184" s="920"/>
      <c r="AF1184" s="920"/>
      <c r="AG1184" s="920"/>
      <c r="AH1184" s="920"/>
      <c r="AI1184" s="920"/>
      <c r="AJ1184" s="920"/>
      <c r="AK1184" s="920"/>
      <c r="AL1184" s="920"/>
      <c r="AM1184" s="920"/>
      <c r="AN1184" s="920"/>
      <c r="AO1184" s="920"/>
      <c r="AP1184" s="920"/>
      <c r="AQ1184" s="920"/>
      <c r="AR1184" s="920"/>
      <c r="AS1184" s="920"/>
      <c r="AT1184" s="486"/>
      <c r="AU1184" s="486"/>
      <c r="AV1184" s="486"/>
      <c r="AW1184" s="486"/>
      <c r="AX1184" s="486"/>
      <c r="AY1184" s="486"/>
      <c r="AZ1184" s="486"/>
      <c r="BA1184" s="486"/>
      <c r="BB1184" s="486"/>
      <c r="BC1184" s="486"/>
      <c r="BD1184" s="486"/>
      <c r="BE1184" s="486"/>
      <c r="BF1184" s="486"/>
      <c r="BG1184" s="920"/>
      <c r="BH1184" s="920"/>
      <c r="BI1184" s="920"/>
      <c r="BJ1184" s="920"/>
      <c r="BK1184" s="920"/>
      <c r="BL1184" s="920"/>
      <c r="BM1184" s="920"/>
      <c r="BN1184" s="920"/>
      <c r="BO1184" s="486"/>
      <c r="BP1184" s="486"/>
      <c r="BQ1184" s="486"/>
      <c r="BR1184" s="486"/>
      <c r="BS1184" s="486"/>
      <c r="BT1184" s="920"/>
      <c r="BU1184" s="920"/>
      <c r="BV1184" s="920"/>
      <c r="BW1184" s="920"/>
      <c r="BX1184" s="920"/>
      <c r="BY1184" s="920"/>
      <c r="BZ1184" s="486"/>
      <c r="CA1184" s="486"/>
      <c r="CB1184" s="486"/>
      <c r="CC1184" s="486"/>
      <c r="CD1184" s="486"/>
      <c r="CE1184" s="486"/>
      <c r="CF1184" s="486"/>
      <c r="CG1184" s="486"/>
      <c r="CH1184" s="486"/>
      <c r="CI1184" s="486"/>
      <c r="CJ1184" s="486"/>
      <c r="CK1184" s="486"/>
      <c r="CL1184" s="486"/>
      <c r="CM1184" s="486"/>
      <c r="CN1184" s="486"/>
      <c r="CO1184" s="486"/>
      <c r="CP1184" s="486"/>
      <c r="CQ1184" s="486"/>
      <c r="CR1184" s="486"/>
      <c r="CS1184" s="486"/>
      <c r="CT1184" s="486"/>
      <c r="CU1184" s="486"/>
      <c r="CV1184" s="486"/>
      <c r="CW1184" s="486"/>
      <c r="CX1184" s="486"/>
      <c r="CY1184" s="486"/>
      <c r="CZ1184" s="486"/>
      <c r="DA1184" s="486"/>
    </row>
    <row r="1185" spans="8:68" customFormat="1" ht="20.100000000000001" customHeight="1">
      <c r="H1185" s="2331"/>
      <c r="I1185" s="907" t="s">
        <v>2393</v>
      </c>
      <c r="J1185" s="908"/>
      <c r="K1185" s="908"/>
      <c r="L1185" s="908"/>
      <c r="M1185" s="908"/>
      <c r="N1185" s="908"/>
      <c r="O1185" s="908"/>
      <c r="P1185" s="908"/>
      <c r="Q1185" s="909"/>
      <c r="R1185" s="1394" t="s">
        <v>1652</v>
      </c>
      <c r="S1185" s="1021"/>
      <c r="T1185" s="1021"/>
      <c r="U1185" s="1021"/>
      <c r="V1185" s="1021"/>
      <c r="W1185" s="1023"/>
      <c r="X1185" s="920"/>
      <c r="Y1185" s="920"/>
      <c r="Z1185" s="920"/>
      <c r="AA1185" s="920"/>
      <c r="AB1185" s="920"/>
      <c r="AC1185" s="920"/>
      <c r="AD1185" s="920"/>
      <c r="AE1185" s="920"/>
      <c r="AF1185" s="920"/>
      <c r="AG1185" s="920"/>
      <c r="AH1185" s="920"/>
      <c r="AI1185" s="920"/>
      <c r="AJ1185" s="920"/>
      <c r="AK1185" s="920"/>
      <c r="AL1185" s="920"/>
      <c r="AM1185" s="920"/>
      <c r="AN1185" s="920"/>
      <c r="AO1185" s="920"/>
      <c r="AP1185" s="920"/>
      <c r="AQ1185" s="920"/>
      <c r="AR1185" s="920"/>
      <c r="AS1185" s="920"/>
      <c r="AT1185" s="920"/>
      <c r="AU1185" s="920"/>
      <c r="AV1185" s="920"/>
      <c r="AW1185" s="920"/>
      <c r="AX1185" s="920"/>
      <c r="AY1185" s="920"/>
      <c r="AZ1185" s="920"/>
      <c r="BA1185" s="920"/>
      <c r="BB1185" s="920"/>
      <c r="BC1185" s="1045"/>
      <c r="BD1185" s="1045"/>
      <c r="BE1185" s="1045"/>
      <c r="BF1185" s="1045"/>
      <c r="BG1185" s="1045"/>
      <c r="BH1185" s="1045"/>
      <c r="BI1185" s="1045"/>
      <c r="BJ1185" s="1045"/>
      <c r="BK1185" s="1045"/>
      <c r="BL1185" s="486"/>
      <c r="BM1185" s="486"/>
      <c r="BN1185" s="486"/>
      <c r="BO1185" s="486"/>
      <c r="BP1185" s="486"/>
    </row>
    <row r="1186" spans="8:68" customFormat="1" ht="9.9499999999999993" customHeight="1">
      <c r="H1186" s="916"/>
      <c r="I1186" s="2331"/>
      <c r="J1186" s="2331"/>
      <c r="K1186" s="2331"/>
      <c r="L1186" s="2331"/>
      <c r="M1186" s="2331"/>
      <c r="N1186" s="2331"/>
      <c r="O1186" s="2331"/>
      <c r="P1186" s="2331"/>
      <c r="Q1186" s="2331"/>
      <c r="R1186" s="2331"/>
      <c r="S1186" s="2331"/>
      <c r="T1186" s="2331"/>
      <c r="U1186" s="2331"/>
      <c r="V1186" s="941"/>
      <c r="W1186" s="941"/>
      <c r="X1186" s="941"/>
      <c r="Y1186" s="941"/>
      <c r="Z1186" s="941"/>
      <c r="AA1186" s="941"/>
      <c r="AB1186" s="941"/>
      <c r="AC1186" s="941"/>
      <c r="AD1186" s="941"/>
      <c r="AE1186" s="941"/>
      <c r="AF1186" s="941"/>
      <c r="AG1186" s="941"/>
      <c r="AH1186" s="941"/>
      <c r="AI1186" s="941"/>
      <c r="AJ1186" s="941"/>
      <c r="AK1186" s="941"/>
      <c r="AL1186" s="941"/>
      <c r="AM1186" s="941"/>
      <c r="AN1186" s="941"/>
      <c r="AO1186" s="941"/>
      <c r="AP1186" s="941"/>
      <c r="AQ1186" s="941"/>
      <c r="AR1186" s="941"/>
      <c r="AS1186" s="941"/>
      <c r="AT1186" s="941"/>
      <c r="AU1186" s="941"/>
      <c r="AV1186" s="941"/>
      <c r="AW1186" s="941"/>
      <c r="AX1186" s="941"/>
      <c r="AY1186" s="941"/>
      <c r="AZ1186" s="941"/>
      <c r="BA1186" s="941"/>
      <c r="BB1186" s="942"/>
      <c r="BC1186" s="1045"/>
      <c r="BD1186" s="1045"/>
      <c r="BE1186" s="1045"/>
      <c r="BF1186" s="1045"/>
      <c r="BG1186" s="1045"/>
      <c r="BH1186" s="1045"/>
      <c r="BI1186" s="1045"/>
      <c r="BJ1186" s="1045"/>
      <c r="BK1186" s="1045"/>
      <c r="BL1186" s="486"/>
      <c r="BM1186" s="486"/>
      <c r="BN1186" s="486"/>
      <c r="BO1186" s="486"/>
      <c r="BP1186" s="486"/>
    </row>
    <row r="1187" spans="8:68" ht="20.100000000000001" customHeight="1">
      <c r="H1187" s="935"/>
      <c r="I1187" s="949" t="s">
        <v>2024</v>
      </c>
      <c r="J1187" s="752"/>
      <c r="K1187" s="752"/>
      <c r="L1187" s="752"/>
      <c r="M1187" s="2865" t="s">
        <v>1179</v>
      </c>
      <c r="N1187" s="2866"/>
      <c r="O1187" s="2866"/>
      <c r="P1187" s="2866"/>
      <c r="Q1187" s="2867"/>
      <c r="R1187" s="915" t="s">
        <v>1180</v>
      </c>
      <c r="S1187" s="920" t="s">
        <v>737</v>
      </c>
      <c r="T1187" s="951" t="s">
        <v>1539</v>
      </c>
      <c r="U1187" s="920"/>
      <c r="V1187" s="920"/>
      <c r="W1187" s="1056" t="s">
        <v>1630</v>
      </c>
      <c r="X1187" s="1056"/>
      <c r="Y1187" s="1056"/>
      <c r="Z1187" s="938"/>
      <c r="AA1187" s="1154" t="s">
        <v>1845</v>
      </c>
      <c r="AB1187" s="1155"/>
      <c r="AC1187" s="1155"/>
      <c r="AD1187" s="1155"/>
      <c r="AE1187" s="1155"/>
      <c r="AF1187" s="1156"/>
      <c r="AG1187" s="986" t="s">
        <v>912</v>
      </c>
      <c r="AS1187" s="926" t="s">
        <v>1544</v>
      </c>
      <c r="AT1187" s="927"/>
      <c r="AU1187" s="928"/>
      <c r="AV1187" s="926" t="s">
        <v>2119</v>
      </c>
      <c r="AW1187" s="927"/>
      <c r="AX1187" s="928"/>
      <c r="AY1187" s="926" t="s">
        <v>1538</v>
      </c>
      <c r="AZ1187" s="927"/>
      <c r="BA1187" s="928"/>
      <c r="BB1187" s="937"/>
      <c r="BC1187" s="1045"/>
      <c r="BD1187" s="1045"/>
      <c r="BE1187" s="1045"/>
      <c r="BF1187" s="1045"/>
      <c r="BG1187" s="1045"/>
      <c r="BH1187" s="1045"/>
      <c r="BI1187" s="1045"/>
      <c r="BJ1187" s="1045"/>
      <c r="BK1187" s="1045"/>
    </row>
    <row r="1188" spans="8:68" ht="9.9499999999999993" customHeight="1">
      <c r="H1188" s="935"/>
      <c r="I1188" s="920"/>
      <c r="J1188" s="1045"/>
      <c r="K1188" s="1045"/>
      <c r="L1188" s="1045"/>
      <c r="M1188" s="1045"/>
      <c r="N1188" s="1045"/>
      <c r="O1188" s="1045"/>
      <c r="P1188" s="1045"/>
      <c r="Q1188" s="1045"/>
      <c r="R1188" s="1045"/>
      <c r="S1188" s="1045"/>
      <c r="T1188" s="1045"/>
      <c r="U1188" s="1045"/>
      <c r="V1188" s="1045"/>
      <c r="W1188" s="1045"/>
      <c r="X1188" s="1045"/>
      <c r="Y1188" s="1045"/>
      <c r="Z1188" s="1045"/>
      <c r="AA1188" s="1045"/>
      <c r="AB1188" s="1045"/>
      <c r="AC1188" s="1045"/>
      <c r="AD1188" s="1045"/>
      <c r="AE1188" s="1045"/>
      <c r="AF1188" s="1045"/>
      <c r="AG1188" s="1045"/>
      <c r="AH1188" s="1045"/>
      <c r="BB1188" s="937"/>
      <c r="BC1188" s="1045"/>
      <c r="BD1188" s="1045"/>
      <c r="BE1188" s="1045"/>
      <c r="BF1188" s="1045"/>
      <c r="BG1188" s="1045"/>
      <c r="BH1188" s="1045"/>
      <c r="BI1188" s="1045"/>
      <c r="BJ1188" s="1045"/>
      <c r="BK1188" s="1045"/>
    </row>
    <row r="1189" spans="8:68" ht="18.95" customHeight="1">
      <c r="H1189" s="935"/>
      <c r="I1189" s="949" t="s">
        <v>1522</v>
      </c>
      <c r="J1189" s="752"/>
      <c r="K1189" s="752"/>
      <c r="L1189" s="752"/>
      <c r="M1189" s="2868" t="s">
        <v>3410</v>
      </c>
      <c r="N1189" s="2869"/>
      <c r="O1189" s="2870"/>
      <c r="P1189" s="946" t="s">
        <v>1115</v>
      </c>
      <c r="Q1189" s="2865" t="s">
        <v>1523</v>
      </c>
      <c r="R1189" s="2866"/>
      <c r="S1189" s="2867"/>
      <c r="T1189" s="946" t="s">
        <v>1115</v>
      </c>
      <c r="U1189" s="2865" t="s">
        <v>1524</v>
      </c>
      <c r="V1189" s="2866"/>
      <c r="W1189" s="2867"/>
      <c r="X1189" s="946" t="s">
        <v>1115</v>
      </c>
      <c r="Y1189" s="1045"/>
      <c r="Z1189" s="949" t="s">
        <v>1573</v>
      </c>
      <c r="AA1189" s="910"/>
      <c r="AB1189" s="910"/>
      <c r="AC1189" s="981"/>
      <c r="AD1189" s="982" t="s">
        <v>1521</v>
      </c>
      <c r="AE1189" s="983"/>
      <c r="AF1189" s="983"/>
      <c r="AG1189" s="983"/>
      <c r="AH1189" s="983"/>
      <c r="AI1189" s="986" t="s">
        <v>912</v>
      </c>
      <c r="AJ1189" s="910" t="s">
        <v>1682</v>
      </c>
      <c r="AK1189" s="910"/>
      <c r="AL1189" s="981"/>
      <c r="AM1189" s="982" t="s">
        <v>1521</v>
      </c>
      <c r="AN1189" s="983"/>
      <c r="AO1189" s="983"/>
      <c r="AP1189" s="983"/>
      <c r="AQ1189" s="984"/>
      <c r="AR1189" s="986" t="s">
        <v>912</v>
      </c>
      <c r="AS1189" s="910" t="s">
        <v>1789</v>
      </c>
      <c r="AT1189" s="981"/>
      <c r="AU1189" s="938"/>
      <c r="AV1189" s="982" t="s">
        <v>1521</v>
      </c>
      <c r="AW1189" s="983"/>
      <c r="AX1189" s="983"/>
      <c r="AY1189" s="983"/>
      <c r="AZ1189" s="946" t="s">
        <v>1115</v>
      </c>
      <c r="BB1189" s="1393"/>
      <c r="BC1189" s="1045"/>
      <c r="BD1189" s="1045"/>
      <c r="BE1189" s="1045"/>
      <c r="BF1189" s="1045"/>
      <c r="BG1189" s="1045"/>
      <c r="BH1189" s="1045"/>
      <c r="BI1189" s="1045"/>
      <c r="BJ1189" s="1045"/>
      <c r="BK1189" s="1045"/>
    </row>
    <row r="1190" spans="8:68" ht="9.9499999999999993" customHeight="1">
      <c r="H1190" s="935"/>
      <c r="I1190" s="920"/>
      <c r="J1190" s="1045"/>
      <c r="K1190" s="1045"/>
      <c r="L1190" s="1045"/>
      <c r="M1190" s="1045"/>
      <c r="N1190" s="1045"/>
      <c r="O1190" s="1045"/>
      <c r="P1190" s="1045"/>
      <c r="Q1190" s="1045"/>
      <c r="R1190" s="1045"/>
      <c r="S1190" s="1045"/>
      <c r="T1190" s="1045"/>
      <c r="U1190" s="1045"/>
      <c r="V1190" s="1045"/>
      <c r="W1190" s="1045"/>
      <c r="X1190" s="1045"/>
      <c r="Y1190" s="1045"/>
      <c r="Z1190" s="1045"/>
      <c r="AA1190" s="1045"/>
      <c r="AB1190" s="1045"/>
      <c r="AC1190" s="1045"/>
      <c r="AD1190" s="1045"/>
      <c r="AE1190" s="1045"/>
      <c r="AF1190" s="1045"/>
      <c r="AG1190" s="1045"/>
      <c r="AH1190" s="1045"/>
      <c r="BB1190" s="937"/>
      <c r="BC1190" s="1045"/>
      <c r="BD1190" s="1045"/>
      <c r="BE1190" s="1045"/>
      <c r="BF1190" s="1045"/>
      <c r="BG1190" s="1045"/>
      <c r="BH1190" s="1045"/>
      <c r="BI1190" s="1045"/>
      <c r="BJ1190" s="1045"/>
      <c r="BK1190" s="1045"/>
    </row>
    <row r="1191" spans="8:68" ht="18.95" customHeight="1">
      <c r="H1191" s="935"/>
      <c r="I1191" s="1452" t="s">
        <v>3091</v>
      </c>
      <c r="J1191" s="1056"/>
      <c r="K1191" s="1056"/>
      <c r="L1191" s="1056"/>
      <c r="M1191" s="982" t="s">
        <v>1848</v>
      </c>
      <c r="N1191" s="983"/>
      <c r="O1191" s="983"/>
      <c r="P1191" s="983"/>
      <c r="Q1191" s="984"/>
      <c r="R1191" s="920"/>
      <c r="S1191" s="1452" t="s">
        <v>2364</v>
      </c>
      <c r="T1191" s="1056"/>
      <c r="U1191" s="1056"/>
      <c r="V1191" s="982" t="s">
        <v>1848</v>
      </c>
      <c r="W1191" s="983"/>
      <c r="X1191" s="983"/>
      <c r="Y1191" s="983"/>
      <c r="Z1191" s="984"/>
      <c r="BB1191" s="937"/>
      <c r="BC1191" s="920"/>
      <c r="BD1191" s="1045"/>
      <c r="BE1191" s="1045"/>
      <c r="BF1191" s="1045"/>
      <c r="BG1191" s="1045"/>
      <c r="BH1191" s="1045"/>
      <c r="BI1191" s="1045"/>
      <c r="BJ1191" s="1045"/>
      <c r="BK1191" s="1045"/>
    </row>
    <row r="1192" spans="8:68" ht="18.95" customHeight="1">
      <c r="H1192" s="935"/>
      <c r="I1192" s="920"/>
      <c r="J1192" s="1045"/>
      <c r="K1192" s="1045"/>
      <c r="L1192" s="1045"/>
      <c r="M1192" s="1045"/>
      <c r="N1192" s="1045"/>
      <c r="O1192" s="1045"/>
      <c r="P1192" s="1045"/>
      <c r="Q1192" s="1045"/>
      <c r="R1192" s="1045"/>
      <c r="S1192" s="1045"/>
      <c r="T1192" s="1045"/>
      <c r="U1192" s="1045"/>
      <c r="V1192" s="1045"/>
      <c r="W1192" s="1045"/>
      <c r="X1192" s="1045"/>
      <c r="Y1192" s="1045"/>
      <c r="Z1192" s="1045"/>
      <c r="AA1192" s="1045"/>
      <c r="AB1192" s="1045"/>
      <c r="AC1192" s="1045"/>
      <c r="AD1192" s="1045"/>
      <c r="AE1192" s="1045"/>
      <c r="AF1192" s="1045"/>
      <c r="AG1192" s="1045"/>
      <c r="BB1192" s="1393"/>
      <c r="BC1192" s="1045"/>
      <c r="BD1192" s="1045"/>
      <c r="BE1192" s="1045"/>
      <c r="BF1192" s="1045"/>
      <c r="BG1192" s="1045"/>
      <c r="BH1192" s="920"/>
    </row>
    <row r="1193" spans="8:68" ht="18.95" customHeight="1">
      <c r="H1193" s="935"/>
      <c r="I1193" s="1365" t="s">
        <v>2166</v>
      </c>
      <c r="J1193" s="1045"/>
      <c r="K1193" s="1045"/>
      <c r="L1193" s="1045"/>
      <c r="M1193" s="1045"/>
      <c r="N1193" s="1045"/>
      <c r="O1193" s="1045"/>
      <c r="P1193" s="1045"/>
      <c r="Q1193" s="1045"/>
      <c r="R1193" s="1045"/>
      <c r="S1193" s="1045"/>
      <c r="T1193" s="1045"/>
      <c r="U1193" s="1045"/>
      <c r="V1193" s="1045"/>
      <c r="W1193" s="1045"/>
      <c r="X1193" s="1045"/>
      <c r="Y1193" s="1045"/>
      <c r="Z1193" s="1045"/>
      <c r="AA1193" s="1045"/>
      <c r="AB1193" s="1045"/>
      <c r="AC1193" s="1045"/>
      <c r="AD1193" s="1045"/>
      <c r="AE1193" s="1045"/>
      <c r="AF1193" s="1045"/>
      <c r="AG1193" s="1045"/>
      <c r="AH1193" s="1050"/>
      <c r="AI1193" s="1045"/>
      <c r="AJ1193" s="1045"/>
      <c r="AK1193" s="1045"/>
      <c r="AL1193" s="1050"/>
      <c r="AM1193" s="1045"/>
      <c r="AN1193" s="1045"/>
      <c r="AO1193" s="1045"/>
      <c r="AW1193" s="1045"/>
      <c r="AX1193" s="1045"/>
      <c r="AY1193" s="1045"/>
      <c r="AZ1193" s="1045"/>
      <c r="BA1193" s="1045"/>
      <c r="BB1193" s="1393"/>
      <c r="BC1193" s="1045"/>
      <c r="BD1193" s="1045"/>
      <c r="BE1193" s="920"/>
    </row>
    <row r="1194" spans="8:68" ht="5.0999999999999996" customHeight="1">
      <c r="H1194" s="935"/>
      <c r="I1194" s="920"/>
      <c r="J1194" s="1045"/>
      <c r="K1194" s="1045"/>
      <c r="L1194" s="1045"/>
      <c r="M1194" s="1045"/>
      <c r="N1194" s="1045"/>
      <c r="O1194" s="1045"/>
      <c r="P1194" s="1045"/>
      <c r="Q1194" s="1045"/>
      <c r="R1194" s="1045"/>
      <c r="S1194" s="1045"/>
      <c r="T1194" s="1045"/>
      <c r="U1194" s="1045"/>
      <c r="V1194" s="1045"/>
      <c r="W1194" s="1045"/>
      <c r="X1194" s="1045"/>
      <c r="Y1194" s="1045"/>
      <c r="Z1194" s="1045"/>
      <c r="AA1194" s="1045"/>
      <c r="AB1194" s="1045"/>
      <c r="AC1194" s="1045"/>
      <c r="AD1194" s="1045"/>
      <c r="AE1194" s="1045"/>
      <c r="AF1194" s="1045"/>
      <c r="AG1194" s="1045"/>
      <c r="AH1194" s="1050"/>
      <c r="AI1194" s="1045"/>
      <c r="AJ1194" s="1045"/>
      <c r="AK1194" s="1045"/>
      <c r="AL1194" s="1050"/>
      <c r="AM1194" s="1045"/>
      <c r="AN1194" s="1045"/>
      <c r="AO1194" s="1045"/>
      <c r="AU1194" s="1045"/>
      <c r="AV1194" s="1045"/>
      <c r="AW1194" s="1045"/>
      <c r="AX1194" s="1045"/>
      <c r="AY1194" s="1045"/>
      <c r="AZ1194" s="1045"/>
      <c r="BA1194" s="1045"/>
      <c r="BB1194" s="937"/>
    </row>
    <row r="1195" spans="8:68" ht="18.95" customHeight="1">
      <c r="H1195" s="935"/>
      <c r="I1195" s="2880" t="s">
        <v>1559</v>
      </c>
      <c r="J1195" s="2810" t="s">
        <v>3091</v>
      </c>
      <c r="K1195" s="2882"/>
      <c r="L1195" s="2882"/>
      <c r="M1195" s="2882"/>
      <c r="N1195" s="2812"/>
      <c r="O1195" s="2810" t="s">
        <v>2364</v>
      </c>
      <c r="P1195" s="2882"/>
      <c r="Q1195" s="2882"/>
      <c r="R1195" s="2882"/>
      <c r="S1195" s="2812"/>
      <c r="T1195" s="2810" t="s">
        <v>1864</v>
      </c>
      <c r="U1195" s="2882"/>
      <c r="V1195" s="2882"/>
      <c r="W1195" s="2882"/>
      <c r="X1195" s="2882"/>
      <c r="Y1195" s="2812"/>
      <c r="Z1195" s="966" t="s">
        <v>2147</v>
      </c>
      <c r="AA1195" s="1361"/>
      <c r="AB1195" s="930"/>
      <c r="AC1195" s="930"/>
      <c r="AD1195" s="930"/>
      <c r="AE1195" s="930"/>
      <c r="AF1195" s="930"/>
      <c r="AG1195" s="930"/>
      <c r="AH1195" s="931"/>
      <c r="AI1195" s="929" t="s">
        <v>1586</v>
      </c>
      <c r="AJ1195" s="930"/>
      <c r="AK1195" s="930"/>
      <c r="AL1195" s="930"/>
      <c r="AM1195" s="930"/>
      <c r="AN1195" s="930"/>
      <c r="AO1195" s="930"/>
      <c r="AP1195" s="930"/>
      <c r="AQ1195" s="930"/>
      <c r="AR1195" s="931"/>
      <c r="AS1195" s="930"/>
      <c r="AT1195" s="931"/>
      <c r="AU1195" s="2810" t="s">
        <v>2080</v>
      </c>
      <c r="AV1195" s="2882"/>
      <c r="AW1195" s="2812"/>
      <c r="AX1195" s="2810" t="s">
        <v>2395</v>
      </c>
      <c r="AY1195" s="2882"/>
      <c r="AZ1195" s="2812"/>
      <c r="BA1195" s="2314"/>
      <c r="BB1195" s="937"/>
    </row>
    <row r="1196" spans="8:68" ht="18.95" customHeight="1">
      <c r="H1196" s="935"/>
      <c r="I1196" s="2881"/>
      <c r="J1196" s="2813"/>
      <c r="K1196" s="2814"/>
      <c r="L1196" s="2814"/>
      <c r="M1196" s="2814"/>
      <c r="N1196" s="2815"/>
      <c r="O1196" s="2813"/>
      <c r="P1196" s="2814"/>
      <c r="Q1196" s="2814"/>
      <c r="R1196" s="2814"/>
      <c r="S1196" s="2815"/>
      <c r="T1196" s="2813"/>
      <c r="U1196" s="2814"/>
      <c r="V1196" s="2814"/>
      <c r="W1196" s="2814"/>
      <c r="X1196" s="2814"/>
      <c r="Y1196" s="2815"/>
      <c r="Z1196" s="929" t="s">
        <v>3412</v>
      </c>
      <c r="AA1196" s="930"/>
      <c r="AB1196" s="930"/>
      <c r="AC1196" s="929" t="s">
        <v>2138</v>
      </c>
      <c r="AD1196" s="930"/>
      <c r="AE1196" s="930"/>
      <c r="AF1196" s="929" t="s">
        <v>2139</v>
      </c>
      <c r="AG1196" s="930"/>
      <c r="AH1196" s="931"/>
      <c r="AI1196" s="929" t="s">
        <v>699</v>
      </c>
      <c r="AJ1196" s="930"/>
      <c r="AK1196" s="930"/>
      <c r="AL1196" s="931"/>
      <c r="AM1196" s="929" t="s">
        <v>700</v>
      </c>
      <c r="AN1196" s="930"/>
      <c r="AO1196" s="931"/>
      <c r="AP1196" s="929" t="s">
        <v>1697</v>
      </c>
      <c r="AQ1196" s="930"/>
      <c r="AR1196" s="930"/>
      <c r="AS1196" s="930"/>
      <c r="AT1196" s="931"/>
      <c r="AU1196" s="2813"/>
      <c r="AV1196" s="2814"/>
      <c r="AW1196" s="2815"/>
      <c r="AX1196" s="2813"/>
      <c r="AY1196" s="2814"/>
      <c r="AZ1196" s="2815"/>
      <c r="BA1196" s="2315"/>
      <c r="BB1196" s="937"/>
    </row>
    <row r="1197" spans="8:68" ht="18.95" customHeight="1">
      <c r="H1197" s="935"/>
      <c r="I1197" s="1387" t="s">
        <v>1759</v>
      </c>
      <c r="J1197" s="2890" t="s">
        <v>2350</v>
      </c>
      <c r="K1197" s="2891"/>
      <c r="L1197" s="2891"/>
      <c r="M1197" s="2891"/>
      <c r="N1197" s="2892"/>
      <c r="O1197" s="2890" t="s">
        <v>2365</v>
      </c>
      <c r="P1197" s="2891"/>
      <c r="Q1197" s="2891"/>
      <c r="R1197" s="2891"/>
      <c r="S1197" s="2892"/>
      <c r="T1197" s="2944" t="s">
        <v>1845</v>
      </c>
      <c r="U1197" s="2945"/>
      <c r="V1197" s="2945"/>
      <c r="W1197" s="2945"/>
      <c r="X1197" s="2945"/>
      <c r="Y1197" s="2946"/>
      <c r="Z1197" s="1388" t="s">
        <v>3410</v>
      </c>
      <c r="AA1197" s="955"/>
      <c r="AB1197" s="955"/>
      <c r="AC1197" s="954" t="s">
        <v>1523</v>
      </c>
      <c r="AD1197" s="955"/>
      <c r="AE1197" s="955"/>
      <c r="AF1197" s="954" t="s">
        <v>1524</v>
      </c>
      <c r="AG1197" s="955"/>
      <c r="AH1197" s="971"/>
      <c r="AI1197" s="2285" t="s">
        <v>1560</v>
      </c>
      <c r="AJ1197" s="2382"/>
      <c r="AK1197" s="2382"/>
      <c r="AL1197" s="2383"/>
      <c r="AM1197" s="2832">
        <v>12345</v>
      </c>
      <c r="AN1197" s="2806"/>
      <c r="AO1197" s="2793"/>
      <c r="AP1197" s="2929" t="s">
        <v>1691</v>
      </c>
      <c r="AQ1197" s="2930"/>
      <c r="AR1197" s="2930"/>
      <c r="AS1197" s="2930"/>
      <c r="AT1197" s="2931"/>
      <c r="AU1197" s="2929" t="s">
        <v>1704</v>
      </c>
      <c r="AV1197" s="2930"/>
      <c r="AW1197" s="2931"/>
      <c r="AX1197" s="2929">
        <v>12</v>
      </c>
      <c r="AY1197" s="2930"/>
      <c r="AZ1197" s="2931"/>
      <c r="BA1197" s="990" t="s">
        <v>1180</v>
      </c>
      <c r="BB1197" s="937"/>
    </row>
    <row r="1198" spans="8:68" ht="18.95" customHeight="1">
      <c r="H1198" s="935"/>
      <c r="I1198" s="1387" t="s">
        <v>1759</v>
      </c>
      <c r="J1198" s="2890" t="s">
        <v>2350</v>
      </c>
      <c r="K1198" s="2891"/>
      <c r="L1198" s="2891"/>
      <c r="M1198" s="2891"/>
      <c r="N1198" s="2892"/>
      <c r="O1198" s="2890" t="s">
        <v>2366</v>
      </c>
      <c r="P1198" s="2891"/>
      <c r="Q1198" s="2891"/>
      <c r="R1198" s="2891"/>
      <c r="S1198" s="2892"/>
      <c r="T1198" s="2944" t="s">
        <v>1845</v>
      </c>
      <c r="U1198" s="2945"/>
      <c r="V1198" s="2945"/>
      <c r="W1198" s="2945"/>
      <c r="X1198" s="2945"/>
      <c r="Y1198" s="2946"/>
      <c r="Z1198" s="1388" t="s">
        <v>3410</v>
      </c>
      <c r="AA1198" s="955"/>
      <c r="AB1198" s="955"/>
      <c r="AC1198" s="954" t="s">
        <v>1523</v>
      </c>
      <c r="AD1198" s="955"/>
      <c r="AE1198" s="955"/>
      <c r="AF1198" s="954" t="s">
        <v>1524</v>
      </c>
      <c r="AG1198" s="955"/>
      <c r="AH1198" s="971"/>
      <c r="AI1198" s="932" t="s">
        <v>1560</v>
      </c>
      <c r="AJ1198" s="933"/>
      <c r="AK1198" s="933"/>
      <c r="AL1198" s="934"/>
      <c r="AM1198" s="2831">
        <v>12345</v>
      </c>
      <c r="AN1198" s="2808"/>
      <c r="AO1198" s="2809"/>
      <c r="AP1198" s="2932" t="s">
        <v>1691</v>
      </c>
      <c r="AQ1198" s="2933"/>
      <c r="AR1198" s="2933"/>
      <c r="AS1198" s="2933"/>
      <c r="AT1198" s="2934"/>
      <c r="AU1198" s="2932" t="s">
        <v>1704</v>
      </c>
      <c r="AV1198" s="2933"/>
      <c r="AW1198" s="2934"/>
      <c r="AX1198" s="2932">
        <v>14</v>
      </c>
      <c r="AY1198" s="2933"/>
      <c r="AZ1198" s="2934"/>
      <c r="BA1198" s="989"/>
      <c r="BB1198" s="937"/>
    </row>
    <row r="1199" spans="8:68" ht="18.95" customHeight="1">
      <c r="H1199" s="935"/>
      <c r="I1199" s="1002" t="s">
        <v>737</v>
      </c>
      <c r="J1199" s="2890" t="s">
        <v>2350</v>
      </c>
      <c r="K1199" s="2891"/>
      <c r="L1199" s="2891"/>
      <c r="M1199" s="2891"/>
      <c r="N1199" s="2892"/>
      <c r="O1199" s="2890" t="s">
        <v>2366</v>
      </c>
      <c r="P1199" s="2891"/>
      <c r="Q1199" s="2891"/>
      <c r="R1199" s="2891"/>
      <c r="S1199" s="2892"/>
      <c r="T1199" s="2944" t="s">
        <v>1845</v>
      </c>
      <c r="U1199" s="2945"/>
      <c r="V1199" s="2945"/>
      <c r="W1199" s="2945"/>
      <c r="X1199" s="2945"/>
      <c r="Y1199" s="2946"/>
      <c r="Z1199" s="1388" t="s">
        <v>3410</v>
      </c>
      <c r="AA1199" s="955"/>
      <c r="AB1199" s="955"/>
      <c r="AC1199" s="954" t="s">
        <v>1523</v>
      </c>
      <c r="AD1199" s="955"/>
      <c r="AE1199" s="955"/>
      <c r="AF1199" s="954" t="s">
        <v>1524</v>
      </c>
      <c r="AG1199" s="955"/>
      <c r="AH1199" s="971"/>
      <c r="AI1199" s="932" t="s">
        <v>1560</v>
      </c>
      <c r="AJ1199" s="933"/>
      <c r="AK1199" s="933"/>
      <c r="AL1199" s="934"/>
      <c r="AM1199" s="2831">
        <v>12345</v>
      </c>
      <c r="AN1199" s="2808"/>
      <c r="AO1199" s="2809"/>
      <c r="AP1199" s="2932" t="s">
        <v>1691</v>
      </c>
      <c r="AQ1199" s="2933"/>
      <c r="AR1199" s="2933"/>
      <c r="AS1199" s="2933"/>
      <c r="AT1199" s="2934"/>
      <c r="AU1199" s="2932" t="s">
        <v>1701</v>
      </c>
      <c r="AV1199" s="2933"/>
      <c r="AW1199" s="2934"/>
      <c r="AX1199" s="2932">
        <v>20</v>
      </c>
      <c r="AY1199" s="2933"/>
      <c r="AZ1199" s="2934"/>
      <c r="BA1199" s="986"/>
      <c r="BB1199" s="937"/>
      <c r="BC1199" s="920"/>
      <c r="BD1199" s="920"/>
      <c r="BE1199" s="920"/>
    </row>
    <row r="1200" spans="8:68" ht="5.0999999999999996" customHeight="1">
      <c r="H1200" s="935"/>
      <c r="I1200" s="974"/>
      <c r="BA1200" s="920"/>
      <c r="BB1200" s="937"/>
      <c r="BC1200" s="920"/>
      <c r="BD1200" s="920"/>
      <c r="BE1200" s="920"/>
    </row>
    <row r="1201" spans="8:59" ht="5.0999999999999996" customHeight="1">
      <c r="H1201" s="935"/>
      <c r="I1201" s="977"/>
      <c r="J1201" s="977"/>
      <c r="K1201" s="977"/>
      <c r="L1201" s="977"/>
      <c r="M1201" s="977"/>
      <c r="N1201" s="977"/>
      <c r="O1201" s="977"/>
      <c r="P1201" s="977"/>
      <c r="Q1201" s="977"/>
      <c r="R1201" s="977"/>
      <c r="S1201" s="977"/>
      <c r="T1201" s="977"/>
      <c r="U1201" s="977"/>
      <c r="V1201" s="977"/>
      <c r="W1201" s="977"/>
      <c r="X1201" s="977"/>
      <c r="Y1201" s="977"/>
      <c r="Z1201" s="977"/>
      <c r="AA1201" s="977"/>
      <c r="AB1201" s="977"/>
      <c r="AC1201" s="977"/>
      <c r="AD1201" s="977"/>
      <c r="AE1201" s="977"/>
      <c r="AF1201" s="977"/>
      <c r="AG1201" s="977"/>
      <c r="AH1201" s="977"/>
      <c r="AI1201" s="977"/>
      <c r="AJ1201" s="977"/>
      <c r="AK1201" s="977"/>
      <c r="AL1201" s="977"/>
      <c r="AM1201" s="977"/>
      <c r="AN1201" s="977"/>
      <c r="AO1201" s="977"/>
      <c r="AP1201" s="977"/>
      <c r="AQ1201" s="977"/>
      <c r="AR1201" s="977"/>
      <c r="AS1201" s="977"/>
      <c r="AT1201" s="977"/>
      <c r="AU1201" s="977"/>
      <c r="AV1201" s="977"/>
      <c r="AW1201" s="977"/>
      <c r="AX1201" s="977"/>
      <c r="AY1201" s="977"/>
      <c r="AZ1201" s="977"/>
      <c r="BA1201" s="977"/>
      <c r="BB1201" s="937"/>
      <c r="BC1201" s="920"/>
      <c r="BD1201" s="920"/>
      <c r="BE1201" s="920"/>
    </row>
    <row r="1202" spans="8:59" ht="18.95" customHeight="1">
      <c r="H1202" s="935"/>
      <c r="I1202" s="1372"/>
      <c r="J1202" s="1372"/>
      <c r="K1202" s="1372"/>
      <c r="L1202" s="1372"/>
      <c r="M1202" s="1372"/>
      <c r="N1202" s="1372"/>
      <c r="O1202" s="1372"/>
      <c r="P1202" s="1372"/>
      <c r="Q1202" s="1372"/>
      <c r="R1202" s="1372"/>
      <c r="S1202" s="1372"/>
      <c r="T1202" s="1372"/>
      <c r="U1202" s="1372"/>
      <c r="V1202" s="1372"/>
      <c r="W1202" s="1372"/>
      <c r="X1202" s="1372"/>
      <c r="Y1202" s="1372"/>
      <c r="Z1202" s="1372"/>
      <c r="AA1202" s="1372"/>
      <c r="AB1202" s="1372"/>
      <c r="AC1202" s="1372"/>
      <c r="AD1202" s="1372"/>
      <c r="AE1202" s="1372"/>
      <c r="AF1202" s="1372"/>
      <c r="AG1202" s="1372"/>
      <c r="AH1202" s="1372"/>
      <c r="AI1202" s="1372"/>
      <c r="AJ1202" s="1372"/>
      <c r="AK1202" s="1372"/>
      <c r="AL1202" s="1372"/>
      <c r="AM1202" s="1372"/>
      <c r="AN1202" s="1372"/>
      <c r="AO1202" s="1372"/>
      <c r="AP1202" s="1372"/>
      <c r="AQ1202" s="1372"/>
      <c r="AR1202" s="1372"/>
      <c r="AS1202" s="1372"/>
      <c r="AT1202" s="1372"/>
      <c r="AU1202" s="978" t="s">
        <v>1557</v>
      </c>
      <c r="AV1202" s="978"/>
      <c r="AW1202" s="978"/>
      <c r="AX1202" s="2883">
        <f>AX1198+AX1199+AX1197</f>
        <v>46</v>
      </c>
      <c r="AY1202" s="2884"/>
      <c r="AZ1202" s="2885"/>
      <c r="BA1202" s="1372"/>
      <c r="BB1202" s="937"/>
      <c r="BC1202" s="920"/>
      <c r="BD1202" s="920"/>
      <c r="BE1202" s="920"/>
    </row>
    <row r="1203" spans="8:59" ht="5.0999999999999996" customHeight="1">
      <c r="H1203" s="935"/>
      <c r="I1203" s="977"/>
      <c r="J1203" s="977"/>
      <c r="K1203" s="977"/>
      <c r="L1203" s="977"/>
      <c r="M1203" s="977"/>
      <c r="N1203" s="977"/>
      <c r="O1203" s="977"/>
      <c r="P1203" s="977"/>
      <c r="Q1203" s="977"/>
      <c r="R1203" s="977"/>
      <c r="S1203" s="977"/>
      <c r="T1203" s="977"/>
      <c r="U1203" s="977"/>
      <c r="V1203" s="977"/>
      <c r="W1203" s="977"/>
      <c r="X1203" s="977"/>
      <c r="Y1203" s="977"/>
      <c r="Z1203" s="977"/>
      <c r="AA1203" s="977"/>
      <c r="AB1203" s="977"/>
      <c r="AC1203" s="977"/>
      <c r="AD1203" s="977"/>
      <c r="AE1203" s="977"/>
      <c r="AF1203" s="977"/>
      <c r="AG1203" s="977"/>
      <c r="AH1203" s="977"/>
      <c r="AI1203" s="977"/>
      <c r="AJ1203" s="977"/>
      <c r="AK1203" s="977"/>
      <c r="AL1203" s="977"/>
      <c r="AM1203" s="977"/>
      <c r="AN1203" s="977"/>
      <c r="AO1203" s="977"/>
      <c r="AP1203" s="977"/>
      <c r="AQ1203" s="977"/>
      <c r="AR1203" s="977"/>
      <c r="AS1203" s="977"/>
      <c r="AT1203" s="977"/>
      <c r="AU1203" s="977"/>
      <c r="AV1203" s="977"/>
      <c r="AW1203" s="977"/>
      <c r="AX1203" s="977"/>
      <c r="AY1203" s="977"/>
      <c r="AZ1203" s="977"/>
      <c r="BA1203" s="977"/>
      <c r="BB1203" s="937"/>
      <c r="BC1203" s="920"/>
      <c r="BD1203" s="920"/>
      <c r="BE1203" s="920"/>
    </row>
    <row r="1204" spans="8:59" ht="18.95" customHeight="1">
      <c r="H1204" s="935"/>
      <c r="I1204" s="920"/>
      <c r="J1204" s="920"/>
      <c r="K1204" s="920"/>
      <c r="L1204" s="920"/>
      <c r="M1204" s="920"/>
      <c r="N1204" s="920"/>
      <c r="O1204" s="920"/>
      <c r="P1204" s="920"/>
      <c r="Q1204" s="920"/>
      <c r="R1204" s="920"/>
      <c r="S1204" s="920"/>
      <c r="T1204" s="920"/>
      <c r="U1204" s="920"/>
      <c r="V1204" s="920"/>
      <c r="W1204" s="920"/>
      <c r="X1204" s="920"/>
      <c r="Y1204" s="920"/>
      <c r="Z1204" s="920"/>
      <c r="AA1204" s="920"/>
      <c r="AB1204" s="920"/>
      <c r="AC1204" s="920"/>
      <c r="AD1204" s="920"/>
      <c r="AE1204" s="920"/>
      <c r="AF1204" s="920"/>
      <c r="AG1204" s="920"/>
      <c r="AH1204" s="920"/>
      <c r="AI1204" s="920"/>
      <c r="AJ1204" s="920"/>
      <c r="AK1204" s="920"/>
      <c r="AL1204" s="920"/>
      <c r="AM1204" s="920"/>
      <c r="AN1204" s="920"/>
      <c r="AO1204" s="920"/>
      <c r="AP1204" s="920"/>
      <c r="AQ1204" s="920"/>
      <c r="AR1204" s="920"/>
      <c r="AS1204" s="920"/>
      <c r="AT1204" s="920"/>
      <c r="AU1204" s="920"/>
      <c r="AV1204" s="920"/>
      <c r="AW1204" s="920"/>
      <c r="AX1204" s="920"/>
      <c r="AY1204" s="920"/>
      <c r="AZ1204" s="920"/>
      <c r="BA1204" s="974"/>
      <c r="BB1204" s="937"/>
    </row>
    <row r="1205" spans="8:59" ht="5.0999999999999996" customHeight="1">
      <c r="H1205" s="935"/>
      <c r="I1205" s="974"/>
      <c r="J1205" s="1074"/>
      <c r="K1205" s="1075"/>
      <c r="L1205" s="1075"/>
      <c r="M1205" s="1075"/>
      <c r="N1205" s="1074"/>
      <c r="O1205" s="1075"/>
      <c r="P1205" s="1075"/>
      <c r="Q1205" s="1075"/>
      <c r="R1205" s="1074"/>
      <c r="S1205" s="1075"/>
      <c r="T1205" s="1075"/>
      <c r="U1205" s="1074"/>
      <c r="V1205" s="1075"/>
      <c r="W1205" s="1075"/>
      <c r="X1205" s="1074"/>
      <c r="Y1205" s="1075"/>
      <c r="Z1205" s="1075"/>
      <c r="AA1205" s="1075"/>
      <c r="AB1205" s="1075"/>
      <c r="AC1205" s="1074"/>
      <c r="AD1205" s="1075"/>
      <c r="AE1205" s="1075"/>
      <c r="AF1205" s="1075"/>
      <c r="AG1205" s="1075"/>
      <c r="AH1205" s="1075"/>
      <c r="AI1205" s="1075"/>
      <c r="AJ1205" s="920"/>
      <c r="AK1205" s="920"/>
      <c r="AL1205" s="920"/>
      <c r="AM1205" s="920"/>
      <c r="AN1205" s="920"/>
      <c r="AO1205" s="920"/>
      <c r="AP1205" s="920"/>
      <c r="AQ1205" s="920"/>
      <c r="AR1205" s="920"/>
      <c r="AS1205" s="920"/>
      <c r="AT1205" s="920"/>
      <c r="AU1205" s="920"/>
      <c r="AV1205" s="920"/>
      <c r="AW1205" s="920"/>
      <c r="AX1205" s="920"/>
      <c r="AY1205" s="920"/>
      <c r="AZ1205" s="920"/>
      <c r="BA1205" s="920"/>
      <c r="BB1205" s="937"/>
      <c r="BC1205" s="1071"/>
      <c r="BD1205" s="1072"/>
      <c r="BE1205" s="920"/>
    </row>
    <row r="1206" spans="8:59" ht="18.95" customHeight="1">
      <c r="H1206" s="935"/>
      <c r="I1206" s="910" t="s">
        <v>2167</v>
      </c>
      <c r="J1206" s="752"/>
      <c r="K1206" s="752"/>
      <c r="L1206" s="752"/>
      <c r="M1206" s="2868" t="s">
        <v>3410</v>
      </c>
      <c r="N1206" s="2869"/>
      <c r="O1206" s="2870"/>
      <c r="P1206" s="946" t="s">
        <v>1115</v>
      </c>
      <c r="Q1206" s="2865" t="s">
        <v>1523</v>
      </c>
      <c r="R1206" s="2866"/>
      <c r="S1206" s="2867"/>
      <c r="T1206" s="946" t="s">
        <v>1115</v>
      </c>
      <c r="U1206" s="2865" t="s">
        <v>1620</v>
      </c>
      <c r="V1206" s="2866"/>
      <c r="W1206" s="2867"/>
      <c r="X1206" s="946" t="s">
        <v>1115</v>
      </c>
      <c r="Y1206" s="1046" t="s">
        <v>2116</v>
      </c>
      <c r="Z1206" s="1047"/>
      <c r="AA1206" s="1048"/>
      <c r="AC1206" s="949" t="s">
        <v>3058</v>
      </c>
      <c r="AF1206" s="2010" t="s">
        <v>3059</v>
      </c>
      <c r="AG1206" s="2011"/>
      <c r="AH1206" s="2011"/>
      <c r="AI1206" s="2011"/>
      <c r="AJ1206" s="2011"/>
      <c r="AK1206" s="2012"/>
      <c r="AL1206" s="1049" t="s">
        <v>3492</v>
      </c>
      <c r="AM1206" s="920"/>
      <c r="AN1206" s="920"/>
      <c r="AO1206" s="920"/>
      <c r="AP1206" s="920"/>
      <c r="AQ1206" s="920"/>
      <c r="AR1206" s="920"/>
      <c r="AS1206" s="920"/>
      <c r="AT1206" s="920"/>
      <c r="AU1206" s="920"/>
      <c r="AV1206" s="920"/>
      <c r="AW1206" s="920"/>
      <c r="AX1206" s="920"/>
      <c r="AY1206" s="920"/>
      <c r="AZ1206" s="920"/>
      <c r="BA1206" s="920"/>
      <c r="BB1206" s="937"/>
      <c r="BD1206" s="920"/>
      <c r="BE1206" s="920"/>
    </row>
    <row r="1207" spans="8:59" s="920" customFormat="1" ht="18.95" customHeight="1" thickBot="1">
      <c r="H1207" s="935"/>
      <c r="I1207" s="1386"/>
      <c r="J1207" s="1070"/>
      <c r="K1207" s="1070"/>
      <c r="L1207" s="1070"/>
      <c r="M1207" s="1070"/>
      <c r="N1207" s="1070"/>
      <c r="O1207" s="1070"/>
      <c r="P1207" s="1070"/>
      <c r="Q1207" s="1070"/>
      <c r="R1207" s="1070"/>
      <c r="S1207" s="1070"/>
      <c r="T1207" s="1070"/>
      <c r="U1207" s="1070"/>
      <c r="V1207" s="1070"/>
      <c r="W1207" s="1070"/>
      <c r="X1207" s="1070"/>
      <c r="Y1207" s="1070"/>
      <c r="Z1207" s="1070"/>
      <c r="AA1207" s="1070"/>
      <c r="AB1207" s="1070"/>
      <c r="AC1207" s="1070"/>
      <c r="AD1207" s="1070"/>
      <c r="AE1207" s="1070"/>
      <c r="AF1207" s="1070"/>
      <c r="AG1207" s="1070"/>
      <c r="AH1207" s="1070"/>
      <c r="AI1207" s="1070"/>
      <c r="AJ1207" s="1070"/>
      <c r="AK1207" s="1070"/>
      <c r="AL1207" s="1070"/>
      <c r="AM1207" s="1070"/>
      <c r="AN1207" s="1070"/>
      <c r="AO1207" s="1070"/>
      <c r="AP1207" s="1070"/>
      <c r="AQ1207" s="1070"/>
      <c r="AR1207" s="1070"/>
      <c r="AS1207" s="1070"/>
      <c r="AT1207" s="1070"/>
      <c r="AU1207" s="1070"/>
      <c r="AV1207" s="1070"/>
      <c r="AW1207" s="1070"/>
      <c r="AX1207" s="1070"/>
      <c r="AY1207" s="1070"/>
      <c r="AZ1207" s="1070"/>
      <c r="BA1207" s="1399"/>
      <c r="BB1207" s="937"/>
    </row>
    <row r="1208" spans="8:59" ht="18.95" customHeight="1">
      <c r="H1208" s="935"/>
      <c r="I1208" s="1045"/>
      <c r="J1208" s="920"/>
      <c r="K1208" s="920"/>
      <c r="L1208" s="920"/>
      <c r="M1208" s="920"/>
      <c r="N1208" s="920"/>
      <c r="O1208" s="920"/>
      <c r="P1208" s="920"/>
      <c r="Q1208" s="920"/>
      <c r="R1208" s="920"/>
      <c r="S1208" s="920"/>
      <c r="T1208" s="920"/>
      <c r="U1208" s="920"/>
      <c r="V1208" s="920"/>
      <c r="W1208" s="920"/>
      <c r="X1208" s="920"/>
      <c r="Y1208" s="920"/>
      <c r="Z1208" s="920"/>
      <c r="AA1208" s="920"/>
      <c r="AB1208" s="920"/>
      <c r="AC1208" s="920"/>
      <c r="AD1208" s="920"/>
      <c r="AE1208" s="920"/>
      <c r="AF1208" s="920"/>
      <c r="AG1208" s="920"/>
      <c r="AH1208" s="920"/>
      <c r="AI1208" s="920"/>
      <c r="AJ1208" s="920"/>
      <c r="AK1208" s="920"/>
      <c r="AL1208" s="920"/>
      <c r="AM1208" s="920"/>
      <c r="AN1208" s="920"/>
      <c r="AO1208" s="920"/>
      <c r="AP1208" s="920"/>
      <c r="AQ1208" s="920"/>
      <c r="AR1208" s="920"/>
      <c r="AS1208" s="920"/>
      <c r="AT1208" s="920"/>
      <c r="AU1208" s="920"/>
      <c r="AV1208" s="920"/>
      <c r="AW1208" s="920"/>
      <c r="AX1208" s="920"/>
      <c r="AY1208" s="920"/>
      <c r="AZ1208" s="920"/>
      <c r="BA1208" s="920"/>
      <c r="BB1208" s="937"/>
    </row>
    <row r="1209" spans="8:59" ht="18.95" customHeight="1">
      <c r="H1209" s="935"/>
      <c r="I1209" s="1365" t="s">
        <v>2175</v>
      </c>
      <c r="J1209" s="920"/>
      <c r="K1209" s="920"/>
      <c r="L1209" s="920"/>
      <c r="M1209" s="920"/>
      <c r="N1209" s="920"/>
      <c r="O1209" s="948" t="s">
        <v>3110</v>
      </c>
      <c r="P1209" s="947"/>
      <c r="Q1209" s="947"/>
      <c r="AG1209" s="910" t="s">
        <v>2205</v>
      </c>
      <c r="AH1209" s="752"/>
      <c r="AI1209" s="752"/>
      <c r="AJ1209" s="917" t="s">
        <v>1521</v>
      </c>
      <c r="AK1209" s="918"/>
      <c r="AL1209" s="918"/>
      <c r="AM1209" s="918"/>
      <c r="AN1209" s="919"/>
      <c r="AP1209" s="920"/>
      <c r="AQ1209" s="920"/>
      <c r="AR1209" s="920"/>
      <c r="AS1209" s="920"/>
      <c r="AT1209" s="920"/>
      <c r="AU1209" s="920"/>
      <c r="AV1209" s="920"/>
      <c r="AW1209" s="920"/>
      <c r="AX1209" s="920"/>
      <c r="AY1209" s="920"/>
      <c r="AZ1209" s="920"/>
      <c r="BA1209" s="920"/>
      <c r="BB1209" s="937"/>
    </row>
    <row r="1210" spans="8:59" ht="9.9499999999999993" customHeight="1">
      <c r="H1210" s="935"/>
      <c r="I1210" s="2334"/>
      <c r="J1210" s="920"/>
      <c r="K1210" s="920"/>
      <c r="L1210" s="920"/>
      <c r="M1210" s="920"/>
      <c r="N1210" s="920"/>
      <c r="O1210" s="920"/>
      <c r="P1210" s="920"/>
      <c r="Q1210" s="920"/>
      <c r="R1210" s="920"/>
      <c r="S1210" s="920"/>
      <c r="T1210" s="920"/>
      <c r="U1210" s="920"/>
      <c r="V1210" s="920"/>
      <c r="W1210" s="920"/>
      <c r="X1210" s="920"/>
      <c r="Y1210" s="920"/>
      <c r="Z1210" s="920"/>
      <c r="AA1210" s="920"/>
      <c r="AB1210" s="920"/>
      <c r="AC1210" s="920"/>
      <c r="AD1210" s="920"/>
      <c r="AE1210" s="920"/>
      <c r="AF1210" s="920"/>
      <c r="AG1210" s="920"/>
      <c r="AH1210" s="920"/>
      <c r="AI1210" s="920"/>
      <c r="AJ1210" s="920"/>
      <c r="AK1210" s="920"/>
      <c r="AL1210" s="920"/>
      <c r="AM1210" s="920"/>
      <c r="AN1210" s="920"/>
      <c r="AO1210" s="920"/>
      <c r="AP1210" s="920"/>
      <c r="AQ1210" s="920"/>
      <c r="AR1210" s="920"/>
      <c r="AS1210" s="920"/>
      <c r="AT1210" s="920"/>
      <c r="AU1210" s="920"/>
      <c r="AV1210" s="920"/>
      <c r="AW1210" s="920"/>
      <c r="AX1210" s="920"/>
      <c r="AY1210" s="920"/>
      <c r="AZ1210" s="920"/>
      <c r="BA1210" s="920"/>
      <c r="BB1210" s="937"/>
      <c r="BC1210" s="920"/>
      <c r="BD1210" s="920"/>
      <c r="BE1210" s="920"/>
      <c r="BF1210" s="920"/>
      <c r="BG1210" s="920"/>
    </row>
    <row r="1211" spans="8:59" ht="18.95" customHeight="1">
      <c r="H1211" s="935"/>
      <c r="I1211" s="2880" t="s">
        <v>1559</v>
      </c>
      <c r="J1211" s="2810" t="s">
        <v>3091</v>
      </c>
      <c r="K1211" s="2882"/>
      <c r="L1211" s="2882"/>
      <c r="M1211" s="2882"/>
      <c r="N1211" s="2812"/>
      <c r="O1211" s="2810" t="s">
        <v>2364</v>
      </c>
      <c r="P1211" s="2882"/>
      <c r="Q1211" s="2882"/>
      <c r="R1211" s="2882"/>
      <c r="S1211" s="2812"/>
      <c r="T1211" s="2810" t="s">
        <v>1630</v>
      </c>
      <c r="U1211" s="2882"/>
      <c r="V1211" s="2882"/>
      <c r="W1211" s="2882"/>
      <c r="X1211" s="2812"/>
      <c r="Y1211" s="1343" t="s">
        <v>2147</v>
      </c>
      <c r="Z1211" s="1250"/>
      <c r="AA1211" s="1060"/>
      <c r="AB1211" s="1060"/>
      <c r="AC1211" s="1060"/>
      <c r="AD1211" s="1060"/>
      <c r="AE1211" s="1060"/>
      <c r="AF1211" s="1060"/>
      <c r="AG1211" s="1060"/>
      <c r="AH1211" s="1061"/>
      <c r="AI1211" s="929" t="s">
        <v>1586</v>
      </c>
      <c r="AJ1211" s="930"/>
      <c r="AK1211" s="930"/>
      <c r="AL1211" s="930"/>
      <c r="AM1211" s="930"/>
      <c r="AN1211" s="930"/>
      <c r="AO1211" s="930"/>
      <c r="AP1211" s="930"/>
      <c r="AQ1211" s="930"/>
      <c r="AR1211" s="931"/>
      <c r="AS1211" s="930"/>
      <c r="AT1211" s="931"/>
      <c r="AU1211" s="2810" t="s">
        <v>2080</v>
      </c>
      <c r="AV1211" s="2882"/>
      <c r="AW1211" s="2812"/>
      <c r="AX1211" s="2810" t="s">
        <v>2395</v>
      </c>
      <c r="AY1211" s="2882"/>
      <c r="AZ1211" s="2812"/>
      <c r="BA1211" s="2314"/>
      <c r="BB1211" s="937"/>
    </row>
    <row r="1212" spans="8:59" ht="18.95" customHeight="1">
      <c r="H1212" s="935"/>
      <c r="I1212" s="2881"/>
      <c r="J1212" s="2813"/>
      <c r="K1212" s="2814"/>
      <c r="L1212" s="2814"/>
      <c r="M1212" s="2814"/>
      <c r="N1212" s="2815"/>
      <c r="O1212" s="2813"/>
      <c r="P1212" s="2814"/>
      <c r="Q1212" s="2814"/>
      <c r="R1212" s="2814"/>
      <c r="S1212" s="2815"/>
      <c r="T1212" s="2813"/>
      <c r="U1212" s="2814"/>
      <c r="V1212" s="2814"/>
      <c r="W1212" s="2814"/>
      <c r="X1212" s="2815"/>
      <c r="Y1212" s="1059" t="s">
        <v>3412</v>
      </c>
      <c r="Z1212" s="1060"/>
      <c r="AA1212" s="1061"/>
      <c r="AB1212" s="1059" t="s">
        <v>2138</v>
      </c>
      <c r="AC1212" s="1060"/>
      <c r="AD1212" s="1061"/>
      <c r="AE1212" s="1059" t="s">
        <v>2139</v>
      </c>
      <c r="AF1212" s="1060"/>
      <c r="AG1212" s="1060"/>
      <c r="AH1212" s="1061"/>
      <c r="AI1212" s="929" t="s">
        <v>699</v>
      </c>
      <c r="AJ1212" s="930"/>
      <c r="AK1212" s="930"/>
      <c r="AL1212" s="931"/>
      <c r="AM1212" s="929" t="s">
        <v>700</v>
      </c>
      <c r="AN1212" s="930"/>
      <c r="AO1212" s="931"/>
      <c r="AP1212" s="929" t="s">
        <v>1697</v>
      </c>
      <c r="AQ1212" s="930"/>
      <c r="AR1212" s="930"/>
      <c r="AS1212" s="930"/>
      <c r="AT1212" s="931"/>
      <c r="AU1212" s="2813"/>
      <c r="AV1212" s="2814"/>
      <c r="AW1212" s="2815"/>
      <c r="AX1212" s="2813"/>
      <c r="AY1212" s="2814"/>
      <c r="AZ1212" s="2815"/>
      <c r="BA1212" s="2315"/>
      <c r="BB1212" s="937"/>
    </row>
    <row r="1213" spans="8:59" ht="18.95" customHeight="1">
      <c r="H1213" s="935"/>
      <c r="I1213" s="932" t="s">
        <v>737</v>
      </c>
      <c r="J1213" s="2890" t="s">
        <v>2350</v>
      </c>
      <c r="K1213" s="2891"/>
      <c r="L1213" s="2891"/>
      <c r="M1213" s="2891"/>
      <c r="N1213" s="2892"/>
      <c r="O1213" s="2890" t="s">
        <v>2365</v>
      </c>
      <c r="P1213" s="2891"/>
      <c r="Q1213" s="2891"/>
      <c r="R1213" s="2891"/>
      <c r="S1213" s="2892"/>
      <c r="T1213" s="917" t="s">
        <v>1844</v>
      </c>
      <c r="U1213" s="918"/>
      <c r="V1213" s="918"/>
      <c r="W1213" s="918"/>
      <c r="X1213" s="919"/>
      <c r="Y1213" s="1388" t="s">
        <v>3410</v>
      </c>
      <c r="Z1213" s="955"/>
      <c r="AA1213" s="955"/>
      <c r="AB1213" s="954" t="s">
        <v>1523</v>
      </c>
      <c r="AC1213" s="955"/>
      <c r="AD1213" s="955"/>
      <c r="AE1213" s="954" t="s">
        <v>1620</v>
      </c>
      <c r="AF1213" s="955"/>
      <c r="AG1213" s="955"/>
      <c r="AH1213" s="955"/>
      <c r="AI1213" s="2285" t="s">
        <v>1560</v>
      </c>
      <c r="AJ1213" s="2382"/>
      <c r="AK1213" s="2382"/>
      <c r="AL1213" s="2383"/>
      <c r="AM1213" s="2832">
        <v>12345</v>
      </c>
      <c r="AN1213" s="2806"/>
      <c r="AO1213" s="2793"/>
      <c r="AP1213" s="2929" t="s">
        <v>1691</v>
      </c>
      <c r="AQ1213" s="2930"/>
      <c r="AR1213" s="2930"/>
      <c r="AS1213" s="2930"/>
      <c r="AT1213" s="2931"/>
      <c r="AU1213" s="2929" t="s">
        <v>1704</v>
      </c>
      <c r="AV1213" s="2930"/>
      <c r="AW1213" s="2931"/>
      <c r="AX1213" s="2929">
        <v>12</v>
      </c>
      <c r="AY1213" s="2930"/>
      <c r="AZ1213" s="2931"/>
      <c r="BA1213" s="990" t="s">
        <v>1180</v>
      </c>
      <c r="BB1213" s="937"/>
    </row>
    <row r="1214" spans="8:59" ht="18.95" customHeight="1">
      <c r="H1214" s="935"/>
      <c r="I1214" s="932" t="s">
        <v>737</v>
      </c>
      <c r="J1214" s="2890" t="s">
        <v>2350</v>
      </c>
      <c r="K1214" s="2891"/>
      <c r="L1214" s="2891"/>
      <c r="M1214" s="2891"/>
      <c r="N1214" s="2892"/>
      <c r="O1214" s="2890" t="s">
        <v>2366</v>
      </c>
      <c r="P1214" s="2891"/>
      <c r="Q1214" s="2891"/>
      <c r="R1214" s="2891"/>
      <c r="S1214" s="2892"/>
      <c r="T1214" s="917" t="s">
        <v>1844</v>
      </c>
      <c r="U1214" s="918"/>
      <c r="V1214" s="918"/>
      <c r="W1214" s="918"/>
      <c r="X1214" s="919"/>
      <c r="Y1214" s="1388" t="s">
        <v>3410</v>
      </c>
      <c r="Z1214" s="955"/>
      <c r="AA1214" s="955"/>
      <c r="AB1214" s="954" t="s">
        <v>1523</v>
      </c>
      <c r="AC1214" s="955"/>
      <c r="AD1214" s="955"/>
      <c r="AE1214" s="954" t="s">
        <v>1620</v>
      </c>
      <c r="AF1214" s="955"/>
      <c r="AG1214" s="955"/>
      <c r="AH1214" s="955"/>
      <c r="AI1214" s="932" t="s">
        <v>1560</v>
      </c>
      <c r="AJ1214" s="933"/>
      <c r="AK1214" s="933"/>
      <c r="AL1214" s="934"/>
      <c r="AM1214" s="2831">
        <v>12345</v>
      </c>
      <c r="AN1214" s="2808"/>
      <c r="AO1214" s="2809"/>
      <c r="AP1214" s="2932" t="s">
        <v>1691</v>
      </c>
      <c r="AQ1214" s="2933"/>
      <c r="AR1214" s="2933"/>
      <c r="AS1214" s="2933"/>
      <c r="AT1214" s="2934"/>
      <c r="AU1214" s="2932" t="s">
        <v>1704</v>
      </c>
      <c r="AV1214" s="2933"/>
      <c r="AW1214" s="2934"/>
      <c r="AX1214" s="2932">
        <v>14</v>
      </c>
      <c r="AY1214" s="2933"/>
      <c r="AZ1214" s="2934"/>
      <c r="BA1214" s="986"/>
      <c r="BB1214" s="937"/>
    </row>
    <row r="1215" spans="8:59" ht="5.0999999999999996" customHeight="1">
      <c r="H1215" s="935"/>
      <c r="I1215" s="1050"/>
      <c r="S1215" s="920"/>
      <c r="T1215" s="920"/>
      <c r="U1215" s="920"/>
      <c r="V1215" s="920"/>
      <c r="W1215" s="920"/>
      <c r="X1215" s="920"/>
      <c r="Y1215" s="920"/>
      <c r="Z1215" s="920"/>
      <c r="AA1215"/>
      <c r="AB1215"/>
      <c r="AC1215"/>
      <c r="AD1215"/>
      <c r="AE1215"/>
      <c r="AF1215"/>
      <c r="AG1215"/>
      <c r="AH1215"/>
      <c r="AI1215"/>
      <c r="AJ1215"/>
      <c r="AK1215"/>
      <c r="AL1215"/>
      <c r="AM1215"/>
      <c r="AN1215"/>
      <c r="AO1215"/>
      <c r="AP1215"/>
      <c r="AQ1215"/>
      <c r="AR1215"/>
      <c r="AS1215"/>
      <c r="AT1215"/>
      <c r="AU1215"/>
      <c r="AV1215"/>
      <c r="AW1215"/>
      <c r="AX1215"/>
      <c r="AY1215"/>
      <c r="AZ1215"/>
      <c r="BA1215" s="2331"/>
      <c r="BB1215" s="937"/>
    </row>
    <row r="1216" spans="8:59" ht="5.0999999999999996" customHeight="1">
      <c r="H1216" s="935"/>
      <c r="I1216" s="977"/>
      <c r="J1216" s="977"/>
      <c r="K1216" s="977"/>
      <c r="L1216" s="977"/>
      <c r="M1216" s="977"/>
      <c r="N1216" s="977"/>
      <c r="O1216" s="977"/>
      <c r="P1216" s="977"/>
      <c r="Q1216" s="977"/>
      <c r="R1216" s="977"/>
      <c r="S1216" s="977"/>
      <c r="T1216" s="977"/>
      <c r="U1216" s="977"/>
      <c r="V1216" s="977"/>
      <c r="W1216" s="977"/>
      <c r="X1216" s="977"/>
      <c r="Y1216" s="977"/>
      <c r="Z1216" s="977"/>
      <c r="AA1216" s="977"/>
      <c r="AB1216" s="977"/>
      <c r="AC1216" s="977"/>
      <c r="AD1216" s="977"/>
      <c r="AE1216" s="977"/>
      <c r="AF1216" s="977"/>
      <c r="AG1216" s="977"/>
      <c r="AH1216" s="977"/>
      <c r="AI1216" s="977"/>
      <c r="AJ1216" s="977"/>
      <c r="AK1216" s="977"/>
      <c r="AL1216" s="977"/>
      <c r="AM1216" s="977"/>
      <c r="AN1216" s="977"/>
      <c r="AO1216" s="977"/>
      <c r="AP1216" s="977"/>
      <c r="AQ1216" s="977"/>
      <c r="AR1216" s="977"/>
      <c r="AS1216" s="977"/>
      <c r="AT1216" s="977"/>
      <c r="AU1216" s="977"/>
      <c r="AV1216" s="977"/>
      <c r="AW1216" s="977"/>
      <c r="AX1216" s="977"/>
      <c r="AY1216" s="977"/>
      <c r="AZ1216" s="977"/>
      <c r="BA1216" s="977"/>
      <c r="BB1216" s="937"/>
    </row>
    <row r="1217" spans="8:106" ht="18.95" customHeight="1">
      <c r="H1217" s="935"/>
      <c r="I1217" s="1372"/>
      <c r="J1217" s="1372"/>
      <c r="K1217" s="1372"/>
      <c r="L1217" s="1372"/>
      <c r="M1217" s="1372"/>
      <c r="N1217" s="1372"/>
      <c r="O1217" s="1372"/>
      <c r="P1217" s="1372"/>
      <c r="Q1217" s="1372"/>
      <c r="R1217" s="1372"/>
      <c r="S1217" s="1372"/>
      <c r="T1217" s="1372"/>
      <c r="U1217" s="1372"/>
      <c r="V1217" s="1372"/>
      <c r="W1217" s="1372"/>
      <c r="X1217" s="1372"/>
      <c r="Y1217" s="1372"/>
      <c r="Z1217" s="1372"/>
      <c r="AA1217" s="1372"/>
      <c r="AB1217" s="1372"/>
      <c r="AC1217" s="1372"/>
      <c r="AD1217" s="1372"/>
      <c r="AE1217" s="1372"/>
      <c r="AF1217" s="1372"/>
      <c r="AG1217" s="1372"/>
      <c r="AH1217" s="1372"/>
      <c r="AI1217" s="1372"/>
      <c r="AJ1217" s="1372"/>
      <c r="AK1217" s="1372"/>
      <c r="AL1217" s="1372"/>
      <c r="AM1217" s="1372"/>
      <c r="AN1217" s="1372"/>
      <c r="AO1217" s="1372"/>
      <c r="AP1217" s="1372"/>
      <c r="AQ1217" s="1372"/>
      <c r="AR1217" s="1372"/>
      <c r="AS1217" s="1372"/>
      <c r="AT1217" s="1372"/>
      <c r="AU1217" s="978" t="s">
        <v>1557</v>
      </c>
      <c r="AV1217" s="978"/>
      <c r="AW1217" s="978"/>
      <c r="AX1217" s="2883">
        <f>AX1213+AX1214</f>
        <v>26</v>
      </c>
      <c r="AY1217" s="2884"/>
      <c r="AZ1217" s="2885"/>
      <c r="BA1217" s="1372"/>
      <c r="BB1217" s="937"/>
    </row>
    <row r="1218" spans="8:106" ht="5.0999999999999996" customHeight="1">
      <c r="H1218" s="935"/>
      <c r="I1218" s="977"/>
      <c r="J1218" s="977"/>
      <c r="K1218" s="977"/>
      <c r="L1218" s="977"/>
      <c r="M1218" s="977"/>
      <c r="N1218" s="977"/>
      <c r="O1218" s="977"/>
      <c r="P1218" s="977"/>
      <c r="Q1218" s="977"/>
      <c r="R1218" s="977"/>
      <c r="S1218" s="977"/>
      <c r="T1218" s="977"/>
      <c r="U1218" s="977"/>
      <c r="V1218" s="977"/>
      <c r="W1218" s="977"/>
      <c r="X1218" s="977"/>
      <c r="Y1218" s="977"/>
      <c r="Z1218" s="977"/>
      <c r="AA1218" s="977"/>
      <c r="AB1218" s="977"/>
      <c r="AC1218" s="977"/>
      <c r="AD1218" s="977"/>
      <c r="AE1218" s="977"/>
      <c r="AF1218" s="977"/>
      <c r="AG1218" s="977"/>
      <c r="AH1218" s="977"/>
      <c r="AI1218" s="977"/>
      <c r="AJ1218" s="977"/>
      <c r="AK1218" s="977"/>
      <c r="AL1218" s="977"/>
      <c r="AM1218" s="977"/>
      <c r="AN1218" s="977"/>
      <c r="AO1218" s="977"/>
      <c r="AP1218" s="977"/>
      <c r="AQ1218" s="977"/>
      <c r="AR1218" s="977"/>
      <c r="AS1218" s="977"/>
      <c r="AT1218" s="977"/>
      <c r="AU1218" s="977"/>
      <c r="AV1218" s="977"/>
      <c r="AW1218" s="977"/>
      <c r="AX1218" s="977"/>
      <c r="AY1218" s="977"/>
      <c r="AZ1218" s="977"/>
      <c r="BA1218" s="977"/>
      <c r="BB1218" s="937"/>
    </row>
    <row r="1219" spans="8:106" ht="9.9499999999999993" customHeight="1">
      <c r="H1219" s="936"/>
      <c r="I1219" s="1389"/>
      <c r="J1219" s="939"/>
      <c r="K1219" s="939"/>
      <c r="L1219" s="939"/>
      <c r="M1219" s="939"/>
      <c r="N1219" s="939"/>
      <c r="O1219" s="939"/>
      <c r="P1219" s="939"/>
      <c r="Q1219" s="939"/>
      <c r="R1219" s="939"/>
      <c r="S1219" s="939"/>
      <c r="T1219" s="939"/>
      <c r="U1219" s="939"/>
      <c r="V1219" s="939"/>
      <c r="W1219" s="939"/>
      <c r="X1219" s="939"/>
      <c r="Y1219" s="939"/>
      <c r="Z1219" s="939"/>
      <c r="AA1219" s="521"/>
      <c r="AB1219" s="521"/>
      <c r="AC1219" s="521"/>
      <c r="AD1219" s="521"/>
      <c r="AE1219" s="521"/>
      <c r="AF1219" s="521"/>
      <c r="AG1219" s="939"/>
      <c r="AH1219" s="939"/>
      <c r="AI1219" s="939"/>
      <c r="AJ1219" s="939"/>
      <c r="AK1219" s="939"/>
      <c r="AL1219" s="939"/>
      <c r="AM1219" s="939"/>
      <c r="AN1219" s="939"/>
      <c r="AO1219" s="939"/>
      <c r="AP1219" s="939"/>
      <c r="AQ1219" s="939"/>
      <c r="AR1219" s="939"/>
      <c r="AS1219" s="521"/>
      <c r="AT1219" s="521"/>
      <c r="AU1219" s="521"/>
      <c r="AV1219" s="521"/>
      <c r="AW1219" s="521"/>
      <c r="AX1219" s="521"/>
      <c r="AY1219" s="521"/>
      <c r="AZ1219" s="521"/>
      <c r="BA1219" s="521"/>
      <c r="BB1219" s="940"/>
    </row>
    <row r="1220" spans="8:106" ht="18.95" customHeight="1">
      <c r="I1220" s="956"/>
      <c r="AA1220"/>
      <c r="AB1220"/>
      <c r="AC1220"/>
      <c r="AD1220"/>
      <c r="AE1220"/>
      <c r="AF1220"/>
      <c r="AG1220"/>
      <c r="AH1220"/>
      <c r="AU1220"/>
      <c r="AV1220"/>
      <c r="AW1220"/>
      <c r="AX1220"/>
      <c r="AY1220"/>
      <c r="AZ1220"/>
      <c r="BA1220"/>
    </row>
    <row r="1221" spans="8:106" ht="18.95" customHeight="1">
      <c r="AH1221" s="1052"/>
      <c r="CI1221"/>
    </row>
    <row r="1222" spans="8:106" customFormat="1" ht="5.0999999999999996" customHeight="1">
      <c r="H1222" s="2331"/>
      <c r="I1222" s="2331"/>
      <c r="J1222" s="2331"/>
      <c r="K1222" s="2331"/>
      <c r="L1222" s="2331"/>
      <c r="M1222" s="2331"/>
      <c r="N1222" s="2331"/>
      <c r="O1222" s="2331"/>
      <c r="P1222" s="2331"/>
      <c r="Q1222" s="2331"/>
      <c r="R1222" s="2326"/>
      <c r="S1222" s="2327"/>
      <c r="T1222" s="2327"/>
      <c r="U1222" s="2327"/>
      <c r="V1222" s="2327"/>
      <c r="W1222" s="2328"/>
      <c r="X1222" s="920"/>
      <c r="Y1222" s="920"/>
      <c r="Z1222" s="920"/>
      <c r="AA1222" s="920"/>
      <c r="AB1222" s="920"/>
      <c r="AC1222" s="920"/>
      <c r="AD1222" s="920"/>
      <c r="AE1222" s="920"/>
      <c r="AF1222" s="920"/>
      <c r="AG1222" s="920"/>
      <c r="AH1222" s="920"/>
      <c r="AI1222" s="920"/>
      <c r="AJ1222" s="920"/>
      <c r="AK1222" s="920"/>
      <c r="AL1222" s="920"/>
      <c r="AM1222" s="920"/>
      <c r="AN1222" s="920"/>
      <c r="AO1222" s="920"/>
      <c r="AP1222" s="920"/>
      <c r="AQ1222" s="920"/>
      <c r="AR1222" s="920"/>
      <c r="AS1222" s="920"/>
      <c r="AT1222" s="920"/>
      <c r="AU1222" s="920"/>
      <c r="AV1222" s="920"/>
      <c r="AW1222" s="920"/>
      <c r="AX1222" s="920"/>
      <c r="AY1222" s="920"/>
      <c r="AZ1222" s="920"/>
      <c r="BA1222" s="920"/>
      <c r="BB1222" s="920"/>
      <c r="BC1222" s="920"/>
      <c r="BD1222" s="920"/>
      <c r="BE1222" s="920"/>
      <c r="BF1222" s="920"/>
      <c r="BG1222" s="920"/>
      <c r="BH1222" s="486"/>
      <c r="BI1222" s="486"/>
      <c r="BJ1222" s="486"/>
      <c r="BK1222" s="486"/>
      <c r="BL1222" s="486"/>
      <c r="BM1222" s="486"/>
      <c r="BN1222" s="486"/>
      <c r="BO1222" s="486"/>
      <c r="BP1222" s="920"/>
      <c r="BQ1222" s="920"/>
      <c r="BR1222" s="920"/>
      <c r="BS1222" s="920"/>
      <c r="BT1222" s="920"/>
      <c r="BU1222" s="920"/>
      <c r="BV1222" s="486"/>
      <c r="BW1222" s="486"/>
      <c r="BX1222" s="486"/>
      <c r="BY1222" s="486"/>
      <c r="BZ1222" s="486"/>
      <c r="CA1222" s="486"/>
      <c r="CB1222" s="486"/>
      <c r="CC1222" s="486"/>
      <c r="CD1222" s="486"/>
      <c r="CE1222" s="486"/>
      <c r="CF1222" s="486"/>
      <c r="CG1222" s="486"/>
      <c r="CL1222" s="486"/>
    </row>
    <row r="1223" spans="8:106" customFormat="1" ht="20.100000000000001" customHeight="1">
      <c r="H1223" s="2331"/>
      <c r="I1223" s="943" t="s">
        <v>2392</v>
      </c>
      <c r="J1223" s="944"/>
      <c r="K1223" s="944"/>
      <c r="L1223" s="944"/>
      <c r="M1223" s="944"/>
      <c r="N1223" s="944"/>
      <c r="O1223" s="944"/>
      <c r="P1223" s="944"/>
      <c r="Q1223" s="1396"/>
      <c r="R1223" s="907" t="s">
        <v>1519</v>
      </c>
      <c r="S1223" s="908"/>
      <c r="T1223" s="908"/>
      <c r="U1223" s="908"/>
      <c r="V1223" s="908"/>
      <c r="W1223" s="909"/>
      <c r="X1223" s="486"/>
      <c r="Y1223" s="486"/>
      <c r="Z1223" s="486"/>
      <c r="AA1223" s="486"/>
      <c r="AB1223" s="486"/>
      <c r="AC1223" s="486"/>
      <c r="AD1223" s="486"/>
      <c r="AE1223" s="486"/>
      <c r="AF1223" s="486"/>
      <c r="AG1223" s="486"/>
      <c r="AH1223" s="486"/>
      <c r="AI1223" s="486"/>
      <c r="AJ1223" s="486"/>
      <c r="AK1223" s="486"/>
      <c r="AL1223" s="486"/>
      <c r="AM1223" s="486"/>
      <c r="AN1223" s="486"/>
      <c r="AO1223" s="486"/>
      <c r="AP1223" s="486"/>
      <c r="AQ1223" s="486"/>
      <c r="AR1223" s="486"/>
      <c r="AS1223" s="486"/>
      <c r="AT1223" s="486"/>
      <c r="AU1223" s="486"/>
      <c r="AV1223" s="486"/>
      <c r="AW1223" s="486"/>
      <c r="AX1223" s="486"/>
      <c r="AY1223" s="486"/>
      <c r="AZ1223" s="920"/>
      <c r="BA1223" s="920"/>
      <c r="BB1223" s="920"/>
      <c r="BC1223" s="920"/>
      <c r="BD1223" s="920"/>
      <c r="BE1223" s="920"/>
      <c r="BF1223" s="920"/>
      <c r="BG1223" s="920"/>
      <c r="BH1223" s="486"/>
      <c r="BI1223" s="486"/>
      <c r="BJ1223" s="486"/>
      <c r="BK1223" s="486"/>
      <c r="BL1223" s="486"/>
      <c r="BM1223" s="486"/>
      <c r="BN1223" s="486"/>
      <c r="BO1223" s="920"/>
      <c r="BP1223" s="920"/>
      <c r="BQ1223" s="920"/>
      <c r="BR1223" s="920"/>
      <c r="BS1223" s="920"/>
      <c r="BT1223" s="920"/>
      <c r="BU1223" s="920"/>
    </row>
    <row r="1224" spans="8:106" customFormat="1" ht="9.9499999999999993" customHeight="1">
      <c r="H1224" s="916"/>
      <c r="I1224" s="2331"/>
      <c r="J1224" s="2331"/>
      <c r="K1224" s="2331"/>
      <c r="L1224" s="2331"/>
      <c r="M1224" s="2331"/>
      <c r="N1224" s="2331"/>
      <c r="O1224" s="2331"/>
      <c r="P1224" s="2331"/>
      <c r="Q1224" s="2331"/>
      <c r="R1224" s="2331"/>
      <c r="S1224" s="2331"/>
      <c r="T1224" s="2331"/>
      <c r="U1224" s="2331"/>
      <c r="V1224" s="2331"/>
      <c r="W1224" s="2331"/>
      <c r="X1224" s="941"/>
      <c r="Y1224" s="941"/>
      <c r="Z1224" s="941"/>
      <c r="AA1224" s="941"/>
      <c r="AB1224" s="941"/>
      <c r="AC1224" s="941"/>
      <c r="AD1224" s="941"/>
      <c r="AE1224" s="941"/>
      <c r="AF1224" s="941"/>
      <c r="AG1224" s="941"/>
      <c r="AH1224" s="941"/>
      <c r="AI1224" s="941"/>
      <c r="AJ1224" s="941"/>
      <c r="AK1224" s="941"/>
      <c r="AL1224" s="941"/>
      <c r="AM1224" s="941"/>
      <c r="AN1224" s="941"/>
      <c r="AO1224" s="941"/>
      <c r="AP1224" s="941"/>
      <c r="AQ1224" s="941"/>
      <c r="AR1224" s="941"/>
      <c r="AS1224" s="941"/>
      <c r="AT1224" s="941"/>
      <c r="AU1224" s="941"/>
      <c r="AV1224" s="941"/>
      <c r="AW1224" s="941"/>
      <c r="AX1224" s="941"/>
      <c r="AY1224" s="941"/>
      <c r="AZ1224" s="941"/>
      <c r="BA1224" s="941"/>
      <c r="BB1224" s="941"/>
      <c r="BC1224" s="941"/>
      <c r="BD1224" s="941"/>
      <c r="BE1224" s="941"/>
      <c r="BF1224" s="941"/>
      <c r="BG1224" s="941"/>
      <c r="BH1224" s="1316"/>
      <c r="BI1224" s="1316"/>
      <c r="BJ1224" s="1316"/>
      <c r="BK1224" s="1316"/>
      <c r="BL1224" s="1316"/>
      <c r="BM1224" s="1316"/>
      <c r="BN1224" s="942"/>
      <c r="BO1224" s="920"/>
      <c r="BP1224" s="920"/>
      <c r="BQ1224" s="920"/>
      <c r="BR1224" s="920"/>
      <c r="BS1224" s="920"/>
      <c r="BT1224" s="920"/>
      <c r="BU1224" s="920"/>
    </row>
    <row r="1225" spans="8:106" ht="18.95" customHeight="1">
      <c r="H1225" s="935"/>
      <c r="I1225" s="949" t="s">
        <v>2024</v>
      </c>
      <c r="J1225" s="752"/>
      <c r="K1225" s="938"/>
      <c r="L1225" s="2890" t="s">
        <v>1179</v>
      </c>
      <c r="M1225" s="2891"/>
      <c r="N1225" s="2891"/>
      <c r="O1225" s="2892"/>
      <c r="P1225" s="986" t="s">
        <v>1180</v>
      </c>
      <c r="Q1225" s="987" t="s">
        <v>1178</v>
      </c>
      <c r="R1225" s="2890" t="s">
        <v>1179</v>
      </c>
      <c r="S1225" s="2891"/>
      <c r="T1225" s="2891"/>
      <c r="U1225" s="2892"/>
      <c r="V1225" s="986" t="s">
        <v>1180</v>
      </c>
      <c r="X1225" s="938" t="s">
        <v>1630</v>
      </c>
      <c r="Y1225" s="938"/>
      <c r="Z1225" s="958"/>
      <c r="AA1225" s="1154" t="s">
        <v>1844</v>
      </c>
      <c r="AB1225" s="1155"/>
      <c r="AC1225" s="1155"/>
      <c r="AD1225" s="1155"/>
      <c r="AE1225" s="1155"/>
      <c r="AF1225" s="1156"/>
      <c r="AG1225" s="986" t="s">
        <v>912</v>
      </c>
      <c r="AI1225" s="910" t="s">
        <v>1522</v>
      </c>
      <c r="AJ1225" s="752"/>
      <c r="AK1225" s="752"/>
      <c r="AL1225" s="752"/>
      <c r="AM1225" s="2868" t="s">
        <v>3410</v>
      </c>
      <c r="AN1225" s="2869"/>
      <c r="AO1225" s="2870"/>
      <c r="AP1225" s="946" t="s">
        <v>1115</v>
      </c>
      <c r="AQ1225" s="2865" t="s">
        <v>1523</v>
      </c>
      <c r="AR1225" s="2866"/>
      <c r="AS1225" s="2867"/>
      <c r="AT1225" s="946" t="s">
        <v>1115</v>
      </c>
      <c r="AU1225" s="2865" t="s">
        <v>1524</v>
      </c>
      <c r="AV1225" s="2866"/>
      <c r="AW1225" s="2867"/>
      <c r="AX1225" s="946" t="s">
        <v>1115</v>
      </c>
      <c r="BH1225" s="926" t="s">
        <v>1544</v>
      </c>
      <c r="BI1225" s="927"/>
      <c r="BJ1225" s="928"/>
      <c r="BK1225" s="926" t="s">
        <v>1623</v>
      </c>
      <c r="BL1225" s="927"/>
      <c r="BM1225" s="928"/>
      <c r="BN1225" s="937"/>
      <c r="BO1225" s="920"/>
      <c r="BP1225" s="920"/>
      <c r="BQ1225" s="920"/>
      <c r="BR1225" s="920"/>
      <c r="BS1225" s="920"/>
      <c r="BT1225" s="920"/>
      <c r="BU1225" s="920"/>
    </row>
    <row r="1226" spans="8:106" ht="9.9499999999999993" customHeight="1">
      <c r="H1226" s="935"/>
      <c r="I1226" s="2334"/>
      <c r="J1226" s="920"/>
      <c r="K1226" s="920"/>
      <c r="L1226" s="920"/>
      <c r="M1226" s="920"/>
      <c r="BH1226" s="920"/>
      <c r="BI1226" s="920"/>
      <c r="BJ1226" s="920"/>
      <c r="BK1226" s="920"/>
      <c r="BL1226" s="920"/>
      <c r="BM1226" s="920"/>
      <c r="BN1226" s="937"/>
      <c r="BO1226" s="920"/>
      <c r="BP1226" s="920"/>
      <c r="BQ1226" s="920"/>
      <c r="BR1226" s="920"/>
      <c r="BS1226" s="920"/>
      <c r="BT1226" s="920"/>
      <c r="BU1226" s="920"/>
      <c r="BV1226" s="920"/>
      <c r="BW1226" s="920"/>
      <c r="BX1226" s="920"/>
      <c r="BY1226" s="920"/>
      <c r="BZ1226" s="920"/>
      <c r="CA1226" s="920"/>
      <c r="CB1226" s="920"/>
      <c r="CC1226" s="920"/>
      <c r="CD1226" s="920"/>
      <c r="CE1226" s="920"/>
      <c r="CF1226" s="920"/>
      <c r="CG1226" s="920"/>
      <c r="CH1226" s="920"/>
      <c r="CI1226" s="920"/>
      <c r="CJ1226" s="920"/>
      <c r="CK1226" s="920"/>
      <c r="CL1226" s="920"/>
      <c r="CM1226" s="920"/>
      <c r="CN1226" s="920"/>
      <c r="CO1226" s="920"/>
      <c r="CP1226" s="920"/>
      <c r="CQ1226" s="920"/>
      <c r="CR1226" s="920"/>
      <c r="CS1226" s="920"/>
      <c r="CT1226" s="920"/>
      <c r="CU1226" s="920"/>
    </row>
    <row r="1227" spans="8:106" ht="20.100000000000001" customHeight="1">
      <c r="H1227" s="935"/>
      <c r="I1227" s="949" t="s">
        <v>1542</v>
      </c>
      <c r="J1227" s="981"/>
      <c r="L1227" s="982" t="s">
        <v>1521</v>
      </c>
      <c r="M1227" s="983"/>
      <c r="N1227" s="983"/>
      <c r="O1227" s="983"/>
      <c r="P1227" s="984"/>
      <c r="R1227" s="949" t="s">
        <v>1573</v>
      </c>
      <c r="S1227" s="910"/>
      <c r="T1227" s="910"/>
      <c r="U1227" s="982" t="s">
        <v>1521</v>
      </c>
      <c r="V1227" s="983"/>
      <c r="W1227" s="983"/>
      <c r="X1227" s="983"/>
      <c r="Y1227" s="983"/>
      <c r="Z1227" s="986" t="s">
        <v>912</v>
      </c>
      <c r="AA1227" s="910" t="s">
        <v>1682</v>
      </c>
      <c r="AB1227" s="910"/>
      <c r="AC1227" s="981"/>
      <c r="AD1227" s="982" t="s">
        <v>1521</v>
      </c>
      <c r="AE1227" s="983"/>
      <c r="AF1227" s="983"/>
      <c r="AG1227" s="983"/>
      <c r="AH1227" s="984"/>
      <c r="AI1227" s="986" t="s">
        <v>912</v>
      </c>
      <c r="AJ1227" s="910" t="s">
        <v>1789</v>
      </c>
      <c r="AK1227" s="981"/>
      <c r="AL1227" s="938"/>
      <c r="AM1227" s="982" t="s">
        <v>1521</v>
      </c>
      <c r="AN1227" s="983"/>
      <c r="AO1227" s="983"/>
      <c r="AP1227" s="983"/>
      <c r="AQ1227" s="946" t="s">
        <v>1115</v>
      </c>
      <c r="AT1227" s="1452" t="s">
        <v>3091</v>
      </c>
      <c r="AU1227" s="1056"/>
      <c r="AV1227" s="1056"/>
      <c r="AW1227" s="1056"/>
      <c r="AX1227" s="982" t="s">
        <v>1848</v>
      </c>
      <c r="AY1227" s="983"/>
      <c r="AZ1227" s="983"/>
      <c r="BA1227" s="983"/>
      <c r="BB1227" s="984"/>
      <c r="BC1227" s="920"/>
      <c r="BD1227" s="1452" t="s">
        <v>2364</v>
      </c>
      <c r="BE1227" s="1056"/>
      <c r="BF1227" s="1056"/>
      <c r="BG1227" s="982" t="s">
        <v>1848</v>
      </c>
      <c r="BH1227" s="983"/>
      <c r="BI1227" s="983"/>
      <c r="BJ1227" s="983"/>
      <c r="BK1227" s="984"/>
      <c r="BL1227" s="920"/>
      <c r="BM1227" s="920"/>
      <c r="BN1227" s="937"/>
      <c r="BO1227" s="920"/>
      <c r="BP1227" s="920"/>
      <c r="BQ1227" s="920"/>
      <c r="BR1227" s="920"/>
      <c r="BS1227" s="920"/>
      <c r="BT1227" s="920"/>
      <c r="BU1227" s="920"/>
      <c r="BV1227" s="920"/>
      <c r="BW1227" s="920"/>
      <c r="BX1227" s="920"/>
      <c r="BY1227" s="920"/>
      <c r="BZ1227" s="920"/>
      <c r="CA1227" s="920"/>
      <c r="CB1227" s="920"/>
      <c r="CC1227" s="920"/>
      <c r="CD1227" s="920"/>
      <c r="CE1227" s="920"/>
      <c r="CF1227" s="920"/>
      <c r="CG1227" s="920"/>
      <c r="CH1227" s="920"/>
      <c r="CI1227" s="920"/>
      <c r="CJ1227" s="920"/>
      <c r="CK1227" s="920"/>
      <c r="CL1227" s="920"/>
      <c r="CM1227" s="920"/>
      <c r="CN1227" s="920"/>
      <c r="CO1227" s="920"/>
      <c r="CP1227" s="920"/>
      <c r="CQ1227" s="920"/>
      <c r="CR1227" s="920"/>
      <c r="CS1227" s="920"/>
      <c r="CT1227" s="920"/>
      <c r="CU1227" s="920"/>
    </row>
    <row r="1228" spans="8:106" ht="9.9499999999999993" customHeight="1">
      <c r="H1228" s="935"/>
      <c r="I1228" s="2334"/>
      <c r="J1228" s="920"/>
      <c r="K1228" s="920"/>
      <c r="L1228" s="920"/>
      <c r="M1228" s="920"/>
      <c r="BH1228" s="920"/>
      <c r="BI1228" s="920"/>
      <c r="BJ1228" s="920"/>
      <c r="BK1228" s="920"/>
      <c r="BL1228" s="920"/>
      <c r="BM1228" s="920"/>
      <c r="BN1228" s="937"/>
      <c r="BO1228" s="920"/>
      <c r="BP1228" s="920"/>
      <c r="BQ1228" s="920"/>
      <c r="BR1228" s="920"/>
      <c r="BS1228" s="920"/>
      <c r="BT1228" s="920"/>
      <c r="BU1228" s="920"/>
      <c r="BV1228" s="920"/>
      <c r="BW1228" s="920"/>
      <c r="BX1228" s="920"/>
      <c r="BY1228" s="920"/>
      <c r="BZ1228" s="920"/>
      <c r="CA1228" s="920"/>
      <c r="CB1228" s="920"/>
      <c r="CC1228" s="920"/>
      <c r="CD1228" s="920"/>
      <c r="CE1228" s="920"/>
      <c r="CF1228" s="920"/>
      <c r="CG1228" s="920"/>
      <c r="CH1228" s="920"/>
      <c r="CI1228" s="920"/>
      <c r="CJ1228" s="920"/>
      <c r="CK1228" s="920"/>
      <c r="CL1228" s="920"/>
      <c r="CM1228" s="920"/>
      <c r="CN1228" s="920"/>
      <c r="CO1228" s="920"/>
      <c r="CP1228" s="920"/>
      <c r="CQ1228" s="920"/>
      <c r="CR1228" s="920"/>
      <c r="CS1228" s="920"/>
      <c r="CT1228" s="920"/>
      <c r="CU1228" s="920"/>
      <c r="CV1228" s="920"/>
      <c r="CW1228" s="920"/>
      <c r="CX1228" s="920"/>
      <c r="CY1228" s="920"/>
      <c r="CZ1228" s="920"/>
      <c r="DA1228" s="920"/>
      <c r="DB1228" s="920"/>
    </row>
    <row r="1229" spans="8:106" ht="18.95" customHeight="1">
      <c r="H1229" s="935"/>
      <c r="I1229" s="2880" t="s">
        <v>1559</v>
      </c>
      <c r="J1229" s="2797" t="s">
        <v>2282</v>
      </c>
      <c r="K1229" s="2798"/>
      <c r="L1229" s="2798"/>
      <c r="M1229" s="2799"/>
      <c r="N1229" s="2810" t="s">
        <v>3091</v>
      </c>
      <c r="O1229" s="2882"/>
      <c r="P1229" s="2882"/>
      <c r="Q1229" s="2882"/>
      <c r="R1229" s="2812"/>
      <c r="S1229" s="2810" t="s">
        <v>2364</v>
      </c>
      <c r="T1229" s="2882"/>
      <c r="U1229" s="2882"/>
      <c r="V1229" s="2882"/>
      <c r="W1229" s="2812"/>
      <c r="X1229" s="2810" t="s">
        <v>1630</v>
      </c>
      <c r="Y1229" s="2882"/>
      <c r="Z1229" s="2882"/>
      <c r="AA1229" s="2882"/>
      <c r="AB1229" s="2812"/>
      <c r="AC1229" s="966" t="s">
        <v>2178</v>
      </c>
      <c r="AD1229" s="1361"/>
      <c r="AE1229" s="930"/>
      <c r="AF1229" s="930"/>
      <c r="AG1229" s="930"/>
      <c r="AH1229" s="930"/>
      <c r="AI1229" s="930"/>
      <c r="AJ1229" s="930"/>
      <c r="AK1229" s="931"/>
      <c r="AL1229" s="966" t="s">
        <v>2179</v>
      </c>
      <c r="AM1229" s="1361"/>
      <c r="AN1229" s="930"/>
      <c r="AO1229" s="930"/>
      <c r="AP1229" s="930"/>
      <c r="AQ1229" s="930"/>
      <c r="AR1229" s="930"/>
      <c r="AS1229" s="930"/>
      <c r="AT1229" s="931"/>
      <c r="AU1229" s="929" t="s">
        <v>1586</v>
      </c>
      <c r="AV1229" s="930"/>
      <c r="AW1229" s="930"/>
      <c r="AX1229" s="930"/>
      <c r="AY1229" s="930"/>
      <c r="AZ1229" s="930"/>
      <c r="BA1229" s="930"/>
      <c r="BB1229" s="930"/>
      <c r="BC1229" s="930"/>
      <c r="BD1229" s="931"/>
      <c r="BE1229" s="930"/>
      <c r="BF1229" s="931"/>
      <c r="BG1229" s="2810" t="s">
        <v>2080</v>
      </c>
      <c r="BH1229" s="2882"/>
      <c r="BI1229" s="2812"/>
      <c r="BJ1229" s="2810" t="s">
        <v>2395</v>
      </c>
      <c r="BK1229" s="2882"/>
      <c r="BL1229" s="2812"/>
      <c r="BM1229" s="2314"/>
      <c r="BN1229" s="937"/>
      <c r="BO1229" s="920"/>
      <c r="BP1229" s="920"/>
      <c r="BQ1229" s="920"/>
      <c r="BR1229" s="920"/>
      <c r="BS1229" s="920"/>
      <c r="BT1229" s="920"/>
      <c r="BU1229" s="920"/>
    </row>
    <row r="1230" spans="8:106" ht="18.95" customHeight="1">
      <c r="H1230" s="935"/>
      <c r="I1230" s="2881"/>
      <c r="J1230" s="2800"/>
      <c r="K1230" s="2801"/>
      <c r="L1230" s="2801"/>
      <c r="M1230" s="2802"/>
      <c r="N1230" s="2813"/>
      <c r="O1230" s="2814"/>
      <c r="P1230" s="2814"/>
      <c r="Q1230" s="2814"/>
      <c r="R1230" s="2815"/>
      <c r="S1230" s="2813"/>
      <c r="T1230" s="2814"/>
      <c r="U1230" s="2814"/>
      <c r="V1230" s="2814"/>
      <c r="W1230" s="2815"/>
      <c r="X1230" s="2813"/>
      <c r="Y1230" s="2814"/>
      <c r="Z1230" s="2814"/>
      <c r="AA1230" s="2814"/>
      <c r="AB1230" s="2815"/>
      <c r="AC1230" s="929" t="s">
        <v>3412</v>
      </c>
      <c r="AD1230" s="930"/>
      <c r="AE1230" s="930"/>
      <c r="AF1230" s="929" t="s">
        <v>2138</v>
      </c>
      <c r="AG1230" s="930"/>
      <c r="AH1230" s="930"/>
      <c r="AI1230" s="929" t="s">
        <v>2139</v>
      </c>
      <c r="AJ1230" s="930"/>
      <c r="AK1230" s="931"/>
      <c r="AL1230" s="929" t="s">
        <v>3412</v>
      </c>
      <c r="AM1230" s="930"/>
      <c r="AN1230" s="930"/>
      <c r="AO1230" s="929" t="s">
        <v>2138</v>
      </c>
      <c r="AP1230" s="930"/>
      <c r="AQ1230" s="930"/>
      <c r="AR1230" s="929" t="s">
        <v>2139</v>
      </c>
      <c r="AS1230" s="930"/>
      <c r="AT1230" s="931"/>
      <c r="AU1230" s="929" t="s">
        <v>699</v>
      </c>
      <c r="AV1230" s="930"/>
      <c r="AW1230" s="930"/>
      <c r="AX1230" s="931"/>
      <c r="AY1230" s="929" t="s">
        <v>700</v>
      </c>
      <c r="AZ1230" s="930"/>
      <c r="BA1230" s="931"/>
      <c r="BB1230" s="929" t="s">
        <v>1697</v>
      </c>
      <c r="BC1230" s="930"/>
      <c r="BD1230" s="930"/>
      <c r="BE1230" s="930"/>
      <c r="BF1230" s="931"/>
      <c r="BG1230" s="2813"/>
      <c r="BH1230" s="2814"/>
      <c r="BI1230" s="2815"/>
      <c r="BJ1230" s="2813"/>
      <c r="BK1230" s="2814"/>
      <c r="BL1230" s="2815"/>
      <c r="BM1230" s="2315"/>
      <c r="BN1230" s="937"/>
    </row>
    <row r="1231" spans="8:106" ht="18.95" customHeight="1">
      <c r="H1231" s="935"/>
      <c r="I1231" s="932" t="s">
        <v>737</v>
      </c>
      <c r="J1231" s="2865" t="s">
        <v>2276</v>
      </c>
      <c r="K1231" s="2866"/>
      <c r="L1231" s="2866"/>
      <c r="M1231" s="2867"/>
      <c r="N1231" s="2890" t="s">
        <v>2350</v>
      </c>
      <c r="O1231" s="2891"/>
      <c r="P1231" s="2891"/>
      <c r="Q1231" s="2891"/>
      <c r="R1231" s="2892"/>
      <c r="S1231" s="2890" t="s">
        <v>2365</v>
      </c>
      <c r="T1231" s="2891"/>
      <c r="U1231" s="2891"/>
      <c r="V1231" s="2891"/>
      <c r="W1231" s="2892"/>
      <c r="X1231" s="917" t="s">
        <v>1844</v>
      </c>
      <c r="Y1231" s="918"/>
      <c r="Z1231" s="918"/>
      <c r="AA1231" s="918"/>
      <c r="AB1231" s="919"/>
      <c r="AC1231" s="1388" t="s">
        <v>3410</v>
      </c>
      <c r="AD1231" s="955"/>
      <c r="AE1231" s="955"/>
      <c r="AF1231" s="954" t="s">
        <v>1523</v>
      </c>
      <c r="AG1231" s="955"/>
      <c r="AH1231" s="955"/>
      <c r="AI1231" s="954" t="s">
        <v>1524</v>
      </c>
      <c r="AJ1231" s="955"/>
      <c r="AK1231" s="971"/>
      <c r="AL1231" s="1388" t="s">
        <v>3410</v>
      </c>
      <c r="AM1231" s="955"/>
      <c r="AN1231" s="955"/>
      <c r="AO1231" s="954" t="s">
        <v>1523</v>
      </c>
      <c r="AP1231" s="955"/>
      <c r="AQ1231" s="955"/>
      <c r="AR1231" s="954" t="s">
        <v>1620</v>
      </c>
      <c r="AS1231" s="955"/>
      <c r="AT1231" s="971"/>
      <c r="AU1231" s="2832" t="s">
        <v>1560</v>
      </c>
      <c r="AV1231" s="2806"/>
      <c r="AW1231" s="2806"/>
      <c r="AX1231" s="2793"/>
      <c r="AY1231" s="2832">
        <v>12345</v>
      </c>
      <c r="AZ1231" s="2806"/>
      <c r="BA1231" s="2793"/>
      <c r="BB1231" s="2929" t="s">
        <v>1691</v>
      </c>
      <c r="BC1231" s="2930"/>
      <c r="BD1231" s="2930"/>
      <c r="BE1231" s="2930"/>
      <c r="BF1231" s="2931"/>
      <c r="BG1231" s="2929" t="s">
        <v>1704</v>
      </c>
      <c r="BH1231" s="2930"/>
      <c r="BI1231" s="2931"/>
      <c r="BJ1231" s="2929">
        <v>12</v>
      </c>
      <c r="BK1231" s="2930"/>
      <c r="BL1231" s="2931"/>
      <c r="BM1231" s="990" t="s">
        <v>1180</v>
      </c>
      <c r="BN1231" s="937"/>
    </row>
    <row r="1232" spans="8:106" ht="18.95" customHeight="1">
      <c r="H1232" s="935"/>
      <c r="I1232" s="932" t="s">
        <v>737</v>
      </c>
      <c r="J1232" s="2865" t="s">
        <v>2276</v>
      </c>
      <c r="K1232" s="2866"/>
      <c r="L1232" s="2866"/>
      <c r="M1232" s="2867"/>
      <c r="N1232" s="2890" t="s">
        <v>2350</v>
      </c>
      <c r="O1232" s="2891"/>
      <c r="P1232" s="2891"/>
      <c r="Q1232" s="2891"/>
      <c r="R1232" s="2892"/>
      <c r="S1232" s="2890" t="s">
        <v>2366</v>
      </c>
      <c r="T1232" s="2891"/>
      <c r="U1232" s="2891"/>
      <c r="V1232" s="2891"/>
      <c r="W1232" s="2892"/>
      <c r="X1232" s="917" t="s">
        <v>1844</v>
      </c>
      <c r="Y1232" s="918"/>
      <c r="Z1232" s="918"/>
      <c r="AA1232" s="918"/>
      <c r="AB1232" s="919"/>
      <c r="AC1232" s="1388" t="s">
        <v>3410</v>
      </c>
      <c r="AD1232" s="955"/>
      <c r="AE1232" s="955"/>
      <c r="AF1232" s="954" t="s">
        <v>1523</v>
      </c>
      <c r="AG1232" s="955"/>
      <c r="AH1232" s="955"/>
      <c r="AI1232" s="954" t="s">
        <v>1524</v>
      </c>
      <c r="AJ1232" s="955"/>
      <c r="AK1232" s="971"/>
      <c r="AL1232" s="1388" t="s">
        <v>3410</v>
      </c>
      <c r="AM1232" s="955"/>
      <c r="AN1232" s="955"/>
      <c r="AO1232" s="954" t="s">
        <v>1523</v>
      </c>
      <c r="AP1232" s="955"/>
      <c r="AQ1232" s="955"/>
      <c r="AR1232" s="954" t="s">
        <v>1620</v>
      </c>
      <c r="AS1232" s="955"/>
      <c r="AT1232" s="971"/>
      <c r="AU1232" s="2831" t="s">
        <v>1560</v>
      </c>
      <c r="AV1232" s="2808"/>
      <c r="AW1232" s="2808"/>
      <c r="AX1232" s="2809"/>
      <c r="AY1232" s="2831">
        <v>12345</v>
      </c>
      <c r="AZ1232" s="2808"/>
      <c r="BA1232" s="2809"/>
      <c r="BB1232" s="2932" t="s">
        <v>1691</v>
      </c>
      <c r="BC1232" s="2933"/>
      <c r="BD1232" s="2933"/>
      <c r="BE1232" s="2933"/>
      <c r="BF1232" s="2934"/>
      <c r="BG1232" s="2932" t="s">
        <v>1704</v>
      </c>
      <c r="BH1232" s="2933"/>
      <c r="BI1232" s="2934"/>
      <c r="BJ1232" s="2932">
        <v>14</v>
      </c>
      <c r="BK1232" s="2933"/>
      <c r="BL1232" s="2934"/>
      <c r="BM1232" s="986"/>
      <c r="BN1232" s="1041"/>
    </row>
    <row r="1233" spans="1:114" ht="5.0999999999999996" customHeight="1">
      <c r="H1233" s="935"/>
      <c r="I1233" s="1230"/>
      <c r="J1233" s="1419"/>
      <c r="K1233" s="1419"/>
      <c r="L1233" s="1419"/>
      <c r="M1233" s="1419"/>
      <c r="N1233" s="1419"/>
      <c r="O1233" s="1419"/>
      <c r="P1233" s="1419"/>
      <c r="Q1233" s="1419"/>
      <c r="R1233" s="1419"/>
      <c r="W1233" s="920"/>
      <c r="X1233" s="920"/>
      <c r="Y1233" s="920"/>
      <c r="Z1233" s="920"/>
      <c r="AA1233" s="920"/>
      <c r="AB1233" s="920"/>
      <c r="AC1233" s="1421"/>
      <c r="AD1233" s="911"/>
      <c r="AE1233" s="911"/>
      <c r="AF1233" s="911"/>
      <c r="AG1233" s="911"/>
      <c r="AH1233" s="911"/>
      <c r="AI1233" s="911"/>
      <c r="AJ1233" s="911"/>
      <c r="AK1233" s="911"/>
      <c r="AL1233" s="1421"/>
      <c r="AM1233" s="911"/>
      <c r="AN1233" s="911"/>
      <c r="AO1233" s="911"/>
      <c r="AP1233" s="911"/>
      <c r="AQ1233" s="911"/>
      <c r="AR1233" s="911"/>
      <c r="AS1233" s="911"/>
      <c r="AT1233" s="911"/>
      <c r="AU1233" s="1230"/>
      <c r="AV1233" s="1230"/>
      <c r="AW1233" s="1230"/>
      <c r="AX1233" s="1230"/>
      <c r="AY1233" s="1230"/>
      <c r="AZ1233" s="1230"/>
      <c r="BA1233" s="1230"/>
      <c r="BB1233" s="1230"/>
      <c r="BC1233" s="1230"/>
      <c r="BD1233" s="1230"/>
      <c r="BE1233" s="1230"/>
      <c r="BF1233" s="1230"/>
      <c r="BG1233" s="1230"/>
      <c r="BH1233" s="1230"/>
      <c r="BI1233" s="1230"/>
      <c r="BJ1233" s="1230"/>
      <c r="BK1233" s="1230"/>
      <c r="BL1233" s="1230"/>
      <c r="BM1233" s="2331"/>
      <c r="BN1233" s="1041"/>
    </row>
    <row r="1234" spans="1:114" ht="5.0999999999999996" customHeight="1">
      <c r="H1234" s="935"/>
      <c r="I1234" s="977"/>
      <c r="J1234" s="977"/>
      <c r="K1234" s="977"/>
      <c r="L1234" s="977"/>
      <c r="M1234" s="977"/>
      <c r="N1234" s="977"/>
      <c r="O1234" s="977"/>
      <c r="P1234" s="977"/>
      <c r="Q1234" s="977"/>
      <c r="R1234" s="977"/>
      <c r="S1234" s="977"/>
      <c r="T1234" s="977"/>
      <c r="U1234" s="977"/>
      <c r="V1234" s="977"/>
      <c r="W1234" s="977"/>
      <c r="X1234" s="977"/>
      <c r="Y1234" s="977"/>
      <c r="Z1234" s="977"/>
      <c r="AA1234" s="977"/>
      <c r="AB1234" s="977"/>
      <c r="AC1234" s="977"/>
      <c r="AD1234" s="977"/>
      <c r="AE1234" s="977"/>
      <c r="AF1234" s="977"/>
      <c r="AG1234" s="977"/>
      <c r="AH1234" s="977"/>
      <c r="AI1234" s="977"/>
      <c r="AJ1234" s="977"/>
      <c r="AK1234" s="977"/>
      <c r="AL1234" s="977"/>
      <c r="AM1234" s="977"/>
      <c r="AN1234" s="977"/>
      <c r="AO1234" s="977"/>
      <c r="AP1234" s="977"/>
      <c r="AQ1234" s="977"/>
      <c r="AR1234" s="977"/>
      <c r="AS1234" s="977"/>
      <c r="AT1234" s="977"/>
      <c r="AU1234" s="977"/>
      <c r="AV1234" s="977"/>
      <c r="AW1234" s="977"/>
      <c r="AX1234" s="977"/>
      <c r="AY1234" s="977"/>
      <c r="AZ1234" s="977"/>
      <c r="BA1234" s="977"/>
      <c r="BB1234" s="977"/>
      <c r="BC1234" s="977"/>
      <c r="BD1234" s="977"/>
      <c r="BE1234" s="977"/>
      <c r="BF1234" s="977"/>
      <c r="BG1234" s="977"/>
      <c r="BH1234" s="977"/>
      <c r="BI1234" s="977"/>
      <c r="BJ1234" s="977"/>
      <c r="BK1234" s="977"/>
      <c r="BL1234" s="977"/>
      <c r="BM1234" s="977"/>
      <c r="BN1234" s="1041"/>
    </row>
    <row r="1235" spans="1:114" ht="18.95" customHeight="1">
      <c r="H1235" s="935"/>
      <c r="I1235" s="1372"/>
      <c r="J1235" s="1372"/>
      <c r="K1235" s="1372"/>
      <c r="L1235" s="1372"/>
      <c r="M1235" s="1372"/>
      <c r="N1235" s="1372"/>
      <c r="O1235" s="1372"/>
      <c r="P1235" s="1372"/>
      <c r="Q1235" s="1372"/>
      <c r="R1235" s="1372"/>
      <c r="S1235" s="1372"/>
      <c r="T1235" s="1372"/>
      <c r="U1235" s="1372"/>
      <c r="V1235" s="1372"/>
      <c r="W1235" s="1372"/>
      <c r="X1235" s="1372"/>
      <c r="Y1235" s="1372"/>
      <c r="Z1235" s="1372"/>
      <c r="AA1235" s="1372"/>
      <c r="AB1235" s="1372"/>
      <c r="AC1235" s="1372"/>
      <c r="AD1235" s="1372"/>
      <c r="AE1235" s="1372"/>
      <c r="AF1235" s="1372"/>
      <c r="AG1235" s="1372"/>
      <c r="AH1235" s="1372"/>
      <c r="AI1235" s="1372"/>
      <c r="AJ1235" s="1372"/>
      <c r="AK1235" s="1372"/>
      <c r="AL1235" s="1372"/>
      <c r="AM1235" s="1372"/>
      <c r="AN1235" s="1372"/>
      <c r="AO1235" s="1372"/>
      <c r="AP1235" s="1372"/>
      <c r="AQ1235" s="1372"/>
      <c r="AR1235" s="1372"/>
      <c r="AS1235" s="1372"/>
      <c r="AT1235" s="1372"/>
      <c r="AU1235" s="1372"/>
      <c r="AV1235" s="1372"/>
      <c r="AW1235" s="1372"/>
      <c r="AX1235" s="1372"/>
      <c r="AY1235" s="1372"/>
      <c r="AZ1235" s="1372"/>
      <c r="BA1235" s="1372"/>
      <c r="BB1235" s="1372"/>
      <c r="BC1235" s="1372"/>
      <c r="BD1235" s="1372"/>
      <c r="BE1235" s="1372"/>
      <c r="BF1235" s="1372"/>
      <c r="BG1235" s="978" t="s">
        <v>1557</v>
      </c>
      <c r="BH1235" s="978"/>
      <c r="BI1235" s="978"/>
      <c r="BJ1235" s="2883">
        <f>BJ1231+BJ1232</f>
        <v>26</v>
      </c>
      <c r="BK1235" s="2884"/>
      <c r="BL1235" s="2885"/>
      <c r="BM1235" s="1372"/>
      <c r="BN1235" s="1041"/>
    </row>
    <row r="1236" spans="1:114" ht="5.0999999999999996" customHeight="1">
      <c r="H1236" s="935"/>
      <c r="I1236" s="977"/>
      <c r="J1236" s="977"/>
      <c r="K1236" s="977"/>
      <c r="L1236" s="977"/>
      <c r="M1236" s="977"/>
      <c r="N1236" s="977"/>
      <c r="O1236" s="977"/>
      <c r="P1236" s="977"/>
      <c r="Q1236" s="977"/>
      <c r="R1236" s="977"/>
      <c r="S1236" s="977"/>
      <c r="T1236" s="977"/>
      <c r="U1236" s="977"/>
      <c r="V1236" s="977"/>
      <c r="W1236" s="977"/>
      <c r="X1236" s="977"/>
      <c r="Y1236" s="977"/>
      <c r="Z1236" s="977"/>
      <c r="AA1236" s="977"/>
      <c r="AB1236" s="977"/>
      <c r="AC1236" s="977"/>
      <c r="AD1236" s="977"/>
      <c r="AE1236" s="977"/>
      <c r="AF1236" s="977"/>
      <c r="AG1236" s="977"/>
      <c r="AH1236" s="977"/>
      <c r="AI1236" s="977"/>
      <c r="AJ1236" s="977"/>
      <c r="AK1236" s="977"/>
      <c r="AL1236" s="977"/>
      <c r="AM1236" s="977"/>
      <c r="AN1236" s="977"/>
      <c r="AO1236" s="977"/>
      <c r="AP1236" s="977"/>
      <c r="AQ1236" s="977"/>
      <c r="AR1236" s="977"/>
      <c r="AS1236" s="977"/>
      <c r="AT1236" s="977"/>
      <c r="AU1236" s="977"/>
      <c r="AV1236" s="977"/>
      <c r="AW1236" s="977"/>
      <c r="AX1236" s="977"/>
      <c r="AY1236" s="977"/>
      <c r="AZ1236" s="977"/>
      <c r="BA1236" s="977"/>
      <c r="BB1236" s="977"/>
      <c r="BC1236" s="977"/>
      <c r="BD1236" s="977"/>
      <c r="BE1236" s="977"/>
      <c r="BF1236" s="977"/>
      <c r="BG1236" s="977"/>
      <c r="BH1236" s="977"/>
      <c r="BI1236" s="977"/>
      <c r="BJ1236" s="977"/>
      <c r="BK1236" s="977"/>
      <c r="BL1236" s="977"/>
      <c r="BM1236" s="977"/>
      <c r="BN1236" s="1041"/>
    </row>
    <row r="1237" spans="1:114" ht="9.9499999999999993" customHeight="1">
      <c r="H1237" s="936"/>
      <c r="I1237" s="939"/>
      <c r="J1237" s="939"/>
      <c r="K1237" s="939"/>
      <c r="L1237" s="939"/>
      <c r="M1237" s="939"/>
      <c r="N1237" s="939"/>
      <c r="O1237" s="939"/>
      <c r="P1237" s="939"/>
      <c r="Q1237" s="939"/>
      <c r="R1237" s="939"/>
      <c r="S1237" s="939"/>
      <c r="T1237" s="939"/>
      <c r="U1237" s="939"/>
      <c r="V1237" s="939"/>
      <c r="W1237" s="939"/>
      <c r="X1237" s="939"/>
      <c r="Y1237" s="939"/>
      <c r="Z1237" s="939"/>
      <c r="AA1237" s="939"/>
      <c r="AB1237" s="939"/>
      <c r="AC1237" s="939"/>
      <c r="AD1237" s="939"/>
      <c r="AE1237" s="939"/>
      <c r="AF1237" s="939"/>
      <c r="AG1237" s="939"/>
      <c r="AH1237" s="939"/>
      <c r="AI1237" s="939"/>
      <c r="AJ1237" s="939"/>
      <c r="AK1237" s="939"/>
      <c r="AL1237" s="939"/>
      <c r="AM1237" s="939"/>
      <c r="AN1237" s="939"/>
      <c r="AO1237" s="939"/>
      <c r="AP1237" s="939"/>
      <c r="AQ1237" s="939"/>
      <c r="AR1237" s="939"/>
      <c r="AS1237" s="939"/>
      <c r="AT1237" s="939"/>
      <c r="AU1237" s="939"/>
      <c r="AV1237" s="939"/>
      <c r="AW1237" s="939"/>
      <c r="AX1237" s="939"/>
      <c r="AY1237" s="939"/>
      <c r="AZ1237" s="939"/>
      <c r="BA1237" s="939"/>
      <c r="BB1237" s="939"/>
      <c r="BC1237" s="939"/>
      <c r="BD1237" s="939"/>
      <c r="BE1237" s="939"/>
      <c r="BF1237" s="939"/>
      <c r="BG1237" s="939"/>
      <c r="BH1237" s="939"/>
      <c r="BI1237" s="939"/>
      <c r="BJ1237" s="939"/>
      <c r="BK1237" s="939"/>
      <c r="BL1237" s="939"/>
      <c r="BM1237" s="521"/>
      <c r="BN1237" s="1390"/>
      <c r="BO1237"/>
      <c r="BP1237"/>
      <c r="BQ1237"/>
      <c r="BR1237"/>
      <c r="BS1237"/>
      <c r="BT1237"/>
      <c r="BU1237"/>
      <c r="BV1237"/>
      <c r="BW1237"/>
      <c r="BX1237"/>
      <c r="BY1237"/>
      <c r="BZ1237"/>
      <c r="CA1237"/>
      <c r="CB1237"/>
      <c r="CC1237"/>
    </row>
    <row r="1238" spans="1:114" ht="18.95" customHeight="1">
      <c r="I1238" s="1050" t="s">
        <v>2184</v>
      </c>
      <c r="N1238" s="920"/>
      <c r="O1238" s="920"/>
      <c r="P1238" s="920"/>
      <c r="Q1238" s="920"/>
      <c r="R1238" s="920"/>
      <c r="S1238" s="920"/>
      <c r="T1238" s="920"/>
      <c r="U1238" s="920"/>
      <c r="V1238" s="920"/>
      <c r="W1238" s="920"/>
      <c r="X1238" s="920"/>
      <c r="Y1238" s="920"/>
      <c r="Z1238" s="920"/>
      <c r="AA1238" s="920"/>
      <c r="AB1238" s="920"/>
      <c r="AC1238" s="920"/>
      <c r="AD1238" s="920"/>
      <c r="AE1238" s="920"/>
      <c r="AF1238" s="920"/>
      <c r="AG1238" s="920"/>
      <c r="AH1238" s="920"/>
      <c r="AI1238" s="920"/>
      <c r="BH1238"/>
      <c r="BI1238"/>
      <c r="BJ1238"/>
      <c r="BK1238"/>
      <c r="BL1238"/>
      <c r="BM1238"/>
      <c r="BN1238"/>
      <c r="BO1238"/>
    </row>
    <row r="1239" spans="1:114" ht="18.95" customHeight="1">
      <c r="N1239" s="920"/>
      <c r="O1239" s="920"/>
      <c r="P1239" s="920"/>
      <c r="Q1239" s="920"/>
      <c r="R1239" s="920"/>
      <c r="S1239" s="920"/>
      <c r="T1239" s="920"/>
      <c r="U1239" s="920"/>
      <c r="V1239" s="920"/>
      <c r="W1239" s="920"/>
      <c r="X1239" s="920"/>
      <c r="Y1239" s="920"/>
      <c r="Z1239" s="920"/>
      <c r="CD1239" s="974"/>
      <c r="CE1239" s="974"/>
      <c r="CF1239" s="974"/>
      <c r="CG1239" s="974"/>
      <c r="CH1239" s="974"/>
      <c r="CI1239" s="974"/>
      <c r="CJ1239" s="974"/>
      <c r="CK1239" s="974"/>
      <c r="CL1239" s="974"/>
      <c r="CM1239" s="974"/>
      <c r="CN1239" s="920"/>
      <c r="CO1239" s="920"/>
      <c r="CP1239" s="920"/>
      <c r="CQ1239" s="920"/>
      <c r="CR1239" s="920"/>
      <c r="CS1239" s="920"/>
      <c r="CT1239" s="920"/>
      <c r="CU1239" s="920"/>
      <c r="CV1239"/>
      <c r="CW1239"/>
      <c r="CX1239"/>
      <c r="CY1239"/>
      <c r="CZ1239"/>
      <c r="DA1239"/>
      <c r="DB1239"/>
      <c r="DC1239"/>
      <c r="DD1239"/>
      <c r="DE1239"/>
      <c r="DF1239"/>
      <c r="DG1239"/>
      <c r="DH1239"/>
      <c r="DI1239"/>
      <c r="DJ1239"/>
    </row>
    <row r="1240" spans="1:114" s="920" customFormat="1" ht="18.95" customHeight="1"/>
    <row r="1241" spans="1:114" s="920" customFormat="1" ht="18.95" customHeight="1">
      <c r="A1241" s="974"/>
      <c r="B1241" s="974"/>
      <c r="G1241" s="924" t="s">
        <v>3507</v>
      </c>
      <c r="H1241" s="1084"/>
      <c r="I1241" s="1426"/>
      <c r="J1241" s="1426"/>
      <c r="T1241" s="920" t="s">
        <v>3517</v>
      </c>
      <c r="U1241" s="1049"/>
    </row>
    <row r="1242" spans="1:114" s="920" customFormat="1" ht="18.95" customHeight="1">
      <c r="A1242" s="974"/>
      <c r="B1242" s="974"/>
    </row>
    <row r="1243" spans="1:114" customFormat="1" ht="5.0999999999999996" customHeight="1">
      <c r="A1243" s="2007"/>
      <c r="B1243" s="2007"/>
      <c r="C1243" s="920"/>
      <c r="D1243" s="920"/>
      <c r="E1243" s="920"/>
      <c r="H1243" s="2331"/>
      <c r="I1243" s="2326"/>
      <c r="J1243" s="2327"/>
      <c r="K1243" s="2327"/>
      <c r="L1243" s="2327"/>
      <c r="M1243" s="2327"/>
      <c r="N1243" s="2327"/>
      <c r="O1243" s="2327"/>
      <c r="P1243" s="2327"/>
      <c r="Q1243" s="2327"/>
      <c r="R1243" s="2328"/>
      <c r="S1243" s="2331"/>
      <c r="T1243" s="2331"/>
      <c r="U1243" s="2331"/>
      <c r="V1243" s="2331"/>
      <c r="W1243" s="2331"/>
      <c r="X1243" s="2331"/>
      <c r="Y1243" s="2331"/>
      <c r="Z1243" s="920"/>
      <c r="AA1243" s="2331"/>
      <c r="AB1243" s="920"/>
      <c r="AC1243" s="920"/>
      <c r="AD1243" s="920"/>
      <c r="AE1243" s="920"/>
      <c r="AF1243" s="920"/>
      <c r="AG1243" s="920"/>
      <c r="AH1243" s="920"/>
      <c r="AI1243" s="920"/>
      <c r="AJ1243" s="920"/>
      <c r="AK1243" s="920"/>
      <c r="AL1243" s="920"/>
      <c r="AM1243" s="920"/>
      <c r="AN1243" s="920"/>
      <c r="AO1243" s="920"/>
      <c r="AP1243" s="920"/>
      <c r="AQ1243" s="920"/>
      <c r="AR1243" s="920"/>
      <c r="AS1243" s="920"/>
      <c r="AT1243" s="486"/>
      <c r="AU1243" s="486"/>
      <c r="AV1243" s="486"/>
      <c r="AW1243" s="486"/>
      <c r="AX1243" s="486"/>
      <c r="AY1243" s="486"/>
      <c r="AZ1243" s="486"/>
      <c r="BA1243" s="486"/>
      <c r="BB1243" s="486"/>
      <c r="BC1243" s="486"/>
      <c r="BD1243" s="486"/>
      <c r="BE1243" s="486"/>
      <c r="BF1243" s="486"/>
      <c r="BG1243" s="920"/>
      <c r="BH1243" s="920"/>
      <c r="BI1243" s="920"/>
      <c r="BJ1243" s="920"/>
      <c r="BK1243" s="920"/>
      <c r="BL1243" s="920"/>
      <c r="BM1243" s="920"/>
      <c r="BN1243" s="920"/>
      <c r="BO1243" s="486"/>
      <c r="BP1243" s="486"/>
      <c r="BQ1243" s="486"/>
      <c r="BR1243" s="486"/>
      <c r="BS1243" s="486"/>
      <c r="BT1243" s="920"/>
      <c r="BU1243" s="920"/>
      <c r="BV1243" s="920"/>
      <c r="BW1243" s="920"/>
      <c r="BX1243" s="920"/>
      <c r="BY1243" s="920"/>
      <c r="BZ1243" s="486"/>
      <c r="CA1243" s="486"/>
      <c r="CB1243" s="486"/>
      <c r="CC1243" s="486"/>
      <c r="CD1243" s="486"/>
      <c r="CE1243" s="486"/>
      <c r="CF1243" s="486"/>
      <c r="CG1243" s="486"/>
      <c r="CH1243" s="486"/>
      <c r="CI1243" s="486"/>
      <c r="CJ1243" s="486"/>
      <c r="CK1243" s="486"/>
      <c r="CL1243" s="486"/>
      <c r="CM1243" s="486"/>
      <c r="CN1243" s="486"/>
      <c r="CO1243" s="486"/>
      <c r="CP1243" s="486"/>
      <c r="CQ1243" s="486"/>
      <c r="CR1243" s="486"/>
      <c r="CS1243" s="486"/>
      <c r="CT1243" s="486"/>
      <c r="CU1243" s="486"/>
      <c r="CV1243" s="486"/>
      <c r="CW1243" s="486"/>
      <c r="CX1243" s="486"/>
      <c r="CY1243" s="486"/>
      <c r="CZ1243" s="486"/>
      <c r="DA1243" s="486"/>
    </row>
    <row r="1244" spans="1:114" customFormat="1" ht="20.100000000000001" customHeight="1">
      <c r="A1244" s="2007"/>
      <c r="B1244" s="2007"/>
      <c r="C1244" s="920"/>
      <c r="D1244" s="920"/>
      <c r="E1244" s="920"/>
      <c r="H1244" s="2331"/>
      <c r="I1244" s="907" t="s">
        <v>3494</v>
      </c>
      <c r="J1244" s="908"/>
      <c r="K1244" s="908"/>
      <c r="L1244" s="908"/>
      <c r="M1244" s="908"/>
      <c r="N1244" s="908"/>
      <c r="O1244" s="908"/>
      <c r="P1244" s="908"/>
      <c r="Q1244" s="908"/>
      <c r="R1244" s="909"/>
      <c r="S1244" s="1394" t="s">
        <v>1652</v>
      </c>
      <c r="T1244" s="1021"/>
      <c r="U1244" s="1021"/>
      <c r="V1244" s="1021"/>
      <c r="W1244" s="1021"/>
      <c r="X1244" s="1021"/>
      <c r="Y1244" s="1023"/>
      <c r="Z1244" s="920"/>
      <c r="AA1244" s="920"/>
      <c r="AB1244" s="920"/>
      <c r="AC1244" s="920"/>
      <c r="AD1244" s="920"/>
      <c r="AE1244" s="920"/>
      <c r="AF1244" s="920"/>
      <c r="AG1244" s="920"/>
      <c r="AH1244" s="920"/>
      <c r="AI1244" s="920"/>
      <c r="AJ1244" s="920"/>
      <c r="AK1244" s="920"/>
      <c r="AL1244" s="920"/>
      <c r="AM1244" s="920"/>
      <c r="AN1244" s="920"/>
      <c r="AO1244" s="920"/>
      <c r="AP1244" s="920"/>
      <c r="AQ1244" s="920"/>
      <c r="AR1244" s="920"/>
      <c r="AS1244" s="920"/>
      <c r="AT1244" s="920"/>
      <c r="AU1244" s="920"/>
      <c r="AV1244" s="920"/>
      <c r="AW1244" s="920"/>
      <c r="AX1244" s="920"/>
      <c r="AY1244" s="920"/>
      <c r="AZ1244" s="920"/>
      <c r="BA1244" s="920"/>
      <c r="BB1244" s="486"/>
      <c r="BC1244" s="486"/>
      <c r="BD1244" s="486"/>
      <c r="BE1244" s="486"/>
      <c r="BF1244" s="486"/>
      <c r="BG1244" s="486"/>
      <c r="BH1244" s="486"/>
      <c r="BI1244" s="486"/>
      <c r="BJ1244" s="486"/>
      <c r="BK1244" s="486"/>
      <c r="BL1244" s="486"/>
      <c r="BM1244" s="486"/>
      <c r="BN1244" s="486"/>
      <c r="BO1244" s="486"/>
      <c r="BP1244" s="486"/>
      <c r="BQ1244" s="486"/>
      <c r="BR1244" s="486"/>
      <c r="BS1244" s="486"/>
      <c r="BT1244" s="486"/>
      <c r="BU1244" s="486"/>
      <c r="BV1244" s="486"/>
      <c r="BW1244" s="486"/>
      <c r="BX1244" s="486"/>
      <c r="BY1244" s="486"/>
    </row>
    <row r="1245" spans="1:114" customFormat="1" ht="9.9499999999999993" customHeight="1">
      <c r="A1245" s="2007"/>
      <c r="B1245" s="2007"/>
      <c r="C1245" s="920"/>
      <c r="D1245" s="920"/>
      <c r="E1245" s="920"/>
      <c r="H1245" s="916"/>
      <c r="I1245" s="2331"/>
      <c r="J1245" s="2331"/>
      <c r="K1245" s="2331"/>
      <c r="L1245" s="2331"/>
      <c r="M1245" s="2331"/>
      <c r="N1245" s="2331"/>
      <c r="O1245" s="2331"/>
      <c r="P1245" s="2331"/>
      <c r="Q1245" s="2331"/>
      <c r="R1245" s="2331"/>
      <c r="S1245" s="2331"/>
      <c r="T1245" s="2331"/>
      <c r="U1245" s="2331"/>
      <c r="V1245" s="2331"/>
      <c r="W1245" s="941"/>
      <c r="X1245" s="941"/>
      <c r="Y1245" s="941"/>
      <c r="Z1245" s="941"/>
      <c r="AA1245" s="941"/>
      <c r="AB1245" s="941"/>
      <c r="AC1245" s="941"/>
      <c r="AD1245" s="941"/>
      <c r="AE1245" s="941"/>
      <c r="AF1245" s="941"/>
      <c r="AG1245" s="941"/>
      <c r="AH1245" s="941"/>
      <c r="AI1245" s="941"/>
      <c r="AJ1245" s="941"/>
      <c r="AK1245" s="941"/>
      <c r="AL1245" s="941"/>
      <c r="AM1245" s="941"/>
      <c r="AN1245" s="941"/>
      <c r="AO1245" s="941"/>
      <c r="AP1245" s="941"/>
      <c r="AQ1245" s="941"/>
      <c r="AR1245" s="941"/>
      <c r="AS1245" s="941"/>
      <c r="AT1245" s="941"/>
      <c r="AU1245" s="941"/>
      <c r="AV1245" s="941"/>
      <c r="AW1245" s="941"/>
      <c r="AX1245" s="941"/>
      <c r="AY1245" s="941"/>
      <c r="AZ1245" s="941"/>
      <c r="BA1245" s="942"/>
      <c r="BB1245" s="486"/>
      <c r="BC1245" s="486"/>
      <c r="BD1245" s="486"/>
      <c r="BE1245" s="486"/>
      <c r="BF1245" s="486"/>
      <c r="BG1245" s="486"/>
      <c r="BH1245" s="486"/>
      <c r="BI1245" s="920"/>
      <c r="BJ1245" s="920"/>
      <c r="BK1245" s="920"/>
      <c r="BL1245" s="920"/>
      <c r="BM1245" s="920"/>
      <c r="BN1245" s="920"/>
      <c r="BO1245" s="920"/>
      <c r="BP1245" s="920"/>
      <c r="BQ1245" s="486"/>
      <c r="BR1245" s="486"/>
      <c r="BS1245" s="486"/>
      <c r="BT1245" s="486"/>
      <c r="BU1245" s="486"/>
      <c r="BV1245" s="486"/>
      <c r="BW1245" s="486"/>
      <c r="BX1245" s="486"/>
      <c r="BY1245" s="486"/>
    </row>
    <row r="1246" spans="1:114" ht="20.100000000000001" customHeight="1">
      <c r="A1246" s="962"/>
      <c r="B1246" s="962"/>
      <c r="C1246" s="920"/>
      <c r="D1246" s="920"/>
      <c r="E1246" s="920"/>
      <c r="H1246" s="935"/>
      <c r="I1246" s="949" t="s">
        <v>2024</v>
      </c>
      <c r="J1246" s="752"/>
      <c r="K1246" s="752"/>
      <c r="L1246" s="752"/>
      <c r="M1246" s="2865" t="s">
        <v>1179</v>
      </c>
      <c r="N1246" s="2866"/>
      <c r="O1246" s="2866"/>
      <c r="P1246" s="2866"/>
      <c r="Q1246" s="2867"/>
      <c r="R1246" s="915" t="s">
        <v>1180</v>
      </c>
      <c r="S1246" s="920" t="s">
        <v>737</v>
      </c>
      <c r="T1246" s="951" t="s">
        <v>1539</v>
      </c>
      <c r="U1246" s="920"/>
      <c r="V1246" s="920"/>
      <c r="X1246" s="949" t="s">
        <v>1629</v>
      </c>
      <c r="AA1246" s="2010" t="s">
        <v>3059</v>
      </c>
      <c r="AB1246" s="2011"/>
      <c r="AC1246" s="2011"/>
      <c r="AD1246" s="2011"/>
      <c r="AE1246" s="2011"/>
      <c r="AF1246" s="2012"/>
      <c r="AJ1246" s="926" t="s">
        <v>1544</v>
      </c>
      <c r="AK1246" s="927"/>
      <c r="AL1246" s="928"/>
      <c r="AM1246" s="926" t="s">
        <v>2119</v>
      </c>
      <c r="AN1246" s="927"/>
      <c r="AO1246" s="928"/>
      <c r="AP1246" s="926" t="s">
        <v>1538</v>
      </c>
      <c r="AQ1246" s="927"/>
      <c r="AR1246" s="928"/>
      <c r="AS1246" s="920"/>
      <c r="AT1246" s="1507" t="s">
        <v>3187</v>
      </c>
      <c r="AU1246" s="1508"/>
      <c r="AV1246" s="1508"/>
      <c r="AW1246" s="1508"/>
      <c r="AX1246" s="1508"/>
      <c r="AY1246" s="1509"/>
      <c r="BA1246" s="937"/>
      <c r="BI1246" s="920"/>
      <c r="BJ1246" s="920"/>
      <c r="BK1246" s="920"/>
      <c r="BL1246" s="920"/>
      <c r="BM1246" s="920"/>
      <c r="BN1246" s="920"/>
      <c r="BO1246" s="920"/>
      <c r="BP1246" s="920"/>
    </row>
    <row r="1247" spans="1:114" ht="9.9499999999999993" customHeight="1">
      <c r="A1247" s="962"/>
      <c r="B1247" s="962"/>
      <c r="C1247" s="920"/>
      <c r="D1247" s="920"/>
      <c r="E1247" s="920"/>
      <c r="H1247" s="935"/>
      <c r="I1247" s="920"/>
      <c r="J1247" s="1045"/>
      <c r="K1247" s="1045"/>
      <c r="L1247" s="1045"/>
      <c r="M1247" s="1045"/>
      <c r="N1247" s="1045"/>
      <c r="O1247" s="1045"/>
      <c r="P1247" s="1045"/>
      <c r="Q1247" s="1045"/>
      <c r="R1247" s="1045"/>
      <c r="S1247" s="1045"/>
      <c r="T1247" s="1045"/>
      <c r="U1247" s="1045"/>
      <c r="V1247" s="1045"/>
      <c r="W1247" s="1045"/>
      <c r="X1247" s="1045"/>
      <c r="Y1247" s="1045"/>
      <c r="Z1247" s="1045"/>
      <c r="AA1247" s="1045"/>
      <c r="AB1247" s="1045"/>
      <c r="AC1247" s="1045"/>
      <c r="AD1247" s="1045"/>
      <c r="AE1247" s="1045"/>
      <c r="AF1247" s="1045"/>
      <c r="AG1247" s="1045"/>
      <c r="AH1247" s="1045"/>
      <c r="AW1247" s="1045"/>
      <c r="AX1247" s="1045"/>
      <c r="AY1247" s="1045"/>
      <c r="BA1247" s="937"/>
      <c r="BI1247" s="920"/>
      <c r="BJ1247" s="920"/>
      <c r="BK1247" s="920"/>
      <c r="BL1247" s="920"/>
      <c r="BM1247" s="920"/>
      <c r="BN1247" s="920"/>
      <c r="BO1247" s="920"/>
      <c r="BP1247" s="920"/>
    </row>
    <row r="1248" spans="1:114" ht="18.95" customHeight="1">
      <c r="A1248" s="962"/>
      <c r="B1248" s="962"/>
      <c r="C1248" s="920"/>
      <c r="D1248" s="920"/>
      <c r="E1248" s="920"/>
      <c r="H1248" s="1847"/>
      <c r="I1248" s="1256" t="s">
        <v>1630</v>
      </c>
      <c r="J1248" s="1056"/>
      <c r="K1248" s="1056"/>
      <c r="L1248" s="938"/>
      <c r="M1248" s="1154" t="s">
        <v>1845</v>
      </c>
      <c r="N1248" s="1155"/>
      <c r="O1248" s="1155"/>
      <c r="P1248" s="1155"/>
      <c r="Q1248" s="1156"/>
      <c r="R1248" s="986" t="s">
        <v>912</v>
      </c>
      <c r="S1248" s="910" t="s">
        <v>1522</v>
      </c>
      <c r="T1248" s="752"/>
      <c r="U1248" s="752"/>
      <c r="V1248" s="752"/>
      <c r="W1248" s="2868" t="s">
        <v>3410</v>
      </c>
      <c r="X1248" s="2869"/>
      <c r="Y1248" s="2870"/>
      <c r="Z1248" s="946" t="s">
        <v>1115</v>
      </c>
      <c r="AA1248" s="2865" t="s">
        <v>1523</v>
      </c>
      <c r="AB1248" s="2866"/>
      <c r="AC1248" s="2867"/>
      <c r="AD1248" s="946" t="s">
        <v>1115</v>
      </c>
      <c r="AE1248" s="2865" t="s">
        <v>1524</v>
      </c>
      <c r="AF1248" s="2866"/>
      <c r="AG1248" s="2867"/>
      <c r="AH1248" s="946" t="s">
        <v>1115</v>
      </c>
      <c r="AM1248" s="1049" t="s">
        <v>3502</v>
      </c>
      <c r="AT1248" s="2061"/>
      <c r="AW1248" s="1045"/>
      <c r="AX1248" s="1045"/>
      <c r="AY1248" s="1045"/>
      <c r="BA1248" s="937"/>
      <c r="BF1248" s="1045"/>
      <c r="BG1248" s="1045"/>
      <c r="BH1248" s="920"/>
      <c r="BI1248" s="920"/>
      <c r="BJ1248" s="920"/>
      <c r="BK1248" s="920"/>
      <c r="BL1248" s="920"/>
      <c r="BM1248" s="920"/>
      <c r="BN1248" s="920"/>
      <c r="BO1248" s="920"/>
      <c r="BP1248" s="920"/>
    </row>
    <row r="1249" spans="1:71" ht="9.9499999999999993" customHeight="1">
      <c r="A1249" s="962"/>
      <c r="B1249" s="962"/>
      <c r="C1249" s="920"/>
      <c r="D1249" s="920"/>
      <c r="E1249" s="920"/>
      <c r="H1249" s="1847"/>
      <c r="I1249" s="920"/>
      <c r="J1249" s="1045"/>
      <c r="K1249" s="1045"/>
      <c r="L1249" s="1045"/>
      <c r="M1249" s="1045"/>
      <c r="N1249" s="1045"/>
      <c r="O1249" s="1045"/>
      <c r="P1249" s="1045"/>
      <c r="Q1249" s="1045"/>
      <c r="R1249" s="1045"/>
      <c r="S1249" s="2110"/>
      <c r="T1249" s="2110"/>
      <c r="U1249" s="2110"/>
      <c r="V1249" s="2110"/>
      <c r="W1249" s="1045"/>
      <c r="X1249" s="1045"/>
      <c r="Y1249" s="1045"/>
      <c r="Z1249" s="1045"/>
      <c r="AA1249" s="1045"/>
      <c r="AB1249" s="1045"/>
      <c r="AC1249" s="1045"/>
      <c r="AD1249" s="1045"/>
      <c r="AE1249" s="1045"/>
      <c r="AF1249" s="1045"/>
      <c r="AG1249" s="1045"/>
      <c r="AH1249" s="1045"/>
      <c r="BA1249" s="937"/>
      <c r="BC1249" s="1045"/>
      <c r="BD1249" s="1045"/>
      <c r="BE1249" s="1045"/>
      <c r="BF1249" s="1045"/>
      <c r="BG1249" s="1045"/>
      <c r="BH1249" s="920"/>
      <c r="BI1249" s="920"/>
      <c r="BJ1249" s="920"/>
      <c r="BK1249" s="920"/>
      <c r="BL1249" s="920"/>
      <c r="BM1249" s="920"/>
      <c r="BN1249" s="920"/>
      <c r="BO1249" s="920"/>
      <c r="BP1249" s="920"/>
    </row>
    <row r="1250" spans="1:71" ht="18.95" customHeight="1">
      <c r="A1250" s="962"/>
      <c r="B1250" s="962"/>
      <c r="C1250" s="920"/>
      <c r="D1250" s="920"/>
      <c r="E1250" s="920"/>
      <c r="H1250" s="935"/>
      <c r="I1250" s="949" t="s">
        <v>1573</v>
      </c>
      <c r="J1250" s="910"/>
      <c r="K1250" s="910"/>
      <c r="L1250" s="981"/>
      <c r="M1250" s="982" t="s">
        <v>1521</v>
      </c>
      <c r="N1250" s="983"/>
      <c r="O1250" s="983"/>
      <c r="P1250" s="983"/>
      <c r="Q1250" s="983"/>
      <c r="R1250" s="986" t="s">
        <v>912</v>
      </c>
      <c r="S1250" s="1450" t="s">
        <v>3269</v>
      </c>
      <c r="T1250" s="910"/>
      <c r="U1250" s="981"/>
      <c r="V1250" s="958"/>
      <c r="W1250" s="982" t="s">
        <v>1521</v>
      </c>
      <c r="X1250" s="983"/>
      <c r="Y1250" s="983"/>
      <c r="Z1250" s="984"/>
      <c r="AA1250" s="986" t="s">
        <v>912</v>
      </c>
      <c r="AB1250" s="910" t="s">
        <v>1789</v>
      </c>
      <c r="AC1250" s="981"/>
      <c r="AD1250" s="938"/>
      <c r="AE1250" s="982" t="s">
        <v>1521</v>
      </c>
      <c r="AF1250" s="983"/>
      <c r="AG1250" s="983"/>
      <c r="AH1250" s="983"/>
      <c r="AI1250" s="946" t="s">
        <v>1115</v>
      </c>
      <c r="BA1250" s="937"/>
      <c r="BD1250" s="1045"/>
      <c r="BE1250" s="1045"/>
      <c r="BF1250" s="1045"/>
      <c r="BG1250" s="1045"/>
      <c r="BH1250" s="920"/>
      <c r="BI1250" s="920"/>
      <c r="BJ1250" s="920"/>
      <c r="BK1250" s="920"/>
      <c r="BL1250" s="920"/>
      <c r="BM1250" s="920"/>
      <c r="BN1250" s="920"/>
      <c r="BO1250" s="920"/>
      <c r="BP1250" s="920"/>
      <c r="BQ1250" s="920"/>
      <c r="BR1250" s="920"/>
      <c r="BS1250" s="920"/>
    </row>
    <row r="1251" spans="1:71" ht="9.9499999999999993" customHeight="1">
      <c r="A1251" s="962"/>
      <c r="B1251" s="962"/>
      <c r="C1251" s="920"/>
      <c r="D1251" s="920"/>
      <c r="E1251" s="920"/>
      <c r="H1251" s="935"/>
      <c r="I1251" s="920"/>
      <c r="J1251" s="1045"/>
      <c r="K1251" s="1045"/>
      <c r="L1251" s="1045"/>
      <c r="M1251" s="1045"/>
      <c r="N1251" s="1045"/>
      <c r="O1251" s="1045"/>
      <c r="P1251" s="1045"/>
      <c r="Q1251" s="1045"/>
      <c r="R1251" s="1045"/>
      <c r="S1251" s="1045"/>
      <c r="T1251" s="1045"/>
      <c r="U1251" s="1045"/>
      <c r="V1251" s="1045"/>
      <c r="W1251" s="1045"/>
      <c r="X1251" s="1045"/>
      <c r="Y1251" s="1045"/>
      <c r="Z1251" s="1045"/>
      <c r="AA1251" s="1045"/>
      <c r="AB1251" s="1045"/>
      <c r="AC1251" s="1045"/>
      <c r="AD1251" s="1045"/>
      <c r="AE1251" s="1045"/>
      <c r="AF1251" s="1045"/>
      <c r="AG1251" s="1045"/>
      <c r="AH1251" s="1045"/>
      <c r="BA1251" s="937"/>
      <c r="BC1251" s="1045"/>
      <c r="BD1251" s="1045"/>
      <c r="BE1251" s="1045"/>
      <c r="BF1251" s="1045"/>
      <c r="BG1251" s="1045"/>
      <c r="BH1251" s="920"/>
      <c r="BI1251" s="920"/>
      <c r="BJ1251" s="920"/>
      <c r="BK1251" s="920"/>
      <c r="BL1251" s="920"/>
      <c r="BM1251" s="920"/>
      <c r="BN1251" s="920"/>
      <c r="BO1251" s="920"/>
      <c r="BP1251" s="920"/>
      <c r="BQ1251" s="920"/>
      <c r="BR1251" s="920"/>
      <c r="BS1251" s="920"/>
    </row>
    <row r="1252" spans="1:71" ht="18.95" customHeight="1">
      <c r="A1252" s="962"/>
      <c r="B1252" s="962"/>
      <c r="C1252" s="920"/>
      <c r="D1252" s="920"/>
      <c r="E1252" s="920"/>
      <c r="H1252" s="935"/>
      <c r="I1252" s="1452" t="s">
        <v>3091</v>
      </c>
      <c r="J1252" s="1056"/>
      <c r="K1252" s="1056"/>
      <c r="L1252" s="1056"/>
      <c r="M1252" s="982" t="s">
        <v>1848</v>
      </c>
      <c r="N1252" s="983"/>
      <c r="O1252" s="983"/>
      <c r="P1252" s="983"/>
      <c r="Q1252" s="983"/>
      <c r="R1252" s="984"/>
      <c r="S1252" s="1452" t="s">
        <v>3270</v>
      </c>
      <c r="T1252" s="1056"/>
      <c r="U1252" s="1056"/>
      <c r="W1252" s="982" t="s">
        <v>1848</v>
      </c>
      <c r="X1252" s="983"/>
      <c r="Y1252" s="983"/>
      <c r="Z1252" s="983"/>
      <c r="AA1252" s="984"/>
      <c r="BA1252" s="937"/>
      <c r="BC1252" s="920"/>
      <c r="BD1252" s="1045"/>
      <c r="BE1252" s="1045"/>
      <c r="BF1252" s="1045"/>
      <c r="BG1252" s="1045"/>
      <c r="BH1252" s="920"/>
      <c r="BI1252" s="920"/>
      <c r="BJ1252" s="920"/>
      <c r="BK1252" s="920"/>
      <c r="BL1252" s="920"/>
      <c r="BM1252" s="920"/>
      <c r="BN1252" s="920"/>
      <c r="BO1252" s="920"/>
      <c r="BP1252" s="920"/>
      <c r="BQ1252" s="920"/>
      <c r="BR1252" s="920"/>
      <c r="BS1252" s="920"/>
    </row>
    <row r="1253" spans="1:71" ht="18.95" customHeight="1">
      <c r="A1253" s="962"/>
      <c r="B1253" s="962"/>
      <c r="C1253" s="920"/>
      <c r="D1253" s="920"/>
      <c r="E1253" s="920"/>
      <c r="H1253" s="935"/>
      <c r="I1253" s="920"/>
      <c r="J1253" s="1045"/>
      <c r="K1253" s="1045"/>
      <c r="L1253" s="1045"/>
      <c r="M1253" s="1045"/>
      <c r="N1253" s="1045"/>
      <c r="O1253" s="1045"/>
      <c r="P1253" s="1045"/>
      <c r="Q1253" s="1045"/>
      <c r="R1253" s="1045"/>
      <c r="BA1253" s="937"/>
      <c r="BB1253" s="1045"/>
      <c r="BC1253" s="1045"/>
      <c r="BD1253" s="1045"/>
      <c r="BE1253" s="1045"/>
      <c r="BF1253" s="1045"/>
      <c r="BG1253" s="1045"/>
      <c r="BH1253" s="920"/>
      <c r="BI1253" s="920"/>
      <c r="BJ1253" s="920"/>
      <c r="BK1253" s="920"/>
      <c r="BL1253" s="920"/>
      <c r="BM1253" s="920"/>
      <c r="BN1253" s="920"/>
      <c r="BO1253" s="920"/>
      <c r="BP1253" s="920"/>
      <c r="BQ1253" s="920"/>
      <c r="BR1253" s="920"/>
      <c r="BS1253" s="920"/>
    </row>
    <row r="1254" spans="1:71" ht="18.95" customHeight="1">
      <c r="A1254" s="962"/>
      <c r="B1254" s="962"/>
      <c r="C1254" s="920"/>
      <c r="D1254" s="920"/>
      <c r="E1254" s="920"/>
      <c r="H1254" s="935"/>
      <c r="I1254" s="1365" t="s">
        <v>2166</v>
      </c>
      <c r="J1254" s="1045"/>
      <c r="K1254" s="1045"/>
      <c r="L1254" s="1045"/>
      <c r="M1254" s="2096" t="s">
        <v>3495</v>
      </c>
      <c r="N1254" s="1045"/>
      <c r="O1254" s="1045"/>
      <c r="P1254" s="1045"/>
      <c r="Q1254" s="1045"/>
      <c r="R1254" s="1045"/>
      <c r="S1254" s="1045"/>
      <c r="T1254" s="1045"/>
      <c r="U1254" s="1045"/>
      <c r="V1254" s="1045"/>
      <c r="W1254" s="1045"/>
      <c r="X1254" s="1045"/>
      <c r="Y1254" s="1045"/>
      <c r="Z1254" s="1045"/>
      <c r="AA1254" s="1045"/>
      <c r="AB1254" s="1045"/>
      <c r="AC1254" s="1050"/>
      <c r="AD1254" s="1045"/>
      <c r="AE1254" s="1045"/>
      <c r="AF1254" s="1045"/>
      <c r="AG1254" s="1050"/>
      <c r="AH1254" s="1045"/>
      <c r="AI1254" s="1045"/>
      <c r="AJ1254" s="1045"/>
      <c r="AK1254" s="1045"/>
      <c r="AL1254" s="1045"/>
      <c r="AR1254" s="1045"/>
      <c r="AS1254" s="1045"/>
      <c r="AT1254" s="1045"/>
      <c r="AU1254" s="1045"/>
      <c r="AV1254" s="1045"/>
      <c r="AW1254" s="920"/>
      <c r="AX1254" s="920"/>
      <c r="AY1254" s="920"/>
      <c r="AZ1254" s="920"/>
      <c r="BA1254" s="937"/>
      <c r="BB1254" s="920"/>
      <c r="BC1254" s="920"/>
      <c r="BD1254" s="920"/>
      <c r="BE1254" s="920"/>
      <c r="BF1254" s="920"/>
      <c r="BG1254" s="920"/>
      <c r="BH1254" s="920"/>
    </row>
    <row r="1255" spans="1:71" ht="5.0999999999999996" customHeight="1">
      <c r="A1255" s="962"/>
      <c r="B1255" s="962"/>
      <c r="C1255" s="920"/>
      <c r="D1255" s="920"/>
      <c r="E1255" s="920"/>
      <c r="H1255" s="935"/>
      <c r="I1255" s="920"/>
      <c r="J1255" s="1045"/>
      <c r="K1255" s="1045"/>
      <c r="L1255" s="1045"/>
      <c r="M1255" s="1045"/>
      <c r="N1255" s="1045"/>
      <c r="O1255" s="1045"/>
      <c r="P1255" s="1045"/>
      <c r="Q1255" s="1045"/>
      <c r="R1255" s="1045"/>
      <c r="S1255" s="1045"/>
      <c r="T1255" s="1045"/>
      <c r="U1255" s="1045"/>
      <c r="V1255" s="1045"/>
      <c r="W1255" s="1045"/>
      <c r="X1255" s="1045"/>
      <c r="Y1255" s="1045"/>
      <c r="Z1255" s="1045"/>
      <c r="AA1255" s="1045"/>
      <c r="AB1255" s="1045"/>
      <c r="AC1255" s="1050"/>
      <c r="AD1255" s="1045"/>
      <c r="AE1255" s="1045"/>
      <c r="AF1255" s="1045"/>
      <c r="AG1255" s="1050"/>
      <c r="AH1255" s="1045"/>
      <c r="AI1255" s="1045"/>
      <c r="AJ1255" s="1045"/>
      <c r="AK1255" s="1045"/>
      <c r="AL1255" s="1045"/>
      <c r="AR1255" s="1045"/>
      <c r="AS1255" s="1045"/>
      <c r="AT1255" s="1045"/>
      <c r="AU1255" s="1045"/>
      <c r="AV1255" s="1045"/>
      <c r="AW1255" s="920"/>
      <c r="AX1255" s="920"/>
      <c r="AY1255" s="920"/>
      <c r="AZ1255" s="920"/>
      <c r="BA1255" s="937"/>
      <c r="BB1255" s="920"/>
      <c r="BC1255" s="920"/>
      <c r="BD1255" s="920"/>
      <c r="BE1255" s="920"/>
      <c r="BF1255" s="920"/>
      <c r="BG1255" s="920"/>
      <c r="BH1255" s="920"/>
    </row>
    <row r="1256" spans="1:71" ht="18.95" customHeight="1">
      <c r="A1256" s="962"/>
      <c r="B1256" s="962"/>
      <c r="C1256" s="920"/>
      <c r="D1256" s="920"/>
      <c r="E1256" s="920"/>
      <c r="H1256" s="935"/>
      <c r="I1256" s="2880" t="s">
        <v>1559</v>
      </c>
      <c r="J1256" s="2810" t="s">
        <v>1630</v>
      </c>
      <c r="K1256" s="2882"/>
      <c r="L1256" s="2882"/>
      <c r="M1256" s="2882"/>
      <c r="N1256" s="2812"/>
      <c r="O1256" s="2810" t="s">
        <v>3091</v>
      </c>
      <c r="P1256" s="2882"/>
      <c r="Q1256" s="2882"/>
      <c r="R1256" s="2882"/>
      <c r="S1256" s="2812"/>
      <c r="T1256" s="2810" t="s">
        <v>2364</v>
      </c>
      <c r="U1256" s="2882"/>
      <c r="V1256" s="2882"/>
      <c r="W1256" s="2882"/>
      <c r="X1256" s="2812"/>
      <c r="Y1256" s="966" t="s">
        <v>2147</v>
      </c>
      <c r="Z1256" s="1361"/>
      <c r="AA1256" s="930"/>
      <c r="AB1256" s="930"/>
      <c r="AC1256" s="930"/>
      <c r="AD1256" s="930"/>
      <c r="AE1256" s="930"/>
      <c r="AF1256" s="930"/>
      <c r="AG1256" s="931"/>
      <c r="AH1256" s="929" t="s">
        <v>1586</v>
      </c>
      <c r="AI1256" s="930"/>
      <c r="AJ1256" s="930"/>
      <c r="AK1256" s="930"/>
      <c r="AL1256" s="930"/>
      <c r="AM1256" s="930"/>
      <c r="AN1256" s="930"/>
      <c r="AO1256" s="930"/>
      <c r="AP1256" s="930"/>
      <c r="AQ1256" s="931"/>
      <c r="AR1256" s="930"/>
      <c r="AS1256" s="931"/>
      <c r="AT1256" s="1026"/>
      <c r="AU1256" s="1026"/>
      <c r="AV1256" s="1182"/>
      <c r="AW1256" s="2810" t="s">
        <v>2395</v>
      </c>
      <c r="AX1256" s="2811"/>
      <c r="AY1256" s="2812"/>
      <c r="AZ1256" s="2314"/>
      <c r="BA1256" s="937"/>
      <c r="BB1256" s="920"/>
      <c r="BC1256" s="920"/>
      <c r="BD1256" s="920"/>
      <c r="BE1256" s="920"/>
      <c r="BG1256" s="920"/>
      <c r="BH1256" s="920"/>
    </row>
    <row r="1257" spans="1:71" ht="18.95" customHeight="1">
      <c r="A1257" s="962"/>
      <c r="B1257" s="962"/>
      <c r="C1257" s="920"/>
      <c r="D1257" s="920"/>
      <c r="E1257" s="920"/>
      <c r="H1257" s="935"/>
      <c r="I1257" s="2881"/>
      <c r="J1257" s="2813"/>
      <c r="K1257" s="2814"/>
      <c r="L1257" s="2814"/>
      <c r="M1257" s="2814"/>
      <c r="N1257" s="2815"/>
      <c r="O1257" s="2813"/>
      <c r="P1257" s="2814"/>
      <c r="Q1257" s="2814"/>
      <c r="R1257" s="2814"/>
      <c r="S1257" s="2815"/>
      <c r="T1257" s="2813"/>
      <c r="U1257" s="2814"/>
      <c r="V1257" s="2814"/>
      <c r="W1257" s="2814"/>
      <c r="X1257" s="2815"/>
      <c r="Y1257" s="929" t="s">
        <v>3412</v>
      </c>
      <c r="Z1257" s="930"/>
      <c r="AA1257" s="930"/>
      <c r="AB1257" s="929" t="s">
        <v>2138</v>
      </c>
      <c r="AC1257" s="930"/>
      <c r="AD1257" s="930"/>
      <c r="AE1257" s="929" t="s">
        <v>2139</v>
      </c>
      <c r="AF1257" s="930"/>
      <c r="AG1257" s="931"/>
      <c r="AH1257" s="929" t="s">
        <v>699</v>
      </c>
      <c r="AI1257" s="930"/>
      <c r="AJ1257" s="930"/>
      <c r="AK1257" s="931"/>
      <c r="AL1257" s="929" t="s">
        <v>700</v>
      </c>
      <c r="AM1257" s="930"/>
      <c r="AN1257" s="931"/>
      <c r="AO1257" s="929" t="s">
        <v>1697</v>
      </c>
      <c r="AP1257" s="930"/>
      <c r="AQ1257" s="930"/>
      <c r="AR1257" s="930"/>
      <c r="AS1257" s="931"/>
      <c r="AT1257" s="929" t="s">
        <v>2080</v>
      </c>
      <c r="AU1257" s="930"/>
      <c r="AV1257" s="931"/>
      <c r="AW1257" s="2813"/>
      <c r="AX1257" s="2814"/>
      <c r="AY1257" s="2815"/>
      <c r="AZ1257" s="2315"/>
      <c r="BA1257" s="937"/>
      <c r="BB1257" s="920"/>
      <c r="BC1257" s="920"/>
      <c r="BD1257" s="920"/>
      <c r="BE1257" s="920"/>
      <c r="BG1257" s="920"/>
      <c r="BH1257" s="920"/>
    </row>
    <row r="1258" spans="1:71" ht="18.95" customHeight="1">
      <c r="A1258" s="962"/>
      <c r="B1258" s="962"/>
      <c r="C1258" s="920"/>
      <c r="D1258" s="920"/>
      <c r="E1258" s="920"/>
      <c r="H1258" s="935"/>
      <c r="I1258" s="1387" t="s">
        <v>1759</v>
      </c>
      <c r="J1258" s="982" t="s">
        <v>1844</v>
      </c>
      <c r="K1258" s="1152"/>
      <c r="L1258" s="1152"/>
      <c r="M1258" s="1152"/>
      <c r="N1258" s="1153"/>
      <c r="O1258" s="2890" t="s">
        <v>2350</v>
      </c>
      <c r="P1258" s="2891"/>
      <c r="Q1258" s="2891"/>
      <c r="R1258" s="2891"/>
      <c r="S1258" s="2892"/>
      <c r="T1258" s="2890" t="s">
        <v>2365</v>
      </c>
      <c r="U1258" s="2891"/>
      <c r="V1258" s="2891"/>
      <c r="W1258" s="2891"/>
      <c r="X1258" s="2892"/>
      <c r="Y1258" s="1388" t="s">
        <v>3410</v>
      </c>
      <c r="Z1258" s="955"/>
      <c r="AA1258" s="955"/>
      <c r="AB1258" s="954" t="s">
        <v>1523</v>
      </c>
      <c r="AC1258" s="955"/>
      <c r="AD1258" s="955"/>
      <c r="AE1258" s="954" t="s">
        <v>1524</v>
      </c>
      <c r="AF1258" s="955"/>
      <c r="AG1258" s="971"/>
      <c r="AH1258" s="2832" t="s">
        <v>1560</v>
      </c>
      <c r="AI1258" s="2806"/>
      <c r="AJ1258" s="2806"/>
      <c r="AK1258" s="2793"/>
      <c r="AL1258" s="2832">
        <v>12345</v>
      </c>
      <c r="AM1258" s="2806"/>
      <c r="AN1258" s="2793"/>
      <c r="AO1258" s="2929" t="s">
        <v>1691</v>
      </c>
      <c r="AP1258" s="2930"/>
      <c r="AQ1258" s="2930"/>
      <c r="AR1258" s="2930"/>
      <c r="AS1258" s="2931"/>
      <c r="AT1258" s="2929" t="s">
        <v>1704</v>
      </c>
      <c r="AU1258" s="2930"/>
      <c r="AV1258" s="2931"/>
      <c r="AW1258" s="2929">
        <v>12</v>
      </c>
      <c r="AX1258" s="2952"/>
      <c r="AY1258" s="2931"/>
      <c r="AZ1258" s="990" t="s">
        <v>1180</v>
      </c>
      <c r="BA1258" s="937"/>
      <c r="BB1258" s="920"/>
      <c r="BC1258" s="920"/>
      <c r="BD1258" s="920"/>
      <c r="BE1258" s="920"/>
      <c r="BG1258" s="920"/>
      <c r="BH1258" s="920"/>
    </row>
    <row r="1259" spans="1:71" ht="18.95" customHeight="1">
      <c r="A1259" s="962"/>
      <c r="B1259" s="962"/>
      <c r="C1259" s="920"/>
      <c r="D1259" s="920"/>
      <c r="E1259" s="920"/>
      <c r="H1259" s="935"/>
      <c r="I1259" s="1387" t="s">
        <v>1759</v>
      </c>
      <c r="J1259" s="917" t="s">
        <v>1844</v>
      </c>
      <c r="K1259" s="918"/>
      <c r="L1259" s="918"/>
      <c r="M1259" s="918"/>
      <c r="N1259" s="919"/>
      <c r="O1259" s="2890" t="s">
        <v>2350</v>
      </c>
      <c r="P1259" s="2891"/>
      <c r="Q1259" s="2891"/>
      <c r="R1259" s="2891"/>
      <c r="S1259" s="2892"/>
      <c r="T1259" s="2890" t="s">
        <v>2366</v>
      </c>
      <c r="U1259" s="2891"/>
      <c r="V1259" s="2891"/>
      <c r="W1259" s="2891"/>
      <c r="X1259" s="2892"/>
      <c r="Y1259" s="1388" t="s">
        <v>3410</v>
      </c>
      <c r="Z1259" s="955"/>
      <c r="AA1259" s="955"/>
      <c r="AB1259" s="954" t="s">
        <v>1523</v>
      </c>
      <c r="AC1259" s="955"/>
      <c r="AD1259" s="955"/>
      <c r="AE1259" s="954" t="s">
        <v>1524</v>
      </c>
      <c r="AF1259" s="955"/>
      <c r="AG1259" s="971"/>
      <c r="AH1259" s="2831" t="s">
        <v>1560</v>
      </c>
      <c r="AI1259" s="2808"/>
      <c r="AJ1259" s="2808"/>
      <c r="AK1259" s="2809"/>
      <c r="AL1259" s="2831">
        <v>12345</v>
      </c>
      <c r="AM1259" s="2808"/>
      <c r="AN1259" s="2809"/>
      <c r="AO1259" s="2932" t="s">
        <v>1691</v>
      </c>
      <c r="AP1259" s="2933"/>
      <c r="AQ1259" s="2933"/>
      <c r="AR1259" s="2933"/>
      <c r="AS1259" s="2934"/>
      <c r="AT1259" s="2932" t="s">
        <v>1704</v>
      </c>
      <c r="AU1259" s="2933"/>
      <c r="AV1259" s="2934"/>
      <c r="AW1259" s="2932">
        <v>14</v>
      </c>
      <c r="AX1259" s="2933"/>
      <c r="AY1259" s="2934"/>
      <c r="AZ1259" s="989"/>
      <c r="BA1259" s="937"/>
      <c r="BB1259" s="920"/>
      <c r="BC1259" s="920"/>
      <c r="BD1259" s="920"/>
      <c r="BE1259" s="920"/>
      <c r="BG1259" s="920"/>
      <c r="BH1259" s="920"/>
    </row>
    <row r="1260" spans="1:71" ht="18.95" customHeight="1">
      <c r="A1260" s="962"/>
      <c r="B1260" s="962"/>
      <c r="C1260" s="920"/>
      <c r="D1260" s="920"/>
      <c r="E1260" s="920"/>
      <c r="H1260" s="935"/>
      <c r="I1260" s="1002" t="s">
        <v>737</v>
      </c>
      <c r="J1260" s="917" t="s">
        <v>1844</v>
      </c>
      <c r="K1260" s="918"/>
      <c r="L1260" s="918"/>
      <c r="M1260" s="918"/>
      <c r="N1260" s="919"/>
      <c r="O1260" s="2890" t="s">
        <v>2350</v>
      </c>
      <c r="P1260" s="2891"/>
      <c r="Q1260" s="2891"/>
      <c r="R1260" s="2891"/>
      <c r="S1260" s="2892"/>
      <c r="T1260" s="2890" t="s">
        <v>2366</v>
      </c>
      <c r="U1260" s="2891"/>
      <c r="V1260" s="2891"/>
      <c r="W1260" s="2891"/>
      <c r="X1260" s="2892"/>
      <c r="Y1260" s="1388" t="s">
        <v>3410</v>
      </c>
      <c r="Z1260" s="955"/>
      <c r="AA1260" s="955"/>
      <c r="AB1260" s="954" t="s">
        <v>1523</v>
      </c>
      <c r="AC1260" s="955"/>
      <c r="AD1260" s="955"/>
      <c r="AE1260" s="954" t="s">
        <v>1524</v>
      </c>
      <c r="AF1260" s="955"/>
      <c r="AG1260" s="971"/>
      <c r="AH1260" s="2831" t="s">
        <v>1560</v>
      </c>
      <c r="AI1260" s="2808"/>
      <c r="AJ1260" s="2808"/>
      <c r="AK1260" s="2809"/>
      <c r="AL1260" s="2831">
        <v>12345</v>
      </c>
      <c r="AM1260" s="2808"/>
      <c r="AN1260" s="2809"/>
      <c r="AO1260" s="2932" t="s">
        <v>1691</v>
      </c>
      <c r="AP1260" s="2933"/>
      <c r="AQ1260" s="2933"/>
      <c r="AR1260" s="2933"/>
      <c r="AS1260" s="2934"/>
      <c r="AT1260" s="2932" t="s">
        <v>1701</v>
      </c>
      <c r="AU1260" s="2933"/>
      <c r="AV1260" s="2934"/>
      <c r="AW1260" s="2932">
        <v>20</v>
      </c>
      <c r="AX1260" s="2933"/>
      <c r="AY1260" s="2934"/>
      <c r="AZ1260" s="986"/>
      <c r="BA1260" s="937"/>
      <c r="BB1260" s="920"/>
      <c r="BC1260" s="920"/>
      <c r="BD1260" s="920"/>
      <c r="BE1260" s="920"/>
      <c r="BG1260" s="920"/>
      <c r="BH1260" s="920"/>
    </row>
    <row r="1261" spans="1:71" ht="5.0999999999999996" customHeight="1">
      <c r="A1261" s="962"/>
      <c r="B1261" s="962"/>
      <c r="C1261" s="920"/>
      <c r="D1261" s="920"/>
      <c r="E1261" s="920"/>
      <c r="H1261" s="935"/>
      <c r="I1261" s="974"/>
      <c r="J1261" s="920"/>
      <c r="K1261" s="920"/>
      <c r="L1261" s="920"/>
      <c r="M1261" s="920"/>
      <c r="N1261" s="920"/>
      <c r="AW1261" s="920"/>
      <c r="AX1261" s="920"/>
      <c r="AY1261" s="920"/>
      <c r="AZ1261" s="920"/>
      <c r="BA1261" s="937"/>
      <c r="BB1261" s="920"/>
      <c r="BC1261" s="920"/>
      <c r="BD1261" s="920"/>
      <c r="BE1261" s="920"/>
      <c r="BG1261" s="920"/>
      <c r="BH1261" s="920"/>
    </row>
    <row r="1262" spans="1:71" ht="5.0999999999999996" customHeight="1">
      <c r="A1262" s="962"/>
      <c r="B1262" s="962"/>
      <c r="C1262" s="920"/>
      <c r="D1262" s="920"/>
      <c r="E1262" s="920"/>
      <c r="H1262" s="935"/>
      <c r="I1262" s="977"/>
      <c r="J1262" s="977"/>
      <c r="K1262" s="977"/>
      <c r="L1262" s="977"/>
      <c r="M1262" s="977"/>
      <c r="N1262" s="977"/>
      <c r="O1262" s="977"/>
      <c r="P1262" s="977"/>
      <c r="Q1262" s="977"/>
      <c r="R1262" s="977"/>
      <c r="S1262" s="977"/>
      <c r="T1262" s="977"/>
      <c r="U1262" s="977"/>
      <c r="V1262" s="977"/>
      <c r="W1262" s="977"/>
      <c r="X1262" s="977"/>
      <c r="Y1262" s="977"/>
      <c r="Z1262" s="977"/>
      <c r="AA1262" s="977"/>
      <c r="AB1262" s="977"/>
      <c r="AC1262" s="977"/>
      <c r="AD1262" s="977"/>
      <c r="AE1262" s="977"/>
      <c r="AF1262" s="977"/>
      <c r="AG1262" s="977"/>
      <c r="AH1262" s="977"/>
      <c r="AI1262" s="977"/>
      <c r="AJ1262" s="977"/>
      <c r="AK1262" s="977"/>
      <c r="AL1262" s="977"/>
      <c r="AM1262" s="977"/>
      <c r="AN1262" s="977"/>
      <c r="AO1262" s="977"/>
      <c r="AP1262" s="977"/>
      <c r="AQ1262" s="977"/>
      <c r="AR1262" s="977"/>
      <c r="AS1262" s="977"/>
      <c r="AT1262" s="977"/>
      <c r="AU1262" s="977"/>
      <c r="AV1262" s="977"/>
      <c r="AW1262" s="977"/>
      <c r="AX1262" s="977"/>
      <c r="AY1262" s="977"/>
      <c r="AZ1262" s="977"/>
      <c r="BA1262" s="937"/>
      <c r="BB1262" s="920"/>
      <c r="BC1262" s="920"/>
      <c r="BD1262" s="920"/>
      <c r="BE1262" s="920"/>
      <c r="BG1262" s="920"/>
      <c r="BH1262" s="920"/>
    </row>
    <row r="1263" spans="1:71" ht="18.95" customHeight="1">
      <c r="A1263" s="962"/>
      <c r="B1263" s="962"/>
      <c r="C1263" s="920"/>
      <c r="D1263" s="920"/>
      <c r="E1263" s="920"/>
      <c r="H1263" s="935"/>
      <c r="I1263" s="1372"/>
      <c r="J1263" s="1372"/>
      <c r="K1263" s="1372"/>
      <c r="L1263" s="1372"/>
      <c r="M1263" s="1372"/>
      <c r="N1263" s="1372"/>
      <c r="O1263" s="1372"/>
      <c r="P1263" s="1372"/>
      <c r="Q1263" s="1372"/>
      <c r="R1263" s="1372"/>
      <c r="S1263" s="1372"/>
      <c r="T1263" s="1372"/>
      <c r="U1263" s="1372"/>
      <c r="V1263" s="1372"/>
      <c r="W1263" s="1372"/>
      <c r="X1263" s="1372"/>
      <c r="Y1263" s="1372"/>
      <c r="Z1263" s="1372"/>
      <c r="AA1263" s="1372"/>
      <c r="AB1263" s="1372"/>
      <c r="AC1263" s="1372"/>
      <c r="AD1263" s="1372"/>
      <c r="AE1263" s="1372"/>
      <c r="AF1263" s="1372"/>
      <c r="AG1263" s="1372"/>
      <c r="AH1263" s="1372"/>
      <c r="AI1263" s="1372"/>
      <c r="AJ1263" s="1372"/>
      <c r="AK1263" s="1372"/>
      <c r="AL1263" s="1372"/>
      <c r="AM1263" s="1372"/>
      <c r="AN1263" s="1372"/>
      <c r="AO1263" s="1372"/>
      <c r="AP1263" s="1372"/>
      <c r="AQ1263" s="1372"/>
      <c r="AR1263" s="1372"/>
      <c r="AS1263" s="1372"/>
      <c r="AT1263" s="978" t="s">
        <v>1557</v>
      </c>
      <c r="AU1263" s="978"/>
      <c r="AV1263" s="978"/>
      <c r="AW1263" s="2883">
        <f>AW1258+AW1259+AW1260</f>
        <v>46</v>
      </c>
      <c r="AX1263" s="2884"/>
      <c r="AY1263" s="2885"/>
      <c r="AZ1263" s="1372"/>
      <c r="BA1263" s="937"/>
      <c r="BB1263" s="920"/>
      <c r="BC1263" s="920"/>
      <c r="BD1263" s="920"/>
      <c r="BE1263" s="920"/>
      <c r="BG1263" s="920"/>
      <c r="BH1263" s="920"/>
    </row>
    <row r="1264" spans="1:71" ht="5.0999999999999996" customHeight="1">
      <c r="A1264" s="962"/>
      <c r="B1264" s="962"/>
      <c r="C1264" s="920"/>
      <c r="D1264" s="920"/>
      <c r="E1264" s="920"/>
      <c r="H1264" s="935"/>
      <c r="I1264" s="977"/>
      <c r="J1264" s="977"/>
      <c r="K1264" s="977"/>
      <c r="L1264" s="977"/>
      <c r="M1264" s="977"/>
      <c r="N1264" s="977"/>
      <c r="O1264" s="977"/>
      <c r="P1264" s="977"/>
      <c r="Q1264" s="977"/>
      <c r="R1264" s="977"/>
      <c r="S1264" s="977"/>
      <c r="T1264" s="977"/>
      <c r="U1264" s="977"/>
      <c r="V1264" s="977"/>
      <c r="W1264" s="977"/>
      <c r="X1264" s="977"/>
      <c r="Y1264" s="977"/>
      <c r="Z1264" s="977"/>
      <c r="AA1264" s="977"/>
      <c r="AB1264" s="977"/>
      <c r="AC1264" s="977"/>
      <c r="AD1264" s="977"/>
      <c r="AE1264" s="977"/>
      <c r="AF1264" s="977"/>
      <c r="AG1264" s="977"/>
      <c r="AH1264" s="977"/>
      <c r="AI1264" s="977"/>
      <c r="AJ1264" s="977"/>
      <c r="AK1264" s="977"/>
      <c r="AL1264" s="977"/>
      <c r="AM1264" s="977"/>
      <c r="AN1264" s="977"/>
      <c r="AO1264" s="977"/>
      <c r="AP1264" s="977"/>
      <c r="AQ1264" s="977"/>
      <c r="AR1264" s="977"/>
      <c r="AS1264" s="977"/>
      <c r="AT1264" s="977"/>
      <c r="AU1264" s="977"/>
      <c r="AV1264" s="977"/>
      <c r="AW1264" s="977"/>
      <c r="AX1264" s="977"/>
      <c r="AY1264" s="977"/>
      <c r="AZ1264" s="977"/>
      <c r="BA1264" s="937"/>
      <c r="BB1264" s="920"/>
      <c r="BC1264" s="920"/>
      <c r="BD1264" s="920"/>
      <c r="BE1264" s="920"/>
      <c r="BG1264" s="920"/>
      <c r="BH1264" s="920"/>
    </row>
    <row r="1265" spans="1:71" ht="18.95" customHeight="1">
      <c r="A1265" s="962"/>
      <c r="B1265" s="962"/>
      <c r="C1265" s="920"/>
      <c r="D1265" s="920"/>
      <c r="E1265" s="920"/>
      <c r="H1265" s="935"/>
      <c r="I1265" s="920"/>
      <c r="J1265" s="920"/>
      <c r="K1265" s="920"/>
      <c r="L1265" s="920"/>
      <c r="M1265" s="920"/>
      <c r="N1265" s="920"/>
      <c r="O1265" s="920"/>
      <c r="P1265" s="920"/>
      <c r="Q1265" s="920"/>
      <c r="R1265" s="920"/>
      <c r="S1265" s="920"/>
      <c r="T1265" s="920"/>
      <c r="U1265" s="920"/>
      <c r="V1265" s="920"/>
      <c r="W1265" s="920"/>
      <c r="X1265" s="920"/>
      <c r="Y1265" s="920"/>
      <c r="Z1265" s="920"/>
      <c r="AA1265" s="920"/>
      <c r="AB1265" s="920"/>
      <c r="AC1265" s="920"/>
      <c r="AD1265" s="920"/>
      <c r="AE1265" s="920"/>
      <c r="AF1265" s="920"/>
      <c r="AG1265" s="920"/>
      <c r="AH1265" s="920"/>
      <c r="AI1265" s="920"/>
      <c r="AJ1265" s="920"/>
      <c r="AK1265" s="920"/>
      <c r="AL1265" s="920"/>
      <c r="AM1265" s="920"/>
      <c r="AN1265" s="920"/>
      <c r="AO1265" s="920"/>
      <c r="AP1265" s="920"/>
      <c r="AQ1265" s="920"/>
      <c r="AR1265" s="920"/>
      <c r="AS1265" s="920"/>
      <c r="AT1265" s="920"/>
      <c r="AU1265" s="920"/>
      <c r="AV1265" s="920"/>
      <c r="AW1265" s="920"/>
      <c r="AX1265" s="920"/>
      <c r="AY1265" s="974"/>
      <c r="AZ1265" s="920"/>
      <c r="BA1265" s="937"/>
      <c r="BB1265" s="920"/>
      <c r="BC1265" s="920"/>
      <c r="BD1265" s="920"/>
      <c r="BE1265" s="920"/>
      <c r="BF1265" s="920"/>
      <c r="BG1265" s="920"/>
      <c r="BH1265" s="920"/>
      <c r="BI1265" s="920"/>
      <c r="BJ1265" s="920"/>
      <c r="BK1265" s="920"/>
    </row>
    <row r="1266" spans="1:71" ht="5.0999999999999996" customHeight="1">
      <c r="A1266" s="962"/>
      <c r="B1266" s="962"/>
      <c r="C1266" s="920"/>
      <c r="D1266" s="920"/>
      <c r="E1266" s="920"/>
      <c r="H1266" s="935"/>
      <c r="I1266" s="974"/>
      <c r="J1266" s="1074"/>
      <c r="K1266" s="1075"/>
      <c r="L1266" s="1075"/>
      <c r="M1266" s="1075"/>
      <c r="N1266" s="1074"/>
      <c r="O1266" s="1075"/>
      <c r="P1266" s="1075"/>
      <c r="Q1266" s="1075"/>
      <c r="R1266" s="1074"/>
      <c r="S1266" s="1075"/>
      <c r="T1266" s="1075"/>
      <c r="U1266" s="1074"/>
      <c r="V1266" s="1075"/>
      <c r="W1266" s="1075"/>
      <c r="X1266" s="1074"/>
      <c r="Y1266" s="1075"/>
      <c r="Z1266" s="1075"/>
      <c r="AA1266" s="1075"/>
      <c r="AB1266" s="1075"/>
      <c r="AC1266" s="1074"/>
      <c r="AD1266" s="1075"/>
      <c r="AE1266" s="1075"/>
      <c r="AF1266" s="1075"/>
      <c r="AG1266" s="1075"/>
      <c r="AH1266" s="1075"/>
      <c r="AI1266" s="1075"/>
      <c r="AJ1266" s="920"/>
      <c r="AK1266" s="920"/>
      <c r="AL1266" s="920"/>
      <c r="AM1266" s="920"/>
      <c r="AN1266" s="920"/>
      <c r="AO1266" s="920"/>
      <c r="AP1266" s="920"/>
      <c r="AQ1266" s="920"/>
      <c r="AR1266" s="920"/>
      <c r="AS1266" s="920"/>
      <c r="AT1266" s="920"/>
      <c r="AU1266" s="920"/>
      <c r="AV1266" s="920"/>
      <c r="AW1266" s="920"/>
      <c r="AX1266" s="920"/>
      <c r="AY1266" s="920"/>
      <c r="AZ1266" s="920"/>
      <c r="BA1266" s="937"/>
      <c r="BB1266" s="920"/>
      <c r="BC1266" s="1071"/>
      <c r="BD1266" s="1072"/>
      <c r="BE1266" s="920"/>
      <c r="BF1266" s="920"/>
      <c r="BG1266" s="920"/>
      <c r="BH1266" s="920"/>
      <c r="BI1266" s="920"/>
      <c r="BJ1266" s="920"/>
      <c r="BK1266" s="920"/>
      <c r="BL1266" s="920"/>
      <c r="BM1266" s="920"/>
      <c r="BN1266" s="920"/>
      <c r="BO1266" s="920"/>
      <c r="BP1266" s="920"/>
    </row>
    <row r="1267" spans="1:71" ht="18.95" customHeight="1">
      <c r="A1267" s="962"/>
      <c r="B1267" s="962"/>
      <c r="C1267" s="920"/>
      <c r="D1267" s="920"/>
      <c r="E1267" s="920"/>
      <c r="H1267" s="935"/>
      <c r="I1267" s="1683" t="s">
        <v>2198</v>
      </c>
      <c r="J1267" s="752"/>
      <c r="K1267" s="752"/>
      <c r="L1267" s="752"/>
      <c r="M1267" s="917" t="s">
        <v>2200</v>
      </c>
      <c r="N1267" s="918"/>
      <c r="O1267" s="918"/>
      <c r="P1267" s="919"/>
      <c r="Q1267" s="1040" t="s">
        <v>2199</v>
      </c>
      <c r="R1267" s="918"/>
      <c r="S1267" s="918"/>
      <c r="T1267" s="919"/>
      <c r="U1267" s="1040" t="s">
        <v>3176</v>
      </c>
      <c r="V1267" s="918"/>
      <c r="W1267" s="918"/>
      <c r="X1267" s="918"/>
      <c r="Y1267" s="919"/>
      <c r="Z1267" s="986" t="s">
        <v>912</v>
      </c>
      <c r="AA1267" s="938" t="s">
        <v>2080</v>
      </c>
      <c r="AB1267" s="938"/>
      <c r="AC1267" s="1040" t="s">
        <v>3150</v>
      </c>
      <c r="AD1267" s="918"/>
      <c r="AE1267" s="919"/>
      <c r="AF1267" s="946" t="s">
        <v>1115</v>
      </c>
      <c r="AH1267" s="949" t="s">
        <v>3186</v>
      </c>
      <c r="AI1267" s="752"/>
      <c r="AJ1267" s="752"/>
      <c r="AK1267" s="752"/>
      <c r="AL1267" s="2010" t="s">
        <v>3496</v>
      </c>
      <c r="AM1267" s="2011"/>
      <c r="AN1267" s="2011"/>
      <c r="AO1267" s="2011"/>
      <c r="AP1267" s="2011"/>
      <c r="AQ1267" s="2012"/>
      <c r="AS1267" s="1046" t="s">
        <v>2116</v>
      </c>
      <c r="AT1267" s="1047"/>
      <c r="AU1267" s="1048"/>
      <c r="AY1267" s="920"/>
      <c r="AZ1267" s="920"/>
      <c r="BA1267" s="937"/>
      <c r="BB1267" s="920"/>
      <c r="BC1267" s="920"/>
      <c r="BD1267" s="920"/>
      <c r="BE1267" s="920"/>
      <c r="BF1267" s="920"/>
      <c r="BG1267" s="920"/>
      <c r="BH1267" s="920"/>
      <c r="BI1267" s="920"/>
      <c r="BJ1267" s="920"/>
      <c r="BK1267" s="920"/>
      <c r="BL1267" s="920"/>
      <c r="BM1267" s="920"/>
      <c r="BN1267" s="920"/>
      <c r="BO1267" s="920"/>
      <c r="BP1267" s="920"/>
      <c r="BQ1267" s="920"/>
      <c r="BR1267" s="920"/>
      <c r="BS1267" s="920"/>
    </row>
    <row r="1268" spans="1:71" s="920" customFormat="1" ht="18.95" customHeight="1" thickBot="1">
      <c r="A1268" s="974"/>
      <c r="B1268" s="974"/>
      <c r="H1268" s="1847"/>
      <c r="I1268" s="1386"/>
      <c r="J1268" s="1070"/>
      <c r="K1268" s="1070"/>
      <c r="L1268" s="1070"/>
      <c r="M1268" s="2268" t="s">
        <v>3519</v>
      </c>
      <c r="N1268" s="1070"/>
      <c r="O1268" s="1070"/>
      <c r="P1268" s="1070"/>
      <c r="Q1268" s="1070"/>
      <c r="R1268" s="1070"/>
      <c r="S1268" s="1070"/>
      <c r="T1268" s="1070"/>
      <c r="U1268" s="1070"/>
      <c r="V1268" s="1070"/>
      <c r="W1268" s="1070"/>
      <c r="X1268" s="1070"/>
      <c r="Y1268" s="1070"/>
      <c r="Z1268" s="1070"/>
      <c r="AA1268" s="1070"/>
      <c r="AB1268" s="1070"/>
      <c r="AC1268" s="1070"/>
      <c r="AD1268" s="1070"/>
      <c r="AE1268" s="1070"/>
      <c r="AF1268" s="1070"/>
      <c r="AG1268" s="2268" t="s">
        <v>3498</v>
      </c>
      <c r="AH1268" s="1070"/>
      <c r="AI1268" s="1070"/>
      <c r="AJ1268" s="1070"/>
      <c r="AK1268" s="1070"/>
      <c r="AL1268" s="1070"/>
      <c r="AM1268" s="1070"/>
      <c r="AN1268" s="1070"/>
      <c r="AO1268" s="1070"/>
      <c r="AP1268" s="1070"/>
      <c r="AQ1268" s="1070"/>
      <c r="AR1268" s="1070"/>
      <c r="AS1268" s="1070"/>
      <c r="AT1268" s="1070"/>
      <c r="AU1268" s="1070"/>
      <c r="AV1268" s="1070"/>
      <c r="AW1268" s="1070"/>
      <c r="AX1268" s="1070"/>
      <c r="AY1268" s="1399"/>
      <c r="AZ1268" s="1399"/>
      <c r="BA1268" s="937"/>
    </row>
    <row r="1269" spans="1:71" ht="18.95" customHeight="1">
      <c r="A1269" s="962"/>
      <c r="B1269" s="962"/>
      <c r="C1269" s="920"/>
      <c r="D1269" s="920"/>
      <c r="E1269" s="920"/>
      <c r="H1269" s="935"/>
      <c r="I1269" s="1050"/>
      <c r="J1269" s="920"/>
      <c r="K1269" s="920"/>
      <c r="L1269" s="920"/>
      <c r="M1269" s="920"/>
      <c r="N1269" s="920"/>
      <c r="O1269" s="920"/>
      <c r="P1269" s="920"/>
      <c r="Q1269" s="920"/>
      <c r="R1269" s="920"/>
      <c r="S1269" s="920"/>
      <c r="T1269" s="920"/>
      <c r="U1269" s="920"/>
      <c r="V1269" s="920"/>
      <c r="W1269" s="920"/>
      <c r="X1269" s="920"/>
      <c r="Y1269" s="920"/>
      <c r="Z1269" s="920"/>
      <c r="AA1269" s="920"/>
      <c r="AB1269" s="920"/>
      <c r="AC1269" s="920"/>
      <c r="AD1269" s="920"/>
      <c r="AE1269" s="920"/>
      <c r="AF1269" s="920"/>
      <c r="AG1269" s="920"/>
      <c r="AH1269" s="920"/>
      <c r="AI1269" s="920"/>
      <c r="AJ1269" s="920"/>
      <c r="AK1269" s="920"/>
      <c r="AL1269" s="920"/>
      <c r="AM1269" s="920"/>
      <c r="AN1269" s="920"/>
      <c r="AO1269" s="920"/>
      <c r="AP1269" s="920"/>
      <c r="AQ1269" s="920"/>
      <c r="AR1269" s="920"/>
      <c r="AS1269" s="920"/>
      <c r="AT1269" s="920"/>
      <c r="AU1269" s="920"/>
      <c r="AV1269" s="920"/>
      <c r="AW1269" s="920"/>
      <c r="AX1269" s="920"/>
      <c r="AY1269" s="920"/>
      <c r="AZ1269" s="920"/>
      <c r="BA1269" s="937"/>
      <c r="BB1269" s="920"/>
      <c r="BC1269" s="920"/>
      <c r="BD1269" s="920"/>
      <c r="BE1269" s="920"/>
    </row>
    <row r="1270" spans="1:71" ht="18.95" customHeight="1">
      <c r="A1270" s="962"/>
      <c r="B1270" s="962"/>
      <c r="C1270" s="920"/>
      <c r="D1270" s="920"/>
      <c r="E1270" s="920"/>
      <c r="H1270" s="935"/>
      <c r="I1270" s="1365" t="s">
        <v>2203</v>
      </c>
      <c r="J1270" s="920"/>
      <c r="K1270" s="920"/>
      <c r="L1270" s="920"/>
      <c r="M1270" s="920"/>
      <c r="N1270" s="920"/>
      <c r="O1270" s="948" t="s">
        <v>1628</v>
      </c>
      <c r="P1270" s="947"/>
      <c r="Q1270" s="947"/>
      <c r="T1270" s="1049" t="s">
        <v>3518</v>
      </c>
      <c r="U1270" s="920"/>
      <c r="V1270" s="920"/>
      <c r="W1270" s="920"/>
      <c r="AB1270" s="910" t="s">
        <v>2205</v>
      </c>
      <c r="AC1270" s="752"/>
      <c r="AD1270" s="752"/>
      <c r="AE1270" s="2865" t="s">
        <v>1521</v>
      </c>
      <c r="AF1270" s="2866"/>
      <c r="AG1270" s="2866"/>
      <c r="AH1270" s="2866"/>
      <c r="AI1270" s="2867"/>
      <c r="AK1270" s="920"/>
      <c r="AL1270" s="920"/>
      <c r="AM1270" s="920"/>
      <c r="AN1270" s="920"/>
      <c r="AO1270" s="920"/>
      <c r="AP1270" s="920"/>
      <c r="AQ1270" s="920"/>
      <c r="AR1270" s="920"/>
      <c r="AS1270" s="920"/>
      <c r="AT1270" s="920"/>
      <c r="AU1270" s="920"/>
      <c r="AV1270" s="920"/>
      <c r="AW1270" s="920"/>
      <c r="AX1270" s="920"/>
      <c r="AY1270" s="920"/>
      <c r="AZ1270" s="920"/>
      <c r="BA1270" s="937"/>
      <c r="BB1270" s="920"/>
      <c r="BC1270" s="920"/>
      <c r="BD1270" s="920"/>
      <c r="BE1270" s="920"/>
      <c r="BF1270" s="920"/>
      <c r="BG1270" s="920"/>
      <c r="BH1270" s="920"/>
    </row>
    <row r="1271" spans="1:71" ht="9.9499999999999993" customHeight="1">
      <c r="A1271" s="962"/>
      <c r="B1271" s="962"/>
      <c r="C1271" s="920"/>
      <c r="D1271" s="920"/>
      <c r="E1271" s="920"/>
      <c r="H1271" s="935"/>
      <c r="I1271" s="2334"/>
      <c r="J1271" s="920"/>
      <c r="K1271" s="920"/>
      <c r="L1271" s="920"/>
      <c r="M1271" s="920"/>
      <c r="N1271" s="920"/>
      <c r="O1271" s="920"/>
      <c r="P1271" s="920"/>
      <c r="Q1271" s="920"/>
      <c r="R1271" s="920"/>
      <c r="S1271" s="920"/>
      <c r="T1271" s="920"/>
      <c r="U1271" s="920"/>
      <c r="V1271" s="920"/>
      <c r="W1271" s="920"/>
      <c r="X1271" s="920"/>
      <c r="Y1271" s="920"/>
      <c r="Z1271" s="920"/>
      <c r="AA1271" s="920"/>
      <c r="AB1271" s="920"/>
      <c r="AC1271" s="920"/>
      <c r="AD1271" s="920"/>
      <c r="AE1271" s="920"/>
      <c r="AF1271" s="920"/>
      <c r="AG1271" s="920"/>
      <c r="AH1271" s="920"/>
      <c r="AI1271" s="920"/>
      <c r="AJ1271" s="920"/>
      <c r="AK1271" s="920"/>
      <c r="AL1271" s="920"/>
      <c r="AM1271" s="920"/>
      <c r="AN1271" s="920"/>
      <c r="AO1271" s="920"/>
      <c r="AP1271" s="920"/>
      <c r="AQ1271" s="920"/>
      <c r="AR1271" s="920"/>
      <c r="AS1271" s="920"/>
      <c r="AT1271" s="920"/>
      <c r="AU1271" s="920"/>
      <c r="AV1271" s="920"/>
      <c r="AW1271" s="920"/>
      <c r="AX1271" s="920"/>
      <c r="AY1271" s="920"/>
      <c r="AZ1271" s="920"/>
      <c r="BA1271" s="937"/>
      <c r="BB1271" s="920"/>
      <c r="BC1271" s="920"/>
      <c r="BD1271" s="920"/>
      <c r="BE1271" s="920"/>
      <c r="BF1271" s="920"/>
    </row>
    <row r="1272" spans="1:71" ht="18.95" customHeight="1">
      <c r="A1272" s="962"/>
      <c r="B1272" s="962"/>
      <c r="C1272" s="920"/>
      <c r="D1272" s="920"/>
      <c r="E1272" s="920"/>
      <c r="H1272" s="935"/>
      <c r="I1272" s="2880" t="s">
        <v>1559</v>
      </c>
      <c r="J1272" s="2810" t="s">
        <v>1630</v>
      </c>
      <c r="K1272" s="2882"/>
      <c r="L1272" s="2882"/>
      <c r="M1272" s="2882"/>
      <c r="N1272" s="2812"/>
      <c r="O1272" s="2810" t="s">
        <v>3091</v>
      </c>
      <c r="P1272" s="2882"/>
      <c r="Q1272" s="2882"/>
      <c r="R1272" s="2882"/>
      <c r="S1272" s="2812"/>
      <c r="T1272" s="2810" t="s">
        <v>2364</v>
      </c>
      <c r="U1272" s="2882"/>
      <c r="V1272" s="2882"/>
      <c r="W1272" s="2882"/>
      <c r="X1272" s="2812"/>
      <c r="Y1272" s="966" t="s">
        <v>2147</v>
      </c>
      <c r="Z1272" s="1361"/>
      <c r="AA1272" s="930"/>
      <c r="AB1272" s="930"/>
      <c r="AC1272" s="930"/>
      <c r="AD1272" s="930"/>
      <c r="AE1272" s="930"/>
      <c r="AF1272" s="930"/>
      <c r="AG1272" s="931"/>
      <c r="AH1272" s="1059" t="s">
        <v>1586</v>
      </c>
      <c r="AI1272" s="1060"/>
      <c r="AJ1272" s="1060"/>
      <c r="AK1272" s="1060"/>
      <c r="AL1272" s="1060"/>
      <c r="AM1272" s="1060"/>
      <c r="AN1272" s="1060"/>
      <c r="AO1272" s="1060"/>
      <c r="AP1272" s="1060"/>
      <c r="AQ1272" s="1061"/>
      <c r="AR1272" s="1060"/>
      <c r="AS1272" s="1061"/>
      <c r="AT1272" s="1067"/>
      <c r="AU1272" s="1067"/>
      <c r="AV1272" s="2269"/>
      <c r="AW1272" s="2810" t="s">
        <v>2395</v>
      </c>
      <c r="AX1272" s="2811"/>
      <c r="AY1272" s="2812"/>
      <c r="AZ1272" s="2314"/>
      <c r="BA1272" s="937"/>
    </row>
    <row r="1273" spans="1:71" ht="18.95" customHeight="1">
      <c r="A1273" s="962"/>
      <c r="B1273" s="962"/>
      <c r="C1273" s="920"/>
      <c r="D1273" s="920"/>
      <c r="E1273" s="920"/>
      <c r="H1273" s="935"/>
      <c r="I1273" s="2881"/>
      <c r="J1273" s="2813"/>
      <c r="K1273" s="2814"/>
      <c r="L1273" s="2814"/>
      <c r="M1273" s="2814"/>
      <c r="N1273" s="2815"/>
      <c r="O1273" s="2813"/>
      <c r="P1273" s="2814"/>
      <c r="Q1273" s="2814"/>
      <c r="R1273" s="2814"/>
      <c r="S1273" s="2815"/>
      <c r="T1273" s="2813"/>
      <c r="U1273" s="2814"/>
      <c r="V1273" s="2814"/>
      <c r="W1273" s="2814"/>
      <c r="X1273" s="2815"/>
      <c r="Y1273" s="929" t="s">
        <v>3412</v>
      </c>
      <c r="Z1273" s="930"/>
      <c r="AA1273" s="930"/>
      <c r="AB1273" s="929" t="s">
        <v>2138</v>
      </c>
      <c r="AC1273" s="930"/>
      <c r="AD1273" s="930"/>
      <c r="AE1273" s="929" t="s">
        <v>2139</v>
      </c>
      <c r="AF1273" s="930"/>
      <c r="AG1273" s="931"/>
      <c r="AH1273" s="1059" t="s">
        <v>699</v>
      </c>
      <c r="AI1273" s="1060"/>
      <c r="AJ1273" s="1060"/>
      <c r="AK1273" s="1061"/>
      <c r="AL1273" s="1059" t="s">
        <v>700</v>
      </c>
      <c r="AM1273" s="1060"/>
      <c r="AN1273" s="1061"/>
      <c r="AO1273" s="1059" t="s">
        <v>1697</v>
      </c>
      <c r="AP1273" s="1060"/>
      <c r="AQ1273" s="1060"/>
      <c r="AR1273" s="1060"/>
      <c r="AS1273" s="1061"/>
      <c r="AT1273" s="1059" t="s">
        <v>2080</v>
      </c>
      <c r="AU1273" s="1060"/>
      <c r="AV1273" s="1061"/>
      <c r="AW1273" s="2813"/>
      <c r="AX1273" s="2814"/>
      <c r="AY1273" s="2815"/>
      <c r="AZ1273" s="2315"/>
      <c r="BA1273" s="937"/>
    </row>
    <row r="1274" spans="1:71" ht="18.95" customHeight="1">
      <c r="A1274" s="962"/>
      <c r="B1274" s="962"/>
      <c r="C1274" s="920"/>
      <c r="D1274" s="920"/>
      <c r="E1274" s="920"/>
      <c r="H1274" s="935"/>
      <c r="I1274" s="932" t="s">
        <v>737</v>
      </c>
      <c r="J1274" s="917" t="s">
        <v>1844</v>
      </c>
      <c r="K1274" s="918"/>
      <c r="L1274" s="918"/>
      <c r="M1274" s="918"/>
      <c r="N1274" s="919"/>
      <c r="O1274" s="2986" t="s">
        <v>2351</v>
      </c>
      <c r="P1274" s="2987"/>
      <c r="Q1274" s="2987"/>
      <c r="R1274" s="2987"/>
      <c r="S1274" s="2988"/>
      <c r="T1274" s="2267" t="s">
        <v>3497</v>
      </c>
      <c r="U1274" s="2265"/>
      <c r="V1274" s="2265"/>
      <c r="W1274" s="2265"/>
      <c r="X1274" s="2266"/>
      <c r="Y1274" s="1388" t="s">
        <v>3410</v>
      </c>
      <c r="Z1274" s="955"/>
      <c r="AA1274" s="955"/>
      <c r="AB1274" s="954" t="s">
        <v>3155</v>
      </c>
      <c r="AC1274" s="955"/>
      <c r="AD1274" s="955"/>
      <c r="AE1274" s="954" t="s">
        <v>1524</v>
      </c>
      <c r="AF1274" s="955"/>
      <c r="AG1274" s="955"/>
      <c r="AH1274" s="2979" t="s">
        <v>2200</v>
      </c>
      <c r="AI1274" s="2980"/>
      <c r="AJ1274" s="2980"/>
      <c r="AK1274" s="2981"/>
      <c r="AL1274" s="2979">
        <v>12345</v>
      </c>
      <c r="AM1274" s="2980"/>
      <c r="AN1274" s="2981"/>
      <c r="AO1274" s="2982" t="s">
        <v>3176</v>
      </c>
      <c r="AP1274" s="2983"/>
      <c r="AQ1274" s="2983"/>
      <c r="AR1274" s="2983"/>
      <c r="AS1274" s="2984"/>
      <c r="AT1274" s="2985" t="s">
        <v>3150</v>
      </c>
      <c r="AU1274" s="2983"/>
      <c r="AV1274" s="2984"/>
      <c r="AW1274" s="2932">
        <v>12</v>
      </c>
      <c r="AX1274" s="2933"/>
      <c r="AY1274" s="2934"/>
      <c r="AZ1274" s="990" t="s">
        <v>1180</v>
      </c>
      <c r="BA1274" s="937"/>
    </row>
    <row r="1275" spans="1:71" ht="18.95" customHeight="1">
      <c r="A1275" s="962"/>
      <c r="B1275" s="962"/>
      <c r="C1275" s="920"/>
      <c r="D1275" s="920"/>
      <c r="E1275" s="920"/>
      <c r="H1275" s="935"/>
      <c r="I1275" s="932" t="s">
        <v>737</v>
      </c>
      <c r="J1275" s="917" t="s">
        <v>1844</v>
      </c>
      <c r="K1275" s="918"/>
      <c r="L1275" s="918"/>
      <c r="M1275" s="918"/>
      <c r="N1275" s="919"/>
      <c r="O1275" s="2986" t="s">
        <v>2351</v>
      </c>
      <c r="P1275" s="2987"/>
      <c r="Q1275" s="2987"/>
      <c r="R1275" s="2987"/>
      <c r="S1275" s="2988"/>
      <c r="T1275" s="2267" t="s">
        <v>3497</v>
      </c>
      <c r="U1275" s="2265"/>
      <c r="V1275" s="2265"/>
      <c r="W1275" s="2265"/>
      <c r="X1275" s="2266"/>
      <c r="Y1275" s="1388" t="s">
        <v>3410</v>
      </c>
      <c r="Z1275" s="955"/>
      <c r="AA1275" s="955"/>
      <c r="AB1275" s="954" t="s">
        <v>3156</v>
      </c>
      <c r="AC1275" s="955"/>
      <c r="AD1275" s="955"/>
      <c r="AE1275" s="954" t="s">
        <v>1524</v>
      </c>
      <c r="AF1275" s="955"/>
      <c r="AG1275" s="955"/>
      <c r="AH1275" s="2979" t="s">
        <v>2200</v>
      </c>
      <c r="AI1275" s="2980"/>
      <c r="AJ1275" s="2980"/>
      <c r="AK1275" s="2981"/>
      <c r="AL1275" s="2979">
        <v>12345</v>
      </c>
      <c r="AM1275" s="2980"/>
      <c r="AN1275" s="2981"/>
      <c r="AO1275" s="2982" t="s">
        <v>3176</v>
      </c>
      <c r="AP1275" s="2983"/>
      <c r="AQ1275" s="2983"/>
      <c r="AR1275" s="2983"/>
      <c r="AS1275" s="2984"/>
      <c r="AT1275" s="2985" t="s">
        <v>3150</v>
      </c>
      <c r="AU1275" s="2983"/>
      <c r="AV1275" s="2984"/>
      <c r="AW1275" s="2932">
        <v>14</v>
      </c>
      <c r="AX1275" s="2933"/>
      <c r="AY1275" s="2934"/>
      <c r="AZ1275" s="986"/>
      <c r="BA1275" s="937"/>
    </row>
    <row r="1276" spans="1:71" ht="5.0999999999999996" customHeight="1">
      <c r="A1276" s="962"/>
      <c r="B1276" s="962"/>
      <c r="C1276" s="920"/>
      <c r="D1276" s="920"/>
      <c r="E1276" s="920"/>
      <c r="H1276" s="935"/>
      <c r="I1276" s="1050"/>
      <c r="J1276" s="920"/>
      <c r="K1276" s="920"/>
      <c r="L1276" s="920"/>
      <c r="M1276" s="920"/>
      <c r="N1276" s="920"/>
      <c r="X1276" s="920"/>
      <c r="Y1276" s="962"/>
      <c r="Z1276" s="962"/>
      <c r="AA1276" s="962"/>
      <c r="AB1276" s="974"/>
      <c r="AC1276" s="974"/>
      <c r="AD1276" s="974"/>
      <c r="AE1276" s="974"/>
      <c r="AF1276" s="974"/>
      <c r="AG1276" s="974"/>
      <c r="AT1276" s="2331"/>
      <c r="AU1276" s="2331"/>
      <c r="AV1276" s="2331"/>
      <c r="AW1276" s="2331"/>
      <c r="AX1276" s="2331"/>
      <c r="AY1276" s="2331"/>
      <c r="AZ1276" s="2331"/>
      <c r="BA1276" s="937"/>
    </row>
    <row r="1277" spans="1:71" ht="5.0999999999999996" customHeight="1">
      <c r="A1277" s="962"/>
      <c r="B1277" s="962"/>
      <c r="C1277" s="920"/>
      <c r="D1277" s="920"/>
      <c r="E1277" s="920"/>
      <c r="H1277" s="935"/>
      <c r="I1277" s="977"/>
      <c r="J1277" s="977"/>
      <c r="K1277" s="977"/>
      <c r="L1277" s="977"/>
      <c r="M1277" s="977"/>
      <c r="N1277" s="977"/>
      <c r="O1277" s="977"/>
      <c r="P1277" s="977"/>
      <c r="Q1277" s="977"/>
      <c r="R1277" s="977"/>
      <c r="S1277" s="977"/>
      <c r="T1277" s="977"/>
      <c r="U1277" s="977"/>
      <c r="V1277" s="977"/>
      <c r="W1277" s="977"/>
      <c r="X1277" s="977"/>
      <c r="Y1277" s="977"/>
      <c r="Z1277" s="977"/>
      <c r="AA1277" s="977"/>
      <c r="AB1277" s="977"/>
      <c r="AC1277" s="977"/>
      <c r="AD1277" s="977"/>
      <c r="AE1277" s="977"/>
      <c r="AF1277" s="977"/>
      <c r="AG1277" s="977"/>
      <c r="AH1277" s="977"/>
      <c r="AI1277" s="977"/>
      <c r="AJ1277" s="977"/>
      <c r="AK1277" s="977"/>
      <c r="AL1277" s="977"/>
      <c r="AM1277" s="977"/>
      <c r="AN1277" s="977"/>
      <c r="AO1277" s="977"/>
      <c r="AP1277" s="977"/>
      <c r="AQ1277" s="977"/>
      <c r="AR1277" s="977"/>
      <c r="AS1277" s="977"/>
      <c r="AT1277" s="977"/>
      <c r="AU1277" s="977"/>
      <c r="AV1277" s="977"/>
      <c r="AW1277" s="977"/>
      <c r="AX1277" s="977"/>
      <c r="AY1277" s="977"/>
      <c r="AZ1277" s="977"/>
      <c r="BA1277" s="937"/>
    </row>
    <row r="1278" spans="1:71" ht="18.95" customHeight="1">
      <c r="A1278" s="962"/>
      <c r="B1278" s="962"/>
      <c r="C1278" s="920"/>
      <c r="D1278" s="920"/>
      <c r="E1278" s="920"/>
      <c r="H1278" s="935"/>
      <c r="I1278" s="1372"/>
      <c r="J1278" s="1372"/>
      <c r="K1278" s="1372"/>
      <c r="L1278" s="1372"/>
      <c r="M1278" s="1372"/>
      <c r="N1278" s="1372"/>
      <c r="O1278" s="1372"/>
      <c r="P1278" s="1372"/>
      <c r="Q1278" s="1372"/>
      <c r="R1278" s="1372"/>
      <c r="S1278" s="1372"/>
      <c r="T1278" s="1372"/>
      <c r="U1278" s="1372"/>
      <c r="V1278" s="1372"/>
      <c r="W1278" s="1372"/>
      <c r="X1278" s="1372"/>
      <c r="Y1278" s="1372"/>
      <c r="Z1278" s="1372"/>
      <c r="AA1278" s="1372"/>
      <c r="AB1278" s="1372"/>
      <c r="AC1278" s="1372"/>
      <c r="AD1278" s="1372"/>
      <c r="AE1278" s="1372"/>
      <c r="AF1278" s="1372"/>
      <c r="AG1278" s="1372"/>
      <c r="AH1278" s="1372"/>
      <c r="AI1278" s="1372"/>
      <c r="AJ1278" s="1372"/>
      <c r="AK1278" s="1372"/>
      <c r="AL1278" s="1372"/>
      <c r="AM1278" s="1372"/>
      <c r="AN1278" s="1372"/>
      <c r="AO1278" s="1372"/>
      <c r="AP1278" s="1372"/>
      <c r="AQ1278" s="1372"/>
      <c r="AR1278" s="1372"/>
      <c r="AS1278" s="1372"/>
      <c r="AT1278" s="978" t="s">
        <v>1557</v>
      </c>
      <c r="AU1278" s="978"/>
      <c r="AV1278" s="978"/>
      <c r="AW1278" s="2883">
        <f>AW1274+AW1275</f>
        <v>26</v>
      </c>
      <c r="AX1278" s="2884"/>
      <c r="AY1278" s="2885"/>
      <c r="AZ1278" s="1372"/>
      <c r="BA1278" s="937"/>
    </row>
    <row r="1279" spans="1:71" ht="5.0999999999999996" customHeight="1">
      <c r="A1279" s="962"/>
      <c r="B1279" s="962"/>
      <c r="C1279" s="920"/>
      <c r="D1279" s="920"/>
      <c r="E1279" s="920"/>
      <c r="H1279" s="935"/>
      <c r="I1279" s="977"/>
      <c r="J1279" s="977"/>
      <c r="K1279" s="977"/>
      <c r="L1279" s="977"/>
      <c r="M1279" s="977"/>
      <c r="N1279" s="977"/>
      <c r="O1279" s="977"/>
      <c r="P1279" s="977"/>
      <c r="Q1279" s="977"/>
      <c r="R1279" s="977"/>
      <c r="S1279" s="977"/>
      <c r="T1279" s="977"/>
      <c r="U1279" s="977"/>
      <c r="V1279" s="977"/>
      <c r="W1279" s="977"/>
      <c r="X1279" s="977"/>
      <c r="Y1279" s="977"/>
      <c r="Z1279" s="977"/>
      <c r="AA1279" s="977"/>
      <c r="AB1279" s="977"/>
      <c r="AC1279" s="977"/>
      <c r="AD1279" s="977"/>
      <c r="AE1279" s="977"/>
      <c r="AF1279" s="977"/>
      <c r="AG1279" s="977"/>
      <c r="AH1279" s="977"/>
      <c r="AI1279" s="977"/>
      <c r="AJ1279" s="977"/>
      <c r="AK1279" s="977"/>
      <c r="AL1279" s="977"/>
      <c r="AM1279" s="977"/>
      <c r="AN1279" s="977"/>
      <c r="AO1279" s="977"/>
      <c r="AP1279" s="977"/>
      <c r="AQ1279" s="977"/>
      <c r="AR1279" s="977"/>
      <c r="AS1279" s="977"/>
      <c r="AT1279" s="977"/>
      <c r="AU1279" s="977"/>
      <c r="AV1279" s="977"/>
      <c r="AW1279" s="977"/>
      <c r="AX1279" s="977"/>
      <c r="AY1279" s="977"/>
      <c r="AZ1279" s="977"/>
      <c r="BA1279" s="937"/>
    </row>
    <row r="1280" spans="1:71" ht="9.9499999999999993" customHeight="1">
      <c r="A1280" s="962"/>
      <c r="B1280" s="962"/>
      <c r="C1280" s="920"/>
      <c r="D1280" s="920"/>
      <c r="E1280" s="920"/>
      <c r="H1280" s="936"/>
      <c r="I1280" s="1389"/>
      <c r="J1280" s="939"/>
      <c r="K1280" s="939"/>
      <c r="L1280" s="939"/>
      <c r="M1280" s="939"/>
      <c r="N1280" s="939"/>
      <c r="O1280" s="939"/>
      <c r="P1280" s="939"/>
      <c r="Q1280" s="939"/>
      <c r="R1280" s="939"/>
      <c r="S1280" s="939"/>
      <c r="T1280" s="939"/>
      <c r="U1280" s="939"/>
      <c r="V1280" s="939"/>
      <c r="W1280" s="521"/>
      <c r="X1280" s="521"/>
      <c r="Y1280" s="939"/>
      <c r="Z1280" s="939"/>
      <c r="AA1280" s="939"/>
      <c r="AB1280" s="939"/>
      <c r="AC1280" s="939"/>
      <c r="AD1280" s="939"/>
      <c r="AE1280" s="939"/>
      <c r="AF1280" s="939"/>
      <c r="AG1280" s="939"/>
      <c r="AH1280" s="939"/>
      <c r="AI1280" s="939"/>
      <c r="AJ1280" s="521"/>
      <c r="AK1280" s="521"/>
      <c r="AL1280" s="521"/>
      <c r="AM1280" s="521"/>
      <c r="AN1280" s="521"/>
      <c r="AO1280" s="521"/>
      <c r="AP1280" s="521"/>
      <c r="AQ1280" s="521"/>
      <c r="AR1280" s="521"/>
      <c r="AS1280" s="939"/>
      <c r="AT1280" s="939"/>
      <c r="AU1280" s="939"/>
      <c r="AV1280" s="939"/>
      <c r="AW1280" s="939"/>
      <c r="AX1280" s="939"/>
      <c r="AY1280" s="939"/>
      <c r="AZ1280" s="939"/>
      <c r="BA1280" s="940"/>
    </row>
    <row r="1281" spans="1:96" ht="18.95" customHeight="1">
      <c r="A1281" s="962"/>
      <c r="B1281" s="962"/>
      <c r="C1281" s="920"/>
      <c r="D1281" s="920"/>
      <c r="E1281" s="920"/>
      <c r="I1281" s="1050" t="s">
        <v>3636</v>
      </c>
      <c r="AA1281"/>
      <c r="AB1281"/>
      <c r="AC1281"/>
      <c r="AD1281"/>
      <c r="AE1281"/>
      <c r="AF1281"/>
      <c r="AG1281"/>
      <c r="AH1281"/>
      <c r="AX1281"/>
      <c r="AY1281"/>
      <c r="AZ1281"/>
      <c r="BA1281"/>
      <c r="BB1281"/>
      <c r="BC1281"/>
      <c r="BD1281"/>
    </row>
    <row r="1282" spans="1:96" ht="18.95" customHeight="1">
      <c r="A1282" s="962"/>
      <c r="B1282" s="962"/>
      <c r="C1282" s="920"/>
      <c r="D1282" s="920"/>
      <c r="E1282" s="920"/>
      <c r="I1282" s="1050"/>
      <c r="AA1282"/>
      <c r="AB1282"/>
      <c r="AC1282"/>
      <c r="AD1282"/>
      <c r="AE1282"/>
      <c r="AF1282"/>
      <c r="AG1282"/>
      <c r="AH1282"/>
      <c r="BA1282"/>
      <c r="BB1282"/>
      <c r="BC1282"/>
      <c r="BD1282"/>
      <c r="BE1282"/>
      <c r="BF1282"/>
      <c r="BG1282"/>
    </row>
    <row r="1283" spans="1:96" ht="18.95" customHeight="1">
      <c r="A1283" s="962"/>
      <c r="B1283" s="962"/>
      <c r="C1283" s="920"/>
      <c r="D1283" s="920"/>
      <c r="E1283" s="920"/>
      <c r="I1283" s="956"/>
      <c r="AA1283"/>
      <c r="AB1283"/>
      <c r="AC1283"/>
      <c r="AD1283"/>
      <c r="AE1283"/>
      <c r="AF1283"/>
      <c r="AG1283"/>
      <c r="AH1283"/>
    </row>
    <row r="1284" spans="1:96" customFormat="1" ht="5.0999999999999996" customHeight="1">
      <c r="A1284" s="486"/>
      <c r="B1284" s="486"/>
      <c r="C1284" s="920"/>
      <c r="D1284" s="920"/>
      <c r="E1284" s="920"/>
      <c r="H1284" s="2331"/>
      <c r="I1284" s="2331"/>
      <c r="J1284" s="2331"/>
      <c r="K1284" s="2331"/>
      <c r="L1284" s="2331"/>
      <c r="M1284" s="2331"/>
      <c r="N1284" s="2331"/>
      <c r="O1284" s="2331"/>
      <c r="P1284" s="2331"/>
      <c r="Q1284" s="2331"/>
      <c r="R1284" s="2331"/>
      <c r="S1284" s="2326"/>
      <c r="T1284" s="2327"/>
      <c r="U1284" s="2327"/>
      <c r="V1284" s="2327"/>
      <c r="W1284" s="2327"/>
      <c r="X1284" s="2328"/>
      <c r="Y1284" s="920"/>
      <c r="Z1284" s="920"/>
      <c r="AA1284" s="920"/>
      <c r="AB1284" s="920"/>
      <c r="AC1284" s="920"/>
      <c r="AD1284" s="920"/>
      <c r="AE1284" s="920"/>
      <c r="AF1284" s="920"/>
      <c r="AG1284" s="920"/>
      <c r="AH1284" s="920"/>
      <c r="AI1284" s="920"/>
      <c r="AJ1284" s="486"/>
      <c r="AK1284" s="486"/>
      <c r="AL1284" s="486"/>
      <c r="AM1284" s="486"/>
      <c r="AN1284" s="486"/>
      <c r="AO1284" s="486"/>
      <c r="AP1284" s="486"/>
      <c r="AQ1284" s="486"/>
      <c r="AR1284" s="486"/>
      <c r="AS1284" s="486"/>
      <c r="AT1284" s="486"/>
      <c r="AU1284" s="486"/>
      <c r="AV1284" s="486"/>
      <c r="AW1284" s="486"/>
      <c r="AX1284" s="486"/>
      <c r="AY1284" s="486"/>
      <c r="AZ1284" s="920"/>
      <c r="BA1284" s="486"/>
      <c r="BB1284" s="486"/>
      <c r="BC1284" s="486"/>
      <c r="BD1284" s="486"/>
      <c r="BE1284" s="486"/>
      <c r="BF1284" s="486"/>
      <c r="BG1284" s="486"/>
      <c r="BH1284" s="486"/>
      <c r="BI1284" s="920"/>
      <c r="BJ1284" s="920"/>
      <c r="BK1284" s="486"/>
      <c r="BL1284" s="486"/>
      <c r="BM1284" s="486"/>
      <c r="BN1284" s="486"/>
      <c r="BO1284" s="486"/>
      <c r="BP1284" s="920"/>
      <c r="BQ1284" s="920"/>
      <c r="BR1284" s="920"/>
      <c r="BS1284" s="920"/>
      <c r="BT1284" s="920"/>
      <c r="BU1284" s="920"/>
      <c r="BV1284" s="486"/>
      <c r="BW1284" s="486"/>
      <c r="BX1284" s="486"/>
      <c r="BY1284" s="486"/>
      <c r="BZ1284" s="486"/>
      <c r="CA1284" s="486"/>
      <c r="CB1284" s="486"/>
      <c r="CC1284" s="486"/>
      <c r="CD1284" s="486"/>
      <c r="CE1284" s="486"/>
      <c r="CF1284" s="486"/>
      <c r="CG1284" s="486"/>
      <c r="CL1284" s="486"/>
    </row>
    <row r="1285" spans="1:96" customFormat="1" ht="20.100000000000001" customHeight="1">
      <c r="A1285" s="486"/>
      <c r="B1285" s="486"/>
      <c r="C1285" s="920"/>
      <c r="D1285" s="920"/>
      <c r="E1285" s="920"/>
      <c r="H1285" s="2331"/>
      <c r="I1285" s="943" t="s">
        <v>3493</v>
      </c>
      <c r="J1285" s="944"/>
      <c r="K1285" s="944"/>
      <c r="L1285" s="944"/>
      <c r="M1285" s="944"/>
      <c r="N1285" s="944"/>
      <c r="O1285" s="944"/>
      <c r="P1285" s="944"/>
      <c r="Q1285" s="944"/>
      <c r="R1285" s="1396"/>
      <c r="S1285" s="907" t="s">
        <v>1519</v>
      </c>
      <c r="T1285" s="908"/>
      <c r="U1285" s="908"/>
      <c r="V1285" s="908"/>
      <c r="W1285" s="908"/>
      <c r="X1285" s="909"/>
      <c r="Y1285" s="486"/>
      <c r="Z1285" s="486"/>
      <c r="AA1285" s="486"/>
      <c r="AB1285" s="486"/>
      <c r="AC1285" s="486"/>
      <c r="AD1285" s="486"/>
      <c r="AE1285" s="486"/>
      <c r="AF1285" s="486"/>
      <c r="AG1285" s="486"/>
      <c r="AH1285" s="486"/>
      <c r="AI1285" s="486"/>
      <c r="AJ1285" s="486"/>
      <c r="AK1285" s="486"/>
      <c r="AL1285" s="486"/>
      <c r="AM1285" s="486"/>
      <c r="AN1285" s="486"/>
      <c r="AO1285" s="486"/>
      <c r="AP1285" s="486"/>
      <c r="AQ1285" s="486"/>
      <c r="AR1285" s="486"/>
      <c r="AS1285" s="486"/>
      <c r="AT1285" s="486"/>
      <c r="AU1285" s="486"/>
      <c r="AV1285" s="486"/>
      <c r="AW1285" s="486"/>
      <c r="AX1285" s="486"/>
      <c r="AY1285" s="486"/>
      <c r="AZ1285" s="920"/>
      <c r="BA1285" s="486"/>
      <c r="BB1285" s="486"/>
      <c r="BC1285" s="486"/>
      <c r="BD1285" s="486"/>
      <c r="BE1285" s="486"/>
      <c r="BF1285" s="486"/>
      <c r="BG1285" s="486"/>
      <c r="BH1285" s="486"/>
      <c r="BI1285" s="486"/>
      <c r="BJ1285" s="486"/>
      <c r="BK1285" s="486"/>
      <c r="BL1285" s="486"/>
      <c r="BM1285" s="486"/>
      <c r="BN1285" s="486"/>
      <c r="BS1285" s="920"/>
      <c r="BT1285" s="920"/>
      <c r="BU1285" s="920"/>
      <c r="BV1285" s="920"/>
      <c r="BY1285" s="920"/>
      <c r="BZ1285" s="920"/>
      <c r="CA1285" s="920"/>
      <c r="CB1285" s="920"/>
      <c r="CC1285" s="920"/>
    </row>
    <row r="1286" spans="1:96" customFormat="1" ht="9.9499999999999993" customHeight="1">
      <c r="A1286" s="486"/>
      <c r="B1286" s="486"/>
      <c r="C1286" s="920"/>
      <c r="D1286" s="920"/>
      <c r="E1286" s="920"/>
      <c r="H1286" s="916"/>
      <c r="I1286" s="2331"/>
      <c r="J1286" s="2331"/>
      <c r="K1286" s="2331"/>
      <c r="L1286" s="2331"/>
      <c r="M1286" s="2331"/>
      <c r="N1286" s="2331"/>
      <c r="O1286" s="2331"/>
      <c r="P1286" s="2331"/>
      <c r="Q1286" s="2331"/>
      <c r="R1286" s="2331"/>
      <c r="S1286" s="2331"/>
      <c r="T1286" s="2331"/>
      <c r="U1286" s="2331"/>
      <c r="V1286" s="2331"/>
      <c r="W1286" s="2331"/>
      <c r="X1286" s="2331"/>
      <c r="Y1286" s="941"/>
      <c r="Z1286" s="941"/>
      <c r="AA1286" s="941"/>
      <c r="AB1286" s="941"/>
      <c r="AC1286" s="941"/>
      <c r="AD1286" s="941"/>
      <c r="AE1286" s="941"/>
      <c r="AF1286" s="941"/>
      <c r="AG1286" s="941"/>
      <c r="AH1286" s="941"/>
      <c r="AI1286" s="941"/>
      <c r="AJ1286" s="941"/>
      <c r="AK1286" s="941"/>
      <c r="AL1286" s="941"/>
      <c r="AM1286" s="941"/>
      <c r="AN1286" s="941"/>
      <c r="AO1286" s="941"/>
      <c r="AP1286" s="941"/>
      <c r="AQ1286" s="941"/>
      <c r="AR1286" s="941"/>
      <c r="AS1286" s="941"/>
      <c r="AT1286" s="941"/>
      <c r="AU1286" s="941"/>
      <c r="AV1286" s="941"/>
      <c r="AW1286" s="941"/>
      <c r="AX1286" s="941"/>
      <c r="AY1286" s="941"/>
      <c r="AZ1286" s="941"/>
      <c r="BA1286" s="941"/>
      <c r="BB1286" s="941"/>
      <c r="BC1286" s="941"/>
      <c r="BD1286" s="941"/>
      <c r="BE1286" s="941"/>
      <c r="BF1286" s="941"/>
      <c r="BG1286" s="941"/>
      <c r="BH1286" s="1316"/>
      <c r="BI1286" s="1316"/>
      <c r="BJ1286" s="1316"/>
      <c r="BK1286" s="1316"/>
      <c r="BL1286" s="1316"/>
      <c r="BM1286" s="1316"/>
      <c r="BN1286" s="941"/>
      <c r="BO1286" s="914"/>
      <c r="BP1286" s="914"/>
      <c r="BQ1286" s="914"/>
      <c r="BR1286" s="914"/>
      <c r="BS1286" s="941"/>
      <c r="BT1286" s="941"/>
      <c r="BU1286" s="941"/>
      <c r="BV1286" s="941"/>
      <c r="BW1286" s="914"/>
      <c r="BX1286" s="1424"/>
      <c r="BY1286" s="920"/>
      <c r="BZ1286" s="920"/>
      <c r="CA1286" s="920"/>
      <c r="CB1286" s="920"/>
      <c r="CC1286" s="920"/>
    </row>
    <row r="1287" spans="1:96" ht="18.95" customHeight="1">
      <c r="C1287" s="920"/>
      <c r="D1287" s="920"/>
      <c r="E1287" s="920"/>
      <c r="H1287" s="935"/>
      <c r="I1287" s="949" t="s">
        <v>2024</v>
      </c>
      <c r="J1287" s="752"/>
      <c r="K1287" s="938"/>
      <c r="L1287" s="2890" t="s">
        <v>1179</v>
      </c>
      <c r="M1287" s="2891"/>
      <c r="N1287" s="2891"/>
      <c r="O1287" s="2892"/>
      <c r="P1287" s="986" t="s">
        <v>1180</v>
      </c>
      <c r="Q1287" s="987" t="s">
        <v>1178</v>
      </c>
      <c r="R1287" s="2890" t="s">
        <v>1179</v>
      </c>
      <c r="S1287" s="2891"/>
      <c r="T1287" s="2891"/>
      <c r="U1287" s="2892"/>
      <c r="V1287" s="986" t="s">
        <v>1180</v>
      </c>
      <c r="X1287" s="2325" t="s">
        <v>1630</v>
      </c>
      <c r="Y1287" s="938"/>
      <c r="Z1287" s="958"/>
      <c r="AA1287" s="1154" t="s">
        <v>1844</v>
      </c>
      <c r="AB1287" s="1155"/>
      <c r="AC1287" s="1155"/>
      <c r="AD1287" s="1155"/>
      <c r="AE1287" s="1155"/>
      <c r="AF1287" s="1156"/>
      <c r="AG1287" s="986" t="s">
        <v>912</v>
      </c>
      <c r="AJ1287" s="910" t="s">
        <v>1522</v>
      </c>
      <c r="AK1287" s="752"/>
      <c r="AL1287" s="752"/>
      <c r="AM1287" s="752"/>
      <c r="AN1287" s="2868" t="s">
        <v>3410</v>
      </c>
      <c r="AO1287" s="2869"/>
      <c r="AP1287" s="2870"/>
      <c r="AQ1287" s="946" t="s">
        <v>1115</v>
      </c>
      <c r="AR1287" s="2865" t="s">
        <v>1523</v>
      </c>
      <c r="AS1287" s="2866"/>
      <c r="AT1287" s="2867"/>
      <c r="AU1287" s="946" t="s">
        <v>1115</v>
      </c>
      <c r="AV1287" s="2865" t="s">
        <v>1524</v>
      </c>
      <c r="AW1287" s="2866"/>
      <c r="AX1287" s="2867"/>
      <c r="AY1287" s="946" t="s">
        <v>1115</v>
      </c>
      <c r="BA1287" s="949" t="s">
        <v>2204</v>
      </c>
      <c r="BB1287" s="752"/>
      <c r="BC1287" s="752"/>
      <c r="BD1287" s="2865" t="s">
        <v>1521</v>
      </c>
      <c r="BE1287" s="2866"/>
      <c r="BF1287" s="2866"/>
      <c r="BG1287" s="2866"/>
      <c r="BH1287" s="2867"/>
      <c r="BK1287" s="920"/>
      <c r="BL1287" s="926" t="s">
        <v>1544</v>
      </c>
      <c r="BM1287" s="927"/>
      <c r="BN1287" s="928"/>
      <c r="BO1287" s="926" t="s">
        <v>1623</v>
      </c>
      <c r="BP1287" s="927"/>
      <c r="BQ1287" s="928"/>
      <c r="BR1287" s="920"/>
      <c r="BS1287" s="920"/>
      <c r="BT1287" s="920"/>
      <c r="BU1287" s="920"/>
      <c r="BV1287" s="920"/>
      <c r="BW1287" s="920"/>
      <c r="BX1287" s="937"/>
      <c r="BY1287" s="920"/>
      <c r="BZ1287" s="920"/>
      <c r="CA1287" s="920"/>
      <c r="CB1287" s="920"/>
      <c r="CC1287" s="920"/>
    </row>
    <row r="1288" spans="1:96" ht="9.9499999999999993" customHeight="1">
      <c r="C1288" s="920"/>
      <c r="D1288" s="920"/>
      <c r="E1288" s="920"/>
      <c r="H1288" s="935"/>
      <c r="I1288" s="2334"/>
      <c r="J1288" s="920"/>
      <c r="K1288" s="920"/>
      <c r="L1288" s="920"/>
      <c r="M1288" s="920"/>
      <c r="BG1288" s="920"/>
      <c r="BH1288" s="920"/>
      <c r="BI1288" s="920"/>
      <c r="BK1288" s="920"/>
      <c r="BL1288" s="920"/>
      <c r="BM1288" s="920"/>
      <c r="BN1288" s="920"/>
      <c r="BO1288" s="920"/>
      <c r="BP1288" s="920"/>
      <c r="BQ1288" s="920"/>
      <c r="BR1288" s="920"/>
      <c r="BS1288" s="920"/>
      <c r="BT1288" s="920"/>
      <c r="BU1288" s="920"/>
      <c r="BV1288" s="920"/>
      <c r="BW1288" s="920"/>
      <c r="BX1288" s="937"/>
      <c r="BY1288" s="920"/>
      <c r="BZ1288" s="920"/>
      <c r="CA1288" s="920"/>
      <c r="CB1288" s="920"/>
      <c r="CC1288" s="920"/>
      <c r="CD1288" s="920"/>
      <c r="CE1288" s="920"/>
      <c r="CF1288" s="920"/>
      <c r="CG1288" s="920"/>
      <c r="CH1288" s="920"/>
      <c r="CI1288" s="920"/>
      <c r="CJ1288" s="920"/>
      <c r="CK1288" s="920"/>
      <c r="CL1288" s="920"/>
      <c r="CM1288" s="920"/>
      <c r="CN1288" s="920"/>
      <c r="CO1288" s="920"/>
      <c r="CP1288" s="920"/>
      <c r="CQ1288" s="920"/>
      <c r="CR1288" s="920"/>
    </row>
    <row r="1289" spans="1:96" ht="20.100000000000001" customHeight="1">
      <c r="C1289" s="920"/>
      <c r="D1289" s="920"/>
      <c r="E1289" s="920"/>
      <c r="H1289" s="935"/>
      <c r="I1289" s="949" t="s">
        <v>1542</v>
      </c>
      <c r="J1289" s="981"/>
      <c r="L1289" s="982" t="s">
        <v>1521</v>
      </c>
      <c r="M1289" s="983"/>
      <c r="N1289" s="983"/>
      <c r="O1289" s="983"/>
      <c r="P1289" s="986" t="s">
        <v>1770</v>
      </c>
      <c r="R1289" s="486" t="s">
        <v>737</v>
      </c>
      <c r="S1289" s="486" t="s">
        <v>2178</v>
      </c>
      <c r="U1289" s="486" t="s">
        <v>737</v>
      </c>
      <c r="V1289" s="486" t="s">
        <v>2179</v>
      </c>
      <c r="X1289" s="949" t="s">
        <v>1573</v>
      </c>
      <c r="Y1289" s="910"/>
      <c r="Z1289" s="910"/>
      <c r="AA1289" s="982" t="s">
        <v>1521</v>
      </c>
      <c r="AB1289" s="983"/>
      <c r="AC1289" s="983"/>
      <c r="AD1289" s="983"/>
      <c r="AE1289" s="983"/>
      <c r="AF1289" s="986" t="s">
        <v>912</v>
      </c>
      <c r="AG1289" s="910" t="s">
        <v>1682</v>
      </c>
      <c r="AH1289" s="910"/>
      <c r="AI1289" s="981"/>
      <c r="AJ1289" s="982" t="s">
        <v>1521</v>
      </c>
      <c r="AK1289" s="983"/>
      <c r="AL1289" s="983"/>
      <c r="AM1289" s="983"/>
      <c r="AN1289" s="984"/>
      <c r="AO1289" s="986" t="s">
        <v>912</v>
      </c>
      <c r="AP1289" s="920"/>
      <c r="AQ1289" s="949" t="s">
        <v>3192</v>
      </c>
      <c r="AR1289" s="981"/>
      <c r="AS1289" s="938"/>
      <c r="AU1289" s="982" t="s">
        <v>1521</v>
      </c>
      <c r="AV1289" s="983"/>
      <c r="AW1289" s="983"/>
      <c r="AX1289" s="983"/>
      <c r="AY1289" s="984"/>
      <c r="BA1289" s="949" t="s">
        <v>2384</v>
      </c>
      <c r="BB1289" s="938"/>
      <c r="BD1289" s="982" t="s">
        <v>1521</v>
      </c>
      <c r="BE1289" s="983"/>
      <c r="BF1289" s="983"/>
      <c r="BG1289" s="983"/>
      <c r="BH1289" s="984"/>
      <c r="BN1289" s="920"/>
      <c r="BO1289" s="920"/>
      <c r="BP1289" s="920"/>
      <c r="BQ1289" s="920"/>
      <c r="BR1289" s="920"/>
      <c r="BS1289" s="920"/>
      <c r="BT1289" s="920"/>
      <c r="BU1289" s="920"/>
      <c r="BV1289" s="920"/>
      <c r="BW1289" s="920"/>
      <c r="BX1289" s="937"/>
      <c r="BY1289" s="920"/>
      <c r="BZ1289" s="920"/>
      <c r="CA1289" s="920"/>
      <c r="CB1289" s="920"/>
      <c r="CC1289" s="920"/>
      <c r="CD1289" s="920"/>
      <c r="CE1289" s="920"/>
      <c r="CF1289" s="920"/>
      <c r="CG1289" s="920"/>
      <c r="CH1289" s="920"/>
      <c r="CI1289" s="920"/>
      <c r="CJ1289" s="920"/>
      <c r="CK1289" s="920"/>
      <c r="CL1289" s="920"/>
      <c r="CM1289" s="920"/>
      <c r="CN1289" s="920"/>
      <c r="CO1289" s="920"/>
      <c r="CP1289" s="920"/>
      <c r="CQ1289" s="920"/>
      <c r="CR1289" s="920"/>
    </row>
    <row r="1290" spans="1:96" ht="9.9499999999999993" customHeight="1">
      <c r="C1290" s="920"/>
      <c r="D1290" s="920"/>
      <c r="E1290" s="920"/>
      <c r="H1290" s="935"/>
      <c r="I1290" s="2334"/>
      <c r="J1290" s="920"/>
      <c r="K1290" s="920"/>
      <c r="L1290" s="920"/>
      <c r="M1290" s="920"/>
      <c r="BA1290" s="920"/>
      <c r="BB1290" s="920"/>
      <c r="BC1290" s="920"/>
      <c r="BD1290" s="920"/>
      <c r="BE1290" s="920"/>
      <c r="BF1290" s="920"/>
      <c r="BG1290" s="920"/>
      <c r="BH1290" s="920"/>
      <c r="BI1290" s="920"/>
      <c r="BJ1290" s="920"/>
      <c r="BK1290" s="920"/>
      <c r="BL1290" s="920"/>
      <c r="BM1290" s="920"/>
      <c r="BN1290" s="920"/>
      <c r="BO1290" s="920"/>
      <c r="BP1290" s="920"/>
      <c r="BQ1290" s="920"/>
      <c r="BR1290" s="920"/>
      <c r="BS1290" s="920"/>
      <c r="BT1290" s="920"/>
      <c r="BU1290" s="920"/>
      <c r="BV1290" s="920"/>
      <c r="BW1290" s="920"/>
      <c r="BX1290" s="937"/>
      <c r="BY1290" s="920"/>
      <c r="BZ1290" s="920"/>
      <c r="CA1290" s="920"/>
      <c r="CB1290" s="920"/>
      <c r="CC1290" s="920"/>
      <c r="CD1290" s="920"/>
      <c r="CE1290" s="920"/>
      <c r="CF1290" s="920"/>
      <c r="CG1290" s="920"/>
      <c r="CH1290" s="920"/>
      <c r="CI1290" s="920"/>
      <c r="CJ1290" s="920"/>
      <c r="CK1290" s="920"/>
      <c r="CL1290" s="920"/>
      <c r="CM1290" s="920"/>
      <c r="CN1290" s="920"/>
      <c r="CO1290" s="920"/>
      <c r="CP1290" s="920"/>
      <c r="CQ1290" s="920"/>
    </row>
    <row r="1291" spans="1:96" ht="18.95" customHeight="1">
      <c r="C1291" s="920"/>
      <c r="D1291" s="920"/>
      <c r="E1291" s="920"/>
      <c r="H1291" s="935"/>
      <c r="I1291" s="2880" t="s">
        <v>1559</v>
      </c>
      <c r="J1291" s="2797" t="s">
        <v>2282</v>
      </c>
      <c r="K1291" s="2798"/>
      <c r="L1291" s="2798"/>
      <c r="M1291" s="2799"/>
      <c r="N1291" s="2797" t="s">
        <v>2062</v>
      </c>
      <c r="O1291" s="2798"/>
      <c r="P1291" s="2798"/>
      <c r="Q1291" s="2799"/>
      <c r="R1291" s="2810" t="s">
        <v>1630</v>
      </c>
      <c r="S1291" s="2882"/>
      <c r="T1291" s="2882"/>
      <c r="U1291" s="2882"/>
      <c r="V1291" s="2812"/>
      <c r="W1291" s="2810" t="s">
        <v>3091</v>
      </c>
      <c r="X1291" s="2882"/>
      <c r="Y1291" s="2882"/>
      <c r="Z1291" s="2882"/>
      <c r="AA1291" s="2812"/>
      <c r="AB1291" s="2810" t="s">
        <v>2364</v>
      </c>
      <c r="AC1291" s="2882"/>
      <c r="AD1291" s="2882"/>
      <c r="AE1291" s="2882"/>
      <c r="AF1291" s="2812"/>
      <c r="AG1291" s="966" t="s">
        <v>2147</v>
      </c>
      <c r="AH1291" s="1361"/>
      <c r="AI1291" s="930"/>
      <c r="AJ1291" s="930"/>
      <c r="AK1291" s="930"/>
      <c r="AL1291" s="930"/>
      <c r="AM1291" s="930"/>
      <c r="AN1291" s="930"/>
      <c r="AO1291" s="931"/>
      <c r="AP1291" s="929" t="s">
        <v>2178</v>
      </c>
      <c r="AQ1291" s="930"/>
      <c r="AR1291" s="930"/>
      <c r="AS1291" s="930"/>
      <c r="AT1291" s="930"/>
      <c r="AU1291" s="930"/>
      <c r="AV1291" s="930"/>
      <c r="AW1291" s="930"/>
      <c r="AX1291" s="930"/>
      <c r="AY1291" s="931"/>
      <c r="AZ1291" s="930"/>
      <c r="BA1291" s="931"/>
      <c r="BB1291" s="1026"/>
      <c r="BC1291" s="1026"/>
      <c r="BD1291" s="1182"/>
      <c r="BE1291" s="929" t="s">
        <v>2179</v>
      </c>
      <c r="BF1291" s="930"/>
      <c r="BG1291" s="930"/>
      <c r="BH1291" s="930"/>
      <c r="BI1291" s="930"/>
      <c r="BJ1291" s="930"/>
      <c r="BK1291" s="930"/>
      <c r="BL1291" s="930"/>
      <c r="BM1291" s="930"/>
      <c r="BN1291" s="930"/>
      <c r="BO1291" s="930"/>
      <c r="BP1291" s="930"/>
      <c r="BQ1291" s="1026"/>
      <c r="BR1291" s="1026"/>
      <c r="BS1291" s="1182"/>
      <c r="BT1291" s="2810" t="s">
        <v>2395</v>
      </c>
      <c r="BU1291" s="2811"/>
      <c r="BV1291" s="2812"/>
      <c r="BW1291" s="2314"/>
      <c r="BX1291" s="937"/>
      <c r="BY1291" s="920"/>
      <c r="BZ1291" s="920"/>
      <c r="CA1291" s="920"/>
      <c r="CB1291" s="920"/>
      <c r="CC1291" s="920"/>
    </row>
    <row r="1292" spans="1:96" ht="18.95" customHeight="1">
      <c r="C1292" s="920"/>
      <c r="D1292" s="920"/>
      <c r="E1292" s="920"/>
      <c r="H1292" s="935"/>
      <c r="I1292" s="2881"/>
      <c r="J1292" s="2800"/>
      <c r="K1292" s="2801"/>
      <c r="L1292" s="2801"/>
      <c r="M1292" s="2802"/>
      <c r="N1292" s="2800"/>
      <c r="O1292" s="2801"/>
      <c r="P1292" s="2801"/>
      <c r="Q1292" s="2802"/>
      <c r="R1292" s="2813"/>
      <c r="S1292" s="2814"/>
      <c r="T1292" s="2814"/>
      <c r="U1292" s="2814"/>
      <c r="V1292" s="2815"/>
      <c r="W1292" s="2813"/>
      <c r="X1292" s="2814"/>
      <c r="Y1292" s="2814"/>
      <c r="Z1292" s="2814"/>
      <c r="AA1292" s="2815"/>
      <c r="AB1292" s="2813"/>
      <c r="AC1292" s="2814"/>
      <c r="AD1292" s="2814"/>
      <c r="AE1292" s="2814"/>
      <c r="AF1292" s="2815"/>
      <c r="AG1292" s="929" t="s">
        <v>3412</v>
      </c>
      <c r="AH1292" s="930"/>
      <c r="AI1292" s="930"/>
      <c r="AJ1292" s="929" t="s">
        <v>2138</v>
      </c>
      <c r="AK1292" s="930"/>
      <c r="AL1292" s="930"/>
      <c r="AM1292" s="929" t="s">
        <v>2139</v>
      </c>
      <c r="AN1292" s="930"/>
      <c r="AO1292" s="931"/>
      <c r="AP1292" s="929" t="s">
        <v>699</v>
      </c>
      <c r="AQ1292" s="930"/>
      <c r="AR1292" s="930"/>
      <c r="AS1292" s="931"/>
      <c r="AT1292" s="929" t="s">
        <v>700</v>
      </c>
      <c r="AU1292" s="930"/>
      <c r="AV1292" s="931"/>
      <c r="AW1292" s="929" t="s">
        <v>1697</v>
      </c>
      <c r="AX1292" s="930"/>
      <c r="AY1292" s="930"/>
      <c r="AZ1292" s="930"/>
      <c r="BA1292" s="931"/>
      <c r="BB1292" s="929" t="s">
        <v>2080</v>
      </c>
      <c r="BC1292" s="930"/>
      <c r="BD1292" s="931"/>
      <c r="BE1292" s="929" t="s">
        <v>699</v>
      </c>
      <c r="BF1292" s="930"/>
      <c r="BG1292" s="930"/>
      <c r="BH1292" s="931"/>
      <c r="BI1292" s="929" t="s">
        <v>700</v>
      </c>
      <c r="BJ1292" s="930"/>
      <c r="BK1292" s="931"/>
      <c r="BL1292" s="929" t="s">
        <v>1697</v>
      </c>
      <c r="BM1292" s="930"/>
      <c r="BN1292" s="930"/>
      <c r="BO1292" s="930"/>
      <c r="BP1292" s="931"/>
      <c r="BQ1292" s="929" t="s">
        <v>2080</v>
      </c>
      <c r="BR1292" s="930"/>
      <c r="BS1292" s="931"/>
      <c r="BT1292" s="2813"/>
      <c r="BU1292" s="2814"/>
      <c r="BV1292" s="2815"/>
      <c r="BW1292" s="2315"/>
      <c r="BX1292" s="937"/>
    </row>
    <row r="1293" spans="1:96" ht="18.95" customHeight="1">
      <c r="C1293" s="920"/>
      <c r="D1293" s="920"/>
      <c r="E1293" s="920"/>
      <c r="H1293" s="935"/>
      <c r="I1293" s="932" t="s">
        <v>737</v>
      </c>
      <c r="J1293" s="2865" t="s">
        <v>1526</v>
      </c>
      <c r="K1293" s="2866"/>
      <c r="L1293" s="2866"/>
      <c r="M1293" s="2867"/>
      <c r="N1293" s="2865" t="s">
        <v>1179</v>
      </c>
      <c r="O1293" s="2866"/>
      <c r="P1293" s="2866"/>
      <c r="Q1293" s="2867"/>
      <c r="R1293" s="917" t="s">
        <v>1844</v>
      </c>
      <c r="S1293" s="918"/>
      <c r="T1293" s="918"/>
      <c r="U1293" s="918"/>
      <c r="V1293" s="919"/>
      <c r="W1293" s="2890" t="s">
        <v>2351</v>
      </c>
      <c r="X1293" s="2891"/>
      <c r="Y1293" s="2891"/>
      <c r="Z1293" s="2891"/>
      <c r="AA1293" s="2892"/>
      <c r="AB1293" s="2890" t="s">
        <v>3184</v>
      </c>
      <c r="AC1293" s="2891"/>
      <c r="AD1293" s="2891"/>
      <c r="AE1293" s="2891"/>
      <c r="AF1293" s="2892"/>
      <c r="AG1293" s="1388" t="s">
        <v>3410</v>
      </c>
      <c r="AH1293" s="955"/>
      <c r="AI1293" s="955"/>
      <c r="AJ1293" s="954" t="s">
        <v>1523</v>
      </c>
      <c r="AK1293" s="955"/>
      <c r="AL1293" s="955"/>
      <c r="AM1293" s="954" t="s">
        <v>1524</v>
      </c>
      <c r="AN1293" s="955"/>
      <c r="AO1293" s="971"/>
      <c r="AP1293" s="2832" t="s">
        <v>1560</v>
      </c>
      <c r="AQ1293" s="2806"/>
      <c r="AR1293" s="2806"/>
      <c r="AS1293" s="2793"/>
      <c r="AT1293" s="2832">
        <v>12345</v>
      </c>
      <c r="AU1293" s="2806"/>
      <c r="AV1293" s="2793"/>
      <c r="AW1293" s="2929" t="s">
        <v>1691</v>
      </c>
      <c r="AX1293" s="2930"/>
      <c r="AY1293" s="2930"/>
      <c r="AZ1293" s="2930"/>
      <c r="BA1293" s="2931"/>
      <c r="BB1293" s="2929" t="s">
        <v>1704</v>
      </c>
      <c r="BC1293" s="2930"/>
      <c r="BD1293" s="2931"/>
      <c r="BE1293" s="2831" t="s">
        <v>2200</v>
      </c>
      <c r="BF1293" s="2808"/>
      <c r="BG1293" s="2808"/>
      <c r="BH1293" s="2809"/>
      <c r="BI1293" s="2831">
        <v>12345</v>
      </c>
      <c r="BJ1293" s="2808"/>
      <c r="BK1293" s="2809"/>
      <c r="BL1293" s="2932" t="s">
        <v>3176</v>
      </c>
      <c r="BM1293" s="2933"/>
      <c r="BN1293" s="2933"/>
      <c r="BO1293" s="2933"/>
      <c r="BP1293" s="2934"/>
      <c r="BQ1293" s="2932" t="s">
        <v>3150</v>
      </c>
      <c r="BR1293" s="2933"/>
      <c r="BS1293" s="2934"/>
      <c r="BT1293" s="2932">
        <v>12</v>
      </c>
      <c r="BU1293" s="2933"/>
      <c r="BV1293" s="2934"/>
      <c r="BW1293" s="986"/>
      <c r="BX1293" s="937"/>
    </row>
    <row r="1294" spans="1:96" ht="18.95" customHeight="1">
      <c r="C1294" s="920"/>
      <c r="D1294" s="920"/>
      <c r="E1294" s="920"/>
      <c r="H1294" s="935"/>
      <c r="I1294" s="932" t="s">
        <v>737</v>
      </c>
      <c r="J1294" s="2865" t="s">
        <v>1526</v>
      </c>
      <c r="K1294" s="2866"/>
      <c r="L1294" s="2866"/>
      <c r="M1294" s="2867"/>
      <c r="N1294" s="2865" t="s">
        <v>1179</v>
      </c>
      <c r="O1294" s="2866"/>
      <c r="P1294" s="2866"/>
      <c r="Q1294" s="2867"/>
      <c r="R1294" s="917" t="s">
        <v>1844</v>
      </c>
      <c r="S1294" s="918"/>
      <c r="T1294" s="918"/>
      <c r="U1294" s="918"/>
      <c r="V1294" s="919"/>
      <c r="W1294" s="2890" t="s">
        <v>2351</v>
      </c>
      <c r="X1294" s="2891"/>
      <c r="Y1294" s="2891"/>
      <c r="Z1294" s="2891"/>
      <c r="AA1294" s="2892"/>
      <c r="AB1294" s="2890" t="s">
        <v>3184</v>
      </c>
      <c r="AC1294" s="2891"/>
      <c r="AD1294" s="2891"/>
      <c r="AE1294" s="2891"/>
      <c r="AF1294" s="2892"/>
      <c r="AG1294" s="1388" t="s">
        <v>3410</v>
      </c>
      <c r="AH1294" s="955"/>
      <c r="AI1294" s="955"/>
      <c r="AJ1294" s="954" t="s">
        <v>1523</v>
      </c>
      <c r="AK1294" s="955"/>
      <c r="AL1294" s="955"/>
      <c r="AM1294" s="954" t="s">
        <v>1524</v>
      </c>
      <c r="AN1294" s="955"/>
      <c r="AO1294" s="971"/>
      <c r="AP1294" s="2831" t="s">
        <v>1560</v>
      </c>
      <c r="AQ1294" s="2808"/>
      <c r="AR1294" s="2808"/>
      <c r="AS1294" s="2809"/>
      <c r="AT1294" s="2831">
        <v>12345</v>
      </c>
      <c r="AU1294" s="2808"/>
      <c r="AV1294" s="2809"/>
      <c r="AW1294" s="2932" t="s">
        <v>1691</v>
      </c>
      <c r="AX1294" s="2933"/>
      <c r="AY1294" s="2933"/>
      <c r="AZ1294" s="2933"/>
      <c r="BA1294" s="2934"/>
      <c r="BB1294" s="2932" t="s">
        <v>1704</v>
      </c>
      <c r="BC1294" s="2933"/>
      <c r="BD1294" s="2934"/>
      <c r="BE1294" s="2831" t="s">
        <v>2200</v>
      </c>
      <c r="BF1294" s="2808"/>
      <c r="BG1294" s="2808"/>
      <c r="BH1294" s="2809"/>
      <c r="BI1294" s="2831">
        <v>12345</v>
      </c>
      <c r="BJ1294" s="2808"/>
      <c r="BK1294" s="2809"/>
      <c r="BL1294" s="2932" t="s">
        <v>3176</v>
      </c>
      <c r="BM1294" s="2933"/>
      <c r="BN1294" s="2933"/>
      <c r="BO1294" s="2933"/>
      <c r="BP1294" s="2934"/>
      <c r="BQ1294" s="2932" t="s">
        <v>3150</v>
      </c>
      <c r="BR1294" s="2933"/>
      <c r="BS1294" s="2934"/>
      <c r="BT1294" s="2932">
        <v>14</v>
      </c>
      <c r="BU1294" s="2933"/>
      <c r="BV1294" s="2934"/>
      <c r="BW1294" s="986"/>
      <c r="BX1294" s="937"/>
    </row>
    <row r="1295" spans="1:96" ht="5.0999999999999996" customHeight="1">
      <c r="C1295" s="920"/>
      <c r="D1295" s="920"/>
      <c r="E1295" s="920"/>
      <c r="H1295" s="935"/>
      <c r="I1295" s="1230"/>
      <c r="J1295" s="1419"/>
      <c r="K1295" s="1419"/>
      <c r="L1295" s="1419"/>
      <c r="M1295" s="1419"/>
      <c r="N1295" s="920"/>
      <c r="O1295" s="920"/>
      <c r="P1295" s="920"/>
      <c r="Q1295" s="920"/>
      <c r="R1295" s="920"/>
      <c r="S1295" s="920"/>
      <c r="T1295" s="920"/>
      <c r="U1295" s="920"/>
      <c r="V1295" s="920"/>
      <c r="W1295"/>
      <c r="X1295"/>
      <c r="Y1295"/>
      <c r="AK1295" s="920"/>
      <c r="AP1295" s="920"/>
      <c r="AV1295" s="1421"/>
      <c r="AW1295" s="911"/>
      <c r="AX1295" s="911"/>
      <c r="AY1295" s="911"/>
      <c r="AZ1295" s="911"/>
      <c r="BA1295" s="911"/>
      <c r="BB1295" s="911"/>
      <c r="BC1295" s="911"/>
      <c r="BD1295" s="911"/>
      <c r="BE1295" s="1230"/>
      <c r="BF1295" s="1230"/>
      <c r="BG1295" s="1230"/>
      <c r="BH1295" s="1230"/>
      <c r="BI1295" s="1230"/>
      <c r="BJ1295" s="1230"/>
      <c r="BK1295" s="1230"/>
      <c r="BL1295" s="1230"/>
      <c r="BM1295" s="1230"/>
      <c r="BN1295" s="1230"/>
      <c r="BO1295" s="1230"/>
      <c r="BP1295" s="1230"/>
      <c r="BQ1295" s="1230"/>
      <c r="BR1295" s="1230"/>
      <c r="BS1295" s="1230"/>
      <c r="BT1295" s="1230"/>
      <c r="BU1295" s="1230"/>
      <c r="BV1295" s="1230"/>
      <c r="BW1295" s="2331"/>
      <c r="BX1295" s="937"/>
    </row>
    <row r="1296" spans="1:96" ht="5.0999999999999996" customHeight="1">
      <c r="C1296" s="920"/>
      <c r="D1296" s="920"/>
      <c r="E1296" s="920"/>
      <c r="H1296" s="935"/>
      <c r="I1296" s="977"/>
      <c r="J1296" s="977"/>
      <c r="K1296" s="977"/>
      <c r="L1296" s="977"/>
      <c r="M1296" s="977"/>
      <c r="N1296" s="977"/>
      <c r="O1296" s="977"/>
      <c r="P1296" s="977"/>
      <c r="Q1296" s="977"/>
      <c r="R1296" s="977"/>
      <c r="S1296" s="977"/>
      <c r="T1296" s="977"/>
      <c r="U1296" s="977"/>
      <c r="V1296" s="977"/>
      <c r="W1296" s="977"/>
      <c r="X1296" s="977"/>
      <c r="Y1296" s="977"/>
      <c r="Z1296" s="977"/>
      <c r="AA1296" s="977"/>
      <c r="AB1296" s="977"/>
      <c r="AC1296" s="977"/>
      <c r="AD1296" s="977"/>
      <c r="AE1296" s="977"/>
      <c r="AF1296" s="977"/>
      <c r="AG1296" s="977"/>
      <c r="AH1296" s="977"/>
      <c r="AI1296" s="977"/>
      <c r="AJ1296" s="977"/>
      <c r="AK1296" s="977"/>
      <c r="AL1296" s="977"/>
      <c r="AM1296" s="977"/>
      <c r="AN1296" s="977"/>
      <c r="AO1296" s="977"/>
      <c r="AP1296" s="977"/>
      <c r="AQ1296" s="977"/>
      <c r="AR1296" s="977"/>
      <c r="AS1296" s="977"/>
      <c r="AT1296" s="977"/>
      <c r="AU1296" s="977"/>
      <c r="AV1296" s="977"/>
      <c r="AW1296" s="977"/>
      <c r="AX1296" s="977"/>
      <c r="AY1296" s="977"/>
      <c r="AZ1296" s="977"/>
      <c r="BA1296" s="977"/>
      <c r="BB1296" s="977"/>
      <c r="BC1296" s="977"/>
      <c r="BD1296" s="977"/>
      <c r="BE1296" s="977"/>
      <c r="BF1296" s="977"/>
      <c r="BG1296" s="977"/>
      <c r="BH1296" s="977"/>
      <c r="BI1296" s="977"/>
      <c r="BJ1296" s="977"/>
      <c r="BK1296" s="977"/>
      <c r="BL1296" s="977"/>
      <c r="BM1296" s="977"/>
      <c r="BN1296" s="977"/>
      <c r="BO1296" s="977"/>
      <c r="BP1296" s="977"/>
      <c r="BQ1296" s="977"/>
      <c r="BR1296" s="977"/>
      <c r="BS1296" s="977"/>
      <c r="BT1296" s="977"/>
      <c r="BU1296" s="977"/>
      <c r="BV1296" s="977"/>
      <c r="BW1296" s="977"/>
      <c r="BX1296" s="937"/>
    </row>
    <row r="1297" spans="1:108" ht="18.95" customHeight="1">
      <c r="C1297" s="920"/>
      <c r="D1297" s="920"/>
      <c r="E1297" s="920"/>
      <c r="H1297" s="935"/>
      <c r="I1297" s="1372"/>
      <c r="J1297" s="1372"/>
      <c r="K1297" s="1372"/>
      <c r="L1297" s="1372"/>
      <c r="M1297" s="1372"/>
      <c r="N1297" s="1372"/>
      <c r="O1297" s="1372"/>
      <c r="P1297" s="1372"/>
      <c r="Q1297" s="1372"/>
      <c r="R1297" s="1372"/>
      <c r="S1297" s="1372"/>
      <c r="T1297" s="1372"/>
      <c r="U1297" s="1372"/>
      <c r="V1297" s="1372"/>
      <c r="W1297" s="1372"/>
      <c r="X1297" s="1372"/>
      <c r="Y1297" s="1372"/>
      <c r="Z1297" s="1372"/>
      <c r="AA1297" s="1372"/>
      <c r="AB1297" s="1372"/>
      <c r="AC1297" s="1372"/>
      <c r="AD1297" s="1372"/>
      <c r="AE1297" s="1372"/>
      <c r="AF1297" s="1372"/>
      <c r="AG1297" s="1372"/>
      <c r="AH1297" s="1372"/>
      <c r="AI1297" s="1372"/>
      <c r="AJ1297" s="1372"/>
      <c r="AK1297" s="1372"/>
      <c r="AL1297" s="1372"/>
      <c r="AM1297" s="1372"/>
      <c r="AN1297" s="1372"/>
      <c r="AO1297" s="1372"/>
      <c r="AP1297" s="1372"/>
      <c r="AQ1297" s="1372"/>
      <c r="AR1297" s="1372"/>
      <c r="AS1297" s="1372"/>
      <c r="AT1297" s="1372"/>
      <c r="AU1297" s="1372"/>
      <c r="AV1297" s="1372"/>
      <c r="AW1297" s="1372"/>
      <c r="AX1297" s="1372"/>
      <c r="AY1297" s="1372"/>
      <c r="AZ1297" s="1372"/>
      <c r="BA1297" s="1372"/>
      <c r="BB1297" s="1372"/>
      <c r="BC1297" s="1372"/>
      <c r="BD1297" s="1372"/>
      <c r="BE1297" s="1372"/>
      <c r="BF1297" s="1372"/>
      <c r="BG1297" s="1372"/>
      <c r="BH1297" s="1372"/>
      <c r="BI1297" s="1372"/>
      <c r="BJ1297" s="1372"/>
      <c r="BK1297" s="1372"/>
      <c r="BL1297" s="1372"/>
      <c r="BM1297" s="1372"/>
      <c r="BN1297" s="1372"/>
      <c r="BO1297" s="1372"/>
      <c r="BP1297" s="1372"/>
      <c r="BQ1297" s="978" t="s">
        <v>1557</v>
      </c>
      <c r="BR1297" s="978"/>
      <c r="BS1297" s="978"/>
      <c r="BT1297" s="2883">
        <f>BT1293+BT1294</f>
        <v>26</v>
      </c>
      <c r="BU1297" s="2884"/>
      <c r="BV1297" s="2885"/>
      <c r="BW1297" s="1372"/>
      <c r="BX1297" s="937"/>
    </row>
    <row r="1298" spans="1:108" ht="5.0999999999999996" customHeight="1">
      <c r="C1298" s="920"/>
      <c r="D1298" s="920"/>
      <c r="E1298" s="920"/>
      <c r="H1298" s="935"/>
      <c r="I1298" s="977"/>
      <c r="J1298" s="977"/>
      <c r="K1298" s="977"/>
      <c r="L1298" s="977"/>
      <c r="M1298" s="977"/>
      <c r="N1298" s="977"/>
      <c r="O1298" s="977"/>
      <c r="P1298" s="977"/>
      <c r="Q1298" s="977"/>
      <c r="R1298" s="977"/>
      <c r="S1298" s="977"/>
      <c r="T1298" s="977"/>
      <c r="U1298" s="977"/>
      <c r="V1298" s="977"/>
      <c r="W1298" s="977"/>
      <c r="X1298" s="977"/>
      <c r="Y1298" s="977"/>
      <c r="Z1298" s="977"/>
      <c r="AA1298" s="977"/>
      <c r="AB1298" s="977"/>
      <c r="AC1298" s="977"/>
      <c r="AD1298" s="977"/>
      <c r="AE1298" s="977"/>
      <c r="AF1298" s="977"/>
      <c r="AG1298" s="977"/>
      <c r="AH1298" s="977"/>
      <c r="AI1298" s="977"/>
      <c r="AJ1298" s="977"/>
      <c r="AK1298" s="977"/>
      <c r="AL1298" s="977"/>
      <c r="AM1298" s="977"/>
      <c r="AN1298" s="977"/>
      <c r="AO1298" s="977"/>
      <c r="AP1298" s="977"/>
      <c r="AQ1298" s="977"/>
      <c r="AR1298" s="977"/>
      <c r="AS1298" s="977"/>
      <c r="AT1298" s="977"/>
      <c r="AU1298" s="977"/>
      <c r="AV1298" s="977"/>
      <c r="AW1298" s="977"/>
      <c r="AX1298" s="977"/>
      <c r="AY1298" s="977"/>
      <c r="AZ1298" s="977"/>
      <c r="BA1298" s="977"/>
      <c r="BB1298" s="977"/>
      <c r="BC1298" s="977"/>
      <c r="BD1298" s="977"/>
      <c r="BE1298" s="977"/>
      <c r="BF1298" s="977"/>
      <c r="BG1298" s="977"/>
      <c r="BH1298" s="977"/>
      <c r="BI1298" s="977"/>
      <c r="BJ1298" s="977"/>
      <c r="BK1298" s="977"/>
      <c r="BL1298" s="977"/>
      <c r="BM1298" s="977"/>
      <c r="BN1298" s="977"/>
      <c r="BO1298" s="977"/>
      <c r="BP1298" s="977"/>
      <c r="BQ1298" s="977"/>
      <c r="BR1298" s="977"/>
      <c r="BS1298" s="977"/>
      <c r="BT1298" s="977"/>
      <c r="BU1298" s="977"/>
      <c r="BV1298" s="977"/>
      <c r="BW1298" s="977"/>
      <c r="BX1298" s="937"/>
    </row>
    <row r="1299" spans="1:108" ht="9.9499999999999993" customHeight="1">
      <c r="C1299" s="920"/>
      <c r="D1299" s="920"/>
      <c r="E1299" s="920"/>
      <c r="H1299" s="936"/>
      <c r="I1299" s="939"/>
      <c r="J1299" s="939"/>
      <c r="K1299" s="939"/>
      <c r="L1299" s="939"/>
      <c r="M1299" s="939"/>
      <c r="N1299" s="939"/>
      <c r="O1299" s="939"/>
      <c r="P1299" s="939"/>
      <c r="Q1299" s="939"/>
      <c r="R1299" s="939"/>
      <c r="S1299" s="939"/>
      <c r="T1299" s="939"/>
      <c r="U1299" s="939"/>
      <c r="V1299" s="939"/>
      <c r="W1299" s="939"/>
      <c r="X1299" s="939"/>
      <c r="Y1299" s="939"/>
      <c r="Z1299" s="939"/>
      <c r="AA1299" s="939"/>
      <c r="AB1299" s="939"/>
      <c r="AC1299" s="939"/>
      <c r="AD1299" s="939"/>
      <c r="AE1299" s="939"/>
      <c r="AF1299" s="939"/>
      <c r="AG1299" s="939"/>
      <c r="AH1299" s="939"/>
      <c r="AI1299" s="939"/>
      <c r="AJ1299" s="939"/>
      <c r="AK1299" s="939"/>
      <c r="AL1299" s="939"/>
      <c r="AM1299" s="939"/>
      <c r="AN1299" s="939"/>
      <c r="AO1299" s="939"/>
      <c r="AP1299" s="939"/>
      <c r="AQ1299" s="939"/>
      <c r="AR1299" s="939"/>
      <c r="AS1299" s="939"/>
      <c r="AT1299" s="939"/>
      <c r="AU1299" s="939"/>
      <c r="AV1299" s="939"/>
      <c r="AW1299" s="939"/>
      <c r="AX1299" s="939"/>
      <c r="AY1299" s="939"/>
      <c r="AZ1299" s="939"/>
      <c r="BA1299" s="939"/>
      <c r="BB1299" s="521"/>
      <c r="BC1299" s="521"/>
      <c r="BD1299" s="521"/>
      <c r="BE1299" s="521"/>
      <c r="BF1299" s="521"/>
      <c r="BG1299" s="521"/>
      <c r="BH1299" s="521"/>
      <c r="BI1299" s="521"/>
      <c r="BJ1299" s="521"/>
      <c r="BK1299" s="521"/>
      <c r="BL1299" s="521"/>
      <c r="BM1299" s="521"/>
      <c r="BN1299" s="521"/>
      <c r="BO1299" s="521"/>
      <c r="BP1299" s="521"/>
      <c r="BQ1299" s="521"/>
      <c r="BR1299" s="521"/>
      <c r="BS1299" s="939"/>
      <c r="BT1299" s="939"/>
      <c r="BU1299" s="939"/>
      <c r="BV1299" s="939"/>
      <c r="BW1299" s="939"/>
      <c r="BX1299" s="940"/>
    </row>
    <row r="1300" spans="1:108" ht="18.95" customHeight="1">
      <c r="C1300" s="920"/>
      <c r="D1300" s="920"/>
      <c r="E1300" s="920"/>
      <c r="I1300" s="1050" t="s">
        <v>3429</v>
      </c>
      <c r="N1300" s="920"/>
      <c r="O1300" s="920"/>
      <c r="P1300" s="920"/>
      <c r="Q1300" s="920"/>
      <c r="R1300" s="920"/>
      <c r="S1300" s="920"/>
      <c r="T1300" s="920"/>
      <c r="U1300" s="920"/>
      <c r="V1300" s="920"/>
      <c r="W1300" s="920"/>
      <c r="X1300" s="920"/>
      <c r="Y1300" s="920"/>
      <c r="Z1300" s="920"/>
      <c r="AA1300" s="920"/>
      <c r="AB1300" s="920"/>
      <c r="AC1300" s="920"/>
      <c r="AD1300" s="920"/>
      <c r="AE1300" s="920"/>
      <c r="AF1300" s="920"/>
      <c r="AG1300" s="920"/>
      <c r="AH1300" s="920"/>
      <c r="AI1300" s="920"/>
      <c r="AJ1300" s="920"/>
      <c r="BF1300"/>
      <c r="BG1300"/>
      <c r="BH1300"/>
      <c r="BI1300"/>
      <c r="BJ1300"/>
      <c r="BK1300"/>
      <c r="BL1300"/>
      <c r="BM1300"/>
    </row>
    <row r="1301" spans="1:108" ht="18.75" customHeight="1">
      <c r="C1301" s="920"/>
      <c r="D1301" s="920"/>
      <c r="E1301" s="920"/>
      <c r="I1301" s="1050"/>
      <c r="N1301" s="920"/>
      <c r="O1301" s="920"/>
      <c r="P1301" s="920"/>
      <c r="Q1301" s="920"/>
      <c r="R1301" s="920"/>
      <c r="S1301" s="920"/>
      <c r="T1301" s="920"/>
      <c r="U1301" s="920"/>
      <c r="V1301" s="920"/>
      <c r="W1301" s="920"/>
      <c r="X1301" s="920"/>
      <c r="BP1301"/>
    </row>
    <row r="1302" spans="1:108" ht="18.75" customHeight="1">
      <c r="C1302" s="920"/>
      <c r="D1302" s="920"/>
      <c r="E1302" s="920"/>
      <c r="I1302" s="1050"/>
      <c r="N1302" s="920"/>
      <c r="O1302" s="920"/>
      <c r="P1302" s="920"/>
      <c r="Q1302" s="920"/>
      <c r="R1302" s="920"/>
      <c r="S1302" s="920"/>
      <c r="T1302" s="920"/>
      <c r="U1302" s="920"/>
      <c r="V1302" s="920"/>
      <c r="W1302" s="920"/>
      <c r="X1302" s="920"/>
      <c r="BU1302"/>
    </row>
    <row r="1303" spans="1:108" s="920" customFormat="1" ht="18.95" customHeight="1">
      <c r="A1303" s="974"/>
      <c r="B1303" s="974"/>
      <c r="G1303" s="924" t="s">
        <v>3508</v>
      </c>
      <c r="H1303" s="1084"/>
      <c r="I1303" s="1426"/>
      <c r="J1303" s="1426"/>
    </row>
    <row r="1304" spans="1:108" s="920" customFormat="1" ht="18.95" customHeight="1">
      <c r="A1304" s="974"/>
      <c r="B1304" s="974"/>
    </row>
    <row r="1305" spans="1:108" customFormat="1" ht="5.0999999999999996" customHeight="1">
      <c r="A1305" s="2007"/>
      <c r="B1305" s="2007"/>
      <c r="C1305" s="920"/>
      <c r="D1305" s="920"/>
      <c r="E1305" s="920"/>
      <c r="H1305" s="2331"/>
      <c r="I1305" s="2326"/>
      <c r="J1305" s="2327"/>
      <c r="K1305" s="2327"/>
      <c r="L1305" s="2327"/>
      <c r="M1305" s="2327"/>
      <c r="N1305" s="2327"/>
      <c r="O1305" s="2327"/>
      <c r="P1305" s="2327"/>
      <c r="Q1305" s="2327"/>
      <c r="R1305" s="2328"/>
      <c r="S1305" s="2331"/>
      <c r="T1305" s="2331"/>
      <c r="U1305" s="2331"/>
      <c r="V1305" s="2331"/>
      <c r="W1305" s="2331"/>
      <c r="X1305" s="2331"/>
      <c r="Y1305" s="2331"/>
      <c r="Z1305" s="920"/>
      <c r="AA1305" s="2331"/>
      <c r="AB1305" s="920"/>
      <c r="AC1305" s="920"/>
      <c r="AD1305" s="920"/>
      <c r="AE1305" s="920"/>
      <c r="AF1305" s="920"/>
      <c r="AG1305" s="920"/>
      <c r="AH1305" s="920"/>
      <c r="AI1305" s="920"/>
      <c r="AJ1305" s="920"/>
      <c r="AK1305" s="920"/>
      <c r="AL1305" s="920"/>
      <c r="AM1305" s="920"/>
      <c r="AN1305" s="920"/>
      <c r="AO1305" s="920"/>
      <c r="AP1305" s="920"/>
      <c r="AQ1305" s="920"/>
      <c r="AR1305" s="920"/>
      <c r="AS1305" s="920"/>
      <c r="AT1305" s="920"/>
      <c r="AU1305" s="920"/>
      <c r="AV1305" s="920"/>
      <c r="AW1305" s="486"/>
      <c r="AX1305" s="486"/>
      <c r="AY1305" s="486"/>
      <c r="AZ1305" s="486"/>
      <c r="BA1305" s="486"/>
      <c r="BB1305" s="486"/>
      <c r="BC1305" s="486"/>
      <c r="BD1305" s="486"/>
      <c r="BE1305" s="486"/>
      <c r="BF1305" s="486"/>
      <c r="BG1305" s="486"/>
      <c r="BH1305" s="486"/>
      <c r="BI1305" s="486"/>
      <c r="BJ1305" s="920"/>
      <c r="BK1305" s="920"/>
      <c r="BL1305" s="920"/>
      <c r="BM1305" s="920"/>
      <c r="BN1305" s="920"/>
      <c r="BO1305" s="920"/>
      <c r="BP1305" s="920"/>
      <c r="BQ1305" s="920"/>
      <c r="BR1305" s="486"/>
      <c r="BS1305" s="486"/>
      <c r="BT1305" s="486"/>
      <c r="BU1305" s="486"/>
      <c r="BV1305" s="486"/>
      <c r="BW1305" s="920"/>
      <c r="BX1305" s="920"/>
      <c r="BY1305" s="920"/>
      <c r="BZ1305" s="920"/>
      <c r="CA1305" s="920"/>
      <c r="CB1305" s="920"/>
      <c r="CC1305" s="486"/>
      <c r="CD1305" s="486"/>
      <c r="CE1305" s="486"/>
      <c r="CF1305" s="486"/>
      <c r="CG1305" s="486"/>
      <c r="CH1305" s="486"/>
      <c r="CI1305" s="486"/>
      <c r="CJ1305" s="486"/>
      <c r="CK1305" s="486"/>
      <c r="CL1305" s="486"/>
      <c r="CM1305" s="486"/>
      <c r="CN1305" s="486"/>
      <c r="CO1305" s="486"/>
      <c r="CP1305" s="486"/>
      <c r="CQ1305" s="486"/>
      <c r="CR1305" s="486"/>
      <c r="CS1305" s="486"/>
      <c r="CT1305" s="486"/>
      <c r="CU1305" s="486"/>
      <c r="CV1305" s="486"/>
      <c r="CW1305" s="486"/>
      <c r="CX1305" s="486"/>
      <c r="CY1305" s="486"/>
      <c r="CZ1305" s="486"/>
      <c r="DA1305" s="486"/>
      <c r="DB1305" s="486"/>
      <c r="DC1305" s="486"/>
      <c r="DD1305" s="486"/>
    </row>
    <row r="1306" spans="1:108" customFormat="1" ht="20.100000000000001" customHeight="1">
      <c r="A1306" s="2007"/>
      <c r="B1306" s="2007"/>
      <c r="C1306" s="920"/>
      <c r="D1306" s="920"/>
      <c r="E1306" s="920"/>
      <c r="H1306" s="2331"/>
      <c r="I1306" s="907" t="s">
        <v>3510</v>
      </c>
      <c r="J1306" s="908"/>
      <c r="K1306" s="908"/>
      <c r="L1306" s="908"/>
      <c r="M1306" s="908"/>
      <c r="N1306" s="908"/>
      <c r="O1306" s="908"/>
      <c r="P1306" s="908"/>
      <c r="Q1306" s="908"/>
      <c r="R1306" s="909"/>
      <c r="S1306" s="1394" t="s">
        <v>1652</v>
      </c>
      <c r="T1306" s="1021"/>
      <c r="U1306" s="1021"/>
      <c r="V1306" s="1021"/>
      <c r="W1306" s="1021"/>
      <c r="X1306" s="1021"/>
      <c r="Y1306" s="1023"/>
      <c r="Z1306" s="920"/>
      <c r="AA1306" s="920"/>
      <c r="AB1306" s="920"/>
      <c r="AC1306" s="920"/>
      <c r="AD1306" s="920"/>
      <c r="AE1306" s="920"/>
      <c r="AF1306" s="920"/>
      <c r="AG1306" s="920"/>
      <c r="AH1306" s="920"/>
      <c r="AI1306" s="920"/>
      <c r="AJ1306" s="920"/>
      <c r="AK1306" s="920"/>
      <c r="AL1306" s="920"/>
      <c r="AM1306" s="920"/>
      <c r="AN1306" s="920"/>
      <c r="AO1306" s="920"/>
      <c r="AP1306" s="920"/>
      <c r="AQ1306" s="920"/>
      <c r="AR1306" s="920"/>
      <c r="AS1306" s="920"/>
      <c r="AT1306" s="920"/>
      <c r="AU1306" s="920"/>
      <c r="AV1306" s="920"/>
      <c r="AW1306" s="920"/>
      <c r="AX1306" s="920"/>
      <c r="AY1306" s="920"/>
      <c r="AZ1306" s="920"/>
      <c r="BA1306" s="920"/>
      <c r="BB1306" s="920"/>
      <c r="BC1306" s="2060"/>
      <c r="BD1306" s="920"/>
      <c r="BE1306" s="920"/>
      <c r="BF1306" s="920"/>
      <c r="BG1306" s="920"/>
      <c r="BH1306" s="920"/>
      <c r="BI1306" s="920"/>
      <c r="BJ1306" s="920"/>
      <c r="BK1306" s="920"/>
      <c r="BL1306" s="920"/>
      <c r="BM1306" s="920"/>
      <c r="BN1306" s="920"/>
      <c r="BO1306" s="486"/>
      <c r="BP1306" s="486"/>
      <c r="BQ1306" s="486"/>
      <c r="BR1306" s="486"/>
      <c r="BS1306" s="486"/>
      <c r="BT1306" s="486"/>
      <c r="BU1306" s="486"/>
      <c r="BV1306" s="486"/>
      <c r="BW1306" s="486"/>
      <c r="BX1306" s="486"/>
      <c r="BY1306" s="486"/>
    </row>
    <row r="1307" spans="1:108" customFormat="1" ht="9.9499999999999993" customHeight="1">
      <c r="A1307" s="2007"/>
      <c r="B1307" s="2007"/>
      <c r="C1307" s="920"/>
      <c r="D1307" s="920"/>
      <c r="E1307" s="920"/>
      <c r="H1307" s="916"/>
      <c r="I1307" s="2331"/>
      <c r="J1307" s="2331"/>
      <c r="K1307" s="2331"/>
      <c r="L1307" s="2331"/>
      <c r="M1307" s="2331"/>
      <c r="N1307" s="2331"/>
      <c r="O1307" s="2331"/>
      <c r="P1307" s="2331"/>
      <c r="Q1307" s="2331"/>
      <c r="R1307" s="2331"/>
      <c r="S1307" s="2331"/>
      <c r="T1307" s="2331"/>
      <c r="U1307" s="2331"/>
      <c r="V1307" s="2331"/>
      <c r="W1307" s="941"/>
      <c r="X1307" s="941"/>
      <c r="Y1307" s="941"/>
      <c r="Z1307" s="941"/>
      <c r="AA1307" s="941"/>
      <c r="AB1307" s="941"/>
      <c r="AC1307" s="941"/>
      <c r="AD1307" s="941"/>
      <c r="AE1307" s="941"/>
      <c r="AF1307" s="941"/>
      <c r="AG1307" s="941"/>
      <c r="AH1307" s="941"/>
      <c r="AI1307" s="941"/>
      <c r="AJ1307" s="941"/>
      <c r="AK1307" s="941"/>
      <c r="AL1307" s="941"/>
      <c r="AM1307" s="941"/>
      <c r="AN1307" s="941"/>
      <c r="AO1307" s="941"/>
      <c r="AP1307" s="941"/>
      <c r="AQ1307" s="941"/>
      <c r="AR1307" s="941"/>
      <c r="AS1307" s="941"/>
      <c r="AT1307" s="941"/>
      <c r="AU1307" s="941"/>
      <c r="AV1307" s="941"/>
      <c r="AW1307" s="941"/>
      <c r="AX1307" s="941"/>
      <c r="AY1307" s="941"/>
      <c r="AZ1307" s="941"/>
      <c r="BA1307" s="941"/>
      <c r="BB1307" s="941"/>
      <c r="BC1307" s="941"/>
      <c r="BD1307" s="941"/>
      <c r="BE1307" s="942"/>
      <c r="BF1307" s="920"/>
      <c r="BG1307" s="920"/>
      <c r="BH1307" s="920"/>
      <c r="BI1307" s="920"/>
      <c r="BJ1307" s="920"/>
      <c r="BK1307" s="920"/>
      <c r="BL1307" s="920"/>
      <c r="BM1307" s="920"/>
      <c r="BN1307" s="920"/>
      <c r="BO1307" s="486"/>
      <c r="BP1307" s="486"/>
      <c r="BQ1307" s="486"/>
      <c r="BR1307" s="486"/>
      <c r="BS1307" s="486"/>
      <c r="BT1307" s="486"/>
      <c r="BU1307" s="486"/>
      <c r="BV1307" s="486"/>
      <c r="BW1307" s="486"/>
      <c r="BX1307" s="486"/>
      <c r="BY1307" s="486"/>
    </row>
    <row r="1308" spans="1:108" ht="20.100000000000001" customHeight="1">
      <c r="A1308" s="962"/>
      <c r="B1308" s="962"/>
      <c r="C1308" s="920"/>
      <c r="D1308" s="920"/>
      <c r="E1308" s="920"/>
      <c r="H1308" s="935"/>
      <c r="I1308" s="949" t="s">
        <v>2024</v>
      </c>
      <c r="J1308" s="752"/>
      <c r="K1308" s="752"/>
      <c r="L1308" s="752"/>
      <c r="M1308" s="2865" t="s">
        <v>1179</v>
      </c>
      <c r="N1308" s="2866"/>
      <c r="O1308" s="2866"/>
      <c r="P1308" s="2866"/>
      <c r="Q1308" s="2867"/>
      <c r="R1308" s="915" t="s">
        <v>1180</v>
      </c>
      <c r="S1308" s="920" t="s">
        <v>737</v>
      </c>
      <c r="T1308" s="951" t="s">
        <v>1539</v>
      </c>
      <c r="U1308" s="920"/>
      <c r="V1308" s="920"/>
      <c r="X1308" s="949" t="s">
        <v>3058</v>
      </c>
      <c r="AA1308" s="2010" t="s">
        <v>3059</v>
      </c>
      <c r="AB1308" s="2011"/>
      <c r="AC1308" s="2011"/>
      <c r="AD1308" s="2011"/>
      <c r="AE1308" s="2011"/>
      <c r="AF1308" s="2012"/>
      <c r="AK1308" s="926" t="s">
        <v>1544</v>
      </c>
      <c r="AL1308" s="927"/>
      <c r="AM1308" s="928"/>
      <c r="AN1308" s="926" t="s">
        <v>2119</v>
      </c>
      <c r="AO1308" s="927"/>
      <c r="AP1308" s="928"/>
      <c r="AQ1308" s="926" t="s">
        <v>1538</v>
      </c>
      <c r="AR1308" s="927"/>
      <c r="AS1308" s="928"/>
      <c r="AT1308" s="920"/>
      <c r="AU1308" s="1507" t="s">
        <v>3187</v>
      </c>
      <c r="AV1308" s="1508"/>
      <c r="AW1308" s="1508"/>
      <c r="AX1308" s="1508"/>
      <c r="AY1308" s="1508"/>
      <c r="AZ1308" s="1509"/>
      <c r="BE1308" s="937"/>
      <c r="BF1308" s="920"/>
      <c r="BG1308" s="920"/>
      <c r="BH1308" s="920"/>
      <c r="BI1308" s="920"/>
      <c r="BJ1308" s="920"/>
      <c r="BK1308" s="920"/>
      <c r="BL1308" s="920"/>
      <c r="BM1308" s="920"/>
      <c r="BN1308" s="920"/>
    </row>
    <row r="1309" spans="1:108" ht="9.9499999999999993" customHeight="1">
      <c r="A1309" s="962"/>
      <c r="B1309" s="962"/>
      <c r="C1309" s="920"/>
      <c r="D1309" s="920"/>
      <c r="E1309" s="920"/>
      <c r="H1309" s="935"/>
      <c r="I1309" s="920"/>
      <c r="J1309" s="1045"/>
      <c r="K1309" s="1045"/>
      <c r="L1309" s="1045"/>
      <c r="M1309" s="1045"/>
      <c r="N1309" s="1045"/>
      <c r="O1309" s="1045"/>
      <c r="P1309" s="1045"/>
      <c r="Q1309" s="1045"/>
      <c r="R1309" s="1045"/>
      <c r="S1309" s="1045"/>
      <c r="T1309" s="1045"/>
      <c r="U1309" s="1045"/>
      <c r="V1309" s="1045"/>
      <c r="W1309" s="1045"/>
      <c r="X1309" s="1045"/>
      <c r="Y1309" s="1045"/>
      <c r="Z1309" s="1045"/>
      <c r="AA1309" s="1045"/>
      <c r="AB1309" s="1045"/>
      <c r="AC1309" s="1045"/>
      <c r="AD1309" s="1045"/>
      <c r="AE1309" s="1045"/>
      <c r="AF1309" s="1045"/>
      <c r="AG1309" s="1045"/>
      <c r="AH1309" s="1045"/>
      <c r="AX1309" s="1045"/>
      <c r="AY1309" s="1045"/>
      <c r="AZ1309" s="1045"/>
      <c r="BA1309" s="1045"/>
      <c r="BB1309" s="1045"/>
      <c r="BE1309" s="937"/>
      <c r="BF1309" s="920"/>
      <c r="BG1309" s="920"/>
      <c r="BH1309" s="920"/>
      <c r="BI1309" s="920"/>
      <c r="BJ1309" s="920"/>
      <c r="BK1309" s="920"/>
      <c r="BL1309" s="920"/>
      <c r="BM1309" s="920"/>
      <c r="BN1309" s="920"/>
    </row>
    <row r="1310" spans="1:108" ht="18.95" customHeight="1">
      <c r="A1310" s="962"/>
      <c r="B1310" s="962"/>
      <c r="C1310" s="920"/>
      <c r="D1310" s="920"/>
      <c r="E1310" s="920"/>
      <c r="H1310" s="1847"/>
      <c r="I1310" s="1256" t="s">
        <v>1630</v>
      </c>
      <c r="J1310" s="1056"/>
      <c r="K1310" s="1056"/>
      <c r="L1310" s="938"/>
      <c r="M1310" s="1154" t="s">
        <v>1845</v>
      </c>
      <c r="N1310" s="1155"/>
      <c r="O1310" s="1155"/>
      <c r="P1310" s="1155"/>
      <c r="Q1310" s="1156"/>
      <c r="R1310" s="986" t="s">
        <v>912</v>
      </c>
      <c r="S1310" s="910" t="s">
        <v>1522</v>
      </c>
      <c r="T1310" s="752"/>
      <c r="U1310" s="752"/>
      <c r="V1310" s="752"/>
      <c r="W1310" s="2868" t="s">
        <v>3410</v>
      </c>
      <c r="X1310" s="2869"/>
      <c r="Y1310" s="2870"/>
      <c r="Z1310" s="946" t="s">
        <v>1115</v>
      </c>
      <c r="AA1310" s="2865" t="s">
        <v>1523</v>
      </c>
      <c r="AB1310" s="2866"/>
      <c r="AC1310" s="2867"/>
      <c r="AD1310" s="946" t="s">
        <v>1115</v>
      </c>
      <c r="AE1310" s="2865" t="s">
        <v>1524</v>
      </c>
      <c r="AF1310" s="2866"/>
      <c r="AG1310" s="2867"/>
      <c r="AH1310" s="946" t="s">
        <v>1115</v>
      </c>
      <c r="AN1310" s="2211" t="s">
        <v>3525</v>
      </c>
      <c r="AX1310" s="1045"/>
      <c r="AY1310" s="1045"/>
      <c r="BA1310" s="1045"/>
      <c r="BB1310" s="1045"/>
      <c r="BE1310" s="937"/>
      <c r="BF1310" s="920"/>
      <c r="BG1310" s="920"/>
      <c r="BH1310" s="920"/>
      <c r="BI1310" s="920"/>
      <c r="BJ1310" s="920"/>
      <c r="BK1310" s="920"/>
      <c r="BL1310" s="920"/>
      <c r="BM1310" s="920"/>
      <c r="BN1310" s="920"/>
    </row>
    <row r="1311" spans="1:108" ht="9.9499999999999993" customHeight="1">
      <c r="A1311" s="962"/>
      <c r="B1311" s="962"/>
      <c r="C1311" s="920"/>
      <c r="D1311" s="920"/>
      <c r="E1311" s="920"/>
      <c r="H1311" s="1847"/>
      <c r="I1311" s="920"/>
      <c r="J1311" s="1045"/>
      <c r="K1311" s="1045"/>
      <c r="L1311" s="1045"/>
      <c r="M1311" s="1045"/>
      <c r="N1311" s="1045"/>
      <c r="O1311" s="1045"/>
      <c r="P1311" s="1045"/>
      <c r="Q1311" s="1045"/>
      <c r="R1311" s="1045"/>
      <c r="S1311" s="2110"/>
      <c r="T1311" s="2110"/>
      <c r="U1311" s="2110"/>
      <c r="V1311" s="2110"/>
      <c r="W1311" s="1045"/>
      <c r="X1311" s="1045"/>
      <c r="Y1311" s="1045"/>
      <c r="Z1311" s="1045"/>
      <c r="AA1311" s="1045"/>
      <c r="AB1311" s="1045"/>
      <c r="AC1311" s="1045"/>
      <c r="AD1311" s="1045"/>
      <c r="AE1311" s="1045"/>
      <c r="AF1311" s="1045"/>
      <c r="AG1311" s="1045"/>
      <c r="AH1311" s="1045"/>
      <c r="AN1311" s="2211"/>
      <c r="AX1311" s="1045"/>
      <c r="AY1311" s="1045"/>
      <c r="AZ1311" s="1045"/>
      <c r="BA1311" s="1045"/>
      <c r="BB1311" s="1045"/>
      <c r="BE1311" s="937"/>
      <c r="BF1311" s="920"/>
      <c r="BG1311" s="920"/>
      <c r="BH1311" s="920"/>
      <c r="BI1311" s="920"/>
      <c r="BJ1311" s="920"/>
      <c r="BK1311" s="920"/>
      <c r="BL1311" s="920"/>
      <c r="BM1311" s="920"/>
      <c r="BN1311" s="920"/>
    </row>
    <row r="1312" spans="1:108" ht="18.95" customHeight="1">
      <c r="A1312" s="962"/>
      <c r="B1312" s="962"/>
      <c r="C1312" s="920"/>
      <c r="D1312" s="920"/>
      <c r="E1312" s="920"/>
      <c r="H1312" s="935"/>
      <c r="I1312" s="949" t="s">
        <v>1573</v>
      </c>
      <c r="J1312" s="910"/>
      <c r="K1312" s="910"/>
      <c r="L1312" s="981"/>
      <c r="M1312" s="982" t="s">
        <v>1521</v>
      </c>
      <c r="N1312" s="983"/>
      <c r="O1312" s="983"/>
      <c r="P1312" s="983"/>
      <c r="Q1312" s="983"/>
      <c r="R1312" s="986" t="s">
        <v>912</v>
      </c>
      <c r="S1312" s="1450" t="s">
        <v>3269</v>
      </c>
      <c r="T1312" s="910"/>
      <c r="U1312" s="981"/>
      <c r="V1312" s="958"/>
      <c r="W1312" s="982" t="s">
        <v>1521</v>
      </c>
      <c r="X1312" s="983"/>
      <c r="Y1312" s="983"/>
      <c r="Z1312" s="984"/>
      <c r="AA1312" s="986" t="s">
        <v>912</v>
      </c>
      <c r="AB1312" s="910" t="s">
        <v>1789</v>
      </c>
      <c r="AC1312" s="981"/>
      <c r="AD1312" s="938"/>
      <c r="AE1312" s="982" t="s">
        <v>1521</v>
      </c>
      <c r="AF1312" s="983"/>
      <c r="AG1312" s="983"/>
      <c r="AH1312" s="983"/>
      <c r="AI1312" s="946" t="s">
        <v>1115</v>
      </c>
      <c r="AN1312" s="2211" t="s">
        <v>3425</v>
      </c>
      <c r="AU1312" s="2061"/>
      <c r="AY1312" s="1045"/>
      <c r="AZ1312" s="1045"/>
      <c r="BA1312" s="1045"/>
      <c r="BB1312" s="1045"/>
      <c r="BE1312" s="937"/>
      <c r="BF1312" s="920"/>
      <c r="BG1312" s="920"/>
      <c r="BH1312" s="920"/>
      <c r="BI1312" s="920"/>
      <c r="BJ1312" s="920"/>
      <c r="BK1312" s="920"/>
      <c r="BL1312" s="920"/>
      <c r="BM1312" s="920"/>
      <c r="BN1312" s="920"/>
      <c r="BO1312" s="920"/>
      <c r="BP1312" s="920"/>
      <c r="BQ1312" s="920"/>
      <c r="BR1312" s="920"/>
      <c r="BS1312" s="920"/>
    </row>
    <row r="1313" spans="1:71" ht="9.9499999999999993" customHeight="1">
      <c r="A1313" s="962"/>
      <c r="B1313" s="962"/>
      <c r="C1313" s="920"/>
      <c r="D1313" s="920"/>
      <c r="E1313" s="920"/>
      <c r="H1313" s="935"/>
      <c r="I1313" s="920"/>
      <c r="J1313" s="1045"/>
      <c r="K1313" s="1045"/>
      <c r="L1313" s="1045"/>
      <c r="M1313" s="1045"/>
      <c r="N1313" s="1045"/>
      <c r="O1313" s="1045"/>
      <c r="P1313" s="1045"/>
      <c r="Q1313" s="1045"/>
      <c r="R1313" s="1045"/>
      <c r="S1313" s="1045"/>
      <c r="T1313" s="1045"/>
      <c r="U1313" s="1045"/>
      <c r="V1313" s="1045"/>
      <c r="W1313" s="1045"/>
      <c r="X1313" s="1045"/>
      <c r="Y1313" s="1045"/>
      <c r="Z1313" s="1045"/>
      <c r="AA1313" s="1045"/>
      <c r="AB1313" s="1045"/>
      <c r="AC1313" s="1045"/>
      <c r="AD1313" s="1045"/>
      <c r="AE1313" s="1045"/>
      <c r="AF1313" s="1045"/>
      <c r="AG1313" s="1045"/>
      <c r="AH1313" s="1045"/>
      <c r="AX1313" s="1045"/>
      <c r="AY1313" s="1045"/>
      <c r="AZ1313" s="1045"/>
      <c r="BA1313" s="1045"/>
      <c r="BB1313" s="1045"/>
      <c r="BE1313" s="937"/>
      <c r="BF1313" s="920"/>
      <c r="BG1313" s="920"/>
      <c r="BH1313" s="920"/>
      <c r="BI1313" s="920"/>
      <c r="BJ1313" s="920"/>
      <c r="BK1313" s="920"/>
      <c r="BL1313" s="920"/>
      <c r="BM1313" s="920"/>
      <c r="BN1313" s="920"/>
      <c r="BO1313" s="920"/>
      <c r="BP1313" s="920"/>
      <c r="BQ1313" s="920"/>
      <c r="BR1313" s="920"/>
      <c r="BS1313" s="920"/>
    </row>
    <row r="1314" spans="1:71" ht="18.95" customHeight="1">
      <c r="A1314" s="962"/>
      <c r="B1314" s="962"/>
      <c r="C1314" s="920"/>
      <c r="D1314" s="920"/>
      <c r="E1314" s="920"/>
      <c r="H1314" s="935"/>
      <c r="I1314" s="1452" t="s">
        <v>3091</v>
      </c>
      <c r="J1314" s="1056"/>
      <c r="K1314" s="1056"/>
      <c r="L1314" s="1056"/>
      <c r="M1314" s="982" t="s">
        <v>1848</v>
      </c>
      <c r="N1314" s="983"/>
      <c r="O1314" s="983"/>
      <c r="P1314" s="983"/>
      <c r="Q1314" s="983"/>
      <c r="R1314" s="984"/>
      <c r="S1314" s="1452" t="s">
        <v>3270</v>
      </c>
      <c r="T1314" s="1056"/>
      <c r="U1314" s="1056"/>
      <c r="W1314" s="982" t="s">
        <v>1848</v>
      </c>
      <c r="X1314" s="983"/>
      <c r="Y1314" s="983"/>
      <c r="Z1314" s="983"/>
      <c r="AA1314" s="984"/>
      <c r="AX1314" s="920"/>
      <c r="AY1314" s="1045"/>
      <c r="AZ1314" s="1045"/>
      <c r="BA1314" s="1045"/>
      <c r="BB1314" s="1045"/>
      <c r="BE1314" s="937"/>
      <c r="BF1314" s="920"/>
      <c r="BG1314" s="920"/>
      <c r="BH1314" s="920"/>
      <c r="BI1314" s="920"/>
      <c r="BJ1314" s="920"/>
      <c r="BK1314" s="920"/>
      <c r="BL1314" s="920"/>
      <c r="BM1314" s="920"/>
      <c r="BN1314" s="920"/>
      <c r="BO1314" s="920"/>
      <c r="BP1314" s="920"/>
      <c r="BQ1314" s="920"/>
      <c r="BR1314" s="920"/>
      <c r="BS1314" s="920"/>
    </row>
    <row r="1315" spans="1:71" ht="18.95" customHeight="1">
      <c r="A1315" s="962"/>
      <c r="B1315" s="962"/>
      <c r="C1315" s="920"/>
      <c r="D1315" s="920"/>
      <c r="E1315" s="920"/>
      <c r="H1315" s="935"/>
      <c r="I1315" s="920"/>
      <c r="J1315" s="1045"/>
      <c r="K1315" s="1045"/>
      <c r="L1315" s="1045"/>
      <c r="M1315" s="1045"/>
      <c r="N1315" s="1045"/>
      <c r="O1315" s="1045"/>
      <c r="P1315" s="1045"/>
      <c r="Q1315" s="1045"/>
      <c r="R1315" s="1045"/>
      <c r="BB1315" s="1045"/>
      <c r="BC1315" s="1045"/>
      <c r="BD1315" s="1045"/>
      <c r="BE1315" s="1393"/>
      <c r="BF1315" s="920"/>
      <c r="BG1315" s="920"/>
      <c r="BH1315" s="920"/>
      <c r="BI1315" s="920"/>
      <c r="BJ1315" s="920"/>
      <c r="BK1315" s="920"/>
      <c r="BL1315" s="920"/>
      <c r="BM1315" s="920"/>
      <c r="BN1315" s="920"/>
      <c r="BO1315" s="920"/>
      <c r="BP1315" s="920"/>
      <c r="BQ1315" s="920"/>
      <c r="BR1315" s="920"/>
      <c r="BS1315" s="920"/>
    </row>
    <row r="1316" spans="1:71" ht="18.95" customHeight="1">
      <c r="A1316" s="962"/>
      <c r="B1316" s="962"/>
      <c r="C1316" s="920"/>
      <c r="D1316" s="920"/>
      <c r="E1316" s="920"/>
      <c r="H1316" s="935"/>
      <c r="I1316" s="1365" t="s">
        <v>2166</v>
      </c>
      <c r="J1316" s="1045"/>
      <c r="K1316" s="1045"/>
      <c r="L1316" s="1045"/>
      <c r="M1316" s="1045"/>
      <c r="N1316" s="1046" t="s">
        <v>2116</v>
      </c>
      <c r="O1316" s="1047"/>
      <c r="P1316" s="1048"/>
      <c r="Q1316" s="2211" t="s">
        <v>3445</v>
      </c>
      <c r="R1316" s="1045"/>
      <c r="S1316" s="1045"/>
      <c r="T1316" s="1045"/>
      <c r="U1316" s="1045"/>
      <c r="V1316" s="1045"/>
      <c r="W1316" s="1045"/>
      <c r="X1316" s="1045"/>
      <c r="Y1316" s="1045"/>
      <c r="Z1316" s="1045"/>
      <c r="AA1316" s="1045"/>
      <c r="AB1316" s="1045"/>
      <c r="AC1316" s="1050"/>
      <c r="AD1316" s="1045"/>
      <c r="AE1316" s="1045"/>
      <c r="AF1316" s="1045"/>
      <c r="AG1316" s="1050"/>
      <c r="AH1316" s="1045"/>
      <c r="AI1316" s="1045"/>
      <c r="AJ1316" s="1045"/>
      <c r="AK1316" s="1045"/>
      <c r="AL1316" s="1045"/>
      <c r="AR1316" s="1045"/>
      <c r="AS1316" s="1045"/>
      <c r="AT1316" s="1045"/>
      <c r="AU1316" s="1045"/>
      <c r="AV1316" s="1045"/>
      <c r="AW1316" s="920"/>
      <c r="AX1316" s="920"/>
      <c r="AY1316" s="920"/>
      <c r="AZ1316" s="920"/>
      <c r="BA1316" s="920"/>
      <c r="BB1316" s="920"/>
      <c r="BC1316" s="920"/>
      <c r="BD1316" s="920"/>
      <c r="BE1316" s="937"/>
      <c r="BF1316" s="920"/>
      <c r="BG1316" s="920"/>
      <c r="BH1316" s="920"/>
      <c r="BI1316" s="920"/>
      <c r="BJ1316" s="920"/>
      <c r="BK1316" s="920"/>
      <c r="BL1316" s="920"/>
      <c r="BM1316" s="920"/>
      <c r="BN1316" s="920"/>
    </row>
    <row r="1317" spans="1:71" ht="5.0999999999999996" customHeight="1">
      <c r="A1317" s="962"/>
      <c r="B1317" s="962"/>
      <c r="C1317" s="920"/>
      <c r="D1317" s="920"/>
      <c r="E1317" s="920"/>
      <c r="H1317" s="935"/>
      <c r="I1317" s="920"/>
      <c r="J1317" s="1045"/>
      <c r="K1317" s="1045"/>
      <c r="L1317" s="1045"/>
      <c r="M1317" s="1045"/>
      <c r="N1317" s="1045"/>
      <c r="O1317" s="1045"/>
      <c r="P1317" s="1045"/>
      <c r="Q1317" s="1045"/>
      <c r="R1317" s="1045"/>
      <c r="S1317" s="1045"/>
      <c r="T1317" s="1045"/>
      <c r="U1317" s="1045"/>
      <c r="V1317" s="1045"/>
      <c r="W1317" s="1045"/>
      <c r="X1317" s="1045"/>
      <c r="Y1317" s="1045"/>
      <c r="Z1317" s="1045"/>
      <c r="AA1317" s="1045"/>
      <c r="AB1317" s="1045"/>
      <c r="AC1317" s="1050"/>
      <c r="AD1317" s="1045"/>
      <c r="AE1317" s="1045"/>
      <c r="AF1317" s="1045"/>
      <c r="AG1317" s="1050"/>
      <c r="AH1317" s="1045"/>
      <c r="AI1317" s="1045"/>
      <c r="AJ1317" s="1045"/>
      <c r="AK1317" s="1045"/>
      <c r="AL1317" s="1045"/>
      <c r="AR1317" s="1045"/>
      <c r="AS1317" s="1045"/>
      <c r="AT1317" s="1045"/>
      <c r="AU1317" s="1045"/>
      <c r="AV1317" s="1045"/>
      <c r="AW1317" s="920"/>
      <c r="AX1317" s="920"/>
      <c r="AY1317" s="920"/>
      <c r="AZ1317" s="920"/>
      <c r="BA1317" s="920"/>
      <c r="BB1317" s="920"/>
      <c r="BC1317" s="920"/>
      <c r="BD1317" s="920"/>
      <c r="BE1317" s="937"/>
      <c r="BF1317" s="920"/>
      <c r="BG1317" s="920"/>
      <c r="BH1317" s="920"/>
      <c r="BI1317" s="920"/>
      <c r="BJ1317" s="920"/>
      <c r="BK1317" s="920"/>
      <c r="BL1317" s="920"/>
      <c r="BM1317" s="920"/>
      <c r="BN1317" s="920"/>
    </row>
    <row r="1318" spans="1:71" ht="18.95" customHeight="1">
      <c r="A1318" s="962"/>
      <c r="B1318" s="962"/>
      <c r="C1318" s="920"/>
      <c r="D1318" s="920"/>
      <c r="E1318" s="920"/>
      <c r="H1318" s="935"/>
      <c r="I1318" s="2880" t="s">
        <v>1559</v>
      </c>
      <c r="J1318" s="2810" t="s">
        <v>1630</v>
      </c>
      <c r="K1318" s="2882"/>
      <c r="L1318" s="2882"/>
      <c r="M1318" s="2882"/>
      <c r="N1318" s="2812"/>
      <c r="O1318" s="2810" t="s">
        <v>3091</v>
      </c>
      <c r="P1318" s="2882"/>
      <c r="Q1318" s="2882"/>
      <c r="R1318" s="2882"/>
      <c r="S1318" s="2812"/>
      <c r="T1318" s="2810" t="s">
        <v>2364</v>
      </c>
      <c r="U1318" s="2882"/>
      <c r="V1318" s="2882"/>
      <c r="W1318" s="2882"/>
      <c r="X1318" s="2812"/>
      <c r="Y1318" s="966" t="s">
        <v>2147</v>
      </c>
      <c r="Z1318" s="1361"/>
      <c r="AA1318" s="930"/>
      <c r="AB1318" s="930"/>
      <c r="AC1318" s="930"/>
      <c r="AD1318" s="930"/>
      <c r="AE1318" s="930"/>
      <c r="AF1318" s="930"/>
      <c r="AG1318" s="931"/>
      <c r="AH1318" s="929" t="s">
        <v>1586</v>
      </c>
      <c r="AI1318" s="930"/>
      <c r="AJ1318" s="930"/>
      <c r="AK1318" s="930"/>
      <c r="AL1318" s="930"/>
      <c r="AM1318" s="930"/>
      <c r="AN1318" s="930"/>
      <c r="AO1318" s="930"/>
      <c r="AP1318" s="930"/>
      <c r="AQ1318" s="931"/>
      <c r="AR1318" s="930"/>
      <c r="AS1318" s="931"/>
      <c r="AT1318" s="2810" t="s">
        <v>2080</v>
      </c>
      <c r="AU1318" s="2882"/>
      <c r="AV1318" s="2812"/>
      <c r="AW1318" s="2810" t="s">
        <v>2395</v>
      </c>
      <c r="AX1318" s="2811"/>
      <c r="AY1318" s="2812"/>
      <c r="AZ1318" s="2314"/>
      <c r="BE1318" s="937"/>
      <c r="BF1318" s="920"/>
      <c r="BG1318" s="920"/>
      <c r="BH1318" s="920"/>
      <c r="BI1318" s="920"/>
      <c r="BJ1318" s="920"/>
      <c r="BK1318" s="920"/>
      <c r="BL1318" s="920"/>
      <c r="BM1318" s="920"/>
      <c r="BN1318" s="920"/>
    </row>
    <row r="1319" spans="1:71" ht="18.95" customHeight="1">
      <c r="A1319" s="962"/>
      <c r="B1319" s="962"/>
      <c r="C1319" s="920"/>
      <c r="D1319" s="920"/>
      <c r="E1319" s="920"/>
      <c r="H1319" s="935"/>
      <c r="I1319" s="2881"/>
      <c r="J1319" s="2813"/>
      <c r="K1319" s="2814"/>
      <c r="L1319" s="2814"/>
      <c r="M1319" s="2814"/>
      <c r="N1319" s="2815"/>
      <c r="O1319" s="2813"/>
      <c r="P1319" s="2814"/>
      <c r="Q1319" s="2814"/>
      <c r="R1319" s="2814"/>
      <c r="S1319" s="2815"/>
      <c r="T1319" s="2813"/>
      <c r="U1319" s="2814"/>
      <c r="V1319" s="2814"/>
      <c r="W1319" s="2814"/>
      <c r="X1319" s="2815"/>
      <c r="Y1319" s="929" t="s">
        <v>3412</v>
      </c>
      <c r="Z1319" s="930"/>
      <c r="AA1319" s="930"/>
      <c r="AB1319" s="929" t="s">
        <v>2138</v>
      </c>
      <c r="AC1319" s="930"/>
      <c r="AD1319" s="930"/>
      <c r="AE1319" s="929" t="s">
        <v>2139</v>
      </c>
      <c r="AF1319" s="930"/>
      <c r="AG1319" s="931"/>
      <c r="AH1319" s="929" t="s">
        <v>699</v>
      </c>
      <c r="AI1319" s="930"/>
      <c r="AJ1319" s="930"/>
      <c r="AK1319" s="931"/>
      <c r="AL1319" s="929" t="s">
        <v>700</v>
      </c>
      <c r="AM1319" s="930"/>
      <c r="AN1319" s="931"/>
      <c r="AO1319" s="929" t="s">
        <v>1697</v>
      </c>
      <c r="AP1319" s="930"/>
      <c r="AQ1319" s="930"/>
      <c r="AR1319" s="930"/>
      <c r="AS1319" s="931"/>
      <c r="AT1319" s="2813"/>
      <c r="AU1319" s="2814"/>
      <c r="AV1319" s="2815"/>
      <c r="AW1319" s="2813"/>
      <c r="AX1319" s="2814"/>
      <c r="AY1319" s="2815"/>
      <c r="AZ1319" s="2315"/>
      <c r="BE1319" s="937"/>
      <c r="BG1319" s="920"/>
      <c r="BH1319" s="920"/>
    </row>
    <row r="1320" spans="1:71" ht="18.95" customHeight="1">
      <c r="A1320" s="962"/>
      <c r="B1320" s="962"/>
      <c r="C1320" s="920"/>
      <c r="D1320" s="920"/>
      <c r="E1320" s="920"/>
      <c r="H1320" s="935"/>
      <c r="I1320" s="1387" t="s">
        <v>1759</v>
      </c>
      <c r="J1320" s="982" t="s">
        <v>1844</v>
      </c>
      <c r="K1320" s="1152"/>
      <c r="L1320" s="1152"/>
      <c r="M1320" s="1152"/>
      <c r="N1320" s="1153"/>
      <c r="O1320" s="2890" t="s">
        <v>2350</v>
      </c>
      <c r="P1320" s="2891"/>
      <c r="Q1320" s="2891"/>
      <c r="R1320" s="2891"/>
      <c r="S1320" s="2892"/>
      <c r="T1320" s="2890" t="s">
        <v>2365</v>
      </c>
      <c r="U1320" s="2891"/>
      <c r="V1320" s="2891"/>
      <c r="W1320" s="2891"/>
      <c r="X1320" s="2892"/>
      <c r="Y1320" s="1388" t="s">
        <v>3410</v>
      </c>
      <c r="Z1320" s="955"/>
      <c r="AA1320" s="955"/>
      <c r="AB1320" s="954" t="s">
        <v>1523</v>
      </c>
      <c r="AC1320" s="955"/>
      <c r="AD1320" s="955"/>
      <c r="AE1320" s="954" t="s">
        <v>1524</v>
      </c>
      <c r="AF1320" s="955"/>
      <c r="AG1320" s="971"/>
      <c r="AH1320" s="2832" t="s">
        <v>1560</v>
      </c>
      <c r="AI1320" s="2806"/>
      <c r="AJ1320" s="2806"/>
      <c r="AK1320" s="2793"/>
      <c r="AL1320" s="2832">
        <v>12345</v>
      </c>
      <c r="AM1320" s="2806"/>
      <c r="AN1320" s="2793"/>
      <c r="AO1320" s="2929" t="s">
        <v>1691</v>
      </c>
      <c r="AP1320" s="2930"/>
      <c r="AQ1320" s="2930"/>
      <c r="AR1320" s="2930"/>
      <c r="AS1320" s="2931"/>
      <c r="AT1320" s="2929" t="s">
        <v>1704</v>
      </c>
      <c r="AU1320" s="2930"/>
      <c r="AV1320" s="2931"/>
      <c r="AW1320" s="2929">
        <v>12</v>
      </c>
      <c r="AX1320" s="2952"/>
      <c r="AY1320" s="2931"/>
      <c r="AZ1320" s="990" t="s">
        <v>1180</v>
      </c>
      <c r="BE1320" s="937"/>
      <c r="BG1320" s="920"/>
      <c r="BH1320" s="920"/>
    </row>
    <row r="1321" spans="1:71" ht="18.95" customHeight="1">
      <c r="A1321" s="962"/>
      <c r="B1321" s="962"/>
      <c r="C1321" s="920"/>
      <c r="D1321" s="920"/>
      <c r="E1321" s="920"/>
      <c r="H1321" s="935"/>
      <c r="I1321" s="1002" t="s">
        <v>737</v>
      </c>
      <c r="J1321" s="917" t="s">
        <v>1844</v>
      </c>
      <c r="K1321" s="918"/>
      <c r="L1321" s="918"/>
      <c r="M1321" s="918"/>
      <c r="N1321" s="919"/>
      <c r="O1321" s="2890" t="s">
        <v>2350</v>
      </c>
      <c r="P1321" s="2891"/>
      <c r="Q1321" s="2891"/>
      <c r="R1321" s="2891"/>
      <c r="S1321" s="2892"/>
      <c r="T1321" s="2890" t="s">
        <v>2366</v>
      </c>
      <c r="U1321" s="2891"/>
      <c r="V1321" s="2891"/>
      <c r="W1321" s="2891"/>
      <c r="X1321" s="2892"/>
      <c r="Y1321" s="1388" t="s">
        <v>3410</v>
      </c>
      <c r="Z1321" s="955"/>
      <c r="AA1321" s="955"/>
      <c r="AB1321" s="954" t="s">
        <v>1523</v>
      </c>
      <c r="AC1321" s="955"/>
      <c r="AD1321" s="955"/>
      <c r="AE1321" s="954" t="s">
        <v>1524</v>
      </c>
      <c r="AF1321" s="955"/>
      <c r="AG1321" s="971"/>
      <c r="AH1321" s="2831" t="s">
        <v>1560</v>
      </c>
      <c r="AI1321" s="2808"/>
      <c r="AJ1321" s="2808"/>
      <c r="AK1321" s="2809"/>
      <c r="AL1321" s="2831">
        <v>12345</v>
      </c>
      <c r="AM1321" s="2808"/>
      <c r="AN1321" s="2809"/>
      <c r="AO1321" s="2932" t="s">
        <v>1691</v>
      </c>
      <c r="AP1321" s="2933"/>
      <c r="AQ1321" s="2933"/>
      <c r="AR1321" s="2933"/>
      <c r="AS1321" s="2934"/>
      <c r="AT1321" s="2932" t="s">
        <v>1704</v>
      </c>
      <c r="AU1321" s="2933"/>
      <c r="AV1321" s="2934"/>
      <c r="AW1321" s="2932">
        <v>14</v>
      </c>
      <c r="AX1321" s="2933"/>
      <c r="AY1321" s="2934"/>
      <c r="AZ1321" s="989"/>
      <c r="BE1321" s="937"/>
      <c r="BG1321" s="920"/>
      <c r="BH1321" s="920"/>
    </row>
    <row r="1322" spans="1:71" ht="18.95" customHeight="1">
      <c r="A1322" s="962"/>
      <c r="B1322" s="962"/>
      <c r="C1322" s="920"/>
      <c r="D1322" s="920"/>
      <c r="E1322" s="920"/>
      <c r="H1322" s="935"/>
      <c r="I1322" s="1002" t="s">
        <v>737</v>
      </c>
      <c r="J1322" s="917" t="s">
        <v>1844</v>
      </c>
      <c r="K1322" s="918"/>
      <c r="L1322" s="918"/>
      <c r="M1322" s="918"/>
      <c r="N1322" s="919"/>
      <c r="O1322" s="2890" t="s">
        <v>2350</v>
      </c>
      <c r="P1322" s="2891"/>
      <c r="Q1322" s="2891"/>
      <c r="R1322" s="2891"/>
      <c r="S1322" s="2892"/>
      <c r="T1322" s="2890" t="s">
        <v>2366</v>
      </c>
      <c r="U1322" s="2891"/>
      <c r="V1322" s="2891"/>
      <c r="W1322" s="2891"/>
      <c r="X1322" s="2892"/>
      <c r="Y1322" s="1388" t="s">
        <v>3410</v>
      </c>
      <c r="Z1322" s="955"/>
      <c r="AA1322" s="955"/>
      <c r="AB1322" s="954" t="s">
        <v>1523</v>
      </c>
      <c r="AC1322" s="955"/>
      <c r="AD1322" s="955"/>
      <c r="AE1322" s="954" t="s">
        <v>1524</v>
      </c>
      <c r="AF1322" s="955"/>
      <c r="AG1322" s="971"/>
      <c r="AH1322" s="2831" t="s">
        <v>1560</v>
      </c>
      <c r="AI1322" s="2808"/>
      <c r="AJ1322" s="2808"/>
      <c r="AK1322" s="2809"/>
      <c r="AL1322" s="2831">
        <v>12345</v>
      </c>
      <c r="AM1322" s="2808"/>
      <c r="AN1322" s="2809"/>
      <c r="AO1322" s="2932" t="s">
        <v>1691</v>
      </c>
      <c r="AP1322" s="2933"/>
      <c r="AQ1322" s="2933"/>
      <c r="AR1322" s="2933"/>
      <c r="AS1322" s="2934"/>
      <c r="AT1322" s="2932" t="s">
        <v>1701</v>
      </c>
      <c r="AU1322" s="2933"/>
      <c r="AV1322" s="2934"/>
      <c r="AW1322" s="2932">
        <v>20</v>
      </c>
      <c r="AX1322" s="2933"/>
      <c r="AY1322" s="2934"/>
      <c r="AZ1322" s="986"/>
      <c r="BE1322" s="937"/>
      <c r="BG1322" s="920"/>
      <c r="BH1322" s="920"/>
    </row>
    <row r="1323" spans="1:71" ht="5.0999999999999996" customHeight="1">
      <c r="A1323" s="962"/>
      <c r="B1323" s="962"/>
      <c r="C1323" s="920"/>
      <c r="D1323" s="920"/>
      <c r="E1323" s="920"/>
      <c r="H1323" s="935"/>
      <c r="I1323" s="974"/>
      <c r="J1323" s="920"/>
      <c r="K1323" s="920"/>
      <c r="L1323" s="920"/>
      <c r="M1323" s="920"/>
      <c r="N1323" s="920"/>
      <c r="AW1323" s="920"/>
      <c r="AX1323" s="920"/>
      <c r="AY1323" s="920"/>
      <c r="AZ1323" s="920"/>
      <c r="BE1323" s="937"/>
      <c r="BG1323" s="920"/>
      <c r="BH1323" s="920"/>
    </row>
    <row r="1324" spans="1:71" ht="5.0999999999999996" customHeight="1">
      <c r="A1324" s="962"/>
      <c r="B1324" s="962"/>
      <c r="C1324" s="920"/>
      <c r="D1324" s="920"/>
      <c r="E1324" s="920"/>
      <c r="H1324" s="935"/>
      <c r="I1324" s="977"/>
      <c r="J1324" s="977"/>
      <c r="K1324" s="977"/>
      <c r="L1324" s="977"/>
      <c r="M1324" s="977"/>
      <c r="N1324" s="977"/>
      <c r="O1324" s="977"/>
      <c r="P1324" s="977"/>
      <c r="Q1324" s="977"/>
      <c r="R1324" s="977"/>
      <c r="S1324" s="977"/>
      <c r="T1324" s="977"/>
      <c r="U1324" s="977"/>
      <c r="V1324" s="977"/>
      <c r="W1324" s="977"/>
      <c r="X1324" s="977"/>
      <c r="Y1324" s="977"/>
      <c r="Z1324" s="977"/>
      <c r="AA1324" s="977"/>
      <c r="AB1324" s="977"/>
      <c r="AC1324" s="977"/>
      <c r="AD1324" s="977"/>
      <c r="AE1324" s="977"/>
      <c r="AF1324" s="977"/>
      <c r="AG1324" s="977"/>
      <c r="AH1324" s="977"/>
      <c r="AI1324" s="977"/>
      <c r="AJ1324" s="977"/>
      <c r="AK1324" s="977"/>
      <c r="AL1324" s="977"/>
      <c r="AM1324" s="977"/>
      <c r="AN1324" s="977"/>
      <c r="AO1324" s="977"/>
      <c r="AP1324" s="977"/>
      <c r="AQ1324" s="977"/>
      <c r="AR1324" s="977"/>
      <c r="AS1324" s="977"/>
      <c r="AT1324" s="977"/>
      <c r="AU1324" s="977"/>
      <c r="AV1324" s="977"/>
      <c r="AW1324" s="977"/>
      <c r="AX1324" s="977"/>
      <c r="AY1324" s="977"/>
      <c r="AZ1324" s="977"/>
      <c r="BE1324" s="937"/>
      <c r="BG1324" s="920"/>
      <c r="BH1324" s="920"/>
    </row>
    <row r="1325" spans="1:71" ht="18.95" customHeight="1">
      <c r="A1325" s="962"/>
      <c r="B1325" s="962"/>
      <c r="C1325" s="920"/>
      <c r="D1325" s="920"/>
      <c r="E1325" s="920"/>
      <c r="H1325" s="935"/>
      <c r="I1325" s="1372"/>
      <c r="J1325" s="1372"/>
      <c r="K1325" s="1372"/>
      <c r="L1325" s="1372"/>
      <c r="M1325" s="1372"/>
      <c r="N1325" s="1372"/>
      <c r="O1325" s="1372"/>
      <c r="P1325" s="1372"/>
      <c r="Q1325" s="1372"/>
      <c r="R1325" s="1372"/>
      <c r="S1325" s="1372"/>
      <c r="T1325" s="1372"/>
      <c r="U1325" s="1372"/>
      <c r="V1325" s="1372"/>
      <c r="W1325" s="1372"/>
      <c r="X1325" s="1372"/>
      <c r="Y1325" s="1372"/>
      <c r="Z1325" s="1372"/>
      <c r="AA1325" s="1372"/>
      <c r="AB1325" s="1372"/>
      <c r="AC1325" s="1372"/>
      <c r="AD1325" s="1372"/>
      <c r="AE1325" s="1372"/>
      <c r="AF1325" s="1372"/>
      <c r="AG1325" s="1372"/>
      <c r="AH1325" s="1372"/>
      <c r="AI1325" s="1372"/>
      <c r="AJ1325" s="1372"/>
      <c r="AK1325" s="1372"/>
      <c r="AL1325" s="1372"/>
      <c r="AM1325" s="1372"/>
      <c r="AN1325" s="1372"/>
      <c r="AO1325" s="1372"/>
      <c r="AP1325" s="1372"/>
      <c r="AQ1325" s="1372"/>
      <c r="AR1325" s="1372"/>
      <c r="AS1325" s="1372"/>
      <c r="AT1325" s="978" t="s">
        <v>1557</v>
      </c>
      <c r="AU1325" s="978"/>
      <c r="AV1325" s="978"/>
      <c r="AW1325" s="2883">
        <f>AW1320+AW1321+AW1322</f>
        <v>46</v>
      </c>
      <c r="AX1325" s="2884"/>
      <c r="AY1325" s="2885"/>
      <c r="AZ1325" s="1372"/>
      <c r="BE1325" s="937"/>
      <c r="BG1325" s="920"/>
      <c r="BH1325" s="920"/>
    </row>
    <row r="1326" spans="1:71" ht="5.0999999999999996" customHeight="1">
      <c r="A1326" s="962"/>
      <c r="B1326" s="962"/>
      <c r="C1326" s="920"/>
      <c r="D1326" s="920"/>
      <c r="E1326" s="920"/>
      <c r="H1326" s="935"/>
      <c r="I1326" s="977"/>
      <c r="J1326" s="977"/>
      <c r="K1326" s="977"/>
      <c r="L1326" s="977"/>
      <c r="M1326" s="977"/>
      <c r="N1326" s="977"/>
      <c r="O1326" s="977"/>
      <c r="P1326" s="977"/>
      <c r="Q1326" s="977"/>
      <c r="R1326" s="977"/>
      <c r="S1326" s="977"/>
      <c r="T1326" s="977"/>
      <c r="U1326" s="977"/>
      <c r="V1326" s="977"/>
      <c r="W1326" s="977"/>
      <c r="X1326" s="977"/>
      <c r="Y1326" s="977"/>
      <c r="Z1326" s="977"/>
      <c r="AA1326" s="977"/>
      <c r="AB1326" s="977"/>
      <c r="AC1326" s="977"/>
      <c r="AD1326" s="977"/>
      <c r="AE1326" s="977"/>
      <c r="AF1326" s="977"/>
      <c r="AG1326" s="977"/>
      <c r="AH1326" s="977"/>
      <c r="AI1326" s="977"/>
      <c r="AJ1326" s="977"/>
      <c r="AK1326" s="977"/>
      <c r="AL1326" s="977"/>
      <c r="AM1326" s="977"/>
      <c r="AN1326" s="977"/>
      <c r="AO1326" s="977"/>
      <c r="AP1326" s="977"/>
      <c r="AQ1326" s="977"/>
      <c r="AR1326" s="977"/>
      <c r="AS1326" s="977"/>
      <c r="AT1326" s="977"/>
      <c r="AU1326" s="977"/>
      <c r="AV1326" s="977"/>
      <c r="AW1326" s="977"/>
      <c r="AX1326" s="977"/>
      <c r="AY1326" s="977"/>
      <c r="AZ1326" s="977"/>
      <c r="BE1326" s="937"/>
      <c r="BG1326" s="920"/>
      <c r="BH1326" s="920"/>
    </row>
    <row r="1327" spans="1:71" ht="18.95" customHeight="1" thickBot="1">
      <c r="A1327" s="962"/>
      <c r="B1327" s="962"/>
      <c r="C1327" s="920"/>
      <c r="D1327" s="920"/>
      <c r="E1327" s="920"/>
      <c r="H1327" s="935"/>
      <c r="I1327" s="2270" t="s">
        <v>3521</v>
      </c>
      <c r="J1327" s="1399"/>
      <c r="K1327" s="1399"/>
      <c r="L1327" s="1399"/>
      <c r="M1327" s="1399"/>
      <c r="N1327" s="1399"/>
      <c r="O1327" s="1399"/>
      <c r="P1327" s="1399"/>
      <c r="Q1327" s="1399"/>
      <c r="R1327" s="1399"/>
      <c r="S1327" s="1399"/>
      <c r="T1327" s="1399"/>
      <c r="U1327" s="1399"/>
      <c r="V1327" s="1399"/>
      <c r="W1327" s="1399"/>
      <c r="X1327" s="1399"/>
      <c r="Y1327" s="1399"/>
      <c r="Z1327" s="1399"/>
      <c r="AA1327" s="1399"/>
      <c r="AB1327" s="1399"/>
      <c r="AC1327" s="1399"/>
      <c r="AD1327" s="1399"/>
      <c r="AE1327" s="1399"/>
      <c r="AF1327" s="1399"/>
      <c r="AG1327" s="1399"/>
      <c r="AH1327" s="1399"/>
      <c r="AI1327" s="1399"/>
      <c r="AJ1327" s="1399"/>
      <c r="AK1327" s="1399"/>
      <c r="AL1327" s="1399"/>
      <c r="AM1327" s="1399"/>
      <c r="AN1327" s="1399"/>
      <c r="AO1327" s="1399"/>
      <c r="AP1327" s="1399"/>
      <c r="AQ1327" s="1399"/>
      <c r="AR1327" s="1399"/>
      <c r="AS1327" s="1399"/>
      <c r="AT1327" s="1399"/>
      <c r="AU1327" s="1399"/>
      <c r="AV1327" s="1399"/>
      <c r="AW1327" s="1399"/>
      <c r="AX1327" s="1399"/>
      <c r="AY1327" s="2271"/>
      <c r="AZ1327" s="1399"/>
      <c r="BA1327" s="920"/>
      <c r="BB1327" s="920"/>
      <c r="BC1327" s="920"/>
      <c r="BD1327" s="920"/>
      <c r="BE1327" s="937"/>
      <c r="BF1327" s="920"/>
      <c r="BG1327" s="920"/>
      <c r="BH1327" s="920"/>
      <c r="BI1327" s="920"/>
      <c r="BJ1327" s="920"/>
      <c r="BK1327" s="920"/>
    </row>
    <row r="1328" spans="1:71" ht="18.95" customHeight="1">
      <c r="A1328" s="962"/>
      <c r="B1328" s="962"/>
      <c r="C1328" s="920"/>
      <c r="D1328" s="920"/>
      <c r="E1328" s="920"/>
      <c r="H1328" s="935"/>
      <c r="I1328" s="1050"/>
      <c r="J1328" s="920"/>
      <c r="K1328" s="920"/>
      <c r="L1328" s="920"/>
      <c r="M1328" s="920"/>
      <c r="N1328" s="920"/>
      <c r="O1328" s="920"/>
      <c r="P1328" s="920"/>
      <c r="Q1328" s="920"/>
      <c r="R1328" s="920"/>
      <c r="S1328" s="920"/>
      <c r="T1328" s="920"/>
      <c r="U1328" s="920"/>
      <c r="V1328" s="920"/>
      <c r="W1328" s="920"/>
      <c r="X1328" s="920"/>
      <c r="Y1328" s="920"/>
      <c r="Z1328" s="920"/>
      <c r="AA1328" s="920"/>
      <c r="AB1328" s="920"/>
      <c r="AC1328" s="920"/>
      <c r="AD1328" s="920"/>
      <c r="AE1328" s="920"/>
      <c r="AF1328" s="920"/>
      <c r="AG1328" s="920"/>
      <c r="AH1328" s="920"/>
      <c r="AI1328" s="920"/>
      <c r="AJ1328" s="920"/>
      <c r="AK1328" s="920"/>
      <c r="AL1328" s="920"/>
      <c r="AM1328" s="920"/>
      <c r="AN1328" s="920"/>
      <c r="AO1328" s="920"/>
      <c r="AP1328" s="920"/>
      <c r="AQ1328" s="920"/>
      <c r="AR1328" s="920"/>
      <c r="AS1328" s="920"/>
      <c r="AT1328" s="920"/>
      <c r="AU1328" s="920"/>
      <c r="AV1328" s="920"/>
      <c r="AW1328" s="920"/>
      <c r="AX1328" s="920"/>
      <c r="AY1328" s="920"/>
      <c r="AZ1328" s="920"/>
      <c r="BA1328" s="920"/>
      <c r="BB1328" s="920"/>
      <c r="BC1328" s="920"/>
      <c r="BE1328" s="937"/>
    </row>
    <row r="1329" spans="1:90" ht="18.95" customHeight="1">
      <c r="A1329" s="962"/>
      <c r="B1329" s="962"/>
      <c r="C1329" s="920"/>
      <c r="D1329" s="920"/>
      <c r="E1329" s="920"/>
      <c r="H1329" s="935"/>
      <c r="I1329" s="1365" t="s">
        <v>2677</v>
      </c>
      <c r="J1329" s="920"/>
      <c r="K1329" s="920"/>
      <c r="L1329" s="920"/>
      <c r="M1329" s="920"/>
      <c r="N1329" s="920"/>
      <c r="O1329" s="948" t="s">
        <v>3422</v>
      </c>
      <c r="P1329" s="947"/>
      <c r="Q1329" s="947"/>
      <c r="R1329" s="948" t="s">
        <v>1628</v>
      </c>
      <c r="S1329" s="947"/>
      <c r="T1329" s="947"/>
      <c r="U1329" s="920"/>
      <c r="V1329" s="920"/>
      <c r="W1329" s="920"/>
      <c r="AB1329" s="910" t="s">
        <v>2205</v>
      </c>
      <c r="AC1329" s="752"/>
      <c r="AD1329" s="752"/>
      <c r="AE1329" s="2865" t="s">
        <v>1521</v>
      </c>
      <c r="AF1329" s="2866"/>
      <c r="AG1329" s="2866"/>
      <c r="AH1329" s="2866"/>
      <c r="AI1329" s="2867"/>
      <c r="AK1329" s="920"/>
      <c r="AL1329" s="920"/>
      <c r="AM1329" s="920"/>
      <c r="AN1329" s="920"/>
      <c r="AO1329" s="920"/>
      <c r="AP1329" s="920"/>
      <c r="AQ1329" s="920"/>
      <c r="AR1329" s="920"/>
      <c r="AS1329" s="920"/>
      <c r="AT1329" s="920"/>
      <c r="AU1329" s="920"/>
      <c r="AV1329" s="920"/>
      <c r="AW1329" s="920"/>
      <c r="AX1329" s="920"/>
      <c r="AY1329" s="920"/>
      <c r="AZ1329" s="920"/>
      <c r="BA1329" s="920"/>
      <c r="BB1329" s="920"/>
      <c r="BC1329" s="920"/>
      <c r="BD1329" s="920"/>
      <c r="BE1329" s="937"/>
      <c r="BF1329" s="920"/>
      <c r="BG1329" s="920"/>
      <c r="BH1329" s="920"/>
    </row>
    <row r="1330" spans="1:90" ht="9.9499999999999993" customHeight="1">
      <c r="A1330" s="962"/>
      <c r="B1330" s="962"/>
      <c r="C1330" s="920"/>
      <c r="D1330" s="920"/>
      <c r="E1330" s="920"/>
      <c r="H1330" s="935"/>
      <c r="I1330" s="2334"/>
      <c r="J1330" s="920"/>
      <c r="K1330" s="920"/>
      <c r="L1330" s="920"/>
      <c r="M1330" s="920"/>
      <c r="N1330" s="920"/>
      <c r="O1330" s="920"/>
      <c r="P1330" s="920"/>
      <c r="Q1330" s="920"/>
      <c r="R1330" s="920"/>
      <c r="S1330" s="920"/>
      <c r="T1330" s="920"/>
      <c r="U1330" s="920"/>
      <c r="V1330" s="920"/>
      <c r="W1330" s="920"/>
      <c r="X1330" s="920"/>
      <c r="Y1330" s="920"/>
      <c r="Z1330" s="920"/>
      <c r="AA1330" s="920"/>
      <c r="AB1330" s="920"/>
      <c r="AC1330" s="920"/>
      <c r="AD1330" s="920"/>
      <c r="AE1330" s="920"/>
      <c r="AF1330" s="920"/>
      <c r="AG1330" s="920"/>
      <c r="AH1330" s="920"/>
      <c r="AI1330" s="920"/>
      <c r="AJ1330" s="920"/>
      <c r="AK1330" s="920"/>
      <c r="AL1330" s="920"/>
      <c r="AM1330" s="920"/>
      <c r="AN1330" s="920"/>
      <c r="AO1330" s="920"/>
      <c r="AP1330" s="920"/>
      <c r="AQ1330" s="920"/>
      <c r="AR1330" s="920"/>
      <c r="AS1330" s="920"/>
      <c r="AT1330" s="920"/>
      <c r="AU1330" s="920"/>
      <c r="AV1330" s="920"/>
      <c r="AW1330" s="920"/>
      <c r="AX1330" s="920"/>
      <c r="AY1330" s="920"/>
      <c r="AZ1330" s="920"/>
      <c r="BA1330" s="920"/>
      <c r="BB1330" s="920"/>
      <c r="BC1330" s="920"/>
      <c r="BD1330" s="920"/>
      <c r="BE1330" s="937"/>
      <c r="BF1330" s="920"/>
      <c r="BG1330" s="920"/>
      <c r="BH1330" s="920"/>
    </row>
    <row r="1331" spans="1:90" ht="18.95" customHeight="1">
      <c r="A1331" s="962"/>
      <c r="B1331" s="962"/>
      <c r="C1331" s="920"/>
      <c r="D1331" s="920"/>
      <c r="E1331" s="920"/>
      <c r="H1331" s="935"/>
      <c r="I1331" s="2880" t="s">
        <v>1559</v>
      </c>
      <c r="J1331" s="2880" t="s">
        <v>3420</v>
      </c>
      <c r="K1331" s="2810" t="s">
        <v>1630</v>
      </c>
      <c r="L1331" s="2882"/>
      <c r="M1331" s="2882"/>
      <c r="N1331" s="2882"/>
      <c r="O1331" s="2812"/>
      <c r="P1331" s="2810" t="s">
        <v>3091</v>
      </c>
      <c r="Q1331" s="2882"/>
      <c r="R1331" s="2882"/>
      <c r="S1331" s="2882"/>
      <c r="T1331" s="2812"/>
      <c r="U1331" s="2810" t="s">
        <v>2364</v>
      </c>
      <c r="V1331" s="2882"/>
      <c r="W1331" s="2882"/>
      <c r="X1331" s="2882"/>
      <c r="Y1331" s="2812"/>
      <c r="Z1331" s="966" t="s">
        <v>2147</v>
      </c>
      <c r="AA1331" s="967"/>
      <c r="AB1331" s="930"/>
      <c r="AC1331" s="930"/>
      <c r="AD1331" s="930"/>
      <c r="AE1331" s="930"/>
      <c r="AF1331" s="930"/>
      <c r="AG1331" s="930"/>
      <c r="AH1331" s="930"/>
      <c r="AI1331" s="930"/>
      <c r="AJ1331" s="930"/>
      <c r="AK1331" s="931"/>
      <c r="AL1331" s="929" t="s">
        <v>1586</v>
      </c>
      <c r="AM1331" s="930"/>
      <c r="AN1331" s="930"/>
      <c r="AO1331" s="930"/>
      <c r="AP1331" s="930"/>
      <c r="AQ1331" s="930"/>
      <c r="AR1331" s="930"/>
      <c r="AS1331" s="930"/>
      <c r="AT1331" s="930"/>
      <c r="AU1331" s="931"/>
      <c r="AV1331" s="930"/>
      <c r="AW1331" s="931"/>
      <c r="AX1331" s="1026"/>
      <c r="AY1331" s="1026"/>
      <c r="AZ1331" s="1182"/>
      <c r="BA1331" s="2896" t="s">
        <v>2395</v>
      </c>
      <c r="BB1331" s="2913"/>
      <c r="BC1331" s="2898"/>
      <c r="BD1331" s="2314"/>
      <c r="BE1331" s="937"/>
    </row>
    <row r="1332" spans="1:90" ht="18.95" customHeight="1">
      <c r="A1332" s="962"/>
      <c r="B1332" s="962"/>
      <c r="C1332" s="920"/>
      <c r="D1332" s="920"/>
      <c r="E1332" s="920"/>
      <c r="H1332" s="935"/>
      <c r="I1332" s="2881"/>
      <c r="J1332" s="2881"/>
      <c r="K1332" s="2813"/>
      <c r="L1332" s="2814"/>
      <c r="M1332" s="2814"/>
      <c r="N1332" s="2814"/>
      <c r="O1332" s="2815"/>
      <c r="P1332" s="2813"/>
      <c r="Q1332" s="2814"/>
      <c r="R1332" s="2814"/>
      <c r="S1332" s="2814"/>
      <c r="T1332" s="2815"/>
      <c r="U1332" s="2813"/>
      <c r="V1332" s="2814"/>
      <c r="W1332" s="2814"/>
      <c r="X1332" s="2814"/>
      <c r="Y1332" s="2815"/>
      <c r="Z1332" s="929" t="s">
        <v>3413</v>
      </c>
      <c r="AA1332" s="930"/>
      <c r="AB1332" s="930"/>
      <c r="AC1332" s="931"/>
      <c r="AD1332" s="929" t="s">
        <v>2138</v>
      </c>
      <c r="AE1332" s="930"/>
      <c r="AF1332" s="930"/>
      <c r="AG1332" s="931"/>
      <c r="AH1332" s="929" t="s">
        <v>2139</v>
      </c>
      <c r="AI1332" s="930"/>
      <c r="AJ1332" s="930"/>
      <c r="AK1332" s="931"/>
      <c r="AL1332" s="929" t="s">
        <v>699</v>
      </c>
      <c r="AM1332" s="930"/>
      <c r="AN1332" s="930"/>
      <c r="AO1332" s="931"/>
      <c r="AP1332" s="929" t="s">
        <v>700</v>
      </c>
      <c r="AQ1332" s="930"/>
      <c r="AR1332" s="931"/>
      <c r="AS1332" s="929" t="s">
        <v>1697</v>
      </c>
      <c r="AT1332" s="930"/>
      <c r="AU1332" s="930"/>
      <c r="AV1332" s="930"/>
      <c r="AW1332" s="931"/>
      <c r="AX1332" s="929" t="s">
        <v>2080</v>
      </c>
      <c r="AY1332" s="930"/>
      <c r="AZ1332" s="931"/>
      <c r="BA1332" s="2899"/>
      <c r="BB1332" s="2900"/>
      <c r="BC1332" s="2901"/>
      <c r="BD1332" s="2315"/>
      <c r="BE1332" s="937"/>
    </row>
    <row r="1333" spans="1:90" ht="18.95" customHeight="1">
      <c r="A1333" s="962"/>
      <c r="B1333" s="962"/>
      <c r="C1333" s="920"/>
      <c r="D1333" s="920"/>
      <c r="E1333" s="920"/>
      <c r="H1333" s="935"/>
      <c r="I1333" s="932" t="s">
        <v>737</v>
      </c>
      <c r="J1333" s="932">
        <v>1</v>
      </c>
      <c r="K1333" s="917" t="s">
        <v>1844</v>
      </c>
      <c r="L1333" s="918"/>
      <c r="M1333" s="918"/>
      <c r="N1333" s="918"/>
      <c r="O1333" s="919"/>
      <c r="P1333" s="2890" t="s">
        <v>2350</v>
      </c>
      <c r="Q1333" s="2891"/>
      <c r="R1333" s="2891"/>
      <c r="S1333" s="2891"/>
      <c r="T1333" s="2892"/>
      <c r="U1333" s="3052" t="s">
        <v>3497</v>
      </c>
      <c r="V1333" s="3053"/>
      <c r="W1333" s="3053"/>
      <c r="X1333" s="3053"/>
      <c r="Y1333" s="3054"/>
      <c r="Z1333" s="1388" t="s">
        <v>3410</v>
      </c>
      <c r="AA1333" s="955"/>
      <c r="AB1333" s="955"/>
      <c r="AC1333" s="955"/>
      <c r="AD1333" s="954" t="s">
        <v>1523</v>
      </c>
      <c r="AE1333" s="955"/>
      <c r="AF1333" s="955"/>
      <c r="AG1333" s="955"/>
      <c r="AH1333" s="954" t="s">
        <v>1524</v>
      </c>
      <c r="AI1333" s="955"/>
      <c r="AJ1333" s="955"/>
      <c r="AK1333" s="955"/>
      <c r="AL1333" s="2832" t="s">
        <v>1560</v>
      </c>
      <c r="AM1333" s="2792"/>
      <c r="AN1333" s="2792"/>
      <c r="AO1333" s="2793"/>
      <c r="AP1333" s="2832">
        <v>12345</v>
      </c>
      <c r="AQ1333" s="2792"/>
      <c r="AR1333" s="2793"/>
      <c r="AS1333" s="2929" t="s">
        <v>1691</v>
      </c>
      <c r="AT1333" s="2952"/>
      <c r="AU1333" s="2952"/>
      <c r="AV1333" s="2952"/>
      <c r="AW1333" s="2931"/>
      <c r="AX1333" s="2929" t="s">
        <v>1704</v>
      </c>
      <c r="AY1333" s="2952"/>
      <c r="AZ1333" s="2931"/>
      <c r="BA1333" s="2959">
        <v>10</v>
      </c>
      <c r="BB1333" s="2960"/>
      <c r="BC1333" s="2964"/>
      <c r="BD1333" s="990" t="s">
        <v>1180</v>
      </c>
      <c r="BE1333" s="937"/>
    </row>
    <row r="1334" spans="1:90" ht="18.95" customHeight="1">
      <c r="A1334" s="962"/>
      <c r="B1334" s="962"/>
      <c r="C1334" s="920"/>
      <c r="D1334" s="920"/>
      <c r="E1334" s="920"/>
      <c r="H1334" s="935"/>
      <c r="I1334" s="932" t="s">
        <v>737</v>
      </c>
      <c r="J1334" s="932">
        <v>2</v>
      </c>
      <c r="K1334" s="917" t="s">
        <v>1844</v>
      </c>
      <c r="L1334" s="918"/>
      <c r="M1334" s="918"/>
      <c r="N1334" s="918"/>
      <c r="O1334" s="919"/>
      <c r="P1334" s="2890" t="s">
        <v>2350</v>
      </c>
      <c r="Q1334" s="2891"/>
      <c r="R1334" s="2891"/>
      <c r="S1334" s="2891"/>
      <c r="T1334" s="2892"/>
      <c r="U1334" s="3052" t="s">
        <v>3497</v>
      </c>
      <c r="V1334" s="3053"/>
      <c r="W1334" s="3053"/>
      <c r="X1334" s="3053"/>
      <c r="Y1334" s="3054"/>
      <c r="Z1334" s="1388" t="s">
        <v>3410</v>
      </c>
      <c r="AA1334" s="955"/>
      <c r="AB1334" s="955"/>
      <c r="AC1334" s="955"/>
      <c r="AD1334" s="954" t="s">
        <v>1523</v>
      </c>
      <c r="AE1334" s="955"/>
      <c r="AF1334" s="955"/>
      <c r="AG1334" s="955"/>
      <c r="AH1334" s="954" t="s">
        <v>1524</v>
      </c>
      <c r="AI1334" s="955"/>
      <c r="AJ1334" s="955"/>
      <c r="AK1334" s="955"/>
      <c r="AL1334" s="2831" t="s">
        <v>1560</v>
      </c>
      <c r="AM1334" s="2808"/>
      <c r="AN1334" s="2808"/>
      <c r="AO1334" s="2809"/>
      <c r="AP1334" s="2831">
        <v>12345</v>
      </c>
      <c r="AQ1334" s="2808"/>
      <c r="AR1334" s="2809"/>
      <c r="AS1334" s="2932" t="s">
        <v>1691</v>
      </c>
      <c r="AT1334" s="2933"/>
      <c r="AU1334" s="2933"/>
      <c r="AV1334" s="2933"/>
      <c r="AW1334" s="2934"/>
      <c r="AX1334" s="2932" t="s">
        <v>1704</v>
      </c>
      <c r="AY1334" s="2933"/>
      <c r="AZ1334" s="2934"/>
      <c r="BA1334" s="2959">
        <v>2</v>
      </c>
      <c r="BB1334" s="2960"/>
      <c r="BC1334" s="2964"/>
      <c r="BD1334" s="986"/>
      <c r="BE1334" s="937"/>
    </row>
    <row r="1335" spans="1:90" ht="5.0999999999999996" customHeight="1">
      <c r="A1335" s="962"/>
      <c r="B1335" s="962"/>
      <c r="C1335" s="920"/>
      <c r="D1335" s="920"/>
      <c r="E1335" s="920"/>
      <c r="H1335" s="935"/>
      <c r="I1335" s="1050"/>
      <c r="K1335" s="920"/>
      <c r="L1335" s="920"/>
      <c r="M1335" s="920"/>
      <c r="N1335" s="920"/>
      <c r="O1335" s="920"/>
      <c r="Y1335" s="920"/>
      <c r="AD1335" s="920"/>
      <c r="AE1335" s="920"/>
      <c r="AF1335" s="920"/>
      <c r="AG1335" s="920"/>
      <c r="AH1335" s="920"/>
      <c r="AI1335" s="920"/>
      <c r="AJ1335" s="920"/>
      <c r="AK1335" s="920"/>
      <c r="AX1335" s="2331"/>
      <c r="AY1335" s="2331"/>
      <c r="AZ1335" s="2331"/>
      <c r="BA1335" s="2331"/>
      <c r="BB1335" s="2331"/>
      <c r="BC1335" s="2331"/>
      <c r="BD1335" s="2331"/>
      <c r="BE1335" s="937"/>
    </row>
    <row r="1336" spans="1:90" ht="5.0999999999999996" customHeight="1">
      <c r="A1336" s="962"/>
      <c r="B1336" s="962"/>
      <c r="C1336" s="920"/>
      <c r="D1336" s="920"/>
      <c r="E1336" s="920"/>
      <c r="H1336" s="935"/>
      <c r="I1336" s="977"/>
      <c r="J1336" s="977"/>
      <c r="K1336" s="977"/>
      <c r="L1336" s="977"/>
      <c r="M1336" s="977"/>
      <c r="N1336" s="977"/>
      <c r="O1336" s="977"/>
      <c r="P1336" s="977"/>
      <c r="Q1336" s="977"/>
      <c r="R1336" s="977"/>
      <c r="S1336" s="977"/>
      <c r="T1336" s="977"/>
      <c r="U1336" s="977"/>
      <c r="V1336" s="977"/>
      <c r="W1336" s="977"/>
      <c r="X1336" s="977"/>
      <c r="Y1336" s="977"/>
      <c r="Z1336" s="977"/>
      <c r="AA1336" s="977"/>
      <c r="AB1336" s="977"/>
      <c r="AC1336" s="977"/>
      <c r="AD1336" s="977"/>
      <c r="AE1336" s="977"/>
      <c r="AF1336" s="977"/>
      <c r="AG1336" s="977"/>
      <c r="AH1336" s="977"/>
      <c r="AI1336" s="977"/>
      <c r="AJ1336" s="977"/>
      <c r="AK1336" s="977"/>
      <c r="AL1336" s="977"/>
      <c r="AM1336" s="977"/>
      <c r="AN1336" s="977"/>
      <c r="AO1336" s="977"/>
      <c r="AP1336" s="977"/>
      <c r="AQ1336" s="977"/>
      <c r="AR1336" s="977"/>
      <c r="AS1336" s="977"/>
      <c r="AT1336" s="977"/>
      <c r="AU1336" s="977"/>
      <c r="AV1336" s="977"/>
      <c r="AW1336" s="977"/>
      <c r="AX1336" s="977"/>
      <c r="AY1336" s="977"/>
      <c r="AZ1336" s="977"/>
      <c r="BA1336" s="977"/>
      <c r="BB1336" s="977"/>
      <c r="BC1336" s="977"/>
      <c r="BD1336" s="977"/>
      <c r="BE1336" s="937"/>
    </row>
    <row r="1337" spans="1:90" ht="18.95" customHeight="1">
      <c r="A1337" s="962"/>
      <c r="B1337" s="962"/>
      <c r="C1337" s="920"/>
      <c r="D1337" s="920"/>
      <c r="E1337" s="920"/>
      <c r="H1337" s="935"/>
      <c r="I1337" s="1372"/>
      <c r="J1337" s="1372"/>
      <c r="K1337" s="1372"/>
      <c r="L1337" s="1372"/>
      <c r="M1337" s="1372"/>
      <c r="N1337" s="1372"/>
      <c r="O1337" s="1372"/>
      <c r="P1337" s="1372"/>
      <c r="Q1337" s="1372"/>
      <c r="R1337" s="1372"/>
      <c r="S1337" s="1372"/>
      <c r="T1337" s="1372"/>
      <c r="U1337" s="1372"/>
      <c r="V1337" s="1372"/>
      <c r="W1337" s="1372"/>
      <c r="X1337" s="1372"/>
      <c r="Y1337" s="1372"/>
      <c r="Z1337" s="1372"/>
      <c r="AA1337" s="1372"/>
      <c r="AB1337" s="1372"/>
      <c r="AC1337" s="1372"/>
      <c r="AD1337" s="1372"/>
      <c r="AE1337" s="1372"/>
      <c r="AF1337" s="1372"/>
      <c r="AG1337" s="1372"/>
      <c r="AH1337" s="1372"/>
      <c r="AI1337" s="1372"/>
      <c r="AJ1337" s="1372"/>
      <c r="AK1337" s="1372"/>
      <c r="AL1337" s="1372"/>
      <c r="AM1337" s="1372"/>
      <c r="AN1337" s="1372"/>
      <c r="AO1337" s="1372"/>
      <c r="AP1337" s="1372"/>
      <c r="AQ1337" s="1372"/>
      <c r="AR1337" s="1372"/>
      <c r="AS1337" s="1372"/>
      <c r="AT1337" s="1372"/>
      <c r="AU1337" s="1372"/>
      <c r="AV1337" s="1372"/>
      <c r="AW1337" s="1372"/>
      <c r="AX1337" s="978" t="s">
        <v>1557</v>
      </c>
      <c r="AY1337" s="978"/>
      <c r="AZ1337" s="978"/>
      <c r="BA1337" s="2883">
        <f>BA1333+BA1334</f>
        <v>12</v>
      </c>
      <c r="BB1337" s="2884"/>
      <c r="BC1337" s="2885"/>
      <c r="BD1337" s="1372"/>
      <c r="BE1337" s="937"/>
    </row>
    <row r="1338" spans="1:90" ht="5.0999999999999996" customHeight="1">
      <c r="A1338" s="962"/>
      <c r="B1338" s="962"/>
      <c r="C1338" s="920"/>
      <c r="D1338" s="920"/>
      <c r="E1338" s="920"/>
      <c r="H1338" s="935"/>
      <c r="I1338" s="977"/>
      <c r="J1338" s="977"/>
      <c r="K1338" s="977"/>
      <c r="L1338" s="977"/>
      <c r="M1338" s="977"/>
      <c r="N1338" s="977"/>
      <c r="O1338" s="977"/>
      <c r="P1338" s="977"/>
      <c r="Q1338" s="977"/>
      <c r="R1338" s="977"/>
      <c r="S1338" s="977"/>
      <c r="T1338" s="977"/>
      <c r="U1338" s="977"/>
      <c r="V1338" s="977"/>
      <c r="W1338" s="977"/>
      <c r="X1338" s="977"/>
      <c r="Y1338" s="977"/>
      <c r="Z1338" s="977"/>
      <c r="AA1338" s="977"/>
      <c r="AB1338" s="977"/>
      <c r="AC1338" s="977"/>
      <c r="AD1338" s="977"/>
      <c r="AE1338" s="977"/>
      <c r="AF1338" s="977"/>
      <c r="AG1338" s="977"/>
      <c r="AH1338" s="977"/>
      <c r="AI1338" s="977"/>
      <c r="AJ1338" s="977"/>
      <c r="AK1338" s="977"/>
      <c r="AL1338" s="977"/>
      <c r="AM1338" s="977"/>
      <c r="AN1338" s="977"/>
      <c r="AO1338" s="977"/>
      <c r="AP1338" s="977"/>
      <c r="AQ1338" s="977"/>
      <c r="AR1338" s="977"/>
      <c r="AS1338" s="977"/>
      <c r="AT1338" s="977"/>
      <c r="AU1338" s="977"/>
      <c r="AV1338" s="977"/>
      <c r="AW1338" s="977"/>
      <c r="AX1338" s="977"/>
      <c r="AY1338" s="977"/>
      <c r="AZ1338" s="977"/>
      <c r="BA1338" s="977"/>
      <c r="BB1338" s="977"/>
      <c r="BC1338" s="977"/>
      <c r="BD1338" s="977"/>
      <c r="BE1338" s="937"/>
    </row>
    <row r="1339" spans="1:90" ht="9.9499999999999993" customHeight="1">
      <c r="A1339" s="962"/>
      <c r="B1339" s="962"/>
      <c r="C1339" s="920"/>
      <c r="D1339" s="920"/>
      <c r="E1339" s="920"/>
      <c r="H1339" s="936"/>
      <c r="I1339" s="1389"/>
      <c r="J1339" s="939"/>
      <c r="K1339" s="939"/>
      <c r="L1339" s="939"/>
      <c r="M1339" s="939"/>
      <c r="N1339" s="939"/>
      <c r="O1339" s="939"/>
      <c r="P1339" s="939"/>
      <c r="Q1339" s="939"/>
      <c r="R1339" s="939"/>
      <c r="S1339" s="939"/>
      <c r="T1339" s="939"/>
      <c r="U1339" s="939"/>
      <c r="V1339" s="939"/>
      <c r="W1339" s="939"/>
      <c r="X1339" s="521"/>
      <c r="Y1339" s="521"/>
      <c r="Z1339" s="939"/>
      <c r="AA1339" s="939"/>
      <c r="AB1339" s="939"/>
      <c r="AC1339" s="939"/>
      <c r="AD1339" s="939"/>
      <c r="AE1339" s="939"/>
      <c r="AF1339" s="939"/>
      <c r="AG1339" s="939"/>
      <c r="AH1339" s="939"/>
      <c r="AI1339" s="939"/>
      <c r="AJ1339" s="939"/>
      <c r="AK1339" s="939"/>
      <c r="AL1339" s="939"/>
      <c r="AM1339" s="939"/>
      <c r="AN1339" s="521"/>
      <c r="AO1339" s="521"/>
      <c r="AP1339" s="521"/>
      <c r="AQ1339" s="521"/>
      <c r="AR1339" s="521"/>
      <c r="AS1339" s="521"/>
      <c r="AT1339" s="521"/>
      <c r="AU1339" s="521"/>
      <c r="AV1339" s="521"/>
      <c r="AW1339" s="939"/>
      <c r="AX1339" s="939"/>
      <c r="AY1339" s="939"/>
      <c r="AZ1339" s="939"/>
      <c r="BA1339" s="939"/>
      <c r="BB1339" s="939"/>
      <c r="BC1339" s="939"/>
      <c r="BD1339" s="939"/>
      <c r="BE1339" s="940"/>
    </row>
    <row r="1340" spans="1:90" ht="18.95" customHeight="1">
      <c r="A1340" s="962"/>
      <c r="B1340" s="962"/>
      <c r="C1340" s="920"/>
      <c r="D1340" s="920"/>
      <c r="E1340" s="920"/>
      <c r="I1340" s="1050" t="s">
        <v>3637</v>
      </c>
      <c r="X1340"/>
      <c r="Y1340"/>
      <c r="Z1340"/>
      <c r="AP1340"/>
      <c r="AQ1340"/>
      <c r="AR1340"/>
      <c r="AS1340"/>
      <c r="AT1340"/>
      <c r="AU1340"/>
      <c r="AV1340"/>
    </row>
    <row r="1341" spans="1:90" ht="18.95" customHeight="1">
      <c r="A1341" s="962"/>
      <c r="B1341" s="962"/>
      <c r="C1341" s="920"/>
      <c r="D1341" s="920"/>
      <c r="E1341" s="920"/>
      <c r="I1341" s="956"/>
      <c r="AA1341"/>
      <c r="AB1341"/>
      <c r="AC1341"/>
      <c r="AD1341"/>
      <c r="AE1341"/>
      <c r="AF1341"/>
      <c r="AG1341"/>
      <c r="AH1341"/>
    </row>
    <row r="1342" spans="1:90" customFormat="1" ht="5.0999999999999996" customHeight="1">
      <c r="A1342" s="486"/>
      <c r="B1342" s="486"/>
      <c r="C1342" s="920"/>
      <c r="D1342" s="920"/>
      <c r="E1342" s="920"/>
      <c r="H1342" s="2331"/>
      <c r="I1342" s="2331"/>
      <c r="J1342" s="2331"/>
      <c r="K1342" s="2331"/>
      <c r="L1342" s="2331"/>
      <c r="M1342" s="2331"/>
      <c r="N1342" s="2331"/>
      <c r="O1342" s="2331"/>
      <c r="P1342" s="2331"/>
      <c r="Q1342" s="2331"/>
      <c r="R1342" s="2331"/>
      <c r="S1342" s="2326"/>
      <c r="T1342" s="2327"/>
      <c r="U1342" s="2327"/>
      <c r="V1342" s="2327"/>
      <c r="W1342" s="2327"/>
      <c r="X1342" s="2328"/>
      <c r="Y1342" s="920"/>
      <c r="Z1342" s="920"/>
      <c r="AA1342" s="920"/>
      <c r="AB1342" s="920"/>
      <c r="AC1342" s="920"/>
      <c r="AD1342" s="920"/>
      <c r="AE1342" s="920"/>
      <c r="AF1342" s="920"/>
      <c r="AG1342" s="920"/>
      <c r="AH1342" s="920"/>
      <c r="AI1342" s="920"/>
      <c r="AJ1342" s="920"/>
      <c r="AK1342" s="920"/>
      <c r="AL1342" s="920"/>
      <c r="AM1342" s="920"/>
      <c r="AN1342" s="920"/>
      <c r="AO1342" s="920"/>
      <c r="AP1342" s="920"/>
      <c r="AQ1342" s="486"/>
      <c r="AR1342" s="486"/>
      <c r="AS1342" s="486"/>
      <c r="AT1342" s="486"/>
      <c r="AU1342" s="486"/>
      <c r="AV1342" s="486"/>
      <c r="AW1342" s="486"/>
      <c r="AX1342" s="486"/>
      <c r="AY1342" s="486"/>
      <c r="AZ1342" s="920"/>
      <c r="BA1342" s="486"/>
      <c r="BB1342" s="486"/>
      <c r="BC1342" s="486"/>
      <c r="BD1342" s="486"/>
      <c r="BE1342" s="486"/>
      <c r="BF1342" s="486"/>
      <c r="BG1342" s="486"/>
      <c r="BH1342" s="486"/>
      <c r="BI1342" s="920"/>
      <c r="BJ1342" s="920"/>
      <c r="BK1342" s="486"/>
      <c r="BL1342" s="486"/>
      <c r="BM1342" s="486"/>
      <c r="BN1342" s="486"/>
      <c r="BO1342" s="486"/>
      <c r="BP1342" s="920"/>
      <c r="BQ1342" s="920"/>
      <c r="BR1342" s="920"/>
      <c r="BS1342" s="920"/>
      <c r="BT1342" s="920"/>
      <c r="BU1342" s="920"/>
      <c r="BV1342" s="486"/>
      <c r="BW1342" s="486"/>
      <c r="BX1342" s="486"/>
      <c r="BY1342" s="486"/>
      <c r="BZ1342" s="486"/>
      <c r="CA1342" s="486"/>
      <c r="CB1342" s="486"/>
      <c r="CC1342" s="486"/>
      <c r="CD1342" s="486"/>
      <c r="CE1342" s="486"/>
      <c r="CF1342" s="486"/>
      <c r="CG1342" s="486"/>
      <c r="CL1342" s="486"/>
    </row>
    <row r="1343" spans="1:90" customFormat="1" ht="20.100000000000001" customHeight="1">
      <c r="A1343" s="486"/>
      <c r="B1343" s="486"/>
      <c r="C1343" s="920"/>
      <c r="D1343" s="920"/>
      <c r="E1343" s="920"/>
      <c r="H1343" s="2331"/>
      <c r="I1343" s="943" t="s">
        <v>3509</v>
      </c>
      <c r="J1343" s="944"/>
      <c r="K1343" s="944"/>
      <c r="L1343" s="944"/>
      <c r="M1343" s="944"/>
      <c r="N1343" s="944"/>
      <c r="O1343" s="944"/>
      <c r="P1343" s="944"/>
      <c r="Q1343" s="944"/>
      <c r="R1343" s="1396"/>
      <c r="S1343" s="907" t="s">
        <v>1519</v>
      </c>
      <c r="T1343" s="908"/>
      <c r="U1343" s="908"/>
      <c r="V1343" s="908"/>
      <c r="W1343" s="908"/>
      <c r="X1343" s="909"/>
      <c r="Y1343" s="486"/>
      <c r="Z1343" s="486"/>
      <c r="AA1343" s="486"/>
      <c r="AB1343" s="486"/>
      <c r="AC1343" s="486"/>
      <c r="AD1343" s="486"/>
      <c r="AE1343" s="486"/>
      <c r="AF1343" s="486"/>
      <c r="AG1343" s="486"/>
      <c r="AH1343" s="486"/>
      <c r="AI1343" s="486"/>
      <c r="AJ1343" s="486"/>
      <c r="AK1343" s="486"/>
      <c r="AL1343" s="486"/>
      <c r="AM1343" s="486"/>
      <c r="AN1343" s="486"/>
      <c r="AO1343" s="486"/>
      <c r="AP1343" s="486"/>
      <c r="AQ1343" s="486"/>
      <c r="AR1343" s="486"/>
      <c r="AS1343" s="486"/>
      <c r="AT1343" s="486"/>
      <c r="AU1343" s="486"/>
      <c r="AV1343" s="486"/>
      <c r="AW1343" s="486"/>
      <c r="AX1343" s="486"/>
      <c r="AY1343" s="486"/>
      <c r="AZ1343" s="920"/>
      <c r="BA1343" s="486"/>
      <c r="BB1343" s="486"/>
      <c r="BC1343" s="486"/>
      <c r="BD1343" s="486"/>
      <c r="BE1343" s="486"/>
      <c r="BF1343" s="486"/>
      <c r="BG1343" s="486"/>
      <c r="BH1343" s="486"/>
      <c r="BI1343" s="486"/>
      <c r="BJ1343" s="486"/>
      <c r="BK1343" s="920"/>
      <c r="BL1343" s="920"/>
      <c r="BM1343" s="920"/>
      <c r="BN1343" s="920"/>
      <c r="BO1343" s="920"/>
      <c r="BP1343" s="920"/>
      <c r="BQ1343" s="920"/>
      <c r="BR1343" s="920"/>
      <c r="BS1343" s="920"/>
      <c r="BT1343" s="920"/>
      <c r="BU1343" s="920"/>
      <c r="BV1343" s="920"/>
    </row>
    <row r="1344" spans="1:90" customFormat="1" ht="9.9499999999999993" customHeight="1">
      <c r="A1344" s="486"/>
      <c r="B1344" s="486"/>
      <c r="C1344" s="920"/>
      <c r="D1344" s="920"/>
      <c r="E1344" s="920"/>
      <c r="H1344" s="916"/>
      <c r="I1344" s="2331"/>
      <c r="J1344" s="2331"/>
      <c r="K1344" s="2331"/>
      <c r="L1344" s="2331"/>
      <c r="M1344" s="2331"/>
      <c r="N1344" s="2331"/>
      <c r="O1344" s="2331"/>
      <c r="P1344" s="2331"/>
      <c r="Q1344" s="2331"/>
      <c r="R1344" s="2331"/>
      <c r="S1344" s="2331"/>
      <c r="T1344" s="2331"/>
      <c r="U1344" s="2331"/>
      <c r="V1344" s="2331"/>
      <c r="W1344" s="2331"/>
      <c r="X1344" s="2331"/>
      <c r="Y1344" s="941"/>
      <c r="Z1344" s="941"/>
      <c r="AA1344" s="941"/>
      <c r="AB1344" s="941"/>
      <c r="AC1344" s="941"/>
      <c r="AD1344" s="941"/>
      <c r="AE1344" s="941"/>
      <c r="AF1344" s="941"/>
      <c r="AG1344" s="941"/>
      <c r="AH1344" s="941"/>
      <c r="AI1344" s="941"/>
      <c r="AJ1344" s="941"/>
      <c r="AK1344" s="941"/>
      <c r="AL1344" s="941"/>
      <c r="AM1344" s="941"/>
      <c r="AN1344" s="941"/>
      <c r="AO1344" s="941"/>
      <c r="AP1344" s="941"/>
      <c r="AQ1344" s="941"/>
      <c r="AR1344" s="941"/>
      <c r="AS1344" s="941"/>
      <c r="AT1344" s="941"/>
      <c r="AU1344" s="941"/>
      <c r="AV1344" s="941"/>
      <c r="AW1344" s="941"/>
      <c r="AX1344" s="941"/>
      <c r="AY1344" s="941"/>
      <c r="AZ1344" s="941"/>
      <c r="BA1344" s="941"/>
      <c r="BB1344" s="941"/>
      <c r="BC1344" s="941"/>
      <c r="BD1344" s="941"/>
      <c r="BE1344" s="941"/>
      <c r="BF1344" s="941"/>
      <c r="BG1344" s="941"/>
      <c r="BH1344" s="1316"/>
      <c r="BI1344" s="1316"/>
      <c r="BJ1344" s="942"/>
      <c r="BK1344" s="920"/>
      <c r="BL1344" s="920"/>
      <c r="BM1344" s="920"/>
      <c r="BN1344" s="920"/>
      <c r="BO1344" s="920"/>
      <c r="BP1344" s="920"/>
      <c r="BQ1344" s="920"/>
      <c r="BR1344" s="920"/>
      <c r="BS1344" s="920"/>
      <c r="BT1344" s="920"/>
      <c r="BU1344" s="920"/>
      <c r="BV1344" s="920"/>
    </row>
    <row r="1345" spans="3:100" ht="18.95" customHeight="1">
      <c r="C1345" s="920"/>
      <c r="D1345" s="920"/>
      <c r="E1345" s="920"/>
      <c r="H1345" s="935"/>
      <c r="I1345" s="949" t="s">
        <v>2024</v>
      </c>
      <c r="J1345" s="752"/>
      <c r="K1345" s="938"/>
      <c r="L1345" s="2890" t="s">
        <v>1179</v>
      </c>
      <c r="M1345" s="2891"/>
      <c r="N1345" s="2891"/>
      <c r="O1345" s="2892"/>
      <c r="P1345" s="986" t="s">
        <v>1180</v>
      </c>
      <c r="Q1345" s="987" t="s">
        <v>1178</v>
      </c>
      <c r="R1345" s="2890" t="s">
        <v>1179</v>
      </c>
      <c r="S1345" s="2891"/>
      <c r="T1345" s="2891"/>
      <c r="U1345" s="2892"/>
      <c r="V1345" s="986" t="s">
        <v>1180</v>
      </c>
      <c r="X1345" s="938" t="s">
        <v>1630</v>
      </c>
      <c r="Y1345" s="938"/>
      <c r="Z1345" s="958"/>
      <c r="AA1345" s="1154" t="s">
        <v>1844</v>
      </c>
      <c r="AB1345" s="1155"/>
      <c r="AC1345" s="1155"/>
      <c r="AD1345" s="1155"/>
      <c r="AE1345" s="1155"/>
      <c r="AF1345" s="1156"/>
      <c r="AG1345" s="986" t="s">
        <v>912</v>
      </c>
      <c r="AK1345" s="949" t="s">
        <v>3192</v>
      </c>
      <c r="AL1345" s="981"/>
      <c r="AM1345" s="938"/>
      <c r="AO1345" s="982" t="s">
        <v>1521</v>
      </c>
      <c r="AP1345" s="983"/>
      <c r="AQ1345" s="983"/>
      <c r="AR1345" s="983"/>
      <c r="AS1345" s="984"/>
      <c r="AU1345" s="949" t="s">
        <v>2384</v>
      </c>
      <c r="AV1345" s="938"/>
      <c r="AX1345" s="982" t="s">
        <v>1521</v>
      </c>
      <c r="AY1345" s="983"/>
      <c r="AZ1345" s="983"/>
      <c r="BA1345" s="983"/>
      <c r="BB1345" s="984"/>
      <c r="BD1345" s="926" t="s">
        <v>1544</v>
      </c>
      <c r="BE1345" s="927"/>
      <c r="BF1345" s="928"/>
      <c r="BG1345" s="926" t="s">
        <v>1623</v>
      </c>
      <c r="BH1345" s="927"/>
      <c r="BI1345" s="928"/>
      <c r="BJ1345" s="937"/>
      <c r="BK1345" s="920"/>
      <c r="BL1345" s="920"/>
      <c r="BM1345" s="920"/>
      <c r="BN1345" s="920"/>
      <c r="BO1345" s="920"/>
      <c r="BP1345" s="920"/>
      <c r="BQ1345" s="920"/>
      <c r="BR1345" s="920"/>
      <c r="BS1345" s="920"/>
      <c r="BT1345" s="920"/>
      <c r="BU1345" s="920"/>
      <c r="BV1345" s="920"/>
    </row>
    <row r="1346" spans="3:100" ht="9.9499999999999993" customHeight="1">
      <c r="C1346" s="920"/>
      <c r="D1346" s="920"/>
      <c r="E1346" s="920"/>
      <c r="H1346" s="935"/>
      <c r="I1346" s="2334"/>
      <c r="J1346" s="920"/>
      <c r="K1346" s="920"/>
      <c r="L1346" s="920"/>
      <c r="M1346" s="920"/>
      <c r="BG1346" s="920"/>
      <c r="BH1346" s="920"/>
      <c r="BI1346" s="920"/>
      <c r="BJ1346" s="937"/>
      <c r="BK1346" s="920"/>
      <c r="BL1346" s="920"/>
      <c r="BM1346" s="920"/>
      <c r="BN1346" s="920"/>
      <c r="BO1346" s="920"/>
      <c r="BP1346" s="920"/>
      <c r="BQ1346" s="920"/>
      <c r="BR1346" s="920"/>
      <c r="BS1346" s="920"/>
      <c r="BT1346" s="920"/>
      <c r="BU1346" s="920"/>
      <c r="BV1346" s="920"/>
      <c r="BW1346" s="920"/>
      <c r="BX1346" s="920"/>
      <c r="BY1346" s="920"/>
      <c r="BZ1346" s="920"/>
      <c r="CA1346" s="920"/>
      <c r="CB1346" s="920"/>
      <c r="CC1346" s="920"/>
      <c r="CD1346" s="920"/>
      <c r="CE1346" s="920"/>
      <c r="CF1346" s="920"/>
      <c r="CG1346" s="920"/>
      <c r="CH1346" s="920"/>
      <c r="CI1346" s="920"/>
      <c r="CJ1346" s="920"/>
      <c r="CK1346" s="920"/>
      <c r="CL1346" s="920"/>
      <c r="CM1346" s="920"/>
      <c r="CN1346" s="920"/>
      <c r="CO1346" s="920"/>
      <c r="CP1346" s="920"/>
      <c r="CQ1346" s="920"/>
      <c r="CR1346" s="920"/>
    </row>
    <row r="1347" spans="3:100" ht="20.100000000000001" customHeight="1">
      <c r="C1347" s="920"/>
      <c r="D1347" s="920"/>
      <c r="E1347" s="920"/>
      <c r="H1347" s="935"/>
      <c r="I1347" s="949" t="s">
        <v>1542</v>
      </c>
      <c r="J1347" s="981"/>
      <c r="L1347" s="982" t="s">
        <v>1521</v>
      </c>
      <c r="M1347" s="983"/>
      <c r="N1347" s="983"/>
      <c r="O1347" s="983"/>
      <c r="P1347" s="984"/>
      <c r="R1347" s="949" t="s">
        <v>1573</v>
      </c>
      <c r="S1347" s="910"/>
      <c r="T1347" s="910"/>
      <c r="U1347" s="982" t="s">
        <v>1521</v>
      </c>
      <c r="V1347" s="983"/>
      <c r="W1347" s="983"/>
      <c r="X1347" s="983"/>
      <c r="Y1347" s="983"/>
      <c r="Z1347" s="986" t="s">
        <v>912</v>
      </c>
      <c r="AA1347" s="910" t="s">
        <v>1682</v>
      </c>
      <c r="AB1347" s="910"/>
      <c r="AC1347" s="981"/>
      <c r="AD1347" s="982" t="s">
        <v>1521</v>
      </c>
      <c r="AE1347" s="983"/>
      <c r="AF1347" s="983"/>
      <c r="AG1347" s="983"/>
      <c r="AH1347" s="984"/>
      <c r="AI1347" s="986" t="s">
        <v>912</v>
      </c>
      <c r="AJ1347" s="920"/>
      <c r="AK1347" s="910" t="s">
        <v>1522</v>
      </c>
      <c r="AL1347" s="752"/>
      <c r="AM1347" s="752"/>
      <c r="AN1347" s="752"/>
      <c r="AO1347" s="2868" t="s">
        <v>3410</v>
      </c>
      <c r="AP1347" s="2869"/>
      <c r="AQ1347" s="2870"/>
      <c r="AR1347" s="946" t="s">
        <v>1115</v>
      </c>
      <c r="AS1347" s="2865" t="s">
        <v>1523</v>
      </c>
      <c r="AT1347" s="2866"/>
      <c r="AU1347" s="2867"/>
      <c r="AV1347" s="946" t="s">
        <v>1115</v>
      </c>
      <c r="AW1347" s="2865" t="s">
        <v>1524</v>
      </c>
      <c r="AX1347" s="2866"/>
      <c r="AY1347" s="2867"/>
      <c r="AZ1347" s="946" t="s">
        <v>1115</v>
      </c>
      <c r="BB1347" s="910" t="s">
        <v>2204</v>
      </c>
      <c r="BC1347" s="752"/>
      <c r="BD1347" s="752"/>
      <c r="BE1347" s="2865" t="s">
        <v>1521</v>
      </c>
      <c r="BF1347" s="2866"/>
      <c r="BG1347" s="2866"/>
      <c r="BH1347" s="2866"/>
      <c r="BI1347" s="2867"/>
      <c r="BJ1347" s="937"/>
      <c r="BK1347" s="920"/>
      <c r="BL1347" s="920"/>
      <c r="BM1347" s="920"/>
      <c r="BN1347" s="920"/>
      <c r="BO1347" s="920"/>
      <c r="BP1347" s="920"/>
      <c r="BQ1347" s="920"/>
      <c r="BR1347" s="920"/>
      <c r="BS1347" s="920"/>
      <c r="BT1347" s="920"/>
      <c r="BU1347" s="920"/>
      <c r="BV1347" s="920"/>
      <c r="BW1347" s="920"/>
      <c r="BX1347" s="920"/>
      <c r="BY1347" s="920"/>
      <c r="BZ1347" s="920"/>
      <c r="CA1347" s="920"/>
      <c r="CB1347" s="920"/>
      <c r="CC1347" s="920"/>
      <c r="CD1347" s="920"/>
      <c r="CE1347" s="920"/>
      <c r="CF1347" s="920"/>
      <c r="CG1347" s="920"/>
      <c r="CH1347" s="920"/>
      <c r="CI1347" s="920"/>
      <c r="CJ1347" s="920"/>
      <c r="CK1347" s="920"/>
      <c r="CL1347" s="920"/>
      <c r="CM1347" s="920"/>
      <c r="CN1347" s="920"/>
      <c r="CO1347" s="920"/>
      <c r="CP1347" s="920"/>
      <c r="CQ1347" s="920"/>
      <c r="CR1347" s="920"/>
    </row>
    <row r="1348" spans="3:100" ht="9.9499999999999993" customHeight="1">
      <c r="C1348" s="920"/>
      <c r="D1348" s="920"/>
      <c r="E1348" s="920"/>
      <c r="H1348" s="935"/>
      <c r="I1348" s="2334"/>
      <c r="J1348" s="920"/>
      <c r="K1348" s="920"/>
      <c r="L1348" s="920"/>
      <c r="M1348" s="920"/>
      <c r="BF1348" s="920"/>
      <c r="BG1348" s="920"/>
      <c r="BH1348" s="920"/>
      <c r="BI1348" s="920"/>
      <c r="BJ1348" s="937"/>
      <c r="BK1348" s="920"/>
      <c r="BL1348" s="920"/>
      <c r="BM1348" s="920"/>
      <c r="BN1348" s="920"/>
      <c r="BO1348" s="920"/>
      <c r="BP1348" s="920"/>
      <c r="BQ1348" s="920"/>
      <c r="BR1348" s="920"/>
      <c r="BS1348" s="920"/>
      <c r="BT1348" s="920"/>
      <c r="BU1348" s="920"/>
      <c r="BV1348" s="920"/>
      <c r="BW1348" s="920"/>
      <c r="BX1348" s="920"/>
      <c r="BY1348" s="920"/>
      <c r="BZ1348" s="920"/>
      <c r="CA1348" s="920"/>
      <c r="CB1348" s="920"/>
      <c r="CC1348" s="920"/>
      <c r="CD1348" s="920"/>
      <c r="CE1348" s="920"/>
      <c r="CF1348" s="920"/>
      <c r="CG1348" s="920"/>
      <c r="CH1348" s="920"/>
      <c r="CI1348" s="920"/>
      <c r="CJ1348" s="920"/>
      <c r="CK1348" s="920"/>
      <c r="CL1348" s="920"/>
      <c r="CM1348" s="920"/>
      <c r="CN1348" s="920"/>
      <c r="CO1348" s="920"/>
      <c r="CP1348" s="920"/>
      <c r="CQ1348" s="920"/>
      <c r="CR1348" s="920"/>
      <c r="CS1348" s="920"/>
      <c r="CT1348" s="920"/>
      <c r="CU1348" s="920"/>
      <c r="CV1348" s="920"/>
    </row>
    <row r="1349" spans="3:100" ht="18.95" customHeight="1">
      <c r="C1349" s="920"/>
      <c r="D1349" s="920"/>
      <c r="E1349" s="920"/>
      <c r="H1349" s="935"/>
      <c r="I1349" s="2880" t="s">
        <v>1559</v>
      </c>
      <c r="J1349" s="2797" t="s">
        <v>2282</v>
      </c>
      <c r="K1349" s="2798"/>
      <c r="L1349" s="2798"/>
      <c r="M1349" s="2799"/>
      <c r="N1349" s="2797" t="s">
        <v>2062</v>
      </c>
      <c r="O1349" s="2798"/>
      <c r="P1349" s="2798"/>
      <c r="Q1349" s="2799"/>
      <c r="R1349" s="2880" t="s">
        <v>3420</v>
      </c>
      <c r="S1349" s="2810" t="s">
        <v>1630</v>
      </c>
      <c r="T1349" s="2882"/>
      <c r="U1349" s="2882"/>
      <c r="V1349" s="2882"/>
      <c r="W1349" s="2812"/>
      <c r="X1349" s="2810" t="s">
        <v>3091</v>
      </c>
      <c r="Y1349" s="2882"/>
      <c r="Z1349" s="2882"/>
      <c r="AA1349" s="2882"/>
      <c r="AB1349" s="2812"/>
      <c r="AC1349" s="2810" t="s">
        <v>2364</v>
      </c>
      <c r="AD1349" s="2882"/>
      <c r="AE1349" s="2882"/>
      <c r="AF1349" s="2882"/>
      <c r="AG1349" s="2812"/>
      <c r="AH1349" s="966" t="s">
        <v>2147</v>
      </c>
      <c r="AI1349" s="1361"/>
      <c r="AJ1349" s="930"/>
      <c r="AK1349" s="930"/>
      <c r="AL1349" s="930"/>
      <c r="AM1349" s="930"/>
      <c r="AN1349" s="930"/>
      <c r="AO1349" s="930"/>
      <c r="AP1349" s="931"/>
      <c r="AQ1349" s="929" t="s">
        <v>1586</v>
      </c>
      <c r="AR1349" s="930"/>
      <c r="AS1349" s="930"/>
      <c r="AT1349" s="930"/>
      <c r="AU1349" s="930"/>
      <c r="AV1349" s="930"/>
      <c r="AW1349" s="930"/>
      <c r="AX1349" s="930"/>
      <c r="AY1349" s="930"/>
      <c r="AZ1349" s="931"/>
      <c r="BA1349" s="930"/>
      <c r="BB1349" s="931"/>
      <c r="BC1349" s="1026"/>
      <c r="BD1349" s="1026"/>
      <c r="BE1349" s="1182"/>
      <c r="BF1349" s="2810" t="s">
        <v>2395</v>
      </c>
      <c r="BG1349" s="2811"/>
      <c r="BH1349" s="2812"/>
      <c r="BI1349" s="2314"/>
      <c r="BJ1349" s="937"/>
    </row>
    <row r="1350" spans="3:100" ht="18.95" customHeight="1">
      <c r="C1350" s="920"/>
      <c r="D1350" s="920"/>
      <c r="E1350" s="920"/>
      <c r="H1350" s="935"/>
      <c r="I1350" s="2881"/>
      <c r="J1350" s="2800"/>
      <c r="K1350" s="2801"/>
      <c r="L1350" s="2801"/>
      <c r="M1350" s="2802"/>
      <c r="N1350" s="2800"/>
      <c r="O1350" s="2801"/>
      <c r="P1350" s="2801"/>
      <c r="Q1350" s="2802"/>
      <c r="R1350" s="2881"/>
      <c r="S1350" s="2813"/>
      <c r="T1350" s="2814"/>
      <c r="U1350" s="2814"/>
      <c r="V1350" s="2814"/>
      <c r="W1350" s="2815"/>
      <c r="X1350" s="2813"/>
      <c r="Y1350" s="2814"/>
      <c r="Z1350" s="2814"/>
      <c r="AA1350" s="2814"/>
      <c r="AB1350" s="2815"/>
      <c r="AC1350" s="2813"/>
      <c r="AD1350" s="2814"/>
      <c r="AE1350" s="2814"/>
      <c r="AF1350" s="2814"/>
      <c r="AG1350" s="2815"/>
      <c r="AH1350" s="929" t="s">
        <v>3412</v>
      </c>
      <c r="AI1350" s="930"/>
      <c r="AJ1350" s="930"/>
      <c r="AK1350" s="929" t="s">
        <v>2138</v>
      </c>
      <c r="AL1350" s="930"/>
      <c r="AM1350" s="930"/>
      <c r="AN1350" s="929" t="s">
        <v>2139</v>
      </c>
      <c r="AO1350" s="930"/>
      <c r="AP1350" s="931"/>
      <c r="AQ1350" s="929" t="s">
        <v>699</v>
      </c>
      <c r="AR1350" s="930"/>
      <c r="AS1350" s="930"/>
      <c r="AT1350" s="931"/>
      <c r="AU1350" s="929" t="s">
        <v>700</v>
      </c>
      <c r="AV1350" s="930"/>
      <c r="AW1350" s="931"/>
      <c r="AX1350" s="929" t="s">
        <v>1697</v>
      </c>
      <c r="AY1350" s="930"/>
      <c r="AZ1350" s="930"/>
      <c r="BA1350" s="930"/>
      <c r="BB1350" s="931"/>
      <c r="BC1350" s="929" t="s">
        <v>2080</v>
      </c>
      <c r="BD1350" s="930"/>
      <c r="BE1350" s="931"/>
      <c r="BF1350" s="2813"/>
      <c r="BG1350" s="2814"/>
      <c r="BH1350" s="2815"/>
      <c r="BI1350" s="2315"/>
      <c r="BJ1350" s="937"/>
    </row>
    <row r="1351" spans="3:100" ht="18.95" customHeight="1">
      <c r="C1351" s="920"/>
      <c r="D1351" s="920"/>
      <c r="E1351" s="920"/>
      <c r="H1351" s="935"/>
      <c r="I1351" s="932" t="s">
        <v>737</v>
      </c>
      <c r="J1351" s="2865" t="s">
        <v>2276</v>
      </c>
      <c r="K1351" s="2866"/>
      <c r="L1351" s="2866"/>
      <c r="M1351" s="2867"/>
      <c r="N1351" s="2865" t="s">
        <v>1179</v>
      </c>
      <c r="O1351" s="2866"/>
      <c r="P1351" s="2866"/>
      <c r="Q1351" s="2867"/>
      <c r="R1351" s="932">
        <v>1</v>
      </c>
      <c r="S1351" s="917" t="s">
        <v>1844</v>
      </c>
      <c r="T1351" s="918"/>
      <c r="U1351" s="918"/>
      <c r="V1351" s="918"/>
      <c r="W1351" s="919"/>
      <c r="X1351" s="2890" t="s">
        <v>2351</v>
      </c>
      <c r="Y1351" s="2891"/>
      <c r="Z1351" s="2891"/>
      <c r="AA1351" s="2891"/>
      <c r="AB1351" s="2892"/>
      <c r="AC1351" s="2890" t="s">
        <v>3184</v>
      </c>
      <c r="AD1351" s="2891"/>
      <c r="AE1351" s="2891"/>
      <c r="AF1351" s="2891"/>
      <c r="AG1351" s="2892"/>
      <c r="AH1351" s="1388" t="s">
        <v>3410</v>
      </c>
      <c r="AI1351" s="955"/>
      <c r="AJ1351" s="955"/>
      <c r="AK1351" s="954" t="s">
        <v>1523</v>
      </c>
      <c r="AL1351" s="955"/>
      <c r="AM1351" s="955"/>
      <c r="AN1351" s="954" t="s">
        <v>1524</v>
      </c>
      <c r="AO1351" s="955"/>
      <c r="AP1351" s="971"/>
      <c r="AQ1351" s="2831" t="s">
        <v>2200</v>
      </c>
      <c r="AR1351" s="2808"/>
      <c r="AS1351" s="2808"/>
      <c r="AT1351" s="2809"/>
      <c r="AU1351" s="2831">
        <v>12345</v>
      </c>
      <c r="AV1351" s="2808"/>
      <c r="AW1351" s="2809"/>
      <c r="AX1351" s="2932" t="s">
        <v>3176</v>
      </c>
      <c r="AY1351" s="2933"/>
      <c r="AZ1351" s="2933"/>
      <c r="BA1351" s="2933"/>
      <c r="BB1351" s="2934"/>
      <c r="BC1351" s="2932" t="s">
        <v>3150</v>
      </c>
      <c r="BD1351" s="2933"/>
      <c r="BE1351" s="2934"/>
      <c r="BF1351" s="2932">
        <v>10</v>
      </c>
      <c r="BG1351" s="2933"/>
      <c r="BH1351" s="2934"/>
      <c r="BI1351" s="990" t="s">
        <v>1180</v>
      </c>
      <c r="BJ1351" s="937"/>
    </row>
    <row r="1352" spans="3:100" ht="18.95" customHeight="1">
      <c r="C1352" s="920"/>
      <c r="D1352" s="920"/>
      <c r="E1352" s="920"/>
      <c r="H1352" s="935"/>
      <c r="I1352" s="932" t="s">
        <v>737</v>
      </c>
      <c r="J1352" s="2865" t="s">
        <v>1526</v>
      </c>
      <c r="K1352" s="2866"/>
      <c r="L1352" s="2866"/>
      <c r="M1352" s="2867"/>
      <c r="N1352" s="2865" t="s">
        <v>1179</v>
      </c>
      <c r="O1352" s="2866"/>
      <c r="P1352" s="2866"/>
      <c r="Q1352" s="2867"/>
      <c r="R1352" s="932">
        <v>2</v>
      </c>
      <c r="S1352" s="917" t="s">
        <v>1844</v>
      </c>
      <c r="T1352" s="918"/>
      <c r="U1352" s="918"/>
      <c r="V1352" s="918"/>
      <c r="W1352" s="919"/>
      <c r="X1352" s="2890" t="s">
        <v>2351</v>
      </c>
      <c r="Y1352" s="2891"/>
      <c r="Z1352" s="2891"/>
      <c r="AA1352" s="2891"/>
      <c r="AB1352" s="2892"/>
      <c r="AC1352" s="2890" t="s">
        <v>3184</v>
      </c>
      <c r="AD1352" s="2891"/>
      <c r="AE1352" s="2891"/>
      <c r="AF1352" s="2891"/>
      <c r="AG1352" s="2892"/>
      <c r="AH1352" s="1388" t="s">
        <v>3410</v>
      </c>
      <c r="AI1352" s="955"/>
      <c r="AJ1352" s="955"/>
      <c r="AK1352" s="954" t="s">
        <v>1523</v>
      </c>
      <c r="AL1352" s="955"/>
      <c r="AM1352" s="955"/>
      <c r="AN1352" s="954" t="s">
        <v>1524</v>
      </c>
      <c r="AO1352" s="955"/>
      <c r="AP1352" s="971"/>
      <c r="AQ1352" s="2831" t="s">
        <v>2200</v>
      </c>
      <c r="AR1352" s="2808"/>
      <c r="AS1352" s="2808"/>
      <c r="AT1352" s="2809"/>
      <c r="AU1352" s="2831">
        <v>12345</v>
      </c>
      <c r="AV1352" s="2808"/>
      <c r="AW1352" s="2809"/>
      <c r="AX1352" s="2932" t="s">
        <v>3176</v>
      </c>
      <c r="AY1352" s="2933"/>
      <c r="AZ1352" s="2933"/>
      <c r="BA1352" s="2933"/>
      <c r="BB1352" s="2934"/>
      <c r="BC1352" s="2932" t="s">
        <v>3150</v>
      </c>
      <c r="BD1352" s="2933"/>
      <c r="BE1352" s="2934"/>
      <c r="BF1352" s="2932">
        <v>2</v>
      </c>
      <c r="BG1352" s="2933"/>
      <c r="BH1352" s="2934"/>
      <c r="BI1352" s="986"/>
      <c r="BJ1352" s="937"/>
    </row>
    <row r="1353" spans="3:100" ht="5.0999999999999996" customHeight="1">
      <c r="C1353" s="920"/>
      <c r="D1353" s="920"/>
      <c r="E1353" s="920"/>
      <c r="H1353" s="935"/>
      <c r="I1353" s="1230"/>
      <c r="J1353" s="1419"/>
      <c r="K1353" s="1419"/>
      <c r="L1353" s="1419"/>
      <c r="M1353" s="1419"/>
      <c r="N1353" s="920"/>
      <c r="O1353" s="920"/>
      <c r="P1353" s="920"/>
      <c r="Q1353" s="920"/>
      <c r="S1353" s="920"/>
      <c r="T1353" s="920"/>
      <c r="U1353" s="920"/>
      <c r="V1353" s="920"/>
      <c r="W1353" s="920"/>
      <c r="AB1353" s="920"/>
      <c r="AG1353" s="920"/>
      <c r="AH1353" s="1421"/>
      <c r="AI1353" s="911"/>
      <c r="AJ1353" s="911"/>
      <c r="AK1353" s="911"/>
      <c r="AL1353" s="911"/>
      <c r="AM1353" s="911"/>
      <c r="AN1353" s="911"/>
      <c r="AO1353" s="911"/>
      <c r="AP1353" s="911"/>
      <c r="AQ1353" s="1230"/>
      <c r="AR1353" s="1230"/>
      <c r="AS1353" s="1230"/>
      <c r="AT1353" s="1230"/>
      <c r="AU1353" s="1230"/>
      <c r="AV1353" s="1230"/>
      <c r="AW1353" s="1230"/>
      <c r="AX1353" s="1230"/>
      <c r="AY1353" s="1230"/>
      <c r="AZ1353" s="1230"/>
      <c r="BA1353" s="1230"/>
      <c r="BB1353" s="1230"/>
      <c r="BC1353" s="1230"/>
      <c r="BD1353" s="1230"/>
      <c r="BE1353" s="1230"/>
      <c r="BF1353" s="1230"/>
      <c r="BG1353" s="1230"/>
      <c r="BH1353" s="1230"/>
      <c r="BI1353" s="2331"/>
      <c r="BJ1353" s="937"/>
    </row>
    <row r="1354" spans="3:100" ht="5.0999999999999996" customHeight="1">
      <c r="C1354" s="920"/>
      <c r="D1354" s="920"/>
      <c r="E1354" s="920"/>
      <c r="H1354" s="935"/>
      <c r="I1354" s="977"/>
      <c r="J1354" s="977"/>
      <c r="K1354" s="977"/>
      <c r="L1354" s="977"/>
      <c r="M1354" s="977"/>
      <c r="N1354" s="977"/>
      <c r="O1354" s="977"/>
      <c r="P1354" s="977"/>
      <c r="Q1354" s="977"/>
      <c r="R1354" s="977"/>
      <c r="S1354" s="977"/>
      <c r="T1354" s="977"/>
      <c r="U1354" s="977"/>
      <c r="V1354" s="977"/>
      <c r="W1354" s="977"/>
      <c r="X1354" s="977"/>
      <c r="Y1354" s="977"/>
      <c r="Z1354" s="977"/>
      <c r="AA1354" s="977"/>
      <c r="AB1354" s="977"/>
      <c r="AC1354" s="977"/>
      <c r="AD1354" s="977"/>
      <c r="AE1354" s="977"/>
      <c r="AF1354" s="977"/>
      <c r="AG1354" s="977"/>
      <c r="AH1354" s="977"/>
      <c r="AI1354" s="977"/>
      <c r="AJ1354" s="977"/>
      <c r="AK1354" s="977"/>
      <c r="AL1354" s="977"/>
      <c r="AM1354" s="977"/>
      <c r="AN1354" s="977"/>
      <c r="AO1354" s="977"/>
      <c r="AP1354" s="977"/>
      <c r="AQ1354" s="977"/>
      <c r="AR1354" s="977"/>
      <c r="AS1354" s="977"/>
      <c r="AT1354" s="977"/>
      <c r="AU1354" s="977"/>
      <c r="AV1354" s="977"/>
      <c r="AW1354" s="977"/>
      <c r="AX1354" s="977"/>
      <c r="AY1354" s="977"/>
      <c r="AZ1354" s="977"/>
      <c r="BA1354" s="977"/>
      <c r="BB1354" s="977"/>
      <c r="BC1354" s="977"/>
      <c r="BD1354" s="977"/>
      <c r="BE1354" s="977"/>
      <c r="BF1354" s="977"/>
      <c r="BG1354" s="977"/>
      <c r="BH1354" s="977"/>
      <c r="BI1354" s="977"/>
      <c r="BJ1354" s="937"/>
    </row>
    <row r="1355" spans="3:100" ht="18.95" customHeight="1">
      <c r="C1355" s="920"/>
      <c r="D1355" s="920"/>
      <c r="E1355" s="920"/>
      <c r="H1355" s="935"/>
      <c r="I1355" s="1372"/>
      <c r="J1355" s="1372"/>
      <c r="K1355" s="1372"/>
      <c r="L1355" s="1372"/>
      <c r="M1355" s="1372"/>
      <c r="N1355" s="1372"/>
      <c r="O1355" s="1372"/>
      <c r="P1355" s="1372"/>
      <c r="Q1355" s="1372"/>
      <c r="R1355" s="1372"/>
      <c r="S1355" s="1372"/>
      <c r="T1355" s="1372"/>
      <c r="U1355" s="1372"/>
      <c r="V1355" s="1372"/>
      <c r="W1355" s="1372"/>
      <c r="X1355" s="1372"/>
      <c r="Y1355" s="1372"/>
      <c r="Z1355" s="1372"/>
      <c r="AA1355" s="1372"/>
      <c r="AB1355" s="1372"/>
      <c r="AC1355" s="1372"/>
      <c r="AD1355" s="1372"/>
      <c r="AE1355" s="1372"/>
      <c r="AF1355" s="1372"/>
      <c r="AG1355" s="1372"/>
      <c r="AH1355" s="1372"/>
      <c r="AI1355" s="1372"/>
      <c r="AJ1355" s="1372"/>
      <c r="AK1355" s="1372"/>
      <c r="AL1355" s="1372"/>
      <c r="AM1355" s="1372"/>
      <c r="AN1355" s="1372"/>
      <c r="AO1355" s="1372"/>
      <c r="AP1355" s="1372"/>
      <c r="AQ1355" s="1372"/>
      <c r="AR1355" s="1372"/>
      <c r="AS1355" s="1372"/>
      <c r="AT1355" s="1372"/>
      <c r="AU1355" s="1372"/>
      <c r="AV1355" s="1372"/>
      <c r="AW1355" s="1372"/>
      <c r="AX1355" s="1372"/>
      <c r="AY1355" s="1372"/>
      <c r="AZ1355" s="1372"/>
      <c r="BA1355" s="1372"/>
      <c r="BB1355" s="1372"/>
      <c r="BC1355" s="978" t="s">
        <v>1557</v>
      </c>
      <c r="BD1355" s="978"/>
      <c r="BE1355" s="978"/>
      <c r="BF1355" s="2883">
        <f>BF1351+BF1352</f>
        <v>12</v>
      </c>
      <c r="BG1355" s="2884"/>
      <c r="BH1355" s="2885"/>
      <c r="BI1355" s="1372"/>
      <c r="BJ1355" s="937"/>
    </row>
    <row r="1356" spans="3:100" ht="5.0999999999999996" customHeight="1">
      <c r="C1356" s="920"/>
      <c r="D1356" s="920"/>
      <c r="E1356" s="920"/>
      <c r="H1356" s="935"/>
      <c r="I1356" s="977"/>
      <c r="J1356" s="977"/>
      <c r="K1356" s="977"/>
      <c r="L1356" s="977"/>
      <c r="M1356" s="977"/>
      <c r="N1356" s="977"/>
      <c r="O1356" s="977"/>
      <c r="P1356" s="977"/>
      <c r="Q1356" s="977"/>
      <c r="R1356" s="977"/>
      <c r="S1356" s="977"/>
      <c r="T1356" s="977"/>
      <c r="U1356" s="977"/>
      <c r="V1356" s="977"/>
      <c r="W1356" s="977"/>
      <c r="X1356" s="977"/>
      <c r="Y1356" s="977"/>
      <c r="Z1356" s="977"/>
      <c r="AA1356" s="977"/>
      <c r="AB1356" s="977"/>
      <c r="AC1356" s="977"/>
      <c r="AD1356" s="977"/>
      <c r="AE1356" s="977"/>
      <c r="AF1356" s="977"/>
      <c r="AG1356" s="977"/>
      <c r="AH1356" s="977"/>
      <c r="AI1356" s="977"/>
      <c r="AJ1356" s="977"/>
      <c r="AK1356" s="977"/>
      <c r="AL1356" s="977"/>
      <c r="AM1356" s="977"/>
      <c r="AN1356" s="977"/>
      <c r="AO1356" s="977"/>
      <c r="AP1356" s="977"/>
      <c r="AQ1356" s="977"/>
      <c r="AR1356" s="977"/>
      <c r="AS1356" s="977"/>
      <c r="AT1356" s="977"/>
      <c r="AU1356" s="977"/>
      <c r="AV1356" s="977"/>
      <c r="AW1356" s="977"/>
      <c r="AX1356" s="977"/>
      <c r="AY1356" s="977"/>
      <c r="AZ1356" s="977"/>
      <c r="BA1356" s="977"/>
      <c r="BB1356" s="977"/>
      <c r="BC1356" s="977"/>
      <c r="BD1356" s="977"/>
      <c r="BE1356" s="977"/>
      <c r="BF1356" s="977"/>
      <c r="BG1356" s="977"/>
      <c r="BH1356" s="977"/>
      <c r="BI1356" s="977"/>
      <c r="BJ1356" s="937"/>
    </row>
    <row r="1357" spans="3:100" ht="9.9499999999999993" customHeight="1">
      <c r="C1357" s="920"/>
      <c r="D1357" s="920"/>
      <c r="E1357" s="920"/>
      <c r="H1357" s="936"/>
      <c r="I1357" s="939"/>
      <c r="J1357" s="939"/>
      <c r="K1357" s="939"/>
      <c r="L1357" s="939"/>
      <c r="M1357" s="939"/>
      <c r="N1357" s="939"/>
      <c r="O1357" s="939"/>
      <c r="P1357" s="939"/>
      <c r="Q1357" s="939"/>
      <c r="R1357" s="939"/>
      <c r="S1357" s="939"/>
      <c r="T1357" s="939"/>
      <c r="U1357" s="939"/>
      <c r="V1357" s="939"/>
      <c r="W1357" s="939"/>
      <c r="X1357" s="939"/>
      <c r="Y1357" s="939"/>
      <c r="Z1357" s="939"/>
      <c r="AA1357" s="939"/>
      <c r="AB1357" s="939"/>
      <c r="AC1357" s="939"/>
      <c r="AD1357" s="939"/>
      <c r="AE1357" s="939"/>
      <c r="AF1357" s="939"/>
      <c r="AG1357" s="939"/>
      <c r="AH1357" s="939"/>
      <c r="AI1357" s="939"/>
      <c r="AJ1357" s="939"/>
      <c r="AK1357" s="939"/>
      <c r="AL1357" s="939"/>
      <c r="AM1357" s="939"/>
      <c r="AN1357" s="939"/>
      <c r="AO1357" s="939"/>
      <c r="AP1357" s="939"/>
      <c r="AQ1357" s="939"/>
      <c r="AR1357" s="939"/>
      <c r="AS1357" s="939"/>
      <c r="AT1357" s="939"/>
      <c r="AU1357" s="939"/>
      <c r="AV1357" s="939"/>
      <c r="AW1357" s="939"/>
      <c r="AX1357" s="939"/>
      <c r="AY1357" s="939"/>
      <c r="AZ1357" s="939"/>
      <c r="BA1357" s="939"/>
      <c r="BB1357" s="521"/>
      <c r="BC1357" s="521"/>
      <c r="BD1357" s="521"/>
      <c r="BE1357" s="521"/>
      <c r="BF1357" s="521"/>
      <c r="BG1357" s="521"/>
      <c r="BH1357" s="521"/>
      <c r="BI1357" s="521"/>
      <c r="BJ1357" s="1390"/>
      <c r="BK1357"/>
      <c r="BL1357"/>
      <c r="BM1357"/>
      <c r="BN1357"/>
      <c r="BO1357"/>
      <c r="BP1357"/>
      <c r="BQ1357"/>
      <c r="BR1357"/>
    </row>
    <row r="1358" spans="3:100" ht="18.95" customHeight="1">
      <c r="I1358" s="1050"/>
      <c r="J1358" s="920"/>
      <c r="K1358" s="920"/>
      <c r="L1358" s="920"/>
      <c r="M1358" s="920"/>
      <c r="N1358" s="920"/>
      <c r="O1358" s="920"/>
      <c r="P1358" s="920"/>
      <c r="Q1358" s="920"/>
      <c r="R1358" s="920"/>
      <c r="S1358" s="920"/>
      <c r="T1358" s="920"/>
      <c r="U1358" s="920"/>
      <c r="V1358" s="920"/>
      <c r="W1358" s="920"/>
      <c r="X1358" s="920"/>
      <c r="Y1358" s="920"/>
      <c r="Z1358" s="920"/>
      <c r="AA1358" s="920"/>
      <c r="AB1358" s="920"/>
      <c r="AC1358" s="920"/>
      <c r="AD1358" s="920"/>
      <c r="AE1358" s="920"/>
      <c r="AF1358" s="920"/>
      <c r="AG1358" s="920"/>
      <c r="BB1358"/>
      <c r="BC1358"/>
      <c r="BD1358"/>
      <c r="BE1358"/>
      <c r="BF1358"/>
      <c r="BG1358"/>
      <c r="BH1358"/>
      <c r="BI1358"/>
    </row>
    <row r="1359" spans="3:100" ht="18.95" customHeight="1">
      <c r="I1359" s="956"/>
      <c r="BW1359" s="920"/>
    </row>
    <row r="1360" spans="3:100" ht="18.95" customHeight="1">
      <c r="G1360" s="924" t="s">
        <v>2400</v>
      </c>
      <c r="J1360" s="488"/>
      <c r="R1360" s="1052" t="s">
        <v>3526</v>
      </c>
      <c r="S1360" s="488"/>
    </row>
    <row r="1362" spans="7:86" ht="5.0999999999999996" customHeight="1">
      <c r="G1362"/>
      <c r="H1362"/>
      <c r="I1362" s="2331"/>
      <c r="J1362" s="2326"/>
      <c r="K1362" s="2327"/>
      <c r="L1362" s="2327"/>
      <c r="M1362" s="2327"/>
      <c r="N1362" s="2327"/>
      <c r="O1362" s="2327"/>
      <c r="P1362" s="2327"/>
      <c r="Q1362" s="2328"/>
      <c r="R1362" s="2331"/>
      <c r="S1362" s="2331"/>
      <c r="T1362" s="2331"/>
      <c r="U1362" s="2331"/>
      <c r="V1362" s="2331"/>
      <c r="W1362" s="2331"/>
      <c r="X1362" s="2331"/>
      <c r="Y1362" s="920"/>
      <c r="Z1362" s="920"/>
      <c r="AE1362" s="920"/>
      <c r="AO1362" s="920"/>
      <c r="AP1362" s="920"/>
      <c r="AQ1362" s="920"/>
    </row>
    <row r="1363" spans="7:86" ht="18.95" customHeight="1">
      <c r="G1363"/>
      <c r="H1363"/>
      <c r="I1363" s="2331"/>
      <c r="J1363" s="907" t="s">
        <v>1843</v>
      </c>
      <c r="K1363" s="908"/>
      <c r="L1363" s="908"/>
      <c r="M1363" s="908"/>
      <c r="N1363" s="908"/>
      <c r="O1363" s="908"/>
      <c r="P1363" s="908"/>
      <c r="Q1363" s="909"/>
      <c r="R1363" s="1020" t="s">
        <v>3160</v>
      </c>
      <c r="S1363" s="1021"/>
      <c r="T1363" s="1021"/>
      <c r="U1363" s="1021"/>
      <c r="V1363" s="1022"/>
      <c r="W1363" s="1021"/>
      <c r="X1363" s="1493" t="s">
        <v>3159</v>
      </c>
      <c r="Y1363" s="1021"/>
      <c r="Z1363" s="1021"/>
      <c r="AA1363" s="1021"/>
      <c r="AB1363" s="1022"/>
      <c r="AC1363" s="1023"/>
      <c r="AD1363" s="920"/>
      <c r="AE1363" s="920"/>
      <c r="AF1363" s="920"/>
      <c r="AG1363" s="920"/>
      <c r="AH1363" s="920"/>
      <c r="AI1363" s="920"/>
      <c r="AJ1363" s="920"/>
      <c r="AK1363" s="920"/>
      <c r="AL1363" s="920"/>
      <c r="AM1363" s="920"/>
      <c r="AN1363" s="920"/>
      <c r="AR1363" s="920"/>
      <c r="AS1363" s="920"/>
      <c r="AT1363" s="920"/>
      <c r="AU1363" s="920"/>
      <c r="AV1363" s="920"/>
      <c r="AW1363" s="920"/>
      <c r="AX1363" s="920"/>
      <c r="AY1363" s="920"/>
      <c r="AZ1363" s="920"/>
      <c r="BA1363" s="920"/>
      <c r="BB1363" s="920"/>
      <c r="BC1363" s="920"/>
      <c r="BH1363" s="920"/>
      <c r="BI1363" s="920"/>
      <c r="BJ1363" s="920"/>
      <c r="BK1363" s="920"/>
      <c r="BL1363" s="920"/>
      <c r="BM1363" s="920"/>
      <c r="BN1363" s="920"/>
      <c r="BO1363" s="920"/>
      <c r="BP1363" s="920"/>
      <c r="BQ1363" s="920"/>
      <c r="BR1363" s="920"/>
      <c r="BS1363" s="920"/>
      <c r="BT1363" s="920"/>
      <c r="BU1363" s="920"/>
      <c r="BV1363" s="920"/>
      <c r="BW1363" s="920"/>
      <c r="BX1363" s="920"/>
      <c r="BY1363" s="920"/>
      <c r="BZ1363" s="920"/>
      <c r="CA1363" s="920"/>
      <c r="CB1363" s="920"/>
      <c r="CC1363" s="920"/>
      <c r="CD1363" s="920"/>
      <c r="CE1363" s="920"/>
      <c r="CF1363" s="920"/>
      <c r="CG1363" s="920"/>
      <c r="CH1363" s="920"/>
    </row>
    <row r="1364" spans="7:86" ht="9.9499999999999993" customHeight="1">
      <c r="G1364"/>
      <c r="H1364"/>
      <c r="I1364" s="916"/>
      <c r="J1364" s="2331"/>
      <c r="K1364" s="2331"/>
      <c r="L1364" s="2331"/>
      <c r="M1364" s="2331"/>
      <c r="N1364" s="2331"/>
      <c r="O1364" s="2331"/>
      <c r="P1364" s="2331"/>
      <c r="Q1364" s="2331"/>
      <c r="R1364" s="914"/>
      <c r="S1364" s="914"/>
      <c r="T1364" s="914"/>
      <c r="U1364" s="914"/>
      <c r="V1364" s="914"/>
      <c r="W1364" s="914"/>
      <c r="X1364" s="914"/>
      <c r="Y1364" s="941"/>
      <c r="Z1364" s="941"/>
      <c r="AA1364" s="941"/>
      <c r="AB1364" s="941"/>
      <c r="AC1364" s="941"/>
      <c r="AD1364" s="941"/>
      <c r="AE1364" s="941"/>
      <c r="AF1364" s="941"/>
      <c r="AG1364" s="941"/>
      <c r="AH1364" s="941"/>
      <c r="AI1364" s="941"/>
      <c r="AJ1364" s="941"/>
      <c r="AK1364" s="941"/>
      <c r="AL1364" s="941"/>
      <c r="AM1364" s="941"/>
      <c r="AN1364" s="941"/>
      <c r="AO1364" s="941"/>
      <c r="AP1364" s="941"/>
      <c r="AQ1364" s="941"/>
      <c r="AR1364" s="941"/>
      <c r="AS1364" s="941"/>
      <c r="AT1364" s="941"/>
      <c r="AU1364" s="941"/>
      <c r="AV1364" s="941"/>
      <c r="AW1364" s="941"/>
      <c r="AX1364" s="941"/>
      <c r="AY1364" s="941"/>
      <c r="AZ1364" s="941"/>
      <c r="BA1364" s="941"/>
      <c r="BB1364" s="941"/>
      <c r="BC1364" s="941"/>
      <c r="BD1364" s="941"/>
      <c r="BE1364" s="941"/>
      <c r="BF1364" s="941"/>
      <c r="BG1364" s="941"/>
      <c r="BH1364" s="942"/>
      <c r="BI1364" s="920"/>
      <c r="BJ1364" s="920"/>
      <c r="BK1364" s="920"/>
      <c r="BL1364" s="920"/>
      <c r="BM1364" s="920"/>
      <c r="BN1364" s="920"/>
      <c r="BO1364" s="920"/>
      <c r="BP1364" s="920"/>
      <c r="BQ1364" s="920"/>
      <c r="BR1364" s="920"/>
      <c r="BS1364" s="920"/>
      <c r="BT1364" s="920"/>
      <c r="BU1364" s="920"/>
      <c r="BV1364" s="920"/>
      <c r="BW1364" s="920"/>
      <c r="BX1364" s="920"/>
      <c r="BY1364" s="920"/>
      <c r="BZ1364" s="920"/>
      <c r="CA1364" s="920"/>
      <c r="CB1364" s="920"/>
      <c r="CC1364" s="920"/>
      <c r="CD1364" s="920"/>
      <c r="CE1364" s="920"/>
      <c r="CF1364" s="920"/>
      <c r="CG1364" s="920"/>
      <c r="CH1364" s="920"/>
    </row>
    <row r="1365" spans="7:86" s="920" customFormat="1" ht="18.95" customHeight="1">
      <c r="I1365" s="935"/>
      <c r="J1365" s="910" t="s">
        <v>1673</v>
      </c>
      <c r="K1365" s="752"/>
      <c r="L1365" s="938"/>
      <c r="M1365" s="938"/>
      <c r="N1365" s="2890" t="s">
        <v>1179</v>
      </c>
      <c r="O1365" s="2891"/>
      <c r="P1365" s="2891"/>
      <c r="Q1365" s="2892"/>
      <c r="R1365" s="986" t="s">
        <v>1180</v>
      </c>
      <c r="S1365" s="920" t="s">
        <v>737</v>
      </c>
      <c r="T1365" s="951" t="s">
        <v>1539</v>
      </c>
      <c r="X1365" s="1056" t="s">
        <v>1864</v>
      </c>
      <c r="Y1365" s="1056"/>
      <c r="Z1365" s="938"/>
      <c r="AA1365" s="1154" t="s">
        <v>1845</v>
      </c>
      <c r="AB1365" s="1155"/>
      <c r="AC1365" s="1155"/>
      <c r="AD1365" s="1155"/>
      <c r="AE1365" s="1155"/>
      <c r="AF1365" s="1156"/>
      <c r="AG1365" s="986" t="s">
        <v>1770</v>
      </c>
      <c r="AQ1365" s="926" t="s">
        <v>1712</v>
      </c>
      <c r="AR1365" s="927"/>
      <c r="AS1365" s="928"/>
      <c r="AT1365" s="926" t="s">
        <v>1711</v>
      </c>
      <c r="AU1365" s="927"/>
      <c r="AV1365" s="928"/>
      <c r="AW1365" s="926" t="s">
        <v>1778</v>
      </c>
      <c r="AX1365" s="927"/>
      <c r="AY1365" s="928"/>
      <c r="AZ1365" s="926" t="s">
        <v>3047</v>
      </c>
      <c r="BA1365" s="927"/>
      <c r="BB1365" s="928"/>
      <c r="BH1365" s="937"/>
    </row>
    <row r="1366" spans="7:86" s="920" customFormat="1" ht="18.95" customHeight="1">
      <c r="I1366" s="935"/>
      <c r="J1366" s="1057"/>
      <c r="BH1366" s="937"/>
    </row>
    <row r="1367" spans="7:86" s="920" customFormat="1" ht="18.95" customHeight="1">
      <c r="I1367" s="935"/>
      <c r="J1367" s="988" t="s">
        <v>1674</v>
      </c>
      <c r="BH1367" s="937"/>
    </row>
    <row r="1368" spans="7:86" s="920" customFormat="1" ht="9.9499999999999993" customHeight="1">
      <c r="I1368" s="935"/>
      <c r="J1368" s="1057"/>
      <c r="BH1368" s="937"/>
    </row>
    <row r="1369" spans="7:86" s="920" customFormat="1" ht="18.95" customHeight="1">
      <c r="I1369" s="935"/>
      <c r="J1369" s="949" t="s">
        <v>1865</v>
      </c>
      <c r="K1369" s="910"/>
      <c r="L1369" s="910"/>
      <c r="M1369" s="752"/>
      <c r="N1369" s="2868" t="s">
        <v>3410</v>
      </c>
      <c r="O1369" s="2869"/>
      <c r="P1369" s="2870"/>
      <c r="Q1369" s="946" t="s">
        <v>1115</v>
      </c>
      <c r="R1369" s="2865" t="s">
        <v>1523</v>
      </c>
      <c r="S1369" s="2866"/>
      <c r="T1369" s="2867"/>
      <c r="U1369" s="946" t="s">
        <v>1115</v>
      </c>
      <c r="V1369" s="2865" t="s">
        <v>1524</v>
      </c>
      <c r="W1369" s="2866"/>
      <c r="X1369" s="2867"/>
      <c r="Y1369" s="946" t="s">
        <v>1115</v>
      </c>
      <c r="AX1369" s="1237"/>
      <c r="BH1369" s="937"/>
    </row>
    <row r="1370" spans="7:86" s="920" customFormat="1" ht="9.9499999999999993" customHeight="1">
      <c r="I1370" s="935"/>
      <c r="J1370" s="2325"/>
      <c r="BH1370" s="937"/>
    </row>
    <row r="1371" spans="7:86" s="920" customFormat="1" ht="18.95" customHeight="1">
      <c r="I1371" s="935"/>
      <c r="J1371" s="949" t="s">
        <v>1791</v>
      </c>
      <c r="K1371" s="981"/>
      <c r="L1371" s="981"/>
      <c r="M1371" s="938"/>
      <c r="N1371" s="982" t="s">
        <v>1521</v>
      </c>
      <c r="O1371" s="983"/>
      <c r="P1371" s="983"/>
      <c r="Q1371" s="983"/>
      <c r="R1371" s="986" t="s">
        <v>912</v>
      </c>
      <c r="S1371" s="910" t="s">
        <v>1682</v>
      </c>
      <c r="T1371" s="910"/>
      <c r="U1371" s="981"/>
      <c r="V1371" s="982" t="s">
        <v>1521</v>
      </c>
      <c r="W1371" s="983"/>
      <c r="X1371" s="983"/>
      <c r="Y1371" s="983"/>
      <c r="Z1371" s="984"/>
      <c r="AA1371" s="986" t="s">
        <v>912</v>
      </c>
      <c r="AB1371" s="910" t="s">
        <v>1789</v>
      </c>
      <c r="AC1371" s="981"/>
      <c r="AD1371" s="938"/>
      <c r="AE1371" s="982" t="s">
        <v>1521</v>
      </c>
      <c r="AF1371" s="983"/>
      <c r="AG1371" s="983"/>
      <c r="AH1371" s="983"/>
      <c r="AI1371" s="946" t="s">
        <v>1115</v>
      </c>
      <c r="AK1371" s="1452" t="s">
        <v>3091</v>
      </c>
      <c r="AL1371" s="1056"/>
      <c r="AM1371" s="1056"/>
      <c r="AN1371" s="1056"/>
      <c r="AO1371" s="982" t="s">
        <v>1848</v>
      </c>
      <c r="AP1371" s="983"/>
      <c r="AQ1371" s="983"/>
      <c r="AR1371" s="983"/>
      <c r="AS1371" s="984"/>
      <c r="AU1371" s="1452" t="s">
        <v>2364</v>
      </c>
      <c r="AV1371" s="1056"/>
      <c r="AW1371" s="1056"/>
      <c r="AX1371" s="982" t="s">
        <v>1848</v>
      </c>
      <c r="AY1371" s="983"/>
      <c r="AZ1371" s="983"/>
      <c r="BA1371" s="983"/>
      <c r="BB1371" s="984"/>
      <c r="BH1371" s="937"/>
    </row>
    <row r="1372" spans="7:86" s="920" customFormat="1" ht="9.9499999999999993" customHeight="1">
      <c r="I1372" s="935"/>
      <c r="J1372" s="988"/>
      <c r="BH1372" s="937"/>
    </row>
    <row r="1373" spans="7:86" s="920" customFormat="1" ht="18.95" customHeight="1">
      <c r="I1373" s="935"/>
      <c r="J1373" s="2880" t="s">
        <v>1559</v>
      </c>
      <c r="K1373" s="2810" t="s">
        <v>3090</v>
      </c>
      <c r="L1373" s="2811"/>
      <c r="M1373" s="2811"/>
      <c r="N1373" s="2812"/>
      <c r="O1373" s="2810" t="s">
        <v>2364</v>
      </c>
      <c r="P1373" s="2811"/>
      <c r="Q1373" s="2811"/>
      <c r="R1373" s="2812"/>
      <c r="S1373" s="2810" t="s">
        <v>3089</v>
      </c>
      <c r="T1373" s="2811"/>
      <c r="U1373" s="2811"/>
      <c r="V1373" s="2812"/>
      <c r="W1373" s="2797" t="s">
        <v>1864</v>
      </c>
      <c r="X1373" s="2798"/>
      <c r="Y1373" s="2798"/>
      <c r="Z1373" s="2798"/>
      <c r="AA1373" s="2799"/>
      <c r="AB1373" s="966" t="s">
        <v>2147</v>
      </c>
      <c r="AC1373" s="1361"/>
      <c r="AD1373" s="930"/>
      <c r="AE1373" s="930"/>
      <c r="AF1373" s="930"/>
      <c r="AG1373" s="930"/>
      <c r="AH1373" s="930"/>
      <c r="AI1373" s="930"/>
      <c r="AJ1373" s="931"/>
      <c r="AK1373" s="929" t="s">
        <v>1586</v>
      </c>
      <c r="AL1373" s="930"/>
      <c r="AM1373" s="930"/>
      <c r="AN1373" s="930"/>
      <c r="AO1373" s="930"/>
      <c r="AP1373" s="930"/>
      <c r="AQ1373" s="930"/>
      <c r="AR1373" s="930"/>
      <c r="AS1373" s="930"/>
      <c r="AT1373" s="931"/>
      <c r="AU1373" s="930"/>
      <c r="AV1373" s="931"/>
      <c r="AW1373" s="2797" t="s">
        <v>1771</v>
      </c>
      <c r="AX1373" s="2799"/>
      <c r="AY1373" s="1157" t="s">
        <v>1775</v>
      </c>
      <c r="AZ1373" s="1158"/>
      <c r="BA1373" s="1159"/>
      <c r="BB1373" s="2314"/>
      <c r="BH1373" s="937"/>
    </row>
    <row r="1374" spans="7:86" s="920" customFormat="1" ht="18.95" customHeight="1">
      <c r="I1374" s="935"/>
      <c r="J1374" s="2881"/>
      <c r="K1374" s="2813"/>
      <c r="L1374" s="2814"/>
      <c r="M1374" s="2814"/>
      <c r="N1374" s="2815"/>
      <c r="O1374" s="2813"/>
      <c r="P1374" s="2814"/>
      <c r="Q1374" s="2814"/>
      <c r="R1374" s="2815"/>
      <c r="S1374" s="2813"/>
      <c r="T1374" s="2814"/>
      <c r="U1374" s="2814"/>
      <c r="V1374" s="2815"/>
      <c r="W1374" s="2800"/>
      <c r="X1374" s="2801"/>
      <c r="Y1374" s="2801"/>
      <c r="Z1374" s="2801"/>
      <c r="AA1374" s="2802"/>
      <c r="AB1374" s="929" t="s">
        <v>3412</v>
      </c>
      <c r="AC1374" s="930"/>
      <c r="AD1374" s="930"/>
      <c r="AE1374" s="929" t="s">
        <v>2138</v>
      </c>
      <c r="AF1374" s="930"/>
      <c r="AG1374" s="930"/>
      <c r="AH1374" s="929" t="s">
        <v>2139</v>
      </c>
      <c r="AI1374" s="930"/>
      <c r="AJ1374" s="931"/>
      <c r="AK1374" s="929" t="s">
        <v>699</v>
      </c>
      <c r="AL1374" s="930"/>
      <c r="AM1374" s="930"/>
      <c r="AN1374" s="931"/>
      <c r="AO1374" s="929" t="s">
        <v>700</v>
      </c>
      <c r="AP1374" s="930"/>
      <c r="AQ1374" s="931"/>
      <c r="AR1374" s="929" t="s">
        <v>1697</v>
      </c>
      <c r="AS1374" s="930"/>
      <c r="AT1374" s="930"/>
      <c r="AU1374" s="930"/>
      <c r="AV1374" s="931"/>
      <c r="AW1374" s="2800"/>
      <c r="AX1374" s="2802"/>
      <c r="AY1374" s="1227" t="s">
        <v>1847</v>
      </c>
      <c r="AZ1374" s="1160"/>
      <c r="BA1374" s="1161"/>
      <c r="BB1374" s="2315"/>
      <c r="BH1374" s="937"/>
    </row>
    <row r="1375" spans="7:86" s="920" customFormat="1" ht="18.95" customHeight="1">
      <c r="I1375" s="935"/>
      <c r="J1375" s="1387" t="s">
        <v>1759</v>
      </c>
      <c r="K1375" s="982" t="s">
        <v>1867</v>
      </c>
      <c r="L1375" s="983"/>
      <c r="M1375" s="983"/>
      <c r="N1375" s="984"/>
      <c r="O1375" s="982" t="s">
        <v>1848</v>
      </c>
      <c r="P1375" s="983"/>
      <c r="Q1375" s="983"/>
      <c r="R1375" s="984"/>
      <c r="S1375" s="982" t="s">
        <v>2443</v>
      </c>
      <c r="T1375" s="983"/>
      <c r="U1375" s="983"/>
      <c r="V1375" s="984"/>
      <c r="W1375" s="1029" t="s">
        <v>1844</v>
      </c>
      <c r="X1375" s="1027"/>
      <c r="Y1375" s="1027"/>
      <c r="Z1375" s="1027"/>
      <c r="AA1375" s="1028"/>
      <c r="AB1375" s="1388" t="s">
        <v>3410</v>
      </c>
      <c r="AC1375" s="955"/>
      <c r="AD1375" s="955"/>
      <c r="AE1375" s="954" t="s">
        <v>1523</v>
      </c>
      <c r="AF1375" s="955"/>
      <c r="AG1375" s="955"/>
      <c r="AH1375" s="954" t="s">
        <v>1524</v>
      </c>
      <c r="AI1375" s="955"/>
      <c r="AJ1375" s="971"/>
      <c r="AK1375" s="982" t="s">
        <v>1689</v>
      </c>
      <c r="AL1375" s="983"/>
      <c r="AM1375" s="983"/>
      <c r="AN1375" s="983"/>
      <c r="AO1375" s="1080">
        <v>241657</v>
      </c>
      <c r="AP1375" s="983"/>
      <c r="AQ1375" s="984"/>
      <c r="AR1375" s="1080" t="s">
        <v>1691</v>
      </c>
      <c r="AS1375" s="983"/>
      <c r="AT1375" s="983"/>
      <c r="AU1375" s="983"/>
      <c r="AV1375" s="984"/>
      <c r="AW1375" s="982" t="s">
        <v>1772</v>
      </c>
      <c r="AX1375" s="984"/>
      <c r="AY1375" s="1029">
        <v>14</v>
      </c>
      <c r="AZ1375" s="1027"/>
      <c r="BA1375" s="1028"/>
      <c r="BB1375" s="990" t="s">
        <v>1180</v>
      </c>
      <c r="BH1375" s="937"/>
    </row>
    <row r="1376" spans="7:86" s="920" customFormat="1" ht="18.95" customHeight="1">
      <c r="I1376" s="935"/>
      <c r="J1376" s="1387" t="s">
        <v>1759</v>
      </c>
      <c r="K1376" s="982" t="s">
        <v>1867</v>
      </c>
      <c r="L1376" s="983"/>
      <c r="M1376" s="983"/>
      <c r="N1376" s="984"/>
      <c r="O1376" s="982" t="s">
        <v>1849</v>
      </c>
      <c r="P1376" s="983"/>
      <c r="Q1376" s="983"/>
      <c r="R1376" s="984"/>
      <c r="S1376" s="982" t="s">
        <v>2443</v>
      </c>
      <c r="T1376" s="983"/>
      <c r="U1376" s="983"/>
      <c r="V1376" s="984"/>
      <c r="W1376" s="1029" t="s">
        <v>1844</v>
      </c>
      <c r="X1376" s="1027"/>
      <c r="Y1376" s="1027"/>
      <c r="Z1376" s="1027"/>
      <c r="AA1376" s="1028"/>
      <c r="AB1376" s="1388" t="s">
        <v>3410</v>
      </c>
      <c r="AC1376" s="955"/>
      <c r="AD1376" s="955"/>
      <c r="AE1376" s="954" t="s">
        <v>1523</v>
      </c>
      <c r="AF1376" s="955"/>
      <c r="AG1376" s="955"/>
      <c r="AH1376" s="954" t="s">
        <v>1524</v>
      </c>
      <c r="AI1376" s="955"/>
      <c r="AJ1376" s="971"/>
      <c r="AK1376" s="982" t="s">
        <v>1689</v>
      </c>
      <c r="AL1376" s="983"/>
      <c r="AM1376" s="983"/>
      <c r="AN1376" s="983"/>
      <c r="AO1376" s="1080">
        <v>241657</v>
      </c>
      <c r="AP1376" s="983"/>
      <c r="AQ1376" s="984"/>
      <c r="AR1376" s="1080" t="s">
        <v>1691</v>
      </c>
      <c r="AS1376" s="983"/>
      <c r="AT1376" s="983"/>
      <c r="AU1376" s="983"/>
      <c r="AV1376" s="984"/>
      <c r="AW1376" s="982" t="s">
        <v>1773</v>
      </c>
      <c r="AX1376" s="984"/>
      <c r="AY1376" s="1029">
        <v>14</v>
      </c>
      <c r="AZ1376" s="1027"/>
      <c r="BA1376" s="1028"/>
      <c r="BB1376" s="1002"/>
      <c r="BH1376" s="937"/>
    </row>
    <row r="1377" spans="9:60" s="920" customFormat="1" ht="5.0999999999999996" customHeight="1">
      <c r="I1377" s="935"/>
      <c r="J1377" s="988"/>
      <c r="BH1377" s="937"/>
    </row>
    <row r="1378" spans="9:60" s="920" customFormat="1" ht="5.0999999999999996" customHeight="1">
      <c r="I1378" s="935"/>
      <c r="J1378" s="1238"/>
      <c r="K1378" s="977"/>
      <c r="L1378" s="977"/>
      <c r="M1378" s="977"/>
      <c r="N1378" s="977"/>
      <c r="O1378" s="977"/>
      <c r="P1378" s="977"/>
      <c r="Q1378" s="977"/>
      <c r="R1378" s="977"/>
      <c r="S1378" s="977"/>
      <c r="T1378" s="977"/>
      <c r="U1378" s="977"/>
      <c r="V1378" s="977"/>
      <c r="W1378" s="977"/>
      <c r="X1378" s="977"/>
      <c r="Y1378" s="977"/>
      <c r="Z1378" s="977"/>
      <c r="AA1378" s="977"/>
      <c r="AB1378" s="977"/>
      <c r="AC1378" s="977"/>
      <c r="AD1378" s="977"/>
      <c r="AE1378" s="977"/>
      <c r="AF1378" s="977"/>
      <c r="AG1378" s="977"/>
      <c r="AH1378" s="977"/>
      <c r="AI1378" s="977"/>
      <c r="AJ1378" s="977"/>
      <c r="AK1378" s="977"/>
      <c r="AL1378" s="977"/>
      <c r="AM1378" s="977"/>
      <c r="AN1378" s="977"/>
      <c r="AO1378" s="977"/>
      <c r="AP1378" s="977"/>
      <c r="AQ1378" s="977"/>
      <c r="AR1378" s="977"/>
      <c r="AS1378" s="977"/>
      <c r="AT1378" s="977"/>
      <c r="AU1378" s="977"/>
      <c r="AV1378" s="977"/>
      <c r="AW1378" s="977"/>
      <c r="AX1378" s="977"/>
      <c r="AY1378" s="977"/>
      <c r="AZ1378" s="977"/>
      <c r="BA1378" s="977"/>
      <c r="BB1378" s="977"/>
      <c r="BH1378" s="937"/>
    </row>
    <row r="1379" spans="9:60" s="920" customFormat="1" ht="18.95" customHeight="1">
      <c r="I1379" s="935"/>
      <c r="J1379" s="977"/>
      <c r="K1379" s="977"/>
      <c r="L1379" s="977"/>
      <c r="M1379" s="977"/>
      <c r="N1379" s="977"/>
      <c r="O1379" s="977"/>
      <c r="P1379" s="977"/>
      <c r="Q1379" s="977"/>
      <c r="R1379" s="977"/>
      <c r="S1379" s="977"/>
      <c r="T1379" s="977"/>
      <c r="U1379" s="977"/>
      <c r="V1379" s="977"/>
      <c r="W1379" s="977"/>
      <c r="X1379" s="977"/>
      <c r="Y1379" s="977"/>
      <c r="Z1379" s="977"/>
      <c r="AA1379" s="977"/>
      <c r="AB1379" s="977"/>
      <c r="AC1379" s="977"/>
      <c r="AD1379" s="977"/>
      <c r="AE1379" s="977"/>
      <c r="AF1379" s="977"/>
      <c r="AG1379" s="977"/>
      <c r="AH1379" s="977"/>
      <c r="AI1379" s="977"/>
      <c r="AJ1379" s="977"/>
      <c r="AK1379" s="977"/>
      <c r="AL1379" s="977"/>
      <c r="AM1379" s="977"/>
      <c r="AN1379" s="977"/>
      <c r="AO1379" s="977"/>
      <c r="AP1379" s="977"/>
      <c r="AQ1379" s="977"/>
      <c r="AR1379" s="977"/>
      <c r="AS1379" s="977"/>
      <c r="AT1379" s="977"/>
      <c r="AU1379" s="980"/>
      <c r="AV1379" s="980" t="s">
        <v>1803</v>
      </c>
      <c r="AW1379" s="979"/>
      <c r="AX1379" s="979"/>
      <c r="AY1379" s="1239">
        <f>AY1376+AY1375</f>
        <v>28</v>
      </c>
      <c r="AZ1379" s="1240"/>
      <c r="BA1379" s="1241"/>
      <c r="BB1379" s="1372"/>
      <c r="BH1379" s="937"/>
    </row>
    <row r="1380" spans="9:60" s="920" customFormat="1" ht="5.0999999999999996" customHeight="1">
      <c r="I1380" s="935"/>
      <c r="J1380" s="977"/>
      <c r="K1380" s="977"/>
      <c r="L1380" s="977"/>
      <c r="M1380" s="977"/>
      <c r="N1380" s="977"/>
      <c r="O1380" s="977"/>
      <c r="P1380" s="977"/>
      <c r="Q1380" s="977"/>
      <c r="R1380" s="977"/>
      <c r="S1380" s="977"/>
      <c r="T1380" s="977"/>
      <c r="U1380" s="977"/>
      <c r="V1380" s="977"/>
      <c r="W1380" s="977"/>
      <c r="X1380" s="977"/>
      <c r="Y1380" s="977"/>
      <c r="Z1380" s="977"/>
      <c r="AA1380" s="977"/>
      <c r="AB1380" s="977"/>
      <c r="AC1380" s="977"/>
      <c r="AD1380" s="977"/>
      <c r="AE1380" s="977"/>
      <c r="AF1380" s="977"/>
      <c r="AG1380" s="977"/>
      <c r="AH1380" s="977"/>
      <c r="AI1380" s="977"/>
      <c r="AJ1380" s="977"/>
      <c r="AK1380" s="977"/>
      <c r="AL1380" s="977"/>
      <c r="AM1380" s="977"/>
      <c r="AN1380" s="977"/>
      <c r="AO1380" s="977"/>
      <c r="AP1380" s="977"/>
      <c r="AQ1380" s="977"/>
      <c r="AR1380" s="977"/>
      <c r="AS1380" s="977"/>
      <c r="AT1380" s="977"/>
      <c r="AU1380" s="977"/>
      <c r="AV1380" s="977"/>
      <c r="AW1380" s="977"/>
      <c r="AX1380" s="977"/>
      <c r="AY1380" s="1217"/>
      <c r="AZ1380" s="1217"/>
      <c r="BA1380" s="1217"/>
      <c r="BB1380" s="977"/>
      <c r="BH1380" s="937"/>
    </row>
    <row r="1381" spans="9:60" s="920" customFormat="1" ht="9.9499999999999993" customHeight="1">
      <c r="I1381" s="935"/>
      <c r="J1381" s="1057"/>
      <c r="BH1381" s="937"/>
    </row>
    <row r="1382" spans="9:60" s="920" customFormat="1" ht="18.95" customHeight="1">
      <c r="I1382" s="935"/>
      <c r="J1382" s="2325" t="s">
        <v>1856</v>
      </c>
      <c r="K1382" s="938"/>
      <c r="L1382" s="938"/>
      <c r="M1382" s="938"/>
      <c r="N1382" s="2027" t="s">
        <v>1790</v>
      </c>
      <c r="O1382" s="918"/>
      <c r="P1382" s="918"/>
      <c r="Q1382" s="918"/>
      <c r="R1382" s="918"/>
      <c r="S1382" s="919"/>
      <c r="T1382" s="946" t="s">
        <v>1115</v>
      </c>
      <c r="V1382" s="949" t="s">
        <v>1868</v>
      </c>
      <c r="W1382" s="952"/>
      <c r="X1382" s="746"/>
      <c r="Y1382" s="746"/>
      <c r="Z1382" s="746"/>
      <c r="AA1382" s="2323"/>
      <c r="AB1382" s="2323"/>
      <c r="AC1382" s="2868" t="s">
        <v>3410</v>
      </c>
      <c r="AD1382" s="2869"/>
      <c r="AE1382" s="2870"/>
      <c r="AF1382" s="946" t="s">
        <v>1115</v>
      </c>
      <c r="AG1382" s="2865" t="s">
        <v>1523</v>
      </c>
      <c r="AH1382" s="2866"/>
      <c r="AI1382" s="2867"/>
      <c r="AJ1382" s="946" t="s">
        <v>1115</v>
      </c>
      <c r="AK1382" s="917" t="s">
        <v>1524</v>
      </c>
      <c r="AL1382" s="918"/>
      <c r="AM1382" s="919"/>
      <c r="AN1382" s="946" t="s">
        <v>1115</v>
      </c>
      <c r="AP1382" s="1046" t="s">
        <v>2116</v>
      </c>
      <c r="AQ1382" s="1047"/>
      <c r="AR1382" s="1048"/>
      <c r="BH1382" s="937"/>
    </row>
    <row r="1383" spans="9:60" s="920" customFormat="1" ht="20.100000000000001" customHeight="1">
      <c r="I1383" s="935"/>
      <c r="N1383" s="1049" t="s">
        <v>3530</v>
      </c>
      <c r="AB1383" s="1049"/>
      <c r="AC1383" s="1049" t="s">
        <v>3531</v>
      </c>
      <c r="BH1383" s="937"/>
    </row>
    <row r="1384" spans="9:60" s="920" customFormat="1" ht="18.95" customHeight="1">
      <c r="I1384" s="1847"/>
      <c r="J1384" s="949" t="s">
        <v>1629</v>
      </c>
      <c r="K1384" s="486"/>
      <c r="L1384" s="486"/>
      <c r="M1384" s="486"/>
      <c r="N1384" s="2010" t="s">
        <v>3059</v>
      </c>
      <c r="O1384" s="2011"/>
      <c r="P1384" s="2011"/>
      <c r="Q1384" s="2011"/>
      <c r="R1384" s="2011"/>
      <c r="S1384" s="2012"/>
      <c r="T1384" s="1049" t="s">
        <v>3527</v>
      </c>
      <c r="AW1384" s="1049"/>
      <c r="BH1384" s="937"/>
    </row>
    <row r="1385" spans="9:60" s="920" customFormat="1" ht="18.95" customHeight="1" thickBot="1">
      <c r="I1385" s="1847"/>
      <c r="N1385" s="1049" t="s">
        <v>3529</v>
      </c>
      <c r="T1385" s="1444" t="s">
        <v>3528</v>
      </c>
      <c r="U1385" s="1444"/>
      <c r="AN1385" s="1444"/>
      <c r="AO1385" s="1444"/>
      <c r="AW1385" s="1049"/>
      <c r="BH1385" s="937"/>
    </row>
    <row r="1386" spans="9:60" s="920" customFormat="1" ht="18.95" customHeight="1">
      <c r="I1386" s="935"/>
      <c r="J1386" s="1000"/>
      <c r="K1386" s="1000"/>
      <c r="L1386" s="1000"/>
      <c r="M1386" s="1000"/>
      <c r="N1386" s="1000"/>
      <c r="O1386" s="1000"/>
      <c r="P1386" s="1000"/>
      <c r="Q1386" s="1000"/>
      <c r="R1386" s="1000"/>
      <c r="S1386" s="1000"/>
      <c r="T1386" s="1000"/>
      <c r="U1386" s="1000"/>
      <c r="V1386" s="1000"/>
      <c r="W1386" s="1000"/>
      <c r="X1386" s="1000"/>
      <c r="Y1386" s="1000"/>
      <c r="Z1386" s="1000"/>
      <c r="AA1386" s="1000"/>
      <c r="AB1386" s="1000"/>
      <c r="AC1386" s="1000"/>
      <c r="AD1386" s="1000"/>
      <c r="AE1386" s="1000"/>
      <c r="AF1386" s="1000"/>
      <c r="AG1386" s="1000"/>
      <c r="AH1386" s="1000"/>
      <c r="AI1386" s="1000"/>
      <c r="AJ1386" s="1000"/>
      <c r="AK1386" s="1000"/>
      <c r="AL1386" s="1000"/>
      <c r="AM1386" s="1000"/>
      <c r="AN1386" s="1000"/>
      <c r="AO1386" s="1000"/>
      <c r="AP1386" s="1000"/>
      <c r="AQ1386" s="1000"/>
      <c r="AR1386" s="1000"/>
      <c r="AS1386" s="1000"/>
      <c r="AT1386" s="1000"/>
      <c r="AU1386" s="1000"/>
      <c r="AV1386" s="2272"/>
      <c r="AW1386" s="1000"/>
      <c r="AX1386" s="1000"/>
      <c r="AY1386" s="1000"/>
      <c r="AZ1386" s="1000"/>
      <c r="BA1386" s="1000"/>
      <c r="BB1386" s="1000"/>
      <c r="BC1386" s="1000"/>
      <c r="BD1386" s="1000"/>
      <c r="BE1386" s="1000"/>
      <c r="BF1386" s="1000"/>
      <c r="BG1386" s="1000"/>
      <c r="BH1386" s="937"/>
    </row>
    <row r="1387" spans="9:60" s="920" customFormat="1" ht="18.95" customHeight="1">
      <c r="I1387" s="935"/>
      <c r="J1387" s="988" t="s">
        <v>1855</v>
      </c>
      <c r="R1387" s="948" t="s">
        <v>3639</v>
      </c>
      <c r="S1387" s="947"/>
      <c r="T1387" s="947"/>
      <c r="U1387" s="948" t="s">
        <v>1628</v>
      </c>
      <c r="V1387" s="947"/>
      <c r="W1387" s="947"/>
      <c r="Y1387" s="1056" t="s">
        <v>1655</v>
      </c>
      <c r="Z1387" s="1056"/>
      <c r="AA1387" s="1056"/>
      <c r="AB1387" s="1056"/>
      <c r="AC1387" s="982" t="s">
        <v>1521</v>
      </c>
      <c r="AD1387" s="983"/>
      <c r="AE1387" s="983"/>
      <c r="AF1387" s="983"/>
      <c r="AG1387" s="984"/>
      <c r="AQ1387" s="1049" t="s">
        <v>3643</v>
      </c>
      <c r="AY1387" s="910"/>
      <c r="BH1387" s="937"/>
    </row>
    <row r="1388" spans="9:60" s="920" customFormat="1" ht="5.0999999999999996" customHeight="1">
      <c r="I1388" s="935"/>
      <c r="BH1388" s="937"/>
    </row>
    <row r="1389" spans="9:60" s="920" customFormat="1" ht="18.95" customHeight="1">
      <c r="I1389" s="935"/>
      <c r="J1389" s="2880" t="s">
        <v>1559</v>
      </c>
      <c r="K1389" s="2797" t="s">
        <v>1769</v>
      </c>
      <c r="L1389" s="2798"/>
      <c r="M1389" s="2798"/>
      <c r="N1389" s="2798"/>
      <c r="O1389" s="2799"/>
      <c r="P1389" s="2842" t="s">
        <v>1856</v>
      </c>
      <c r="Q1389" s="2843"/>
      <c r="R1389" s="2843"/>
      <c r="S1389" s="2843"/>
      <c r="T1389" s="2844"/>
      <c r="U1389" s="2810" t="s">
        <v>3090</v>
      </c>
      <c r="V1389" s="2811"/>
      <c r="W1389" s="2811"/>
      <c r="X1389" s="2812"/>
      <c r="Y1389" s="2810" t="s">
        <v>2364</v>
      </c>
      <c r="Z1389" s="2811"/>
      <c r="AA1389" s="2811"/>
      <c r="AB1389" s="2812"/>
      <c r="AC1389" s="929" t="s">
        <v>1586</v>
      </c>
      <c r="AD1389" s="930"/>
      <c r="AE1389" s="930"/>
      <c r="AF1389" s="930"/>
      <c r="AG1389" s="930"/>
      <c r="AH1389" s="930"/>
      <c r="AI1389" s="930"/>
      <c r="AJ1389" s="930"/>
      <c r="AK1389" s="930"/>
      <c r="AL1389" s="931"/>
      <c r="AM1389" s="930"/>
      <c r="AN1389" s="931"/>
      <c r="AO1389" s="1026"/>
      <c r="AP1389" s="1026"/>
      <c r="AQ1389" s="2896" t="s">
        <v>3618</v>
      </c>
      <c r="AR1389" s="2913"/>
      <c r="AS1389" s="2913"/>
      <c r="AT1389" s="2898"/>
      <c r="AU1389" s="1157" t="s">
        <v>1775</v>
      </c>
      <c r="AV1389" s="1158"/>
      <c r="AW1389" s="1159"/>
      <c r="AX1389" s="929" t="s">
        <v>2406</v>
      </c>
      <c r="AY1389" s="930"/>
      <c r="AZ1389" s="930"/>
      <c r="BA1389" s="930"/>
      <c r="BB1389" s="930"/>
      <c r="BC1389" s="930"/>
      <c r="BD1389" s="930"/>
      <c r="BE1389" s="930"/>
      <c r="BF1389" s="931"/>
      <c r="BG1389" s="2314"/>
      <c r="BH1389" s="937"/>
    </row>
    <row r="1390" spans="9:60" s="920" customFormat="1" ht="18.95" customHeight="1">
      <c r="I1390" s="935"/>
      <c r="J1390" s="2881"/>
      <c r="K1390" s="2800"/>
      <c r="L1390" s="2801"/>
      <c r="M1390" s="2801"/>
      <c r="N1390" s="2801"/>
      <c r="O1390" s="2802"/>
      <c r="P1390" s="2845"/>
      <c r="Q1390" s="2846"/>
      <c r="R1390" s="2846"/>
      <c r="S1390" s="2846"/>
      <c r="T1390" s="2847"/>
      <c r="U1390" s="2813"/>
      <c r="V1390" s="2814"/>
      <c r="W1390" s="2814"/>
      <c r="X1390" s="2815"/>
      <c r="Y1390" s="2813"/>
      <c r="Z1390" s="2814"/>
      <c r="AA1390" s="2814"/>
      <c r="AB1390" s="2815"/>
      <c r="AC1390" s="929" t="s">
        <v>699</v>
      </c>
      <c r="AD1390" s="930"/>
      <c r="AE1390" s="930"/>
      <c r="AF1390" s="931"/>
      <c r="AG1390" s="929" t="s">
        <v>700</v>
      </c>
      <c r="AH1390" s="930"/>
      <c r="AI1390" s="931"/>
      <c r="AJ1390" s="929" t="s">
        <v>1697</v>
      </c>
      <c r="AK1390" s="930"/>
      <c r="AL1390" s="930"/>
      <c r="AM1390" s="930"/>
      <c r="AN1390" s="931"/>
      <c r="AO1390" s="929" t="s">
        <v>2080</v>
      </c>
      <c r="AP1390" s="930"/>
      <c r="AQ1390" s="2899"/>
      <c r="AR1390" s="2900"/>
      <c r="AS1390" s="2900"/>
      <c r="AT1390" s="2901"/>
      <c r="AU1390" s="1227" t="s">
        <v>1847</v>
      </c>
      <c r="AV1390" s="1160"/>
      <c r="AW1390" s="1161"/>
      <c r="AX1390" s="929" t="s">
        <v>3412</v>
      </c>
      <c r="AY1390" s="930"/>
      <c r="AZ1390" s="930"/>
      <c r="BA1390" s="929" t="s">
        <v>2138</v>
      </c>
      <c r="BB1390" s="930"/>
      <c r="BC1390" s="930"/>
      <c r="BD1390" s="929" t="s">
        <v>2139</v>
      </c>
      <c r="BE1390" s="930"/>
      <c r="BF1390" s="931"/>
      <c r="BG1390" s="2315"/>
      <c r="BH1390" s="937"/>
    </row>
    <row r="1391" spans="9:60" s="920" customFormat="1" ht="18.95" customHeight="1">
      <c r="I1391" s="935"/>
      <c r="J1391" s="1163" t="s">
        <v>737</v>
      </c>
      <c r="K1391" s="1029" t="s">
        <v>1844</v>
      </c>
      <c r="L1391" s="1027"/>
      <c r="M1391" s="1027"/>
      <c r="N1391" s="1027"/>
      <c r="O1391" s="1028"/>
      <c r="P1391" s="2027" t="s">
        <v>1555</v>
      </c>
      <c r="Q1391" s="1027"/>
      <c r="R1391" s="1027"/>
      <c r="S1391" s="1027"/>
      <c r="T1391" s="1028"/>
      <c r="U1391" s="982" t="s">
        <v>1867</v>
      </c>
      <c r="V1391" s="983"/>
      <c r="W1391" s="983"/>
      <c r="X1391" s="984"/>
      <c r="Y1391" s="982" t="s">
        <v>1848</v>
      </c>
      <c r="Z1391" s="983"/>
      <c r="AA1391" s="983"/>
      <c r="AB1391" s="984"/>
      <c r="AC1391" s="982" t="s">
        <v>1689</v>
      </c>
      <c r="AD1391" s="983"/>
      <c r="AE1391" s="983"/>
      <c r="AF1391" s="983"/>
      <c r="AG1391" s="1080">
        <v>241657</v>
      </c>
      <c r="AH1391" s="983"/>
      <c r="AI1391" s="984"/>
      <c r="AJ1391" s="1080" t="s">
        <v>1691</v>
      </c>
      <c r="AK1391" s="983"/>
      <c r="AL1391" s="983"/>
      <c r="AM1391" s="983"/>
      <c r="AN1391" s="984"/>
      <c r="AO1391" s="982" t="s">
        <v>1772</v>
      </c>
      <c r="AP1391" s="984"/>
      <c r="AQ1391" s="1142" t="s">
        <v>3620</v>
      </c>
      <c r="AR1391" s="1143"/>
      <c r="AS1391" s="1143"/>
      <c r="AT1391" s="946" t="s">
        <v>1115</v>
      </c>
      <c r="AU1391" s="1029">
        <v>14</v>
      </c>
      <c r="AV1391" s="1027"/>
      <c r="AW1391" s="1028"/>
      <c r="AX1391" s="1388" t="s">
        <v>3410</v>
      </c>
      <c r="AY1391" s="955"/>
      <c r="AZ1391" s="955"/>
      <c r="BA1391" s="954" t="s">
        <v>1523</v>
      </c>
      <c r="BB1391" s="955"/>
      <c r="BC1391" s="955"/>
      <c r="BD1391" s="954" t="s">
        <v>1524</v>
      </c>
      <c r="BE1391" s="955"/>
      <c r="BF1391" s="971"/>
      <c r="BG1391" s="990" t="s">
        <v>1180</v>
      </c>
      <c r="BH1391" s="937"/>
    </row>
    <row r="1392" spans="9:60" s="920" customFormat="1" ht="18.95" customHeight="1">
      <c r="I1392" s="935"/>
      <c r="J1392" s="1163" t="s">
        <v>737</v>
      </c>
      <c r="K1392" s="1029" t="s">
        <v>1844</v>
      </c>
      <c r="L1392" s="1027"/>
      <c r="M1392" s="1027"/>
      <c r="N1392" s="1027"/>
      <c r="O1392" s="1028"/>
      <c r="P1392" s="2027" t="s">
        <v>1555</v>
      </c>
      <c r="Q1392" s="1027"/>
      <c r="R1392" s="1027"/>
      <c r="S1392" s="1027"/>
      <c r="T1392" s="1028"/>
      <c r="U1392" s="982" t="s">
        <v>1867</v>
      </c>
      <c r="V1392" s="983"/>
      <c r="W1392" s="983"/>
      <c r="X1392" s="984"/>
      <c r="Y1392" s="982" t="s">
        <v>1849</v>
      </c>
      <c r="Z1392" s="983"/>
      <c r="AA1392" s="983"/>
      <c r="AB1392" s="984"/>
      <c r="AC1392" s="982" t="s">
        <v>1689</v>
      </c>
      <c r="AD1392" s="983"/>
      <c r="AE1392" s="983"/>
      <c r="AF1392" s="983"/>
      <c r="AG1392" s="1080">
        <v>241657</v>
      </c>
      <c r="AH1392" s="983"/>
      <c r="AI1392" s="984"/>
      <c r="AJ1392" s="1080" t="s">
        <v>1691</v>
      </c>
      <c r="AK1392" s="983"/>
      <c r="AL1392" s="983"/>
      <c r="AM1392" s="983"/>
      <c r="AN1392" s="984"/>
      <c r="AO1392" s="982" t="s">
        <v>1773</v>
      </c>
      <c r="AP1392" s="984"/>
      <c r="AQ1392" s="1142" t="s">
        <v>3622</v>
      </c>
      <c r="AR1392" s="1143"/>
      <c r="AS1392" s="1143"/>
      <c r="AT1392" s="946" t="s">
        <v>1115</v>
      </c>
      <c r="AU1392" s="1029">
        <v>14</v>
      </c>
      <c r="AV1392" s="1027"/>
      <c r="AW1392" s="1028"/>
      <c r="AX1392" s="1388" t="s">
        <v>3410</v>
      </c>
      <c r="AY1392" s="955"/>
      <c r="AZ1392" s="955"/>
      <c r="BA1392" s="954" t="s">
        <v>1523</v>
      </c>
      <c r="BB1392" s="955"/>
      <c r="BC1392" s="955"/>
      <c r="BD1392" s="954" t="s">
        <v>1524</v>
      </c>
      <c r="BE1392" s="955"/>
      <c r="BF1392" s="971"/>
      <c r="BG1392" s="1002"/>
      <c r="BH1392" s="937"/>
    </row>
    <row r="1393" spans="6:86" s="920" customFormat="1" ht="5.0999999999999996" customHeight="1">
      <c r="I1393" s="935"/>
      <c r="J1393" s="988"/>
      <c r="BH1393" s="937"/>
    </row>
    <row r="1394" spans="6:86" s="920" customFormat="1" ht="5.0999999999999996" customHeight="1">
      <c r="I1394" s="935"/>
      <c r="J1394" s="1238"/>
      <c r="K1394" s="1238"/>
      <c r="L1394" s="1238"/>
      <c r="M1394" s="1238"/>
      <c r="N1394" s="1238"/>
      <c r="O1394" s="1238"/>
      <c r="P1394" s="977"/>
      <c r="Q1394" s="977"/>
      <c r="R1394" s="977"/>
      <c r="S1394" s="977"/>
      <c r="T1394" s="977"/>
      <c r="U1394" s="977"/>
      <c r="V1394" s="977"/>
      <c r="W1394" s="977"/>
      <c r="X1394" s="977"/>
      <c r="Y1394" s="977"/>
      <c r="Z1394" s="977"/>
      <c r="AA1394" s="977"/>
      <c r="AB1394" s="977"/>
      <c r="AC1394" s="977"/>
      <c r="AD1394" s="977"/>
      <c r="AE1394" s="977"/>
      <c r="AF1394" s="977"/>
      <c r="AG1394" s="977"/>
      <c r="AH1394" s="977"/>
      <c r="AI1394" s="977"/>
      <c r="AJ1394" s="977"/>
      <c r="AK1394" s="977"/>
      <c r="AL1394" s="977"/>
      <c r="AM1394" s="977"/>
      <c r="AN1394" s="977"/>
      <c r="AO1394" s="977"/>
      <c r="AP1394" s="977"/>
      <c r="AQ1394" s="977"/>
      <c r="AR1394" s="977"/>
      <c r="AS1394" s="977"/>
      <c r="AT1394" s="977"/>
      <c r="AU1394" s="977"/>
      <c r="AV1394" s="977"/>
      <c r="AW1394" s="977"/>
      <c r="AX1394" s="977"/>
      <c r="AY1394" s="977"/>
      <c r="AZ1394" s="977"/>
      <c r="BA1394" s="977"/>
      <c r="BB1394" s="977"/>
      <c r="BC1394" s="977"/>
      <c r="BD1394" s="977"/>
      <c r="BE1394" s="977"/>
      <c r="BF1394" s="977"/>
      <c r="BG1394" s="977"/>
      <c r="BH1394" s="937"/>
    </row>
    <row r="1395" spans="6:86" s="920" customFormat="1" ht="18.95" customHeight="1">
      <c r="I1395" s="935"/>
      <c r="J1395" s="977"/>
      <c r="K1395" s="977"/>
      <c r="L1395" s="977"/>
      <c r="M1395" s="977"/>
      <c r="N1395" s="977"/>
      <c r="O1395" s="977"/>
      <c r="P1395" s="977"/>
      <c r="Q1395" s="977"/>
      <c r="R1395" s="980"/>
      <c r="S1395" s="980" t="s">
        <v>2445</v>
      </c>
      <c r="T1395" s="977"/>
      <c r="U1395" s="2949">
        <v>1</v>
      </c>
      <c r="V1395" s="2950"/>
      <c r="W1395" s="2950"/>
      <c r="X1395" s="2951"/>
      <c r="Y1395" s="2949">
        <f>COUNTA(Y1391:Y1392)</f>
        <v>2</v>
      </c>
      <c r="Z1395" s="2950"/>
      <c r="AA1395" s="2950"/>
      <c r="AB1395" s="2951"/>
      <c r="AC1395" s="977"/>
      <c r="AD1395" s="977"/>
      <c r="AE1395" s="977"/>
      <c r="AF1395" s="977"/>
      <c r="AG1395" s="977"/>
      <c r="AH1395" s="977"/>
      <c r="AI1395" s="977"/>
      <c r="AJ1395" s="977"/>
      <c r="AK1395" s="977"/>
      <c r="AL1395" s="977"/>
      <c r="AM1395" s="977"/>
      <c r="AN1395" s="977"/>
      <c r="AO1395" s="977"/>
      <c r="AP1395" s="977"/>
      <c r="AQ1395" s="977"/>
      <c r="AR1395" s="977"/>
      <c r="AS1395" s="980" t="s">
        <v>1606</v>
      </c>
      <c r="AT1395" s="979"/>
      <c r="AU1395" s="1239">
        <f>AU1392+AU1391</f>
        <v>28</v>
      </c>
      <c r="AV1395" s="1240"/>
      <c r="AW1395" s="1241"/>
      <c r="AX1395" s="977"/>
      <c r="AY1395" s="977"/>
      <c r="AZ1395" s="977"/>
      <c r="BA1395" s="977"/>
      <c r="BB1395" s="977"/>
      <c r="BC1395" s="977"/>
      <c r="BD1395" s="977"/>
      <c r="BE1395" s="977"/>
      <c r="BF1395" s="977"/>
      <c r="BG1395" s="1372"/>
      <c r="BH1395" s="937"/>
    </row>
    <row r="1396" spans="6:86" s="920" customFormat="1" ht="5.0999999999999996" customHeight="1">
      <c r="I1396" s="935"/>
      <c r="J1396" s="977"/>
      <c r="K1396" s="977"/>
      <c r="L1396" s="977"/>
      <c r="M1396" s="977"/>
      <c r="N1396" s="977"/>
      <c r="O1396" s="977"/>
      <c r="P1396" s="977"/>
      <c r="Q1396" s="977"/>
      <c r="R1396" s="977"/>
      <c r="S1396" s="977"/>
      <c r="T1396" s="977"/>
      <c r="U1396" s="977"/>
      <c r="V1396" s="977"/>
      <c r="W1396" s="977"/>
      <c r="X1396" s="977"/>
      <c r="Y1396" s="977"/>
      <c r="Z1396" s="977"/>
      <c r="AA1396" s="977"/>
      <c r="AB1396" s="977"/>
      <c r="AC1396" s="977"/>
      <c r="AD1396" s="977"/>
      <c r="AE1396" s="977"/>
      <c r="AF1396" s="977"/>
      <c r="AG1396" s="977"/>
      <c r="AH1396" s="977"/>
      <c r="AI1396" s="977"/>
      <c r="AJ1396" s="977"/>
      <c r="AK1396" s="977"/>
      <c r="AL1396" s="1217"/>
      <c r="AM1396" s="1217"/>
      <c r="AN1396" s="1217"/>
      <c r="AO1396" s="977"/>
      <c r="AP1396" s="977"/>
      <c r="AQ1396" s="977"/>
      <c r="AR1396" s="977"/>
      <c r="AS1396" s="977"/>
      <c r="AT1396" s="977"/>
      <c r="AU1396" s="977"/>
      <c r="AV1396" s="977"/>
      <c r="AW1396" s="977"/>
      <c r="AX1396" s="977"/>
      <c r="AY1396" s="977"/>
      <c r="AZ1396" s="977"/>
      <c r="BA1396" s="977"/>
      <c r="BB1396" s="977"/>
      <c r="BC1396" s="977"/>
      <c r="BD1396" s="977"/>
      <c r="BE1396" s="977"/>
      <c r="BF1396" s="977"/>
      <c r="BG1396" s="977"/>
      <c r="BH1396" s="937"/>
    </row>
    <row r="1397" spans="6:86" s="920" customFormat="1" ht="9.9499999999999993" customHeight="1">
      <c r="I1397" s="936"/>
      <c r="J1397" s="945"/>
      <c r="K1397" s="939"/>
      <c r="L1397" s="939"/>
      <c r="M1397" s="939"/>
      <c r="N1397" s="939"/>
      <c r="O1397" s="939"/>
      <c r="P1397" s="939"/>
      <c r="Q1397" s="939"/>
      <c r="R1397" s="939"/>
      <c r="S1397" s="939"/>
      <c r="T1397" s="939"/>
      <c r="U1397" s="939"/>
      <c r="V1397" s="939"/>
      <c r="W1397" s="939"/>
      <c r="X1397" s="939"/>
      <c r="Y1397" s="939"/>
      <c r="Z1397" s="939"/>
      <c r="AA1397" s="939"/>
      <c r="AB1397" s="939"/>
      <c r="AC1397" s="939"/>
      <c r="AD1397" s="939"/>
      <c r="AE1397" s="939"/>
      <c r="AF1397" s="939"/>
      <c r="AG1397" s="939"/>
      <c r="AH1397" s="939"/>
      <c r="AI1397" s="939"/>
      <c r="AJ1397" s="939"/>
      <c r="AK1397" s="939"/>
      <c r="AL1397" s="939"/>
      <c r="AM1397" s="939"/>
      <c r="AN1397" s="939"/>
      <c r="AO1397" s="939"/>
      <c r="AP1397" s="939"/>
      <c r="AQ1397" s="939"/>
      <c r="AR1397" s="939"/>
      <c r="AS1397" s="939"/>
      <c r="AT1397" s="939"/>
      <c r="AU1397" s="939"/>
      <c r="AV1397" s="939"/>
      <c r="AW1397" s="939"/>
      <c r="AX1397" s="939"/>
      <c r="AY1397" s="939"/>
      <c r="AZ1397" s="939"/>
      <c r="BA1397" s="939"/>
      <c r="BB1397" s="939"/>
      <c r="BC1397" s="939"/>
      <c r="BD1397" s="939"/>
      <c r="BE1397" s="939"/>
      <c r="BF1397" s="939"/>
      <c r="BG1397" s="939"/>
      <c r="BH1397" s="940"/>
    </row>
    <row r="1398" spans="6:86" s="920" customFormat="1" ht="18.95" customHeight="1">
      <c r="I1398" s="1052"/>
      <c r="J1398" s="1049" t="s">
        <v>3623</v>
      </c>
    </row>
    <row r="1399" spans="6:86" s="920" customFormat="1" ht="18.95" customHeight="1">
      <c r="I1399" s="1052"/>
      <c r="J1399" s="1049" t="s">
        <v>3640</v>
      </c>
    </row>
    <row r="1400" spans="6:86" s="920" customFormat="1" ht="18.95" customHeight="1">
      <c r="I1400" s="1052"/>
      <c r="J1400" s="1049"/>
    </row>
    <row r="1401" spans="6:86" ht="18.95" customHeight="1">
      <c r="J1401" s="488"/>
      <c r="K1401" s="488"/>
      <c r="L1401" s="488"/>
      <c r="M1401" s="488"/>
      <c r="N1401" s="488"/>
      <c r="O1401" s="488"/>
      <c r="P1401" s="488"/>
      <c r="Q1401" s="488"/>
    </row>
    <row r="1402" spans="6:86" ht="5.0999999999999996" customHeight="1">
      <c r="F1402"/>
      <c r="G1402"/>
      <c r="H1402"/>
      <c r="I1402" s="2331"/>
      <c r="J1402" s="2331"/>
      <c r="K1402" s="2331"/>
      <c r="L1402" s="2331"/>
      <c r="M1402" s="2331"/>
      <c r="N1402" s="2331"/>
      <c r="O1402" s="2331"/>
      <c r="P1402" s="2331"/>
      <c r="R1402" s="2326"/>
      <c r="S1402" s="2327"/>
      <c r="T1402" s="2327"/>
      <c r="U1402" s="2327"/>
      <c r="V1402" s="2327"/>
      <c r="W1402" s="2327"/>
      <c r="X1402" s="2328"/>
      <c r="Y1402" s="920"/>
      <c r="Z1402" s="920"/>
      <c r="AA1402" s="920"/>
      <c r="AB1402" s="920"/>
      <c r="AC1402" s="920"/>
      <c r="AD1402" s="920"/>
      <c r="AE1402" s="920"/>
      <c r="AF1402" s="920"/>
      <c r="AG1402" s="920"/>
      <c r="AH1402" s="920"/>
      <c r="AI1402" s="920"/>
      <c r="AJ1402" s="920"/>
      <c r="AK1402" s="920"/>
      <c r="AL1402" s="920"/>
      <c r="AM1402" s="920"/>
      <c r="AN1402" s="920"/>
      <c r="AO1402" s="920"/>
      <c r="AP1402" s="920"/>
      <c r="AQ1402" s="920"/>
      <c r="AR1402" s="920"/>
      <c r="AS1402" s="920"/>
      <c r="AT1402" s="920"/>
      <c r="AU1402" s="920"/>
      <c r="AV1402" s="920"/>
      <c r="AW1402" s="920"/>
      <c r="AX1402" s="920"/>
      <c r="AY1402" s="920"/>
      <c r="AZ1402" s="920"/>
      <c r="BA1402" s="920"/>
      <c r="BB1402" s="920"/>
      <c r="BC1402" s="920"/>
      <c r="BD1402" s="920"/>
      <c r="BE1402" s="920"/>
      <c r="BF1402" s="920"/>
      <c r="BG1402" s="920"/>
      <c r="BH1402" s="920"/>
      <c r="CA1402" s="920"/>
      <c r="CB1402" s="920"/>
      <c r="CC1402" s="920"/>
      <c r="CD1402" s="920"/>
      <c r="CE1402" s="920"/>
      <c r="CF1402" s="920"/>
      <c r="CG1402" s="920"/>
      <c r="CH1402" s="920"/>
    </row>
    <row r="1403" spans="6:86" ht="18.95" customHeight="1">
      <c r="F1403"/>
      <c r="G1403" t="s">
        <v>840</v>
      </c>
      <c r="H1403"/>
      <c r="I1403" s="2331"/>
      <c r="J1403" s="1020" t="s">
        <v>2408</v>
      </c>
      <c r="K1403" s="1021"/>
      <c r="L1403" s="1021"/>
      <c r="M1403" s="1021"/>
      <c r="N1403" s="1022"/>
      <c r="O1403" s="1023"/>
      <c r="P1403" s="1023"/>
      <c r="Q1403" s="1021"/>
      <c r="R1403" s="907" t="s">
        <v>1667</v>
      </c>
      <c r="S1403" s="908"/>
      <c r="T1403" s="908"/>
      <c r="U1403" s="908"/>
      <c r="V1403" s="908"/>
      <c r="W1403" s="908"/>
      <c r="X1403" s="909"/>
      <c r="Y1403" s="939"/>
      <c r="Z1403" s="939"/>
      <c r="AA1403" s="939"/>
      <c r="AB1403" s="939"/>
      <c r="AC1403" s="939"/>
      <c r="AD1403" s="939"/>
      <c r="AE1403" s="939"/>
      <c r="AF1403" s="939"/>
      <c r="AG1403" s="939"/>
      <c r="AH1403" s="939"/>
      <c r="AI1403" s="939"/>
      <c r="AJ1403" s="939"/>
      <c r="AK1403" s="939"/>
      <c r="AL1403" s="939"/>
      <c r="AM1403" s="939"/>
      <c r="AN1403" s="939"/>
      <c r="AO1403" s="939"/>
      <c r="AP1403" s="939"/>
      <c r="AQ1403" s="939"/>
      <c r="AR1403" s="939"/>
      <c r="AS1403" s="1052"/>
      <c r="AT1403" s="939"/>
      <c r="AU1403" s="939"/>
      <c r="AV1403" s="939"/>
      <c r="AW1403" s="939"/>
      <c r="AX1403" s="939"/>
      <c r="AY1403" s="939"/>
      <c r="AZ1403" s="939"/>
      <c r="BA1403" s="939"/>
      <c r="BB1403" s="939"/>
      <c r="BC1403" s="920"/>
      <c r="BD1403" s="920"/>
      <c r="BE1403" s="920"/>
      <c r="BF1403" s="920"/>
      <c r="BG1403" s="920"/>
      <c r="BH1403" s="920"/>
      <c r="BI1403" s="920"/>
      <c r="BR1403" s="920"/>
      <c r="BS1403" s="920"/>
      <c r="BT1403" s="920"/>
      <c r="BU1403" s="920"/>
      <c r="BV1403" s="920"/>
      <c r="BW1403" s="920"/>
      <c r="BX1403" s="920"/>
      <c r="BY1403" s="920"/>
      <c r="BZ1403" s="920"/>
      <c r="CA1403" s="920"/>
      <c r="CB1403" s="920"/>
      <c r="CC1403" s="920"/>
      <c r="CD1403" s="920"/>
      <c r="CE1403" s="920"/>
      <c r="CF1403" s="920"/>
      <c r="CG1403" s="920"/>
      <c r="CH1403" s="920"/>
    </row>
    <row r="1404" spans="6:86" ht="9.9499999999999993" customHeight="1">
      <c r="F1404"/>
      <c r="G1404"/>
      <c r="H1404"/>
      <c r="I1404" s="916"/>
      <c r="J1404" s="2331"/>
      <c r="K1404" s="2331"/>
      <c r="L1404" s="2331"/>
      <c r="M1404" s="2331"/>
      <c r="N1404" s="2331"/>
      <c r="O1404" s="2331"/>
      <c r="P1404" s="2331"/>
      <c r="Q1404" s="2331"/>
      <c r="R1404" s="2331"/>
      <c r="S1404" s="2331"/>
      <c r="T1404" s="2331"/>
      <c r="U1404" s="2331"/>
      <c r="V1404" s="2331"/>
      <c r="W1404" s="2331"/>
      <c r="X1404" s="2331"/>
      <c r="Y1404" s="2331"/>
      <c r="Z1404" s="2331"/>
      <c r="AA1404" s="2331"/>
      <c r="AB1404" s="2331"/>
      <c r="AC1404" s="2331"/>
      <c r="AD1404" s="2331"/>
      <c r="AE1404" s="2331"/>
      <c r="AF1404" s="2331"/>
      <c r="AG1404" s="2331"/>
      <c r="AH1404" s="2331"/>
      <c r="AI1404" s="2331"/>
      <c r="AJ1404" s="2331"/>
      <c r="AK1404" s="2331"/>
      <c r="AL1404" s="2331"/>
      <c r="AM1404" s="2331"/>
      <c r="AN1404" s="2331"/>
      <c r="AO1404" s="2331"/>
      <c r="AP1404" s="2331"/>
      <c r="AQ1404" s="2331"/>
      <c r="AR1404" s="2331"/>
      <c r="AS1404" s="1317"/>
      <c r="AT1404" s="2331"/>
      <c r="AU1404" s="2331"/>
      <c r="AV1404" s="2331"/>
      <c r="AW1404" s="2331"/>
      <c r="AX1404" s="920"/>
      <c r="AY1404" s="920"/>
      <c r="AZ1404" s="920"/>
      <c r="BA1404" s="920"/>
      <c r="BB1404" s="920"/>
      <c r="BC1404" s="941"/>
      <c r="BD1404" s="941"/>
      <c r="BE1404" s="941"/>
      <c r="BF1404" s="941"/>
      <c r="BG1404" s="941"/>
      <c r="BH1404" s="941"/>
      <c r="BI1404" s="941"/>
      <c r="BJ1404" s="941"/>
      <c r="BK1404" s="941"/>
      <c r="BL1404" s="941"/>
      <c r="BM1404" s="941"/>
      <c r="BN1404" s="941"/>
      <c r="BO1404" s="941"/>
      <c r="BP1404" s="941"/>
      <c r="BQ1404" s="942"/>
      <c r="BR1404" s="920"/>
      <c r="BS1404" s="920"/>
      <c r="BT1404" s="920"/>
      <c r="BU1404" s="920"/>
      <c r="BV1404" s="920"/>
      <c r="BW1404" s="920"/>
      <c r="BX1404" s="920"/>
      <c r="BY1404" s="920"/>
      <c r="BZ1404" s="920"/>
      <c r="CA1404" s="920"/>
      <c r="CB1404" s="920"/>
      <c r="CC1404" s="920"/>
      <c r="CD1404" s="920"/>
      <c r="CE1404" s="920"/>
      <c r="CF1404" s="920"/>
      <c r="CG1404" s="920"/>
      <c r="CH1404" s="920"/>
    </row>
    <row r="1405" spans="6:86" s="920" customFormat="1" ht="18.95" customHeight="1">
      <c r="F1405" s="2331"/>
      <c r="G1405" s="2331"/>
      <c r="H1405" s="2331"/>
      <c r="I1405" s="1064"/>
      <c r="J1405" s="949" t="s">
        <v>1646</v>
      </c>
      <c r="K1405" s="752"/>
      <c r="L1405" s="938"/>
      <c r="M1405" s="486"/>
      <c r="N1405" s="486"/>
      <c r="O1405" s="2890" t="s">
        <v>1179</v>
      </c>
      <c r="P1405" s="2891"/>
      <c r="Q1405" s="2891"/>
      <c r="R1405" s="2892"/>
      <c r="S1405" s="986" t="s">
        <v>1180</v>
      </c>
      <c r="T1405" s="987" t="s">
        <v>1178</v>
      </c>
      <c r="U1405" s="2890" t="s">
        <v>1179</v>
      </c>
      <c r="V1405" s="2891"/>
      <c r="W1405" s="2891"/>
      <c r="X1405" s="2892"/>
      <c r="Y1405" s="986" t="s">
        <v>1180</v>
      </c>
      <c r="AA1405" s="2325" t="s">
        <v>1630</v>
      </c>
      <c r="AB1405" s="938"/>
      <c r="AC1405" s="938"/>
      <c r="AD1405" s="1154" t="s">
        <v>2407</v>
      </c>
      <c r="AE1405" s="1155"/>
      <c r="AF1405" s="1155"/>
      <c r="AG1405" s="1155"/>
      <c r="AH1405" s="1155"/>
      <c r="AI1405" s="1156"/>
      <c r="AJ1405" s="946" t="s">
        <v>1115</v>
      </c>
      <c r="AK1405" s="486"/>
      <c r="AL1405" s="2323" t="s">
        <v>1650</v>
      </c>
      <c r="AM1405" s="2325" t="s">
        <v>1649</v>
      </c>
      <c r="AO1405" s="2323" t="s">
        <v>1651</v>
      </c>
      <c r="AP1405" s="2325" t="s">
        <v>2248</v>
      </c>
      <c r="AQ1405" s="486"/>
      <c r="AS1405" s="2323" t="s">
        <v>1651</v>
      </c>
      <c r="AT1405" s="2325" t="s">
        <v>2252</v>
      </c>
      <c r="AU1405" s="486"/>
      <c r="AV1405" s="486"/>
      <c r="AW1405" s="2323"/>
      <c r="BH1405" s="926" t="s">
        <v>1544</v>
      </c>
      <c r="BI1405" s="927"/>
      <c r="BJ1405" s="928"/>
      <c r="BK1405" s="926" t="s">
        <v>1623</v>
      </c>
      <c r="BL1405" s="927"/>
      <c r="BM1405" s="928"/>
      <c r="BN1405" s="926" t="s">
        <v>3047</v>
      </c>
      <c r="BO1405" s="927"/>
      <c r="BP1405" s="928"/>
      <c r="BQ1405" s="937"/>
    </row>
    <row r="1406" spans="6:86" s="920" customFormat="1" ht="9.9499999999999993" customHeight="1">
      <c r="F1406" s="2331"/>
      <c r="G1406" s="2331"/>
      <c r="H1406" s="2331"/>
      <c r="I1406" s="1064"/>
      <c r="J1406" s="1057"/>
      <c r="BQ1406" s="937"/>
      <c r="BS1406" s="1065"/>
      <c r="BT1406" s="1065"/>
      <c r="BU1406" s="1065"/>
      <c r="BV1406" s="1065"/>
      <c r="BW1406" s="1065"/>
      <c r="BX1406" s="1065"/>
    </row>
    <row r="1407" spans="6:86" s="920" customFormat="1" ht="18.95" customHeight="1">
      <c r="F1407" s="2331"/>
      <c r="G1407" s="2331"/>
      <c r="H1407" s="2331"/>
      <c r="I1407" s="1064"/>
      <c r="J1407" s="2325" t="s">
        <v>1856</v>
      </c>
      <c r="O1407" s="2027" t="s">
        <v>2218</v>
      </c>
      <c r="P1407" s="918"/>
      <c r="Q1407" s="918"/>
      <c r="R1407" s="918"/>
      <c r="S1407" s="918"/>
      <c r="T1407" s="919"/>
      <c r="U1407" s="946" t="s">
        <v>1115</v>
      </c>
      <c r="V1407" s="1052" t="s">
        <v>3450</v>
      </c>
      <c r="W1407" s="486"/>
      <c r="X1407" s="486"/>
      <c r="Z1407" s="486"/>
      <c r="AA1407" s="486"/>
      <c r="AB1407" s="486"/>
      <c r="AC1407" s="486"/>
      <c r="BQ1407" s="937"/>
    </row>
    <row r="1408" spans="6:86" s="920" customFormat="1" ht="9.9499999999999993" customHeight="1">
      <c r="F1408" s="2331"/>
      <c r="G1408" s="2331"/>
      <c r="H1408" s="2331"/>
      <c r="I1408" s="1064"/>
      <c r="J1408" s="1057"/>
      <c r="BQ1408" s="937"/>
      <c r="BS1408" s="1065"/>
      <c r="BT1408" s="1065"/>
      <c r="BU1408" s="1065"/>
      <c r="BV1408" s="1065"/>
      <c r="BW1408" s="1065"/>
      <c r="BX1408" s="1065"/>
    </row>
    <row r="1409" spans="7:86" s="920" customFormat="1" ht="18.95" customHeight="1">
      <c r="G1409" s="2331"/>
      <c r="H1409" s="2331"/>
      <c r="I1409" s="1064"/>
      <c r="J1409" s="949" t="s">
        <v>1522</v>
      </c>
      <c r="K1409" s="752"/>
      <c r="L1409" s="752"/>
      <c r="M1409" s="752"/>
      <c r="N1409" s="486"/>
      <c r="O1409" s="2868" t="s">
        <v>3410</v>
      </c>
      <c r="P1409" s="2869"/>
      <c r="Q1409" s="2870"/>
      <c r="R1409" s="946" t="s">
        <v>1115</v>
      </c>
      <c r="S1409" s="2865" t="s">
        <v>1523</v>
      </c>
      <c r="T1409" s="2866"/>
      <c r="U1409" s="2867"/>
      <c r="V1409" s="946" t="s">
        <v>1115</v>
      </c>
      <c r="W1409" s="2865" t="s">
        <v>1524</v>
      </c>
      <c r="X1409" s="2866"/>
      <c r="Y1409" s="2867"/>
      <c r="Z1409" s="946" t="s">
        <v>1115</v>
      </c>
      <c r="AB1409" s="949" t="s">
        <v>1542</v>
      </c>
      <c r="AC1409" s="981"/>
      <c r="AD1409" s="938"/>
      <c r="AE1409" s="982" t="s">
        <v>1521</v>
      </c>
      <c r="AF1409" s="983"/>
      <c r="AG1409" s="983"/>
      <c r="AH1409" s="983"/>
      <c r="AI1409" s="984"/>
      <c r="AJ1409" s="910" t="s">
        <v>1627</v>
      </c>
      <c r="AK1409" s="981"/>
      <c r="AL1409" s="958"/>
      <c r="AM1409" s="982" t="s">
        <v>1521</v>
      </c>
      <c r="AN1409" s="983"/>
      <c r="AO1409" s="983"/>
      <c r="AP1409" s="983"/>
      <c r="AQ1409" s="984"/>
      <c r="AR1409" s="986" t="s">
        <v>912</v>
      </c>
      <c r="AS1409" s="910" t="s">
        <v>1682</v>
      </c>
      <c r="AT1409" s="981"/>
      <c r="AU1409" s="938"/>
      <c r="AV1409" s="982" t="s">
        <v>1521</v>
      </c>
      <c r="AW1409" s="983"/>
      <c r="AX1409" s="983"/>
      <c r="AY1409" s="983"/>
      <c r="AZ1409" s="986" t="s">
        <v>912</v>
      </c>
      <c r="BA1409" s="1073"/>
      <c r="BB1409" s="910" t="s">
        <v>1789</v>
      </c>
      <c r="BC1409" s="981"/>
      <c r="BD1409" s="938"/>
      <c r="BE1409" s="982" t="s">
        <v>1521</v>
      </c>
      <c r="BF1409" s="983"/>
      <c r="BG1409" s="983"/>
      <c r="BH1409" s="983"/>
      <c r="BI1409" s="946" t="s">
        <v>1115</v>
      </c>
      <c r="BQ1409" s="937"/>
    </row>
    <row r="1410" spans="7:86" s="920" customFormat="1" ht="9.9499999999999993" customHeight="1">
      <c r="G1410" s="2331"/>
      <c r="H1410" s="2331"/>
      <c r="I1410" s="1064"/>
      <c r="J1410" s="1057"/>
      <c r="BQ1410" s="937"/>
    </row>
    <row r="1411" spans="7:86" s="920" customFormat="1" ht="18.95" customHeight="1">
      <c r="G1411" s="2331"/>
      <c r="H1411" s="2331"/>
      <c r="I1411" s="1064"/>
      <c r="J1411" s="1452" t="s">
        <v>3091</v>
      </c>
      <c r="K1411" s="1056"/>
      <c r="L1411" s="1056"/>
      <c r="M1411" s="1056"/>
      <c r="N1411" s="1056"/>
      <c r="O1411" s="982" t="s">
        <v>1521</v>
      </c>
      <c r="P1411" s="983"/>
      <c r="Q1411" s="983"/>
      <c r="R1411" s="983"/>
      <c r="S1411" s="984"/>
      <c r="T1411" s="910" t="s">
        <v>840</v>
      </c>
      <c r="U1411" s="910" t="s">
        <v>2384</v>
      </c>
      <c r="V1411" s="981"/>
      <c r="W1411" s="938"/>
      <c r="X1411" s="982" t="s">
        <v>1521</v>
      </c>
      <c r="Y1411" s="983"/>
      <c r="Z1411" s="983"/>
      <c r="AA1411" s="983"/>
      <c r="AB1411" s="984"/>
      <c r="AC1411" s="910" t="s">
        <v>840</v>
      </c>
      <c r="AD1411" s="1056" t="s">
        <v>1655</v>
      </c>
      <c r="AE1411" s="1056"/>
      <c r="AF1411" s="1056"/>
      <c r="AG1411" s="1056"/>
      <c r="AH1411" s="982" t="s">
        <v>1521</v>
      </c>
      <c r="AI1411" s="983"/>
      <c r="AJ1411" s="983"/>
      <c r="AK1411" s="983"/>
      <c r="AL1411" s="984"/>
      <c r="BQ1411" s="937"/>
    </row>
    <row r="1412" spans="7:86" s="920" customFormat="1" ht="18.95" customHeight="1">
      <c r="G1412" s="2331"/>
      <c r="H1412" s="2331"/>
      <c r="I1412" s="1064"/>
      <c r="J1412" s="1057"/>
      <c r="BQ1412" s="937"/>
    </row>
    <row r="1413" spans="7:86" s="920" customFormat="1" ht="18.95" customHeight="1">
      <c r="G1413" s="2331"/>
      <c r="H1413" s="2331"/>
      <c r="I1413" s="1064"/>
      <c r="J1413" s="2880" t="s">
        <v>1559</v>
      </c>
      <c r="K1413" s="2880" t="s">
        <v>1766</v>
      </c>
      <c r="L1413" s="2797" t="s">
        <v>1792</v>
      </c>
      <c r="M1413" s="2848"/>
      <c r="N1413" s="2848"/>
      <c r="O1413" s="2799"/>
      <c r="P1413" s="2797" t="s">
        <v>2280</v>
      </c>
      <c r="Q1413" s="2848"/>
      <c r="R1413" s="2848"/>
      <c r="S1413" s="2799"/>
      <c r="T1413" s="2797" t="s">
        <v>1769</v>
      </c>
      <c r="U1413" s="2798"/>
      <c r="V1413" s="2798"/>
      <c r="W1413" s="2798"/>
      <c r="X1413" s="2799"/>
      <c r="Y1413" s="2797" t="s">
        <v>1626</v>
      </c>
      <c r="Z1413" s="2798"/>
      <c r="AA1413" s="2798"/>
      <c r="AB1413" s="2798"/>
      <c r="AC1413" s="2799"/>
      <c r="AD1413" s="2810" t="s">
        <v>3090</v>
      </c>
      <c r="AE1413" s="2811"/>
      <c r="AF1413" s="2811"/>
      <c r="AG1413" s="2812"/>
      <c r="AH1413" s="2810" t="s">
        <v>2364</v>
      </c>
      <c r="AI1413" s="2811"/>
      <c r="AJ1413" s="2811"/>
      <c r="AK1413" s="2812"/>
      <c r="AL1413" s="929" t="s">
        <v>1586</v>
      </c>
      <c r="AM1413" s="930"/>
      <c r="AN1413" s="930"/>
      <c r="AO1413" s="930"/>
      <c r="AP1413" s="930"/>
      <c r="AQ1413" s="930"/>
      <c r="AR1413" s="930"/>
      <c r="AS1413" s="930"/>
      <c r="AT1413" s="930"/>
      <c r="AU1413" s="931"/>
      <c r="AV1413" s="930"/>
      <c r="AW1413" s="931"/>
      <c r="AX1413" s="930"/>
      <c r="AY1413" s="931"/>
      <c r="AZ1413" s="2810" t="s">
        <v>3618</v>
      </c>
      <c r="BA1413" s="2811"/>
      <c r="BB1413" s="2811"/>
      <c r="BC1413" s="2812"/>
      <c r="BD1413" s="1157" t="s">
        <v>1775</v>
      </c>
      <c r="BE1413" s="1158"/>
      <c r="BF1413" s="1159"/>
      <c r="BG1413" s="929" t="s">
        <v>2406</v>
      </c>
      <c r="BH1413" s="930"/>
      <c r="BI1413" s="930"/>
      <c r="BJ1413" s="930"/>
      <c r="BK1413" s="930"/>
      <c r="BL1413" s="930"/>
      <c r="BM1413" s="930"/>
      <c r="BN1413" s="930"/>
      <c r="BO1413" s="931"/>
      <c r="BP1413" s="2314"/>
      <c r="BQ1413" s="937"/>
    </row>
    <row r="1414" spans="7:86" s="920" customFormat="1" ht="18.95" customHeight="1">
      <c r="G1414" s="2331"/>
      <c r="H1414" s="2331"/>
      <c r="I1414" s="1064"/>
      <c r="J1414" s="2881"/>
      <c r="K1414" s="2881"/>
      <c r="L1414" s="2800"/>
      <c r="M1414" s="2801"/>
      <c r="N1414" s="2801"/>
      <c r="O1414" s="2802"/>
      <c r="P1414" s="2800"/>
      <c r="Q1414" s="2801"/>
      <c r="R1414" s="2801"/>
      <c r="S1414" s="2802"/>
      <c r="T1414" s="2800"/>
      <c r="U1414" s="2801"/>
      <c r="V1414" s="2801"/>
      <c r="W1414" s="2801"/>
      <c r="X1414" s="2802"/>
      <c r="Y1414" s="2800"/>
      <c r="Z1414" s="2801"/>
      <c r="AA1414" s="2801"/>
      <c r="AB1414" s="2801"/>
      <c r="AC1414" s="2802"/>
      <c r="AD1414" s="2813"/>
      <c r="AE1414" s="2814"/>
      <c r="AF1414" s="2814"/>
      <c r="AG1414" s="2815"/>
      <c r="AH1414" s="2813"/>
      <c r="AI1414" s="2814"/>
      <c r="AJ1414" s="2814"/>
      <c r="AK1414" s="2815"/>
      <c r="AL1414" s="929" t="s">
        <v>699</v>
      </c>
      <c r="AM1414" s="930"/>
      <c r="AN1414" s="930"/>
      <c r="AO1414" s="931"/>
      <c r="AP1414" s="929" t="s">
        <v>700</v>
      </c>
      <c r="AQ1414" s="930"/>
      <c r="AR1414" s="931"/>
      <c r="AS1414" s="929" t="s">
        <v>1697</v>
      </c>
      <c r="AT1414" s="930"/>
      <c r="AU1414" s="930"/>
      <c r="AV1414" s="930"/>
      <c r="AW1414" s="931"/>
      <c r="AX1414" s="966" t="s">
        <v>1771</v>
      </c>
      <c r="AY1414" s="968"/>
      <c r="AZ1414" s="2813"/>
      <c r="BA1414" s="2814"/>
      <c r="BB1414" s="2814"/>
      <c r="BC1414" s="2815"/>
      <c r="BD1414" s="1227" t="s">
        <v>1847</v>
      </c>
      <c r="BE1414" s="1160"/>
      <c r="BF1414" s="1161"/>
      <c r="BG1414" s="929" t="s">
        <v>3412</v>
      </c>
      <c r="BH1414" s="930"/>
      <c r="BI1414" s="930"/>
      <c r="BJ1414" s="929" t="s">
        <v>2138</v>
      </c>
      <c r="BK1414" s="930"/>
      <c r="BL1414" s="930"/>
      <c r="BM1414" s="929" t="s">
        <v>2139</v>
      </c>
      <c r="BN1414" s="930"/>
      <c r="BO1414" s="931"/>
      <c r="BP1414" s="2315"/>
      <c r="BQ1414" s="937"/>
    </row>
    <row r="1415" spans="7:86" s="920" customFormat="1" ht="18.95" customHeight="1">
      <c r="G1415" s="2331"/>
      <c r="H1415" s="2331"/>
      <c r="I1415" s="1064"/>
      <c r="J1415" s="932" t="s">
        <v>737</v>
      </c>
      <c r="K1415" s="932" t="s">
        <v>1781</v>
      </c>
      <c r="L1415" s="917" t="s">
        <v>1179</v>
      </c>
      <c r="M1415" s="918"/>
      <c r="N1415" s="918"/>
      <c r="O1415" s="919"/>
      <c r="P1415" s="917" t="s">
        <v>2276</v>
      </c>
      <c r="Q1415" s="918"/>
      <c r="R1415" s="918"/>
      <c r="S1415" s="919"/>
      <c r="T1415" s="1029" t="s">
        <v>1844</v>
      </c>
      <c r="U1415" s="1027"/>
      <c r="V1415" s="1027"/>
      <c r="W1415" s="1027"/>
      <c r="X1415" s="1028"/>
      <c r="Y1415" s="2027" t="s">
        <v>1555</v>
      </c>
      <c r="Z1415" s="1027"/>
      <c r="AA1415" s="1027"/>
      <c r="AB1415" s="1027"/>
      <c r="AC1415" s="1028"/>
      <c r="AD1415" s="982" t="s">
        <v>1867</v>
      </c>
      <c r="AE1415" s="983"/>
      <c r="AF1415" s="983"/>
      <c r="AG1415" s="984"/>
      <c r="AH1415" s="982" t="s">
        <v>1848</v>
      </c>
      <c r="AI1415" s="983"/>
      <c r="AJ1415" s="983"/>
      <c r="AK1415" s="984"/>
      <c r="AL1415" s="982" t="s">
        <v>1689</v>
      </c>
      <c r="AM1415" s="983"/>
      <c r="AN1415" s="983"/>
      <c r="AO1415" s="983"/>
      <c r="AP1415" s="1080">
        <v>241657</v>
      </c>
      <c r="AQ1415" s="983"/>
      <c r="AR1415" s="984"/>
      <c r="AS1415" s="1080" t="s">
        <v>1691</v>
      </c>
      <c r="AT1415" s="983"/>
      <c r="AU1415" s="983"/>
      <c r="AV1415" s="983"/>
      <c r="AW1415" s="984"/>
      <c r="AX1415" s="982" t="s">
        <v>1772</v>
      </c>
      <c r="AY1415" s="984"/>
      <c r="AZ1415" s="982" t="s">
        <v>3619</v>
      </c>
      <c r="BA1415" s="983"/>
      <c r="BB1415" s="983"/>
      <c r="BC1415" s="984"/>
      <c r="BD1415" s="1029">
        <v>10</v>
      </c>
      <c r="BE1415" s="1027"/>
      <c r="BF1415" s="1028"/>
      <c r="BG1415" s="1388" t="s">
        <v>3410</v>
      </c>
      <c r="BH1415" s="955"/>
      <c r="BI1415" s="955"/>
      <c r="BJ1415" s="954" t="s">
        <v>1523</v>
      </c>
      <c r="BK1415" s="955"/>
      <c r="BL1415" s="955"/>
      <c r="BM1415" s="954" t="s">
        <v>1524</v>
      </c>
      <c r="BN1415" s="955"/>
      <c r="BO1415" s="971"/>
      <c r="BP1415" s="990" t="s">
        <v>1180</v>
      </c>
      <c r="BQ1415" s="937"/>
    </row>
    <row r="1416" spans="7:86" s="920" customFormat="1" ht="18.95" customHeight="1">
      <c r="G1416" s="2331"/>
      <c r="H1416" s="2331"/>
      <c r="I1416" s="1064"/>
      <c r="J1416" s="932" t="s">
        <v>737</v>
      </c>
      <c r="K1416" s="932" t="s">
        <v>1781</v>
      </c>
      <c r="L1416" s="917" t="s">
        <v>1179</v>
      </c>
      <c r="M1416" s="918"/>
      <c r="N1416" s="918"/>
      <c r="O1416" s="919"/>
      <c r="P1416" s="917" t="s">
        <v>2276</v>
      </c>
      <c r="Q1416" s="918"/>
      <c r="R1416" s="918"/>
      <c r="S1416" s="919"/>
      <c r="T1416" s="1029" t="s">
        <v>1844</v>
      </c>
      <c r="U1416" s="1027"/>
      <c r="V1416" s="1027"/>
      <c r="W1416" s="1027"/>
      <c r="X1416" s="1028"/>
      <c r="Y1416" s="2027" t="s">
        <v>1555</v>
      </c>
      <c r="Z1416" s="1027"/>
      <c r="AA1416" s="1027"/>
      <c r="AB1416" s="1027"/>
      <c r="AC1416" s="1028"/>
      <c r="AD1416" s="982" t="s">
        <v>1867</v>
      </c>
      <c r="AE1416" s="983"/>
      <c r="AF1416" s="983"/>
      <c r="AG1416" s="984"/>
      <c r="AH1416" s="982" t="s">
        <v>1849</v>
      </c>
      <c r="AI1416" s="983"/>
      <c r="AJ1416" s="983"/>
      <c r="AK1416" s="984"/>
      <c r="AL1416" s="982" t="s">
        <v>1689</v>
      </c>
      <c r="AM1416" s="983"/>
      <c r="AN1416" s="983"/>
      <c r="AO1416" s="983"/>
      <c r="AP1416" s="1080">
        <v>241657</v>
      </c>
      <c r="AQ1416" s="983"/>
      <c r="AR1416" s="984"/>
      <c r="AS1416" s="1080" t="s">
        <v>1691</v>
      </c>
      <c r="AT1416" s="983"/>
      <c r="AU1416" s="983"/>
      <c r="AV1416" s="983"/>
      <c r="AW1416" s="984"/>
      <c r="AX1416" s="982" t="s">
        <v>1773</v>
      </c>
      <c r="AY1416" s="984"/>
      <c r="AZ1416" s="982" t="s">
        <v>3621</v>
      </c>
      <c r="BA1416" s="983"/>
      <c r="BB1416" s="983"/>
      <c r="BC1416" s="984"/>
      <c r="BD1416" s="1029">
        <v>10</v>
      </c>
      <c r="BE1416" s="1027"/>
      <c r="BF1416" s="1028"/>
      <c r="BG1416" s="1388" t="s">
        <v>3410</v>
      </c>
      <c r="BH1416" s="955"/>
      <c r="BI1416" s="955"/>
      <c r="BJ1416" s="954" t="s">
        <v>1523</v>
      </c>
      <c r="BK1416" s="955"/>
      <c r="BL1416" s="955"/>
      <c r="BM1416" s="954" t="s">
        <v>1524</v>
      </c>
      <c r="BN1416" s="955"/>
      <c r="BO1416" s="971"/>
      <c r="BP1416" s="1002"/>
      <c r="BQ1416" s="937"/>
    </row>
    <row r="1417" spans="7:86" s="920" customFormat="1" ht="18.95" customHeight="1">
      <c r="G1417" s="2331"/>
      <c r="H1417" s="2331"/>
      <c r="I1417" s="1064"/>
      <c r="J1417" s="932" t="s">
        <v>737</v>
      </c>
      <c r="K1417" s="932" t="s">
        <v>1781</v>
      </c>
      <c r="L1417" s="917" t="s">
        <v>1179</v>
      </c>
      <c r="M1417" s="918"/>
      <c r="N1417" s="918"/>
      <c r="O1417" s="919"/>
      <c r="P1417" s="917" t="s">
        <v>1526</v>
      </c>
      <c r="Q1417" s="918"/>
      <c r="R1417" s="918"/>
      <c r="S1417" s="919"/>
      <c r="T1417" s="1029" t="s">
        <v>1844</v>
      </c>
      <c r="U1417" s="1027"/>
      <c r="V1417" s="1027"/>
      <c r="W1417" s="1027"/>
      <c r="X1417" s="1028"/>
      <c r="Y1417" s="2342" t="s">
        <v>2432</v>
      </c>
      <c r="Z1417" s="1027"/>
      <c r="AA1417" s="1027"/>
      <c r="AB1417" s="1027"/>
      <c r="AC1417" s="1028"/>
      <c r="AD1417" s="982" t="s">
        <v>1867</v>
      </c>
      <c r="AE1417" s="983"/>
      <c r="AF1417" s="983"/>
      <c r="AG1417" s="984"/>
      <c r="AH1417" s="982" t="s">
        <v>1849</v>
      </c>
      <c r="AI1417" s="983"/>
      <c r="AJ1417" s="983"/>
      <c r="AK1417" s="984"/>
      <c r="AL1417" s="982" t="s">
        <v>1689</v>
      </c>
      <c r="AM1417" s="983"/>
      <c r="AN1417" s="983"/>
      <c r="AO1417" s="983"/>
      <c r="AP1417" s="1080">
        <v>241657</v>
      </c>
      <c r="AQ1417" s="983"/>
      <c r="AR1417" s="984"/>
      <c r="AS1417" s="1080" t="s">
        <v>1691</v>
      </c>
      <c r="AT1417" s="983"/>
      <c r="AU1417" s="983"/>
      <c r="AV1417" s="983"/>
      <c r="AW1417" s="984"/>
      <c r="AX1417" s="982" t="s">
        <v>1773</v>
      </c>
      <c r="AY1417" s="984"/>
      <c r="AZ1417" s="1992" t="s">
        <v>3641</v>
      </c>
      <c r="BA1417" s="1350"/>
      <c r="BB1417" s="1350"/>
      <c r="BC1417" s="1351"/>
      <c r="BD1417" s="1029">
        <v>10</v>
      </c>
      <c r="BE1417" s="1027"/>
      <c r="BF1417" s="1028"/>
      <c r="BG1417" s="2343" t="s">
        <v>3641</v>
      </c>
      <c r="BH1417" s="1347"/>
      <c r="BI1417" s="1347"/>
      <c r="BJ1417" s="1346" t="s">
        <v>3642</v>
      </c>
      <c r="BK1417" s="1347"/>
      <c r="BL1417" s="1347"/>
      <c r="BM1417" s="1346" t="s">
        <v>3642</v>
      </c>
      <c r="BN1417" s="1347"/>
      <c r="BO1417" s="1348"/>
      <c r="BP1417" s="1002"/>
      <c r="BQ1417" s="937"/>
    </row>
    <row r="1418" spans="7:86" s="920" customFormat="1" ht="5.0999999999999996" customHeight="1">
      <c r="G1418" s="2331"/>
      <c r="H1418" s="2331"/>
      <c r="I1418" s="1064"/>
      <c r="J1418" s="1057"/>
      <c r="K1418" s="1057"/>
      <c r="L1418" s="1057"/>
      <c r="M1418" s="1057"/>
      <c r="N1418" s="1057"/>
      <c r="O1418" s="1057"/>
      <c r="P1418" s="1057"/>
      <c r="Q1418" s="1057"/>
      <c r="R1418" s="1057"/>
      <c r="S1418" s="1057"/>
      <c r="BQ1418" s="937"/>
    </row>
    <row r="1419" spans="7:86" s="920" customFormat="1" ht="5.0999999999999996" customHeight="1">
      <c r="G1419" s="2331"/>
      <c r="H1419" s="2331"/>
      <c r="I1419" s="1064"/>
      <c r="J1419" s="1242"/>
      <c r="K1419" s="1242"/>
      <c r="L1419" s="1242"/>
      <c r="M1419" s="1242"/>
      <c r="N1419" s="1242"/>
      <c r="O1419" s="1242"/>
      <c r="P1419" s="1242"/>
      <c r="Q1419" s="1242"/>
      <c r="R1419" s="1242"/>
      <c r="S1419" s="1242"/>
      <c r="T1419" s="1238"/>
      <c r="U1419" s="1238"/>
      <c r="V1419" s="1238"/>
      <c r="W1419" s="1238"/>
      <c r="X1419" s="1238"/>
      <c r="Y1419" s="977"/>
      <c r="Z1419" s="977"/>
      <c r="AA1419" s="977"/>
      <c r="AB1419" s="977"/>
      <c r="AC1419" s="977"/>
      <c r="AD1419" s="977"/>
      <c r="AE1419" s="977"/>
      <c r="AF1419" s="977"/>
      <c r="AG1419" s="977"/>
      <c r="AH1419" s="977"/>
      <c r="AI1419" s="977"/>
      <c r="AJ1419" s="977"/>
      <c r="AK1419" s="977"/>
      <c r="AL1419" s="977"/>
      <c r="AM1419" s="977"/>
      <c r="AN1419" s="977"/>
      <c r="AO1419" s="977"/>
      <c r="AP1419" s="977"/>
      <c r="AQ1419" s="977"/>
      <c r="AR1419" s="977"/>
      <c r="AS1419" s="977"/>
      <c r="AT1419" s="977"/>
      <c r="AU1419" s="977"/>
      <c r="AV1419" s="977"/>
      <c r="AW1419" s="977"/>
      <c r="AX1419" s="977"/>
      <c r="AY1419" s="977"/>
      <c r="AZ1419" s="977"/>
      <c r="BA1419" s="977"/>
      <c r="BB1419" s="977"/>
      <c r="BC1419" s="977"/>
      <c r="BD1419" s="977"/>
      <c r="BE1419" s="977"/>
      <c r="BF1419" s="977"/>
      <c r="BG1419" s="977"/>
      <c r="BH1419" s="977"/>
      <c r="BI1419" s="977"/>
      <c r="BJ1419" s="977"/>
      <c r="BK1419" s="977"/>
      <c r="BL1419" s="977"/>
      <c r="BM1419" s="977"/>
      <c r="BN1419" s="977"/>
      <c r="BO1419" s="977"/>
      <c r="BP1419" s="977"/>
      <c r="BQ1419" s="937"/>
    </row>
    <row r="1420" spans="7:86" s="920" customFormat="1" ht="18.95" customHeight="1">
      <c r="G1420" s="2331"/>
      <c r="H1420" s="2331"/>
      <c r="I1420" s="1064"/>
      <c r="J1420" s="1242"/>
      <c r="K1420" s="1372" t="s">
        <v>2285</v>
      </c>
      <c r="L1420" s="1242"/>
      <c r="M1420" s="1242"/>
      <c r="N1420" s="1242"/>
      <c r="O1420" s="1242"/>
      <c r="P1420" s="1242"/>
      <c r="Q1420" s="1242"/>
      <c r="R1420" s="1242"/>
      <c r="S1420" s="1242"/>
      <c r="T1420" s="977"/>
      <c r="U1420" s="977"/>
      <c r="V1420" s="977"/>
      <c r="W1420" s="977"/>
      <c r="X1420" s="977"/>
      <c r="Y1420" s="977"/>
      <c r="Z1420" s="977"/>
      <c r="AA1420" s="1467"/>
      <c r="AB1420" s="1467" t="s">
        <v>2445</v>
      </c>
      <c r="AC1420" s="977"/>
      <c r="AD1420" s="2949">
        <v>1</v>
      </c>
      <c r="AE1420" s="2950"/>
      <c r="AF1420" s="2950"/>
      <c r="AG1420" s="2951"/>
      <c r="AH1420" s="2949">
        <f>COUNTA(AH1415:AH1416)</f>
        <v>2</v>
      </c>
      <c r="AI1420" s="2950"/>
      <c r="AJ1420" s="2950"/>
      <c r="AK1420" s="2951"/>
      <c r="AL1420" s="977"/>
      <c r="AM1420" s="977"/>
      <c r="AN1420" s="977"/>
      <c r="AO1420" s="977"/>
      <c r="AP1420" s="977"/>
      <c r="AQ1420" s="977"/>
      <c r="AR1420" s="977"/>
      <c r="AS1420" s="977"/>
      <c r="AT1420" s="977"/>
      <c r="AU1420" s="977"/>
      <c r="AV1420" s="977"/>
      <c r="AW1420" s="980"/>
      <c r="AX1420" s="978"/>
      <c r="AY1420" s="979"/>
      <c r="AZ1420" s="977"/>
      <c r="BA1420" s="977"/>
      <c r="BB1420" s="978" t="s">
        <v>1606</v>
      </c>
      <c r="BC1420" s="979"/>
      <c r="BD1420" s="1239">
        <f>BD1416+BD1415+BD1417</f>
        <v>30</v>
      </c>
      <c r="BE1420" s="1240"/>
      <c r="BF1420" s="1241"/>
      <c r="BG1420" s="977"/>
      <c r="BH1420" s="977"/>
      <c r="BI1420" s="977"/>
      <c r="BJ1420" s="977"/>
      <c r="BK1420" s="977"/>
      <c r="BL1420" s="977"/>
      <c r="BM1420" s="977"/>
      <c r="BN1420" s="977"/>
      <c r="BO1420" s="977"/>
      <c r="BP1420" s="1372"/>
      <c r="BQ1420" s="937"/>
    </row>
    <row r="1421" spans="7:86" s="920" customFormat="1" ht="5.0999999999999996" customHeight="1">
      <c r="G1421" s="2331"/>
      <c r="H1421" s="2331"/>
      <c r="I1421" s="1064"/>
      <c r="J1421" s="1242"/>
      <c r="K1421" s="1242"/>
      <c r="L1421" s="1242"/>
      <c r="M1421" s="1242"/>
      <c r="N1421" s="1242"/>
      <c r="O1421" s="1242"/>
      <c r="P1421" s="1242"/>
      <c r="Q1421" s="1242"/>
      <c r="R1421" s="1242"/>
      <c r="S1421" s="1242"/>
      <c r="T1421" s="977"/>
      <c r="U1421" s="977"/>
      <c r="V1421" s="977"/>
      <c r="W1421" s="977"/>
      <c r="X1421" s="977"/>
      <c r="Y1421" s="977"/>
      <c r="Z1421" s="977"/>
      <c r="AA1421" s="977"/>
      <c r="AB1421" s="977"/>
      <c r="AC1421" s="977"/>
      <c r="AD1421" s="977"/>
      <c r="AE1421" s="977"/>
      <c r="AF1421" s="977"/>
      <c r="AG1421" s="977"/>
      <c r="AH1421" s="977"/>
      <c r="AI1421" s="977"/>
      <c r="AJ1421" s="977"/>
      <c r="AK1421" s="977"/>
      <c r="AL1421" s="977"/>
      <c r="AM1421" s="977"/>
      <c r="AN1421" s="977"/>
      <c r="AO1421" s="977"/>
      <c r="AP1421" s="977"/>
      <c r="AQ1421" s="977"/>
      <c r="AR1421" s="977"/>
      <c r="AS1421" s="977"/>
      <c r="AT1421" s="977"/>
      <c r="AU1421" s="1217"/>
      <c r="AV1421" s="1217"/>
      <c r="AW1421" s="1217"/>
      <c r="AX1421" s="977"/>
      <c r="AY1421" s="977"/>
      <c r="AZ1421" s="977"/>
      <c r="BA1421" s="977"/>
      <c r="BB1421" s="977"/>
      <c r="BC1421" s="977"/>
      <c r="BD1421" s="977"/>
      <c r="BE1421" s="977"/>
      <c r="BF1421" s="977"/>
      <c r="BG1421" s="977"/>
      <c r="BH1421" s="977"/>
      <c r="BI1421" s="977"/>
      <c r="BJ1421" s="977"/>
      <c r="BK1421" s="977"/>
      <c r="BL1421" s="977"/>
      <c r="BM1421" s="977"/>
      <c r="BN1421" s="977"/>
      <c r="BO1421" s="977"/>
      <c r="BP1421" s="977"/>
      <c r="BQ1421" s="937"/>
    </row>
    <row r="1422" spans="7:86" s="920" customFormat="1" ht="9.9499999999999993" customHeight="1">
      <c r="G1422" s="2331"/>
      <c r="H1422" s="2331"/>
      <c r="I1422" s="525"/>
      <c r="J1422" s="945"/>
      <c r="K1422" s="945"/>
      <c r="L1422" s="945"/>
      <c r="M1422" s="945"/>
      <c r="N1422" s="945"/>
      <c r="O1422" s="945"/>
      <c r="P1422" s="945"/>
      <c r="Q1422" s="945"/>
      <c r="R1422" s="945"/>
      <c r="S1422" s="945"/>
      <c r="T1422" s="945"/>
      <c r="U1422" s="945"/>
      <c r="V1422" s="945"/>
      <c r="W1422" s="945"/>
      <c r="X1422" s="945"/>
      <c r="Y1422" s="945"/>
      <c r="Z1422" s="945"/>
      <c r="AA1422" s="945"/>
      <c r="AB1422" s="945"/>
      <c r="AC1422" s="945"/>
      <c r="AD1422" s="945"/>
      <c r="AE1422" s="945"/>
      <c r="AF1422" s="945"/>
      <c r="AG1422" s="945"/>
      <c r="AH1422" s="945"/>
      <c r="AI1422" s="945"/>
      <c r="AJ1422" s="945"/>
      <c r="AK1422" s="945"/>
      <c r="AL1422" s="945"/>
      <c r="AM1422" s="939"/>
      <c r="AN1422" s="939"/>
      <c r="AO1422" s="939"/>
      <c r="AP1422" s="939"/>
      <c r="AQ1422" s="939"/>
      <c r="AR1422" s="939"/>
      <c r="AS1422" s="939"/>
      <c r="AT1422" s="939"/>
      <c r="AU1422" s="939"/>
      <c r="AV1422" s="939"/>
      <c r="AW1422" s="939"/>
      <c r="AX1422" s="939"/>
      <c r="AY1422" s="939"/>
      <c r="AZ1422" s="939"/>
      <c r="BA1422" s="939"/>
      <c r="BB1422" s="939"/>
      <c r="BC1422" s="939"/>
      <c r="BD1422" s="939"/>
      <c r="BE1422" s="939"/>
      <c r="BF1422" s="939"/>
      <c r="BG1422" s="939"/>
      <c r="BH1422" s="939"/>
      <c r="BI1422" s="939"/>
      <c r="BJ1422" s="939"/>
      <c r="BK1422" s="939"/>
      <c r="BL1422" s="939"/>
      <c r="BM1422" s="939"/>
      <c r="BN1422" s="939"/>
      <c r="BO1422" s="939"/>
      <c r="BP1422" s="939"/>
      <c r="BQ1422" s="940"/>
    </row>
    <row r="1423" spans="7:86" s="920" customFormat="1" ht="18.95" customHeight="1">
      <c r="G1423" s="2331"/>
      <c r="H1423" s="2331"/>
      <c r="I1423" s="914"/>
      <c r="J1423" s="956" t="s">
        <v>3634</v>
      </c>
      <c r="K1423" s="1425"/>
      <c r="L1423" s="1425"/>
      <c r="M1423" s="1425"/>
      <c r="N1423" s="1425"/>
      <c r="O1423" s="1425"/>
      <c r="P1423" s="1425"/>
      <c r="Q1423" s="1425"/>
      <c r="R1423" s="1425"/>
      <c r="S1423" s="1425"/>
      <c r="T1423" s="1425"/>
      <c r="U1423" s="1425"/>
      <c r="V1423" s="1425"/>
      <c r="W1423" s="1425"/>
      <c r="X1423" s="1425"/>
      <c r="Y1423" s="1425"/>
      <c r="Z1423" s="1425"/>
      <c r="AA1423" s="1425"/>
      <c r="AB1423" s="1425"/>
      <c r="AC1423" s="1425"/>
      <c r="AD1423" s="1425"/>
      <c r="AE1423" s="1425"/>
      <c r="AF1423" s="1425"/>
      <c r="AG1423" s="1425"/>
      <c r="AH1423" s="1425"/>
      <c r="AI1423" s="1425"/>
      <c r="AJ1423" s="1425"/>
      <c r="AK1423" s="1425"/>
      <c r="AL1423" s="1425"/>
      <c r="AM1423" s="941"/>
      <c r="AN1423" s="941"/>
    </row>
    <row r="1424" spans="7:86" ht="18.95" customHeight="1">
      <c r="CA1424" s="920"/>
      <c r="CB1424" s="920"/>
      <c r="CC1424" s="920"/>
      <c r="CD1424" s="920"/>
      <c r="CE1424" s="920"/>
      <c r="CF1424" s="920"/>
      <c r="CG1424" s="920"/>
      <c r="CH1424" s="920"/>
    </row>
    <row r="1425" spans="12:89" ht="18.95" customHeight="1">
      <c r="CA1425" s="920"/>
      <c r="CB1425" s="920"/>
      <c r="CC1425" s="920"/>
      <c r="CD1425" s="920"/>
      <c r="CE1425" s="920"/>
      <c r="CF1425" s="920"/>
      <c r="CG1425" s="920"/>
      <c r="CH1425" s="920"/>
    </row>
    <row r="1426" spans="12:89" ht="18.95" customHeight="1">
      <c r="CD1426" s="920"/>
      <c r="CE1426" s="920"/>
      <c r="CF1426" s="920"/>
      <c r="CG1426" s="920"/>
      <c r="CH1426" s="920"/>
      <c r="CI1426" s="920"/>
      <c r="CJ1426" s="920"/>
      <c r="CK1426" s="920"/>
    </row>
    <row r="1427" spans="12:89" ht="18.95" customHeight="1">
      <c r="CD1427" s="920"/>
      <c r="CE1427" s="920"/>
      <c r="CF1427" s="920"/>
      <c r="CG1427" s="920"/>
      <c r="CH1427" s="920"/>
      <c r="CI1427" s="920"/>
      <c r="CJ1427" s="920"/>
      <c r="CK1427" s="920"/>
    </row>
    <row r="1428" spans="12:89" ht="18.95" customHeight="1">
      <c r="L1428" s="3660" t="s">
        <v>3719</v>
      </c>
      <c r="M1428" s="3661"/>
      <c r="N1428" s="3661"/>
      <c r="O1428" s="3661"/>
      <c r="P1428" s="3661"/>
      <c r="Q1428" s="3661"/>
      <c r="R1428" s="3661"/>
      <c r="S1428" s="3661"/>
      <c r="T1428" s="3661"/>
      <c r="U1428" s="3661"/>
      <c r="V1428" s="3661"/>
      <c r="W1428" s="3661"/>
      <c r="X1428" s="3661"/>
      <c r="Y1428" s="3661"/>
      <c r="Z1428" s="3661"/>
      <c r="AA1428" s="3661"/>
      <c r="AB1428" s="3661"/>
      <c r="AC1428" s="3661"/>
      <c r="AD1428" s="3661"/>
      <c r="AE1428" s="3661"/>
      <c r="AF1428" s="3661"/>
      <c r="AG1428" s="3661"/>
      <c r="AH1428" s="3661"/>
      <c r="AI1428" s="3661"/>
      <c r="AJ1428" s="3661"/>
      <c r="AK1428" s="3661"/>
      <c r="AL1428" s="3661"/>
      <c r="AM1428" s="3661"/>
      <c r="AN1428" s="3661"/>
      <c r="AO1428" s="3661"/>
      <c r="AP1428" s="3661"/>
      <c r="AQ1428" s="3661"/>
      <c r="AR1428" s="3661"/>
      <c r="AS1428" s="3661"/>
      <c r="AT1428" s="3661"/>
      <c r="AU1428" s="3661"/>
      <c r="AV1428" s="3661"/>
      <c r="AW1428" s="3661"/>
      <c r="AX1428" s="3661"/>
      <c r="AY1428" s="3661"/>
      <c r="AZ1428" s="3661"/>
      <c r="BA1428" s="3661"/>
      <c r="BB1428" s="3661"/>
      <c r="BC1428" s="3661"/>
      <c r="BD1428" s="3661"/>
      <c r="BE1428" s="3661"/>
      <c r="BF1428" s="3661"/>
      <c r="BG1428" s="3661"/>
      <c r="BH1428" s="3661"/>
      <c r="CD1428" s="920"/>
      <c r="CE1428" s="920"/>
      <c r="CF1428" s="920"/>
      <c r="CG1428" s="920"/>
      <c r="CH1428" s="920"/>
      <c r="CI1428" s="920"/>
      <c r="CJ1428" s="920"/>
      <c r="CK1428" s="920"/>
    </row>
    <row r="1429" spans="12:89" ht="18.95" customHeight="1">
      <c r="L1429" s="3661"/>
      <c r="M1429" s="3661"/>
      <c r="N1429" s="3661"/>
      <c r="O1429" s="3661"/>
      <c r="P1429" s="3661"/>
      <c r="Q1429" s="3661"/>
      <c r="R1429" s="3661"/>
      <c r="S1429" s="3661"/>
      <c r="T1429" s="3661"/>
      <c r="U1429" s="3661"/>
      <c r="V1429" s="3661"/>
      <c r="W1429" s="3661"/>
      <c r="X1429" s="3661"/>
      <c r="Y1429" s="3661"/>
      <c r="Z1429" s="3661"/>
      <c r="AA1429" s="3661"/>
      <c r="AB1429" s="3661"/>
      <c r="AC1429" s="3661"/>
      <c r="AD1429" s="3661"/>
      <c r="AE1429" s="3661"/>
      <c r="AF1429" s="3661"/>
      <c r="AG1429" s="3661"/>
      <c r="AH1429" s="3661"/>
      <c r="AI1429" s="3661"/>
      <c r="AJ1429" s="3661"/>
      <c r="AK1429" s="3661"/>
      <c r="AL1429" s="3661"/>
      <c r="AM1429" s="3661"/>
      <c r="AN1429" s="3661"/>
      <c r="AO1429" s="3661"/>
      <c r="AP1429" s="3661"/>
      <c r="AQ1429" s="3661"/>
      <c r="AR1429" s="3661"/>
      <c r="AS1429" s="3661"/>
      <c r="AT1429" s="3661"/>
      <c r="AU1429" s="3661"/>
      <c r="AV1429" s="3661"/>
      <c r="AW1429" s="3661"/>
      <c r="AX1429" s="3661"/>
      <c r="AY1429" s="3661"/>
      <c r="AZ1429" s="3661"/>
      <c r="BA1429" s="3661"/>
      <c r="BB1429" s="3661"/>
      <c r="BC1429" s="3661"/>
      <c r="BD1429" s="3661"/>
      <c r="BE1429" s="3661"/>
      <c r="BF1429" s="3661"/>
      <c r="BG1429" s="3661"/>
      <c r="BH1429" s="3661"/>
      <c r="CD1429" s="920"/>
      <c r="CE1429" s="920"/>
      <c r="CF1429" s="920"/>
      <c r="CG1429" s="920"/>
      <c r="CH1429" s="920"/>
      <c r="CI1429" s="920"/>
      <c r="CJ1429" s="920"/>
      <c r="CK1429" s="920"/>
    </row>
    <row r="1430" spans="12:89" ht="18.95" customHeight="1">
      <c r="L1430" s="3661"/>
      <c r="M1430" s="3661"/>
      <c r="N1430" s="3661"/>
      <c r="O1430" s="3661"/>
      <c r="P1430" s="3661"/>
      <c r="Q1430" s="3661"/>
      <c r="R1430" s="3661"/>
      <c r="S1430" s="3661"/>
      <c r="T1430" s="3661"/>
      <c r="U1430" s="3661"/>
      <c r="V1430" s="3661"/>
      <c r="W1430" s="3661"/>
      <c r="X1430" s="3661"/>
      <c r="Y1430" s="3661"/>
      <c r="Z1430" s="3661"/>
      <c r="AA1430" s="3661"/>
      <c r="AB1430" s="3661"/>
      <c r="AC1430" s="3661"/>
      <c r="AD1430" s="3661"/>
      <c r="AE1430" s="3661"/>
      <c r="AF1430" s="3661"/>
      <c r="AG1430" s="3661"/>
      <c r="AH1430" s="3661"/>
      <c r="AI1430" s="3661"/>
      <c r="AJ1430" s="3661"/>
      <c r="AK1430" s="3661"/>
      <c r="AL1430" s="3661"/>
      <c r="AM1430" s="3661"/>
      <c r="AN1430" s="3661"/>
      <c r="AO1430" s="3661"/>
      <c r="AP1430" s="3661"/>
      <c r="AQ1430" s="3661"/>
      <c r="AR1430" s="3661"/>
      <c r="AS1430" s="3661"/>
      <c r="AT1430" s="3661"/>
      <c r="AU1430" s="3661"/>
      <c r="AV1430" s="3661"/>
      <c r="AW1430" s="3661"/>
      <c r="AX1430" s="3661"/>
      <c r="AY1430" s="3661"/>
      <c r="AZ1430" s="3661"/>
      <c r="BA1430" s="3661"/>
      <c r="BB1430" s="3661"/>
      <c r="BC1430" s="3661"/>
      <c r="BD1430" s="3661"/>
      <c r="BE1430" s="3661"/>
      <c r="BF1430" s="3661"/>
      <c r="BG1430" s="3661"/>
      <c r="BH1430" s="3661"/>
      <c r="CD1430" s="920"/>
      <c r="CE1430" s="920"/>
      <c r="CF1430" s="920"/>
      <c r="CG1430" s="920"/>
      <c r="CH1430" s="920"/>
      <c r="CI1430" s="920"/>
      <c r="CJ1430" s="920"/>
      <c r="CK1430" s="920"/>
    </row>
    <row r="1431" spans="12:89" ht="18.95" customHeight="1">
      <c r="L1431" s="3661"/>
      <c r="M1431" s="3661"/>
      <c r="N1431" s="3661"/>
      <c r="O1431" s="3661"/>
      <c r="P1431" s="3661"/>
      <c r="Q1431" s="3661"/>
      <c r="R1431" s="3661"/>
      <c r="S1431" s="3661"/>
      <c r="T1431" s="3661"/>
      <c r="U1431" s="3661"/>
      <c r="V1431" s="3661"/>
      <c r="W1431" s="3661"/>
      <c r="X1431" s="3661"/>
      <c r="Y1431" s="3661"/>
      <c r="Z1431" s="3661"/>
      <c r="AA1431" s="3661"/>
      <c r="AB1431" s="3661"/>
      <c r="AC1431" s="3661"/>
      <c r="AD1431" s="3661"/>
      <c r="AE1431" s="3661"/>
      <c r="AF1431" s="3661"/>
      <c r="AG1431" s="3661"/>
      <c r="AH1431" s="3661"/>
      <c r="AI1431" s="3661"/>
      <c r="AJ1431" s="3661"/>
      <c r="AK1431" s="3661"/>
      <c r="AL1431" s="3661"/>
      <c r="AM1431" s="3661"/>
      <c r="AN1431" s="3661"/>
      <c r="AO1431" s="3661"/>
      <c r="AP1431" s="3661"/>
      <c r="AQ1431" s="3661"/>
      <c r="AR1431" s="3661"/>
      <c r="AS1431" s="3661"/>
      <c r="AT1431" s="3661"/>
      <c r="AU1431" s="3661"/>
      <c r="AV1431" s="3661"/>
      <c r="AW1431" s="3661"/>
      <c r="AX1431" s="3661"/>
      <c r="AY1431" s="3661"/>
      <c r="AZ1431" s="3661"/>
      <c r="BA1431" s="3661"/>
      <c r="BB1431" s="3661"/>
      <c r="BC1431" s="3661"/>
      <c r="BD1431" s="3661"/>
      <c r="BE1431" s="3661"/>
      <c r="BF1431" s="3661"/>
      <c r="BG1431" s="3661"/>
      <c r="BH1431" s="3661"/>
      <c r="CD1431" s="920"/>
      <c r="CE1431" s="920"/>
      <c r="CF1431" s="920"/>
      <c r="CG1431" s="920"/>
      <c r="CH1431" s="920"/>
      <c r="CI1431" s="920"/>
      <c r="CJ1431" s="920"/>
      <c r="CK1431" s="920"/>
    </row>
    <row r="1432" spans="12:89" ht="18.95" customHeight="1">
      <c r="L1432" s="3661"/>
      <c r="M1432" s="3661"/>
      <c r="N1432" s="3661"/>
      <c r="O1432" s="3661"/>
      <c r="P1432" s="3661"/>
      <c r="Q1432" s="3661"/>
      <c r="R1432" s="3661"/>
      <c r="S1432" s="3661"/>
      <c r="T1432" s="3661"/>
      <c r="U1432" s="3661"/>
      <c r="V1432" s="3661"/>
      <c r="W1432" s="3661"/>
      <c r="X1432" s="3661"/>
      <c r="Y1432" s="3661"/>
      <c r="Z1432" s="3661"/>
      <c r="AA1432" s="3661"/>
      <c r="AB1432" s="3661"/>
      <c r="AC1432" s="3661"/>
      <c r="AD1432" s="3661"/>
      <c r="AE1432" s="3661"/>
      <c r="AF1432" s="3661"/>
      <c r="AG1432" s="3661"/>
      <c r="AH1432" s="3661"/>
      <c r="AI1432" s="3661"/>
      <c r="AJ1432" s="3661"/>
      <c r="AK1432" s="3661"/>
      <c r="AL1432" s="3661"/>
      <c r="AM1432" s="3661"/>
      <c r="AN1432" s="3661"/>
      <c r="AO1432" s="3661"/>
      <c r="AP1432" s="3661"/>
      <c r="AQ1432" s="3661"/>
      <c r="AR1432" s="3661"/>
      <c r="AS1432" s="3661"/>
      <c r="AT1432" s="3661"/>
      <c r="AU1432" s="3661"/>
      <c r="AV1432" s="3661"/>
      <c r="AW1432" s="3661"/>
      <c r="AX1432" s="3661"/>
      <c r="AY1432" s="3661"/>
      <c r="AZ1432" s="3661"/>
      <c r="BA1432" s="3661"/>
      <c r="BB1432" s="3661"/>
      <c r="BC1432" s="3661"/>
      <c r="BD1432" s="3661"/>
      <c r="BE1432" s="3661"/>
      <c r="BF1432" s="3661"/>
      <c r="BG1432" s="3661"/>
      <c r="BH1432" s="3661"/>
      <c r="CD1432" s="920"/>
      <c r="CE1432" s="920"/>
      <c r="CF1432" s="920"/>
      <c r="CG1432" s="920"/>
      <c r="CH1432" s="920"/>
      <c r="CI1432" s="920"/>
      <c r="CJ1432" s="920"/>
      <c r="CK1432" s="920"/>
    </row>
    <row r="1433" spans="12:89" ht="18.95" customHeight="1">
      <c r="L1433" s="3661"/>
      <c r="M1433" s="3661"/>
      <c r="N1433" s="3661"/>
      <c r="O1433" s="3661"/>
      <c r="P1433" s="3661"/>
      <c r="Q1433" s="3661"/>
      <c r="R1433" s="3661"/>
      <c r="S1433" s="3661"/>
      <c r="T1433" s="3661"/>
      <c r="U1433" s="3661"/>
      <c r="V1433" s="3661"/>
      <c r="W1433" s="3661"/>
      <c r="X1433" s="3661"/>
      <c r="Y1433" s="3661"/>
      <c r="Z1433" s="3661"/>
      <c r="AA1433" s="3661"/>
      <c r="AB1433" s="3661"/>
      <c r="AC1433" s="3661"/>
      <c r="AD1433" s="3661"/>
      <c r="AE1433" s="3661"/>
      <c r="AF1433" s="3661"/>
      <c r="AG1433" s="3661"/>
      <c r="AH1433" s="3661"/>
      <c r="AI1433" s="3661"/>
      <c r="AJ1433" s="3661"/>
      <c r="AK1433" s="3661"/>
      <c r="AL1433" s="3661"/>
      <c r="AM1433" s="3661"/>
      <c r="AN1433" s="3661"/>
      <c r="AO1433" s="3661"/>
      <c r="AP1433" s="3661"/>
      <c r="AQ1433" s="3661"/>
      <c r="AR1433" s="3661"/>
      <c r="AS1433" s="3661"/>
      <c r="AT1433" s="3661"/>
      <c r="AU1433" s="3661"/>
      <c r="AV1433" s="3661"/>
      <c r="AW1433" s="3661"/>
      <c r="AX1433" s="3661"/>
      <c r="AY1433" s="3661"/>
      <c r="AZ1433" s="3661"/>
      <c r="BA1433" s="3661"/>
      <c r="BB1433" s="3661"/>
      <c r="BC1433" s="3661"/>
      <c r="BD1433" s="3661"/>
      <c r="BE1433" s="3661"/>
      <c r="BF1433" s="3661"/>
      <c r="BG1433" s="3661"/>
      <c r="BH1433" s="3661"/>
      <c r="CD1433" s="920"/>
      <c r="CE1433" s="920"/>
      <c r="CF1433" s="920"/>
      <c r="CG1433" s="920"/>
      <c r="CH1433" s="920"/>
      <c r="CI1433" s="920"/>
      <c r="CJ1433" s="920"/>
      <c r="CK1433" s="920"/>
    </row>
    <row r="1434" spans="12:89" ht="18.95" customHeight="1">
      <c r="L1434" s="3661"/>
      <c r="M1434" s="3661"/>
      <c r="N1434" s="3661"/>
      <c r="O1434" s="3661"/>
      <c r="P1434" s="3661"/>
      <c r="Q1434" s="3661"/>
      <c r="R1434" s="3661"/>
      <c r="S1434" s="3661"/>
      <c r="T1434" s="3661"/>
      <c r="U1434" s="3661"/>
      <c r="V1434" s="3661"/>
      <c r="W1434" s="3661"/>
      <c r="X1434" s="3661"/>
      <c r="Y1434" s="3661"/>
      <c r="Z1434" s="3661"/>
      <c r="AA1434" s="3661"/>
      <c r="AB1434" s="3661"/>
      <c r="AC1434" s="3661"/>
      <c r="AD1434" s="3661"/>
      <c r="AE1434" s="3661"/>
      <c r="AF1434" s="3661"/>
      <c r="AG1434" s="3661"/>
      <c r="AH1434" s="3661"/>
      <c r="AI1434" s="3661"/>
      <c r="AJ1434" s="3661"/>
      <c r="AK1434" s="3661"/>
      <c r="AL1434" s="3661"/>
      <c r="AM1434" s="3661"/>
      <c r="AN1434" s="3661"/>
      <c r="AO1434" s="3661"/>
      <c r="AP1434" s="3661"/>
      <c r="AQ1434" s="3661"/>
      <c r="AR1434" s="3661"/>
      <c r="AS1434" s="3661"/>
      <c r="AT1434" s="3661"/>
      <c r="AU1434" s="3661"/>
      <c r="AV1434" s="3661"/>
      <c r="AW1434" s="3661"/>
      <c r="AX1434" s="3661"/>
      <c r="AY1434" s="3661"/>
      <c r="AZ1434" s="3661"/>
      <c r="BA1434" s="3661"/>
      <c r="BB1434" s="3661"/>
      <c r="BC1434" s="3661"/>
      <c r="BD1434" s="3661"/>
      <c r="BE1434" s="3661"/>
      <c r="BF1434" s="3661"/>
      <c r="BG1434" s="3661"/>
      <c r="BH1434" s="3661"/>
      <c r="CD1434" s="920"/>
      <c r="CE1434" s="920"/>
      <c r="CF1434" s="920"/>
      <c r="CG1434" s="920"/>
      <c r="CH1434" s="920"/>
      <c r="CI1434" s="920"/>
      <c r="CJ1434" s="920"/>
      <c r="CK1434" s="920"/>
    </row>
    <row r="1435" spans="12:89" ht="18.95" customHeight="1">
      <c r="L1435" s="3661"/>
      <c r="M1435" s="3661"/>
      <c r="N1435" s="3661"/>
      <c r="O1435" s="3661"/>
      <c r="P1435" s="3661"/>
      <c r="Q1435" s="3661"/>
      <c r="R1435" s="3661"/>
      <c r="S1435" s="3661"/>
      <c r="T1435" s="3661"/>
      <c r="U1435" s="3661"/>
      <c r="V1435" s="3661"/>
      <c r="W1435" s="3661"/>
      <c r="X1435" s="3661"/>
      <c r="Y1435" s="3661"/>
      <c r="Z1435" s="3661"/>
      <c r="AA1435" s="3661"/>
      <c r="AB1435" s="3661"/>
      <c r="AC1435" s="3661"/>
      <c r="AD1435" s="3661"/>
      <c r="AE1435" s="3661"/>
      <c r="AF1435" s="3661"/>
      <c r="AG1435" s="3661"/>
      <c r="AH1435" s="3661"/>
      <c r="AI1435" s="3661"/>
      <c r="AJ1435" s="3661"/>
      <c r="AK1435" s="3661"/>
      <c r="AL1435" s="3661"/>
      <c r="AM1435" s="3661"/>
      <c r="AN1435" s="3661"/>
      <c r="AO1435" s="3661"/>
      <c r="AP1435" s="3661"/>
      <c r="AQ1435" s="3661"/>
      <c r="AR1435" s="3661"/>
      <c r="AS1435" s="3661"/>
      <c r="AT1435" s="3661"/>
      <c r="AU1435" s="3661"/>
      <c r="AV1435" s="3661"/>
      <c r="AW1435" s="3661"/>
      <c r="AX1435" s="3661"/>
      <c r="AY1435" s="3661"/>
      <c r="AZ1435" s="3661"/>
      <c r="BA1435" s="3661"/>
      <c r="BB1435" s="3661"/>
      <c r="BC1435" s="3661"/>
      <c r="BD1435" s="3661"/>
      <c r="BE1435" s="3661"/>
      <c r="BF1435" s="3661"/>
      <c r="BG1435" s="3661"/>
      <c r="BH1435" s="3661"/>
      <c r="CD1435" s="920"/>
      <c r="CE1435" s="920"/>
      <c r="CF1435" s="920"/>
      <c r="CG1435" s="920"/>
      <c r="CH1435" s="920"/>
      <c r="CI1435" s="920"/>
      <c r="CJ1435" s="920"/>
      <c r="CK1435" s="920"/>
    </row>
    <row r="1436" spans="12:89" ht="18.95" customHeight="1">
      <c r="L1436" s="3661"/>
      <c r="M1436" s="3661"/>
      <c r="N1436" s="3661"/>
      <c r="O1436" s="3661"/>
      <c r="P1436" s="3661"/>
      <c r="Q1436" s="3661"/>
      <c r="R1436" s="3661"/>
      <c r="S1436" s="3661"/>
      <c r="T1436" s="3661"/>
      <c r="U1436" s="3661"/>
      <c r="V1436" s="3661"/>
      <c r="W1436" s="3661"/>
      <c r="X1436" s="3661"/>
      <c r="Y1436" s="3661"/>
      <c r="Z1436" s="3661"/>
      <c r="AA1436" s="3661"/>
      <c r="AB1436" s="3661"/>
      <c r="AC1436" s="3661"/>
      <c r="AD1436" s="3661"/>
      <c r="AE1436" s="3661"/>
      <c r="AF1436" s="3661"/>
      <c r="AG1436" s="3661"/>
      <c r="AH1436" s="3661"/>
      <c r="AI1436" s="3661"/>
      <c r="AJ1436" s="3661"/>
      <c r="AK1436" s="3661"/>
      <c r="AL1436" s="3661"/>
      <c r="AM1436" s="3661"/>
      <c r="AN1436" s="3661"/>
      <c r="AO1436" s="3661"/>
      <c r="AP1436" s="3661"/>
      <c r="AQ1436" s="3661"/>
      <c r="AR1436" s="3661"/>
      <c r="AS1436" s="3661"/>
      <c r="AT1436" s="3661"/>
      <c r="AU1436" s="3661"/>
      <c r="AV1436" s="3661"/>
      <c r="AW1436" s="3661"/>
      <c r="AX1436" s="3661"/>
      <c r="AY1436" s="3661"/>
      <c r="AZ1436" s="3661"/>
      <c r="BA1436" s="3661"/>
      <c r="BB1436" s="3661"/>
      <c r="BC1436" s="3661"/>
      <c r="BD1436" s="3661"/>
      <c r="BE1436" s="3661"/>
      <c r="BF1436" s="3661"/>
      <c r="BG1436" s="3661"/>
      <c r="BH1436" s="3661"/>
      <c r="CD1436" s="920"/>
      <c r="CE1436" s="920"/>
      <c r="CF1436" s="920"/>
      <c r="CG1436" s="920"/>
      <c r="CH1436" s="920"/>
      <c r="CI1436" s="920"/>
      <c r="CJ1436" s="920"/>
      <c r="CK1436" s="920"/>
    </row>
    <row r="1437" spans="12:89" ht="18.95" customHeight="1">
      <c r="CD1437" s="920"/>
      <c r="CE1437" s="920"/>
      <c r="CF1437" s="920"/>
      <c r="CG1437" s="920"/>
      <c r="CH1437" s="920"/>
      <c r="CI1437" s="920"/>
      <c r="CJ1437" s="920"/>
      <c r="CK1437" s="920"/>
    </row>
    <row r="1438" spans="12:89" ht="18.95" customHeight="1">
      <c r="CD1438" s="920"/>
      <c r="CE1438" s="920"/>
      <c r="CF1438" s="920"/>
      <c r="CG1438" s="920"/>
      <c r="CH1438" s="920"/>
      <c r="CI1438" s="920"/>
      <c r="CJ1438" s="920"/>
      <c r="CK1438" s="920"/>
    </row>
    <row r="1439" spans="12:89" ht="18.95" customHeight="1">
      <c r="CD1439" s="920"/>
      <c r="CE1439" s="920"/>
      <c r="CF1439" s="920"/>
      <c r="CG1439" s="920"/>
      <c r="CH1439" s="920"/>
      <c r="CI1439" s="920"/>
      <c r="CJ1439" s="920"/>
      <c r="CK1439" s="920"/>
    </row>
    <row r="1440" spans="12:89" ht="18.95" customHeight="1">
      <c r="CD1440" s="920"/>
      <c r="CE1440" s="920"/>
      <c r="CF1440" s="920"/>
      <c r="CG1440" s="920"/>
      <c r="CH1440" s="920"/>
      <c r="CI1440" s="920"/>
      <c r="CJ1440" s="920"/>
      <c r="CK1440" s="920"/>
    </row>
    <row r="1441" spans="2:177" ht="18.95" customHeight="1">
      <c r="CD1441" s="920"/>
      <c r="CE1441" s="920"/>
      <c r="CF1441" s="920"/>
      <c r="CG1441" s="920"/>
      <c r="CH1441" s="920"/>
      <c r="CI1441" s="920"/>
      <c r="CJ1441" s="920"/>
      <c r="CK1441" s="920"/>
    </row>
    <row r="1442" spans="2:177" ht="18.95" customHeight="1">
      <c r="CD1442" s="920"/>
      <c r="CE1442" s="920"/>
      <c r="CF1442" s="920"/>
      <c r="CG1442" s="920"/>
      <c r="CH1442" s="920"/>
      <c r="CI1442" s="920"/>
      <c r="CJ1442" s="920"/>
      <c r="CK1442" s="920"/>
    </row>
    <row r="1443" spans="2:177" ht="18.95" customHeight="1">
      <c r="CD1443" s="920"/>
      <c r="CE1443" s="920"/>
      <c r="CF1443" s="920"/>
      <c r="CG1443" s="920"/>
      <c r="CH1443" s="920"/>
      <c r="CI1443" s="920"/>
      <c r="CJ1443" s="920"/>
      <c r="CK1443" s="920"/>
    </row>
    <row r="1444" spans="2:177" ht="18.95" customHeight="1">
      <c r="CD1444" s="920"/>
      <c r="CE1444" s="920"/>
      <c r="CF1444" s="920"/>
      <c r="CG1444" s="920"/>
      <c r="CH1444" s="920"/>
      <c r="CI1444" s="920"/>
      <c r="CJ1444" s="920"/>
      <c r="CK1444" s="920"/>
    </row>
    <row r="1445" spans="2:177" s="920" customFormat="1" ht="18.95" customHeight="1"/>
    <row r="1446" spans="2:177" s="920" customFormat="1" ht="18.95" customHeight="1">
      <c r="B1446" s="2345" t="s">
        <v>3645</v>
      </c>
      <c r="C1446" s="2344"/>
      <c r="D1446" s="2344"/>
      <c r="E1446" s="2344"/>
      <c r="G1446" s="924" t="s">
        <v>2411</v>
      </c>
      <c r="R1446" s="2096" t="s">
        <v>3638</v>
      </c>
    </row>
    <row r="1447" spans="2:177" s="920" customFormat="1" ht="18.95" customHeight="1">
      <c r="B1447" s="2345" t="s">
        <v>3645</v>
      </c>
      <c r="C1447" s="2344"/>
      <c r="D1447" s="2344"/>
      <c r="E1447" s="2344"/>
    </row>
    <row r="1448" spans="2:177" s="920" customFormat="1" ht="18.95" customHeight="1">
      <c r="B1448" s="2345" t="s">
        <v>3645</v>
      </c>
      <c r="C1448" s="2344"/>
      <c r="D1448" s="2344"/>
      <c r="E1448" s="2344"/>
      <c r="I1448" s="924" t="s">
        <v>3532</v>
      </c>
      <c r="AF1448" s="2372" t="s">
        <v>3721</v>
      </c>
    </row>
    <row r="1449" spans="2:177" s="920" customFormat="1" ht="18.95" customHeight="1">
      <c r="B1449" s="2345" t="s">
        <v>3645</v>
      </c>
      <c r="C1449" s="2344"/>
      <c r="D1449" s="2344"/>
      <c r="E1449" s="2344"/>
    </row>
    <row r="1450" spans="2:177" ht="5.0999999999999996" customHeight="1">
      <c r="B1450" s="2345" t="s">
        <v>3645</v>
      </c>
      <c r="C1450" s="2344"/>
      <c r="D1450" s="2344"/>
      <c r="E1450" s="2344"/>
      <c r="H1450"/>
      <c r="I1450"/>
      <c r="J1450" s="2331"/>
      <c r="K1450" s="2326"/>
      <c r="L1450" s="2327"/>
      <c r="M1450" s="2327"/>
      <c r="N1450" s="2327"/>
      <c r="O1450" s="2327"/>
      <c r="P1450" s="2327"/>
      <c r="Q1450" s="2327"/>
      <c r="R1450" s="2327"/>
      <c r="S1450" s="2328"/>
      <c r="U1450" s="2331"/>
      <c r="V1450" s="2331"/>
      <c r="W1450" s="2331"/>
      <c r="X1450" s="2331"/>
      <c r="Y1450" s="2331"/>
      <c r="Z1450" s="920"/>
      <c r="AA1450" s="920"/>
      <c r="AB1450" s="920"/>
      <c r="AC1450" s="920"/>
      <c r="AD1450" s="920"/>
      <c r="AE1450" s="920"/>
      <c r="AF1450" s="920"/>
      <c r="AG1450" s="920"/>
      <c r="AH1450" s="920"/>
      <c r="AI1450" s="920"/>
      <c r="AJ1450" s="920"/>
      <c r="AK1450" s="920"/>
      <c r="AL1450" s="920"/>
      <c r="AM1450" s="920"/>
      <c r="AN1450" s="920"/>
      <c r="AO1450" s="920"/>
      <c r="AP1450" s="920"/>
      <c r="AQ1450" s="920"/>
      <c r="AR1450" s="920"/>
      <c r="AS1450" s="920"/>
      <c r="AT1450" s="920"/>
      <c r="AU1450" s="920"/>
      <c r="AV1450" s="920"/>
      <c r="AW1450" s="920"/>
      <c r="AX1450" s="920"/>
      <c r="AY1450" s="920"/>
      <c r="AZ1450" s="920"/>
      <c r="BA1450" s="920"/>
      <c r="BB1450" s="920"/>
      <c r="BC1450" s="920"/>
      <c r="BD1450" s="920"/>
      <c r="BE1450" s="920"/>
      <c r="BF1450" s="920"/>
      <c r="BG1450" s="920"/>
      <c r="BH1450" s="920"/>
      <c r="BI1450" s="920"/>
    </row>
    <row r="1451" spans="2:177" ht="18.95" customHeight="1">
      <c r="B1451" s="2345" t="s">
        <v>3645</v>
      </c>
      <c r="C1451" s="2344"/>
      <c r="D1451" s="2344"/>
      <c r="E1451" s="2344"/>
      <c r="H1451"/>
      <c r="I1451"/>
      <c r="J1451" s="2331"/>
      <c r="K1451" s="907" t="s">
        <v>2412</v>
      </c>
      <c r="L1451" s="908"/>
      <c r="M1451" s="908"/>
      <c r="N1451" s="908"/>
      <c r="O1451" s="908"/>
      <c r="P1451" s="908"/>
      <c r="Q1451" s="908"/>
      <c r="R1451" s="908"/>
      <c r="S1451" s="909"/>
      <c r="T1451" s="920"/>
      <c r="AD1451" s="920"/>
      <c r="AE1451" s="920"/>
      <c r="AF1451" s="920"/>
      <c r="AG1451" s="920"/>
      <c r="AH1451" s="920"/>
      <c r="AI1451" s="920"/>
      <c r="AJ1451" s="920"/>
      <c r="AK1451" s="920"/>
      <c r="AL1451" s="920"/>
      <c r="AM1451" s="920"/>
      <c r="AN1451" s="920"/>
      <c r="AO1451" s="920"/>
      <c r="AS1451" s="920"/>
      <c r="AT1451" s="920"/>
      <c r="AU1451" s="920"/>
      <c r="AV1451" s="920"/>
      <c r="AW1451" s="920"/>
      <c r="AX1451" s="920"/>
      <c r="AY1451" s="920"/>
      <c r="AZ1451" s="920"/>
      <c r="BA1451" s="920"/>
      <c r="BB1451" s="920"/>
      <c r="BC1451" s="920"/>
      <c r="BD1451" s="920"/>
      <c r="BE1451" s="920"/>
      <c r="BF1451" s="920"/>
      <c r="BG1451" s="920"/>
      <c r="BH1451" s="920"/>
      <c r="BI1451" s="920"/>
      <c r="BJ1451" s="920"/>
      <c r="FH1451" s="920"/>
      <c r="FI1451" s="920"/>
      <c r="FJ1451" s="920"/>
      <c r="FK1451" s="920"/>
      <c r="FL1451" s="920"/>
      <c r="FM1451" s="920"/>
      <c r="FN1451" s="920"/>
      <c r="FO1451" s="920"/>
      <c r="FP1451" s="920"/>
      <c r="FQ1451" s="920"/>
      <c r="FR1451" s="920"/>
      <c r="FS1451" s="920"/>
      <c r="FT1451" s="920"/>
      <c r="FU1451" s="920"/>
    </row>
    <row r="1452" spans="2:177" ht="9.9499999999999993" customHeight="1">
      <c r="B1452" s="2345" t="s">
        <v>3645</v>
      </c>
      <c r="C1452" s="2344"/>
      <c r="D1452" s="2344"/>
      <c r="E1452" s="2344"/>
      <c r="H1452"/>
      <c r="I1452"/>
      <c r="J1452" s="916"/>
      <c r="K1452" s="2331"/>
      <c r="L1452" s="2331"/>
      <c r="M1452" s="2331"/>
      <c r="N1452" s="2331"/>
      <c r="O1452" s="2331"/>
      <c r="P1452" s="2331"/>
      <c r="Q1452" s="2331"/>
      <c r="R1452" s="2331"/>
      <c r="S1452" s="2331"/>
      <c r="T1452" s="1316"/>
      <c r="U1452" s="1317"/>
      <c r="V1452" s="1317"/>
      <c r="W1452" s="1317"/>
      <c r="X1452" s="1317"/>
      <c r="Y1452" s="1317"/>
      <c r="Z1452" s="1316"/>
      <c r="AA1452" s="1316"/>
      <c r="AB1452" s="1316"/>
      <c r="AC1452" s="1316"/>
      <c r="AD1452" s="1316"/>
      <c r="AE1452" s="1316"/>
      <c r="AF1452" s="1316"/>
      <c r="AG1452" s="1316"/>
      <c r="AH1452" s="1316"/>
      <c r="AI1452" s="1316"/>
      <c r="AJ1452" s="1316"/>
      <c r="AK1452" s="1316"/>
      <c r="AL1452" s="1316"/>
      <c r="AM1452" s="1316"/>
      <c r="AN1452" s="1316"/>
      <c r="AO1452" s="1316"/>
      <c r="AP1452" s="1316"/>
      <c r="AQ1452" s="1316"/>
      <c r="AR1452" s="1316"/>
      <c r="AS1452" s="1316"/>
      <c r="AT1452" s="1316"/>
      <c r="AU1452" s="1316"/>
      <c r="AV1452" s="1316"/>
      <c r="AW1452" s="1316"/>
      <c r="AX1452" s="1316"/>
      <c r="AY1452" s="1316"/>
      <c r="AZ1452" s="1316"/>
      <c r="BA1452" s="1316"/>
      <c r="BB1452" s="1316"/>
      <c r="BC1452" s="1316"/>
      <c r="BD1452" s="1316"/>
      <c r="BE1452" s="1316"/>
      <c r="BF1452" s="1316"/>
      <c r="BG1452" s="1316"/>
      <c r="BH1452" s="1316"/>
      <c r="BI1452" s="1316"/>
      <c r="BJ1452" s="1316"/>
      <c r="BK1452" s="1316"/>
      <c r="BL1452" s="1316"/>
      <c r="BM1452" s="1316"/>
      <c r="BN1452" s="1316"/>
      <c r="BO1452" s="1316"/>
      <c r="BP1452" s="1316"/>
      <c r="BQ1452" s="1316"/>
      <c r="BR1452" s="1316"/>
      <c r="BS1452" s="1316"/>
      <c r="BT1452" s="1316"/>
      <c r="BU1452" s="1316"/>
      <c r="BV1452" s="1316"/>
      <c r="BW1452" s="1316"/>
      <c r="BX1452" s="1316"/>
      <c r="BY1452" s="1316"/>
      <c r="BZ1452" s="1316"/>
      <c r="CA1452" s="1316"/>
      <c r="CB1452" s="1316"/>
      <c r="CC1452" s="1316"/>
      <c r="CD1452" s="1316"/>
      <c r="CE1452" s="1316"/>
      <c r="CF1452" s="1316"/>
      <c r="CG1452" s="1316"/>
      <c r="CH1452" s="1316"/>
      <c r="CI1452" s="1316"/>
      <c r="CJ1452" s="1316"/>
      <c r="CK1452" s="1316"/>
      <c r="CL1452" s="1316"/>
      <c r="CM1452" s="1316"/>
      <c r="CN1452" s="1316"/>
      <c r="CO1452" s="1316"/>
      <c r="CP1452" s="1316"/>
      <c r="CQ1452" s="1316"/>
      <c r="CR1452" s="1316"/>
      <c r="CS1452" s="1316"/>
      <c r="CT1452" s="1316"/>
      <c r="CU1452" s="1316"/>
      <c r="CV1452" s="1316"/>
      <c r="CW1452" s="1316"/>
      <c r="CX1452" s="1316"/>
      <c r="CY1452" s="1316"/>
      <c r="CZ1452" s="1316"/>
      <c r="DA1452" s="1316"/>
      <c r="DB1452" s="1316"/>
      <c r="DC1452" s="1316"/>
      <c r="DD1452" s="1316"/>
      <c r="DE1452" s="1316"/>
      <c r="DF1452" s="1316"/>
      <c r="DG1452" s="1316"/>
      <c r="DH1452" s="1316"/>
      <c r="DI1452" s="1316"/>
      <c r="DJ1452" s="1316"/>
      <c r="DK1452" s="1316"/>
      <c r="DL1452" s="1316"/>
      <c r="DM1452" s="1316"/>
      <c r="DN1452" s="1316"/>
      <c r="DO1452" s="1316"/>
      <c r="DP1452" s="1316"/>
      <c r="DQ1452" s="1316"/>
      <c r="DR1452" s="1316"/>
      <c r="DS1452" s="1316"/>
      <c r="DT1452" s="1316"/>
      <c r="DU1452" s="1316"/>
      <c r="DV1452" s="1316"/>
      <c r="DW1452" s="1316"/>
      <c r="DX1452" s="1316"/>
      <c r="DY1452" s="1316"/>
      <c r="DZ1452" s="1316"/>
      <c r="EA1452" s="1316"/>
      <c r="EB1452" s="1316"/>
      <c r="EC1452" s="1316"/>
      <c r="ED1452" s="1316"/>
      <c r="EE1452" s="1316"/>
      <c r="EF1452" s="1316"/>
      <c r="EG1452" s="1316"/>
      <c r="EH1452" s="1316"/>
      <c r="EI1452" s="1316"/>
      <c r="EJ1452" s="1316"/>
      <c r="EK1452" s="1316"/>
      <c r="EL1452" s="1316"/>
      <c r="EM1452" s="1316"/>
      <c r="EN1452" s="1316"/>
      <c r="EO1452" s="1316"/>
      <c r="EP1452" s="1316"/>
      <c r="EQ1452" s="1316"/>
      <c r="ER1452" s="1316"/>
      <c r="ES1452" s="1316"/>
      <c r="ET1452" s="1316"/>
      <c r="EU1452" s="1316"/>
      <c r="EV1452" s="1316"/>
      <c r="EW1452" s="1316"/>
      <c r="EX1452" s="1316"/>
      <c r="EY1452" s="1316"/>
      <c r="EZ1452" s="1316"/>
      <c r="FA1452" s="941"/>
      <c r="FB1452" s="941"/>
      <c r="FC1452" s="941"/>
      <c r="FD1452" s="941"/>
      <c r="FE1452" s="941"/>
      <c r="FF1452" s="942"/>
      <c r="FH1452" s="920"/>
      <c r="FI1452" s="920"/>
      <c r="FJ1452" s="920"/>
      <c r="FK1452" s="920"/>
      <c r="FL1452" s="920"/>
      <c r="FM1452" s="920"/>
      <c r="FN1452" s="920"/>
      <c r="FO1452" s="920"/>
      <c r="FP1452" s="920"/>
      <c r="FQ1452" s="920"/>
      <c r="FR1452" s="920"/>
      <c r="FS1452" s="920"/>
      <c r="FT1452" s="920"/>
      <c r="FU1452" s="920"/>
    </row>
    <row r="1453" spans="2:177" ht="18.95" customHeight="1">
      <c r="B1453" s="2345" t="s">
        <v>3645</v>
      </c>
      <c r="C1453" s="2344"/>
      <c r="D1453" s="2344"/>
      <c r="E1453" s="2344"/>
      <c r="J1453" s="935"/>
      <c r="K1453" s="910" t="s">
        <v>1643</v>
      </c>
      <c r="L1453" s="752"/>
      <c r="M1453" s="938"/>
      <c r="N1453" s="2890" t="s">
        <v>2219</v>
      </c>
      <c r="O1453" s="2891"/>
      <c r="P1453" s="2891"/>
      <c r="Q1453" s="2892"/>
      <c r="R1453" s="986" t="s">
        <v>1180</v>
      </c>
      <c r="S1453" s="920"/>
      <c r="T1453" s="2325" t="s">
        <v>1630</v>
      </c>
      <c r="U1453" s="938"/>
      <c r="V1453" s="938"/>
      <c r="W1453" s="1154" t="s">
        <v>1845</v>
      </c>
      <c r="X1453" s="1155"/>
      <c r="Y1453" s="1155"/>
      <c r="Z1453" s="1155"/>
      <c r="AA1453" s="1155"/>
      <c r="AB1453" s="1156"/>
      <c r="AC1453" s="946" t="s">
        <v>1115</v>
      </c>
      <c r="AD1453" s="920"/>
      <c r="AE1453" s="920"/>
      <c r="AF1453" s="920"/>
      <c r="AG1453" s="920"/>
      <c r="AH1453" s="920"/>
      <c r="AI1453" s="920"/>
      <c r="AJ1453" s="920"/>
      <c r="AK1453" s="920"/>
      <c r="AL1453" s="920"/>
      <c r="AM1453" s="920"/>
      <c r="AN1453" s="920"/>
      <c r="AO1453" s="920"/>
      <c r="AP1453" s="920"/>
      <c r="AQ1453" s="920"/>
      <c r="AR1453" s="920"/>
      <c r="AS1453" s="920"/>
      <c r="AT1453" s="920"/>
      <c r="AU1453" s="920"/>
      <c r="AV1453" s="920"/>
      <c r="AW1453" s="920"/>
      <c r="AX1453" s="920"/>
      <c r="AY1453" s="920"/>
      <c r="AZ1453" s="926" t="s">
        <v>1544</v>
      </c>
      <c r="BA1453" s="927"/>
      <c r="BB1453" s="928"/>
      <c r="BC1453" s="926" t="s">
        <v>1623</v>
      </c>
      <c r="BD1453" s="927"/>
      <c r="BE1453" s="928"/>
      <c r="BF1453" s="920"/>
      <c r="BG1453" s="920"/>
      <c r="BH1453" s="920"/>
      <c r="BI1453" s="920"/>
      <c r="BJ1453" s="920"/>
      <c r="BK1453" s="920"/>
      <c r="BL1453" s="920"/>
      <c r="BM1453" s="920"/>
      <c r="BN1453" s="920"/>
      <c r="BO1453" s="920"/>
      <c r="BP1453" s="920"/>
      <c r="BQ1453" s="920"/>
      <c r="BR1453" s="920"/>
      <c r="BS1453" s="920"/>
      <c r="BT1453" s="920"/>
      <c r="BU1453" s="920"/>
      <c r="BV1453" s="920"/>
      <c r="BW1453" s="920"/>
      <c r="BX1453" s="920"/>
      <c r="BY1453" s="920"/>
      <c r="BZ1453" s="920"/>
      <c r="CA1453" s="920"/>
      <c r="CB1453" s="920"/>
      <c r="CC1453" s="920"/>
      <c r="CD1453" s="920"/>
      <c r="CE1453" s="920"/>
      <c r="CF1453" s="920"/>
      <c r="CG1453" s="920"/>
      <c r="CH1453" s="920"/>
      <c r="CI1453" s="920"/>
      <c r="CJ1453" s="920"/>
      <c r="CK1453" s="920"/>
      <c r="CL1453" s="920"/>
      <c r="CM1453" s="920"/>
      <c r="CN1453" s="920"/>
      <c r="CO1453" s="920"/>
      <c r="CP1453" s="920"/>
      <c r="CQ1453" s="920"/>
      <c r="CR1453" s="920"/>
      <c r="CS1453" s="920"/>
      <c r="CT1453" s="920"/>
      <c r="CU1453" s="920"/>
      <c r="CV1453" s="920"/>
      <c r="CW1453" s="920"/>
      <c r="CX1453" s="920"/>
      <c r="CY1453" s="920"/>
      <c r="CZ1453" s="920"/>
      <c r="DA1453" s="920"/>
      <c r="DB1453" s="920"/>
      <c r="DC1453" s="920"/>
      <c r="DD1453" s="920"/>
      <c r="DE1453" s="920"/>
      <c r="DF1453" s="920"/>
      <c r="DG1453" s="920"/>
      <c r="DH1453" s="920"/>
      <c r="DI1453" s="920"/>
      <c r="DJ1453" s="920"/>
      <c r="DK1453" s="920"/>
      <c r="DL1453" s="920"/>
      <c r="DM1453" s="920"/>
      <c r="DN1453" s="920"/>
      <c r="DO1453" s="920"/>
      <c r="DP1453" s="920"/>
      <c r="DQ1453" s="920"/>
      <c r="DR1453" s="920"/>
      <c r="DS1453" s="920"/>
      <c r="DT1453" s="920"/>
      <c r="DU1453" s="920"/>
      <c r="DV1453" s="920"/>
      <c r="DW1453" s="920"/>
      <c r="DX1453" s="920"/>
      <c r="DY1453" s="920"/>
      <c r="DZ1453" s="920"/>
      <c r="EA1453" s="920"/>
      <c r="EB1453" s="920"/>
      <c r="EC1453" s="920"/>
      <c r="ED1453" s="920"/>
      <c r="EE1453" s="920"/>
      <c r="EF1453" s="920"/>
      <c r="EG1453" s="920"/>
      <c r="EH1453" s="920"/>
      <c r="EI1453" s="920"/>
      <c r="EJ1453" s="920"/>
      <c r="EK1453" s="920"/>
      <c r="EL1453" s="920"/>
      <c r="EM1453" s="920"/>
      <c r="EN1453" s="920"/>
      <c r="EO1453" s="920"/>
      <c r="EP1453" s="920"/>
      <c r="EQ1453" s="920"/>
      <c r="ER1453" s="920"/>
      <c r="ES1453" s="920"/>
      <c r="ET1453" s="920"/>
      <c r="EU1453" s="920"/>
      <c r="EV1453" s="920"/>
      <c r="EW1453" s="920"/>
      <c r="EX1453" s="920"/>
      <c r="EY1453" s="920"/>
      <c r="EZ1453" s="920"/>
      <c r="FA1453" s="920"/>
      <c r="FB1453" s="920"/>
      <c r="FC1453" s="920"/>
      <c r="FD1453" s="920"/>
      <c r="FE1453" s="920"/>
      <c r="FF1453" s="937"/>
      <c r="FH1453" s="920"/>
      <c r="FI1453" s="920"/>
      <c r="FJ1453" s="920"/>
      <c r="FK1453" s="920"/>
      <c r="FL1453" s="920"/>
      <c r="FM1453" s="920"/>
      <c r="FN1453" s="920"/>
      <c r="FO1453" s="920"/>
      <c r="FP1453" s="920"/>
      <c r="FQ1453" s="920"/>
      <c r="FR1453" s="920"/>
      <c r="FS1453" s="920"/>
      <c r="FT1453" s="920"/>
      <c r="FU1453" s="920"/>
    </row>
    <row r="1454" spans="2:177" ht="9.9499999999999993" customHeight="1">
      <c r="B1454" s="2345" t="s">
        <v>3645</v>
      </c>
      <c r="C1454" s="2344"/>
      <c r="D1454" s="2344"/>
      <c r="E1454" s="2344"/>
      <c r="J1454" s="935"/>
      <c r="K1454" s="920"/>
      <c r="L1454" s="920"/>
      <c r="M1454" s="920"/>
      <c r="N1454" s="920"/>
      <c r="O1454" s="920"/>
      <c r="P1454" s="920"/>
      <c r="Q1454" s="920"/>
      <c r="R1454" s="920"/>
      <c r="S1454" s="920"/>
      <c r="T1454" s="920"/>
      <c r="U1454" s="920"/>
      <c r="V1454" s="920"/>
      <c r="W1454" s="920"/>
      <c r="X1454" s="920"/>
      <c r="Y1454" s="920"/>
      <c r="Z1454" s="920"/>
      <c r="AA1454" s="920"/>
      <c r="AB1454" s="920"/>
      <c r="AC1454" s="920"/>
      <c r="AD1454" s="920"/>
      <c r="AE1454" s="920"/>
      <c r="AF1454" s="920"/>
      <c r="AG1454" s="920"/>
      <c r="AH1454" s="920"/>
      <c r="AI1454" s="920"/>
      <c r="AJ1454" s="920"/>
      <c r="AK1454" s="920"/>
      <c r="AL1454" s="920"/>
      <c r="AM1454" s="920"/>
      <c r="AN1454" s="920"/>
      <c r="AO1454" s="920"/>
      <c r="AP1454" s="920"/>
      <c r="AQ1454" s="920"/>
      <c r="AR1454" s="920"/>
      <c r="AS1454" s="920"/>
      <c r="AT1454" s="920"/>
      <c r="AU1454" s="920"/>
      <c r="AV1454" s="920"/>
      <c r="AW1454" s="920"/>
      <c r="AX1454" s="920"/>
      <c r="AY1454" s="920"/>
      <c r="AZ1454" s="920"/>
      <c r="BA1454" s="920"/>
      <c r="BB1454" s="920"/>
      <c r="BC1454" s="920"/>
      <c r="BD1454" s="920"/>
      <c r="BE1454" s="920"/>
      <c r="BF1454" s="920"/>
      <c r="BG1454" s="920"/>
      <c r="BH1454" s="920"/>
      <c r="BI1454" s="920"/>
      <c r="BJ1454" s="920"/>
      <c r="BK1454" s="920"/>
      <c r="BL1454" s="920"/>
      <c r="BM1454" s="920"/>
      <c r="BN1454" s="920"/>
      <c r="BO1454" s="920"/>
      <c r="BP1454" s="920"/>
      <c r="BQ1454" s="920"/>
      <c r="BR1454" s="920"/>
      <c r="BS1454" s="920"/>
      <c r="BT1454" s="920"/>
      <c r="BU1454" s="920"/>
      <c r="BV1454" s="920"/>
      <c r="BW1454" s="920"/>
      <c r="BX1454" s="920"/>
      <c r="BY1454" s="920"/>
      <c r="BZ1454" s="920"/>
      <c r="CA1454" s="920"/>
      <c r="CB1454" s="920"/>
      <c r="CC1454" s="920"/>
      <c r="CD1454" s="920"/>
      <c r="CE1454" s="920"/>
      <c r="CF1454" s="920"/>
      <c r="CG1454" s="920"/>
      <c r="CH1454" s="920"/>
      <c r="CI1454" s="920"/>
      <c r="CJ1454" s="920"/>
      <c r="CK1454" s="920"/>
      <c r="CL1454" s="920"/>
      <c r="CM1454" s="920"/>
      <c r="CN1454" s="920"/>
      <c r="CO1454" s="920"/>
      <c r="CP1454" s="920"/>
      <c r="CQ1454" s="920"/>
      <c r="CR1454" s="920"/>
      <c r="CS1454" s="920"/>
      <c r="CT1454" s="920"/>
      <c r="CU1454" s="920"/>
      <c r="CV1454" s="920"/>
      <c r="CW1454" s="920"/>
      <c r="CX1454" s="920"/>
      <c r="CY1454" s="920"/>
      <c r="CZ1454" s="920"/>
      <c r="DA1454" s="920"/>
      <c r="DB1454" s="920"/>
      <c r="DC1454" s="920"/>
      <c r="DD1454" s="920"/>
      <c r="DE1454" s="920"/>
      <c r="DF1454" s="920"/>
      <c r="DG1454" s="920"/>
      <c r="DH1454" s="920"/>
      <c r="DI1454" s="920"/>
      <c r="DJ1454" s="920"/>
      <c r="DK1454" s="920"/>
      <c r="DL1454" s="920"/>
      <c r="DM1454" s="920"/>
      <c r="DN1454" s="920"/>
      <c r="DO1454" s="920"/>
      <c r="DP1454" s="920"/>
      <c r="DQ1454" s="920"/>
      <c r="DR1454" s="920"/>
      <c r="DS1454" s="920"/>
      <c r="DT1454" s="920"/>
      <c r="DU1454" s="920"/>
      <c r="DV1454" s="920"/>
      <c r="DW1454" s="920"/>
      <c r="DX1454" s="920"/>
      <c r="DY1454" s="920"/>
      <c r="DZ1454" s="920"/>
      <c r="EA1454" s="920"/>
      <c r="EB1454" s="920"/>
      <c r="EC1454" s="920"/>
      <c r="ED1454" s="920"/>
      <c r="EE1454" s="920"/>
      <c r="EF1454" s="920"/>
      <c r="EG1454" s="920"/>
      <c r="EH1454" s="920"/>
      <c r="EI1454" s="920"/>
      <c r="EJ1454" s="920"/>
      <c r="EK1454" s="920"/>
      <c r="EL1454" s="920"/>
      <c r="EM1454" s="920"/>
      <c r="EN1454" s="920"/>
      <c r="EO1454" s="920"/>
      <c r="EP1454" s="920"/>
      <c r="EQ1454" s="920"/>
      <c r="ER1454" s="920"/>
      <c r="ES1454" s="920"/>
      <c r="ET1454" s="920"/>
      <c r="EU1454" s="920"/>
      <c r="EV1454" s="920"/>
      <c r="EW1454" s="920"/>
      <c r="EX1454" s="920"/>
      <c r="EY1454" s="920"/>
      <c r="EZ1454" s="920"/>
      <c r="FA1454" s="920"/>
      <c r="FB1454" s="920"/>
      <c r="FC1454" s="920"/>
      <c r="FD1454" s="920"/>
      <c r="FE1454" s="920"/>
      <c r="FF1454" s="937"/>
      <c r="FH1454" s="920"/>
      <c r="FI1454" s="920"/>
      <c r="FJ1454" s="920"/>
      <c r="FK1454" s="920"/>
      <c r="FL1454" s="920"/>
      <c r="FM1454" s="920"/>
      <c r="FN1454" s="920"/>
      <c r="FO1454" s="920"/>
      <c r="FP1454" s="920"/>
      <c r="FQ1454" s="920"/>
      <c r="FR1454" s="920"/>
      <c r="FS1454" s="920"/>
      <c r="FT1454" s="920"/>
      <c r="FU1454" s="920"/>
    </row>
    <row r="1455" spans="2:177" s="920" customFormat="1" ht="18.95" customHeight="1">
      <c r="B1455" s="2345" t="s">
        <v>3645</v>
      </c>
      <c r="C1455" s="2344"/>
      <c r="D1455" s="2344"/>
      <c r="E1455" s="2344"/>
      <c r="J1455" s="935"/>
      <c r="K1455" s="910" t="s">
        <v>1542</v>
      </c>
      <c r="L1455" s="938"/>
      <c r="M1455" s="938"/>
      <c r="N1455" s="982" t="s">
        <v>1521</v>
      </c>
      <c r="O1455" s="983"/>
      <c r="P1455" s="983"/>
      <c r="Q1455" s="983"/>
      <c r="R1455" s="986" t="s">
        <v>912</v>
      </c>
      <c r="S1455" s="910" t="s">
        <v>1627</v>
      </c>
      <c r="T1455" s="910"/>
      <c r="U1455" s="981"/>
      <c r="V1455" s="938"/>
      <c r="W1455" s="982" t="s">
        <v>1521</v>
      </c>
      <c r="X1455" s="983"/>
      <c r="Y1455" s="983"/>
      <c r="Z1455" s="983"/>
      <c r="AA1455" s="986" t="s">
        <v>912</v>
      </c>
      <c r="AB1455" s="910" t="s">
        <v>1656</v>
      </c>
      <c r="AC1455" s="981"/>
      <c r="AD1455" s="938"/>
      <c r="AE1455" s="982" t="s">
        <v>1521</v>
      </c>
      <c r="AF1455" s="983"/>
      <c r="AG1455" s="983"/>
      <c r="AH1455" s="983"/>
      <c r="AI1455" s="986" t="s">
        <v>912</v>
      </c>
      <c r="AJ1455" s="910" t="s">
        <v>1789</v>
      </c>
      <c r="AK1455" s="981"/>
      <c r="AL1455" s="938"/>
      <c r="AM1455" s="982" t="s">
        <v>1521</v>
      </c>
      <c r="AN1455" s="983"/>
      <c r="AO1455" s="983"/>
      <c r="AP1455" s="983"/>
      <c r="AQ1455" s="946" t="s">
        <v>1115</v>
      </c>
      <c r="FF1455" s="937"/>
    </row>
    <row r="1456" spans="2:177" s="920" customFormat="1" ht="18.95" customHeight="1">
      <c r="B1456" s="2345" t="s">
        <v>3645</v>
      </c>
      <c r="C1456" s="2344"/>
      <c r="D1456" s="2344"/>
      <c r="E1456" s="2344"/>
      <c r="J1456" s="935"/>
      <c r="FF1456" s="937"/>
    </row>
    <row r="1457" spans="2:162" s="920" customFormat="1" ht="18.95" customHeight="1">
      <c r="B1457" s="2345" t="s">
        <v>3645</v>
      </c>
      <c r="C1457" s="2344"/>
      <c r="D1457" s="2344"/>
      <c r="E1457" s="2344"/>
      <c r="J1457" s="935"/>
      <c r="K1457" s="2880" t="s">
        <v>1559</v>
      </c>
      <c r="L1457" s="2968" t="s">
        <v>3090</v>
      </c>
      <c r="M1457" s="3656"/>
      <c r="N1457" s="3656"/>
      <c r="O1457" s="2970"/>
      <c r="P1457" s="2968" t="s">
        <v>2364</v>
      </c>
      <c r="Q1457" s="3656"/>
      <c r="R1457" s="3656"/>
      <c r="S1457" s="2970"/>
      <c r="T1457" s="2797" t="s">
        <v>1586</v>
      </c>
      <c r="U1457" s="2848"/>
      <c r="V1457" s="2848"/>
      <c r="W1457" s="2848"/>
      <c r="X1457" s="2848"/>
      <c r="Y1457" s="2848"/>
      <c r="Z1457" s="2848"/>
      <c r="AA1457" s="2848"/>
      <c r="AB1457" s="2848"/>
      <c r="AC1457" s="2848"/>
      <c r="AD1457" s="2848"/>
      <c r="AE1457" s="2799"/>
      <c r="AF1457" s="2797" t="s">
        <v>1771</v>
      </c>
      <c r="AG1457" s="2799"/>
      <c r="AH1457" s="2877" t="s">
        <v>1634</v>
      </c>
      <c r="AI1457" s="2878"/>
      <c r="AJ1457" s="2879"/>
      <c r="AK1457" s="1036" t="s">
        <v>1556</v>
      </c>
      <c r="AL1457" s="1036"/>
      <c r="AM1457" s="1036"/>
      <c r="AN1457" s="1036"/>
      <c r="AO1457" s="1036"/>
      <c r="AP1457" s="1036"/>
      <c r="AQ1457" s="1036"/>
      <c r="AR1457" s="1036"/>
      <c r="AS1457" s="1036"/>
      <c r="AT1457" s="1036"/>
      <c r="AU1457" s="1036"/>
      <c r="AV1457" s="1036"/>
      <c r="AW1457" s="1036"/>
      <c r="AX1457" s="1036"/>
      <c r="AY1457" s="1036"/>
      <c r="AZ1457" s="1036"/>
      <c r="BA1457" s="1036"/>
      <c r="BB1457" s="1036"/>
      <c r="BC1457" s="1036"/>
      <c r="BD1457" s="1036"/>
      <c r="BE1457" s="1036"/>
      <c r="BF1457" s="1036"/>
      <c r="BG1457" s="1036"/>
      <c r="BH1457" s="1036"/>
      <c r="BI1457" s="1036"/>
      <c r="BJ1457" s="1036"/>
      <c r="BK1457" s="1036"/>
      <c r="BL1457" s="1036"/>
      <c r="BM1457" s="1036"/>
      <c r="BN1457" s="1036"/>
      <c r="BO1457" s="1036"/>
      <c r="BP1457" s="1036"/>
      <c r="BQ1457" s="1036"/>
      <c r="BR1457" s="1036"/>
      <c r="BS1457" s="1036"/>
      <c r="BT1457" s="1036"/>
      <c r="BU1457" s="1036"/>
      <c r="BV1457" s="1036"/>
      <c r="BW1457" s="1036"/>
      <c r="BX1457" s="1036"/>
      <c r="BY1457" s="1036"/>
      <c r="BZ1457" s="1036"/>
      <c r="CA1457" s="1405"/>
      <c r="CB1457" s="1405"/>
      <c r="CC1457" s="1405"/>
      <c r="CD1457" s="1405"/>
      <c r="CE1457" s="1405"/>
      <c r="CF1457" s="1405"/>
      <c r="CG1457" s="1405"/>
      <c r="CH1457" s="1405"/>
      <c r="CI1457" s="1405"/>
      <c r="CJ1457" s="1405"/>
      <c r="CK1457" s="1405"/>
      <c r="CL1457" s="1038"/>
      <c r="CM1457" s="1035" t="s">
        <v>1639</v>
      </c>
      <c r="CN1457" s="1036"/>
      <c r="CO1457" s="1036"/>
      <c r="CP1457" s="1036"/>
      <c r="CQ1457" s="1036"/>
      <c r="CR1457" s="1036"/>
      <c r="CS1457" s="1036"/>
      <c r="CT1457" s="1036"/>
      <c r="CU1457" s="1036"/>
      <c r="CV1457" s="1036"/>
      <c r="CW1457" s="1036"/>
      <c r="CX1457" s="1036"/>
      <c r="CY1457" s="1036"/>
      <c r="CZ1457" s="1036"/>
      <c r="DA1457" s="1036"/>
      <c r="DB1457" s="1036"/>
      <c r="DC1457" s="1036"/>
      <c r="DD1457" s="1036"/>
      <c r="DE1457" s="1036"/>
      <c r="DF1457" s="1036"/>
      <c r="DG1457" s="1036"/>
      <c r="DH1457" s="1036"/>
      <c r="DI1457" s="1036"/>
      <c r="DJ1457" s="1036"/>
      <c r="DK1457" s="1036"/>
      <c r="DL1457" s="1036"/>
      <c r="DM1457" s="1036"/>
      <c r="DN1457" s="1036"/>
      <c r="DO1457" s="1036"/>
      <c r="DP1457" s="1036"/>
      <c r="DQ1457" s="1036"/>
      <c r="DR1457" s="1036"/>
      <c r="DS1457" s="1036"/>
      <c r="DT1457" s="1036"/>
      <c r="DU1457" s="1036"/>
      <c r="DV1457" s="1036"/>
      <c r="DW1457" s="1036"/>
      <c r="DX1457" s="1036"/>
      <c r="DY1457" s="1036"/>
      <c r="DZ1457" s="1036"/>
      <c r="EA1457" s="1036"/>
      <c r="EB1457" s="1036"/>
      <c r="EC1457" s="1405"/>
      <c r="ED1457" s="1405"/>
      <c r="EE1457" s="1405"/>
      <c r="EF1457" s="1405"/>
      <c r="EG1457" s="1405"/>
      <c r="EH1457" s="1405"/>
      <c r="EI1457" s="1405"/>
      <c r="EJ1457" s="1405"/>
      <c r="EK1457" s="1405"/>
      <c r="EL1457" s="1405"/>
      <c r="EM1457" s="1405"/>
      <c r="EN1457" s="1405"/>
      <c r="EO1457" s="1405"/>
      <c r="EP1457" s="1405"/>
      <c r="EQ1457" s="1405"/>
      <c r="ER1457" s="1405"/>
      <c r="ES1457" s="1405"/>
      <c r="ET1457" s="1405"/>
      <c r="EU1457" s="1405"/>
      <c r="EV1457" s="1405"/>
      <c r="EW1457" s="1405"/>
      <c r="EX1457" s="1405"/>
      <c r="EY1457" s="1405"/>
      <c r="EZ1457" s="1038"/>
      <c r="FA1457" s="2877" t="s">
        <v>2415</v>
      </c>
      <c r="FB1457" s="3033"/>
      <c r="FC1457" s="2879"/>
      <c r="FD1457" s="2833" t="s">
        <v>3441</v>
      </c>
      <c r="FE1457" s="2834"/>
      <c r="FF1457" s="937"/>
    </row>
    <row r="1458" spans="2:162" s="920" customFormat="1" ht="18.95" customHeight="1">
      <c r="B1458" s="2345" t="s">
        <v>3645</v>
      </c>
      <c r="C1458" s="2344"/>
      <c r="D1458" s="2344"/>
      <c r="E1458" s="2344"/>
      <c r="J1458" s="935"/>
      <c r="K1458" s="3016"/>
      <c r="L1458" s="3657"/>
      <c r="M1458" s="3658"/>
      <c r="N1458" s="3658"/>
      <c r="O1458" s="3659"/>
      <c r="P1458" s="3657"/>
      <c r="Q1458" s="3658"/>
      <c r="R1458" s="3658"/>
      <c r="S1458" s="3659"/>
      <c r="T1458" s="2800"/>
      <c r="U1458" s="2801"/>
      <c r="V1458" s="2801"/>
      <c r="W1458" s="2801"/>
      <c r="X1458" s="2801"/>
      <c r="Y1458" s="2801"/>
      <c r="Z1458" s="2801"/>
      <c r="AA1458" s="2801"/>
      <c r="AB1458" s="2801"/>
      <c r="AC1458" s="2801"/>
      <c r="AD1458" s="2801"/>
      <c r="AE1458" s="2802"/>
      <c r="AF1458" s="2849"/>
      <c r="AG1458" s="2851"/>
      <c r="AH1458" s="2855"/>
      <c r="AI1458" s="2853"/>
      <c r="AJ1458" s="2854"/>
      <c r="AK1458" s="1361" t="s">
        <v>1550</v>
      </c>
      <c r="AL1458" s="930"/>
      <c r="AM1458" s="930"/>
      <c r="AN1458" s="930"/>
      <c r="AO1458" s="930"/>
      <c r="AP1458" s="930"/>
      <c r="AQ1458" s="930"/>
      <c r="AR1458" s="930"/>
      <c r="AS1458" s="930"/>
      <c r="AT1458" s="930"/>
      <c r="AU1458" s="930"/>
      <c r="AV1458" s="930"/>
      <c r="AW1458" s="930"/>
      <c r="AX1458" s="930"/>
      <c r="AY1458" s="930"/>
      <c r="AZ1458" s="930"/>
      <c r="BA1458" s="930"/>
      <c r="BB1458" s="930"/>
      <c r="BC1458" s="1361"/>
      <c r="BD1458" s="1361"/>
      <c r="BE1458" s="968"/>
      <c r="BF1458" s="930" t="s">
        <v>1549</v>
      </c>
      <c r="BG1458" s="930"/>
      <c r="BH1458" s="930"/>
      <c r="BI1458" s="930"/>
      <c r="BJ1458" s="930"/>
      <c r="BK1458" s="930"/>
      <c r="BL1458" s="930"/>
      <c r="BM1458" s="930"/>
      <c r="BN1458" s="930"/>
      <c r="BO1458" s="930"/>
      <c r="BP1458" s="930"/>
      <c r="BQ1458" s="930"/>
      <c r="BR1458" s="930"/>
      <c r="BS1458" s="930"/>
      <c r="BT1458" s="930"/>
      <c r="BU1458" s="930"/>
      <c r="BV1458" s="930"/>
      <c r="BW1458" s="930"/>
      <c r="BX1458" s="1361"/>
      <c r="BY1458" s="1361"/>
      <c r="BZ1458" s="968"/>
      <c r="CA1458" s="930" t="s">
        <v>1671</v>
      </c>
      <c r="CB1458" s="930"/>
      <c r="CC1458" s="930"/>
      <c r="CD1458" s="930"/>
      <c r="CE1458" s="930"/>
      <c r="CF1458" s="930"/>
      <c r="CG1458" s="1361"/>
      <c r="CH1458" s="1361"/>
      <c r="CI1458" s="968"/>
      <c r="CJ1458" s="2852" t="s">
        <v>2232</v>
      </c>
      <c r="CK1458" s="2853"/>
      <c r="CL1458" s="2854"/>
      <c r="CM1458" s="930" t="s">
        <v>1550</v>
      </c>
      <c r="CN1458" s="930"/>
      <c r="CO1458" s="930"/>
      <c r="CP1458" s="930"/>
      <c r="CQ1458" s="930"/>
      <c r="CR1458" s="930"/>
      <c r="CS1458" s="930"/>
      <c r="CT1458" s="930"/>
      <c r="CU1458" s="930"/>
      <c r="CV1458" s="930"/>
      <c r="CW1458" s="930"/>
      <c r="CX1458" s="930"/>
      <c r="CY1458" s="930"/>
      <c r="CZ1458" s="930"/>
      <c r="DA1458" s="930"/>
      <c r="DB1458" s="930"/>
      <c r="DC1458" s="930"/>
      <c r="DD1458" s="930"/>
      <c r="DE1458" s="1361"/>
      <c r="DF1458" s="1361"/>
      <c r="DG1458" s="968"/>
      <c r="DH1458" s="930" t="s">
        <v>1549</v>
      </c>
      <c r="DI1458" s="930"/>
      <c r="DJ1458" s="930"/>
      <c r="DK1458" s="930"/>
      <c r="DL1458" s="930"/>
      <c r="DM1458" s="930"/>
      <c r="DN1458" s="930"/>
      <c r="DO1458" s="930"/>
      <c r="DP1458" s="930"/>
      <c r="DQ1458" s="930"/>
      <c r="DR1458" s="930"/>
      <c r="DS1458" s="930"/>
      <c r="DT1458" s="930"/>
      <c r="DU1458" s="930"/>
      <c r="DV1458" s="930"/>
      <c r="DW1458" s="930"/>
      <c r="DX1458" s="930"/>
      <c r="DY1458" s="930"/>
      <c r="DZ1458" s="1361"/>
      <c r="EA1458" s="1361"/>
      <c r="EB1458" s="968"/>
      <c r="EC1458" s="930" t="s">
        <v>1671</v>
      </c>
      <c r="ED1458" s="930"/>
      <c r="EE1458" s="930"/>
      <c r="EF1458" s="930"/>
      <c r="EG1458" s="930"/>
      <c r="EH1458" s="930"/>
      <c r="EI1458" s="930"/>
      <c r="EJ1458" s="930"/>
      <c r="EK1458" s="930"/>
      <c r="EL1458" s="930"/>
      <c r="EM1458" s="930"/>
      <c r="EN1458" s="930"/>
      <c r="EO1458" s="930"/>
      <c r="EP1458" s="930"/>
      <c r="EQ1458" s="930"/>
      <c r="ER1458" s="930"/>
      <c r="ES1458" s="930"/>
      <c r="ET1458" s="930"/>
      <c r="EU1458" s="1361"/>
      <c r="EV1458" s="1361"/>
      <c r="EW1458" s="968"/>
      <c r="EX1458" s="2852" t="s">
        <v>2243</v>
      </c>
      <c r="EY1458" s="2853"/>
      <c r="EZ1458" s="2854"/>
      <c r="FA1458" s="3034"/>
      <c r="FB1458" s="2853"/>
      <c r="FC1458" s="2854"/>
      <c r="FD1458" s="2835"/>
      <c r="FE1458" s="2836"/>
      <c r="FF1458" s="937"/>
    </row>
    <row r="1459" spans="2:162" s="920" customFormat="1" ht="18.95" customHeight="1">
      <c r="B1459" s="2345" t="s">
        <v>3645</v>
      </c>
      <c r="C1459" s="2344"/>
      <c r="D1459" s="2344"/>
      <c r="E1459" s="2344"/>
      <c r="J1459" s="935"/>
      <c r="K1459" s="3016"/>
      <c r="L1459" s="3657"/>
      <c r="M1459" s="3658"/>
      <c r="N1459" s="3658"/>
      <c r="O1459" s="3659"/>
      <c r="P1459" s="3657"/>
      <c r="Q1459" s="3658"/>
      <c r="R1459" s="3658"/>
      <c r="S1459" s="3659"/>
      <c r="T1459" s="2797" t="s">
        <v>699</v>
      </c>
      <c r="U1459" s="2848"/>
      <c r="V1459" s="2848"/>
      <c r="W1459" s="2799"/>
      <c r="X1459" s="2797" t="s">
        <v>700</v>
      </c>
      <c r="Y1459" s="2848"/>
      <c r="Z1459" s="2799"/>
      <c r="AA1459" s="2797" t="s">
        <v>1697</v>
      </c>
      <c r="AB1459" s="2848"/>
      <c r="AC1459" s="2848"/>
      <c r="AD1459" s="2848"/>
      <c r="AE1459" s="2799"/>
      <c r="AF1459" s="2849"/>
      <c r="AG1459" s="2851"/>
      <c r="AH1459" s="2855"/>
      <c r="AI1459" s="2853"/>
      <c r="AJ1459" s="2854"/>
      <c r="AK1459" s="1034" t="s">
        <v>1951</v>
      </c>
      <c r="AL1459" s="1034"/>
      <c r="AM1459" s="1039"/>
      <c r="AN1459" s="1033"/>
      <c r="AO1459" s="1034"/>
      <c r="AP1459" s="1039"/>
      <c r="AQ1459" s="1202"/>
      <c r="AR1459" s="1404"/>
      <c r="AS1459" s="1204"/>
      <c r="AT1459" s="1034" t="s">
        <v>862</v>
      </c>
      <c r="AU1459" s="1034"/>
      <c r="AV1459" s="1039"/>
      <c r="AW1459" s="1033"/>
      <c r="AX1459" s="1034"/>
      <c r="AY1459" s="1039"/>
      <c r="AZ1459" s="1202"/>
      <c r="BA1459" s="1404"/>
      <c r="BB1459" s="1204"/>
      <c r="BC1459" s="2849" t="s">
        <v>2223</v>
      </c>
      <c r="BD1459" s="2850"/>
      <c r="BE1459" s="2851"/>
      <c r="BF1459" s="1033" t="s">
        <v>1547</v>
      </c>
      <c r="BG1459" s="1034"/>
      <c r="BH1459" s="1039"/>
      <c r="BI1459" s="1033"/>
      <c r="BJ1459" s="1034"/>
      <c r="BK1459" s="1039"/>
      <c r="BL1459" s="1202"/>
      <c r="BM1459" s="1404"/>
      <c r="BN1459" s="1204"/>
      <c r="BO1459" s="1033" t="s">
        <v>1780</v>
      </c>
      <c r="BP1459" s="1034"/>
      <c r="BQ1459" s="1039"/>
      <c r="BR1459" s="1033"/>
      <c r="BS1459" s="1034"/>
      <c r="BT1459" s="1039"/>
      <c r="BU1459" s="1202"/>
      <c r="BV1459" s="1404"/>
      <c r="BW1459" s="1204"/>
      <c r="BX1459" s="2849" t="s">
        <v>2223</v>
      </c>
      <c r="BY1459" s="2850"/>
      <c r="BZ1459" s="2851"/>
      <c r="CA1459" s="2859" t="s">
        <v>2230</v>
      </c>
      <c r="CB1459" s="2860"/>
      <c r="CC1459" s="2861"/>
      <c r="CD1459" s="2859" t="s">
        <v>1672</v>
      </c>
      <c r="CE1459" s="2860"/>
      <c r="CF1459" s="2861"/>
      <c r="CG1459" s="2849" t="s">
        <v>2223</v>
      </c>
      <c r="CH1459" s="2850"/>
      <c r="CI1459" s="2851"/>
      <c r="CJ1459" s="2855"/>
      <c r="CK1459" s="2853"/>
      <c r="CL1459" s="2854"/>
      <c r="CM1459" s="1033" t="s">
        <v>2313</v>
      </c>
      <c r="CN1459" s="1034"/>
      <c r="CO1459" s="1039"/>
      <c r="CP1459" s="1033"/>
      <c r="CQ1459" s="1034"/>
      <c r="CR1459" s="1039"/>
      <c r="CS1459" s="1202"/>
      <c r="CT1459" s="1404"/>
      <c r="CU1459" s="1204"/>
      <c r="CV1459" s="1033" t="s">
        <v>862</v>
      </c>
      <c r="CW1459" s="1034"/>
      <c r="CX1459" s="1039"/>
      <c r="CY1459" s="1033"/>
      <c r="CZ1459" s="1034"/>
      <c r="DA1459" s="1039"/>
      <c r="DB1459" s="1404"/>
      <c r="DC1459" s="1404"/>
      <c r="DD1459" s="1204"/>
      <c r="DE1459" s="2849" t="s">
        <v>2223</v>
      </c>
      <c r="DF1459" s="2850"/>
      <c r="DG1459" s="2851"/>
      <c r="DH1459" s="1033" t="s">
        <v>1547</v>
      </c>
      <c r="DI1459" s="1034"/>
      <c r="DJ1459" s="1039"/>
      <c r="DK1459" s="1033"/>
      <c r="DL1459" s="1034"/>
      <c r="DM1459" s="1039"/>
      <c r="DN1459" s="1202"/>
      <c r="DO1459" s="1404"/>
      <c r="DP1459" s="1204"/>
      <c r="DQ1459" s="1033" t="s">
        <v>1780</v>
      </c>
      <c r="DR1459" s="1034"/>
      <c r="DS1459" s="1039"/>
      <c r="DT1459" s="1033"/>
      <c r="DU1459" s="1034"/>
      <c r="DV1459" s="1039"/>
      <c r="DW1459" s="1202"/>
      <c r="DX1459" s="1404"/>
      <c r="DY1459" s="1204"/>
      <c r="DZ1459" s="2849" t="s">
        <v>2223</v>
      </c>
      <c r="EA1459" s="2850"/>
      <c r="EB1459" s="2851"/>
      <c r="EC1459" s="2859" t="s">
        <v>1984</v>
      </c>
      <c r="ED1459" s="2860"/>
      <c r="EE1459" s="2861"/>
      <c r="EF1459" s="2859" t="s">
        <v>2230</v>
      </c>
      <c r="EG1459" s="2860"/>
      <c r="EH1459" s="2861"/>
      <c r="EI1459" s="2859" t="s">
        <v>1548</v>
      </c>
      <c r="EJ1459" s="2860"/>
      <c r="EK1459" s="2861"/>
      <c r="EL1459" s="2859" t="s">
        <v>1640</v>
      </c>
      <c r="EM1459" s="2860"/>
      <c r="EN1459" s="2861"/>
      <c r="EO1459" s="2859" t="s">
        <v>1641</v>
      </c>
      <c r="EP1459" s="2860"/>
      <c r="EQ1459" s="2861"/>
      <c r="ER1459" s="2859" t="s">
        <v>1672</v>
      </c>
      <c r="ES1459" s="2860"/>
      <c r="ET1459" s="2861"/>
      <c r="EU1459" s="2849" t="s">
        <v>2223</v>
      </c>
      <c r="EV1459" s="2850"/>
      <c r="EW1459" s="2851"/>
      <c r="EX1459" s="2855"/>
      <c r="EY1459" s="2853"/>
      <c r="EZ1459" s="2854"/>
      <c r="FA1459" s="3034"/>
      <c r="FB1459" s="2853"/>
      <c r="FC1459" s="2854"/>
      <c r="FD1459" s="2835"/>
      <c r="FE1459" s="2836"/>
      <c r="FF1459" s="937"/>
    </row>
    <row r="1460" spans="2:162" s="920" customFormat="1" ht="18.95" customHeight="1">
      <c r="B1460" s="2345" t="s">
        <v>3645</v>
      </c>
      <c r="C1460" s="2344"/>
      <c r="D1460" s="2344"/>
      <c r="E1460" s="2344"/>
      <c r="J1460" s="935"/>
      <c r="K1460" s="2881"/>
      <c r="L1460" s="2971"/>
      <c r="M1460" s="2972"/>
      <c r="N1460" s="2972"/>
      <c r="O1460" s="2973"/>
      <c r="P1460" s="2971"/>
      <c r="Q1460" s="2972"/>
      <c r="R1460" s="2972"/>
      <c r="S1460" s="2973"/>
      <c r="T1460" s="2800"/>
      <c r="U1460" s="2801"/>
      <c r="V1460" s="2801"/>
      <c r="W1460" s="2802"/>
      <c r="X1460" s="2800"/>
      <c r="Y1460" s="2801"/>
      <c r="Z1460" s="2802"/>
      <c r="AA1460" s="2800"/>
      <c r="AB1460" s="2801"/>
      <c r="AC1460" s="2801"/>
      <c r="AD1460" s="2801"/>
      <c r="AE1460" s="2802"/>
      <c r="AF1460" s="2800"/>
      <c r="AG1460" s="2802"/>
      <c r="AH1460" s="2856"/>
      <c r="AI1460" s="2857"/>
      <c r="AJ1460" s="2858"/>
      <c r="AK1460" s="1240" t="s">
        <v>2221</v>
      </c>
      <c r="AL1460" s="1240"/>
      <c r="AM1460" s="1241"/>
      <c r="AN1460" s="1239" t="s">
        <v>2222</v>
      </c>
      <c r="AO1460" s="1240"/>
      <c r="AP1460" s="1241"/>
      <c r="AQ1460" s="1247" t="s">
        <v>2223</v>
      </c>
      <c r="AR1460" s="1248"/>
      <c r="AS1460" s="1249"/>
      <c r="AT1460" s="1240" t="s">
        <v>2221</v>
      </c>
      <c r="AU1460" s="1240"/>
      <c r="AV1460" s="1241"/>
      <c r="AW1460" s="1239" t="s">
        <v>2222</v>
      </c>
      <c r="AX1460" s="1240"/>
      <c r="AY1460" s="1241"/>
      <c r="AZ1460" s="1247" t="s">
        <v>2223</v>
      </c>
      <c r="BA1460" s="1248"/>
      <c r="BB1460" s="1249"/>
      <c r="BC1460" s="2800"/>
      <c r="BD1460" s="2801"/>
      <c r="BE1460" s="2802"/>
      <c r="BF1460" s="1239" t="s">
        <v>2237</v>
      </c>
      <c r="BG1460" s="1240"/>
      <c r="BH1460" s="1241"/>
      <c r="BI1460" s="1239" t="s">
        <v>2238</v>
      </c>
      <c r="BJ1460" s="1240"/>
      <c r="BK1460" s="1241"/>
      <c r="BL1460" s="1247" t="s">
        <v>2223</v>
      </c>
      <c r="BM1460" s="1248"/>
      <c r="BN1460" s="1249"/>
      <c r="BO1460" s="1239" t="s">
        <v>2295</v>
      </c>
      <c r="BP1460" s="1240"/>
      <c r="BQ1460" s="1241"/>
      <c r="BR1460" s="1239" t="s">
        <v>1677</v>
      </c>
      <c r="BS1460" s="1240"/>
      <c r="BT1460" s="1241"/>
      <c r="BU1460" s="1247" t="s">
        <v>2223</v>
      </c>
      <c r="BV1460" s="1248"/>
      <c r="BW1460" s="1249"/>
      <c r="BX1460" s="2800"/>
      <c r="BY1460" s="2801"/>
      <c r="BZ1460" s="2802"/>
      <c r="CA1460" s="2862"/>
      <c r="CB1460" s="2863"/>
      <c r="CC1460" s="2864"/>
      <c r="CD1460" s="2862"/>
      <c r="CE1460" s="2863"/>
      <c r="CF1460" s="2864"/>
      <c r="CG1460" s="2800"/>
      <c r="CH1460" s="2801"/>
      <c r="CI1460" s="2802"/>
      <c r="CJ1460" s="2856"/>
      <c r="CK1460" s="2857"/>
      <c r="CL1460" s="2858"/>
      <c r="CM1460" s="1239" t="s">
        <v>2221</v>
      </c>
      <c r="CN1460" s="1240"/>
      <c r="CO1460" s="1241"/>
      <c r="CP1460" s="1239" t="s">
        <v>2222</v>
      </c>
      <c r="CQ1460" s="1240"/>
      <c r="CR1460" s="1241"/>
      <c r="CS1460" s="1247" t="s">
        <v>2223</v>
      </c>
      <c r="CT1460" s="1248"/>
      <c r="CU1460" s="1249"/>
      <c r="CV1460" s="1239" t="s">
        <v>2221</v>
      </c>
      <c r="CW1460" s="1240"/>
      <c r="CX1460" s="1241"/>
      <c r="CY1460" s="1239" t="s">
        <v>2222</v>
      </c>
      <c r="CZ1460" s="1240"/>
      <c r="DA1460" s="1241"/>
      <c r="DB1460" s="1247" t="s">
        <v>2223</v>
      </c>
      <c r="DC1460" s="1248"/>
      <c r="DD1460" s="1249"/>
      <c r="DE1460" s="2800"/>
      <c r="DF1460" s="2801"/>
      <c r="DG1460" s="2802"/>
      <c r="DH1460" s="1239" t="s">
        <v>2237</v>
      </c>
      <c r="DI1460" s="1240"/>
      <c r="DJ1460" s="1241"/>
      <c r="DK1460" s="1239" t="s">
        <v>2238</v>
      </c>
      <c r="DL1460" s="1240"/>
      <c r="DM1460" s="1241"/>
      <c r="DN1460" s="1247" t="s">
        <v>2223</v>
      </c>
      <c r="DO1460" s="1248"/>
      <c r="DP1460" s="1249"/>
      <c r="DQ1460" s="1239" t="s">
        <v>2295</v>
      </c>
      <c r="DR1460" s="1240"/>
      <c r="DS1460" s="1241"/>
      <c r="DT1460" s="1239" t="s">
        <v>1677</v>
      </c>
      <c r="DU1460" s="1240"/>
      <c r="DV1460" s="1241"/>
      <c r="DW1460" s="1247" t="s">
        <v>2223</v>
      </c>
      <c r="DX1460" s="1248"/>
      <c r="DY1460" s="1249"/>
      <c r="DZ1460" s="2800"/>
      <c r="EA1460" s="2801"/>
      <c r="EB1460" s="2802"/>
      <c r="EC1460" s="2862"/>
      <c r="ED1460" s="2863"/>
      <c r="EE1460" s="2864"/>
      <c r="EF1460" s="2862"/>
      <c r="EG1460" s="2863"/>
      <c r="EH1460" s="2864"/>
      <c r="EI1460" s="2862"/>
      <c r="EJ1460" s="2863"/>
      <c r="EK1460" s="2864"/>
      <c r="EL1460" s="2862"/>
      <c r="EM1460" s="2863"/>
      <c r="EN1460" s="2864"/>
      <c r="EO1460" s="2862"/>
      <c r="EP1460" s="2863"/>
      <c r="EQ1460" s="2864"/>
      <c r="ER1460" s="2862"/>
      <c r="ES1460" s="2863"/>
      <c r="ET1460" s="2864"/>
      <c r="EU1460" s="2800"/>
      <c r="EV1460" s="2801"/>
      <c r="EW1460" s="2802"/>
      <c r="EX1460" s="2856"/>
      <c r="EY1460" s="2857"/>
      <c r="EZ1460" s="2858"/>
      <c r="FA1460" s="2856"/>
      <c r="FB1460" s="2857"/>
      <c r="FC1460" s="2858"/>
      <c r="FD1460" s="2837"/>
      <c r="FE1460" s="2838"/>
      <c r="FF1460" s="937"/>
    </row>
    <row r="1461" spans="2:162" s="920" customFormat="1" ht="18.95" customHeight="1">
      <c r="B1461" s="2345" t="s">
        <v>3645</v>
      </c>
      <c r="C1461" s="2344"/>
      <c r="D1461" s="2344"/>
      <c r="E1461" s="2344"/>
      <c r="J1461" s="935"/>
      <c r="K1461" s="1163" t="s">
        <v>737</v>
      </c>
      <c r="L1461" s="982" t="s">
        <v>1867</v>
      </c>
      <c r="M1461" s="983"/>
      <c r="N1461" s="983"/>
      <c r="O1461" s="984"/>
      <c r="P1461" s="982" t="s">
        <v>1848</v>
      </c>
      <c r="Q1461" s="983"/>
      <c r="R1461" s="983"/>
      <c r="S1461" s="984"/>
      <c r="T1461" s="982" t="s">
        <v>1689</v>
      </c>
      <c r="U1461" s="983"/>
      <c r="V1461" s="983"/>
      <c r="W1461" s="983"/>
      <c r="X1461" s="1080">
        <v>241657</v>
      </c>
      <c r="Y1461" s="983"/>
      <c r="Z1461" s="984"/>
      <c r="AA1461" s="1080" t="s">
        <v>1691</v>
      </c>
      <c r="AB1461" s="983"/>
      <c r="AC1461" s="983"/>
      <c r="AD1461" s="983"/>
      <c r="AE1461" s="984"/>
      <c r="AF1461" s="982" t="s">
        <v>1772</v>
      </c>
      <c r="AG1461" s="984"/>
      <c r="AH1461" s="1173" t="s">
        <v>840</v>
      </c>
      <c r="AI1461" s="1174"/>
      <c r="AJ1461" s="1175"/>
      <c r="AK1461" s="954" t="s">
        <v>840</v>
      </c>
      <c r="AL1461" s="955"/>
      <c r="AM1461" s="971"/>
      <c r="AN1461" s="954" t="s">
        <v>840</v>
      </c>
      <c r="AO1461" s="955"/>
      <c r="AP1461" s="971"/>
      <c r="AQ1461" s="954" t="s">
        <v>840</v>
      </c>
      <c r="AR1461" s="955"/>
      <c r="AS1461" s="971"/>
      <c r="AT1461" s="954" t="s">
        <v>840</v>
      </c>
      <c r="AU1461" s="955"/>
      <c r="AV1461" s="971"/>
      <c r="AW1461" s="954" t="s">
        <v>840</v>
      </c>
      <c r="AX1461" s="955"/>
      <c r="AY1461" s="971"/>
      <c r="AZ1461" s="954" t="s">
        <v>840</v>
      </c>
      <c r="BA1461" s="955"/>
      <c r="BB1461" s="971"/>
      <c r="BC1461" s="954" t="s">
        <v>840</v>
      </c>
      <c r="BD1461" s="955"/>
      <c r="BE1461" s="971"/>
      <c r="BF1461" s="954" t="s">
        <v>840</v>
      </c>
      <c r="BG1461" s="955"/>
      <c r="BH1461" s="971"/>
      <c r="BI1461" s="955" t="s">
        <v>840</v>
      </c>
      <c r="BJ1461" s="955"/>
      <c r="BK1461" s="955"/>
      <c r="BL1461" s="954" t="s">
        <v>840</v>
      </c>
      <c r="BM1461" s="955"/>
      <c r="BN1461" s="971"/>
      <c r="BO1461" s="954" t="s">
        <v>840</v>
      </c>
      <c r="BP1461" s="955"/>
      <c r="BQ1461" s="971"/>
      <c r="BR1461" s="955" t="s">
        <v>840</v>
      </c>
      <c r="BS1461" s="955"/>
      <c r="BT1461" s="955"/>
      <c r="BU1461" s="954" t="s">
        <v>840</v>
      </c>
      <c r="BV1461" s="955"/>
      <c r="BW1461" s="971"/>
      <c r="BX1461" s="954" t="s">
        <v>840</v>
      </c>
      <c r="BY1461" s="955"/>
      <c r="BZ1461" s="971"/>
      <c r="CA1461" s="954" t="s">
        <v>840</v>
      </c>
      <c r="CB1461" s="955"/>
      <c r="CC1461" s="971"/>
      <c r="CD1461" s="954" t="s">
        <v>840</v>
      </c>
      <c r="CE1461" s="955"/>
      <c r="CF1461" s="971"/>
      <c r="CG1461" s="954" t="s">
        <v>840</v>
      </c>
      <c r="CH1461" s="955"/>
      <c r="CI1461" s="971"/>
      <c r="CJ1461" s="1406" t="s">
        <v>840</v>
      </c>
      <c r="CK1461" s="1407"/>
      <c r="CL1461" s="1408"/>
      <c r="CM1461" s="954" t="s">
        <v>840</v>
      </c>
      <c r="CN1461" s="955"/>
      <c r="CO1461" s="971"/>
      <c r="CP1461" s="954" t="s">
        <v>840</v>
      </c>
      <c r="CQ1461" s="955"/>
      <c r="CR1461" s="971"/>
      <c r="CS1461" s="954" t="s">
        <v>840</v>
      </c>
      <c r="CT1461" s="955"/>
      <c r="CU1461" s="971"/>
      <c r="CV1461" s="954" t="s">
        <v>840</v>
      </c>
      <c r="CW1461" s="955"/>
      <c r="CX1461" s="971"/>
      <c r="CY1461" s="954" t="s">
        <v>840</v>
      </c>
      <c r="CZ1461" s="955"/>
      <c r="DA1461" s="971"/>
      <c r="DB1461" s="954" t="s">
        <v>840</v>
      </c>
      <c r="DC1461" s="955"/>
      <c r="DD1461" s="971"/>
      <c r="DE1461" s="954" t="s">
        <v>840</v>
      </c>
      <c r="DF1461" s="955"/>
      <c r="DG1461" s="971"/>
      <c r="DH1461" s="954" t="s">
        <v>840</v>
      </c>
      <c r="DI1461" s="955"/>
      <c r="DJ1461" s="971"/>
      <c r="DK1461" s="955" t="s">
        <v>840</v>
      </c>
      <c r="DL1461" s="955"/>
      <c r="DM1461" s="955"/>
      <c r="DN1461" s="954" t="s">
        <v>840</v>
      </c>
      <c r="DO1461" s="955"/>
      <c r="DP1461" s="971"/>
      <c r="DQ1461" s="954" t="s">
        <v>840</v>
      </c>
      <c r="DR1461" s="955"/>
      <c r="DS1461" s="971"/>
      <c r="DT1461" s="955" t="s">
        <v>840</v>
      </c>
      <c r="DU1461" s="955"/>
      <c r="DV1461" s="955"/>
      <c r="DW1461" s="954" t="s">
        <v>840</v>
      </c>
      <c r="DX1461" s="955"/>
      <c r="DY1461" s="971"/>
      <c r="DZ1461" s="954" t="s">
        <v>840</v>
      </c>
      <c r="EA1461" s="955"/>
      <c r="EB1461" s="971"/>
      <c r="EC1461" s="954" t="s">
        <v>840</v>
      </c>
      <c r="ED1461" s="955"/>
      <c r="EE1461" s="971"/>
      <c r="EF1461" s="954" t="s">
        <v>840</v>
      </c>
      <c r="EG1461" s="955"/>
      <c r="EH1461" s="971"/>
      <c r="EI1461" s="954" t="s">
        <v>840</v>
      </c>
      <c r="EJ1461" s="955"/>
      <c r="EK1461" s="971"/>
      <c r="EL1461" s="954" t="s">
        <v>840</v>
      </c>
      <c r="EM1461" s="955"/>
      <c r="EN1461" s="971"/>
      <c r="EO1461" s="954" t="s">
        <v>840</v>
      </c>
      <c r="EP1461" s="955"/>
      <c r="EQ1461" s="971"/>
      <c r="ER1461" s="954" t="s">
        <v>840</v>
      </c>
      <c r="ES1461" s="955"/>
      <c r="ET1461" s="971"/>
      <c r="EU1461" s="954" t="s">
        <v>840</v>
      </c>
      <c r="EV1461" s="955"/>
      <c r="EW1461" s="971"/>
      <c r="EX1461" s="1406" t="s">
        <v>840</v>
      </c>
      <c r="EY1461" s="1407"/>
      <c r="EZ1461" s="1408"/>
      <c r="FA1461" s="1406" t="s">
        <v>840</v>
      </c>
      <c r="FB1461" s="1407"/>
      <c r="FC1461" s="1408"/>
      <c r="FD1461" s="1319" t="s">
        <v>2524</v>
      </c>
      <c r="FE1461" s="960"/>
      <c r="FF1461" s="937"/>
    </row>
    <row r="1462" spans="2:162" s="920" customFormat="1" ht="18.95" customHeight="1">
      <c r="B1462" s="2345" t="s">
        <v>3645</v>
      </c>
      <c r="C1462" s="2344"/>
      <c r="D1462" s="2344"/>
      <c r="E1462" s="2344"/>
      <c r="J1462" s="935"/>
      <c r="K1462" s="1163" t="s">
        <v>737</v>
      </c>
      <c r="L1462" s="982" t="s">
        <v>1867</v>
      </c>
      <c r="M1462" s="983"/>
      <c r="N1462" s="983"/>
      <c r="O1462" s="984"/>
      <c r="P1462" s="982" t="s">
        <v>1849</v>
      </c>
      <c r="Q1462" s="983"/>
      <c r="R1462" s="983"/>
      <c r="S1462" s="984"/>
      <c r="T1462" s="982" t="s">
        <v>1689</v>
      </c>
      <c r="U1462" s="983"/>
      <c r="V1462" s="983"/>
      <c r="W1462" s="983"/>
      <c r="X1462" s="1080">
        <v>241657</v>
      </c>
      <c r="Y1462" s="983"/>
      <c r="Z1462" s="984"/>
      <c r="AA1462" s="1080" t="s">
        <v>1691</v>
      </c>
      <c r="AB1462" s="983"/>
      <c r="AC1462" s="983"/>
      <c r="AD1462" s="983"/>
      <c r="AE1462" s="984"/>
      <c r="AF1462" s="982" t="s">
        <v>1773</v>
      </c>
      <c r="AG1462" s="984"/>
      <c r="AH1462" s="1173" t="s">
        <v>840</v>
      </c>
      <c r="AI1462" s="1174"/>
      <c r="AJ1462" s="1175"/>
      <c r="AK1462" s="954" t="s">
        <v>840</v>
      </c>
      <c r="AL1462" s="955"/>
      <c r="AM1462" s="971"/>
      <c r="AN1462" s="954" t="s">
        <v>840</v>
      </c>
      <c r="AO1462" s="955"/>
      <c r="AP1462" s="971"/>
      <c r="AQ1462" s="954" t="s">
        <v>840</v>
      </c>
      <c r="AR1462" s="955"/>
      <c r="AS1462" s="971"/>
      <c r="AT1462" s="954" t="s">
        <v>840</v>
      </c>
      <c r="AU1462" s="955"/>
      <c r="AV1462" s="971"/>
      <c r="AW1462" s="954" t="s">
        <v>840</v>
      </c>
      <c r="AX1462" s="955"/>
      <c r="AY1462" s="971"/>
      <c r="AZ1462" s="954" t="s">
        <v>840</v>
      </c>
      <c r="BA1462" s="955"/>
      <c r="BB1462" s="971"/>
      <c r="BC1462" s="954" t="s">
        <v>840</v>
      </c>
      <c r="BD1462" s="955"/>
      <c r="BE1462" s="971"/>
      <c r="BF1462" s="954" t="s">
        <v>840</v>
      </c>
      <c r="BG1462" s="955"/>
      <c r="BH1462" s="971"/>
      <c r="BI1462" s="955" t="s">
        <v>840</v>
      </c>
      <c r="BJ1462" s="955"/>
      <c r="BK1462" s="955"/>
      <c r="BL1462" s="954" t="s">
        <v>840</v>
      </c>
      <c r="BM1462" s="955"/>
      <c r="BN1462" s="971"/>
      <c r="BO1462" s="954" t="s">
        <v>840</v>
      </c>
      <c r="BP1462" s="955"/>
      <c r="BQ1462" s="971"/>
      <c r="BR1462" s="955" t="s">
        <v>840</v>
      </c>
      <c r="BS1462" s="955"/>
      <c r="BT1462" s="955"/>
      <c r="BU1462" s="954" t="s">
        <v>840</v>
      </c>
      <c r="BV1462" s="955"/>
      <c r="BW1462" s="971"/>
      <c r="BX1462" s="954" t="s">
        <v>840</v>
      </c>
      <c r="BY1462" s="955"/>
      <c r="BZ1462" s="971"/>
      <c r="CA1462" s="954" t="s">
        <v>840</v>
      </c>
      <c r="CB1462" s="955"/>
      <c r="CC1462" s="971"/>
      <c r="CD1462" s="954" t="s">
        <v>840</v>
      </c>
      <c r="CE1462" s="955"/>
      <c r="CF1462" s="971"/>
      <c r="CG1462" s="954" t="s">
        <v>840</v>
      </c>
      <c r="CH1462" s="955"/>
      <c r="CI1462" s="971"/>
      <c r="CJ1462" s="1406" t="s">
        <v>840</v>
      </c>
      <c r="CK1462" s="1407"/>
      <c r="CL1462" s="1408"/>
      <c r="CM1462" s="954" t="s">
        <v>840</v>
      </c>
      <c r="CN1462" s="955"/>
      <c r="CO1462" s="971"/>
      <c r="CP1462" s="954" t="s">
        <v>840</v>
      </c>
      <c r="CQ1462" s="955"/>
      <c r="CR1462" s="971"/>
      <c r="CS1462" s="954" t="s">
        <v>840</v>
      </c>
      <c r="CT1462" s="955"/>
      <c r="CU1462" s="971"/>
      <c r="CV1462" s="954" t="s">
        <v>840</v>
      </c>
      <c r="CW1462" s="955"/>
      <c r="CX1462" s="971"/>
      <c r="CY1462" s="954" t="s">
        <v>840</v>
      </c>
      <c r="CZ1462" s="955"/>
      <c r="DA1462" s="971"/>
      <c r="DB1462" s="954" t="s">
        <v>840</v>
      </c>
      <c r="DC1462" s="955"/>
      <c r="DD1462" s="971"/>
      <c r="DE1462" s="954" t="s">
        <v>840</v>
      </c>
      <c r="DF1462" s="955"/>
      <c r="DG1462" s="971"/>
      <c r="DH1462" s="954" t="s">
        <v>840</v>
      </c>
      <c r="DI1462" s="955"/>
      <c r="DJ1462" s="971"/>
      <c r="DK1462" s="955" t="s">
        <v>840</v>
      </c>
      <c r="DL1462" s="955"/>
      <c r="DM1462" s="955"/>
      <c r="DN1462" s="954" t="s">
        <v>840</v>
      </c>
      <c r="DO1462" s="955"/>
      <c r="DP1462" s="971"/>
      <c r="DQ1462" s="954" t="s">
        <v>840</v>
      </c>
      <c r="DR1462" s="955"/>
      <c r="DS1462" s="971"/>
      <c r="DT1462" s="955" t="s">
        <v>840</v>
      </c>
      <c r="DU1462" s="955"/>
      <c r="DV1462" s="955"/>
      <c r="DW1462" s="954" t="s">
        <v>840</v>
      </c>
      <c r="DX1462" s="955"/>
      <c r="DY1462" s="971"/>
      <c r="DZ1462" s="954" t="s">
        <v>840</v>
      </c>
      <c r="EA1462" s="955"/>
      <c r="EB1462" s="971"/>
      <c r="EC1462" s="954" t="s">
        <v>840</v>
      </c>
      <c r="ED1462" s="955"/>
      <c r="EE1462" s="971"/>
      <c r="EF1462" s="954" t="s">
        <v>840</v>
      </c>
      <c r="EG1462" s="955"/>
      <c r="EH1462" s="971"/>
      <c r="EI1462" s="954" t="s">
        <v>840</v>
      </c>
      <c r="EJ1462" s="955"/>
      <c r="EK1462" s="971"/>
      <c r="EL1462" s="954" t="s">
        <v>840</v>
      </c>
      <c r="EM1462" s="955"/>
      <c r="EN1462" s="971"/>
      <c r="EO1462" s="954" t="s">
        <v>840</v>
      </c>
      <c r="EP1462" s="955"/>
      <c r="EQ1462" s="971"/>
      <c r="ER1462" s="954" t="s">
        <v>840</v>
      </c>
      <c r="ES1462" s="955"/>
      <c r="ET1462" s="971"/>
      <c r="EU1462" s="954" t="s">
        <v>840</v>
      </c>
      <c r="EV1462" s="955"/>
      <c r="EW1462" s="971"/>
      <c r="EX1462" s="1406" t="s">
        <v>840</v>
      </c>
      <c r="EY1462" s="1407"/>
      <c r="EZ1462" s="1408"/>
      <c r="FA1462" s="1406" t="s">
        <v>840</v>
      </c>
      <c r="FB1462" s="1407"/>
      <c r="FC1462" s="1408"/>
      <c r="FD1462" s="1319" t="s">
        <v>2524</v>
      </c>
      <c r="FE1462" s="960"/>
      <c r="FF1462" s="937"/>
    </row>
    <row r="1463" spans="2:162" s="920" customFormat="1" ht="5.0999999999999996" customHeight="1">
      <c r="B1463" s="2345" t="s">
        <v>3645</v>
      </c>
      <c r="C1463" s="2344"/>
      <c r="D1463" s="2344"/>
      <c r="E1463" s="2344"/>
      <c r="J1463" s="935"/>
      <c r="FF1463" s="937"/>
    </row>
    <row r="1464" spans="2:162" s="920" customFormat="1" ht="5.0999999999999996" customHeight="1">
      <c r="B1464" s="2345" t="s">
        <v>3645</v>
      </c>
      <c r="C1464" s="2344"/>
      <c r="D1464" s="2344"/>
      <c r="E1464" s="2344"/>
      <c r="J1464" s="935"/>
      <c r="K1464" s="1242"/>
      <c r="L1464" s="1242"/>
      <c r="M1464" s="1242"/>
      <c r="N1464" s="1242"/>
      <c r="O1464" s="1242"/>
      <c r="P1464" s="1242"/>
      <c r="Q1464" s="1242"/>
      <c r="R1464" s="1242"/>
      <c r="S1464" s="1242"/>
      <c r="T1464" s="1242"/>
      <c r="U1464" s="1242"/>
      <c r="V1464" s="1242"/>
      <c r="W1464" s="1242"/>
      <c r="X1464" s="1242"/>
      <c r="Y1464" s="1242"/>
      <c r="Z1464" s="1242"/>
      <c r="AA1464" s="1242"/>
      <c r="AB1464" s="1242"/>
      <c r="AC1464" s="1242"/>
      <c r="AD1464" s="1242"/>
      <c r="AE1464" s="1242"/>
      <c r="AF1464" s="1242"/>
      <c r="AG1464" s="1242"/>
      <c r="AH1464" s="1242"/>
      <c r="AI1464" s="1242"/>
      <c r="AJ1464" s="1242"/>
      <c r="AK1464" s="1242"/>
      <c r="AL1464" s="1242"/>
      <c r="AM1464" s="1242"/>
      <c r="AN1464" s="1242"/>
      <c r="AO1464" s="1242"/>
      <c r="AP1464" s="1242"/>
      <c r="AQ1464" s="1242"/>
      <c r="AR1464" s="1242"/>
      <c r="AS1464" s="1242"/>
      <c r="AT1464" s="1242"/>
      <c r="AU1464" s="1242"/>
      <c r="AV1464" s="1242"/>
      <c r="AW1464" s="1242"/>
      <c r="AX1464" s="1242"/>
      <c r="AY1464" s="1242"/>
      <c r="AZ1464" s="1242"/>
      <c r="BA1464" s="1242"/>
      <c r="BB1464" s="1242"/>
      <c r="BC1464" s="1242"/>
      <c r="BD1464" s="1242"/>
      <c r="BE1464" s="1242"/>
      <c r="BF1464" s="1242"/>
      <c r="BG1464" s="1242"/>
      <c r="BH1464" s="1242"/>
      <c r="BI1464" s="1242"/>
      <c r="BJ1464" s="1242"/>
      <c r="BK1464" s="1242"/>
      <c r="BL1464" s="1242"/>
      <c r="BM1464" s="1242"/>
      <c r="BN1464" s="1242"/>
      <c r="BO1464" s="1242"/>
      <c r="BP1464" s="1242"/>
      <c r="BQ1464" s="1242"/>
      <c r="BR1464" s="1242"/>
      <c r="BS1464" s="1242"/>
      <c r="BT1464" s="1242"/>
      <c r="BU1464" s="1242"/>
      <c r="BV1464" s="1242"/>
      <c r="BW1464" s="1242"/>
      <c r="BX1464" s="1242"/>
      <c r="BY1464" s="1242"/>
      <c r="BZ1464" s="1242"/>
      <c r="CA1464" s="1242"/>
      <c r="CB1464" s="1242"/>
      <c r="CC1464" s="1242"/>
      <c r="CD1464" s="1242"/>
      <c r="CE1464" s="1242"/>
      <c r="CF1464" s="1242"/>
      <c r="CG1464" s="1242"/>
      <c r="CH1464" s="1242"/>
      <c r="CI1464" s="1242"/>
      <c r="CJ1464" s="1242"/>
      <c r="CK1464" s="1242"/>
      <c r="CL1464" s="1242"/>
      <c r="CM1464" s="1242"/>
      <c r="CN1464" s="1242"/>
      <c r="CO1464" s="1242"/>
      <c r="CP1464" s="1242"/>
      <c r="CQ1464" s="1242"/>
      <c r="CR1464" s="1242"/>
      <c r="CS1464" s="1242"/>
      <c r="CT1464" s="1242"/>
      <c r="CU1464" s="1242"/>
      <c r="CV1464" s="1242"/>
      <c r="CW1464" s="1242"/>
      <c r="CX1464" s="1242"/>
      <c r="CY1464" s="1242"/>
      <c r="CZ1464" s="1242"/>
      <c r="DA1464" s="1242"/>
      <c r="DB1464" s="1242"/>
      <c r="DC1464" s="1242"/>
      <c r="DD1464" s="1242"/>
      <c r="DE1464" s="1242"/>
      <c r="DF1464" s="1242"/>
      <c r="DG1464" s="1242"/>
      <c r="DH1464" s="1242"/>
      <c r="DI1464" s="1242"/>
      <c r="DJ1464" s="1242"/>
      <c r="DK1464" s="1242"/>
      <c r="DL1464" s="1242"/>
      <c r="DM1464" s="1242"/>
      <c r="DN1464" s="1242"/>
      <c r="DO1464" s="1242"/>
      <c r="DP1464" s="1242"/>
      <c r="DQ1464" s="1242"/>
      <c r="DR1464" s="1242"/>
      <c r="DS1464" s="1242"/>
      <c r="DT1464" s="1242"/>
      <c r="DU1464" s="1242"/>
      <c r="DV1464" s="1242"/>
      <c r="DW1464" s="1242"/>
      <c r="DX1464" s="1242"/>
      <c r="DY1464" s="1242"/>
      <c r="DZ1464" s="1242"/>
      <c r="EA1464" s="1242"/>
      <c r="EB1464" s="1242"/>
      <c r="EC1464" s="1242"/>
      <c r="ED1464" s="1242"/>
      <c r="EE1464" s="1242"/>
      <c r="EF1464" s="1242"/>
      <c r="EG1464" s="1242"/>
      <c r="EH1464" s="1242"/>
      <c r="EI1464" s="1242"/>
      <c r="EJ1464" s="1242"/>
      <c r="EK1464" s="1242"/>
      <c r="EL1464" s="1242"/>
      <c r="EM1464" s="1242"/>
      <c r="EN1464" s="1242"/>
      <c r="EO1464" s="1242"/>
      <c r="EP1464" s="1242"/>
      <c r="EQ1464" s="1242"/>
      <c r="ER1464" s="1242"/>
      <c r="ES1464" s="1242"/>
      <c r="ET1464" s="1242"/>
      <c r="EU1464" s="1242"/>
      <c r="EV1464" s="1242"/>
      <c r="EW1464" s="1242"/>
      <c r="EX1464" s="1242"/>
      <c r="EY1464" s="1242"/>
      <c r="EZ1464" s="1242"/>
      <c r="FA1464" s="1242"/>
      <c r="FB1464" s="1242"/>
      <c r="FC1464" s="1242"/>
      <c r="FD1464" s="1242"/>
      <c r="FE1464" s="1242"/>
      <c r="FF1464" s="937"/>
    </row>
    <row r="1465" spans="2:162" s="920" customFormat="1" ht="18.95" customHeight="1">
      <c r="B1465" s="2345" t="s">
        <v>3645</v>
      </c>
      <c r="C1465" s="2344"/>
      <c r="D1465" s="2344"/>
      <c r="E1465" s="2344"/>
      <c r="J1465" s="935"/>
      <c r="K1465" s="1242"/>
      <c r="L1465" s="1242"/>
      <c r="M1465" s="1242"/>
      <c r="N1465" s="1242"/>
      <c r="O1465" s="1242"/>
      <c r="P1465" s="1242"/>
      <c r="Q1465" s="1242"/>
      <c r="R1465" s="1242"/>
      <c r="S1465" s="1242"/>
      <c r="T1465" s="1242"/>
      <c r="U1465" s="1242"/>
      <c r="V1465" s="1242"/>
      <c r="W1465" s="1242"/>
      <c r="X1465" s="1242"/>
      <c r="Y1465" s="1242"/>
      <c r="Z1465" s="1242"/>
      <c r="AA1465" s="1242"/>
      <c r="AB1465" s="1242"/>
      <c r="AC1465" s="1242"/>
      <c r="AD1465" s="1242"/>
      <c r="AE1465" s="1217" t="s">
        <v>2418</v>
      </c>
      <c r="AF1465" s="1242"/>
      <c r="AG1465" s="1242"/>
      <c r="AH1465" s="1239" t="s">
        <v>840</v>
      </c>
      <c r="AI1465" s="1240"/>
      <c r="AJ1465" s="1241"/>
      <c r="AK1465" s="1239" t="s">
        <v>840</v>
      </c>
      <c r="AL1465" s="1240"/>
      <c r="AM1465" s="1241"/>
      <c r="AN1465" s="1239" t="s">
        <v>840</v>
      </c>
      <c r="AO1465" s="1240"/>
      <c r="AP1465" s="1241"/>
      <c r="AQ1465" s="1239" t="s">
        <v>840</v>
      </c>
      <c r="AR1465" s="1240"/>
      <c r="AS1465" s="1241"/>
      <c r="AT1465" s="1239" t="s">
        <v>840</v>
      </c>
      <c r="AU1465" s="1240"/>
      <c r="AV1465" s="1241"/>
      <c r="AW1465" s="1239" t="s">
        <v>840</v>
      </c>
      <c r="AX1465" s="1240"/>
      <c r="AY1465" s="1241"/>
      <c r="AZ1465" s="1239" t="s">
        <v>840</v>
      </c>
      <c r="BA1465" s="1240"/>
      <c r="BB1465" s="1241"/>
      <c r="BC1465" s="1239" t="s">
        <v>840</v>
      </c>
      <c r="BD1465" s="1240"/>
      <c r="BE1465" s="1241"/>
      <c r="BF1465" s="1239" t="s">
        <v>840</v>
      </c>
      <c r="BG1465" s="1240"/>
      <c r="BH1465" s="1241"/>
      <c r="BI1465" s="1239" t="s">
        <v>840</v>
      </c>
      <c r="BJ1465" s="1240"/>
      <c r="BK1465" s="1241"/>
      <c r="BL1465" s="1239" t="s">
        <v>840</v>
      </c>
      <c r="BM1465" s="1240"/>
      <c r="BN1465" s="1241"/>
      <c r="BO1465" s="1239" t="s">
        <v>840</v>
      </c>
      <c r="BP1465" s="1240"/>
      <c r="BQ1465" s="1241"/>
      <c r="BR1465" s="1239" t="s">
        <v>840</v>
      </c>
      <c r="BS1465" s="1240"/>
      <c r="BT1465" s="1241"/>
      <c r="BU1465" s="1239" t="s">
        <v>840</v>
      </c>
      <c r="BV1465" s="1240"/>
      <c r="BW1465" s="1241"/>
      <c r="BX1465" s="1239" t="s">
        <v>840</v>
      </c>
      <c r="BY1465" s="1240"/>
      <c r="BZ1465" s="1241"/>
      <c r="CA1465" s="1239" t="s">
        <v>840</v>
      </c>
      <c r="CB1465" s="1240"/>
      <c r="CC1465" s="1241"/>
      <c r="CD1465" s="1239" t="s">
        <v>840</v>
      </c>
      <c r="CE1465" s="1240"/>
      <c r="CF1465" s="1241"/>
      <c r="CG1465" s="1239" t="s">
        <v>840</v>
      </c>
      <c r="CH1465" s="1240"/>
      <c r="CI1465" s="1241"/>
      <c r="CJ1465" s="1239" t="s">
        <v>840</v>
      </c>
      <c r="CK1465" s="1240"/>
      <c r="CL1465" s="1241"/>
      <c r="CM1465" s="1239" t="s">
        <v>840</v>
      </c>
      <c r="CN1465" s="1240"/>
      <c r="CO1465" s="1241"/>
      <c r="CP1465" s="1239" t="s">
        <v>840</v>
      </c>
      <c r="CQ1465" s="1240"/>
      <c r="CR1465" s="1241"/>
      <c r="CS1465" s="1239" t="s">
        <v>840</v>
      </c>
      <c r="CT1465" s="1240"/>
      <c r="CU1465" s="1241"/>
      <c r="CV1465" s="1239" t="s">
        <v>840</v>
      </c>
      <c r="CW1465" s="1240"/>
      <c r="CX1465" s="1241"/>
      <c r="CY1465" s="1239" t="s">
        <v>840</v>
      </c>
      <c r="CZ1465" s="1240"/>
      <c r="DA1465" s="1241"/>
      <c r="DB1465" s="1239" t="s">
        <v>840</v>
      </c>
      <c r="DC1465" s="1240"/>
      <c r="DD1465" s="1241"/>
      <c r="DE1465" s="1239" t="s">
        <v>840</v>
      </c>
      <c r="DF1465" s="1240"/>
      <c r="DG1465" s="1241"/>
      <c r="DH1465" s="1239" t="s">
        <v>840</v>
      </c>
      <c r="DI1465" s="1240"/>
      <c r="DJ1465" s="1241"/>
      <c r="DK1465" s="1239" t="s">
        <v>840</v>
      </c>
      <c r="DL1465" s="1240"/>
      <c r="DM1465" s="1241"/>
      <c r="DN1465" s="1239" t="s">
        <v>840</v>
      </c>
      <c r="DO1465" s="1240"/>
      <c r="DP1465" s="1241"/>
      <c r="DQ1465" s="1239" t="s">
        <v>840</v>
      </c>
      <c r="DR1465" s="1240"/>
      <c r="DS1465" s="1241"/>
      <c r="DT1465" s="1239" t="s">
        <v>840</v>
      </c>
      <c r="DU1465" s="1240"/>
      <c r="DV1465" s="1241"/>
      <c r="DW1465" s="1239" t="s">
        <v>840</v>
      </c>
      <c r="DX1465" s="1240"/>
      <c r="DY1465" s="1241"/>
      <c r="DZ1465" s="1239" t="s">
        <v>840</v>
      </c>
      <c r="EA1465" s="1240"/>
      <c r="EB1465" s="1241"/>
      <c r="EC1465" s="1239" t="s">
        <v>840</v>
      </c>
      <c r="ED1465" s="1240"/>
      <c r="EE1465" s="1241"/>
      <c r="EF1465" s="1239" t="s">
        <v>840</v>
      </c>
      <c r="EG1465" s="1240"/>
      <c r="EH1465" s="1241"/>
      <c r="EI1465" s="1239" t="s">
        <v>840</v>
      </c>
      <c r="EJ1465" s="1240"/>
      <c r="EK1465" s="1241"/>
      <c r="EL1465" s="1239" t="s">
        <v>840</v>
      </c>
      <c r="EM1465" s="1240"/>
      <c r="EN1465" s="1241"/>
      <c r="EO1465" s="1239" t="s">
        <v>840</v>
      </c>
      <c r="EP1465" s="1240"/>
      <c r="EQ1465" s="1241"/>
      <c r="ER1465" s="1239" t="s">
        <v>840</v>
      </c>
      <c r="ES1465" s="1240"/>
      <c r="ET1465" s="1241"/>
      <c r="EU1465" s="1239" t="s">
        <v>840</v>
      </c>
      <c r="EV1465" s="1240"/>
      <c r="EW1465" s="1241"/>
      <c r="EX1465" s="1239" t="s">
        <v>840</v>
      </c>
      <c r="EY1465" s="1240"/>
      <c r="EZ1465" s="1241"/>
      <c r="FA1465" s="1239" t="s">
        <v>840</v>
      </c>
      <c r="FB1465" s="1240"/>
      <c r="FC1465" s="1241"/>
      <c r="FD1465" s="1242" t="s">
        <v>840</v>
      </c>
      <c r="FE1465" s="1242"/>
      <c r="FF1465" s="937"/>
    </row>
    <row r="1466" spans="2:162" s="920" customFormat="1" ht="5.0999999999999996" customHeight="1">
      <c r="B1466" s="2345" t="s">
        <v>3645</v>
      </c>
      <c r="C1466" s="2344"/>
      <c r="D1466" s="2344"/>
      <c r="E1466" s="2344"/>
      <c r="J1466" s="935"/>
      <c r="K1466" s="1242"/>
      <c r="L1466" s="1242"/>
      <c r="M1466" s="1242"/>
      <c r="N1466" s="1242"/>
      <c r="O1466" s="1242"/>
      <c r="P1466" s="1242"/>
      <c r="Q1466" s="1242"/>
      <c r="R1466" s="1242"/>
      <c r="S1466" s="1242"/>
      <c r="T1466" s="1242"/>
      <c r="U1466" s="1242"/>
      <c r="V1466" s="1242"/>
      <c r="W1466" s="1242"/>
      <c r="X1466" s="1242"/>
      <c r="Y1466" s="1242"/>
      <c r="Z1466" s="1242"/>
      <c r="AA1466" s="1242"/>
      <c r="AB1466" s="1242"/>
      <c r="AC1466" s="1242"/>
      <c r="AD1466" s="1242"/>
      <c r="AE1466" s="1242"/>
      <c r="AF1466" s="1242"/>
      <c r="AG1466" s="1242"/>
      <c r="AH1466" s="1242"/>
      <c r="AI1466" s="1242"/>
      <c r="AJ1466" s="1242"/>
      <c r="AK1466" s="1242"/>
      <c r="AL1466" s="1242"/>
      <c r="AM1466" s="1242"/>
      <c r="AN1466" s="1242"/>
      <c r="AO1466" s="1242"/>
      <c r="AP1466" s="1242"/>
      <c r="AQ1466" s="1242"/>
      <c r="AR1466" s="1242"/>
      <c r="AS1466" s="1242"/>
      <c r="AT1466" s="1242"/>
      <c r="AU1466" s="1242"/>
      <c r="AV1466" s="1242"/>
      <c r="AW1466" s="1242"/>
      <c r="AX1466" s="1242"/>
      <c r="AY1466" s="1242"/>
      <c r="AZ1466" s="1242"/>
      <c r="BA1466" s="1242"/>
      <c r="BB1466" s="1242"/>
      <c r="BC1466" s="1242"/>
      <c r="BD1466" s="1242"/>
      <c r="BE1466" s="1242"/>
      <c r="BF1466" s="1242"/>
      <c r="BG1466" s="1242"/>
      <c r="BH1466" s="1242"/>
      <c r="BI1466" s="1242"/>
      <c r="BJ1466" s="1242"/>
      <c r="BK1466" s="1242"/>
      <c r="BL1466" s="1242"/>
      <c r="BM1466" s="1242"/>
      <c r="BN1466" s="1242"/>
      <c r="BO1466" s="1242"/>
      <c r="BP1466" s="1242"/>
      <c r="BQ1466" s="1242"/>
      <c r="BR1466" s="1242"/>
      <c r="BS1466" s="1242"/>
      <c r="BT1466" s="1242"/>
      <c r="BU1466" s="1242"/>
      <c r="BV1466" s="1242"/>
      <c r="BW1466" s="1242"/>
      <c r="BX1466" s="1242"/>
      <c r="BY1466" s="1242"/>
      <c r="BZ1466" s="1242"/>
      <c r="CA1466" s="1242"/>
      <c r="CB1466" s="1242"/>
      <c r="CC1466" s="1242"/>
      <c r="CD1466" s="1242"/>
      <c r="CE1466" s="1242"/>
      <c r="CF1466" s="1242"/>
      <c r="CG1466" s="1242"/>
      <c r="CH1466" s="1242"/>
      <c r="CI1466" s="1242"/>
      <c r="CJ1466" s="1242"/>
      <c r="CK1466" s="1242"/>
      <c r="CL1466" s="1242"/>
      <c r="CM1466" s="1242"/>
      <c r="CN1466" s="1242"/>
      <c r="CO1466" s="1242"/>
      <c r="CP1466" s="1242"/>
      <c r="CQ1466" s="1242"/>
      <c r="CR1466" s="1242"/>
      <c r="CS1466" s="1242"/>
      <c r="CT1466" s="1242"/>
      <c r="CU1466" s="1242"/>
      <c r="CV1466" s="1242"/>
      <c r="CW1466" s="1242"/>
      <c r="CX1466" s="1242"/>
      <c r="CY1466" s="1242"/>
      <c r="CZ1466" s="1242"/>
      <c r="DA1466" s="1242"/>
      <c r="DB1466" s="1242"/>
      <c r="DC1466" s="1242"/>
      <c r="DD1466" s="1242"/>
      <c r="DE1466" s="1242"/>
      <c r="DF1466" s="1242"/>
      <c r="DG1466" s="1242"/>
      <c r="DH1466" s="1242"/>
      <c r="DI1466" s="1242"/>
      <c r="DJ1466" s="1242"/>
      <c r="DK1466" s="1242"/>
      <c r="DL1466" s="1242"/>
      <c r="DM1466" s="1242"/>
      <c r="DN1466" s="1242"/>
      <c r="DO1466" s="1242"/>
      <c r="DP1466" s="1242"/>
      <c r="DQ1466" s="1242"/>
      <c r="DR1466" s="1242"/>
      <c r="DS1466" s="1242"/>
      <c r="DT1466" s="1242"/>
      <c r="DU1466" s="1242"/>
      <c r="DV1466" s="1242"/>
      <c r="DW1466" s="1242"/>
      <c r="DX1466" s="1242"/>
      <c r="DY1466" s="1242"/>
      <c r="DZ1466" s="1242"/>
      <c r="EA1466" s="1242"/>
      <c r="EB1466" s="1242"/>
      <c r="EC1466" s="1242"/>
      <c r="ED1466" s="1242"/>
      <c r="EE1466" s="1242"/>
      <c r="EF1466" s="1242"/>
      <c r="EG1466" s="1242"/>
      <c r="EH1466" s="1242"/>
      <c r="EI1466" s="1242"/>
      <c r="EJ1466" s="1242"/>
      <c r="EK1466" s="1242"/>
      <c r="EL1466" s="1242"/>
      <c r="EM1466" s="1242"/>
      <c r="EN1466" s="1242"/>
      <c r="EO1466" s="1242"/>
      <c r="EP1466" s="1242"/>
      <c r="EQ1466" s="1242"/>
      <c r="ER1466" s="1242"/>
      <c r="ES1466" s="1242"/>
      <c r="ET1466" s="1242"/>
      <c r="EU1466" s="1242"/>
      <c r="EV1466" s="1242"/>
      <c r="EW1466" s="1242"/>
      <c r="EX1466" s="1242"/>
      <c r="EY1466" s="1242"/>
      <c r="EZ1466" s="1242"/>
      <c r="FA1466" s="1242"/>
      <c r="FB1466" s="1242"/>
      <c r="FC1466" s="1242"/>
      <c r="FD1466" s="1242"/>
      <c r="FE1466" s="1242"/>
      <c r="FF1466" s="937"/>
    </row>
    <row r="1467" spans="2:162" s="920" customFormat="1" ht="9.9499999999999993" customHeight="1">
      <c r="B1467" s="2345" t="s">
        <v>3645</v>
      </c>
      <c r="C1467" s="2344"/>
      <c r="D1467" s="2344"/>
      <c r="E1467" s="2344"/>
      <c r="J1467" s="936"/>
      <c r="K1467" s="939"/>
      <c r="L1467" s="939"/>
      <c r="M1467" s="939"/>
      <c r="N1467" s="939"/>
      <c r="O1467" s="939"/>
      <c r="P1467" s="939"/>
      <c r="Q1467" s="939"/>
      <c r="R1467" s="939"/>
      <c r="S1467" s="939"/>
      <c r="T1467" s="939"/>
      <c r="U1467" s="939"/>
      <c r="V1467" s="939"/>
      <c r="W1467" s="939"/>
      <c r="X1467" s="939"/>
      <c r="Y1467" s="939"/>
      <c r="Z1467" s="939"/>
      <c r="AA1467" s="939"/>
      <c r="AB1467" s="939"/>
      <c r="AC1467" s="939"/>
      <c r="AD1467" s="939"/>
      <c r="AE1467" s="939"/>
      <c r="AF1467" s="939"/>
      <c r="AG1467" s="939"/>
      <c r="AH1467" s="939"/>
      <c r="AI1467" s="939"/>
      <c r="AJ1467" s="939"/>
      <c r="AK1467" s="939"/>
      <c r="AL1467" s="939"/>
      <c r="AM1467" s="939"/>
      <c r="AN1467" s="939"/>
      <c r="AO1467" s="939"/>
      <c r="AP1467" s="939"/>
      <c r="AQ1467" s="939"/>
      <c r="AR1467" s="939"/>
      <c r="AS1467" s="939"/>
      <c r="AT1467" s="939"/>
      <c r="AU1467" s="939"/>
      <c r="AV1467" s="939"/>
      <c r="AW1467" s="939"/>
      <c r="AX1467" s="939"/>
      <c r="AY1467" s="939"/>
      <c r="AZ1467" s="939"/>
      <c r="BA1467" s="939"/>
      <c r="BB1467" s="939"/>
      <c r="BC1467" s="939"/>
      <c r="BD1467" s="939"/>
      <c r="BE1467" s="939"/>
      <c r="BF1467" s="939"/>
      <c r="BG1467" s="939"/>
      <c r="BH1467" s="939"/>
      <c r="BI1467" s="939"/>
      <c r="BJ1467" s="939"/>
      <c r="BK1467" s="939"/>
      <c r="BL1467" s="939"/>
      <c r="BM1467" s="939"/>
      <c r="BN1467" s="939"/>
      <c r="BO1467" s="939"/>
      <c r="BP1467" s="939"/>
      <c r="BQ1467" s="939"/>
      <c r="BR1467" s="939"/>
      <c r="BS1467" s="939"/>
      <c r="BT1467" s="939"/>
      <c r="BU1467" s="939"/>
      <c r="BV1467" s="939"/>
      <c r="BW1467" s="939"/>
      <c r="BX1467" s="939"/>
      <c r="BY1467" s="939"/>
      <c r="BZ1467" s="939"/>
      <c r="CA1467" s="939"/>
      <c r="CB1467" s="939"/>
      <c r="CC1467" s="939"/>
      <c r="CD1467" s="939"/>
      <c r="CE1467" s="939"/>
      <c r="CF1467" s="939"/>
      <c r="CG1467" s="939"/>
      <c r="CH1467" s="939"/>
      <c r="CI1467" s="939"/>
      <c r="CJ1467" s="939"/>
      <c r="CK1467" s="939"/>
      <c r="CL1467" s="939"/>
      <c r="CM1467" s="939"/>
      <c r="CN1467" s="939"/>
      <c r="CO1467" s="939"/>
      <c r="CP1467" s="939"/>
      <c r="CQ1467" s="939"/>
      <c r="CR1467" s="939"/>
      <c r="CS1467" s="939"/>
      <c r="CT1467" s="939"/>
      <c r="CU1467" s="939"/>
      <c r="CV1467" s="939"/>
      <c r="CW1467" s="939"/>
      <c r="CX1467" s="939"/>
      <c r="CY1467" s="939"/>
      <c r="CZ1467" s="939"/>
      <c r="DA1467" s="939"/>
      <c r="DB1467" s="939"/>
      <c r="DC1467" s="939"/>
      <c r="DD1467" s="939"/>
      <c r="DE1467" s="939"/>
      <c r="DF1467" s="939"/>
      <c r="DG1467" s="939"/>
      <c r="DH1467" s="939"/>
      <c r="DI1467" s="939"/>
      <c r="DJ1467" s="939"/>
      <c r="DK1467" s="939"/>
      <c r="DL1467" s="939"/>
      <c r="DM1467" s="939"/>
      <c r="DN1467" s="939"/>
      <c r="DO1467" s="939"/>
      <c r="DP1467" s="939"/>
      <c r="DQ1467" s="939"/>
      <c r="DR1467" s="939"/>
      <c r="DS1467" s="939"/>
      <c r="DT1467" s="939"/>
      <c r="DU1467" s="939"/>
      <c r="DV1467" s="939"/>
      <c r="DW1467" s="939"/>
      <c r="DX1467" s="939"/>
      <c r="DY1467" s="939"/>
      <c r="DZ1467" s="939"/>
      <c r="EA1467" s="939"/>
      <c r="EB1467" s="939"/>
      <c r="EC1467" s="939"/>
      <c r="ED1467" s="939"/>
      <c r="EE1467" s="939"/>
      <c r="EF1467" s="939"/>
      <c r="EG1467" s="939"/>
      <c r="EH1467" s="939"/>
      <c r="EI1467" s="939"/>
      <c r="EJ1467" s="939"/>
      <c r="EK1467" s="939"/>
      <c r="EL1467" s="939"/>
      <c r="EM1467" s="939"/>
      <c r="EN1467" s="939"/>
      <c r="EO1467" s="939"/>
      <c r="EP1467" s="939"/>
      <c r="EQ1467" s="939"/>
      <c r="ER1467" s="939"/>
      <c r="ES1467" s="939"/>
      <c r="ET1467" s="939"/>
      <c r="EU1467" s="939"/>
      <c r="EV1467" s="939"/>
      <c r="EW1467" s="939"/>
      <c r="EX1467" s="939"/>
      <c r="EY1467" s="939"/>
      <c r="EZ1467" s="939"/>
      <c r="FA1467" s="939"/>
      <c r="FB1467" s="939"/>
      <c r="FC1467" s="939"/>
      <c r="FD1467" s="939"/>
      <c r="FE1467" s="939"/>
      <c r="FF1467" s="940"/>
    </row>
    <row r="1468" spans="2:162" s="920" customFormat="1" ht="18.95" customHeight="1">
      <c r="B1468" s="2345" t="s">
        <v>3645</v>
      </c>
      <c r="C1468" s="2344"/>
      <c r="D1468" s="2344"/>
      <c r="E1468" s="2344"/>
      <c r="K1468" s="1052" t="s">
        <v>2255</v>
      </c>
    </row>
    <row r="1469" spans="2:162" s="920" customFormat="1" ht="18.95" customHeight="1">
      <c r="B1469" s="2345" t="s">
        <v>3645</v>
      </c>
      <c r="C1469" s="2344"/>
      <c r="D1469" s="2344"/>
      <c r="E1469" s="2344"/>
    </row>
    <row r="1470" spans="2:162" s="920" customFormat="1" ht="18.95" customHeight="1">
      <c r="B1470" s="2345" t="s">
        <v>3645</v>
      </c>
      <c r="C1470" s="2344"/>
      <c r="D1470" s="2344"/>
      <c r="E1470" s="2344"/>
      <c r="I1470" s="924" t="s">
        <v>2421</v>
      </c>
      <c r="AA1470" s="2372" t="s">
        <v>3721</v>
      </c>
      <c r="AB1470" s="2372"/>
      <c r="AC1470" s="2372"/>
      <c r="AD1470" s="2372"/>
      <c r="AE1470" s="2372"/>
      <c r="AF1470" s="2372"/>
      <c r="AG1470" s="2372"/>
      <c r="AH1470" s="2372"/>
      <c r="AI1470" s="2372"/>
      <c r="AJ1470" s="2372"/>
      <c r="AK1470" s="2372"/>
      <c r="AL1470" s="2372"/>
      <c r="AM1470" s="2372"/>
      <c r="AN1470" s="2372"/>
      <c r="AO1470" s="2372"/>
      <c r="AP1470" s="2372"/>
      <c r="AQ1470" s="2372"/>
      <c r="AR1470" s="2372"/>
      <c r="AS1470" s="2372"/>
      <c r="AT1470" s="2372"/>
      <c r="AU1470" s="2372"/>
      <c r="AV1470" s="2372"/>
      <c r="AW1470" s="2372"/>
      <c r="AX1470" s="2372"/>
    </row>
    <row r="1471" spans="2:162" s="920" customFormat="1" ht="18.95" customHeight="1">
      <c r="B1471" s="2345" t="s">
        <v>3645</v>
      </c>
      <c r="C1471" s="2344"/>
      <c r="D1471" s="2344"/>
      <c r="E1471" s="2344"/>
    </row>
    <row r="1472" spans="2:162" ht="5.0999999999999996" customHeight="1">
      <c r="B1472" s="2345" t="s">
        <v>3645</v>
      </c>
      <c r="C1472" s="2344"/>
      <c r="D1472" s="2344"/>
      <c r="E1472" s="2344"/>
      <c r="H1472"/>
      <c r="I1472"/>
      <c r="J1472" s="2331"/>
      <c r="K1472" s="2326"/>
      <c r="L1472" s="2327"/>
      <c r="M1472" s="2327"/>
      <c r="N1472" s="2327"/>
      <c r="O1472" s="2327"/>
      <c r="P1472" s="2327"/>
      <c r="Q1472" s="2327"/>
      <c r="R1472" s="2327"/>
      <c r="S1472" s="2327"/>
      <c r="T1472" s="2327"/>
      <c r="U1472" s="2327"/>
      <c r="V1472" s="2328"/>
      <c r="X1472" s="2331"/>
      <c r="Y1472" s="2331"/>
      <c r="Z1472" s="2331"/>
      <c r="AA1472" s="920"/>
      <c r="AB1472" s="920"/>
      <c r="AC1472" s="920"/>
      <c r="AD1472" s="920"/>
      <c r="AE1472" s="920"/>
      <c r="AF1472" s="920"/>
      <c r="AG1472" s="920"/>
      <c r="AH1472" s="920"/>
      <c r="AI1472" s="920"/>
      <c r="AJ1472" s="920"/>
      <c r="AK1472" s="920"/>
      <c r="AL1472" s="920"/>
      <c r="AM1472" s="920"/>
      <c r="AN1472" s="920"/>
      <c r="AO1472" s="920"/>
      <c r="AP1472" s="920"/>
      <c r="AQ1472" s="920"/>
      <c r="AR1472" s="920"/>
      <c r="AS1472" s="920"/>
      <c r="AT1472" s="920"/>
      <c r="AU1472" s="920"/>
      <c r="AV1472" s="920"/>
      <c r="AW1472" s="920"/>
      <c r="AX1472" s="920"/>
      <c r="AY1472" s="920"/>
      <c r="AZ1472" s="920"/>
      <c r="BA1472" s="920"/>
      <c r="BB1472" s="920"/>
      <c r="BC1472" s="920"/>
      <c r="BD1472" s="920"/>
      <c r="BE1472" s="920"/>
      <c r="BF1472" s="920"/>
      <c r="BG1472" s="920"/>
      <c r="BH1472" s="920"/>
      <c r="BI1472" s="920"/>
    </row>
    <row r="1473" spans="2:174" ht="18.95" customHeight="1">
      <c r="B1473" s="2345" t="s">
        <v>3645</v>
      </c>
      <c r="C1473" s="2344"/>
      <c r="D1473" s="2344"/>
      <c r="E1473" s="2344"/>
      <c r="H1473"/>
      <c r="I1473"/>
      <c r="J1473" s="2331"/>
      <c r="K1473" s="907" t="s">
        <v>3557</v>
      </c>
      <c r="L1473" s="908"/>
      <c r="M1473" s="908"/>
      <c r="N1473" s="908"/>
      <c r="O1473" s="908"/>
      <c r="P1473" s="908"/>
      <c r="Q1473" s="908"/>
      <c r="R1473" s="908"/>
      <c r="S1473" s="908"/>
      <c r="T1473" s="908"/>
      <c r="U1473" s="908"/>
      <c r="V1473" s="909"/>
      <c r="W1473" s="920"/>
      <c r="X1473" s="920"/>
      <c r="Y1473" s="920"/>
      <c r="Z1473" s="920"/>
      <c r="AA1473" s="920"/>
      <c r="AB1473" s="920"/>
      <c r="AC1473" s="920"/>
      <c r="AD1473" s="920"/>
      <c r="AE1473" s="920"/>
      <c r="AF1473" s="920"/>
      <c r="AG1473" s="920"/>
      <c r="AH1473" s="920"/>
      <c r="AI1473" s="920"/>
      <c r="AJ1473" s="920"/>
      <c r="AK1473" s="920"/>
      <c r="AL1473" s="920"/>
      <c r="AM1473" s="920"/>
      <c r="AN1473" s="920"/>
      <c r="AO1473" s="920"/>
      <c r="AS1473" s="920"/>
      <c r="AT1473" s="920"/>
      <c r="AU1473" s="920"/>
      <c r="AV1473" s="920"/>
      <c r="AW1473" s="920"/>
      <c r="AX1473" s="920"/>
      <c r="AY1473" s="920"/>
      <c r="AZ1473" s="920"/>
      <c r="BA1473" s="920"/>
      <c r="BB1473" s="920"/>
      <c r="BC1473" s="920"/>
      <c r="BD1473" s="920"/>
      <c r="BE1473" s="920"/>
      <c r="BF1473" s="920"/>
      <c r="BG1473" s="920"/>
      <c r="BH1473" s="920"/>
      <c r="BI1473" s="920"/>
      <c r="BJ1473" s="920"/>
      <c r="FB1473" s="920"/>
      <c r="FC1473" s="920"/>
      <c r="FD1473" s="920"/>
      <c r="FE1473" s="920"/>
      <c r="FF1473" s="920"/>
      <c r="FG1473" s="920"/>
      <c r="FH1473" s="920"/>
      <c r="FI1473" s="920"/>
      <c r="FJ1473" s="920"/>
      <c r="FK1473" s="920"/>
      <c r="FL1473" s="920"/>
      <c r="FM1473" s="920"/>
      <c r="FN1473" s="920"/>
      <c r="FO1473" s="920"/>
      <c r="FP1473" s="920"/>
      <c r="FQ1473" s="920"/>
      <c r="FR1473" s="920"/>
    </row>
    <row r="1474" spans="2:174" ht="9.9499999999999993" customHeight="1">
      <c r="B1474" s="2345" t="s">
        <v>3645</v>
      </c>
      <c r="C1474" s="2344"/>
      <c r="D1474" s="2344"/>
      <c r="E1474" s="2344"/>
      <c r="H1474"/>
      <c r="I1474"/>
      <c r="J1474" s="916"/>
      <c r="K1474" s="2331"/>
      <c r="L1474" s="2331"/>
      <c r="M1474" s="2331"/>
      <c r="N1474" s="2331"/>
      <c r="O1474" s="2331"/>
      <c r="P1474" s="2331"/>
      <c r="Q1474" s="2331"/>
      <c r="R1474" s="2331"/>
      <c r="S1474" s="2331"/>
      <c r="T1474" s="2331"/>
      <c r="U1474" s="2331"/>
      <c r="V1474" s="2331"/>
      <c r="W1474" s="1316"/>
      <c r="X1474" s="1317"/>
      <c r="Y1474" s="1317"/>
      <c r="Z1474" s="1317"/>
      <c r="AA1474" s="1316"/>
      <c r="AB1474" s="1316"/>
      <c r="AC1474" s="1316"/>
      <c r="AD1474" s="1316"/>
      <c r="AE1474" s="1316"/>
      <c r="AF1474" s="1316"/>
      <c r="AG1474" s="1316"/>
      <c r="AH1474" s="1316"/>
      <c r="AI1474" s="1316"/>
      <c r="AJ1474" s="1316"/>
      <c r="AK1474" s="1316"/>
      <c r="AL1474" s="1316"/>
      <c r="AM1474" s="1316"/>
      <c r="AN1474" s="1316"/>
      <c r="AO1474" s="1316"/>
      <c r="AP1474" s="1316"/>
      <c r="AQ1474" s="1316"/>
      <c r="AR1474" s="1316"/>
      <c r="AS1474" s="1316"/>
      <c r="AT1474" s="1316"/>
      <c r="AU1474" s="1316"/>
      <c r="AV1474" s="1316"/>
      <c r="AW1474" s="1316"/>
      <c r="AX1474" s="1316"/>
      <c r="AY1474" s="1316"/>
      <c r="AZ1474" s="1316"/>
      <c r="BA1474" s="1316"/>
      <c r="BB1474" s="1316"/>
      <c r="BC1474" s="1316"/>
      <c r="BD1474" s="1316"/>
      <c r="BE1474" s="1316"/>
      <c r="BF1474" s="1316"/>
      <c r="BG1474" s="1316"/>
      <c r="BH1474" s="1316"/>
      <c r="BI1474" s="1316"/>
      <c r="BJ1474" s="1316"/>
      <c r="BK1474" s="1316"/>
      <c r="BL1474" s="1316"/>
      <c r="BM1474" s="1316"/>
      <c r="BN1474" s="1316"/>
      <c r="BO1474" s="1316"/>
      <c r="BP1474" s="1316"/>
      <c r="BQ1474" s="1316"/>
      <c r="BR1474" s="1316"/>
      <c r="BS1474" s="1316"/>
      <c r="BT1474" s="1316"/>
      <c r="BU1474" s="1316"/>
      <c r="BV1474" s="1316"/>
      <c r="BW1474" s="1316"/>
      <c r="BX1474" s="1316"/>
      <c r="BY1474" s="1316"/>
      <c r="BZ1474" s="1316"/>
      <c r="CA1474" s="1316"/>
      <c r="CB1474" s="1316"/>
      <c r="CC1474" s="1316"/>
      <c r="CD1474" s="1316"/>
      <c r="CE1474" s="1316"/>
      <c r="CF1474" s="1316"/>
      <c r="CG1474" s="1316"/>
      <c r="CH1474" s="1316"/>
      <c r="CI1474" s="1316"/>
      <c r="CJ1474" s="1316"/>
      <c r="CK1474" s="1316"/>
      <c r="CL1474" s="1316"/>
      <c r="CM1474" s="1316"/>
      <c r="CN1474" s="1316"/>
      <c r="CO1474" s="1316"/>
      <c r="CP1474" s="1316"/>
      <c r="CQ1474" s="1316"/>
      <c r="CR1474" s="1316"/>
      <c r="CS1474" s="1316"/>
      <c r="CT1474" s="1316"/>
      <c r="CU1474" s="1316"/>
      <c r="CV1474" s="1316"/>
      <c r="CW1474" s="1316"/>
      <c r="CX1474" s="1316"/>
      <c r="CY1474" s="1316"/>
      <c r="CZ1474" s="1316"/>
      <c r="DA1474" s="1316"/>
      <c r="DB1474" s="1316"/>
      <c r="DC1474" s="1316"/>
      <c r="DD1474" s="1316"/>
      <c r="DE1474" s="1316"/>
      <c r="DF1474" s="1316"/>
      <c r="DG1474" s="1316"/>
      <c r="DH1474" s="1316"/>
      <c r="DI1474" s="1316"/>
      <c r="DJ1474" s="1316"/>
      <c r="DK1474" s="1316"/>
      <c r="DL1474" s="1316"/>
      <c r="DM1474" s="1316"/>
      <c r="DN1474" s="1316"/>
      <c r="DO1474" s="1316"/>
      <c r="DP1474" s="1316"/>
      <c r="DQ1474" s="1316"/>
      <c r="DR1474" s="1316"/>
      <c r="DS1474" s="1316"/>
      <c r="DT1474" s="1316"/>
      <c r="DU1474" s="1316"/>
      <c r="DV1474" s="1316"/>
      <c r="DW1474" s="1316"/>
      <c r="DX1474" s="1316"/>
      <c r="DY1474" s="1316"/>
      <c r="DZ1474" s="1316"/>
      <c r="EA1474" s="1316"/>
      <c r="EB1474" s="1316"/>
      <c r="EC1474" s="1316"/>
      <c r="ED1474" s="1316"/>
      <c r="EE1474" s="1316"/>
      <c r="EF1474" s="1316"/>
      <c r="EG1474" s="1316"/>
      <c r="EH1474" s="1316"/>
      <c r="EI1474" s="1316"/>
      <c r="EJ1474" s="1316"/>
      <c r="EK1474" s="1316"/>
      <c r="EL1474" s="1316"/>
      <c r="EM1474" s="1316"/>
      <c r="EN1474" s="1316"/>
      <c r="EO1474" s="1316"/>
      <c r="EP1474" s="1316"/>
      <c r="EQ1474" s="1316"/>
      <c r="ER1474" s="1316"/>
      <c r="ES1474" s="1316"/>
      <c r="ET1474" s="1316"/>
      <c r="EU1474" s="1316"/>
      <c r="EV1474" s="1316"/>
      <c r="EW1474" s="1316"/>
      <c r="EX1474" s="1316"/>
      <c r="EY1474" s="1316"/>
      <c r="EZ1474" s="1316"/>
      <c r="FA1474" s="1316"/>
      <c r="FB1474" s="941"/>
      <c r="FC1474" s="941"/>
      <c r="FD1474" s="942"/>
      <c r="FE1474" s="920"/>
      <c r="FF1474" s="920"/>
      <c r="FG1474" s="920"/>
      <c r="FH1474" s="920"/>
      <c r="FI1474" s="920"/>
      <c r="FJ1474" s="920"/>
      <c r="FK1474" s="920"/>
      <c r="FL1474" s="920"/>
      <c r="FM1474" s="920"/>
      <c r="FN1474" s="920"/>
      <c r="FO1474" s="920"/>
      <c r="FP1474" s="920"/>
      <c r="FQ1474" s="920"/>
      <c r="FR1474" s="920"/>
    </row>
    <row r="1475" spans="2:174" ht="18.95" customHeight="1">
      <c r="B1475" s="2345" t="s">
        <v>3645</v>
      </c>
      <c r="C1475" s="2344"/>
      <c r="D1475" s="2344"/>
      <c r="E1475" s="2344"/>
      <c r="J1475" s="935"/>
      <c r="K1475" s="949" t="s">
        <v>1642</v>
      </c>
      <c r="L1475" s="752"/>
      <c r="M1475" s="938"/>
      <c r="N1475" s="938"/>
      <c r="O1475" s="2890" t="s">
        <v>1179</v>
      </c>
      <c r="P1475" s="2891"/>
      <c r="Q1475" s="2891"/>
      <c r="R1475" s="2892"/>
      <c r="S1475" s="986" t="s">
        <v>1180</v>
      </c>
      <c r="T1475" s="987" t="s">
        <v>1178</v>
      </c>
      <c r="U1475" s="2890" t="s">
        <v>1179</v>
      </c>
      <c r="V1475" s="2891"/>
      <c r="W1475" s="2891"/>
      <c r="X1475" s="2892"/>
      <c r="Y1475" s="986" t="s">
        <v>1180</v>
      </c>
      <c r="Z1475" s="920"/>
      <c r="AA1475" s="938" t="s">
        <v>1630</v>
      </c>
      <c r="AB1475" s="938"/>
      <c r="AC1475" s="938"/>
      <c r="AD1475" s="1154" t="s">
        <v>1844</v>
      </c>
      <c r="AE1475" s="1155"/>
      <c r="AF1475" s="1155"/>
      <c r="AG1475" s="1155"/>
      <c r="AH1475" s="1155"/>
      <c r="AI1475" s="1156"/>
      <c r="AJ1475" s="946" t="s">
        <v>1115</v>
      </c>
      <c r="AK1475" s="486" t="s">
        <v>737</v>
      </c>
      <c r="AL1475" s="486" t="s">
        <v>2318</v>
      </c>
      <c r="AN1475" s="920"/>
      <c r="AO1475" s="920"/>
      <c r="AP1475" s="920"/>
      <c r="AQ1475" s="920"/>
      <c r="AR1475" s="920"/>
      <c r="AS1475" s="920"/>
      <c r="AT1475" s="920"/>
      <c r="AU1475" s="920"/>
      <c r="AV1475" s="920"/>
      <c r="AW1475" s="920"/>
      <c r="AX1475" s="920"/>
      <c r="AY1475" s="920"/>
      <c r="AZ1475" s="926" t="s">
        <v>1544</v>
      </c>
      <c r="BA1475" s="927"/>
      <c r="BB1475" s="928"/>
      <c r="BC1475" s="926" t="s">
        <v>1623</v>
      </c>
      <c r="BD1475" s="927"/>
      <c r="BE1475" s="928"/>
      <c r="BF1475" s="920"/>
      <c r="BG1475" s="920"/>
      <c r="BH1475" s="920"/>
      <c r="BI1475" s="920"/>
      <c r="BJ1475" s="920"/>
      <c r="BK1475" s="920"/>
      <c r="BL1475" s="920"/>
      <c r="BM1475" s="920"/>
      <c r="BN1475" s="920"/>
      <c r="BO1475" s="920"/>
      <c r="BP1475" s="920"/>
      <c r="BQ1475" s="920"/>
      <c r="BR1475" s="920"/>
      <c r="BS1475" s="920"/>
      <c r="BT1475" s="920"/>
      <c r="BU1475" s="920"/>
      <c r="BV1475" s="920"/>
      <c r="BW1475" s="920"/>
      <c r="BX1475" s="920"/>
      <c r="BY1475" s="920"/>
      <c r="BZ1475" s="920"/>
      <c r="CA1475" s="920"/>
      <c r="CB1475" s="920"/>
      <c r="CC1475" s="920"/>
      <c r="CD1475" s="920"/>
      <c r="CE1475" s="920"/>
      <c r="CF1475" s="920"/>
      <c r="CG1475" s="920"/>
      <c r="CH1475" s="920"/>
      <c r="CI1475" s="920"/>
      <c r="CJ1475" s="920"/>
      <c r="CK1475" s="920"/>
      <c r="CL1475" s="920"/>
      <c r="CM1475" s="920"/>
      <c r="CN1475" s="920"/>
      <c r="CO1475" s="920"/>
      <c r="CP1475" s="920"/>
      <c r="CQ1475" s="920"/>
      <c r="CR1475" s="920"/>
      <c r="CS1475" s="920"/>
      <c r="CT1475" s="920"/>
      <c r="CU1475" s="920"/>
      <c r="CV1475" s="920"/>
      <c r="CW1475" s="920"/>
      <c r="CX1475" s="920"/>
      <c r="CY1475" s="920"/>
      <c r="CZ1475" s="920"/>
      <c r="DA1475" s="920"/>
      <c r="DB1475" s="920"/>
      <c r="DC1475" s="920"/>
      <c r="DD1475" s="920"/>
      <c r="DE1475" s="920"/>
      <c r="DF1475" s="920"/>
      <c r="DG1475" s="920"/>
      <c r="DH1475" s="920"/>
      <c r="DI1475" s="920"/>
      <c r="DJ1475" s="920"/>
      <c r="DK1475" s="920"/>
      <c r="DL1475" s="920"/>
      <c r="DM1475" s="920"/>
      <c r="DN1475" s="920"/>
      <c r="DO1475" s="920"/>
      <c r="DP1475" s="920"/>
      <c r="DQ1475" s="920"/>
      <c r="DR1475" s="920"/>
      <c r="DS1475" s="920"/>
      <c r="DT1475" s="920"/>
      <c r="DU1475" s="920"/>
      <c r="DV1475" s="920"/>
      <c r="DW1475" s="920"/>
      <c r="DX1475" s="920"/>
      <c r="DY1475" s="920"/>
      <c r="DZ1475" s="920"/>
      <c r="EA1475" s="920"/>
      <c r="EB1475" s="920"/>
      <c r="EC1475" s="920"/>
      <c r="ED1475" s="920"/>
      <c r="EE1475" s="920"/>
      <c r="EF1475" s="920"/>
      <c r="EG1475" s="920"/>
      <c r="EH1475" s="920"/>
      <c r="EI1475" s="920"/>
      <c r="EJ1475" s="920"/>
      <c r="EK1475" s="920"/>
      <c r="EL1475" s="920"/>
      <c r="EM1475" s="920"/>
      <c r="EN1475" s="920"/>
      <c r="EO1475" s="920"/>
      <c r="EP1475" s="920"/>
      <c r="EQ1475" s="920"/>
      <c r="ER1475" s="920"/>
      <c r="ES1475" s="920"/>
      <c r="ET1475" s="920"/>
      <c r="EU1475" s="920"/>
      <c r="EV1475" s="920"/>
      <c r="EW1475" s="920"/>
      <c r="EX1475" s="920"/>
      <c r="EY1475" s="920"/>
      <c r="EZ1475" s="920"/>
      <c r="FA1475" s="920"/>
      <c r="FB1475" s="920"/>
      <c r="FC1475" s="920"/>
      <c r="FD1475" s="937"/>
      <c r="FE1475" s="920"/>
      <c r="FF1475" s="920"/>
      <c r="FG1475" s="920"/>
      <c r="FH1475" s="920"/>
      <c r="FI1475" s="920"/>
      <c r="FJ1475" s="920"/>
      <c r="FK1475" s="920"/>
      <c r="FL1475" s="920"/>
      <c r="FM1475" s="920"/>
      <c r="FN1475" s="920"/>
      <c r="FO1475" s="920"/>
      <c r="FP1475" s="920"/>
      <c r="FQ1475" s="920"/>
      <c r="FR1475" s="920"/>
    </row>
    <row r="1476" spans="2:174" ht="9.9499999999999993" customHeight="1">
      <c r="B1476" s="2345" t="s">
        <v>3645</v>
      </c>
      <c r="C1476" s="2344"/>
      <c r="D1476" s="2344"/>
      <c r="E1476" s="2344"/>
      <c r="J1476" s="935"/>
      <c r="K1476" s="2325"/>
      <c r="L1476" s="920"/>
      <c r="M1476" s="920"/>
      <c r="N1476" s="920"/>
      <c r="O1476" s="920"/>
      <c r="P1476" s="920"/>
      <c r="Q1476" s="920"/>
      <c r="R1476" s="920"/>
      <c r="S1476" s="920"/>
      <c r="T1476" s="920"/>
      <c r="U1476" s="920"/>
      <c r="V1476" s="920"/>
      <c r="W1476" s="920"/>
      <c r="X1476" s="920"/>
      <c r="Y1476" s="920"/>
      <c r="Z1476" s="920"/>
      <c r="AA1476" s="920"/>
      <c r="AB1476" s="920"/>
      <c r="AC1476" s="920"/>
      <c r="AD1476" s="920"/>
      <c r="AE1476" s="920"/>
      <c r="AF1476" s="920"/>
      <c r="AG1476" s="920"/>
      <c r="AH1476" s="920"/>
      <c r="AI1476" s="920"/>
      <c r="AJ1476" s="920"/>
      <c r="AK1476" s="920"/>
      <c r="AL1476" s="920"/>
      <c r="AM1476" s="920"/>
      <c r="AN1476" s="920"/>
      <c r="AO1476" s="920"/>
      <c r="AP1476" s="920"/>
      <c r="AQ1476" s="920"/>
      <c r="AR1476" s="920"/>
      <c r="AS1476" s="920"/>
      <c r="AT1476" s="920"/>
      <c r="AU1476" s="920"/>
      <c r="AV1476" s="920"/>
      <c r="AW1476" s="920"/>
      <c r="AX1476" s="920"/>
      <c r="AY1476" s="920"/>
      <c r="AZ1476" s="920"/>
      <c r="BA1476" s="920"/>
      <c r="BB1476" s="920"/>
      <c r="BC1476" s="920"/>
      <c r="BD1476" s="920"/>
      <c r="BE1476" s="920"/>
      <c r="BF1476" s="920"/>
      <c r="BG1476" s="920"/>
      <c r="BH1476" s="920"/>
      <c r="BI1476" s="920"/>
      <c r="BJ1476" s="920"/>
      <c r="BK1476" s="920"/>
      <c r="BL1476" s="920"/>
      <c r="BM1476" s="920"/>
      <c r="BN1476" s="920"/>
      <c r="BO1476" s="920"/>
      <c r="BP1476" s="920"/>
      <c r="BQ1476" s="920"/>
      <c r="BR1476" s="920"/>
      <c r="BS1476" s="920"/>
      <c r="BT1476" s="920"/>
      <c r="BU1476" s="920"/>
      <c r="BV1476" s="920"/>
      <c r="BW1476" s="920"/>
      <c r="BX1476" s="920"/>
      <c r="BY1476" s="920"/>
      <c r="BZ1476" s="920"/>
      <c r="CA1476" s="920"/>
      <c r="CB1476" s="920"/>
      <c r="CC1476" s="920"/>
      <c r="CD1476" s="920"/>
      <c r="CE1476" s="920"/>
      <c r="CF1476" s="920"/>
      <c r="CG1476" s="920"/>
      <c r="CH1476" s="920"/>
      <c r="CI1476" s="920"/>
      <c r="CJ1476" s="920"/>
      <c r="CK1476" s="920"/>
      <c r="CL1476" s="920"/>
      <c r="CM1476" s="920"/>
      <c r="CN1476" s="920"/>
      <c r="CO1476" s="920"/>
      <c r="CP1476" s="920"/>
      <c r="CQ1476" s="920"/>
      <c r="CR1476" s="920"/>
      <c r="CS1476" s="920"/>
      <c r="CT1476" s="920"/>
      <c r="CU1476" s="920"/>
      <c r="CV1476" s="920"/>
      <c r="CW1476" s="920"/>
      <c r="CX1476" s="920"/>
      <c r="CY1476" s="920"/>
      <c r="CZ1476" s="920"/>
      <c r="DA1476" s="920"/>
      <c r="DB1476" s="920"/>
      <c r="DC1476" s="920"/>
      <c r="DD1476" s="920"/>
      <c r="DE1476" s="920"/>
      <c r="DF1476" s="920"/>
      <c r="DG1476" s="920"/>
      <c r="DH1476" s="920"/>
      <c r="DI1476" s="920"/>
      <c r="DJ1476" s="920"/>
      <c r="DK1476" s="920"/>
      <c r="DL1476" s="920"/>
      <c r="DM1476" s="920"/>
      <c r="DN1476" s="920"/>
      <c r="DO1476" s="920"/>
      <c r="DP1476" s="920"/>
      <c r="DQ1476" s="920"/>
      <c r="DR1476" s="920"/>
      <c r="DS1476" s="920"/>
      <c r="DT1476" s="920"/>
      <c r="DU1476" s="920"/>
      <c r="DV1476" s="920"/>
      <c r="DW1476" s="920"/>
      <c r="DX1476" s="920"/>
      <c r="DY1476" s="920"/>
      <c r="DZ1476" s="920"/>
      <c r="EA1476" s="920"/>
      <c r="EB1476" s="920"/>
      <c r="EC1476" s="920"/>
      <c r="ED1476" s="920"/>
      <c r="EE1476" s="920"/>
      <c r="EF1476" s="920"/>
      <c r="EG1476" s="920"/>
      <c r="EH1476" s="920"/>
      <c r="EI1476" s="920"/>
      <c r="EJ1476" s="920"/>
      <c r="EK1476" s="920"/>
      <c r="EL1476" s="920"/>
      <c r="EM1476" s="920"/>
      <c r="EN1476" s="920"/>
      <c r="EO1476" s="920"/>
      <c r="EP1476" s="920"/>
      <c r="EQ1476" s="920"/>
      <c r="ER1476" s="920"/>
      <c r="ES1476" s="920"/>
      <c r="ET1476" s="920"/>
      <c r="EU1476" s="920"/>
      <c r="EV1476" s="920"/>
      <c r="EW1476" s="920"/>
      <c r="EX1476" s="920"/>
      <c r="EY1476" s="920"/>
      <c r="EZ1476" s="920"/>
      <c r="FA1476" s="920"/>
      <c r="FB1476" s="920"/>
      <c r="FC1476" s="920"/>
      <c r="FD1476" s="937"/>
      <c r="FE1476" s="920"/>
      <c r="FF1476" s="920"/>
      <c r="FG1476" s="920"/>
      <c r="FH1476" s="920"/>
      <c r="FI1476" s="920"/>
      <c r="FJ1476" s="920"/>
      <c r="FK1476" s="920"/>
      <c r="FL1476" s="920"/>
      <c r="FM1476" s="920"/>
      <c r="FN1476" s="920"/>
      <c r="FO1476" s="920"/>
      <c r="FP1476" s="920"/>
      <c r="FQ1476" s="920"/>
      <c r="FR1476" s="920"/>
    </row>
    <row r="1477" spans="2:174" s="920" customFormat="1" ht="18.95" customHeight="1">
      <c r="B1477" s="2345" t="s">
        <v>3645</v>
      </c>
      <c r="C1477" s="2344"/>
      <c r="D1477" s="2344"/>
      <c r="E1477" s="2344"/>
      <c r="J1477" s="935"/>
      <c r="K1477" s="949" t="s">
        <v>1542</v>
      </c>
      <c r="L1477" s="938"/>
      <c r="M1477" s="938"/>
      <c r="O1477" s="982" t="s">
        <v>1521</v>
      </c>
      <c r="P1477" s="983"/>
      <c r="Q1477" s="983"/>
      <c r="R1477" s="983"/>
      <c r="S1477" s="986" t="s">
        <v>912</v>
      </c>
      <c r="T1477" s="910" t="s">
        <v>1627</v>
      </c>
      <c r="U1477" s="981"/>
      <c r="V1477" s="938"/>
      <c r="W1477" s="982" t="s">
        <v>1521</v>
      </c>
      <c r="X1477" s="983"/>
      <c r="Y1477" s="983"/>
      <c r="Z1477" s="983"/>
      <c r="AA1477" s="986" t="s">
        <v>912</v>
      </c>
      <c r="AB1477" s="910" t="s">
        <v>1656</v>
      </c>
      <c r="AC1477" s="981"/>
      <c r="AD1477" s="938"/>
      <c r="AE1477" s="982" t="s">
        <v>1521</v>
      </c>
      <c r="AF1477" s="983"/>
      <c r="AG1477" s="983"/>
      <c r="AH1477" s="983"/>
      <c r="AI1477" s="986" t="s">
        <v>912</v>
      </c>
      <c r="AJ1477" s="910" t="s">
        <v>1789</v>
      </c>
      <c r="AK1477" s="981"/>
      <c r="AL1477" s="938"/>
      <c r="AM1477" s="982" t="s">
        <v>1521</v>
      </c>
      <c r="AN1477" s="983"/>
      <c r="AO1477" s="983"/>
      <c r="AP1477" s="983"/>
      <c r="AQ1477" s="946" t="s">
        <v>1115</v>
      </c>
      <c r="AS1477" s="1452" t="s">
        <v>3119</v>
      </c>
      <c r="AT1477" s="1056"/>
      <c r="AU1477" s="1056"/>
      <c r="AV1477" s="1056"/>
      <c r="AW1477" s="982" t="s">
        <v>1848</v>
      </c>
      <c r="AX1477" s="983"/>
      <c r="AY1477" s="983"/>
      <c r="AZ1477" s="983"/>
      <c r="BA1477" s="984"/>
      <c r="BC1477" s="1452" t="s">
        <v>2364</v>
      </c>
      <c r="BD1477" s="1056"/>
      <c r="BE1477" s="1056"/>
      <c r="BF1477" s="982" t="s">
        <v>1848</v>
      </c>
      <c r="BG1477" s="983"/>
      <c r="BH1477" s="983"/>
      <c r="BI1477" s="983"/>
      <c r="BJ1477" s="984"/>
      <c r="FD1477" s="937"/>
    </row>
    <row r="1478" spans="2:174" s="920" customFormat="1" ht="18.95" customHeight="1">
      <c r="B1478" s="2345" t="s">
        <v>3645</v>
      </c>
      <c r="C1478" s="2344"/>
      <c r="D1478" s="2344"/>
      <c r="E1478" s="2344"/>
      <c r="J1478" s="935"/>
      <c r="FD1478" s="937"/>
    </row>
    <row r="1479" spans="2:174" s="920" customFormat="1" ht="18.95" customHeight="1">
      <c r="B1479" s="2345" t="s">
        <v>3645</v>
      </c>
      <c r="C1479" s="2344"/>
      <c r="D1479" s="2344"/>
      <c r="E1479" s="2344"/>
      <c r="J1479" s="935"/>
      <c r="K1479" s="2880" t="s">
        <v>1559</v>
      </c>
      <c r="L1479" s="2968" t="s">
        <v>2373</v>
      </c>
      <c r="M1479" s="3656"/>
      <c r="N1479" s="3656"/>
      <c r="O1479" s="2970"/>
      <c r="P1479" s="2968" t="s">
        <v>2364</v>
      </c>
      <c r="Q1479" s="3656"/>
      <c r="R1479" s="3656"/>
      <c r="S1479" s="2970"/>
      <c r="T1479" s="2797" t="s">
        <v>1586</v>
      </c>
      <c r="U1479" s="2848"/>
      <c r="V1479" s="2848"/>
      <c r="W1479" s="2848"/>
      <c r="X1479" s="2848"/>
      <c r="Y1479" s="2848"/>
      <c r="Z1479" s="2848"/>
      <c r="AA1479" s="2848"/>
      <c r="AB1479" s="2848"/>
      <c r="AC1479" s="2848"/>
      <c r="AD1479" s="2848"/>
      <c r="AE1479" s="2799"/>
      <c r="AF1479" s="2797" t="s">
        <v>1771</v>
      </c>
      <c r="AG1479" s="2799"/>
      <c r="AH1479" s="2810" t="s">
        <v>2244</v>
      </c>
      <c r="AI1479" s="2882"/>
      <c r="AJ1479" s="2882"/>
      <c r="AK1479" s="2812"/>
      <c r="AL1479" s="1036" t="s">
        <v>1556</v>
      </c>
      <c r="AM1479" s="1036"/>
      <c r="AN1479" s="1036"/>
      <c r="AO1479" s="1036"/>
      <c r="AP1479" s="1036"/>
      <c r="AQ1479" s="1036"/>
      <c r="AR1479" s="1036"/>
      <c r="AS1479" s="1036"/>
      <c r="AT1479" s="1036"/>
      <c r="AU1479" s="1036"/>
      <c r="AV1479" s="1036"/>
      <c r="AW1479" s="1036"/>
      <c r="AX1479" s="1036"/>
      <c r="AY1479" s="1036"/>
      <c r="AZ1479" s="1036"/>
      <c r="BA1479" s="1036"/>
      <c r="BB1479" s="1036"/>
      <c r="BC1479" s="1036"/>
      <c r="BD1479" s="1036"/>
      <c r="BE1479" s="1036"/>
      <c r="BF1479" s="1036"/>
      <c r="BG1479" s="1036"/>
      <c r="BH1479" s="1036"/>
      <c r="BI1479" s="1036"/>
      <c r="BJ1479" s="1036"/>
      <c r="BK1479" s="1036"/>
      <c r="BL1479" s="1036"/>
      <c r="BM1479" s="1036"/>
      <c r="BN1479" s="1036"/>
      <c r="BO1479" s="1036"/>
      <c r="BP1479" s="1036"/>
      <c r="BQ1479" s="1036"/>
      <c r="BR1479" s="1036"/>
      <c r="BS1479" s="1036"/>
      <c r="BT1479" s="1036"/>
      <c r="BU1479" s="1036"/>
      <c r="BV1479" s="1036"/>
      <c r="BW1479" s="1036"/>
      <c r="BX1479" s="1036"/>
      <c r="BY1479" s="1036"/>
      <c r="BZ1479" s="1036"/>
      <c r="CA1479" s="1036"/>
      <c r="CB1479" s="1405"/>
      <c r="CC1479" s="1405"/>
      <c r="CD1479" s="1405"/>
      <c r="CE1479" s="1405"/>
      <c r="CF1479" s="1405"/>
      <c r="CG1479" s="1405"/>
      <c r="CH1479" s="1405"/>
      <c r="CI1479" s="1405"/>
      <c r="CJ1479" s="1405"/>
      <c r="CK1479" s="1405"/>
      <c r="CL1479" s="1405"/>
      <c r="CM1479" s="1038"/>
      <c r="CN1479" s="1035" t="s">
        <v>1639</v>
      </c>
      <c r="CO1479" s="1036"/>
      <c r="CP1479" s="1036"/>
      <c r="CQ1479" s="1036"/>
      <c r="CR1479" s="1036"/>
      <c r="CS1479" s="1036"/>
      <c r="CT1479" s="1036"/>
      <c r="CU1479" s="1036"/>
      <c r="CV1479" s="1036"/>
      <c r="CW1479" s="1036"/>
      <c r="CX1479" s="1036"/>
      <c r="CY1479" s="1036"/>
      <c r="CZ1479" s="1036"/>
      <c r="DA1479" s="1036"/>
      <c r="DB1479" s="1036"/>
      <c r="DC1479" s="1036"/>
      <c r="DD1479" s="1036"/>
      <c r="DE1479" s="1036"/>
      <c r="DF1479" s="1036"/>
      <c r="DG1479" s="1036"/>
      <c r="DH1479" s="1036"/>
      <c r="DI1479" s="1036"/>
      <c r="DJ1479" s="1036"/>
      <c r="DK1479" s="1036"/>
      <c r="DL1479" s="1036"/>
      <c r="DM1479" s="1036"/>
      <c r="DN1479" s="1036"/>
      <c r="DO1479" s="1036"/>
      <c r="DP1479" s="1036"/>
      <c r="DQ1479" s="1036"/>
      <c r="DR1479" s="1036"/>
      <c r="DS1479" s="1036"/>
      <c r="DT1479" s="1036"/>
      <c r="DU1479" s="1036"/>
      <c r="DV1479" s="1036"/>
      <c r="DW1479" s="1036"/>
      <c r="DX1479" s="1036"/>
      <c r="DY1479" s="1036"/>
      <c r="DZ1479" s="1036"/>
      <c r="EA1479" s="1036"/>
      <c r="EB1479" s="1036"/>
      <c r="EC1479" s="1036"/>
      <c r="ED1479" s="1405"/>
      <c r="EE1479" s="1405"/>
      <c r="EF1479" s="1405"/>
      <c r="EG1479" s="1405"/>
      <c r="EH1479" s="1405"/>
      <c r="EI1479" s="1405"/>
      <c r="EJ1479" s="1405"/>
      <c r="EK1479" s="1405"/>
      <c r="EL1479" s="1405"/>
      <c r="EM1479" s="1405"/>
      <c r="EN1479" s="1405"/>
      <c r="EO1479" s="1405"/>
      <c r="EP1479" s="1405"/>
      <c r="EQ1479" s="1405"/>
      <c r="ER1479" s="1405"/>
      <c r="ES1479" s="1405"/>
      <c r="ET1479" s="1405"/>
      <c r="EU1479" s="1405"/>
      <c r="EV1479" s="1405"/>
      <c r="EW1479" s="1405"/>
      <c r="EX1479" s="1405"/>
      <c r="EY1479" s="1405"/>
      <c r="EZ1479" s="1405"/>
      <c r="FA1479" s="1038"/>
      <c r="FB1479" s="2833" t="s">
        <v>3441</v>
      </c>
      <c r="FC1479" s="2834"/>
      <c r="FD1479" s="937"/>
    </row>
    <row r="1480" spans="2:174" s="920" customFormat="1" ht="18.95" customHeight="1">
      <c r="B1480" s="2345" t="s">
        <v>3645</v>
      </c>
      <c r="C1480" s="2344"/>
      <c r="D1480" s="2344"/>
      <c r="E1480" s="2344"/>
      <c r="J1480" s="935"/>
      <c r="K1480" s="3016"/>
      <c r="L1480" s="3657"/>
      <c r="M1480" s="3658"/>
      <c r="N1480" s="3658"/>
      <c r="O1480" s="3659"/>
      <c r="P1480" s="3657"/>
      <c r="Q1480" s="3658"/>
      <c r="R1480" s="3658"/>
      <c r="S1480" s="3659"/>
      <c r="T1480" s="2800"/>
      <c r="U1480" s="2801"/>
      <c r="V1480" s="2801"/>
      <c r="W1480" s="2801"/>
      <c r="X1480" s="2801"/>
      <c r="Y1480" s="2801"/>
      <c r="Z1480" s="2801"/>
      <c r="AA1480" s="2801"/>
      <c r="AB1480" s="2801"/>
      <c r="AC1480" s="2801"/>
      <c r="AD1480" s="2801"/>
      <c r="AE1480" s="2802"/>
      <c r="AF1480" s="2849"/>
      <c r="AG1480" s="2851"/>
      <c r="AH1480" s="3031"/>
      <c r="AI1480" s="2840"/>
      <c r="AJ1480" s="2840"/>
      <c r="AK1480" s="2841"/>
      <c r="AL1480" s="1361" t="s">
        <v>1550</v>
      </c>
      <c r="AM1480" s="930"/>
      <c r="AN1480" s="930"/>
      <c r="AO1480" s="930"/>
      <c r="AP1480" s="930"/>
      <c r="AQ1480" s="930"/>
      <c r="AR1480" s="930"/>
      <c r="AS1480" s="930"/>
      <c r="AT1480" s="930"/>
      <c r="AU1480" s="930"/>
      <c r="AV1480" s="930"/>
      <c r="AW1480" s="930"/>
      <c r="AX1480" s="930"/>
      <c r="AY1480" s="930"/>
      <c r="AZ1480" s="930"/>
      <c r="BA1480" s="930"/>
      <c r="BB1480" s="930"/>
      <c r="BC1480" s="930"/>
      <c r="BD1480" s="1361"/>
      <c r="BE1480" s="1361"/>
      <c r="BF1480" s="968"/>
      <c r="BG1480" s="930" t="s">
        <v>1549</v>
      </c>
      <c r="BH1480" s="930"/>
      <c r="BI1480" s="930"/>
      <c r="BJ1480" s="930"/>
      <c r="BK1480" s="930"/>
      <c r="BL1480" s="930"/>
      <c r="BM1480" s="930"/>
      <c r="BN1480" s="930"/>
      <c r="BO1480" s="930"/>
      <c r="BP1480" s="930"/>
      <c r="BQ1480" s="930"/>
      <c r="BR1480" s="930"/>
      <c r="BS1480" s="930"/>
      <c r="BT1480" s="930"/>
      <c r="BU1480" s="930"/>
      <c r="BV1480" s="930"/>
      <c r="BW1480" s="930"/>
      <c r="BX1480" s="930"/>
      <c r="BY1480" s="1361"/>
      <c r="BZ1480" s="1361"/>
      <c r="CA1480" s="968"/>
      <c r="CB1480" s="930" t="s">
        <v>1671</v>
      </c>
      <c r="CC1480" s="930"/>
      <c r="CD1480" s="930"/>
      <c r="CE1480" s="930"/>
      <c r="CF1480" s="930"/>
      <c r="CG1480" s="930"/>
      <c r="CH1480" s="1361"/>
      <c r="CI1480" s="1361"/>
      <c r="CJ1480" s="968"/>
      <c r="CK1480" s="2852" t="s">
        <v>2232</v>
      </c>
      <c r="CL1480" s="2853"/>
      <c r="CM1480" s="2854"/>
      <c r="CN1480" s="930" t="s">
        <v>1550</v>
      </c>
      <c r="CO1480" s="930"/>
      <c r="CP1480" s="930"/>
      <c r="CQ1480" s="930"/>
      <c r="CR1480" s="930"/>
      <c r="CS1480" s="930"/>
      <c r="CT1480" s="930"/>
      <c r="CU1480" s="930"/>
      <c r="CV1480" s="930"/>
      <c r="CW1480" s="930"/>
      <c r="CX1480" s="930"/>
      <c r="CY1480" s="930"/>
      <c r="CZ1480" s="930"/>
      <c r="DA1480" s="930"/>
      <c r="DB1480" s="930"/>
      <c r="DC1480" s="930"/>
      <c r="DD1480" s="930"/>
      <c r="DE1480" s="930"/>
      <c r="DF1480" s="1361"/>
      <c r="DG1480" s="1361"/>
      <c r="DH1480" s="968"/>
      <c r="DI1480" s="930" t="s">
        <v>1549</v>
      </c>
      <c r="DJ1480" s="930"/>
      <c r="DK1480" s="930"/>
      <c r="DL1480" s="930"/>
      <c r="DM1480" s="930"/>
      <c r="DN1480" s="930"/>
      <c r="DO1480" s="930"/>
      <c r="DP1480" s="930"/>
      <c r="DQ1480" s="930"/>
      <c r="DR1480" s="930"/>
      <c r="DS1480" s="930"/>
      <c r="DT1480" s="930"/>
      <c r="DU1480" s="930"/>
      <c r="DV1480" s="930"/>
      <c r="DW1480" s="930"/>
      <c r="DX1480" s="930"/>
      <c r="DY1480" s="930"/>
      <c r="DZ1480" s="930"/>
      <c r="EA1480" s="1361"/>
      <c r="EB1480" s="1361"/>
      <c r="EC1480" s="968"/>
      <c r="ED1480" s="930" t="s">
        <v>1671</v>
      </c>
      <c r="EE1480" s="930"/>
      <c r="EF1480" s="930"/>
      <c r="EG1480" s="930"/>
      <c r="EH1480" s="930"/>
      <c r="EI1480" s="930"/>
      <c r="EJ1480" s="930"/>
      <c r="EK1480" s="930"/>
      <c r="EL1480" s="930"/>
      <c r="EM1480" s="930"/>
      <c r="EN1480" s="930"/>
      <c r="EO1480" s="930"/>
      <c r="EP1480" s="930"/>
      <c r="EQ1480" s="930"/>
      <c r="ER1480" s="930"/>
      <c r="ES1480" s="930"/>
      <c r="ET1480" s="930"/>
      <c r="EU1480" s="930"/>
      <c r="EV1480" s="1361"/>
      <c r="EW1480" s="1361"/>
      <c r="EX1480" s="968"/>
      <c r="EY1480" s="2852" t="s">
        <v>2243</v>
      </c>
      <c r="EZ1480" s="2853"/>
      <c r="FA1480" s="2854"/>
      <c r="FB1480" s="2835"/>
      <c r="FC1480" s="2836"/>
      <c r="FD1480" s="937"/>
    </row>
    <row r="1481" spans="2:174" s="920" customFormat="1" ht="18.95" customHeight="1">
      <c r="B1481" s="2345" t="s">
        <v>3645</v>
      </c>
      <c r="C1481" s="2344"/>
      <c r="D1481" s="2344"/>
      <c r="E1481" s="2344"/>
      <c r="J1481" s="935"/>
      <c r="K1481" s="3016"/>
      <c r="L1481" s="3657"/>
      <c r="M1481" s="3658"/>
      <c r="N1481" s="3658"/>
      <c r="O1481" s="3659"/>
      <c r="P1481" s="3657"/>
      <c r="Q1481" s="3658"/>
      <c r="R1481" s="3658"/>
      <c r="S1481" s="3659"/>
      <c r="T1481" s="2797" t="s">
        <v>699</v>
      </c>
      <c r="U1481" s="2848"/>
      <c r="V1481" s="2848"/>
      <c r="W1481" s="2799"/>
      <c r="X1481" s="2797" t="s">
        <v>700</v>
      </c>
      <c r="Y1481" s="2848"/>
      <c r="Z1481" s="2799"/>
      <c r="AA1481" s="2797" t="s">
        <v>1697</v>
      </c>
      <c r="AB1481" s="2848"/>
      <c r="AC1481" s="2848"/>
      <c r="AD1481" s="2848"/>
      <c r="AE1481" s="2799"/>
      <c r="AF1481" s="2849"/>
      <c r="AG1481" s="2851"/>
      <c r="AH1481" s="3031"/>
      <c r="AI1481" s="2840"/>
      <c r="AJ1481" s="2840"/>
      <c r="AK1481" s="2841"/>
      <c r="AL1481" s="1034" t="s">
        <v>1951</v>
      </c>
      <c r="AM1481" s="1034"/>
      <c r="AN1481" s="1039"/>
      <c r="AO1481" s="1033"/>
      <c r="AP1481" s="1034"/>
      <c r="AQ1481" s="1039"/>
      <c r="AR1481" s="1202"/>
      <c r="AS1481" s="1404"/>
      <c r="AT1481" s="1204"/>
      <c r="AU1481" s="1034" t="s">
        <v>862</v>
      </c>
      <c r="AV1481" s="1034"/>
      <c r="AW1481" s="1039"/>
      <c r="AX1481" s="1033"/>
      <c r="AY1481" s="1034"/>
      <c r="AZ1481" s="1039"/>
      <c r="BA1481" s="1202"/>
      <c r="BB1481" s="1404"/>
      <c r="BC1481" s="1204"/>
      <c r="BD1481" s="2849" t="s">
        <v>2223</v>
      </c>
      <c r="BE1481" s="2850"/>
      <c r="BF1481" s="2851"/>
      <c r="BG1481" s="1033" t="s">
        <v>1547</v>
      </c>
      <c r="BH1481" s="1034"/>
      <c r="BI1481" s="1039"/>
      <c r="BJ1481" s="1033"/>
      <c r="BK1481" s="1034"/>
      <c r="BL1481" s="1039"/>
      <c r="BM1481" s="1202"/>
      <c r="BN1481" s="1404"/>
      <c r="BO1481" s="1204"/>
      <c r="BP1481" s="1033" t="s">
        <v>1780</v>
      </c>
      <c r="BQ1481" s="1034"/>
      <c r="BR1481" s="1039"/>
      <c r="BS1481" s="1033"/>
      <c r="BT1481" s="1034"/>
      <c r="BU1481" s="1039"/>
      <c r="BV1481" s="1202"/>
      <c r="BW1481" s="1404"/>
      <c r="BX1481" s="1204"/>
      <c r="BY1481" s="2849" t="s">
        <v>2223</v>
      </c>
      <c r="BZ1481" s="2850"/>
      <c r="CA1481" s="2851"/>
      <c r="CB1481" s="2859" t="s">
        <v>2230</v>
      </c>
      <c r="CC1481" s="2860"/>
      <c r="CD1481" s="2861"/>
      <c r="CE1481" s="2859" t="s">
        <v>1672</v>
      </c>
      <c r="CF1481" s="2860"/>
      <c r="CG1481" s="2861"/>
      <c r="CH1481" s="2849" t="s">
        <v>2223</v>
      </c>
      <c r="CI1481" s="2850"/>
      <c r="CJ1481" s="2851"/>
      <c r="CK1481" s="2855"/>
      <c r="CL1481" s="2853"/>
      <c r="CM1481" s="2854"/>
      <c r="CN1481" s="1033" t="s">
        <v>2313</v>
      </c>
      <c r="CO1481" s="1034"/>
      <c r="CP1481" s="1039"/>
      <c r="CQ1481" s="1033"/>
      <c r="CR1481" s="1034"/>
      <c r="CS1481" s="1039"/>
      <c r="CT1481" s="1202"/>
      <c r="CU1481" s="1404"/>
      <c r="CV1481" s="1204"/>
      <c r="CW1481" s="1033" t="s">
        <v>862</v>
      </c>
      <c r="CX1481" s="1034"/>
      <c r="CY1481" s="1039"/>
      <c r="CZ1481" s="1033"/>
      <c r="DA1481" s="1034"/>
      <c r="DB1481" s="1039"/>
      <c r="DC1481" s="1404"/>
      <c r="DD1481" s="1404"/>
      <c r="DE1481" s="1204"/>
      <c r="DF1481" s="2849" t="s">
        <v>2223</v>
      </c>
      <c r="DG1481" s="2850"/>
      <c r="DH1481" s="2851"/>
      <c r="DI1481" s="1033" t="s">
        <v>1547</v>
      </c>
      <c r="DJ1481" s="1034"/>
      <c r="DK1481" s="1039"/>
      <c r="DL1481" s="1033"/>
      <c r="DM1481" s="1034"/>
      <c r="DN1481" s="1039"/>
      <c r="DO1481" s="1202"/>
      <c r="DP1481" s="1404"/>
      <c r="DQ1481" s="1204"/>
      <c r="DR1481" s="1033" t="s">
        <v>1780</v>
      </c>
      <c r="DS1481" s="1034"/>
      <c r="DT1481" s="1039"/>
      <c r="DU1481" s="1033"/>
      <c r="DV1481" s="1034"/>
      <c r="DW1481" s="1039"/>
      <c r="DX1481" s="1202"/>
      <c r="DY1481" s="1404"/>
      <c r="DZ1481" s="1204"/>
      <c r="EA1481" s="2849" t="s">
        <v>2223</v>
      </c>
      <c r="EB1481" s="2850"/>
      <c r="EC1481" s="2851"/>
      <c r="ED1481" s="2859" t="s">
        <v>1984</v>
      </c>
      <c r="EE1481" s="2860"/>
      <c r="EF1481" s="2861"/>
      <c r="EG1481" s="2859" t="s">
        <v>2230</v>
      </c>
      <c r="EH1481" s="2860"/>
      <c r="EI1481" s="2861"/>
      <c r="EJ1481" s="2859" t="s">
        <v>1548</v>
      </c>
      <c r="EK1481" s="2860"/>
      <c r="EL1481" s="2861"/>
      <c r="EM1481" s="2859" t="s">
        <v>1640</v>
      </c>
      <c r="EN1481" s="2860"/>
      <c r="EO1481" s="2861"/>
      <c r="EP1481" s="2859" t="s">
        <v>1641</v>
      </c>
      <c r="EQ1481" s="2860"/>
      <c r="ER1481" s="2861"/>
      <c r="ES1481" s="2859" t="s">
        <v>1672</v>
      </c>
      <c r="ET1481" s="2860"/>
      <c r="EU1481" s="2861"/>
      <c r="EV1481" s="2849" t="s">
        <v>2223</v>
      </c>
      <c r="EW1481" s="2850"/>
      <c r="EX1481" s="2851"/>
      <c r="EY1481" s="2855"/>
      <c r="EZ1481" s="2853"/>
      <c r="FA1481" s="2854"/>
      <c r="FB1481" s="2835"/>
      <c r="FC1481" s="2836"/>
      <c r="FD1481" s="937"/>
    </row>
    <row r="1482" spans="2:174" s="920" customFormat="1" ht="18.95" customHeight="1">
      <c r="B1482" s="2345" t="s">
        <v>3645</v>
      </c>
      <c r="C1482" s="2344"/>
      <c r="D1482" s="2344"/>
      <c r="E1482" s="2344"/>
      <c r="J1482" s="935"/>
      <c r="K1482" s="2881"/>
      <c r="L1482" s="2971"/>
      <c r="M1482" s="2972"/>
      <c r="N1482" s="2972"/>
      <c r="O1482" s="2973"/>
      <c r="P1482" s="2971"/>
      <c r="Q1482" s="2972"/>
      <c r="R1482" s="2972"/>
      <c r="S1482" s="2973"/>
      <c r="T1482" s="2800"/>
      <c r="U1482" s="2801"/>
      <c r="V1482" s="2801"/>
      <c r="W1482" s="2802"/>
      <c r="X1482" s="2800"/>
      <c r="Y1482" s="2801"/>
      <c r="Z1482" s="2802"/>
      <c r="AA1482" s="2800"/>
      <c r="AB1482" s="2801"/>
      <c r="AC1482" s="2801"/>
      <c r="AD1482" s="2801"/>
      <c r="AE1482" s="2802"/>
      <c r="AF1482" s="2800"/>
      <c r="AG1482" s="2802"/>
      <c r="AH1482" s="2813"/>
      <c r="AI1482" s="2814"/>
      <c r="AJ1482" s="2814"/>
      <c r="AK1482" s="2815"/>
      <c r="AL1482" s="1240" t="s">
        <v>2221</v>
      </c>
      <c r="AM1482" s="1240"/>
      <c r="AN1482" s="1241"/>
      <c r="AO1482" s="1239" t="s">
        <v>2222</v>
      </c>
      <c r="AP1482" s="1240"/>
      <c r="AQ1482" s="1241"/>
      <c r="AR1482" s="1247" t="s">
        <v>2223</v>
      </c>
      <c r="AS1482" s="1248"/>
      <c r="AT1482" s="1249"/>
      <c r="AU1482" s="1240" t="s">
        <v>2221</v>
      </c>
      <c r="AV1482" s="1240"/>
      <c r="AW1482" s="1241"/>
      <c r="AX1482" s="1239" t="s">
        <v>2222</v>
      </c>
      <c r="AY1482" s="1240"/>
      <c r="AZ1482" s="1241"/>
      <c r="BA1482" s="1247" t="s">
        <v>2223</v>
      </c>
      <c r="BB1482" s="1248"/>
      <c r="BC1482" s="1249"/>
      <c r="BD1482" s="2800"/>
      <c r="BE1482" s="2801"/>
      <c r="BF1482" s="2802"/>
      <c r="BG1482" s="1239" t="s">
        <v>2237</v>
      </c>
      <c r="BH1482" s="1240"/>
      <c r="BI1482" s="1241"/>
      <c r="BJ1482" s="1239" t="s">
        <v>2238</v>
      </c>
      <c r="BK1482" s="1240"/>
      <c r="BL1482" s="1241"/>
      <c r="BM1482" s="1247" t="s">
        <v>2223</v>
      </c>
      <c r="BN1482" s="1248"/>
      <c r="BO1482" s="1249"/>
      <c r="BP1482" s="1239" t="s">
        <v>2295</v>
      </c>
      <c r="BQ1482" s="1240"/>
      <c r="BR1482" s="1241"/>
      <c r="BS1482" s="1239" t="s">
        <v>1677</v>
      </c>
      <c r="BT1482" s="1240"/>
      <c r="BU1482" s="1241"/>
      <c r="BV1482" s="1247" t="s">
        <v>2223</v>
      </c>
      <c r="BW1482" s="1248"/>
      <c r="BX1482" s="1249"/>
      <c r="BY1482" s="2800"/>
      <c r="BZ1482" s="2801"/>
      <c r="CA1482" s="2802"/>
      <c r="CB1482" s="2862"/>
      <c r="CC1482" s="2863"/>
      <c r="CD1482" s="2864"/>
      <c r="CE1482" s="2862"/>
      <c r="CF1482" s="2863"/>
      <c r="CG1482" s="2864"/>
      <c r="CH1482" s="2800"/>
      <c r="CI1482" s="2801"/>
      <c r="CJ1482" s="2802"/>
      <c r="CK1482" s="2856"/>
      <c r="CL1482" s="2857"/>
      <c r="CM1482" s="2858"/>
      <c r="CN1482" s="1239" t="s">
        <v>2221</v>
      </c>
      <c r="CO1482" s="1240"/>
      <c r="CP1482" s="1241"/>
      <c r="CQ1482" s="1239" t="s">
        <v>2222</v>
      </c>
      <c r="CR1482" s="1240"/>
      <c r="CS1482" s="1241"/>
      <c r="CT1482" s="1247" t="s">
        <v>2223</v>
      </c>
      <c r="CU1482" s="1248"/>
      <c r="CV1482" s="1249"/>
      <c r="CW1482" s="1239" t="s">
        <v>2221</v>
      </c>
      <c r="CX1482" s="1240"/>
      <c r="CY1482" s="1241"/>
      <c r="CZ1482" s="1239" t="s">
        <v>2222</v>
      </c>
      <c r="DA1482" s="1240"/>
      <c r="DB1482" s="1241"/>
      <c r="DC1482" s="1247" t="s">
        <v>2223</v>
      </c>
      <c r="DD1482" s="1248"/>
      <c r="DE1482" s="1249"/>
      <c r="DF1482" s="2800"/>
      <c r="DG1482" s="2801"/>
      <c r="DH1482" s="2802"/>
      <c r="DI1482" s="1239" t="s">
        <v>2237</v>
      </c>
      <c r="DJ1482" s="1240"/>
      <c r="DK1482" s="1241"/>
      <c r="DL1482" s="1239" t="s">
        <v>2238</v>
      </c>
      <c r="DM1482" s="1240"/>
      <c r="DN1482" s="1241"/>
      <c r="DO1482" s="1247" t="s">
        <v>2223</v>
      </c>
      <c r="DP1482" s="1248"/>
      <c r="DQ1482" s="1249"/>
      <c r="DR1482" s="1239" t="s">
        <v>2295</v>
      </c>
      <c r="DS1482" s="1240"/>
      <c r="DT1482" s="1241"/>
      <c r="DU1482" s="1239" t="s">
        <v>1677</v>
      </c>
      <c r="DV1482" s="1240"/>
      <c r="DW1482" s="1241"/>
      <c r="DX1482" s="1247" t="s">
        <v>2223</v>
      </c>
      <c r="DY1482" s="1248"/>
      <c r="DZ1482" s="1249"/>
      <c r="EA1482" s="2800"/>
      <c r="EB1482" s="2801"/>
      <c r="EC1482" s="2802"/>
      <c r="ED1482" s="2862"/>
      <c r="EE1482" s="2863"/>
      <c r="EF1482" s="2864"/>
      <c r="EG1482" s="2862"/>
      <c r="EH1482" s="2863"/>
      <c r="EI1482" s="2864"/>
      <c r="EJ1482" s="2862"/>
      <c r="EK1482" s="2863"/>
      <c r="EL1482" s="2864"/>
      <c r="EM1482" s="2862"/>
      <c r="EN1482" s="2863"/>
      <c r="EO1482" s="2864"/>
      <c r="EP1482" s="2862"/>
      <c r="EQ1482" s="2863"/>
      <c r="ER1482" s="2864"/>
      <c r="ES1482" s="2862"/>
      <c r="ET1482" s="2863"/>
      <c r="EU1482" s="2864"/>
      <c r="EV1482" s="2800"/>
      <c r="EW1482" s="2801"/>
      <c r="EX1482" s="2802"/>
      <c r="EY1482" s="2856"/>
      <c r="EZ1482" s="2857"/>
      <c r="FA1482" s="2858"/>
      <c r="FB1482" s="2837"/>
      <c r="FC1482" s="2838"/>
      <c r="FD1482" s="937"/>
    </row>
    <row r="1483" spans="2:174" s="920" customFormat="1" ht="18.95" customHeight="1">
      <c r="B1483" s="2345" t="s">
        <v>3645</v>
      </c>
      <c r="C1483" s="2344"/>
      <c r="D1483" s="2344"/>
      <c r="E1483" s="2344"/>
      <c r="J1483" s="935"/>
      <c r="K1483" s="1163" t="s">
        <v>737</v>
      </c>
      <c r="L1483" s="982" t="s">
        <v>1867</v>
      </c>
      <c r="M1483" s="983"/>
      <c r="N1483" s="983"/>
      <c r="O1483" s="984"/>
      <c r="P1483" s="982" t="s">
        <v>1848</v>
      </c>
      <c r="Q1483" s="983"/>
      <c r="R1483" s="983"/>
      <c r="S1483" s="984"/>
      <c r="T1483" s="982" t="s">
        <v>1689</v>
      </c>
      <c r="U1483" s="983"/>
      <c r="V1483" s="983"/>
      <c r="W1483" s="983"/>
      <c r="X1483" s="1080">
        <v>241657</v>
      </c>
      <c r="Y1483" s="983"/>
      <c r="Z1483" s="984"/>
      <c r="AA1483" s="1080" t="s">
        <v>1691</v>
      </c>
      <c r="AB1483" s="983"/>
      <c r="AC1483" s="983"/>
      <c r="AD1483" s="983"/>
      <c r="AE1483" s="984"/>
      <c r="AF1483" s="982" t="s">
        <v>1772</v>
      </c>
      <c r="AG1483" s="984"/>
      <c r="AH1483" s="1029" t="s">
        <v>2245</v>
      </c>
      <c r="AI1483" s="1162"/>
      <c r="AJ1483" s="1027"/>
      <c r="AK1483" s="1028"/>
      <c r="AL1483" s="954" t="s">
        <v>840</v>
      </c>
      <c r="AM1483" s="955"/>
      <c r="AN1483" s="971"/>
      <c r="AO1483" s="954" t="s">
        <v>840</v>
      </c>
      <c r="AP1483" s="955"/>
      <c r="AQ1483" s="971"/>
      <c r="AR1483" s="954" t="s">
        <v>840</v>
      </c>
      <c r="AS1483" s="955"/>
      <c r="AT1483" s="971"/>
      <c r="AU1483" s="954" t="s">
        <v>840</v>
      </c>
      <c r="AV1483" s="955"/>
      <c r="AW1483" s="971"/>
      <c r="AX1483" s="954" t="s">
        <v>840</v>
      </c>
      <c r="AY1483" s="955"/>
      <c r="AZ1483" s="971"/>
      <c r="BA1483" s="954" t="s">
        <v>840</v>
      </c>
      <c r="BB1483" s="955"/>
      <c r="BC1483" s="971"/>
      <c r="BD1483" s="954" t="s">
        <v>840</v>
      </c>
      <c r="BE1483" s="955"/>
      <c r="BF1483" s="971"/>
      <c r="BG1483" s="954" t="s">
        <v>840</v>
      </c>
      <c r="BH1483" s="955"/>
      <c r="BI1483" s="971"/>
      <c r="BJ1483" s="955" t="s">
        <v>840</v>
      </c>
      <c r="BK1483" s="955"/>
      <c r="BL1483" s="955"/>
      <c r="BM1483" s="954" t="s">
        <v>840</v>
      </c>
      <c r="BN1483" s="955"/>
      <c r="BO1483" s="971"/>
      <c r="BP1483" s="954" t="s">
        <v>840</v>
      </c>
      <c r="BQ1483" s="955"/>
      <c r="BR1483" s="971"/>
      <c r="BS1483" s="955" t="s">
        <v>840</v>
      </c>
      <c r="BT1483" s="955"/>
      <c r="BU1483" s="955"/>
      <c r="BV1483" s="954" t="s">
        <v>840</v>
      </c>
      <c r="BW1483" s="955"/>
      <c r="BX1483" s="971"/>
      <c r="BY1483" s="954" t="s">
        <v>840</v>
      </c>
      <c r="BZ1483" s="955"/>
      <c r="CA1483" s="971"/>
      <c r="CB1483" s="954" t="s">
        <v>840</v>
      </c>
      <c r="CC1483" s="955"/>
      <c r="CD1483" s="971"/>
      <c r="CE1483" s="954" t="s">
        <v>840</v>
      </c>
      <c r="CF1483" s="955"/>
      <c r="CG1483" s="971"/>
      <c r="CH1483" s="954" t="s">
        <v>840</v>
      </c>
      <c r="CI1483" s="955"/>
      <c r="CJ1483" s="971"/>
      <c r="CK1483" s="1406" t="s">
        <v>840</v>
      </c>
      <c r="CL1483" s="1407"/>
      <c r="CM1483" s="1408"/>
      <c r="CN1483" s="954" t="s">
        <v>840</v>
      </c>
      <c r="CO1483" s="955"/>
      <c r="CP1483" s="971"/>
      <c r="CQ1483" s="954" t="s">
        <v>840</v>
      </c>
      <c r="CR1483" s="955"/>
      <c r="CS1483" s="971"/>
      <c r="CT1483" s="954" t="s">
        <v>840</v>
      </c>
      <c r="CU1483" s="955"/>
      <c r="CV1483" s="971"/>
      <c r="CW1483" s="954" t="s">
        <v>840</v>
      </c>
      <c r="CX1483" s="955"/>
      <c r="CY1483" s="971"/>
      <c r="CZ1483" s="954" t="s">
        <v>840</v>
      </c>
      <c r="DA1483" s="955"/>
      <c r="DB1483" s="971"/>
      <c r="DC1483" s="954" t="s">
        <v>840</v>
      </c>
      <c r="DD1483" s="955"/>
      <c r="DE1483" s="971"/>
      <c r="DF1483" s="954" t="s">
        <v>840</v>
      </c>
      <c r="DG1483" s="955"/>
      <c r="DH1483" s="971"/>
      <c r="DI1483" s="954" t="s">
        <v>840</v>
      </c>
      <c r="DJ1483" s="955"/>
      <c r="DK1483" s="971"/>
      <c r="DL1483" s="955" t="s">
        <v>840</v>
      </c>
      <c r="DM1483" s="955"/>
      <c r="DN1483" s="955"/>
      <c r="DO1483" s="954" t="s">
        <v>840</v>
      </c>
      <c r="DP1483" s="955"/>
      <c r="DQ1483" s="971"/>
      <c r="DR1483" s="954" t="s">
        <v>840</v>
      </c>
      <c r="DS1483" s="955"/>
      <c r="DT1483" s="971"/>
      <c r="DU1483" s="955" t="s">
        <v>840</v>
      </c>
      <c r="DV1483" s="955"/>
      <c r="DW1483" s="955"/>
      <c r="DX1483" s="954" t="s">
        <v>840</v>
      </c>
      <c r="DY1483" s="955"/>
      <c r="DZ1483" s="971"/>
      <c r="EA1483" s="954" t="s">
        <v>840</v>
      </c>
      <c r="EB1483" s="955"/>
      <c r="EC1483" s="971"/>
      <c r="ED1483" s="954" t="s">
        <v>840</v>
      </c>
      <c r="EE1483" s="955"/>
      <c r="EF1483" s="971"/>
      <c r="EG1483" s="954" t="s">
        <v>840</v>
      </c>
      <c r="EH1483" s="955"/>
      <c r="EI1483" s="971"/>
      <c r="EJ1483" s="954" t="s">
        <v>840</v>
      </c>
      <c r="EK1483" s="955"/>
      <c r="EL1483" s="971"/>
      <c r="EM1483" s="954" t="s">
        <v>840</v>
      </c>
      <c r="EN1483" s="955"/>
      <c r="EO1483" s="971"/>
      <c r="EP1483" s="954" t="s">
        <v>840</v>
      </c>
      <c r="EQ1483" s="955"/>
      <c r="ER1483" s="971"/>
      <c r="ES1483" s="954" t="s">
        <v>840</v>
      </c>
      <c r="ET1483" s="955"/>
      <c r="EU1483" s="971"/>
      <c r="EV1483" s="954" t="s">
        <v>840</v>
      </c>
      <c r="EW1483" s="955"/>
      <c r="EX1483" s="971"/>
      <c r="EY1483" s="1406" t="s">
        <v>840</v>
      </c>
      <c r="EZ1483" s="1407"/>
      <c r="FA1483" s="1408"/>
      <c r="FB1483" s="1319" t="s">
        <v>2524</v>
      </c>
      <c r="FC1483" s="960"/>
      <c r="FD1483" s="937"/>
    </row>
    <row r="1484" spans="2:174" s="920" customFormat="1" ht="18.95" customHeight="1">
      <c r="B1484" s="2345" t="s">
        <v>3645</v>
      </c>
      <c r="C1484" s="2344"/>
      <c r="D1484" s="2344"/>
      <c r="E1484" s="2344"/>
      <c r="J1484" s="935"/>
      <c r="K1484" s="1163" t="s">
        <v>737</v>
      </c>
      <c r="L1484" s="982" t="s">
        <v>1867</v>
      </c>
      <c r="M1484" s="983"/>
      <c r="N1484" s="983"/>
      <c r="O1484" s="984"/>
      <c r="P1484" s="982" t="s">
        <v>1849</v>
      </c>
      <c r="Q1484" s="983"/>
      <c r="R1484" s="983"/>
      <c r="S1484" s="984"/>
      <c r="T1484" s="982" t="s">
        <v>1689</v>
      </c>
      <c r="U1484" s="983"/>
      <c r="V1484" s="983"/>
      <c r="W1484" s="983"/>
      <c r="X1484" s="1080">
        <v>241657</v>
      </c>
      <c r="Y1484" s="983"/>
      <c r="Z1484" s="984"/>
      <c r="AA1484" s="1080" t="s">
        <v>1691</v>
      </c>
      <c r="AB1484" s="983"/>
      <c r="AC1484" s="983"/>
      <c r="AD1484" s="983"/>
      <c r="AE1484" s="984"/>
      <c r="AF1484" s="982" t="s">
        <v>1773</v>
      </c>
      <c r="AG1484" s="984"/>
      <c r="AH1484" s="1029" t="s">
        <v>2245</v>
      </c>
      <c r="AI1484" s="1162"/>
      <c r="AJ1484" s="1027"/>
      <c r="AK1484" s="1028"/>
      <c r="AL1484" s="954" t="s">
        <v>840</v>
      </c>
      <c r="AM1484" s="955"/>
      <c r="AN1484" s="971"/>
      <c r="AO1484" s="954" t="s">
        <v>840</v>
      </c>
      <c r="AP1484" s="955"/>
      <c r="AQ1484" s="971"/>
      <c r="AR1484" s="954" t="s">
        <v>840</v>
      </c>
      <c r="AS1484" s="955"/>
      <c r="AT1484" s="971"/>
      <c r="AU1484" s="954" t="s">
        <v>840</v>
      </c>
      <c r="AV1484" s="955"/>
      <c r="AW1484" s="971"/>
      <c r="AX1484" s="954" t="s">
        <v>840</v>
      </c>
      <c r="AY1484" s="955"/>
      <c r="AZ1484" s="971"/>
      <c r="BA1484" s="954" t="s">
        <v>840</v>
      </c>
      <c r="BB1484" s="955"/>
      <c r="BC1484" s="971"/>
      <c r="BD1484" s="954" t="s">
        <v>840</v>
      </c>
      <c r="BE1484" s="955"/>
      <c r="BF1484" s="971"/>
      <c r="BG1484" s="954" t="s">
        <v>840</v>
      </c>
      <c r="BH1484" s="955"/>
      <c r="BI1484" s="971"/>
      <c r="BJ1484" s="955" t="s">
        <v>840</v>
      </c>
      <c r="BK1484" s="955"/>
      <c r="BL1484" s="955"/>
      <c r="BM1484" s="954" t="s">
        <v>840</v>
      </c>
      <c r="BN1484" s="955"/>
      <c r="BO1484" s="971"/>
      <c r="BP1484" s="954" t="s">
        <v>840</v>
      </c>
      <c r="BQ1484" s="955"/>
      <c r="BR1484" s="971"/>
      <c r="BS1484" s="955" t="s">
        <v>840</v>
      </c>
      <c r="BT1484" s="955"/>
      <c r="BU1484" s="955"/>
      <c r="BV1484" s="954" t="s">
        <v>840</v>
      </c>
      <c r="BW1484" s="955"/>
      <c r="BX1484" s="971"/>
      <c r="BY1484" s="954" t="s">
        <v>840</v>
      </c>
      <c r="BZ1484" s="955"/>
      <c r="CA1484" s="971"/>
      <c r="CB1484" s="954" t="s">
        <v>840</v>
      </c>
      <c r="CC1484" s="955"/>
      <c r="CD1484" s="971"/>
      <c r="CE1484" s="954" t="s">
        <v>840</v>
      </c>
      <c r="CF1484" s="955"/>
      <c r="CG1484" s="971"/>
      <c r="CH1484" s="954" t="s">
        <v>840</v>
      </c>
      <c r="CI1484" s="955"/>
      <c r="CJ1484" s="971"/>
      <c r="CK1484" s="1406" t="s">
        <v>840</v>
      </c>
      <c r="CL1484" s="1407"/>
      <c r="CM1484" s="1408"/>
      <c r="CN1484" s="954" t="s">
        <v>840</v>
      </c>
      <c r="CO1484" s="955"/>
      <c r="CP1484" s="971"/>
      <c r="CQ1484" s="954" t="s">
        <v>840</v>
      </c>
      <c r="CR1484" s="955"/>
      <c r="CS1484" s="971"/>
      <c r="CT1484" s="954" t="s">
        <v>840</v>
      </c>
      <c r="CU1484" s="955"/>
      <c r="CV1484" s="971"/>
      <c r="CW1484" s="954" t="s">
        <v>840</v>
      </c>
      <c r="CX1484" s="955"/>
      <c r="CY1484" s="971"/>
      <c r="CZ1484" s="954" t="s">
        <v>840</v>
      </c>
      <c r="DA1484" s="955"/>
      <c r="DB1484" s="971"/>
      <c r="DC1484" s="954" t="s">
        <v>840</v>
      </c>
      <c r="DD1484" s="955"/>
      <c r="DE1484" s="971"/>
      <c r="DF1484" s="954" t="s">
        <v>840</v>
      </c>
      <c r="DG1484" s="955"/>
      <c r="DH1484" s="971"/>
      <c r="DI1484" s="954" t="s">
        <v>840</v>
      </c>
      <c r="DJ1484" s="955"/>
      <c r="DK1484" s="971"/>
      <c r="DL1484" s="955" t="s">
        <v>840</v>
      </c>
      <c r="DM1484" s="955"/>
      <c r="DN1484" s="955"/>
      <c r="DO1484" s="954" t="s">
        <v>840</v>
      </c>
      <c r="DP1484" s="955"/>
      <c r="DQ1484" s="971"/>
      <c r="DR1484" s="954" t="s">
        <v>840</v>
      </c>
      <c r="DS1484" s="955"/>
      <c r="DT1484" s="971"/>
      <c r="DU1484" s="955" t="s">
        <v>840</v>
      </c>
      <c r="DV1484" s="955"/>
      <c r="DW1484" s="955"/>
      <c r="DX1484" s="954" t="s">
        <v>840</v>
      </c>
      <c r="DY1484" s="955"/>
      <c r="DZ1484" s="971"/>
      <c r="EA1484" s="954" t="s">
        <v>840</v>
      </c>
      <c r="EB1484" s="955"/>
      <c r="EC1484" s="971"/>
      <c r="ED1484" s="954" t="s">
        <v>840</v>
      </c>
      <c r="EE1484" s="955"/>
      <c r="EF1484" s="971"/>
      <c r="EG1484" s="954" t="s">
        <v>840</v>
      </c>
      <c r="EH1484" s="955"/>
      <c r="EI1484" s="971"/>
      <c r="EJ1484" s="954" t="s">
        <v>840</v>
      </c>
      <c r="EK1484" s="955"/>
      <c r="EL1484" s="971"/>
      <c r="EM1484" s="954" t="s">
        <v>840</v>
      </c>
      <c r="EN1484" s="955"/>
      <c r="EO1484" s="971"/>
      <c r="EP1484" s="954" t="s">
        <v>840</v>
      </c>
      <c r="EQ1484" s="955"/>
      <c r="ER1484" s="971"/>
      <c r="ES1484" s="954" t="s">
        <v>840</v>
      </c>
      <c r="ET1484" s="955"/>
      <c r="EU1484" s="971"/>
      <c r="EV1484" s="954" t="s">
        <v>840</v>
      </c>
      <c r="EW1484" s="955"/>
      <c r="EX1484" s="971"/>
      <c r="EY1484" s="1406" t="s">
        <v>840</v>
      </c>
      <c r="EZ1484" s="1407"/>
      <c r="FA1484" s="1408"/>
      <c r="FB1484" s="1319" t="s">
        <v>2524</v>
      </c>
      <c r="FC1484" s="960"/>
      <c r="FD1484" s="937"/>
    </row>
    <row r="1485" spans="2:174" s="920" customFormat="1" ht="5.0999999999999996" customHeight="1">
      <c r="B1485" s="2345" t="s">
        <v>3645</v>
      </c>
      <c r="C1485" s="2344"/>
      <c r="D1485" s="2344"/>
      <c r="E1485" s="2344"/>
      <c r="J1485" s="935"/>
      <c r="FD1485" s="937"/>
    </row>
    <row r="1486" spans="2:174" s="920" customFormat="1" ht="5.0999999999999996" customHeight="1">
      <c r="B1486" s="2345" t="s">
        <v>3645</v>
      </c>
      <c r="C1486" s="2344"/>
      <c r="D1486" s="2344"/>
      <c r="E1486" s="2344"/>
      <c r="J1486" s="935"/>
      <c r="K1486" s="1242"/>
      <c r="L1486" s="1242"/>
      <c r="M1486" s="1242"/>
      <c r="N1486" s="1242"/>
      <c r="O1486" s="1242"/>
      <c r="P1486" s="1242"/>
      <c r="Q1486" s="1242"/>
      <c r="R1486" s="1242"/>
      <c r="S1486" s="1242"/>
      <c r="T1486" s="1242"/>
      <c r="U1486" s="1242"/>
      <c r="V1486" s="1242"/>
      <c r="W1486" s="1242"/>
      <c r="X1486" s="1242"/>
      <c r="Y1486" s="1242"/>
      <c r="Z1486" s="1242"/>
      <c r="AA1486" s="1242"/>
      <c r="AB1486" s="1242"/>
      <c r="AC1486" s="1242"/>
      <c r="AD1486" s="1242"/>
      <c r="AE1486" s="1242"/>
      <c r="AF1486" s="1242"/>
      <c r="AG1486" s="1242"/>
      <c r="AH1486" s="1242"/>
      <c r="AI1486" s="1242"/>
      <c r="AJ1486" s="1242"/>
      <c r="AK1486" s="1242"/>
      <c r="AL1486" s="1242"/>
      <c r="AM1486" s="1242"/>
      <c r="AN1486" s="1242"/>
      <c r="AO1486" s="1242"/>
      <c r="AP1486" s="1242"/>
      <c r="AQ1486" s="1242"/>
      <c r="AR1486" s="1242"/>
      <c r="AS1486" s="1242"/>
      <c r="AT1486" s="1242"/>
      <c r="AU1486" s="1242"/>
      <c r="AV1486" s="1242"/>
      <c r="AW1486" s="1242"/>
      <c r="AX1486" s="1242"/>
      <c r="AY1486" s="1242"/>
      <c r="AZ1486" s="1242"/>
      <c r="BA1486" s="1242"/>
      <c r="BB1486" s="1242"/>
      <c r="BC1486" s="1242"/>
      <c r="BD1486" s="1242"/>
      <c r="BE1486" s="1242"/>
      <c r="BF1486" s="1242"/>
      <c r="BG1486" s="1242"/>
      <c r="BH1486" s="1242"/>
      <c r="BI1486" s="1242"/>
      <c r="BJ1486" s="1242"/>
      <c r="BK1486" s="1242"/>
      <c r="BL1486" s="1242"/>
      <c r="BM1486" s="1242"/>
      <c r="BN1486" s="1242"/>
      <c r="BO1486" s="1242"/>
      <c r="BP1486" s="1242"/>
      <c r="BQ1486" s="1242"/>
      <c r="BR1486" s="1242"/>
      <c r="BS1486" s="1242"/>
      <c r="BT1486" s="1242"/>
      <c r="BU1486" s="1242"/>
      <c r="BV1486" s="1242"/>
      <c r="BW1486" s="1242"/>
      <c r="BX1486" s="1242"/>
      <c r="BY1486" s="1242"/>
      <c r="BZ1486" s="1242"/>
      <c r="CA1486" s="1242"/>
      <c r="CB1486" s="1242"/>
      <c r="CC1486" s="1242"/>
      <c r="CD1486" s="1242"/>
      <c r="CE1486" s="1242"/>
      <c r="CF1486" s="1242"/>
      <c r="CG1486" s="1242"/>
      <c r="CH1486" s="1242"/>
      <c r="CI1486" s="1242"/>
      <c r="CJ1486" s="1242"/>
      <c r="CK1486" s="1242"/>
      <c r="CL1486" s="1242"/>
      <c r="CM1486" s="1242"/>
      <c r="CN1486" s="1242"/>
      <c r="CO1486" s="1242"/>
      <c r="CP1486" s="1242"/>
      <c r="CQ1486" s="1242"/>
      <c r="CR1486" s="1242"/>
      <c r="CS1486" s="1242"/>
      <c r="CT1486" s="1242"/>
      <c r="CU1486" s="1242"/>
      <c r="CV1486" s="1242"/>
      <c r="CW1486" s="1242"/>
      <c r="CX1486" s="1242"/>
      <c r="CY1486" s="1242"/>
      <c r="CZ1486" s="1242"/>
      <c r="DA1486" s="1242"/>
      <c r="DB1486" s="1242"/>
      <c r="DC1486" s="1242"/>
      <c r="DD1486" s="1242"/>
      <c r="DE1486" s="1242"/>
      <c r="DF1486" s="1242"/>
      <c r="DG1486" s="1242"/>
      <c r="DH1486" s="1242"/>
      <c r="DI1486" s="1242"/>
      <c r="DJ1486" s="1242"/>
      <c r="DK1486" s="1242"/>
      <c r="DL1486" s="1242"/>
      <c r="DM1486" s="1242"/>
      <c r="DN1486" s="1242"/>
      <c r="DO1486" s="1242"/>
      <c r="DP1486" s="1242"/>
      <c r="DQ1486" s="1242"/>
      <c r="DR1486" s="1242"/>
      <c r="DS1486" s="1242"/>
      <c r="DT1486" s="1242"/>
      <c r="DU1486" s="1242"/>
      <c r="DV1486" s="1242"/>
      <c r="DW1486" s="1242"/>
      <c r="DX1486" s="1242"/>
      <c r="DY1486" s="1242"/>
      <c r="DZ1486" s="1242"/>
      <c r="EA1486" s="1242"/>
      <c r="EB1486" s="1242"/>
      <c r="EC1486" s="1242"/>
      <c r="ED1486" s="1242"/>
      <c r="EE1486" s="1242"/>
      <c r="EF1486" s="1242"/>
      <c r="EG1486" s="1242"/>
      <c r="EH1486" s="1242"/>
      <c r="EI1486" s="1242"/>
      <c r="EJ1486" s="1242"/>
      <c r="EK1486" s="1242"/>
      <c r="EL1486" s="1242"/>
      <c r="EM1486" s="1242"/>
      <c r="EN1486" s="1242"/>
      <c r="EO1486" s="1242"/>
      <c r="EP1486" s="1242"/>
      <c r="EQ1486" s="1242"/>
      <c r="ER1486" s="1242"/>
      <c r="ES1486" s="1242"/>
      <c r="ET1486" s="1242"/>
      <c r="EU1486" s="1242"/>
      <c r="EV1486" s="1242"/>
      <c r="EW1486" s="1242"/>
      <c r="EX1486" s="1242"/>
      <c r="EY1486" s="1242"/>
      <c r="EZ1486" s="1242"/>
      <c r="FA1486" s="1242"/>
      <c r="FB1486" s="1242"/>
      <c r="FC1486" s="1242"/>
      <c r="FD1486" s="937"/>
    </row>
    <row r="1487" spans="2:174" s="920" customFormat="1" ht="18.95" customHeight="1">
      <c r="B1487" s="2345" t="s">
        <v>3645</v>
      </c>
      <c r="C1487" s="2344"/>
      <c r="D1487" s="2344"/>
      <c r="E1487" s="2344"/>
      <c r="J1487" s="935"/>
      <c r="K1487" s="1242"/>
      <c r="L1487" s="1242"/>
      <c r="M1487" s="1242"/>
      <c r="N1487" s="1242"/>
      <c r="O1487" s="1242"/>
      <c r="P1487" s="1242"/>
      <c r="Q1487" s="1242"/>
      <c r="R1487" s="1242"/>
      <c r="S1487" s="1242"/>
      <c r="T1487" s="1242"/>
      <c r="U1487" s="1242"/>
      <c r="V1487" s="1242"/>
      <c r="W1487" s="1242"/>
      <c r="X1487" s="1242"/>
      <c r="Y1487" s="1242"/>
      <c r="Z1487" s="1242"/>
      <c r="AA1487" s="1242"/>
      <c r="AB1487" s="1242"/>
      <c r="AC1487" s="1242"/>
      <c r="AD1487" s="1242"/>
      <c r="AE1487" s="1217"/>
      <c r="AF1487" s="1242"/>
      <c r="AG1487" s="1242"/>
      <c r="AH1487" s="1217" t="s">
        <v>2418</v>
      </c>
      <c r="AI1487" s="1217"/>
      <c r="AJ1487" s="1242"/>
      <c r="AK1487" s="1242"/>
      <c r="AL1487" s="1239" t="s">
        <v>840</v>
      </c>
      <c r="AM1487" s="1240"/>
      <c r="AN1487" s="1241"/>
      <c r="AO1487" s="1239" t="s">
        <v>840</v>
      </c>
      <c r="AP1487" s="1240"/>
      <c r="AQ1487" s="1241"/>
      <c r="AR1487" s="1239" t="s">
        <v>840</v>
      </c>
      <c r="AS1487" s="1240"/>
      <c r="AT1487" s="1241"/>
      <c r="AU1487" s="1239" t="s">
        <v>840</v>
      </c>
      <c r="AV1487" s="1240"/>
      <c r="AW1487" s="1241"/>
      <c r="AX1487" s="1239" t="s">
        <v>840</v>
      </c>
      <c r="AY1487" s="1240"/>
      <c r="AZ1487" s="1241"/>
      <c r="BA1487" s="1239" t="s">
        <v>840</v>
      </c>
      <c r="BB1487" s="1240"/>
      <c r="BC1487" s="1241"/>
      <c r="BD1487" s="1239" t="s">
        <v>840</v>
      </c>
      <c r="BE1487" s="1240"/>
      <c r="BF1487" s="1241"/>
      <c r="BG1487" s="1239" t="s">
        <v>840</v>
      </c>
      <c r="BH1487" s="1240"/>
      <c r="BI1487" s="1241"/>
      <c r="BJ1487" s="1239" t="s">
        <v>840</v>
      </c>
      <c r="BK1487" s="1240"/>
      <c r="BL1487" s="1241"/>
      <c r="BM1487" s="1239" t="s">
        <v>840</v>
      </c>
      <c r="BN1487" s="1240"/>
      <c r="BO1487" s="1241"/>
      <c r="BP1487" s="1239" t="s">
        <v>840</v>
      </c>
      <c r="BQ1487" s="1240"/>
      <c r="BR1487" s="1241"/>
      <c r="BS1487" s="1239" t="s">
        <v>840</v>
      </c>
      <c r="BT1487" s="1240"/>
      <c r="BU1487" s="1241"/>
      <c r="BV1487" s="1239" t="s">
        <v>840</v>
      </c>
      <c r="BW1487" s="1240"/>
      <c r="BX1487" s="1241"/>
      <c r="BY1487" s="1239" t="s">
        <v>840</v>
      </c>
      <c r="BZ1487" s="1240"/>
      <c r="CA1487" s="1241"/>
      <c r="CB1487" s="1239" t="s">
        <v>840</v>
      </c>
      <c r="CC1487" s="1240"/>
      <c r="CD1487" s="1241"/>
      <c r="CE1487" s="1239" t="s">
        <v>840</v>
      </c>
      <c r="CF1487" s="1240"/>
      <c r="CG1487" s="1241"/>
      <c r="CH1487" s="1239" t="s">
        <v>840</v>
      </c>
      <c r="CI1487" s="1240"/>
      <c r="CJ1487" s="1241"/>
      <c r="CK1487" s="1239" t="s">
        <v>840</v>
      </c>
      <c r="CL1487" s="1240"/>
      <c r="CM1487" s="1241"/>
      <c r="CN1487" s="1239" t="s">
        <v>840</v>
      </c>
      <c r="CO1487" s="1240"/>
      <c r="CP1487" s="1241"/>
      <c r="CQ1487" s="1239" t="s">
        <v>840</v>
      </c>
      <c r="CR1487" s="1240"/>
      <c r="CS1487" s="1241"/>
      <c r="CT1487" s="1239" t="s">
        <v>840</v>
      </c>
      <c r="CU1487" s="1240"/>
      <c r="CV1487" s="1241"/>
      <c r="CW1487" s="1239" t="s">
        <v>840</v>
      </c>
      <c r="CX1487" s="1240"/>
      <c r="CY1487" s="1241"/>
      <c r="CZ1487" s="1239" t="s">
        <v>840</v>
      </c>
      <c r="DA1487" s="1240"/>
      <c r="DB1487" s="1241"/>
      <c r="DC1487" s="1239" t="s">
        <v>840</v>
      </c>
      <c r="DD1487" s="1240"/>
      <c r="DE1487" s="1241"/>
      <c r="DF1487" s="1239" t="s">
        <v>840</v>
      </c>
      <c r="DG1487" s="1240"/>
      <c r="DH1487" s="1241"/>
      <c r="DI1487" s="1239" t="s">
        <v>840</v>
      </c>
      <c r="DJ1487" s="1240"/>
      <c r="DK1487" s="1241"/>
      <c r="DL1487" s="1239" t="s">
        <v>840</v>
      </c>
      <c r="DM1487" s="1240"/>
      <c r="DN1487" s="1241"/>
      <c r="DO1487" s="1239" t="s">
        <v>840</v>
      </c>
      <c r="DP1487" s="1240"/>
      <c r="DQ1487" s="1241"/>
      <c r="DR1487" s="1239" t="s">
        <v>840</v>
      </c>
      <c r="DS1487" s="1240"/>
      <c r="DT1487" s="1241"/>
      <c r="DU1487" s="1239" t="s">
        <v>840</v>
      </c>
      <c r="DV1487" s="1240"/>
      <c r="DW1487" s="1241"/>
      <c r="DX1487" s="1239" t="s">
        <v>840</v>
      </c>
      <c r="DY1487" s="1240"/>
      <c r="DZ1487" s="1241"/>
      <c r="EA1487" s="1239" t="s">
        <v>840</v>
      </c>
      <c r="EB1487" s="1240"/>
      <c r="EC1487" s="1241"/>
      <c r="ED1487" s="1239" t="s">
        <v>840</v>
      </c>
      <c r="EE1487" s="1240"/>
      <c r="EF1487" s="1241"/>
      <c r="EG1487" s="1239" t="s">
        <v>840</v>
      </c>
      <c r="EH1487" s="1240"/>
      <c r="EI1487" s="1241"/>
      <c r="EJ1487" s="1239" t="s">
        <v>840</v>
      </c>
      <c r="EK1487" s="1240"/>
      <c r="EL1487" s="1241"/>
      <c r="EM1487" s="1239" t="s">
        <v>840</v>
      </c>
      <c r="EN1487" s="1240"/>
      <c r="EO1487" s="1241"/>
      <c r="EP1487" s="1239" t="s">
        <v>840</v>
      </c>
      <c r="EQ1487" s="1240"/>
      <c r="ER1487" s="1241"/>
      <c r="ES1487" s="1239" t="s">
        <v>840</v>
      </c>
      <c r="ET1487" s="1240"/>
      <c r="EU1487" s="1241"/>
      <c r="EV1487" s="1239" t="s">
        <v>840</v>
      </c>
      <c r="EW1487" s="1240"/>
      <c r="EX1487" s="1241"/>
      <c r="EY1487" s="1239" t="s">
        <v>840</v>
      </c>
      <c r="EZ1487" s="1240"/>
      <c r="FA1487" s="1241"/>
      <c r="FB1487" s="1242" t="s">
        <v>840</v>
      </c>
      <c r="FC1487" s="1242"/>
      <c r="FD1487" s="937"/>
    </row>
    <row r="1488" spans="2:174" s="920" customFormat="1" ht="5.0999999999999996" customHeight="1">
      <c r="B1488" s="2345" t="s">
        <v>3645</v>
      </c>
      <c r="C1488" s="2344"/>
      <c r="D1488" s="2344"/>
      <c r="E1488" s="2344"/>
      <c r="J1488" s="935"/>
      <c r="K1488" s="1242"/>
      <c r="L1488" s="1242"/>
      <c r="M1488" s="1242"/>
      <c r="N1488" s="1242"/>
      <c r="O1488" s="1242"/>
      <c r="P1488" s="1242"/>
      <c r="Q1488" s="1242"/>
      <c r="R1488" s="1242"/>
      <c r="S1488" s="1242"/>
      <c r="T1488" s="1242"/>
      <c r="U1488" s="1242"/>
      <c r="V1488" s="1242"/>
      <c r="W1488" s="1242"/>
      <c r="X1488" s="1242"/>
      <c r="Y1488" s="1242"/>
      <c r="Z1488" s="1242"/>
      <c r="AA1488" s="1242"/>
      <c r="AB1488" s="1242"/>
      <c r="AC1488" s="1242"/>
      <c r="AD1488" s="1242"/>
      <c r="AE1488" s="1242"/>
      <c r="AF1488" s="1242"/>
      <c r="AG1488" s="1242"/>
      <c r="AH1488" s="1242"/>
      <c r="AI1488" s="1242"/>
      <c r="AJ1488" s="1242"/>
      <c r="AK1488" s="1242"/>
      <c r="AL1488" s="1242"/>
      <c r="AM1488" s="1242"/>
      <c r="AN1488" s="1242"/>
      <c r="AO1488" s="1242"/>
      <c r="AP1488" s="1242"/>
      <c r="AQ1488" s="1242"/>
      <c r="AR1488" s="1242"/>
      <c r="AS1488" s="1242"/>
      <c r="AT1488" s="1242"/>
      <c r="AU1488" s="1242"/>
      <c r="AV1488" s="1242"/>
      <c r="AW1488" s="1242"/>
      <c r="AX1488" s="1242"/>
      <c r="AY1488" s="1242"/>
      <c r="AZ1488" s="1242"/>
      <c r="BA1488" s="1242"/>
      <c r="BB1488" s="1242"/>
      <c r="BC1488" s="1242"/>
      <c r="BD1488" s="1242"/>
      <c r="BE1488" s="1242"/>
      <c r="BF1488" s="1242"/>
      <c r="BG1488" s="1242"/>
      <c r="BH1488" s="1242"/>
      <c r="BI1488" s="1242"/>
      <c r="BJ1488" s="1242"/>
      <c r="BK1488" s="1242"/>
      <c r="BL1488" s="1242"/>
      <c r="BM1488" s="1242"/>
      <c r="BN1488" s="1242"/>
      <c r="BO1488" s="1242"/>
      <c r="BP1488" s="1242"/>
      <c r="BQ1488" s="1242"/>
      <c r="BR1488" s="1242"/>
      <c r="BS1488" s="1242"/>
      <c r="BT1488" s="1242"/>
      <c r="BU1488" s="1242"/>
      <c r="BV1488" s="1242"/>
      <c r="BW1488" s="1242"/>
      <c r="BX1488" s="1242"/>
      <c r="BY1488" s="1242"/>
      <c r="BZ1488" s="1242"/>
      <c r="CA1488" s="1242"/>
      <c r="CB1488" s="1242"/>
      <c r="CC1488" s="1242"/>
      <c r="CD1488" s="1242"/>
      <c r="CE1488" s="1242"/>
      <c r="CF1488" s="1242"/>
      <c r="CG1488" s="1242"/>
      <c r="CH1488" s="1242"/>
      <c r="CI1488" s="1242"/>
      <c r="CJ1488" s="1242"/>
      <c r="CK1488" s="1242"/>
      <c r="CL1488" s="1242"/>
      <c r="CM1488" s="1242"/>
      <c r="CN1488" s="1242"/>
      <c r="CO1488" s="1242"/>
      <c r="CP1488" s="1242"/>
      <c r="CQ1488" s="1242"/>
      <c r="CR1488" s="1242"/>
      <c r="CS1488" s="1242"/>
      <c r="CT1488" s="1242"/>
      <c r="CU1488" s="1242"/>
      <c r="CV1488" s="1242"/>
      <c r="CW1488" s="1242"/>
      <c r="CX1488" s="1242"/>
      <c r="CY1488" s="1242"/>
      <c r="CZ1488" s="1242"/>
      <c r="DA1488" s="1242"/>
      <c r="DB1488" s="1242"/>
      <c r="DC1488" s="1242"/>
      <c r="DD1488" s="1242"/>
      <c r="DE1488" s="1242"/>
      <c r="DF1488" s="1242"/>
      <c r="DG1488" s="1242"/>
      <c r="DH1488" s="1242"/>
      <c r="DI1488" s="1242"/>
      <c r="DJ1488" s="1242"/>
      <c r="DK1488" s="1242"/>
      <c r="DL1488" s="1242"/>
      <c r="DM1488" s="1242"/>
      <c r="DN1488" s="1242"/>
      <c r="DO1488" s="1242"/>
      <c r="DP1488" s="1242"/>
      <c r="DQ1488" s="1242"/>
      <c r="DR1488" s="1242"/>
      <c r="DS1488" s="1242"/>
      <c r="DT1488" s="1242"/>
      <c r="DU1488" s="1242"/>
      <c r="DV1488" s="1242"/>
      <c r="DW1488" s="1242"/>
      <c r="DX1488" s="1242"/>
      <c r="DY1488" s="1242"/>
      <c r="DZ1488" s="1242"/>
      <c r="EA1488" s="1242"/>
      <c r="EB1488" s="1242"/>
      <c r="EC1488" s="1242"/>
      <c r="ED1488" s="1242"/>
      <c r="EE1488" s="1242"/>
      <c r="EF1488" s="1242"/>
      <c r="EG1488" s="1242"/>
      <c r="EH1488" s="1242"/>
      <c r="EI1488" s="1242"/>
      <c r="EJ1488" s="1242"/>
      <c r="EK1488" s="1242"/>
      <c r="EL1488" s="1242"/>
      <c r="EM1488" s="1242"/>
      <c r="EN1488" s="1242"/>
      <c r="EO1488" s="1242"/>
      <c r="EP1488" s="1242"/>
      <c r="EQ1488" s="1242"/>
      <c r="ER1488" s="1242"/>
      <c r="ES1488" s="1242"/>
      <c r="ET1488" s="1242"/>
      <c r="EU1488" s="1242"/>
      <c r="EV1488" s="1242"/>
      <c r="EW1488" s="1242"/>
      <c r="EX1488" s="1242"/>
      <c r="EY1488" s="1242"/>
      <c r="EZ1488" s="1242"/>
      <c r="FA1488" s="1242"/>
      <c r="FB1488" s="1242"/>
      <c r="FC1488" s="1242"/>
      <c r="FD1488" s="937"/>
    </row>
    <row r="1489" spans="2:160" s="920" customFormat="1" ht="9.9499999999999993" customHeight="1">
      <c r="B1489" s="2345" t="s">
        <v>3645</v>
      </c>
      <c r="C1489" s="2344"/>
      <c r="D1489" s="2344"/>
      <c r="E1489" s="2344"/>
      <c r="J1489" s="936"/>
      <c r="K1489" s="939"/>
      <c r="L1489" s="939"/>
      <c r="M1489" s="939"/>
      <c r="N1489" s="939"/>
      <c r="O1489" s="939"/>
      <c r="P1489" s="939"/>
      <c r="Q1489" s="939"/>
      <c r="R1489" s="939"/>
      <c r="S1489" s="939"/>
      <c r="T1489" s="939"/>
      <c r="U1489" s="939"/>
      <c r="V1489" s="939"/>
      <c r="W1489" s="939"/>
      <c r="X1489" s="939"/>
      <c r="Y1489" s="939"/>
      <c r="Z1489" s="939"/>
      <c r="AA1489" s="939"/>
      <c r="AB1489" s="939"/>
      <c r="AC1489" s="939"/>
      <c r="AD1489" s="939"/>
      <c r="AE1489" s="939"/>
      <c r="AF1489" s="939"/>
      <c r="AG1489" s="939"/>
      <c r="AH1489" s="939"/>
      <c r="AI1489" s="939"/>
      <c r="AJ1489" s="939"/>
      <c r="AK1489" s="939"/>
      <c r="AL1489" s="939"/>
      <c r="AM1489" s="939"/>
      <c r="AN1489" s="939"/>
      <c r="AO1489" s="939"/>
      <c r="AP1489" s="939"/>
      <c r="AQ1489" s="939"/>
      <c r="AR1489" s="939"/>
      <c r="AS1489" s="939"/>
      <c r="AT1489" s="939"/>
      <c r="AU1489" s="939"/>
      <c r="AV1489" s="939"/>
      <c r="AW1489" s="939"/>
      <c r="AX1489" s="939"/>
      <c r="AY1489" s="939"/>
      <c r="AZ1489" s="939"/>
      <c r="BA1489" s="939"/>
      <c r="BB1489" s="939"/>
      <c r="BC1489" s="939"/>
      <c r="BD1489" s="939"/>
      <c r="BE1489" s="939"/>
      <c r="BF1489" s="939"/>
      <c r="BG1489" s="939"/>
      <c r="BH1489" s="939"/>
      <c r="BI1489" s="939"/>
      <c r="BJ1489" s="939"/>
      <c r="BK1489" s="939"/>
      <c r="BL1489" s="939"/>
      <c r="BM1489" s="939"/>
      <c r="BN1489" s="939"/>
      <c r="BO1489" s="939"/>
      <c r="BP1489" s="939"/>
      <c r="BQ1489" s="939"/>
      <c r="BR1489" s="939"/>
      <c r="BS1489" s="939"/>
      <c r="BT1489" s="939"/>
      <c r="BU1489" s="939"/>
      <c r="BV1489" s="939"/>
      <c r="BW1489" s="939"/>
      <c r="BX1489" s="939"/>
      <c r="BY1489" s="939"/>
      <c r="BZ1489" s="939"/>
      <c r="CA1489" s="939"/>
      <c r="CB1489" s="939"/>
      <c r="CC1489" s="939"/>
      <c r="CD1489" s="939"/>
      <c r="CE1489" s="939"/>
      <c r="CF1489" s="939"/>
      <c r="CG1489" s="939"/>
      <c r="CH1489" s="939"/>
      <c r="CI1489" s="939"/>
      <c r="CJ1489" s="939"/>
      <c r="CK1489" s="939"/>
      <c r="CL1489" s="939"/>
      <c r="CM1489" s="939"/>
      <c r="CN1489" s="939"/>
      <c r="CO1489" s="939"/>
      <c r="CP1489" s="939"/>
      <c r="CQ1489" s="939"/>
      <c r="CR1489" s="939"/>
      <c r="CS1489" s="939"/>
      <c r="CT1489" s="939"/>
      <c r="CU1489" s="939"/>
      <c r="CV1489" s="939"/>
      <c r="CW1489" s="939"/>
      <c r="CX1489" s="939"/>
      <c r="CY1489" s="939"/>
      <c r="CZ1489" s="939"/>
      <c r="DA1489" s="939"/>
      <c r="DB1489" s="939"/>
      <c r="DC1489" s="939"/>
      <c r="DD1489" s="939"/>
      <c r="DE1489" s="939"/>
      <c r="DF1489" s="939"/>
      <c r="DG1489" s="939"/>
      <c r="DH1489" s="939"/>
      <c r="DI1489" s="939"/>
      <c r="DJ1489" s="939"/>
      <c r="DK1489" s="939"/>
      <c r="DL1489" s="939"/>
      <c r="DM1489" s="939"/>
      <c r="DN1489" s="939"/>
      <c r="DO1489" s="939"/>
      <c r="DP1489" s="939"/>
      <c r="DQ1489" s="939"/>
      <c r="DR1489" s="939"/>
      <c r="DS1489" s="939"/>
      <c r="DT1489" s="939"/>
      <c r="DU1489" s="939"/>
      <c r="DV1489" s="939"/>
      <c r="DW1489" s="939"/>
      <c r="DX1489" s="939"/>
      <c r="DY1489" s="939"/>
      <c r="DZ1489" s="939"/>
      <c r="EA1489" s="939"/>
      <c r="EB1489" s="939"/>
      <c r="EC1489" s="939"/>
      <c r="ED1489" s="939"/>
      <c r="EE1489" s="939"/>
      <c r="EF1489" s="939"/>
      <c r="EG1489" s="939"/>
      <c r="EH1489" s="939"/>
      <c r="EI1489" s="939"/>
      <c r="EJ1489" s="939"/>
      <c r="EK1489" s="939"/>
      <c r="EL1489" s="939"/>
      <c r="EM1489" s="939"/>
      <c r="EN1489" s="939"/>
      <c r="EO1489" s="939"/>
      <c r="EP1489" s="939"/>
      <c r="EQ1489" s="939"/>
      <c r="ER1489" s="939"/>
      <c r="ES1489" s="939"/>
      <c r="ET1489" s="939"/>
      <c r="EU1489" s="939"/>
      <c r="EV1489" s="939"/>
      <c r="EW1489" s="939"/>
      <c r="EX1489" s="939"/>
      <c r="EY1489" s="939"/>
      <c r="EZ1489" s="939"/>
      <c r="FA1489" s="939"/>
      <c r="FB1489" s="939"/>
      <c r="FC1489" s="939"/>
      <c r="FD1489" s="940"/>
    </row>
    <row r="1490" spans="2:160" s="920" customFormat="1" ht="18.95" customHeight="1">
      <c r="B1490" s="2345" t="s">
        <v>3645</v>
      </c>
      <c r="C1490" s="2344"/>
      <c r="D1490" s="2344"/>
      <c r="E1490" s="2344"/>
      <c r="K1490" s="1052" t="s">
        <v>2255</v>
      </c>
    </row>
    <row r="1491" spans="2:160" s="920" customFormat="1" ht="18.95" customHeight="1">
      <c r="B1491" s="2345" t="s">
        <v>3645</v>
      </c>
      <c r="C1491" s="2344"/>
      <c r="D1491" s="2344"/>
      <c r="E1491" s="2344"/>
      <c r="K1491" s="1052" t="s">
        <v>3443</v>
      </c>
    </row>
    <row r="1492" spans="2:160" s="920" customFormat="1" ht="18.95" customHeight="1">
      <c r="B1492" s="2345" t="s">
        <v>3645</v>
      </c>
      <c r="C1492" s="2344"/>
      <c r="D1492" s="2344"/>
      <c r="E1492" s="2344"/>
      <c r="K1492" s="1052" t="s">
        <v>3442</v>
      </c>
    </row>
    <row r="1493" spans="2:160" s="920" customFormat="1" ht="18.95" customHeight="1">
      <c r="B1493" s="2345" t="s">
        <v>3645</v>
      </c>
      <c r="C1493" s="2344"/>
      <c r="D1493" s="2344"/>
      <c r="E1493" s="2344"/>
      <c r="K1493" s="1052" t="s">
        <v>3444</v>
      </c>
    </row>
    <row r="1494" spans="2:160" s="920" customFormat="1" ht="18.95" customHeight="1"/>
    <row r="1495" spans="2:160" s="920" customFormat="1" ht="18.95" customHeight="1"/>
    <row r="1496" spans="2:160" s="920" customFormat="1" ht="18.95" customHeight="1">
      <c r="I1496" s="924" t="s">
        <v>3120</v>
      </c>
      <c r="AG1496" s="920" t="s">
        <v>3722</v>
      </c>
    </row>
    <row r="1497" spans="2:160" s="920" customFormat="1" ht="18.95" customHeight="1"/>
    <row r="1498" spans="2:160" ht="5.0999999999999996" customHeight="1">
      <c r="H1498"/>
      <c r="I1498"/>
      <c r="J1498" s="2331"/>
      <c r="K1498" s="2326"/>
      <c r="L1498" s="2327"/>
      <c r="M1498" s="2327"/>
      <c r="N1498" s="2327"/>
      <c r="O1498" s="2327"/>
      <c r="P1498" s="2327"/>
      <c r="Q1498" s="2327"/>
      <c r="R1498" s="2327"/>
      <c r="S1498" s="2327"/>
      <c r="T1498" s="2327"/>
      <c r="U1498" s="2328"/>
      <c r="W1498" s="2331"/>
      <c r="X1498" s="2331"/>
      <c r="Y1498" s="2331"/>
      <c r="Z1498" s="920"/>
      <c r="AA1498" s="920"/>
      <c r="AB1498" s="920"/>
      <c r="AC1498" s="920"/>
      <c r="AD1498" s="920"/>
      <c r="AE1498" s="920"/>
      <c r="AF1498" s="920"/>
      <c r="AG1498" s="920"/>
      <c r="AH1498" s="920"/>
      <c r="AI1498" s="920"/>
      <c r="AJ1498" s="920"/>
      <c r="AK1498" s="920"/>
      <c r="AL1498" s="920"/>
      <c r="AM1498" s="920"/>
      <c r="AN1498" s="920"/>
      <c r="AZ1498" s="920"/>
      <c r="BA1498" s="920"/>
      <c r="BB1498" s="920"/>
      <c r="BC1498" s="920"/>
      <c r="BD1498" s="920"/>
      <c r="BE1498" s="920"/>
      <c r="BF1498" s="920"/>
      <c r="BG1498" s="920"/>
      <c r="BH1498" s="920"/>
      <c r="BI1498" s="920"/>
    </row>
    <row r="1499" spans="2:160" ht="18.95" customHeight="1">
      <c r="H1499"/>
      <c r="I1499"/>
      <c r="J1499" s="2331"/>
      <c r="K1499" s="907" t="s">
        <v>3644</v>
      </c>
      <c r="L1499" s="908"/>
      <c r="M1499" s="908"/>
      <c r="N1499" s="908"/>
      <c r="O1499" s="908"/>
      <c r="P1499" s="908"/>
      <c r="Q1499" s="908"/>
      <c r="R1499" s="908"/>
      <c r="S1499" s="908"/>
      <c r="T1499" s="908"/>
      <c r="U1499" s="909"/>
      <c r="V1499" s="920"/>
      <c r="AD1499" s="920"/>
      <c r="AE1499" s="920"/>
      <c r="AF1499" s="920"/>
      <c r="AG1499" s="920"/>
      <c r="AH1499" s="920"/>
      <c r="AI1499" s="920"/>
      <c r="AJ1499" s="920"/>
      <c r="AK1499" s="920"/>
      <c r="AL1499" s="920"/>
      <c r="AM1499" s="920"/>
      <c r="AN1499" s="920"/>
      <c r="AO1499" s="920"/>
      <c r="AS1499" s="920"/>
      <c r="AT1499" s="920"/>
      <c r="AU1499" s="920"/>
      <c r="AV1499" s="920"/>
      <c r="AW1499" s="920"/>
      <c r="AX1499" s="920"/>
      <c r="AY1499" s="920"/>
      <c r="AZ1499" s="920"/>
      <c r="BA1499" s="920"/>
      <c r="BB1499" s="920"/>
      <c r="BC1499" s="920"/>
      <c r="BD1499" s="920"/>
    </row>
    <row r="1500" spans="2:160" ht="9.9499999999999993" customHeight="1">
      <c r="H1500"/>
      <c r="I1500"/>
      <c r="J1500" s="916"/>
      <c r="K1500" s="2331"/>
      <c r="L1500" s="2331"/>
      <c r="M1500" s="2331"/>
      <c r="N1500" s="2331"/>
      <c r="O1500" s="2331"/>
      <c r="P1500" s="2331"/>
      <c r="Q1500" s="2331"/>
      <c r="R1500" s="2331"/>
      <c r="S1500" s="2331"/>
      <c r="T1500" s="2331"/>
      <c r="U1500" s="2331"/>
      <c r="V1500" s="1316"/>
      <c r="W1500" s="1317"/>
      <c r="X1500" s="1317"/>
      <c r="Y1500" s="1317"/>
      <c r="Z1500" s="1316"/>
      <c r="AA1500" s="1316"/>
      <c r="AB1500" s="1316"/>
      <c r="AC1500" s="1316"/>
      <c r="AD1500" s="1316"/>
      <c r="AE1500" s="1316"/>
      <c r="AF1500" s="1316"/>
      <c r="AG1500" s="1316"/>
      <c r="AH1500" s="1316"/>
      <c r="AI1500" s="1316"/>
      <c r="AJ1500" s="1316"/>
      <c r="AK1500" s="1316"/>
      <c r="AL1500" s="1316"/>
      <c r="AM1500" s="1316"/>
      <c r="AN1500" s="1316"/>
      <c r="AO1500" s="1316"/>
      <c r="AP1500" s="1316"/>
      <c r="AQ1500" s="1316"/>
      <c r="AR1500" s="1316"/>
      <c r="AS1500" s="1316"/>
      <c r="AT1500" s="1316"/>
      <c r="AU1500" s="1316"/>
      <c r="AV1500" s="942"/>
      <c r="AW1500" s="920"/>
      <c r="AX1500" s="920"/>
      <c r="AY1500" s="920"/>
      <c r="AZ1500" s="920"/>
      <c r="BA1500" s="920"/>
      <c r="BB1500" s="920"/>
      <c r="BC1500" s="920"/>
      <c r="BD1500" s="920"/>
      <c r="BE1500" s="920"/>
      <c r="BF1500" s="920"/>
      <c r="BG1500" s="920"/>
    </row>
    <row r="1501" spans="2:160" ht="18.95" customHeight="1">
      <c r="J1501" s="935"/>
      <c r="K1501" s="2325" t="s">
        <v>1630</v>
      </c>
      <c r="L1501" s="938"/>
      <c r="M1501" s="938"/>
      <c r="O1501" s="1154" t="s">
        <v>3664</v>
      </c>
      <c r="P1501" s="1155"/>
      <c r="Q1501" s="1155"/>
      <c r="R1501" s="1155"/>
      <c r="S1501" s="1156"/>
      <c r="T1501" s="946" t="s">
        <v>1115</v>
      </c>
      <c r="U1501" s="486" t="s">
        <v>737</v>
      </c>
      <c r="V1501" s="486" t="s">
        <v>2318</v>
      </c>
      <c r="AC1501" s="910" t="s">
        <v>3058</v>
      </c>
      <c r="AD1501" s="958"/>
      <c r="AE1501" s="958"/>
      <c r="AF1501" s="2010" t="s">
        <v>2290</v>
      </c>
      <c r="AG1501" s="2011"/>
      <c r="AH1501" s="2011"/>
      <c r="AI1501" s="2011"/>
      <c r="AJ1501" s="2012"/>
      <c r="AM1501" s="920"/>
      <c r="AN1501" s="926" t="s">
        <v>1544</v>
      </c>
      <c r="AO1501" s="927"/>
      <c r="AP1501" s="928"/>
      <c r="AQ1501" s="926" t="s">
        <v>1623</v>
      </c>
      <c r="AR1501" s="927"/>
      <c r="AS1501" s="928"/>
      <c r="AV1501" s="937"/>
      <c r="AW1501" s="920"/>
      <c r="AX1501" s="920"/>
      <c r="AY1501" s="920"/>
      <c r="AZ1501" s="920"/>
      <c r="BA1501" s="920"/>
      <c r="BB1501" s="920"/>
      <c r="BC1501" s="920"/>
      <c r="BD1501" s="920"/>
      <c r="BE1501" s="920"/>
      <c r="BF1501" s="920"/>
      <c r="BG1501" s="920"/>
    </row>
    <row r="1502" spans="2:160" ht="9.9499999999999993" customHeight="1">
      <c r="J1502" s="935"/>
      <c r="K1502" s="2325"/>
      <c r="L1502" s="920"/>
      <c r="M1502" s="920"/>
      <c r="N1502" s="920"/>
      <c r="O1502" s="920"/>
      <c r="P1502" s="920"/>
      <c r="Q1502" s="920"/>
      <c r="R1502" s="920"/>
      <c r="S1502" s="920"/>
      <c r="T1502" s="920"/>
      <c r="U1502" s="920"/>
      <c r="V1502" s="920"/>
      <c r="W1502" s="920"/>
      <c r="X1502" s="920"/>
      <c r="Y1502" s="920"/>
      <c r="Z1502" s="920"/>
      <c r="AA1502" s="920"/>
      <c r="AB1502" s="920"/>
      <c r="AC1502" s="920"/>
      <c r="AD1502" s="920"/>
      <c r="AE1502" s="920"/>
      <c r="AF1502" s="920"/>
      <c r="AG1502" s="920"/>
      <c r="AH1502" s="920"/>
      <c r="AI1502" s="920"/>
      <c r="AJ1502" s="920"/>
      <c r="AK1502" s="920"/>
      <c r="AL1502" s="920"/>
      <c r="AM1502" s="920"/>
      <c r="AN1502" s="920"/>
      <c r="AO1502" s="920"/>
      <c r="AP1502" s="920"/>
      <c r="AQ1502" s="920"/>
      <c r="AR1502" s="920"/>
      <c r="AS1502" s="920"/>
      <c r="AT1502" s="920"/>
      <c r="AU1502" s="920"/>
      <c r="AV1502" s="937"/>
      <c r="AW1502" s="920"/>
      <c r="AX1502" s="920"/>
      <c r="AY1502" s="920"/>
      <c r="AZ1502" s="920"/>
      <c r="BA1502" s="920"/>
      <c r="BB1502" s="920"/>
      <c r="BC1502" s="920"/>
      <c r="BD1502" s="920"/>
      <c r="BE1502" s="920"/>
      <c r="BF1502" s="920"/>
      <c r="BG1502" s="920"/>
    </row>
    <row r="1503" spans="2:160" s="920" customFormat="1" ht="18.95" customHeight="1">
      <c r="J1503" s="935"/>
      <c r="K1503" s="949" t="s">
        <v>1542</v>
      </c>
      <c r="L1503" s="938"/>
      <c r="M1503" s="938"/>
      <c r="O1503" s="982" t="s">
        <v>1521</v>
      </c>
      <c r="P1503" s="983"/>
      <c r="Q1503" s="983"/>
      <c r="R1503" s="983"/>
      <c r="S1503" s="983"/>
      <c r="T1503" s="986" t="s">
        <v>912</v>
      </c>
      <c r="U1503" s="910" t="s">
        <v>1627</v>
      </c>
      <c r="V1503" s="981"/>
      <c r="W1503" s="938"/>
      <c r="X1503" s="982" t="s">
        <v>1521</v>
      </c>
      <c r="Y1503" s="983"/>
      <c r="Z1503" s="983"/>
      <c r="AA1503" s="983"/>
      <c r="AB1503" s="986" t="s">
        <v>912</v>
      </c>
      <c r="AC1503" s="910" t="s">
        <v>1656</v>
      </c>
      <c r="AD1503" s="981"/>
      <c r="AE1503" s="938"/>
      <c r="AF1503" s="982" t="s">
        <v>1521</v>
      </c>
      <c r="AG1503" s="983"/>
      <c r="AH1503" s="983"/>
      <c r="AI1503" s="983"/>
      <c r="AJ1503" s="986" t="s">
        <v>912</v>
      </c>
      <c r="AK1503" s="910" t="s">
        <v>1789</v>
      </c>
      <c r="AL1503" s="981"/>
      <c r="AM1503" s="938"/>
      <c r="AN1503" s="982" t="s">
        <v>1521</v>
      </c>
      <c r="AO1503" s="983"/>
      <c r="AP1503" s="983"/>
      <c r="AQ1503" s="983"/>
      <c r="AR1503" s="946" t="s">
        <v>1115</v>
      </c>
      <c r="AV1503" s="937"/>
    </row>
    <row r="1504" spans="2:160" s="920" customFormat="1" ht="9.9499999999999993" customHeight="1">
      <c r="J1504" s="935"/>
      <c r="K1504" s="2325"/>
      <c r="AV1504" s="937"/>
    </row>
    <row r="1505" spans="7:114" s="920" customFormat="1" ht="18.95" customHeight="1">
      <c r="J1505" s="935"/>
      <c r="K1505" s="949" t="s">
        <v>1522</v>
      </c>
      <c r="L1505" s="752"/>
      <c r="M1505" s="752"/>
      <c r="N1505" s="752"/>
      <c r="O1505" s="2868" t="s">
        <v>3410</v>
      </c>
      <c r="P1505" s="2869"/>
      <c r="Q1505" s="2870"/>
      <c r="R1505" s="946" t="s">
        <v>1115</v>
      </c>
      <c r="S1505" s="2865" t="s">
        <v>1523</v>
      </c>
      <c r="T1505" s="2866"/>
      <c r="U1505" s="2867"/>
      <c r="V1505" s="946" t="s">
        <v>1115</v>
      </c>
      <c r="W1505" s="2865" t="s">
        <v>1524</v>
      </c>
      <c r="X1505" s="2866"/>
      <c r="Y1505" s="2867"/>
      <c r="Z1505" s="946" t="s">
        <v>1115</v>
      </c>
      <c r="AB1505" s="1256" t="s">
        <v>3119</v>
      </c>
      <c r="AC1505" s="1056"/>
      <c r="AD1505" s="1056"/>
      <c r="AE1505" s="1056"/>
      <c r="AF1505" s="982" t="s">
        <v>1848</v>
      </c>
      <c r="AG1505" s="983"/>
      <c r="AH1505" s="983"/>
      <c r="AI1505" s="983"/>
      <c r="AJ1505" s="984"/>
      <c r="AK1505" s="1452" t="s">
        <v>2364</v>
      </c>
      <c r="AL1505" s="1056"/>
      <c r="AM1505" s="1056"/>
      <c r="AN1505" s="982" t="s">
        <v>1848</v>
      </c>
      <c r="AO1505" s="983"/>
      <c r="AP1505" s="983"/>
      <c r="AQ1505" s="983"/>
      <c r="AR1505" s="984"/>
      <c r="AV1505" s="937"/>
    </row>
    <row r="1506" spans="7:114" s="920" customFormat="1" ht="9.9499999999999993" customHeight="1">
      <c r="J1506" s="935"/>
      <c r="AV1506" s="937"/>
    </row>
    <row r="1507" spans="7:114" s="920" customFormat="1" ht="18.95" customHeight="1">
      <c r="J1507" s="935"/>
      <c r="K1507" s="2880" t="s">
        <v>1559</v>
      </c>
      <c r="L1507" s="2810" t="s">
        <v>3119</v>
      </c>
      <c r="M1507" s="2882"/>
      <c r="N1507" s="2882"/>
      <c r="O1507" s="2812"/>
      <c r="P1507" s="2810" t="s">
        <v>2364</v>
      </c>
      <c r="Q1507" s="2882"/>
      <c r="R1507" s="2882"/>
      <c r="S1507" s="2812"/>
      <c r="T1507" s="966" t="s">
        <v>2147</v>
      </c>
      <c r="U1507" s="1361"/>
      <c r="V1507" s="930"/>
      <c r="W1507" s="930"/>
      <c r="X1507" s="930"/>
      <c r="Y1507" s="930"/>
      <c r="Z1507" s="930"/>
      <c r="AA1507" s="930"/>
      <c r="AB1507" s="931"/>
      <c r="AC1507" s="929" t="s">
        <v>1586</v>
      </c>
      <c r="AD1507" s="930"/>
      <c r="AE1507" s="930"/>
      <c r="AF1507" s="930"/>
      <c r="AG1507" s="930"/>
      <c r="AH1507" s="930"/>
      <c r="AI1507" s="930"/>
      <c r="AJ1507" s="930"/>
      <c r="AK1507" s="930"/>
      <c r="AL1507" s="931"/>
      <c r="AM1507" s="930"/>
      <c r="AN1507" s="931"/>
      <c r="AO1507" s="930"/>
      <c r="AP1507" s="931"/>
      <c r="AQ1507" s="1157" t="s">
        <v>1775</v>
      </c>
      <c r="AR1507" s="1158"/>
      <c r="AS1507" s="1159"/>
      <c r="AT1507" s="2833" t="s">
        <v>3441</v>
      </c>
      <c r="AU1507" s="2834"/>
      <c r="AV1507" s="937"/>
    </row>
    <row r="1508" spans="7:114" s="920" customFormat="1" ht="18.95" customHeight="1">
      <c r="J1508" s="935"/>
      <c r="K1508" s="3016"/>
      <c r="L1508" s="3031"/>
      <c r="M1508" s="2840"/>
      <c r="N1508" s="2840"/>
      <c r="O1508" s="2841"/>
      <c r="P1508" s="3031"/>
      <c r="Q1508" s="2840"/>
      <c r="R1508" s="2840"/>
      <c r="S1508" s="2841"/>
      <c r="T1508" s="929" t="s">
        <v>3412</v>
      </c>
      <c r="U1508" s="930"/>
      <c r="V1508" s="930"/>
      <c r="W1508" s="929" t="s">
        <v>2138</v>
      </c>
      <c r="X1508" s="930"/>
      <c r="Y1508" s="930"/>
      <c r="Z1508" s="929" t="s">
        <v>2139</v>
      </c>
      <c r="AA1508" s="930"/>
      <c r="AB1508" s="931"/>
      <c r="AC1508" s="929" t="s">
        <v>699</v>
      </c>
      <c r="AD1508" s="930"/>
      <c r="AE1508" s="930"/>
      <c r="AF1508" s="931"/>
      <c r="AG1508" s="929" t="s">
        <v>700</v>
      </c>
      <c r="AH1508" s="930"/>
      <c r="AI1508" s="931"/>
      <c r="AJ1508" s="929" t="s">
        <v>1697</v>
      </c>
      <c r="AK1508" s="930"/>
      <c r="AL1508" s="930"/>
      <c r="AM1508" s="930"/>
      <c r="AN1508" s="931"/>
      <c r="AO1508" s="966" t="s">
        <v>1771</v>
      </c>
      <c r="AP1508" s="968"/>
      <c r="AQ1508" s="1227" t="s">
        <v>1847</v>
      </c>
      <c r="AR1508" s="1160"/>
      <c r="AS1508" s="1161"/>
      <c r="AT1508" s="2837"/>
      <c r="AU1508" s="2838"/>
      <c r="AV1508" s="937"/>
    </row>
    <row r="1509" spans="7:114" s="920" customFormat="1" ht="18.95" customHeight="1">
      <c r="J1509" s="935"/>
      <c r="K1509" s="1163" t="s">
        <v>737</v>
      </c>
      <c r="L1509" s="982" t="s">
        <v>1867</v>
      </c>
      <c r="M1509" s="983"/>
      <c r="N1509" s="983"/>
      <c r="O1509" s="984"/>
      <c r="P1509" s="982" t="s">
        <v>1848</v>
      </c>
      <c r="Q1509" s="983"/>
      <c r="R1509" s="983"/>
      <c r="S1509" s="984"/>
      <c r="T1509" s="1388" t="s">
        <v>3410</v>
      </c>
      <c r="U1509" s="955"/>
      <c r="V1509" s="955"/>
      <c r="W1509" s="954" t="s">
        <v>1523</v>
      </c>
      <c r="X1509" s="955"/>
      <c r="Y1509" s="955"/>
      <c r="Z1509" s="954" t="s">
        <v>1524</v>
      </c>
      <c r="AA1509" s="955"/>
      <c r="AB1509" s="971"/>
      <c r="AC1509" s="982" t="s">
        <v>1689</v>
      </c>
      <c r="AD1509" s="983"/>
      <c r="AE1509" s="983"/>
      <c r="AF1509" s="983"/>
      <c r="AG1509" s="1080">
        <v>241657</v>
      </c>
      <c r="AH1509" s="983"/>
      <c r="AI1509" s="984"/>
      <c r="AJ1509" s="1080" t="s">
        <v>1691</v>
      </c>
      <c r="AK1509" s="983"/>
      <c r="AL1509" s="983"/>
      <c r="AM1509" s="983"/>
      <c r="AN1509" s="984"/>
      <c r="AO1509" s="982" t="s">
        <v>1772</v>
      </c>
      <c r="AP1509" s="984"/>
      <c r="AQ1509" s="1029">
        <v>10</v>
      </c>
      <c r="AR1509" s="1027"/>
      <c r="AS1509" s="1028"/>
      <c r="AT1509" s="1319" t="s">
        <v>2524</v>
      </c>
      <c r="AU1509" s="960"/>
      <c r="AV1509" s="937"/>
    </row>
    <row r="1510" spans="7:114" s="920" customFormat="1" ht="18.95" customHeight="1">
      <c r="J1510" s="935"/>
      <c r="K1510" s="1163" t="s">
        <v>737</v>
      </c>
      <c r="L1510" s="982" t="s">
        <v>1867</v>
      </c>
      <c r="M1510" s="983"/>
      <c r="N1510" s="983"/>
      <c r="O1510" s="984"/>
      <c r="P1510" s="982" t="s">
        <v>1849</v>
      </c>
      <c r="Q1510" s="983"/>
      <c r="R1510" s="983"/>
      <c r="S1510" s="984"/>
      <c r="T1510" s="1388" t="s">
        <v>3410</v>
      </c>
      <c r="U1510" s="955"/>
      <c r="V1510" s="955"/>
      <c r="W1510" s="954" t="s">
        <v>1523</v>
      </c>
      <c r="X1510" s="955"/>
      <c r="Y1510" s="955"/>
      <c r="Z1510" s="954" t="s">
        <v>1524</v>
      </c>
      <c r="AA1510" s="955"/>
      <c r="AB1510" s="971"/>
      <c r="AC1510" s="982" t="s">
        <v>1689</v>
      </c>
      <c r="AD1510" s="983"/>
      <c r="AE1510" s="983"/>
      <c r="AF1510" s="983"/>
      <c r="AG1510" s="1080">
        <v>241657</v>
      </c>
      <c r="AH1510" s="983"/>
      <c r="AI1510" s="984"/>
      <c r="AJ1510" s="1080" t="s">
        <v>1691</v>
      </c>
      <c r="AK1510" s="983"/>
      <c r="AL1510" s="983"/>
      <c r="AM1510" s="983"/>
      <c r="AN1510" s="984"/>
      <c r="AO1510" s="982" t="s">
        <v>1773</v>
      </c>
      <c r="AP1510" s="984"/>
      <c r="AQ1510" s="1029">
        <v>10</v>
      </c>
      <c r="AR1510" s="1027"/>
      <c r="AS1510" s="1028"/>
      <c r="AT1510" s="1319" t="s">
        <v>2524</v>
      </c>
      <c r="AU1510" s="960"/>
      <c r="AV1510" s="937"/>
    </row>
    <row r="1511" spans="7:114" s="920" customFormat="1" ht="5.0999999999999996" customHeight="1">
      <c r="J1511" s="935"/>
      <c r="AV1511" s="937"/>
    </row>
    <row r="1512" spans="7:114" s="920" customFormat="1" ht="5.0999999999999996" customHeight="1">
      <c r="J1512" s="935"/>
      <c r="K1512" s="1242"/>
      <c r="L1512" s="1242"/>
      <c r="M1512" s="1242"/>
      <c r="N1512" s="1242"/>
      <c r="O1512" s="1242"/>
      <c r="P1512" s="1242"/>
      <c r="Q1512" s="1242"/>
      <c r="R1512" s="1242"/>
      <c r="S1512" s="1242"/>
      <c r="T1512" s="1242"/>
      <c r="U1512" s="1242"/>
      <c r="V1512" s="1242"/>
      <c r="W1512" s="1242"/>
      <c r="X1512" s="1242"/>
      <c r="Y1512" s="1242"/>
      <c r="Z1512" s="1242"/>
      <c r="AA1512" s="1242"/>
      <c r="AB1512" s="1242"/>
      <c r="AC1512" s="1242"/>
      <c r="AD1512" s="1242"/>
      <c r="AE1512" s="1242"/>
      <c r="AF1512" s="1242"/>
      <c r="AG1512" s="1242"/>
      <c r="AH1512" s="1242"/>
      <c r="AI1512" s="1242"/>
      <c r="AJ1512" s="1242"/>
      <c r="AK1512" s="1242"/>
      <c r="AL1512" s="1242"/>
      <c r="AM1512" s="1242"/>
      <c r="AN1512" s="1242"/>
      <c r="AO1512" s="1242"/>
      <c r="AP1512" s="1242"/>
      <c r="AQ1512" s="977"/>
      <c r="AR1512" s="977"/>
      <c r="AS1512" s="977"/>
      <c r="AT1512" s="1242"/>
      <c r="AU1512" s="1242"/>
      <c r="AV1512" s="937"/>
    </row>
    <row r="1513" spans="7:114" s="920" customFormat="1" ht="18.95" customHeight="1">
      <c r="J1513" s="935"/>
      <c r="K1513" s="1242"/>
      <c r="L1513" s="1242"/>
      <c r="M1513" s="1242"/>
      <c r="N1513" s="1242"/>
      <c r="O1513" s="1242"/>
      <c r="P1513" s="1242"/>
      <c r="Q1513" s="1242"/>
      <c r="R1513" s="1242"/>
      <c r="S1513" s="1242"/>
      <c r="T1513" s="1242"/>
      <c r="U1513" s="1242"/>
      <c r="V1513" s="1242"/>
      <c r="W1513" s="1242"/>
      <c r="X1513" s="1242"/>
      <c r="Y1513" s="1242"/>
      <c r="Z1513" s="1242"/>
      <c r="AA1513" s="1242"/>
      <c r="AB1513" s="1242"/>
      <c r="AC1513" s="1242"/>
      <c r="AD1513" s="1242"/>
      <c r="AE1513" s="1242"/>
      <c r="AF1513" s="1242"/>
      <c r="AG1513" s="1242"/>
      <c r="AH1513" s="1242"/>
      <c r="AI1513" s="1242"/>
      <c r="AJ1513" s="1242"/>
      <c r="AK1513" s="1242"/>
      <c r="AL1513" s="1242"/>
      <c r="AM1513" s="1242"/>
      <c r="AN1513" s="1217" t="s">
        <v>2303</v>
      </c>
      <c r="AO1513" s="1217"/>
      <c r="AP1513" s="1242"/>
      <c r="AQ1513" s="1239">
        <f>AQ1510+AQ1509</f>
        <v>20</v>
      </c>
      <c r="AR1513" s="1240"/>
      <c r="AS1513" s="1241"/>
      <c r="AT1513" s="1242" t="s">
        <v>3641</v>
      </c>
      <c r="AU1513" s="1217" t="s">
        <v>3642</v>
      </c>
      <c r="AV1513" s="937"/>
    </row>
    <row r="1514" spans="7:114" s="920" customFormat="1" ht="5.0999999999999996" customHeight="1">
      <c r="J1514" s="935"/>
      <c r="K1514" s="1242"/>
      <c r="L1514" s="1242"/>
      <c r="M1514" s="1242"/>
      <c r="N1514" s="1242"/>
      <c r="O1514" s="1242"/>
      <c r="P1514" s="1242"/>
      <c r="Q1514" s="1242"/>
      <c r="R1514" s="1242"/>
      <c r="S1514" s="1242"/>
      <c r="T1514" s="1242"/>
      <c r="U1514" s="1242"/>
      <c r="V1514" s="1242"/>
      <c r="W1514" s="1242"/>
      <c r="X1514" s="1242"/>
      <c r="Y1514" s="1242"/>
      <c r="Z1514" s="1242"/>
      <c r="AA1514" s="1242"/>
      <c r="AB1514" s="1242"/>
      <c r="AC1514" s="1242"/>
      <c r="AD1514" s="1242"/>
      <c r="AE1514" s="1242"/>
      <c r="AF1514" s="1242"/>
      <c r="AG1514" s="1242"/>
      <c r="AH1514" s="1242"/>
      <c r="AI1514" s="1242"/>
      <c r="AJ1514" s="1242"/>
      <c r="AK1514" s="1242"/>
      <c r="AL1514" s="1242"/>
      <c r="AM1514" s="1242"/>
      <c r="AN1514" s="1242"/>
      <c r="AO1514" s="1242"/>
      <c r="AP1514" s="1242"/>
      <c r="AQ1514" s="977"/>
      <c r="AR1514" s="977"/>
      <c r="AS1514" s="977"/>
      <c r="AT1514" s="1242"/>
      <c r="AU1514" s="1242"/>
      <c r="AV1514" s="937"/>
    </row>
    <row r="1515" spans="7:114" s="920" customFormat="1" ht="9.9499999999999993" customHeight="1">
      <c r="J1515" s="936"/>
      <c r="K1515" s="939"/>
      <c r="L1515" s="939"/>
      <c r="M1515" s="939"/>
      <c r="N1515" s="939"/>
      <c r="O1515" s="939"/>
      <c r="P1515" s="939"/>
      <c r="Q1515" s="939"/>
      <c r="R1515" s="939"/>
      <c r="S1515" s="939"/>
      <c r="T1515" s="939"/>
      <c r="U1515" s="939"/>
      <c r="V1515" s="939"/>
      <c r="W1515" s="939"/>
      <c r="X1515" s="939"/>
      <c r="Y1515" s="939"/>
      <c r="Z1515" s="939"/>
      <c r="AA1515" s="939"/>
      <c r="AB1515" s="939"/>
      <c r="AC1515" s="939"/>
      <c r="AD1515" s="939"/>
      <c r="AE1515" s="939"/>
      <c r="AF1515" s="939"/>
      <c r="AG1515" s="939"/>
      <c r="AH1515" s="939"/>
      <c r="AI1515" s="939"/>
      <c r="AJ1515" s="939"/>
      <c r="AK1515" s="939"/>
      <c r="AL1515" s="939"/>
      <c r="AM1515" s="939"/>
      <c r="AN1515" s="939"/>
      <c r="AO1515" s="939"/>
      <c r="AP1515" s="939"/>
      <c r="AQ1515" s="939"/>
      <c r="AR1515" s="939"/>
      <c r="AS1515" s="939"/>
      <c r="AT1515" s="939"/>
      <c r="AU1515" s="939"/>
      <c r="AV1515" s="940"/>
    </row>
    <row r="1516" spans="7:114" s="920" customFormat="1" ht="18.95" customHeight="1">
      <c r="K1516" s="1052"/>
    </row>
    <row r="1517" spans="7:114" s="920" customFormat="1" ht="18.95" customHeight="1">
      <c r="K1517" s="1052"/>
    </row>
    <row r="1518" spans="7:114" s="920" customFormat="1" ht="18.95" customHeight="1">
      <c r="G1518" s="488"/>
      <c r="H1518" s="488"/>
      <c r="I1518" s="924" t="s">
        <v>3663</v>
      </c>
      <c r="J1518" s="488"/>
      <c r="K1518" s="488"/>
      <c r="L1518" s="488"/>
      <c r="M1518" s="488"/>
      <c r="N1518" s="488"/>
      <c r="O1518" s="488"/>
      <c r="P1518" s="488"/>
      <c r="Q1518" s="488"/>
      <c r="R1518" s="488"/>
      <c r="S1518" s="488"/>
      <c r="T1518" s="488"/>
      <c r="U1518" s="488"/>
      <c r="V1518" s="488"/>
      <c r="W1518" s="488"/>
      <c r="X1518" s="488"/>
      <c r="Y1518" s="488"/>
      <c r="Z1518" s="488"/>
      <c r="AA1518" s="488"/>
      <c r="AB1518" s="488"/>
      <c r="AC1518" s="488"/>
      <c r="AD1518" s="1049"/>
      <c r="AE1518" s="488"/>
      <c r="AF1518" s="488"/>
      <c r="AG1518" s="488"/>
      <c r="AH1518" s="488"/>
      <c r="AI1518" s="488"/>
      <c r="AJ1518" s="488"/>
      <c r="AK1518" s="488"/>
      <c r="AL1518" s="488"/>
      <c r="AM1518" s="488"/>
      <c r="AN1518" s="488"/>
      <c r="AO1518" s="488"/>
      <c r="AP1518" s="488"/>
      <c r="AQ1518" s="488"/>
      <c r="AR1518" s="488"/>
      <c r="AS1518" s="488"/>
      <c r="AT1518" s="488"/>
      <c r="AU1518" s="488"/>
      <c r="AV1518" s="488"/>
      <c r="AW1518" s="488"/>
      <c r="AX1518" s="488"/>
      <c r="AY1518" s="488"/>
      <c r="AZ1518" s="488"/>
      <c r="BA1518" s="488"/>
      <c r="BB1518" s="488"/>
      <c r="BC1518" s="488"/>
      <c r="BD1518" s="488"/>
      <c r="BE1518" s="488"/>
      <c r="BF1518" s="488"/>
      <c r="BG1518" s="488"/>
      <c r="BH1518" s="488"/>
      <c r="BI1518" s="488"/>
      <c r="BJ1518" s="488"/>
      <c r="BK1518" s="488"/>
      <c r="BL1518" s="488"/>
      <c r="BM1518" s="488"/>
      <c r="BN1518" s="488"/>
      <c r="BO1518" s="488"/>
      <c r="BP1518" s="488"/>
      <c r="BQ1518" s="488"/>
      <c r="BR1518" s="488"/>
      <c r="BS1518" s="488"/>
      <c r="BT1518" s="488"/>
      <c r="BU1518" s="488"/>
      <c r="BV1518" s="488"/>
      <c r="BW1518" s="488"/>
      <c r="BX1518" s="488"/>
      <c r="BY1518" s="488"/>
      <c r="BZ1518" s="488"/>
      <c r="CA1518" s="488"/>
      <c r="CB1518" s="488"/>
      <c r="CC1518" s="488"/>
      <c r="CD1518" s="488"/>
      <c r="CE1518" s="488"/>
      <c r="CF1518" s="488"/>
      <c r="CG1518" s="488"/>
      <c r="CH1518" s="488"/>
      <c r="CI1518" s="488"/>
      <c r="CJ1518" s="488"/>
      <c r="CK1518" s="488"/>
      <c r="CL1518" s="488"/>
      <c r="CM1518" s="488"/>
      <c r="CN1518" s="488"/>
      <c r="CO1518" s="488"/>
      <c r="CP1518" s="488"/>
      <c r="CQ1518" s="488"/>
      <c r="CR1518" s="488"/>
      <c r="CS1518" s="488"/>
      <c r="CT1518" s="488"/>
      <c r="CU1518" s="488"/>
      <c r="CV1518" s="488"/>
      <c r="CW1518" s="488"/>
      <c r="CX1518" s="488"/>
      <c r="CY1518" s="488"/>
      <c r="CZ1518" s="488"/>
      <c r="DA1518" s="488"/>
      <c r="DB1518" s="488"/>
      <c r="DC1518" s="488"/>
      <c r="DD1518" s="488"/>
      <c r="DE1518" s="488"/>
      <c r="DF1518" s="488"/>
      <c r="DG1518" s="488"/>
    </row>
    <row r="1519" spans="7:114" s="920" customFormat="1" ht="18.95" customHeight="1">
      <c r="G1519" s="488"/>
      <c r="H1519" s="488"/>
      <c r="I1519" s="488"/>
      <c r="J1519" s="488"/>
      <c r="K1519" s="488"/>
      <c r="L1519" s="488"/>
      <c r="M1519" s="488"/>
      <c r="N1519" s="488"/>
      <c r="O1519" s="488"/>
      <c r="P1519" s="488"/>
      <c r="Q1519" s="488"/>
      <c r="R1519" s="488"/>
      <c r="S1519" s="488"/>
      <c r="T1519" s="488"/>
      <c r="U1519" s="488"/>
      <c r="V1519" s="488"/>
      <c r="W1519" s="488"/>
      <c r="X1519" s="488"/>
      <c r="Y1519" s="488"/>
      <c r="Z1519" s="488"/>
      <c r="AA1519" s="488"/>
      <c r="AB1519" s="488"/>
      <c r="AC1519" s="488"/>
      <c r="AD1519" s="488"/>
      <c r="AE1519" s="488"/>
      <c r="AF1519" s="488"/>
      <c r="AG1519" s="488"/>
      <c r="AH1519" s="488"/>
      <c r="AI1519" s="488"/>
      <c r="AJ1519" s="488"/>
      <c r="AK1519" s="488"/>
      <c r="AL1519" s="488"/>
      <c r="AM1519" s="488"/>
      <c r="AN1519" s="488"/>
      <c r="AO1519" s="488"/>
      <c r="AP1519" s="488"/>
      <c r="AQ1519" s="488"/>
      <c r="AR1519" s="488"/>
      <c r="AS1519" s="488"/>
      <c r="AT1519" s="488"/>
      <c r="AU1519" s="488"/>
      <c r="AV1519" s="488"/>
      <c r="AW1519" s="488"/>
      <c r="AX1519" s="488"/>
      <c r="AY1519" s="488"/>
      <c r="AZ1519" s="488"/>
      <c r="BA1519" s="488"/>
      <c r="BB1519" s="488"/>
      <c r="BC1519" s="488"/>
      <c r="BD1519" s="488"/>
      <c r="BE1519" s="488"/>
      <c r="BF1519" s="488"/>
      <c r="BG1519" s="488"/>
      <c r="BH1519" s="488"/>
      <c r="BI1519" s="488"/>
      <c r="BJ1519" s="488"/>
      <c r="BK1519" s="488"/>
      <c r="BL1519" s="488"/>
      <c r="BM1519" s="488"/>
      <c r="BN1519" s="488"/>
      <c r="BO1519" s="488"/>
      <c r="BP1519" s="488"/>
      <c r="BQ1519" s="488"/>
      <c r="BR1519" s="488"/>
      <c r="BS1519" s="488"/>
      <c r="BT1519" s="488"/>
      <c r="BU1519" s="488"/>
      <c r="BV1519" s="488"/>
      <c r="BW1519" s="488"/>
      <c r="BX1519" s="488"/>
      <c r="BY1519" s="488"/>
      <c r="BZ1519" s="488"/>
      <c r="CA1519" s="488"/>
      <c r="CB1519" s="488"/>
      <c r="CC1519" s="488"/>
      <c r="CD1519" s="488"/>
      <c r="CE1519" s="488"/>
      <c r="CF1519" s="488"/>
      <c r="CG1519" s="488"/>
      <c r="CH1519" s="488"/>
      <c r="CI1519" s="488"/>
      <c r="CJ1519" s="488"/>
      <c r="CK1519" s="488"/>
      <c r="CL1519" s="488"/>
      <c r="CM1519" s="488"/>
      <c r="CN1519" s="488"/>
      <c r="CO1519" s="488"/>
      <c r="CP1519" s="488"/>
      <c r="CQ1519" s="488"/>
      <c r="CR1519" s="488"/>
      <c r="CS1519" s="488"/>
      <c r="CT1519" s="488"/>
      <c r="CU1519" s="488"/>
      <c r="CV1519" s="488"/>
      <c r="CW1519" s="488"/>
      <c r="CX1519" s="488"/>
      <c r="CY1519" s="488"/>
      <c r="CZ1519" s="488"/>
      <c r="DA1519" s="488"/>
      <c r="DB1519" s="488"/>
      <c r="DC1519" s="488"/>
      <c r="DD1519" s="488"/>
      <c r="DE1519" s="488"/>
      <c r="DF1519" s="488"/>
      <c r="DG1519" s="488"/>
      <c r="DH1519" s="488"/>
      <c r="DI1519" s="488"/>
      <c r="DJ1519" s="488"/>
    </row>
    <row r="1520" spans="7:114" ht="5.0999999999999996" customHeight="1">
      <c r="I1520" s="2331"/>
      <c r="J1520" s="2326"/>
      <c r="K1520" s="2327"/>
      <c r="L1520" s="2327"/>
      <c r="M1520" s="2327"/>
      <c r="N1520" s="2327"/>
      <c r="O1520" s="2327"/>
      <c r="P1520" s="2327"/>
      <c r="Q1520" s="2327"/>
      <c r="R1520" s="2328"/>
    </row>
    <row r="1521" spans="7:111" ht="18.95" customHeight="1">
      <c r="I1521" s="2331"/>
      <c r="J1521" s="1953" t="s">
        <v>3616</v>
      </c>
      <c r="K1521" s="908"/>
      <c r="L1521" s="908"/>
      <c r="M1521" s="908"/>
      <c r="N1521" s="908"/>
      <c r="O1521" s="908"/>
      <c r="P1521" s="908"/>
      <c r="Q1521" s="908"/>
      <c r="R1521" s="909"/>
    </row>
    <row r="1522" spans="7:111" ht="9.9499999999999993" customHeight="1">
      <c r="I1522" s="916"/>
      <c r="J1522" s="2331"/>
      <c r="K1522" s="2331"/>
      <c r="L1522" s="2331"/>
      <c r="M1522" s="2331"/>
      <c r="N1522" s="2331"/>
      <c r="O1522" s="2331"/>
      <c r="P1522" s="2331"/>
      <c r="Q1522" s="920"/>
      <c r="R1522" s="920"/>
      <c r="S1522" s="941"/>
      <c r="T1522" s="941"/>
      <c r="U1522" s="941"/>
      <c r="V1522" s="941"/>
      <c r="W1522" s="941"/>
      <c r="X1522" s="941"/>
      <c r="Y1522" s="941"/>
      <c r="Z1522" s="941"/>
      <c r="AA1522" s="941"/>
      <c r="AB1522" s="941"/>
      <c r="AC1522" s="941"/>
      <c r="AD1522" s="941"/>
      <c r="AE1522" s="941"/>
      <c r="AF1522" s="941"/>
      <c r="AG1522" s="941"/>
      <c r="AH1522" s="941"/>
      <c r="AI1522" s="941"/>
      <c r="AJ1522" s="941"/>
      <c r="AK1522" s="941"/>
      <c r="AL1522" s="941"/>
      <c r="AM1522" s="941"/>
      <c r="AN1522" s="941"/>
      <c r="AO1522" s="941"/>
      <c r="AP1522" s="941"/>
      <c r="AQ1522" s="941"/>
      <c r="AR1522" s="941"/>
      <c r="AS1522" s="941"/>
      <c r="AT1522" s="941"/>
      <c r="AU1522" s="941"/>
      <c r="AV1522" s="941"/>
      <c r="AW1522" s="941"/>
      <c r="AX1522" s="941"/>
      <c r="AY1522" s="941"/>
      <c r="AZ1522" s="941"/>
      <c r="BA1522" s="941"/>
      <c r="BB1522" s="941"/>
      <c r="BC1522" s="941"/>
      <c r="BD1522" s="941"/>
      <c r="BE1522" s="941"/>
      <c r="BF1522" s="941"/>
      <c r="BG1522" s="941"/>
      <c r="BH1522" s="941"/>
      <c r="BI1522" s="941"/>
      <c r="BJ1522" s="941"/>
      <c r="BK1522" s="941"/>
      <c r="BL1522" s="941"/>
      <c r="BM1522" s="941"/>
      <c r="BN1522" s="941"/>
      <c r="BO1522" s="941"/>
      <c r="BP1522" s="941"/>
      <c r="BQ1522" s="941"/>
      <c r="BR1522" s="941"/>
      <c r="BS1522" s="942"/>
    </row>
    <row r="1523" spans="7:111" ht="18.95" customHeight="1">
      <c r="I1523" s="1847"/>
      <c r="J1523" s="1409" t="s">
        <v>3590</v>
      </c>
      <c r="K1523" s="752"/>
      <c r="L1523" s="938"/>
      <c r="M1523" s="920"/>
      <c r="N1523" s="2890" t="s">
        <v>1179</v>
      </c>
      <c r="O1523" s="2891"/>
      <c r="P1523" s="2891"/>
      <c r="Q1523" s="2892"/>
      <c r="R1523" s="986" t="s">
        <v>1180</v>
      </c>
      <c r="S1523" s="987" t="s">
        <v>1178</v>
      </c>
      <c r="T1523" s="2890" t="s">
        <v>1179</v>
      </c>
      <c r="U1523" s="2891"/>
      <c r="V1523" s="2891"/>
      <c r="W1523" s="2892"/>
      <c r="X1523" s="986" t="s">
        <v>1180</v>
      </c>
      <c r="Y1523" s="920"/>
      <c r="Z1523" s="920"/>
      <c r="AA1523" s="920"/>
      <c r="AB1523" s="920"/>
      <c r="AC1523" s="926" t="s">
        <v>1544</v>
      </c>
      <c r="AD1523" s="927"/>
      <c r="AE1523" s="928"/>
      <c r="AF1523" s="926" t="s">
        <v>3611</v>
      </c>
      <c r="AG1523" s="927"/>
      <c r="AH1523" s="928"/>
      <c r="AI1523" s="920"/>
      <c r="AJ1523" s="920"/>
      <c r="AK1523" s="920"/>
      <c r="AL1523" s="920"/>
      <c r="AM1523" s="920"/>
      <c r="AN1523" s="920"/>
      <c r="AO1523" s="920"/>
      <c r="AP1523" s="920"/>
      <c r="AQ1523" s="920"/>
      <c r="AR1523" s="920"/>
      <c r="AS1523" s="920"/>
      <c r="AT1523" s="920"/>
      <c r="AU1523" s="920"/>
      <c r="AV1523" s="920"/>
      <c r="AW1523" s="920"/>
      <c r="AX1523" s="920"/>
      <c r="AY1523" s="920"/>
      <c r="AZ1523" s="920"/>
      <c r="BA1523" s="920"/>
      <c r="BB1523" s="920"/>
      <c r="BC1523" s="920"/>
      <c r="BD1523" s="920"/>
      <c r="BE1523" s="920"/>
      <c r="BF1523" s="920"/>
      <c r="BG1523" s="920"/>
      <c r="BH1523" s="920"/>
      <c r="BI1523" s="920"/>
      <c r="BJ1523" s="920"/>
      <c r="BK1523" s="920"/>
      <c r="BL1523" s="920"/>
      <c r="BM1523" s="920"/>
      <c r="BN1523" s="920"/>
      <c r="BO1523" s="920"/>
      <c r="BP1523" s="920"/>
      <c r="BQ1523" s="920"/>
      <c r="BR1523" s="920"/>
      <c r="BS1523" s="937"/>
    </row>
    <row r="1524" spans="7:111" ht="9.9499999999999993" customHeight="1">
      <c r="I1524" s="1847"/>
      <c r="J1524" s="920"/>
      <c r="K1524" s="920"/>
      <c r="L1524" s="920"/>
      <c r="M1524" s="920"/>
      <c r="N1524" s="920"/>
      <c r="O1524" s="920"/>
      <c r="P1524" s="920"/>
      <c r="Q1524" s="920"/>
      <c r="R1524" s="920"/>
      <c r="S1524" s="920"/>
      <c r="T1524" s="920"/>
      <c r="U1524" s="920"/>
      <c r="V1524" s="920"/>
      <c r="W1524" s="920"/>
      <c r="X1524" s="920"/>
      <c r="Y1524" s="920"/>
      <c r="Z1524" s="920"/>
      <c r="AA1524" s="920"/>
      <c r="AB1524" s="920"/>
      <c r="AC1524" s="920"/>
      <c r="AD1524" s="920"/>
      <c r="AE1524" s="920"/>
      <c r="AF1524" s="920"/>
      <c r="AG1524" s="920"/>
      <c r="AH1524" s="920"/>
      <c r="AI1524" s="920"/>
      <c r="AJ1524" s="920"/>
      <c r="AK1524" s="920"/>
      <c r="AL1524" s="920"/>
      <c r="AM1524" s="920"/>
      <c r="AN1524" s="920"/>
      <c r="AO1524" s="920"/>
      <c r="AP1524" s="920"/>
      <c r="AQ1524" s="920"/>
      <c r="AR1524" s="920"/>
      <c r="AS1524" s="920"/>
      <c r="AT1524" s="920"/>
      <c r="AU1524" s="920"/>
      <c r="AV1524" s="920"/>
      <c r="AW1524" s="920"/>
      <c r="AX1524" s="920"/>
      <c r="AY1524" s="920"/>
      <c r="AZ1524" s="920"/>
      <c r="BA1524" s="920"/>
      <c r="BB1524" s="920"/>
      <c r="BC1524" s="920"/>
      <c r="BD1524" s="920"/>
      <c r="BE1524" s="920"/>
      <c r="BF1524" s="920"/>
      <c r="BG1524" s="920"/>
      <c r="BH1524" s="920"/>
      <c r="BI1524" s="920"/>
      <c r="BJ1524" s="920"/>
      <c r="BK1524" s="920"/>
      <c r="BL1524" s="920"/>
      <c r="BM1524" s="920"/>
      <c r="BN1524" s="920"/>
      <c r="BO1524" s="920"/>
      <c r="BP1524" s="920"/>
      <c r="BQ1524" s="920"/>
      <c r="BR1524" s="920"/>
      <c r="BS1524" s="937"/>
    </row>
    <row r="1525" spans="7:111" ht="18.95" customHeight="1">
      <c r="I1525" s="1847"/>
      <c r="J1525" s="1256" t="s">
        <v>1630</v>
      </c>
      <c r="K1525" s="1056"/>
      <c r="L1525" s="938"/>
      <c r="M1525" s="920"/>
      <c r="N1525" s="992" t="s">
        <v>1844</v>
      </c>
      <c r="O1525" s="1152"/>
      <c r="P1525" s="1152"/>
      <c r="Q1525" s="1152"/>
      <c r="R1525" s="1152"/>
      <c r="S1525" s="1153"/>
      <c r="T1525" s="986" t="s">
        <v>912</v>
      </c>
      <c r="U1525" s="1049" t="s">
        <v>3665</v>
      </c>
      <c r="V1525" s="920"/>
      <c r="W1525" s="920"/>
      <c r="X1525" s="920"/>
      <c r="Y1525" s="920"/>
      <c r="Z1525" s="920"/>
      <c r="AA1525" s="920"/>
      <c r="AB1525" s="920"/>
      <c r="AC1525" s="920"/>
      <c r="AD1525" s="920"/>
      <c r="AE1525" s="920"/>
      <c r="AF1525" s="920"/>
      <c r="AG1525" s="920"/>
      <c r="AH1525" s="920"/>
      <c r="AI1525" s="920"/>
      <c r="AJ1525" s="920"/>
      <c r="AK1525" s="920"/>
      <c r="AL1525" s="920"/>
      <c r="AM1525" s="920"/>
      <c r="AN1525" s="920"/>
      <c r="AO1525" s="920"/>
      <c r="AP1525" s="920"/>
      <c r="AQ1525" s="920"/>
      <c r="AR1525" s="920"/>
      <c r="AS1525" s="920"/>
      <c r="AT1525" s="920"/>
      <c r="AU1525" s="920"/>
      <c r="AV1525" s="920"/>
      <c r="AW1525" s="920"/>
      <c r="AX1525" s="920"/>
      <c r="AY1525" s="920"/>
      <c r="AZ1525" s="920"/>
      <c r="BA1525" s="920"/>
      <c r="BB1525" s="920"/>
      <c r="BC1525" s="920"/>
      <c r="BD1525" s="920"/>
      <c r="BE1525" s="920"/>
      <c r="BF1525" s="920"/>
      <c r="BG1525" s="920"/>
      <c r="BH1525" s="920"/>
      <c r="BI1525" s="920"/>
      <c r="BJ1525" s="920"/>
      <c r="BK1525" s="920"/>
      <c r="BL1525" s="920"/>
      <c r="BM1525" s="920"/>
      <c r="BN1525" s="920"/>
      <c r="BO1525" s="920"/>
      <c r="BP1525" s="920"/>
      <c r="BQ1525" s="920"/>
      <c r="BR1525" s="920"/>
      <c r="BS1525" s="937"/>
    </row>
    <row r="1526" spans="7:111" ht="9.9499999999999993" customHeight="1">
      <c r="I1526" s="1847"/>
      <c r="J1526" s="920"/>
      <c r="K1526" s="920"/>
      <c r="L1526" s="920"/>
      <c r="M1526" s="920"/>
      <c r="N1526" s="920"/>
      <c r="O1526" s="920"/>
      <c r="P1526" s="920"/>
      <c r="Q1526" s="920"/>
      <c r="R1526" s="920"/>
      <c r="S1526" s="920"/>
      <c r="T1526" s="920"/>
      <c r="U1526" s="920"/>
      <c r="V1526" s="920"/>
      <c r="W1526" s="920"/>
      <c r="X1526" s="920"/>
      <c r="Y1526" s="920"/>
      <c r="Z1526" s="920"/>
      <c r="AA1526" s="920"/>
      <c r="AB1526" s="920"/>
      <c r="AC1526" s="920"/>
      <c r="AD1526" s="920"/>
      <c r="AE1526" s="920"/>
      <c r="AF1526" s="920"/>
      <c r="AG1526" s="920"/>
      <c r="AH1526" s="920"/>
      <c r="AI1526" s="920"/>
      <c r="AJ1526" s="920"/>
      <c r="AK1526" s="920"/>
      <c r="AL1526" s="920"/>
      <c r="AM1526" s="920"/>
      <c r="AN1526" s="920"/>
      <c r="AO1526" s="920"/>
      <c r="AP1526" s="920"/>
      <c r="AQ1526" s="920"/>
      <c r="AR1526" s="920"/>
      <c r="AS1526" s="920"/>
      <c r="AT1526" s="920"/>
      <c r="AU1526" s="920"/>
      <c r="AV1526" s="920"/>
      <c r="AW1526" s="920"/>
      <c r="AX1526" s="920"/>
      <c r="AY1526" s="920"/>
      <c r="AZ1526" s="920"/>
      <c r="BA1526" s="920"/>
      <c r="BB1526" s="920"/>
      <c r="BC1526" s="920"/>
      <c r="BD1526" s="920"/>
      <c r="BE1526" s="920"/>
      <c r="BF1526" s="920"/>
      <c r="BG1526" s="920"/>
      <c r="BH1526" s="920"/>
      <c r="BI1526" s="920"/>
      <c r="BJ1526" s="920"/>
      <c r="BK1526" s="920"/>
      <c r="BL1526" s="920"/>
      <c r="BM1526" s="920"/>
      <c r="BN1526" s="920"/>
      <c r="BO1526" s="920"/>
      <c r="BP1526" s="920"/>
      <c r="BQ1526" s="920"/>
      <c r="BR1526" s="920"/>
      <c r="BS1526" s="937"/>
    </row>
    <row r="1527" spans="7:111" ht="20.100000000000001" customHeight="1">
      <c r="I1527" s="1847"/>
      <c r="J1527" s="2325" t="s">
        <v>1626</v>
      </c>
      <c r="K1527" s="938"/>
      <c r="L1527" s="938"/>
      <c r="M1527" s="938"/>
      <c r="N1527" s="2072" t="s">
        <v>1869</v>
      </c>
      <c r="O1527" s="918"/>
      <c r="P1527" s="918"/>
      <c r="Q1527" s="918"/>
      <c r="R1527" s="918"/>
      <c r="S1527" s="919"/>
      <c r="T1527" s="986" t="s">
        <v>912</v>
      </c>
      <c r="U1527" s="1084" t="s">
        <v>3666</v>
      </c>
      <c r="V1527" s="1084" t="s">
        <v>3667</v>
      </c>
      <c r="W1527" s="1084"/>
      <c r="Y1527" s="1084" t="s">
        <v>3669</v>
      </c>
      <c r="Z1527" s="1084" t="s">
        <v>3618</v>
      </c>
      <c r="AA1527" s="1084"/>
      <c r="AB1527" s="1084" t="s">
        <v>3669</v>
      </c>
      <c r="AC1527" s="1084" t="s">
        <v>3670</v>
      </c>
      <c r="AD1527" s="1084"/>
      <c r="AE1527" s="920"/>
      <c r="AF1527" s="920"/>
      <c r="AG1527" s="1084" t="s">
        <v>3669</v>
      </c>
      <c r="AH1527" s="1084" t="s">
        <v>3668</v>
      </c>
      <c r="AI1527" s="1084"/>
      <c r="AJ1527" s="920"/>
      <c r="AK1527" s="920"/>
      <c r="AL1527" s="920"/>
      <c r="AM1527" s="920"/>
      <c r="AN1527" s="920"/>
      <c r="AO1527" s="920"/>
      <c r="AP1527" s="920"/>
      <c r="AQ1527" s="920"/>
      <c r="AR1527" s="920"/>
      <c r="AS1527" s="920"/>
      <c r="AT1527" s="920"/>
      <c r="AU1527" s="920"/>
      <c r="AV1527" s="920"/>
      <c r="AW1527" s="920"/>
      <c r="AX1527" s="920"/>
      <c r="AY1527" s="920"/>
      <c r="AZ1527" s="920"/>
      <c r="BA1527" s="920"/>
      <c r="BB1527" s="920"/>
      <c r="BC1527" s="920"/>
      <c r="BD1527" s="920"/>
      <c r="BE1527" s="920"/>
      <c r="BF1527" s="920"/>
      <c r="BG1527" s="920"/>
      <c r="BH1527" s="920"/>
      <c r="BI1527" s="920"/>
      <c r="BJ1527" s="920"/>
      <c r="BK1527" s="920"/>
      <c r="BL1527" s="920"/>
      <c r="BM1527" s="920"/>
      <c r="BN1527" s="920"/>
      <c r="BO1527" s="920"/>
      <c r="BP1527" s="920"/>
      <c r="BQ1527" s="920"/>
      <c r="BR1527" s="920"/>
      <c r="BS1527" s="937"/>
    </row>
    <row r="1528" spans="7:111" ht="9.9499999999999993" customHeight="1">
      <c r="I1528" s="1847"/>
      <c r="J1528" s="920"/>
      <c r="K1528" s="920"/>
      <c r="L1528" s="920"/>
      <c r="M1528" s="920"/>
      <c r="N1528" s="920"/>
      <c r="O1528" s="920"/>
      <c r="P1528" s="920"/>
      <c r="Q1528" s="920"/>
      <c r="R1528" s="920"/>
      <c r="S1528" s="920"/>
      <c r="T1528" s="920"/>
      <c r="U1528" s="920"/>
      <c r="V1528" s="920"/>
      <c r="W1528" s="920"/>
      <c r="X1528" s="920"/>
      <c r="Y1528" s="920"/>
      <c r="Z1528" s="920"/>
      <c r="AA1528" s="920"/>
      <c r="AB1528" s="920"/>
      <c r="AC1528" s="920"/>
      <c r="AD1528" s="920"/>
      <c r="AE1528" s="920"/>
      <c r="AF1528" s="920"/>
      <c r="AG1528" s="920"/>
      <c r="AH1528" s="920"/>
      <c r="AI1528" s="920"/>
      <c r="AJ1528" s="920"/>
      <c r="AK1528" s="920"/>
      <c r="AL1528" s="920"/>
      <c r="AM1528" s="920"/>
      <c r="AN1528" s="920"/>
      <c r="AO1528" s="920"/>
      <c r="AP1528" s="920"/>
      <c r="AQ1528" s="920"/>
      <c r="AR1528" s="920"/>
      <c r="AS1528" s="920"/>
      <c r="AT1528" s="920"/>
      <c r="AU1528" s="920"/>
      <c r="AV1528" s="920"/>
      <c r="AW1528" s="920"/>
      <c r="AX1528" s="920"/>
      <c r="AY1528" s="920"/>
      <c r="AZ1528" s="920"/>
      <c r="BA1528" s="920"/>
      <c r="BB1528" s="920"/>
      <c r="BC1528" s="920"/>
      <c r="BD1528" s="920"/>
      <c r="BE1528" s="920"/>
      <c r="BF1528" s="920"/>
      <c r="BG1528" s="920"/>
      <c r="BH1528" s="920"/>
      <c r="BI1528" s="920"/>
      <c r="BJ1528" s="920"/>
      <c r="BK1528" s="920"/>
      <c r="BL1528" s="920"/>
      <c r="BM1528" s="920"/>
      <c r="BN1528" s="920"/>
      <c r="BO1528" s="920"/>
      <c r="BP1528" s="920"/>
      <c r="BQ1528" s="920"/>
      <c r="BR1528" s="920"/>
      <c r="BS1528" s="937"/>
    </row>
    <row r="1529" spans="7:111" ht="18.95" customHeight="1">
      <c r="I1529" s="1847"/>
      <c r="J1529" s="949" t="s">
        <v>1542</v>
      </c>
      <c r="K1529" s="938"/>
      <c r="L1529" s="938"/>
      <c r="M1529" s="920"/>
      <c r="N1529" s="982" t="s">
        <v>1521</v>
      </c>
      <c r="O1529" s="983"/>
      <c r="P1529" s="983"/>
      <c r="Q1529" s="983"/>
      <c r="R1529" s="986" t="s">
        <v>912</v>
      </c>
      <c r="S1529" s="910" t="s">
        <v>1627</v>
      </c>
      <c r="T1529" s="981"/>
      <c r="U1529" s="938"/>
      <c r="V1529" s="2283" t="s">
        <v>1830</v>
      </c>
      <c r="W1529" s="2284"/>
      <c r="X1529" s="2284"/>
      <c r="Y1529" s="2284"/>
      <c r="Z1529" s="986" t="s">
        <v>912</v>
      </c>
      <c r="AA1529" s="910" t="s">
        <v>1656</v>
      </c>
      <c r="AB1529" s="981"/>
      <c r="AC1529" s="938"/>
      <c r="AD1529" s="992" t="s">
        <v>3601</v>
      </c>
      <c r="AE1529" s="983"/>
      <c r="AF1529" s="983"/>
      <c r="AG1529" s="983"/>
      <c r="AH1529" s="946" t="s">
        <v>1115</v>
      </c>
      <c r="AI1529" s="920"/>
      <c r="AJ1529" s="1053" t="s">
        <v>1789</v>
      </c>
      <c r="AK1529" s="981"/>
      <c r="AL1529" s="938"/>
      <c r="AM1529" s="982" t="s">
        <v>1691</v>
      </c>
      <c r="AN1529" s="983"/>
      <c r="AO1529" s="983"/>
      <c r="AP1529" s="983"/>
      <c r="AQ1529" s="983"/>
      <c r="AR1529" s="946" t="s">
        <v>1115</v>
      </c>
      <c r="AS1529" s="920"/>
      <c r="AT1529" s="920"/>
      <c r="AU1529" s="920"/>
      <c r="AV1529" s="920"/>
      <c r="AW1529" s="920"/>
      <c r="AX1529" s="920"/>
      <c r="AY1529" s="920"/>
      <c r="AZ1529" s="920"/>
      <c r="BA1529" s="920"/>
      <c r="BB1529" s="920"/>
      <c r="BC1529" s="920"/>
      <c r="BD1529" s="920"/>
      <c r="BE1529" s="920"/>
      <c r="BF1529" s="920"/>
      <c r="BG1529" s="920"/>
      <c r="BH1529" s="920"/>
      <c r="BI1529" s="920"/>
      <c r="BJ1529" s="920"/>
      <c r="BK1529" s="920"/>
      <c r="BL1529" s="920"/>
      <c r="BM1529" s="920"/>
      <c r="BN1529" s="920"/>
      <c r="BO1529" s="920"/>
      <c r="BP1529" s="920"/>
      <c r="BQ1529" s="920"/>
      <c r="BR1529" s="920"/>
      <c r="BS1529" s="937"/>
    </row>
    <row r="1530" spans="7:111" ht="18.95" customHeight="1">
      <c r="I1530" s="1847"/>
      <c r="J1530" s="920"/>
      <c r="K1530" s="920"/>
      <c r="L1530" s="920"/>
      <c r="M1530" s="920"/>
      <c r="N1530" s="920"/>
      <c r="O1530" s="920"/>
      <c r="P1530" s="920"/>
      <c r="Q1530" s="920"/>
      <c r="R1530" s="920"/>
      <c r="S1530" s="920"/>
      <c r="T1530" s="920"/>
      <c r="U1530" s="920"/>
      <c r="V1530" s="1049" t="s">
        <v>3592</v>
      </c>
      <c r="W1530" s="920"/>
      <c r="X1530" s="920"/>
      <c r="Y1530" s="920"/>
      <c r="Z1530" s="920"/>
      <c r="AA1530" s="920"/>
      <c r="AB1530" s="920"/>
      <c r="AC1530" s="920"/>
      <c r="AD1530" s="920"/>
      <c r="AE1530" s="920"/>
      <c r="AF1530" s="920"/>
      <c r="AG1530" s="920"/>
      <c r="AH1530" s="920"/>
      <c r="AI1530" s="920"/>
      <c r="AJ1530" s="920"/>
      <c r="AK1530" s="920"/>
      <c r="AL1530" s="920"/>
      <c r="AM1530" s="920"/>
      <c r="AN1530" s="920"/>
      <c r="AO1530" s="920"/>
      <c r="AP1530" s="920"/>
      <c r="AQ1530" s="920"/>
      <c r="AR1530" s="920"/>
      <c r="AS1530" s="920"/>
      <c r="AT1530" s="920"/>
      <c r="AU1530" s="920"/>
      <c r="AV1530" s="920"/>
      <c r="AW1530" s="920"/>
      <c r="AX1530" s="920"/>
      <c r="AY1530" s="920"/>
      <c r="AZ1530" s="920"/>
      <c r="BA1530" s="920"/>
      <c r="BB1530" s="920"/>
      <c r="BC1530" s="920"/>
      <c r="BD1530" s="920"/>
      <c r="BE1530" s="920"/>
      <c r="BF1530" s="920"/>
      <c r="BG1530" s="920"/>
      <c r="BH1530" s="920"/>
      <c r="BI1530" s="920"/>
      <c r="BJ1530" s="920"/>
      <c r="BK1530" s="920"/>
      <c r="BL1530" s="920"/>
      <c r="BM1530" s="920"/>
      <c r="BN1530" s="920"/>
      <c r="BO1530" s="920"/>
      <c r="BP1530" s="920"/>
      <c r="BQ1530" s="920"/>
      <c r="BR1530" s="920"/>
      <c r="BS1530" s="937"/>
    </row>
    <row r="1531" spans="7:111" ht="18.95" customHeight="1">
      <c r="I1531" s="1847"/>
      <c r="J1531" s="920"/>
      <c r="K1531" s="920"/>
      <c r="L1531" s="920"/>
      <c r="M1531" s="920"/>
      <c r="N1531" s="920"/>
      <c r="O1531" s="920"/>
      <c r="P1531" s="920"/>
      <c r="Q1531" s="920"/>
      <c r="R1531" s="920"/>
      <c r="S1531" s="920"/>
      <c r="T1531" s="920"/>
      <c r="U1531" s="920"/>
      <c r="V1531" s="1049"/>
      <c r="W1531" s="920"/>
      <c r="X1531" s="920"/>
      <c r="Y1531" s="920"/>
      <c r="Z1531" s="920"/>
      <c r="AA1531" s="920"/>
      <c r="AB1531" s="920"/>
      <c r="AC1531" s="920"/>
      <c r="AD1531" s="920"/>
      <c r="AE1531" s="920"/>
      <c r="AF1531" s="920"/>
      <c r="AG1531" s="920"/>
      <c r="AH1531" s="920"/>
      <c r="AI1531" s="920"/>
      <c r="AJ1531" s="920"/>
      <c r="AK1531" s="920"/>
      <c r="AL1531" s="920"/>
      <c r="AM1531" s="920"/>
      <c r="AN1531" s="920"/>
      <c r="AO1531" s="920"/>
      <c r="AP1531" s="920"/>
      <c r="AQ1531" s="920"/>
      <c r="AR1531" s="920"/>
      <c r="AS1531" s="920"/>
      <c r="AT1531" s="920"/>
      <c r="AU1531" s="920"/>
      <c r="AV1531" s="920"/>
      <c r="AW1531" s="920"/>
      <c r="AX1531" s="920"/>
      <c r="AY1531" s="920"/>
      <c r="AZ1531" s="920"/>
      <c r="BA1531" s="920"/>
      <c r="BB1531" s="920"/>
      <c r="BC1531" s="920"/>
      <c r="BD1531" s="920"/>
      <c r="BE1531" s="920"/>
      <c r="BF1531" s="920"/>
      <c r="BG1531" s="920"/>
      <c r="BH1531" s="920"/>
      <c r="BI1531" s="920"/>
      <c r="BJ1531" s="920"/>
      <c r="BK1531" s="920"/>
      <c r="BL1531" s="920"/>
      <c r="BM1531" s="920"/>
      <c r="BN1531" s="920"/>
      <c r="BO1531" s="920"/>
      <c r="BP1531" s="920"/>
      <c r="BQ1531" s="920"/>
      <c r="BR1531" s="920"/>
      <c r="BS1531" s="937"/>
    </row>
    <row r="1532" spans="7:111" ht="18.75" customHeight="1">
      <c r="I1532" s="1847"/>
      <c r="J1532" s="2305" t="s">
        <v>3671</v>
      </c>
      <c r="K1532" s="920"/>
      <c r="L1532" s="920"/>
      <c r="M1532" s="920"/>
      <c r="N1532" s="920"/>
      <c r="O1532" s="920"/>
      <c r="P1532" s="920"/>
      <c r="Q1532" s="920"/>
      <c r="R1532" s="920"/>
      <c r="S1532" s="920"/>
      <c r="T1532" s="920"/>
      <c r="U1532" s="920"/>
      <c r="V1532" s="920"/>
      <c r="W1532" s="920"/>
      <c r="X1532" s="920"/>
      <c r="Y1532" s="920"/>
      <c r="Z1532" s="920"/>
      <c r="AA1532" s="920"/>
      <c r="AB1532" s="920"/>
      <c r="AC1532" s="920"/>
      <c r="AD1532" s="920"/>
      <c r="AE1532" s="920"/>
      <c r="AF1532" s="920"/>
      <c r="AG1532" s="920"/>
      <c r="AH1532" s="920"/>
      <c r="AI1532" s="920"/>
      <c r="AJ1532" s="920"/>
      <c r="AK1532" s="920"/>
      <c r="AL1532" s="920"/>
      <c r="AM1532" s="920"/>
      <c r="AN1532" s="920"/>
      <c r="AO1532" s="920"/>
      <c r="AP1532" s="920"/>
      <c r="AQ1532" s="920"/>
      <c r="AR1532" s="920"/>
      <c r="AS1532" s="920"/>
      <c r="AT1532" s="920"/>
      <c r="AU1532" s="920"/>
      <c r="AV1532" s="920"/>
      <c r="AW1532" s="920"/>
      <c r="AX1532" s="920"/>
      <c r="AY1532" s="920"/>
      <c r="AZ1532" s="920"/>
      <c r="BA1532" s="920"/>
      <c r="BB1532" s="920"/>
      <c r="BC1532" s="920"/>
      <c r="BD1532" s="920"/>
      <c r="BE1532" s="920"/>
      <c r="BF1532" s="920"/>
      <c r="BG1532" s="920"/>
      <c r="BH1532" s="920"/>
      <c r="BI1532" s="920"/>
      <c r="BJ1532" s="920"/>
      <c r="BK1532" s="920"/>
      <c r="BL1532" s="920"/>
      <c r="BM1532" s="920"/>
      <c r="BN1532" s="920"/>
      <c r="BO1532" s="920"/>
      <c r="BP1532" s="920"/>
      <c r="BQ1532" s="920"/>
      <c r="BR1532" s="920"/>
      <c r="BS1532" s="937"/>
    </row>
    <row r="1533" spans="7:111" s="920" customFormat="1" ht="18.95" customHeight="1">
      <c r="G1533" s="488"/>
      <c r="H1533" s="488"/>
      <c r="I1533" s="2364"/>
      <c r="J1533" s="2880" t="s">
        <v>1559</v>
      </c>
      <c r="K1533" s="2797" t="s">
        <v>3593</v>
      </c>
      <c r="L1533" s="2798"/>
      <c r="M1533" s="2798"/>
      <c r="N1533" s="2798"/>
      <c r="O1533" s="2799"/>
      <c r="P1533" s="929" t="s">
        <v>1586</v>
      </c>
      <c r="Q1533" s="930"/>
      <c r="R1533" s="930"/>
      <c r="S1533" s="930"/>
      <c r="T1533" s="930"/>
      <c r="U1533" s="930"/>
      <c r="V1533" s="930"/>
      <c r="W1533" s="930"/>
      <c r="X1533" s="930"/>
      <c r="Y1533" s="930"/>
      <c r="Z1533" s="931"/>
      <c r="AA1533" s="930"/>
      <c r="AB1533" s="930"/>
      <c r="AC1533" s="931"/>
      <c r="AD1533" s="930"/>
      <c r="AE1533" s="930"/>
      <c r="AF1533" s="931"/>
      <c r="AG1533" s="967"/>
      <c r="AH1533" s="967"/>
      <c r="AI1533" s="967"/>
      <c r="AJ1533" s="967"/>
      <c r="AK1533" s="967"/>
      <c r="AL1533" s="967"/>
      <c r="AM1533" s="967"/>
      <c r="AN1533" s="967"/>
      <c r="AO1533" s="929" t="s">
        <v>1626</v>
      </c>
      <c r="AP1533" s="930"/>
      <c r="AQ1533" s="930"/>
      <c r="AR1533" s="930"/>
      <c r="AS1533" s="930"/>
      <c r="AT1533" s="930"/>
      <c r="AU1533" s="930"/>
      <c r="AV1533" s="931"/>
      <c r="AW1533" s="1025" t="s">
        <v>3720</v>
      </c>
      <c r="AX1533" s="1026"/>
      <c r="AY1533" s="1026"/>
      <c r="AZ1533" s="1026"/>
      <c r="BA1533" s="1026"/>
      <c r="BB1533" s="1026"/>
      <c r="BC1533" s="1026"/>
      <c r="BD1533" s="1026"/>
      <c r="BE1533" s="1026"/>
      <c r="BF1533" s="1026"/>
      <c r="BG1533" s="1026"/>
      <c r="BH1533" s="1026"/>
      <c r="BI1533" s="1026"/>
      <c r="BJ1533" s="1026"/>
      <c r="BK1533" s="1182"/>
      <c r="BL1533" s="1026"/>
      <c r="BM1533" s="1026"/>
      <c r="BN1533" s="1182"/>
      <c r="BO1533" s="1026"/>
      <c r="BP1533" s="1026"/>
      <c r="BQ1533" s="1182"/>
      <c r="BR1533" s="1229" t="s">
        <v>3609</v>
      </c>
      <c r="BS1533" s="937"/>
      <c r="CK1533" s="488"/>
      <c r="CL1533" s="488"/>
      <c r="CM1533" s="488"/>
      <c r="CN1533" s="488"/>
      <c r="CO1533" s="488"/>
      <c r="CP1533" s="488"/>
      <c r="CQ1533" s="488"/>
      <c r="CR1533" s="488"/>
      <c r="CS1533" s="488"/>
      <c r="CT1533" s="488"/>
      <c r="CU1533" s="488"/>
      <c r="CV1533" s="488"/>
      <c r="CW1533" s="488"/>
      <c r="CX1533" s="488"/>
      <c r="CY1533" s="488"/>
      <c r="CZ1533" s="488"/>
      <c r="DA1533" s="488"/>
      <c r="DB1533" s="488"/>
      <c r="DC1533" s="488"/>
      <c r="DD1533" s="488"/>
      <c r="DE1533" s="488"/>
      <c r="DF1533" s="488"/>
      <c r="DG1533" s="488"/>
    </row>
    <row r="1534" spans="7:111" s="920" customFormat="1" ht="30" customHeight="1">
      <c r="G1534" s="488"/>
      <c r="H1534" s="488"/>
      <c r="I1534" s="2364"/>
      <c r="J1534" s="2881"/>
      <c r="K1534" s="2800"/>
      <c r="L1534" s="2801"/>
      <c r="M1534" s="2801"/>
      <c r="N1534" s="2801"/>
      <c r="O1534" s="2802"/>
      <c r="P1534" s="929" t="s">
        <v>699</v>
      </c>
      <c r="Q1534" s="930"/>
      <c r="R1534" s="930"/>
      <c r="S1534" s="931"/>
      <c r="T1534" s="929" t="s">
        <v>700</v>
      </c>
      <c r="U1534" s="930"/>
      <c r="V1534" s="930"/>
      <c r="W1534" s="931"/>
      <c r="X1534" s="929" t="s">
        <v>1697</v>
      </c>
      <c r="Y1534" s="930"/>
      <c r="Z1534" s="930"/>
      <c r="AA1534" s="930"/>
      <c r="AB1534" s="930"/>
      <c r="AC1534" s="931"/>
      <c r="AD1534" s="929" t="s">
        <v>1771</v>
      </c>
      <c r="AE1534" s="930"/>
      <c r="AF1534" s="931"/>
      <c r="AG1534" s="2803" t="s">
        <v>3610</v>
      </c>
      <c r="AH1534" s="2804"/>
      <c r="AI1534" s="2804"/>
      <c r="AJ1534" s="2805"/>
      <c r="AK1534" s="929" t="s">
        <v>3618</v>
      </c>
      <c r="AL1534" s="930"/>
      <c r="AM1534" s="930"/>
      <c r="AN1534" s="931"/>
      <c r="AO1534" s="963" t="s">
        <v>3655</v>
      </c>
      <c r="AP1534" s="964"/>
      <c r="AQ1534" s="964"/>
      <c r="AR1534" s="929" t="s">
        <v>3656</v>
      </c>
      <c r="AS1534" s="930"/>
      <c r="AT1534" s="930"/>
      <c r="AU1534" s="930"/>
      <c r="AV1534" s="931"/>
      <c r="AW1534" s="1955" t="s">
        <v>3597</v>
      </c>
      <c r="AX1534" s="1160"/>
      <c r="AY1534" s="1161"/>
      <c r="AZ1534" s="2294" t="s">
        <v>3603</v>
      </c>
      <c r="BA1534" s="2295"/>
      <c r="BB1534" s="2296"/>
      <c r="BC1534" s="2294" t="s">
        <v>3604</v>
      </c>
      <c r="BD1534" s="2295"/>
      <c r="BE1534" s="2296"/>
      <c r="BF1534" s="1955" t="s">
        <v>3615</v>
      </c>
      <c r="BG1534" s="1160"/>
      <c r="BH1534" s="1161"/>
      <c r="BI1534" s="2307" t="s">
        <v>3614</v>
      </c>
      <c r="BJ1534" s="2308"/>
      <c r="BK1534" s="2309"/>
      <c r="BL1534" s="2925" t="s">
        <v>3612</v>
      </c>
      <c r="BM1534" s="2926"/>
      <c r="BN1534" s="2927"/>
      <c r="BO1534" s="2925" t="s">
        <v>3613</v>
      </c>
      <c r="BP1534" s="2926"/>
      <c r="BQ1534" s="2927"/>
      <c r="BR1534" s="1228" t="s">
        <v>1180</v>
      </c>
      <c r="BS1534" s="937"/>
      <c r="CK1534" s="488"/>
      <c r="CL1534" s="488"/>
      <c r="CM1534" s="488"/>
      <c r="CN1534" s="488"/>
      <c r="CO1534" s="488"/>
      <c r="CP1534" s="488"/>
      <c r="CQ1534" s="488"/>
      <c r="CR1534" s="488"/>
      <c r="CS1534" s="488"/>
      <c r="CT1534" s="488"/>
      <c r="CU1534" s="488"/>
      <c r="CV1534" s="488"/>
      <c r="CW1534" s="488"/>
      <c r="CX1534" s="488"/>
      <c r="CY1534" s="488"/>
      <c r="CZ1534" s="488"/>
      <c r="DA1534" s="488"/>
      <c r="DB1534" s="488"/>
      <c r="DC1534" s="488"/>
      <c r="DD1534" s="488"/>
      <c r="DE1534" s="488"/>
      <c r="DF1534" s="488"/>
      <c r="DG1534" s="488"/>
    </row>
    <row r="1535" spans="7:111" s="920" customFormat="1" ht="18.95" customHeight="1">
      <c r="G1535" s="488"/>
      <c r="H1535" s="488"/>
      <c r="I1535" s="2364"/>
      <c r="J1535" s="1346" t="s">
        <v>737</v>
      </c>
      <c r="K1535" s="1033" t="s">
        <v>1860</v>
      </c>
      <c r="L1535" s="1034"/>
      <c r="M1535" s="1034"/>
      <c r="N1535" s="1034"/>
      <c r="O1535" s="1039"/>
      <c r="P1535" s="2297" t="s">
        <v>1689</v>
      </c>
      <c r="Q1535" s="1350"/>
      <c r="R1535" s="1350"/>
      <c r="S1535" s="1350"/>
      <c r="T1535" s="2298">
        <v>241657</v>
      </c>
      <c r="U1535" s="2299"/>
      <c r="V1535" s="1350"/>
      <c r="W1535" s="1351"/>
      <c r="X1535" s="2298" t="s">
        <v>1691</v>
      </c>
      <c r="Y1535" s="1350"/>
      <c r="Z1535" s="1350"/>
      <c r="AA1535" s="1350"/>
      <c r="AB1535" s="1350"/>
      <c r="AC1535" s="1350"/>
      <c r="AD1535" s="2297" t="s">
        <v>1772</v>
      </c>
      <c r="AE1535" s="1351"/>
      <c r="AF1535" s="2300"/>
      <c r="AG1535" s="3064">
        <v>30</v>
      </c>
      <c r="AH1535" s="3065"/>
      <c r="AI1535" s="3065"/>
      <c r="AJ1535" s="3066"/>
      <c r="AK1535" s="2385" t="s">
        <v>3646</v>
      </c>
      <c r="AL1535" s="2386"/>
      <c r="AM1535" s="2386"/>
      <c r="AN1535" s="2387"/>
      <c r="AO1535" s="2350" t="s">
        <v>3652</v>
      </c>
      <c r="AP1535" s="2351"/>
      <c r="AQ1535" s="2351"/>
      <c r="AR1535" s="2301" t="s">
        <v>3599</v>
      </c>
      <c r="AS1535" s="2302"/>
      <c r="AT1535" s="2302"/>
      <c r="AU1535" s="2302"/>
      <c r="AV1535" s="2355"/>
      <c r="AW1535" s="2915">
        <f>MIN(MIN(SUM(AW1536:AY1537),SUM(AW1538)),MIN(SUM(AW1539)),MIN(SUM(AW1540)))</f>
        <v>0</v>
      </c>
      <c r="AX1535" s="2916"/>
      <c r="AY1535" s="2917"/>
      <c r="AZ1535" s="2915"/>
      <c r="BA1535" s="2916"/>
      <c r="BB1535" s="2917"/>
      <c r="BC1535" s="2915"/>
      <c r="BD1535" s="2916"/>
      <c r="BE1535" s="2917"/>
      <c r="BF1535" s="2915">
        <f>MIN(SUM(BF1536:BH1538),SUM(BF1539),SUM(BF1540))</f>
        <v>0</v>
      </c>
      <c r="BG1535" s="2916"/>
      <c r="BH1535" s="2917"/>
      <c r="BI1535" s="3055">
        <f>BF1535-AW1535</f>
        <v>0</v>
      </c>
      <c r="BJ1535" s="3056"/>
      <c r="BK1535" s="3057"/>
      <c r="BL1535" s="2918">
        <f t="shared" ref="BL1535:BL1540" si="29">AW1535/AG$1535</f>
        <v>0</v>
      </c>
      <c r="BM1535" s="2919"/>
      <c r="BN1535" s="2920"/>
      <c r="BO1535" s="2918">
        <f t="shared" ref="BO1535:BO1540" si="30">BF1535/AG$1535</f>
        <v>0</v>
      </c>
      <c r="BP1535" s="2919"/>
      <c r="BQ1535" s="2920"/>
      <c r="BR1535" s="1068"/>
      <c r="BS1535" s="937"/>
      <c r="CK1535" s="488"/>
      <c r="CL1535" s="488"/>
      <c r="CM1535" s="488"/>
      <c r="CN1535" s="488"/>
      <c r="CO1535" s="488"/>
      <c r="CP1535" s="488"/>
      <c r="CQ1535" s="488"/>
      <c r="CR1535" s="488"/>
      <c r="CS1535" s="488"/>
      <c r="CT1535" s="488"/>
      <c r="CU1535" s="488"/>
      <c r="CV1535" s="488"/>
      <c r="CW1535" s="488"/>
      <c r="CX1535" s="488"/>
      <c r="CY1535" s="488"/>
      <c r="CZ1535" s="488"/>
      <c r="DA1535" s="488"/>
      <c r="DB1535" s="488"/>
      <c r="DC1535" s="488"/>
      <c r="DD1535" s="488"/>
      <c r="DE1535" s="488"/>
      <c r="DF1535" s="488"/>
      <c r="DG1535" s="488"/>
    </row>
    <row r="1536" spans="7:111" s="920" customFormat="1" ht="18.95" customHeight="1">
      <c r="G1536" s="488"/>
      <c r="H1536" s="488"/>
      <c r="I1536" s="2364"/>
      <c r="J1536" s="2285"/>
      <c r="K1536" s="2286"/>
      <c r="L1536" s="2287"/>
      <c r="M1536" s="2287"/>
      <c r="N1536" s="2287"/>
      <c r="O1536" s="2287"/>
      <c r="P1536" s="1225"/>
      <c r="Q1536" s="1114"/>
      <c r="R1536" s="1114"/>
      <c r="S1536" s="1114"/>
      <c r="T1536" s="1975"/>
      <c r="U1536" s="1975"/>
      <c r="V1536" s="1114"/>
      <c r="W1536" s="1114"/>
      <c r="X1536" s="1975"/>
      <c r="Y1536" s="1114"/>
      <c r="Z1536" s="1114"/>
      <c r="AA1536" s="1114"/>
      <c r="AB1536" s="1114"/>
      <c r="AC1536" s="1114"/>
      <c r="AD1536" s="1225"/>
      <c r="AE1536" s="1114"/>
      <c r="AF1536" s="2303"/>
      <c r="AG1536" s="2303"/>
      <c r="AH1536" s="2303"/>
      <c r="AI1536" s="2303"/>
      <c r="AJ1536" s="2288"/>
      <c r="AK1536" s="2388" t="s">
        <v>3647</v>
      </c>
      <c r="AL1536" s="2389"/>
      <c r="AM1536" s="2389"/>
      <c r="AN1536" s="2390"/>
      <c r="AO1536" s="1428" t="s">
        <v>3653</v>
      </c>
      <c r="AP1536" s="2354"/>
      <c r="AQ1536" s="1429"/>
      <c r="AR1536" s="2292" t="s">
        <v>3594</v>
      </c>
      <c r="AS1536" s="1027"/>
      <c r="AT1536" s="1027"/>
      <c r="AU1536" s="1027"/>
      <c r="AV1536" s="1028"/>
      <c r="AW1536" s="2890">
        <v>14</v>
      </c>
      <c r="AX1536" s="2891"/>
      <c r="AY1536" s="2892"/>
      <c r="AZ1536" s="2890">
        <v>2</v>
      </c>
      <c r="BA1536" s="2891"/>
      <c r="BB1536" s="2892"/>
      <c r="BC1536" s="2890">
        <v>16</v>
      </c>
      <c r="BD1536" s="2891"/>
      <c r="BE1536" s="2892"/>
      <c r="BF1536" s="2890">
        <f>BC1536-AZ1536</f>
        <v>14</v>
      </c>
      <c r="BG1536" s="2891"/>
      <c r="BH1536" s="2892"/>
      <c r="BI1536" s="3058">
        <f>BF1536-AW1536</f>
        <v>0</v>
      </c>
      <c r="BJ1536" s="3059"/>
      <c r="BK1536" s="3060"/>
      <c r="BL1536" s="3061">
        <f t="shared" si="29"/>
        <v>0.46666666666666667</v>
      </c>
      <c r="BM1536" s="3062"/>
      <c r="BN1536" s="3063"/>
      <c r="BO1536" s="3061">
        <f t="shared" si="30"/>
        <v>0.46666666666666667</v>
      </c>
      <c r="BP1536" s="3062"/>
      <c r="BQ1536" s="3063"/>
      <c r="BR1536" s="1068"/>
      <c r="BS1536" s="937"/>
      <c r="CK1536" s="488"/>
      <c r="CL1536" s="488"/>
      <c r="CM1536" s="488"/>
      <c r="CN1536" s="488"/>
      <c r="CO1536" s="488"/>
      <c r="CP1536" s="488"/>
      <c r="CQ1536" s="488"/>
      <c r="CR1536" s="488"/>
      <c r="CS1536" s="488"/>
      <c r="CT1536" s="488"/>
      <c r="CU1536" s="488"/>
      <c r="CV1536" s="488"/>
      <c r="CW1536" s="488"/>
      <c r="CX1536" s="488"/>
      <c r="CY1536" s="488"/>
      <c r="CZ1536" s="488"/>
      <c r="DA1536" s="488"/>
      <c r="DB1536" s="488"/>
      <c r="DC1536" s="488"/>
      <c r="DD1536" s="488"/>
      <c r="DE1536" s="488"/>
      <c r="DF1536" s="488"/>
      <c r="DG1536" s="488"/>
    </row>
    <row r="1537" spans="7:111" s="920" customFormat="1" ht="18.95" customHeight="1">
      <c r="G1537" s="488"/>
      <c r="H1537" s="488"/>
      <c r="I1537" s="2364"/>
      <c r="J1537" s="2352"/>
      <c r="K1537" s="1231"/>
      <c r="L1537" s="1004"/>
      <c r="M1537" s="1004"/>
      <c r="N1537" s="1004"/>
      <c r="O1537" s="1004"/>
      <c r="P1537" s="1180"/>
      <c r="Q1537" s="1122"/>
      <c r="R1537" s="1122"/>
      <c r="S1537" s="1122"/>
      <c r="T1537" s="1181"/>
      <c r="U1537" s="1181"/>
      <c r="V1537" s="1122"/>
      <c r="W1537" s="1122"/>
      <c r="X1537" s="1181"/>
      <c r="Y1537" s="1122"/>
      <c r="Z1537" s="1122"/>
      <c r="AA1537" s="1122"/>
      <c r="AB1537" s="1122"/>
      <c r="AC1537" s="1122"/>
      <c r="AD1537" s="1180"/>
      <c r="AE1537" s="1122"/>
      <c r="AF1537" s="1084"/>
      <c r="AG1537" s="1084"/>
      <c r="AH1537" s="1084"/>
      <c r="AI1537" s="1084"/>
      <c r="AJ1537" s="1085"/>
      <c r="AK1537" s="2391"/>
      <c r="AL1537" s="2392"/>
      <c r="AM1537" s="2392"/>
      <c r="AN1537" s="2393"/>
      <c r="AO1537" s="1428" t="s">
        <v>3653</v>
      </c>
      <c r="AP1537" s="2354"/>
      <c r="AQ1537" s="1429"/>
      <c r="AR1537" s="2292" t="s">
        <v>3657</v>
      </c>
      <c r="AS1537" s="1027"/>
      <c r="AT1537" s="1027"/>
      <c r="AU1537" s="1027"/>
      <c r="AV1537" s="1028"/>
      <c r="AW1537" s="2890">
        <v>10</v>
      </c>
      <c r="AX1537" s="2891"/>
      <c r="AY1537" s="2892"/>
      <c r="AZ1537" s="2890">
        <v>1</v>
      </c>
      <c r="BA1537" s="2891"/>
      <c r="BB1537" s="2892"/>
      <c r="BC1537" s="2890">
        <v>8</v>
      </c>
      <c r="BD1537" s="2891"/>
      <c r="BE1537" s="2892"/>
      <c r="BF1537" s="2890">
        <f>BC1537-AZ1537</f>
        <v>7</v>
      </c>
      <c r="BG1537" s="2891"/>
      <c r="BH1537" s="2892"/>
      <c r="BI1537" s="3058">
        <f>BF1537-AW1537</f>
        <v>-3</v>
      </c>
      <c r="BJ1537" s="3059"/>
      <c r="BK1537" s="3060"/>
      <c r="BL1537" s="3061">
        <f t="shared" si="29"/>
        <v>0.33333333333333331</v>
      </c>
      <c r="BM1537" s="3062"/>
      <c r="BN1537" s="3063"/>
      <c r="BO1537" s="3061">
        <f t="shared" si="30"/>
        <v>0.23333333333333334</v>
      </c>
      <c r="BP1537" s="3062"/>
      <c r="BQ1537" s="3063"/>
      <c r="BR1537" s="1068"/>
      <c r="BS1537" s="937"/>
      <c r="CK1537" s="488"/>
      <c r="CL1537" s="488"/>
      <c r="CM1537" s="488"/>
      <c r="CN1537" s="488"/>
      <c r="CO1537" s="488"/>
      <c r="CP1537" s="488"/>
      <c r="CQ1537" s="488"/>
      <c r="CR1537" s="488"/>
      <c r="CS1537" s="488"/>
      <c r="CT1537" s="488"/>
      <c r="CU1537" s="488"/>
      <c r="CV1537" s="488"/>
      <c r="CW1537" s="488"/>
      <c r="CX1537" s="488"/>
      <c r="CY1537" s="488"/>
      <c r="CZ1537" s="488"/>
      <c r="DA1537" s="488"/>
      <c r="DB1537" s="488"/>
      <c r="DC1537" s="488"/>
      <c r="DD1537" s="488"/>
      <c r="DE1537" s="488"/>
      <c r="DF1537" s="488"/>
      <c r="DG1537" s="488"/>
    </row>
    <row r="1538" spans="7:111" s="920" customFormat="1" ht="18.95" customHeight="1">
      <c r="G1538" s="488"/>
      <c r="H1538" s="488"/>
      <c r="I1538" s="2364"/>
      <c r="J1538" s="2352"/>
      <c r="K1538" s="1231"/>
      <c r="L1538" s="1004"/>
      <c r="M1538" s="1004"/>
      <c r="N1538" s="1004"/>
      <c r="O1538" s="1004"/>
      <c r="P1538" s="1180"/>
      <c r="Q1538" s="1122"/>
      <c r="R1538" s="1122"/>
      <c r="S1538" s="1122"/>
      <c r="T1538" s="1181"/>
      <c r="U1538" s="1181"/>
      <c r="V1538" s="1122"/>
      <c r="W1538" s="1122"/>
      <c r="X1538" s="1181"/>
      <c r="Y1538" s="1122"/>
      <c r="Z1538" s="1122"/>
      <c r="AA1538" s="1122"/>
      <c r="AB1538" s="1122"/>
      <c r="AC1538" s="1122"/>
      <c r="AD1538" s="1180"/>
      <c r="AE1538" s="1122"/>
      <c r="AF1538" s="1084"/>
      <c r="AG1538" s="1084"/>
      <c r="AH1538" s="1084"/>
      <c r="AI1538" s="1084"/>
      <c r="AJ1538" s="1085"/>
      <c r="AK1538" s="2363"/>
      <c r="AL1538" s="2348"/>
      <c r="AM1538" s="2348"/>
      <c r="AN1538" s="2349"/>
      <c r="AO1538" s="1428" t="s">
        <v>3659</v>
      </c>
      <c r="AP1538" s="2354"/>
      <c r="AQ1538" s="1429"/>
      <c r="AR1538" s="2292" t="s">
        <v>3660</v>
      </c>
      <c r="AS1538" s="1027"/>
      <c r="AT1538" s="1027"/>
      <c r="AU1538" s="1027"/>
      <c r="AV1538" s="1028"/>
      <c r="AW1538" s="2890">
        <v>10</v>
      </c>
      <c r="AX1538" s="2891"/>
      <c r="AY1538" s="2892"/>
      <c r="AZ1538" s="2890"/>
      <c r="BA1538" s="2891"/>
      <c r="BB1538" s="2892"/>
      <c r="BC1538" s="2890">
        <v>8</v>
      </c>
      <c r="BD1538" s="2891"/>
      <c r="BE1538" s="2892"/>
      <c r="BF1538" s="2890">
        <f>BC1538-AZ1538</f>
        <v>8</v>
      </c>
      <c r="BG1538" s="2891"/>
      <c r="BH1538" s="2892"/>
      <c r="BI1538" s="3058">
        <f>BF1538-AW1538</f>
        <v>-2</v>
      </c>
      <c r="BJ1538" s="3059"/>
      <c r="BK1538" s="3060"/>
      <c r="BL1538" s="3061">
        <f t="shared" si="29"/>
        <v>0.33333333333333331</v>
      </c>
      <c r="BM1538" s="3062"/>
      <c r="BN1538" s="3063"/>
      <c r="BO1538" s="3061">
        <f t="shared" si="30"/>
        <v>0.26666666666666666</v>
      </c>
      <c r="BP1538" s="3062"/>
      <c r="BQ1538" s="3063"/>
      <c r="BR1538" s="1068"/>
      <c r="BS1538" s="937"/>
      <c r="CK1538" s="488"/>
      <c r="CL1538" s="488"/>
      <c r="CM1538" s="488"/>
      <c r="CN1538" s="488"/>
      <c r="CO1538" s="488"/>
      <c r="CP1538" s="488"/>
      <c r="CQ1538" s="488"/>
      <c r="CR1538" s="488"/>
      <c r="CS1538" s="488"/>
      <c r="CT1538" s="488"/>
      <c r="CU1538" s="488"/>
      <c r="CV1538" s="488"/>
      <c r="CW1538" s="488"/>
      <c r="CX1538" s="488"/>
      <c r="CY1538" s="488"/>
      <c r="CZ1538" s="488"/>
      <c r="DA1538" s="488"/>
      <c r="DB1538" s="488"/>
      <c r="DC1538" s="488"/>
      <c r="DD1538" s="488"/>
      <c r="DE1538" s="488"/>
      <c r="DF1538" s="488"/>
      <c r="DG1538" s="488"/>
    </row>
    <row r="1539" spans="7:111" s="920" customFormat="1" ht="18.95" customHeight="1">
      <c r="G1539" s="488"/>
      <c r="H1539" s="488"/>
      <c r="I1539" s="2364"/>
      <c r="J1539" s="2352"/>
      <c r="K1539" s="1231"/>
      <c r="L1539" s="1004"/>
      <c r="M1539" s="1004"/>
      <c r="N1539" s="1004"/>
      <c r="O1539" s="1004"/>
      <c r="P1539" s="1180"/>
      <c r="Q1539" s="1122"/>
      <c r="R1539" s="1122"/>
      <c r="S1539" s="1122"/>
      <c r="T1539" s="1181"/>
      <c r="U1539" s="1181"/>
      <c r="V1539" s="1122"/>
      <c r="W1539" s="1122"/>
      <c r="X1539" s="1181"/>
      <c r="Y1539" s="1122"/>
      <c r="Z1539" s="1122"/>
      <c r="AA1539" s="1122"/>
      <c r="AB1539" s="1122"/>
      <c r="AC1539" s="1122"/>
      <c r="AD1539" s="1180"/>
      <c r="AE1539" s="1122"/>
      <c r="AF1539" s="1084"/>
      <c r="AG1539" s="1084"/>
      <c r="AH1539" s="1084"/>
      <c r="AI1539" s="1084"/>
      <c r="AJ1539" s="1085"/>
      <c r="AK1539" s="2346" t="s">
        <v>3658</v>
      </c>
      <c r="AL1539" s="2347"/>
      <c r="AM1539" s="2347"/>
      <c r="AN1539" s="1005"/>
      <c r="AO1539" s="1428" t="s">
        <v>3641</v>
      </c>
      <c r="AP1539" s="2354"/>
      <c r="AQ1539" s="1429"/>
      <c r="AR1539" s="2292" t="s">
        <v>3641</v>
      </c>
      <c r="AS1539" s="1027"/>
      <c r="AT1539" s="1027"/>
      <c r="AU1539" s="1027"/>
      <c r="AV1539" s="1028"/>
      <c r="AW1539" s="2890"/>
      <c r="AX1539" s="2891"/>
      <c r="AY1539" s="2892"/>
      <c r="AZ1539" s="2890"/>
      <c r="BA1539" s="2891"/>
      <c r="BB1539" s="2892"/>
      <c r="BC1539" s="2890"/>
      <c r="BD1539" s="2891"/>
      <c r="BE1539" s="2892"/>
      <c r="BF1539" s="2890"/>
      <c r="BG1539" s="2891"/>
      <c r="BH1539" s="2892"/>
      <c r="BI1539" s="3058"/>
      <c r="BJ1539" s="3059"/>
      <c r="BK1539" s="3060"/>
      <c r="BL1539" s="3061">
        <f t="shared" si="29"/>
        <v>0</v>
      </c>
      <c r="BM1539" s="3062"/>
      <c r="BN1539" s="3063"/>
      <c r="BO1539" s="3061">
        <f t="shared" si="30"/>
        <v>0</v>
      </c>
      <c r="BP1539" s="3062"/>
      <c r="BQ1539" s="3063"/>
      <c r="BR1539" s="1068"/>
      <c r="BS1539" s="937"/>
      <c r="CK1539" s="488"/>
      <c r="CL1539" s="488"/>
      <c r="CM1539" s="488"/>
      <c r="CN1539" s="488"/>
      <c r="CO1539" s="488"/>
      <c r="CP1539" s="488"/>
      <c r="CQ1539" s="488"/>
      <c r="CR1539" s="488"/>
      <c r="CS1539" s="488"/>
      <c r="CT1539" s="488"/>
      <c r="CU1539" s="488"/>
      <c r="CV1539" s="488"/>
      <c r="CW1539" s="488"/>
      <c r="CX1539" s="488"/>
      <c r="CY1539" s="488"/>
      <c r="CZ1539" s="488"/>
      <c r="DA1539" s="488"/>
      <c r="DB1539" s="488"/>
      <c r="DC1539" s="488"/>
      <c r="DD1539" s="488"/>
      <c r="DE1539" s="488"/>
      <c r="DF1539" s="488"/>
      <c r="DG1539" s="488"/>
    </row>
    <row r="1540" spans="7:111" s="920" customFormat="1" ht="18.95" customHeight="1">
      <c r="G1540" s="488"/>
      <c r="H1540" s="488"/>
      <c r="I1540" s="2364"/>
      <c r="J1540" s="2289"/>
      <c r="K1540" s="2290"/>
      <c r="L1540" s="2226"/>
      <c r="M1540" s="2226"/>
      <c r="N1540" s="2226"/>
      <c r="O1540" s="2226"/>
      <c r="P1540" s="2291"/>
      <c r="Q1540" s="1118"/>
      <c r="R1540" s="1118"/>
      <c r="S1540" s="1118"/>
      <c r="T1540" s="1977"/>
      <c r="U1540" s="1977"/>
      <c r="V1540" s="1118"/>
      <c r="W1540" s="1118"/>
      <c r="X1540" s="1977"/>
      <c r="Y1540" s="1118"/>
      <c r="Z1540" s="1118"/>
      <c r="AA1540" s="1118"/>
      <c r="AB1540" s="1118"/>
      <c r="AC1540" s="1118"/>
      <c r="AD1540" s="2291"/>
      <c r="AE1540" s="1118"/>
      <c r="AF1540" s="1087"/>
      <c r="AG1540" s="1087"/>
      <c r="AH1540" s="1087"/>
      <c r="AI1540" s="1087"/>
      <c r="AJ1540" s="1088"/>
      <c r="AK1540" s="2348" t="s">
        <v>3648</v>
      </c>
      <c r="AL1540" s="2348"/>
      <c r="AM1540" s="2348"/>
      <c r="AN1540" s="2349"/>
      <c r="AO1540" s="1428" t="s">
        <v>3659</v>
      </c>
      <c r="AP1540" s="2354"/>
      <c r="AQ1540" s="1429"/>
      <c r="AR1540" s="2292" t="s">
        <v>3661</v>
      </c>
      <c r="AS1540" s="1027"/>
      <c r="AT1540" s="1027"/>
      <c r="AU1540" s="1027"/>
      <c r="AV1540" s="1028"/>
      <c r="AW1540" s="2890">
        <v>13</v>
      </c>
      <c r="AX1540" s="2891"/>
      <c r="AY1540" s="2892"/>
      <c r="AZ1540" s="2890">
        <v>3</v>
      </c>
      <c r="BA1540" s="2891"/>
      <c r="BB1540" s="2892"/>
      <c r="BC1540" s="2890">
        <v>14</v>
      </c>
      <c r="BD1540" s="2891"/>
      <c r="BE1540" s="2892"/>
      <c r="BF1540" s="2890">
        <f>BC1540-AZ1540</f>
        <v>11</v>
      </c>
      <c r="BG1540" s="2891"/>
      <c r="BH1540" s="2892"/>
      <c r="BI1540" s="3058">
        <f>BF1540-AW1540</f>
        <v>-2</v>
      </c>
      <c r="BJ1540" s="3059"/>
      <c r="BK1540" s="3060"/>
      <c r="BL1540" s="3061">
        <f t="shared" si="29"/>
        <v>0.43333333333333335</v>
      </c>
      <c r="BM1540" s="3062"/>
      <c r="BN1540" s="3063"/>
      <c r="BO1540" s="3061">
        <f t="shared" si="30"/>
        <v>0.36666666666666664</v>
      </c>
      <c r="BP1540" s="3062"/>
      <c r="BQ1540" s="3063"/>
      <c r="BR1540" s="1068"/>
      <c r="BS1540" s="937"/>
      <c r="CK1540" s="488"/>
      <c r="CL1540" s="488"/>
      <c r="CM1540" s="488"/>
      <c r="CN1540" s="488"/>
      <c r="CO1540" s="488"/>
      <c r="CP1540" s="488"/>
      <c r="CQ1540" s="488"/>
      <c r="CR1540" s="488"/>
      <c r="CS1540" s="488"/>
      <c r="CT1540" s="488"/>
      <c r="CU1540" s="488"/>
      <c r="CV1540" s="488"/>
      <c r="CW1540" s="488"/>
      <c r="CX1540" s="488"/>
      <c r="CY1540" s="488"/>
      <c r="CZ1540" s="488"/>
      <c r="DA1540" s="488"/>
      <c r="DB1540" s="488"/>
      <c r="DC1540" s="488"/>
      <c r="DD1540" s="488"/>
      <c r="DE1540" s="488"/>
      <c r="DF1540" s="488"/>
      <c r="DG1540" s="488"/>
    </row>
    <row r="1541" spans="7:111" s="920" customFormat="1" ht="18.95" customHeight="1">
      <c r="G1541" s="488"/>
      <c r="H1541" s="488"/>
      <c r="I1541" s="2364"/>
      <c r="J1541" s="1346" t="s">
        <v>737</v>
      </c>
      <c r="K1541" s="1033" t="s">
        <v>1860</v>
      </c>
      <c r="L1541" s="1034"/>
      <c r="M1541" s="1034"/>
      <c r="N1541" s="1034"/>
      <c r="O1541" s="1039"/>
      <c r="P1541" s="2297" t="s">
        <v>1689</v>
      </c>
      <c r="Q1541" s="1350"/>
      <c r="R1541" s="1350"/>
      <c r="S1541" s="1350"/>
      <c r="T1541" s="2298">
        <v>241657</v>
      </c>
      <c r="U1541" s="2299"/>
      <c r="V1541" s="1350"/>
      <c r="W1541" s="1351"/>
      <c r="X1541" s="2298" t="s">
        <v>1691</v>
      </c>
      <c r="Y1541" s="1350"/>
      <c r="Z1541" s="1350"/>
      <c r="AA1541" s="1350"/>
      <c r="AB1541" s="1350"/>
      <c r="AC1541" s="1350"/>
      <c r="AD1541" s="2297" t="s">
        <v>3662</v>
      </c>
      <c r="AE1541" s="1351"/>
      <c r="AF1541" s="2300"/>
      <c r="AG1541" s="3064">
        <v>20</v>
      </c>
      <c r="AH1541" s="3065"/>
      <c r="AI1541" s="3065"/>
      <c r="AJ1541" s="3066"/>
      <c r="AK1541" s="2385" t="s">
        <v>3646</v>
      </c>
      <c r="AL1541" s="2386"/>
      <c r="AM1541" s="2386"/>
      <c r="AN1541" s="2387"/>
      <c r="AO1541" s="2350" t="s">
        <v>3652</v>
      </c>
      <c r="AP1541" s="2351"/>
      <c r="AQ1541" s="2351"/>
      <c r="AR1541" s="2301" t="s">
        <v>3599</v>
      </c>
      <c r="AS1541" s="2302"/>
      <c r="AT1541" s="2302"/>
      <c r="AU1541" s="2302"/>
      <c r="AV1541" s="2355"/>
      <c r="AW1541" s="2915">
        <f>MIN(SUM(AW1542))</f>
        <v>20</v>
      </c>
      <c r="AX1541" s="2916"/>
      <c r="AY1541" s="2917"/>
      <c r="AZ1541" s="2915"/>
      <c r="BA1541" s="2916"/>
      <c r="BB1541" s="2917"/>
      <c r="BC1541" s="2915"/>
      <c r="BD1541" s="2916"/>
      <c r="BE1541" s="2917"/>
      <c r="BF1541" s="2915">
        <f>MIN(SUM(BF1542))</f>
        <v>19</v>
      </c>
      <c r="BG1541" s="2916"/>
      <c r="BH1541" s="2917"/>
      <c r="BI1541" s="3055">
        <f>MIN(SUM(BI1542))</f>
        <v>-1</v>
      </c>
      <c r="BJ1541" s="3056"/>
      <c r="BK1541" s="3057"/>
      <c r="BL1541" s="3067">
        <f>AW1541/AG$1541</f>
        <v>1</v>
      </c>
      <c r="BM1541" s="3068"/>
      <c r="BN1541" s="3069"/>
      <c r="BO1541" s="2918">
        <f>BF1541/AG$1541</f>
        <v>0.95</v>
      </c>
      <c r="BP1541" s="2919"/>
      <c r="BQ1541" s="2920"/>
      <c r="BR1541" s="1068"/>
      <c r="BS1541" s="2365"/>
      <c r="BT1541" s="488"/>
      <c r="BU1541" s="488"/>
      <c r="BV1541" s="488"/>
      <c r="BW1541" s="488"/>
      <c r="BX1541" s="488"/>
      <c r="BY1541" s="488"/>
      <c r="BZ1541" s="488"/>
      <c r="CA1541" s="488"/>
      <c r="CB1541" s="488"/>
      <c r="CC1541" s="488"/>
      <c r="CD1541" s="488"/>
      <c r="CE1541" s="488"/>
      <c r="CF1541" s="488"/>
      <c r="CG1541" s="488"/>
      <c r="CH1541" s="488"/>
      <c r="CI1541" s="488"/>
      <c r="CJ1541" s="488"/>
      <c r="CK1541" s="488"/>
      <c r="CL1541" s="488"/>
      <c r="CM1541" s="488"/>
      <c r="CN1541" s="488"/>
      <c r="CO1541" s="488"/>
      <c r="CP1541" s="488"/>
      <c r="CQ1541" s="488"/>
      <c r="CR1541" s="488"/>
      <c r="CS1541" s="488"/>
      <c r="CT1541" s="488"/>
      <c r="CU1541" s="488"/>
      <c r="CV1541" s="488"/>
      <c r="CW1541" s="488"/>
      <c r="CX1541" s="488"/>
      <c r="CY1541" s="488"/>
      <c r="CZ1541" s="488"/>
      <c r="DA1541" s="488"/>
      <c r="DB1541" s="488"/>
      <c r="DC1541" s="488"/>
      <c r="DD1541" s="488"/>
      <c r="DE1541" s="488"/>
      <c r="DF1541" s="488"/>
      <c r="DG1541" s="488"/>
    </row>
    <row r="1542" spans="7:111" s="920" customFormat="1" ht="18.95" customHeight="1">
      <c r="G1542" s="488"/>
      <c r="H1542" s="488"/>
      <c r="I1542" s="2364"/>
      <c r="J1542" s="932"/>
      <c r="K1542" s="1162"/>
      <c r="L1542" s="1027"/>
      <c r="M1542" s="1027"/>
      <c r="N1542" s="1027"/>
      <c r="O1542" s="1027"/>
      <c r="P1542" s="1152"/>
      <c r="Q1542" s="983"/>
      <c r="R1542" s="983"/>
      <c r="S1542" s="983"/>
      <c r="T1542" s="1245"/>
      <c r="U1542" s="1245"/>
      <c r="V1542" s="983"/>
      <c r="W1542" s="983"/>
      <c r="X1542" s="1245"/>
      <c r="Y1542" s="983"/>
      <c r="Z1542" s="983"/>
      <c r="AA1542" s="983"/>
      <c r="AB1542" s="983"/>
      <c r="AC1542" s="983"/>
      <c r="AD1542" s="1152"/>
      <c r="AE1542" s="983"/>
      <c r="AF1542" s="2304"/>
      <c r="AG1542" s="2304"/>
      <c r="AH1542" s="2304"/>
      <c r="AI1542" s="2304"/>
      <c r="AJ1542" s="2332"/>
      <c r="AK1542" s="2346" t="s">
        <v>3647</v>
      </c>
      <c r="AL1542" s="2347"/>
      <c r="AM1542" s="2347"/>
      <c r="AN1542" s="1005"/>
      <c r="AO1542" s="1428" t="s">
        <v>3653</v>
      </c>
      <c r="AP1542" s="2354"/>
      <c r="AQ1542" s="1429"/>
      <c r="AR1542" s="2292" t="s">
        <v>3594</v>
      </c>
      <c r="AS1542" s="1027"/>
      <c r="AT1542" s="1027"/>
      <c r="AU1542" s="1027"/>
      <c r="AV1542" s="1028"/>
      <c r="AW1542" s="2890">
        <v>20</v>
      </c>
      <c r="AX1542" s="2891"/>
      <c r="AY1542" s="2892"/>
      <c r="AZ1542" s="2890">
        <v>2</v>
      </c>
      <c r="BA1542" s="2891"/>
      <c r="BB1542" s="2892"/>
      <c r="BC1542" s="2890">
        <v>21</v>
      </c>
      <c r="BD1542" s="2891"/>
      <c r="BE1542" s="2892"/>
      <c r="BF1542" s="2890">
        <f>BC1542-AZ1542</f>
        <v>19</v>
      </c>
      <c r="BG1542" s="2891"/>
      <c r="BH1542" s="2892"/>
      <c r="BI1542" s="3058">
        <f>BF1542-AW1542</f>
        <v>-1</v>
      </c>
      <c r="BJ1542" s="3059"/>
      <c r="BK1542" s="3060"/>
      <c r="BL1542" s="3061">
        <f>AW1542/AG$1535</f>
        <v>0.66666666666666663</v>
      </c>
      <c r="BM1542" s="3062"/>
      <c r="BN1542" s="3063"/>
      <c r="BO1542" s="3061">
        <f>BF1542/AG$1535</f>
        <v>0.6333333333333333</v>
      </c>
      <c r="BP1542" s="3062"/>
      <c r="BQ1542" s="3063"/>
      <c r="BR1542" s="1229"/>
      <c r="BS1542" s="2365"/>
      <c r="BT1542" s="488"/>
      <c r="BU1542" s="488"/>
      <c r="BV1542" s="488"/>
      <c r="BW1542" s="488"/>
      <c r="BX1542" s="488"/>
      <c r="BY1542" s="488"/>
      <c r="BZ1542" s="488"/>
      <c r="CA1542" s="488"/>
      <c r="CB1542" s="488"/>
      <c r="CC1542" s="488"/>
      <c r="CD1542" s="488"/>
      <c r="CE1542" s="488"/>
      <c r="CF1542" s="488"/>
      <c r="CG1542" s="488"/>
      <c r="CH1542" s="488"/>
      <c r="CI1542" s="488"/>
      <c r="CJ1542" s="488"/>
      <c r="CK1542" s="488"/>
      <c r="CL1542" s="488"/>
      <c r="CM1542" s="488"/>
      <c r="CN1542" s="488"/>
      <c r="CO1542" s="488"/>
      <c r="CP1542" s="488"/>
      <c r="CQ1542" s="488"/>
      <c r="CR1542" s="488"/>
      <c r="CS1542" s="488"/>
      <c r="CT1542" s="488"/>
      <c r="CU1542" s="488"/>
      <c r="CV1542" s="488"/>
      <c r="CW1542" s="488"/>
      <c r="CX1542" s="488"/>
      <c r="CY1542" s="488"/>
      <c r="CZ1542" s="488"/>
      <c r="DA1542" s="488"/>
      <c r="DB1542" s="488"/>
      <c r="DC1542" s="488"/>
      <c r="DD1542" s="488"/>
      <c r="DE1542" s="488"/>
      <c r="DF1542" s="488"/>
      <c r="DG1542" s="488"/>
    </row>
    <row r="1543" spans="7:111" ht="5.0999999999999996" customHeight="1">
      <c r="I1543" s="1847"/>
      <c r="J1543" s="920"/>
      <c r="K1543" s="920"/>
      <c r="L1543" s="920"/>
      <c r="M1543" s="920"/>
      <c r="N1543" s="920"/>
      <c r="O1543" s="920"/>
      <c r="P1543" s="920"/>
      <c r="Q1543" s="920"/>
      <c r="R1543" s="920"/>
      <c r="S1543" s="920"/>
      <c r="T1543" s="920"/>
      <c r="U1543" s="920"/>
      <c r="V1543" s="920"/>
      <c r="W1543" s="920"/>
      <c r="X1543" s="920"/>
      <c r="Y1543" s="920"/>
      <c r="Z1543" s="920"/>
      <c r="AA1543" s="920"/>
      <c r="AB1543" s="920"/>
      <c r="AC1543" s="920"/>
      <c r="AD1543" s="920"/>
      <c r="AE1543" s="920"/>
      <c r="AF1543" s="920"/>
      <c r="AG1543" s="920"/>
      <c r="AH1543" s="920"/>
      <c r="AI1543" s="920"/>
      <c r="AJ1543" s="920"/>
      <c r="AK1543" s="920"/>
      <c r="AL1543" s="920"/>
      <c r="AM1543" s="920"/>
      <c r="AN1543" s="920"/>
      <c r="AO1543" s="920"/>
      <c r="AP1543" s="920"/>
      <c r="AQ1543" s="920"/>
      <c r="AR1543" s="920"/>
      <c r="AS1543" s="920"/>
      <c r="AT1543" s="920"/>
      <c r="AU1543" s="920"/>
      <c r="AV1543" s="920"/>
      <c r="AW1543" s="920"/>
      <c r="AX1543" s="920"/>
      <c r="AY1543" s="920"/>
      <c r="AZ1543" s="920"/>
      <c r="BA1543" s="920"/>
      <c r="BB1543" s="920"/>
      <c r="BC1543" s="920"/>
      <c r="BD1543" s="920"/>
      <c r="BE1543" s="920"/>
      <c r="BF1543" s="920"/>
      <c r="BG1543" s="920"/>
      <c r="BH1543" s="920"/>
      <c r="BI1543" s="920"/>
      <c r="BJ1543" s="920"/>
      <c r="BK1543" s="920"/>
      <c r="BL1543" s="920"/>
      <c r="BM1543" s="920"/>
      <c r="BN1543" s="920"/>
      <c r="BO1543" s="920"/>
      <c r="BP1543" s="920"/>
      <c r="BQ1543" s="920"/>
      <c r="BR1543" s="920"/>
      <c r="BS1543" s="937"/>
    </row>
    <row r="1544" spans="7:111" ht="5.0999999999999996" customHeight="1">
      <c r="I1544" s="1847"/>
      <c r="J1544" s="977"/>
      <c r="K1544" s="977"/>
      <c r="L1544" s="977"/>
      <c r="M1544" s="977"/>
      <c r="N1544" s="977"/>
      <c r="O1544" s="977"/>
      <c r="P1544" s="977"/>
      <c r="Q1544" s="977"/>
      <c r="R1544" s="977"/>
      <c r="S1544" s="977"/>
      <c r="T1544" s="977"/>
      <c r="U1544" s="977"/>
      <c r="V1544" s="977"/>
      <c r="W1544" s="977"/>
      <c r="X1544" s="977"/>
      <c r="Y1544" s="977"/>
      <c r="Z1544" s="977"/>
      <c r="AA1544" s="977"/>
      <c r="AB1544" s="977"/>
      <c r="AC1544" s="977"/>
      <c r="AD1544" s="977"/>
      <c r="AE1544" s="977"/>
      <c r="AF1544" s="977"/>
      <c r="AG1544" s="977"/>
      <c r="AH1544" s="977"/>
      <c r="AI1544" s="977"/>
      <c r="AJ1544" s="977"/>
      <c r="AK1544" s="977"/>
      <c r="AL1544" s="977"/>
      <c r="AM1544" s="977"/>
      <c r="AN1544" s="977"/>
      <c r="AO1544" s="977"/>
      <c r="AP1544" s="977"/>
      <c r="AQ1544" s="977"/>
      <c r="AR1544" s="977"/>
      <c r="AS1544" s="977"/>
      <c r="AT1544" s="977"/>
      <c r="AU1544" s="977"/>
      <c r="AV1544" s="977"/>
      <c r="AW1544" s="977"/>
      <c r="AX1544" s="977"/>
      <c r="AY1544" s="977"/>
      <c r="AZ1544" s="977"/>
      <c r="BA1544" s="977"/>
      <c r="BB1544" s="977"/>
      <c r="BC1544" s="977"/>
      <c r="BD1544" s="977"/>
      <c r="BE1544" s="977"/>
      <c r="BF1544" s="977"/>
      <c r="BG1544" s="977"/>
      <c r="BH1544" s="977"/>
      <c r="BI1544" s="977"/>
      <c r="BJ1544" s="977"/>
      <c r="BK1544" s="977"/>
      <c r="BL1544" s="977"/>
      <c r="BM1544" s="977"/>
      <c r="BN1544" s="977"/>
      <c r="BO1544" s="977"/>
      <c r="BP1544" s="977"/>
      <c r="BQ1544" s="977"/>
      <c r="BR1544" s="977"/>
      <c r="BS1544" s="937"/>
    </row>
    <row r="1545" spans="7:111" ht="18.95" customHeight="1">
      <c r="I1545" s="1847"/>
      <c r="J1545" s="977"/>
      <c r="K1545" s="977"/>
      <c r="L1545" s="977"/>
      <c r="M1545" s="977"/>
      <c r="N1545" s="977"/>
      <c r="O1545" s="977"/>
      <c r="P1545" s="977"/>
      <c r="Q1545" s="977"/>
      <c r="R1545" s="977"/>
      <c r="S1545" s="977"/>
      <c r="T1545" s="977"/>
      <c r="U1545" s="977"/>
      <c r="V1545" s="977"/>
      <c r="W1545" s="977"/>
      <c r="X1545" s="977"/>
      <c r="Y1545" s="977"/>
      <c r="Z1545" s="977"/>
      <c r="AA1545" s="977"/>
      <c r="AB1545" s="977"/>
      <c r="AC1545" s="977"/>
      <c r="AD1545" s="980" t="s">
        <v>1606</v>
      </c>
      <c r="AE1545" s="979"/>
      <c r="AF1545" s="979"/>
      <c r="AG1545" s="3073">
        <f>AG1541+AG1535</f>
        <v>50</v>
      </c>
      <c r="AH1545" s="3074"/>
      <c r="AI1545" s="3074"/>
      <c r="AJ1545" s="3075"/>
      <c r="AK1545" s="1467"/>
      <c r="AL1545" s="1467"/>
      <c r="AM1545" s="1467"/>
      <c r="AN1545" s="1467"/>
      <c r="AO1545" s="977"/>
      <c r="AP1545" s="980"/>
      <c r="AQ1545" s="979"/>
      <c r="AR1545" s="979"/>
      <c r="AS1545" s="980"/>
      <c r="AT1545" s="980"/>
      <c r="AU1545" s="979"/>
      <c r="AV1545" s="979"/>
      <c r="AW1545" s="2921">
        <f>AW1541+AW1535</f>
        <v>20</v>
      </c>
      <c r="AX1545" s="2884"/>
      <c r="AY1545" s="2885"/>
      <c r="AZ1545" s="977"/>
      <c r="BA1545" s="977"/>
      <c r="BB1545" s="977"/>
      <c r="BC1545" s="977"/>
      <c r="BD1545" s="977"/>
      <c r="BE1545" s="977"/>
      <c r="BF1545" s="2921">
        <f>BF1541+BF1535</f>
        <v>19</v>
      </c>
      <c r="BG1545" s="2884"/>
      <c r="BH1545" s="2885"/>
      <c r="BI1545" s="3058">
        <f>BF1545-AW1545</f>
        <v>-1</v>
      </c>
      <c r="BJ1545" s="3059"/>
      <c r="BK1545" s="3060"/>
      <c r="BL1545" s="3070">
        <f>AW1545/AG1545</f>
        <v>0.4</v>
      </c>
      <c r="BM1545" s="3071"/>
      <c r="BN1545" s="3072"/>
      <c r="BO1545" s="3070">
        <f>BF1545/AG1545</f>
        <v>0.38</v>
      </c>
      <c r="BP1545" s="3071"/>
      <c r="BQ1545" s="3072"/>
      <c r="BR1545" s="977"/>
      <c r="BS1545" s="937"/>
    </row>
    <row r="1546" spans="7:111" ht="5.0999999999999996" customHeight="1">
      <c r="I1546" s="1847"/>
      <c r="J1546" s="977"/>
      <c r="K1546" s="977"/>
      <c r="L1546" s="977"/>
      <c r="M1546" s="977"/>
      <c r="N1546" s="977"/>
      <c r="O1546" s="977"/>
      <c r="P1546" s="977"/>
      <c r="Q1546" s="977"/>
      <c r="R1546" s="977"/>
      <c r="S1546" s="977"/>
      <c r="T1546" s="977"/>
      <c r="U1546" s="977"/>
      <c r="V1546" s="977"/>
      <c r="W1546" s="977"/>
      <c r="X1546" s="977"/>
      <c r="Y1546" s="977"/>
      <c r="Z1546" s="977"/>
      <c r="AA1546" s="977"/>
      <c r="AB1546" s="977"/>
      <c r="AC1546" s="977"/>
      <c r="AD1546" s="977"/>
      <c r="AE1546" s="977"/>
      <c r="AF1546" s="977"/>
      <c r="AG1546" s="977"/>
      <c r="AH1546" s="977"/>
      <c r="AI1546" s="977"/>
      <c r="AJ1546" s="977"/>
      <c r="AK1546" s="977"/>
      <c r="AL1546" s="977"/>
      <c r="AM1546" s="977"/>
      <c r="AN1546" s="977"/>
      <c r="AO1546" s="977"/>
      <c r="AP1546" s="977"/>
      <c r="AQ1546" s="977"/>
      <c r="AR1546" s="977"/>
      <c r="AS1546" s="977"/>
      <c r="AT1546" s="977"/>
      <c r="AU1546" s="977"/>
      <c r="AV1546" s="977"/>
      <c r="AW1546" s="977"/>
      <c r="AX1546" s="977"/>
      <c r="AY1546" s="977"/>
      <c r="AZ1546" s="977"/>
      <c r="BA1546" s="977"/>
      <c r="BB1546" s="977"/>
      <c r="BC1546" s="977"/>
      <c r="BD1546" s="977"/>
      <c r="BE1546" s="977"/>
      <c r="BF1546" s="977"/>
      <c r="BG1546" s="977"/>
      <c r="BH1546" s="977"/>
      <c r="BI1546" s="977"/>
      <c r="BJ1546" s="977"/>
      <c r="BK1546" s="977"/>
      <c r="BL1546" s="977"/>
      <c r="BM1546" s="977"/>
      <c r="BN1546" s="977"/>
      <c r="BO1546" s="977"/>
      <c r="BP1546" s="977"/>
      <c r="BQ1546" s="977"/>
      <c r="BR1546" s="977"/>
      <c r="BS1546" s="937"/>
    </row>
    <row r="1547" spans="7:111" ht="18.95" customHeight="1">
      <c r="I1547" s="1847"/>
      <c r="J1547" s="920"/>
      <c r="K1547" s="920"/>
      <c r="L1547" s="920"/>
      <c r="M1547" s="920"/>
      <c r="N1547" s="920"/>
      <c r="O1547" s="920"/>
      <c r="P1547" s="920"/>
      <c r="Q1547" s="920"/>
      <c r="R1547" s="920"/>
      <c r="S1547" s="920"/>
      <c r="T1547" s="920"/>
      <c r="U1547" s="920"/>
      <c r="V1547" s="920"/>
      <c r="W1547" s="920"/>
      <c r="X1547" s="920"/>
      <c r="Y1547" s="920"/>
      <c r="Z1547" s="920"/>
      <c r="AA1547" s="920"/>
      <c r="AB1547" s="920"/>
      <c r="AC1547" s="920"/>
      <c r="AD1547" s="920"/>
      <c r="AE1547" s="920"/>
      <c r="AF1547" s="920"/>
      <c r="AG1547" s="920"/>
      <c r="AH1547" s="920"/>
      <c r="AI1547" s="920"/>
      <c r="AJ1547" s="920"/>
      <c r="AK1547" s="920"/>
      <c r="AL1547" s="920"/>
      <c r="AM1547" s="920"/>
      <c r="AN1547" s="920"/>
      <c r="AO1547" s="920"/>
      <c r="AP1547" s="920"/>
      <c r="AQ1547" s="920"/>
      <c r="AR1547" s="920"/>
      <c r="AS1547" s="920"/>
      <c r="AT1547" s="920"/>
      <c r="AU1547" s="920"/>
      <c r="AV1547" s="920"/>
      <c r="AW1547" s="920"/>
      <c r="AX1547" s="920"/>
      <c r="AY1547" s="920"/>
      <c r="AZ1547" s="920"/>
      <c r="BA1547" s="920"/>
      <c r="BB1547" s="920"/>
      <c r="BC1547" s="920"/>
      <c r="BD1547" s="920"/>
      <c r="BE1547" s="920"/>
      <c r="BF1547" s="920"/>
      <c r="BG1547" s="920"/>
      <c r="BH1547" s="920"/>
      <c r="BI1547" s="920"/>
      <c r="BJ1547" s="920"/>
      <c r="BK1547" s="920"/>
      <c r="BL1547" s="920"/>
      <c r="BM1547" s="920"/>
      <c r="BN1547" s="920"/>
      <c r="BO1547" s="920"/>
      <c r="BP1547" s="920"/>
      <c r="BQ1547" s="920"/>
      <c r="BR1547" s="920"/>
      <c r="BS1547" s="937"/>
    </row>
    <row r="1548" spans="7:111" ht="18.95" customHeight="1">
      <c r="I1548" s="1847"/>
      <c r="J1548" s="2305" t="s">
        <v>3672</v>
      </c>
      <c r="K1548" s="920"/>
      <c r="L1548" s="920"/>
      <c r="M1548" s="920"/>
      <c r="N1548" s="920"/>
      <c r="O1548" s="920"/>
      <c r="P1548" s="920"/>
      <c r="Q1548" s="920"/>
      <c r="R1548" s="920"/>
      <c r="S1548" s="920"/>
      <c r="T1548" s="920"/>
      <c r="U1548" s="920"/>
      <c r="V1548" s="920"/>
      <c r="W1548" s="920"/>
      <c r="X1548" s="920"/>
      <c r="Y1548" s="920"/>
      <c r="Z1548" s="920"/>
      <c r="AA1548" s="920"/>
      <c r="AB1548" s="920"/>
      <c r="AC1548" s="920"/>
      <c r="AD1548" s="920"/>
      <c r="AE1548" s="920"/>
      <c r="AF1548" s="920"/>
      <c r="AG1548" s="920"/>
      <c r="AH1548" s="920"/>
      <c r="AI1548" s="920"/>
      <c r="AJ1548" s="920"/>
      <c r="AK1548" s="920"/>
      <c r="AL1548" s="920"/>
      <c r="AM1548" s="920"/>
      <c r="AN1548" s="920"/>
      <c r="AO1548" s="920"/>
      <c r="AP1548" s="920"/>
      <c r="AQ1548" s="920"/>
      <c r="AR1548" s="920"/>
      <c r="AS1548" s="920"/>
      <c r="AT1548" s="920"/>
      <c r="AU1548" s="920"/>
      <c r="AV1548" s="920"/>
      <c r="AW1548" s="920"/>
      <c r="AX1548" s="920"/>
      <c r="AY1548" s="920"/>
      <c r="AZ1548" s="920"/>
      <c r="BA1548" s="920"/>
      <c r="BB1548" s="920"/>
      <c r="BC1548" s="920"/>
      <c r="BD1548" s="920"/>
      <c r="BE1548" s="920"/>
      <c r="BF1548" s="920"/>
      <c r="BG1548" s="920"/>
      <c r="BH1548" s="920"/>
      <c r="BI1548" s="920"/>
      <c r="BJ1548" s="920"/>
      <c r="BK1548" s="920"/>
      <c r="BL1548" s="920"/>
      <c r="BM1548" s="920"/>
      <c r="BN1548" s="920"/>
      <c r="BO1548" s="920"/>
      <c r="BP1548" s="920"/>
      <c r="BQ1548" s="920"/>
      <c r="BR1548" s="920"/>
      <c r="BS1548" s="937"/>
    </row>
    <row r="1549" spans="7:111" ht="18.95" customHeight="1">
      <c r="I1549" s="1847"/>
      <c r="J1549" s="2880" t="s">
        <v>1559</v>
      </c>
      <c r="K1549" s="2797" t="s">
        <v>3593</v>
      </c>
      <c r="L1549" s="2798"/>
      <c r="M1549" s="2798"/>
      <c r="N1549" s="2798"/>
      <c r="O1549" s="2799"/>
      <c r="P1549" s="929" t="s">
        <v>1586</v>
      </c>
      <c r="Q1549" s="930"/>
      <c r="R1549" s="930"/>
      <c r="S1549" s="930"/>
      <c r="T1549" s="930"/>
      <c r="U1549" s="930"/>
      <c r="V1549" s="930"/>
      <c r="W1549" s="930"/>
      <c r="X1549" s="930"/>
      <c r="Y1549" s="930"/>
      <c r="Z1549" s="931"/>
      <c r="AA1549" s="930"/>
      <c r="AB1549" s="930"/>
      <c r="AC1549" s="931"/>
      <c r="AD1549" s="930"/>
      <c r="AE1549" s="930"/>
      <c r="AF1549" s="931"/>
      <c r="AG1549" s="967"/>
      <c r="AH1549" s="967"/>
      <c r="AI1549" s="967"/>
      <c r="AJ1549" s="967"/>
      <c r="AK1549" s="967"/>
      <c r="AL1549" s="967"/>
      <c r="AM1549" s="967"/>
      <c r="AN1549" s="967"/>
      <c r="AO1549" s="929" t="s">
        <v>1626</v>
      </c>
      <c r="AP1549" s="930"/>
      <c r="AQ1549" s="930"/>
      <c r="AR1549" s="930"/>
      <c r="AS1549" s="930"/>
      <c r="AT1549" s="930"/>
      <c r="AU1549" s="930"/>
      <c r="AV1549" s="931"/>
      <c r="AW1549" s="1025" t="s">
        <v>3720</v>
      </c>
      <c r="AX1549" s="1026"/>
      <c r="AY1549" s="1026"/>
      <c r="AZ1549" s="1026"/>
      <c r="BA1549" s="1026"/>
      <c r="BB1549" s="1026"/>
      <c r="BC1549" s="1026"/>
      <c r="BD1549" s="1026"/>
      <c r="BE1549" s="1026"/>
      <c r="BF1549" s="1026"/>
      <c r="BG1549" s="1026"/>
      <c r="BH1549" s="1026"/>
      <c r="BI1549" s="1026"/>
      <c r="BJ1549" s="1026"/>
      <c r="BK1549" s="1182"/>
      <c r="BL1549" s="1026"/>
      <c r="BM1549" s="1026"/>
      <c r="BN1549" s="1182"/>
      <c r="BO1549" s="1026"/>
      <c r="BP1549" s="1026"/>
      <c r="BQ1549" s="1182"/>
      <c r="BR1549" s="1229" t="s">
        <v>3609</v>
      </c>
      <c r="BS1549" s="2365"/>
      <c r="BT1549" s="488"/>
    </row>
    <row r="1550" spans="7:111" ht="30" customHeight="1">
      <c r="I1550" s="1847"/>
      <c r="J1550" s="2881"/>
      <c r="K1550" s="2800"/>
      <c r="L1550" s="2801"/>
      <c r="M1550" s="2801"/>
      <c r="N1550" s="2801"/>
      <c r="O1550" s="2802"/>
      <c r="P1550" s="929" t="s">
        <v>699</v>
      </c>
      <c r="Q1550" s="930"/>
      <c r="R1550" s="930"/>
      <c r="S1550" s="931"/>
      <c r="T1550" s="929" t="s">
        <v>700</v>
      </c>
      <c r="U1550" s="930"/>
      <c r="V1550" s="930"/>
      <c r="W1550" s="931"/>
      <c r="X1550" s="929" t="s">
        <v>1697</v>
      </c>
      <c r="Y1550" s="930"/>
      <c r="Z1550" s="930"/>
      <c r="AA1550" s="930"/>
      <c r="AB1550" s="930"/>
      <c r="AC1550" s="931"/>
      <c r="AD1550" s="929" t="s">
        <v>1771</v>
      </c>
      <c r="AE1550" s="930"/>
      <c r="AF1550" s="931"/>
      <c r="AG1550" s="2803" t="s">
        <v>3610</v>
      </c>
      <c r="AH1550" s="2804"/>
      <c r="AI1550" s="2804"/>
      <c r="AJ1550" s="2805"/>
      <c r="AK1550" s="929" t="s">
        <v>3618</v>
      </c>
      <c r="AL1550" s="930"/>
      <c r="AM1550" s="930"/>
      <c r="AN1550" s="931"/>
      <c r="AO1550" s="963" t="s">
        <v>3655</v>
      </c>
      <c r="AP1550" s="964"/>
      <c r="AQ1550" s="964"/>
      <c r="AR1550" s="929" t="s">
        <v>3656</v>
      </c>
      <c r="AS1550" s="930"/>
      <c r="AT1550" s="930"/>
      <c r="AU1550" s="930"/>
      <c r="AV1550" s="931"/>
      <c r="AW1550" s="1955" t="s">
        <v>3597</v>
      </c>
      <c r="AX1550" s="1160"/>
      <c r="AY1550" s="1161"/>
      <c r="AZ1550" s="2294" t="s">
        <v>3603</v>
      </c>
      <c r="BA1550" s="2295"/>
      <c r="BB1550" s="2296"/>
      <c r="BC1550" s="2294" t="s">
        <v>3604</v>
      </c>
      <c r="BD1550" s="2295"/>
      <c r="BE1550" s="2296"/>
      <c r="BF1550" s="1955" t="s">
        <v>3615</v>
      </c>
      <c r="BG1550" s="1160"/>
      <c r="BH1550" s="1161"/>
      <c r="BI1550" s="2307" t="s">
        <v>3614</v>
      </c>
      <c r="BJ1550" s="2308"/>
      <c r="BK1550" s="2309"/>
      <c r="BL1550" s="2925" t="s">
        <v>3612</v>
      </c>
      <c r="BM1550" s="2926"/>
      <c r="BN1550" s="2927"/>
      <c r="BO1550" s="2925" t="s">
        <v>3613</v>
      </c>
      <c r="BP1550" s="2926"/>
      <c r="BQ1550" s="2927"/>
      <c r="BR1550" s="1228" t="s">
        <v>1180</v>
      </c>
      <c r="BS1550" s="2365"/>
      <c r="BT1550" s="488"/>
    </row>
    <row r="1551" spans="7:111" ht="18.95" customHeight="1">
      <c r="I1551" s="1847"/>
      <c r="J1551" s="1346" t="s">
        <v>737</v>
      </c>
      <c r="K1551" s="1033" t="s">
        <v>1860</v>
      </c>
      <c r="L1551" s="1034"/>
      <c r="M1551" s="1034"/>
      <c r="N1551" s="1034"/>
      <c r="O1551" s="1039"/>
      <c r="P1551" s="2297" t="s">
        <v>1689</v>
      </c>
      <c r="Q1551" s="1350"/>
      <c r="R1551" s="1350"/>
      <c r="S1551" s="1350"/>
      <c r="T1551" s="2298">
        <v>241657</v>
      </c>
      <c r="U1551" s="2299"/>
      <c r="V1551" s="1350"/>
      <c r="W1551" s="1351"/>
      <c r="X1551" s="2298" t="s">
        <v>1691</v>
      </c>
      <c r="Y1551" s="1350"/>
      <c r="Z1551" s="1350"/>
      <c r="AA1551" s="1350"/>
      <c r="AB1551" s="1350"/>
      <c r="AC1551" s="1350"/>
      <c r="AD1551" s="2297" t="s">
        <v>1772</v>
      </c>
      <c r="AE1551" s="1351"/>
      <c r="AF1551" s="2300"/>
      <c r="AG1551" s="3064">
        <v>30</v>
      </c>
      <c r="AH1551" s="3065"/>
      <c r="AI1551" s="3065"/>
      <c r="AJ1551" s="3066"/>
      <c r="AK1551" s="2385" t="s">
        <v>3646</v>
      </c>
      <c r="AL1551" s="2386"/>
      <c r="AM1551" s="2386"/>
      <c r="AN1551" s="2387"/>
      <c r="AO1551" s="2350" t="s">
        <v>3652</v>
      </c>
      <c r="AP1551" s="2351"/>
      <c r="AQ1551" s="2351"/>
      <c r="AR1551" s="2301" t="s">
        <v>3599</v>
      </c>
      <c r="AS1551" s="2302"/>
      <c r="AT1551" s="2302"/>
      <c r="AU1551" s="2302"/>
      <c r="AV1551" s="2355"/>
      <c r="AW1551" s="2915">
        <f>MIN(MIN(SUM(AW1552),SUM(AW1553)),MIN(SUM(AW1554)),MIN(SUM(AW1555)))</f>
        <v>0</v>
      </c>
      <c r="AX1551" s="2916"/>
      <c r="AY1551" s="2917"/>
      <c r="AZ1551" s="2915"/>
      <c r="BA1551" s="2916"/>
      <c r="BB1551" s="2917"/>
      <c r="BC1551" s="2915"/>
      <c r="BD1551" s="2916"/>
      <c r="BE1551" s="2917"/>
      <c r="BF1551" s="2915">
        <f>MIN(MIN(SUM(BF1552),SUM(BF1553)),MIN(SUM(BF1554)),MIN(SUM(BF1555)))</f>
        <v>0</v>
      </c>
      <c r="BG1551" s="2916"/>
      <c r="BH1551" s="2917"/>
      <c r="BI1551" s="3055">
        <f>BF1551-AW1551</f>
        <v>0</v>
      </c>
      <c r="BJ1551" s="3056"/>
      <c r="BK1551" s="3057"/>
      <c r="BL1551" s="2918">
        <f>AW1551/AG$1535</f>
        <v>0</v>
      </c>
      <c r="BM1551" s="2919"/>
      <c r="BN1551" s="2920"/>
      <c r="BO1551" s="2918">
        <f>BF1551/AG$1535</f>
        <v>0</v>
      </c>
      <c r="BP1551" s="2919"/>
      <c r="BQ1551" s="2920"/>
      <c r="BR1551" s="1068"/>
      <c r="BS1551" s="937"/>
    </row>
    <row r="1552" spans="7:111" ht="18.95" customHeight="1">
      <c r="I1552" s="1847"/>
      <c r="J1552" s="1345"/>
      <c r="K1552" s="941"/>
      <c r="L1552" s="941"/>
      <c r="M1552" s="941"/>
      <c r="N1552" s="941"/>
      <c r="O1552" s="941"/>
      <c r="P1552" s="941"/>
      <c r="Q1552" s="941"/>
      <c r="R1552" s="941"/>
      <c r="S1552" s="941"/>
      <c r="T1552" s="941"/>
      <c r="U1552" s="941"/>
      <c r="V1552" s="941"/>
      <c r="W1552" s="941"/>
      <c r="X1552" s="941"/>
      <c r="Y1552" s="941"/>
      <c r="Z1552" s="941"/>
      <c r="AA1552" s="941"/>
      <c r="AB1552" s="941"/>
      <c r="AC1552" s="941"/>
      <c r="AD1552" s="941"/>
      <c r="AE1552" s="941"/>
      <c r="AF1552" s="941"/>
      <c r="AG1552" s="941"/>
      <c r="AH1552" s="941"/>
      <c r="AI1552" s="941"/>
      <c r="AJ1552" s="942"/>
      <c r="AK1552" s="2388" t="s">
        <v>3647</v>
      </c>
      <c r="AL1552" s="2389"/>
      <c r="AM1552" s="2389"/>
      <c r="AN1552" s="2390"/>
      <c r="AO1552" s="1428" t="s">
        <v>3653</v>
      </c>
      <c r="AP1552" s="2354"/>
      <c r="AQ1552" s="1429"/>
      <c r="AR1552" s="2362" t="s">
        <v>3641</v>
      </c>
      <c r="AS1552" s="1034"/>
      <c r="AT1552" s="1034"/>
      <c r="AU1552" s="1034"/>
      <c r="AV1552" s="1039"/>
      <c r="AW1552" s="2890">
        <f>SUM(AW1536:AY1537)</f>
        <v>24</v>
      </c>
      <c r="AX1552" s="2891"/>
      <c r="AY1552" s="2892"/>
      <c r="AZ1552" s="2893"/>
      <c r="BA1552" s="2894"/>
      <c r="BB1552" s="2895"/>
      <c r="BC1552" s="2893"/>
      <c r="BD1552" s="2894"/>
      <c r="BE1552" s="2895"/>
      <c r="BF1552" s="2890">
        <f>SUM(BF1536:BH1537)</f>
        <v>21</v>
      </c>
      <c r="BG1552" s="2891"/>
      <c r="BH1552" s="2892"/>
      <c r="BI1552" s="3058">
        <f t="shared" ref="BI1552:BI1555" si="31">BF1552-AW1552</f>
        <v>-3</v>
      </c>
      <c r="BJ1552" s="3059"/>
      <c r="BK1552" s="3060"/>
      <c r="BL1552" s="3061">
        <f>AW1552/AG$1535</f>
        <v>0.8</v>
      </c>
      <c r="BM1552" s="3062"/>
      <c r="BN1552" s="3063"/>
      <c r="BO1552" s="3061">
        <f>BF1552/AG$1535</f>
        <v>0.7</v>
      </c>
      <c r="BP1552" s="3062"/>
      <c r="BQ1552" s="3063"/>
      <c r="BR1552" s="1068"/>
      <c r="BS1552" s="937"/>
    </row>
    <row r="1553" spans="9:72" ht="18.95" customHeight="1">
      <c r="I1553" s="1847"/>
      <c r="J1553" s="1847"/>
      <c r="K1553" s="920"/>
      <c r="L1553" s="920"/>
      <c r="M1553" s="920"/>
      <c r="N1553" s="920"/>
      <c r="O1553" s="920"/>
      <c r="P1553" s="920"/>
      <c r="Q1553" s="920"/>
      <c r="R1553" s="920"/>
      <c r="S1553" s="920"/>
      <c r="T1553" s="920"/>
      <c r="U1553" s="920"/>
      <c r="V1553" s="920"/>
      <c r="W1553" s="920"/>
      <c r="X1553" s="920"/>
      <c r="Y1553" s="920"/>
      <c r="Z1553" s="920"/>
      <c r="AA1553" s="920"/>
      <c r="AB1553" s="920"/>
      <c r="AC1553" s="920"/>
      <c r="AD1553" s="920"/>
      <c r="AE1553" s="920"/>
      <c r="AF1553" s="920"/>
      <c r="AG1553" s="920"/>
      <c r="AH1553" s="920"/>
      <c r="AI1553" s="920"/>
      <c r="AJ1553" s="937"/>
      <c r="AK1553" s="2363"/>
      <c r="AL1553" s="2348"/>
      <c r="AM1553" s="2348"/>
      <c r="AN1553" s="2349"/>
      <c r="AO1553" s="1428" t="s">
        <v>3659</v>
      </c>
      <c r="AP1553" s="2354"/>
      <c r="AQ1553" s="1429"/>
      <c r="AR1553" s="2362" t="s">
        <v>3641</v>
      </c>
      <c r="AS1553" s="1034"/>
      <c r="AT1553" s="1034"/>
      <c r="AU1553" s="1034"/>
      <c r="AV1553" s="1039"/>
      <c r="AW1553" s="2890">
        <f>AW1538</f>
        <v>10</v>
      </c>
      <c r="AX1553" s="2891"/>
      <c r="AY1553" s="2892"/>
      <c r="AZ1553" s="2893"/>
      <c r="BA1553" s="2894"/>
      <c r="BB1553" s="2895"/>
      <c r="BC1553" s="2893"/>
      <c r="BD1553" s="2894"/>
      <c r="BE1553" s="2895"/>
      <c r="BF1553" s="2890">
        <f>MIN(SUM(BF1567),SUM(BF1567))</f>
        <v>8</v>
      </c>
      <c r="BG1553" s="2891"/>
      <c r="BH1553" s="2892"/>
      <c r="BI1553" s="3058">
        <f t="shared" si="31"/>
        <v>-2</v>
      </c>
      <c r="BJ1553" s="3059"/>
      <c r="BK1553" s="3060"/>
      <c r="BL1553" s="3061">
        <f>AW1553/AG$1535</f>
        <v>0.33333333333333331</v>
      </c>
      <c r="BM1553" s="3062"/>
      <c r="BN1553" s="3063"/>
      <c r="BO1553" s="3061">
        <f>BF1553/AG$1535</f>
        <v>0.26666666666666666</v>
      </c>
      <c r="BP1553" s="3062"/>
      <c r="BQ1553" s="3063"/>
      <c r="BR1553" s="1068"/>
      <c r="BS1553" s="937"/>
    </row>
    <row r="1554" spans="9:72" ht="18.95" customHeight="1">
      <c r="I1554" s="1847"/>
      <c r="J1554" s="1847"/>
      <c r="K1554" s="920"/>
      <c r="L1554" s="920"/>
      <c r="M1554" s="920"/>
      <c r="N1554" s="920"/>
      <c r="O1554" s="920"/>
      <c r="P1554" s="920"/>
      <c r="Q1554" s="920"/>
      <c r="R1554" s="920"/>
      <c r="S1554" s="920"/>
      <c r="T1554" s="920"/>
      <c r="U1554" s="920"/>
      <c r="V1554" s="920"/>
      <c r="W1554" s="920"/>
      <c r="X1554" s="920"/>
      <c r="Y1554" s="920"/>
      <c r="Z1554" s="920"/>
      <c r="AA1554" s="920"/>
      <c r="AB1554" s="920"/>
      <c r="AC1554" s="920"/>
      <c r="AD1554" s="920"/>
      <c r="AE1554" s="920"/>
      <c r="AF1554" s="920"/>
      <c r="AG1554" s="920"/>
      <c r="AH1554" s="920"/>
      <c r="AI1554" s="920"/>
      <c r="AJ1554" s="937"/>
      <c r="AK1554" s="2346" t="s">
        <v>3658</v>
      </c>
      <c r="AL1554" s="2347"/>
      <c r="AM1554" s="2347"/>
      <c r="AN1554" s="1005"/>
      <c r="AO1554" s="2360" t="s">
        <v>3641</v>
      </c>
      <c r="AP1554" s="2361"/>
      <c r="AQ1554" s="2351"/>
      <c r="AR1554" s="2362" t="s">
        <v>3641</v>
      </c>
      <c r="AS1554" s="1034"/>
      <c r="AT1554" s="1034"/>
      <c r="AU1554" s="1034"/>
      <c r="AV1554" s="1039"/>
      <c r="AW1554" s="2890">
        <f>MIN(SUM(AW1568),SUM(AW1568))</f>
        <v>0</v>
      </c>
      <c r="AX1554" s="2891"/>
      <c r="AY1554" s="2892"/>
      <c r="AZ1554" s="2893"/>
      <c r="BA1554" s="2894"/>
      <c r="BB1554" s="2895"/>
      <c r="BC1554" s="2893"/>
      <c r="BD1554" s="2894"/>
      <c r="BE1554" s="2895"/>
      <c r="BF1554" s="2890">
        <f>MIN(SUM(BF1568),SUM(BF1568))</f>
        <v>0</v>
      </c>
      <c r="BG1554" s="2891"/>
      <c r="BH1554" s="2892"/>
      <c r="BI1554" s="3058">
        <f t="shared" si="31"/>
        <v>0</v>
      </c>
      <c r="BJ1554" s="3059"/>
      <c r="BK1554" s="3060"/>
      <c r="BL1554" s="3061">
        <f>AW1554/AG$1535</f>
        <v>0</v>
      </c>
      <c r="BM1554" s="3062"/>
      <c r="BN1554" s="3063"/>
      <c r="BO1554" s="3061">
        <f>BF1554/AG$1535</f>
        <v>0</v>
      </c>
      <c r="BP1554" s="3062"/>
      <c r="BQ1554" s="3063"/>
      <c r="BR1554" s="1068"/>
      <c r="BS1554" s="937"/>
    </row>
    <row r="1555" spans="9:72" ht="18.95" customHeight="1">
      <c r="I1555" s="1847"/>
      <c r="J1555" s="936"/>
      <c r="K1555" s="939"/>
      <c r="L1555" s="939"/>
      <c r="M1555" s="939"/>
      <c r="N1555" s="939"/>
      <c r="O1555" s="939"/>
      <c r="P1555" s="939"/>
      <c r="Q1555" s="939"/>
      <c r="R1555" s="939"/>
      <c r="S1555" s="939"/>
      <c r="T1555" s="939"/>
      <c r="U1555" s="939"/>
      <c r="V1555" s="939"/>
      <c r="W1555" s="939"/>
      <c r="X1555" s="939"/>
      <c r="Y1555" s="939"/>
      <c r="Z1555" s="939"/>
      <c r="AA1555" s="939"/>
      <c r="AB1555" s="939"/>
      <c r="AC1555" s="939"/>
      <c r="AD1555" s="939"/>
      <c r="AE1555" s="939"/>
      <c r="AF1555" s="939"/>
      <c r="AG1555" s="939"/>
      <c r="AH1555" s="939"/>
      <c r="AI1555" s="939"/>
      <c r="AJ1555" s="940"/>
      <c r="AK1555" s="2363" t="s">
        <v>3648</v>
      </c>
      <c r="AL1555" s="2347"/>
      <c r="AM1555" s="2347"/>
      <c r="AN1555" s="1005"/>
      <c r="AO1555" s="1428" t="s">
        <v>3659</v>
      </c>
      <c r="AP1555" s="2354"/>
      <c r="AQ1555" s="1429"/>
      <c r="AR1555" s="2362" t="s">
        <v>3641</v>
      </c>
      <c r="AS1555" s="1034"/>
      <c r="AT1555" s="1034"/>
      <c r="AU1555" s="1034"/>
      <c r="AV1555" s="1039"/>
      <c r="AW1555" s="2890">
        <f>MIN(SUM(AW1569),SUM(AW1569))</f>
        <v>13</v>
      </c>
      <c r="AX1555" s="2891"/>
      <c r="AY1555" s="2892"/>
      <c r="AZ1555" s="2893"/>
      <c r="BA1555" s="2894"/>
      <c r="BB1555" s="2895"/>
      <c r="BC1555" s="2893"/>
      <c r="BD1555" s="2894"/>
      <c r="BE1555" s="2895"/>
      <c r="BF1555" s="2890">
        <f>MIN(SUM(BF1569),SUM(BF1569))</f>
        <v>11</v>
      </c>
      <c r="BG1555" s="2891"/>
      <c r="BH1555" s="2892"/>
      <c r="BI1555" s="3058">
        <f t="shared" si="31"/>
        <v>-2</v>
      </c>
      <c r="BJ1555" s="3059"/>
      <c r="BK1555" s="3060"/>
      <c r="BL1555" s="3061">
        <f>AW1555/AG$1535</f>
        <v>0.43333333333333335</v>
      </c>
      <c r="BM1555" s="3062"/>
      <c r="BN1555" s="3063"/>
      <c r="BO1555" s="3061">
        <f>BF1555/AG$1535</f>
        <v>0.36666666666666664</v>
      </c>
      <c r="BP1555" s="3062"/>
      <c r="BQ1555" s="3063"/>
      <c r="BR1555" s="1068"/>
      <c r="BS1555" s="937"/>
    </row>
    <row r="1556" spans="9:72" ht="18.95" customHeight="1">
      <c r="I1556" s="1847"/>
      <c r="J1556" s="1346" t="s">
        <v>737</v>
      </c>
      <c r="K1556" s="1033" t="s">
        <v>1860</v>
      </c>
      <c r="L1556" s="1034"/>
      <c r="M1556" s="1034"/>
      <c r="N1556" s="1034"/>
      <c r="O1556" s="1039"/>
      <c r="P1556" s="2297" t="s">
        <v>1689</v>
      </c>
      <c r="Q1556" s="1350"/>
      <c r="R1556" s="1350"/>
      <c r="S1556" s="1350"/>
      <c r="T1556" s="2298">
        <v>241657</v>
      </c>
      <c r="U1556" s="2299"/>
      <c r="V1556" s="1350"/>
      <c r="W1556" s="1351"/>
      <c r="X1556" s="2298" t="s">
        <v>1691</v>
      </c>
      <c r="Y1556" s="1350"/>
      <c r="Z1556" s="1350"/>
      <c r="AA1556" s="1350"/>
      <c r="AB1556" s="1350"/>
      <c r="AC1556" s="1350"/>
      <c r="AD1556" s="2297" t="s">
        <v>3662</v>
      </c>
      <c r="AE1556" s="1351"/>
      <c r="AF1556" s="2300"/>
      <c r="AG1556" s="3064">
        <v>20</v>
      </c>
      <c r="AH1556" s="3065"/>
      <c r="AI1556" s="3065"/>
      <c r="AJ1556" s="3066"/>
      <c r="AK1556" s="2385" t="s">
        <v>3646</v>
      </c>
      <c r="AL1556" s="2386"/>
      <c r="AM1556" s="2386"/>
      <c r="AN1556" s="2387"/>
      <c r="AO1556" s="2350" t="s">
        <v>3652</v>
      </c>
      <c r="AP1556" s="2351"/>
      <c r="AQ1556" s="2351"/>
      <c r="AR1556" s="2301" t="s">
        <v>3599</v>
      </c>
      <c r="AS1556" s="2302"/>
      <c r="AT1556" s="2302"/>
      <c r="AU1556" s="2302"/>
      <c r="AV1556" s="2355"/>
      <c r="AW1556" s="2915">
        <f>MIN(AW1557)</f>
        <v>20</v>
      </c>
      <c r="AX1556" s="2916"/>
      <c r="AY1556" s="2917"/>
      <c r="AZ1556" s="2915"/>
      <c r="BA1556" s="2916"/>
      <c r="BB1556" s="2917"/>
      <c r="BC1556" s="2915"/>
      <c r="BD1556" s="2916"/>
      <c r="BE1556" s="2917"/>
      <c r="BF1556" s="2915">
        <f>MIN(BF1557)</f>
        <v>19</v>
      </c>
      <c r="BG1556" s="2916"/>
      <c r="BH1556" s="2917"/>
      <c r="BI1556" s="3055">
        <f>MIN(SUM(BI1557))</f>
        <v>-1</v>
      </c>
      <c r="BJ1556" s="3056"/>
      <c r="BK1556" s="3057"/>
      <c r="BL1556" s="3067">
        <f>AW1556/AG$1541</f>
        <v>1</v>
      </c>
      <c r="BM1556" s="3068"/>
      <c r="BN1556" s="3069"/>
      <c r="BO1556" s="2918">
        <f>BF1556/AG$1541</f>
        <v>0.95</v>
      </c>
      <c r="BP1556" s="2919"/>
      <c r="BQ1556" s="2920"/>
      <c r="BR1556" s="1068"/>
      <c r="BS1556" s="937"/>
    </row>
    <row r="1557" spans="9:72" ht="18.95" customHeight="1">
      <c r="I1557" s="1847"/>
      <c r="J1557" s="932"/>
      <c r="K1557" s="1162"/>
      <c r="L1557" s="1027"/>
      <c r="M1557" s="1027"/>
      <c r="N1557" s="1027"/>
      <c r="O1557" s="1027"/>
      <c r="P1557" s="1152"/>
      <c r="Q1557" s="983"/>
      <c r="R1557" s="983"/>
      <c r="S1557" s="983"/>
      <c r="T1557" s="1245"/>
      <c r="U1557" s="1245"/>
      <c r="V1557" s="983"/>
      <c r="W1557" s="983"/>
      <c r="X1557" s="1245"/>
      <c r="Y1557" s="983"/>
      <c r="Z1557" s="983"/>
      <c r="AA1557" s="983"/>
      <c r="AB1557" s="983"/>
      <c r="AC1557" s="983"/>
      <c r="AD1557" s="1152"/>
      <c r="AE1557" s="983"/>
      <c r="AF1557" s="2304"/>
      <c r="AG1557" s="2304"/>
      <c r="AH1557" s="2304"/>
      <c r="AI1557" s="2304"/>
      <c r="AJ1557" s="2332"/>
      <c r="AK1557" s="2346" t="s">
        <v>3647</v>
      </c>
      <c r="AL1557" s="2347"/>
      <c r="AM1557" s="2347"/>
      <c r="AN1557" s="1005"/>
      <c r="AO1557" s="2360" t="s">
        <v>3641</v>
      </c>
      <c r="AP1557" s="2361"/>
      <c r="AQ1557" s="2351"/>
      <c r="AR1557" s="2362" t="s">
        <v>3641</v>
      </c>
      <c r="AS1557" s="1034"/>
      <c r="AT1557" s="1034"/>
      <c r="AU1557" s="1034"/>
      <c r="AV1557" s="1039"/>
      <c r="AW1557" s="2890">
        <f>AW1570</f>
        <v>20</v>
      </c>
      <c r="AX1557" s="2891"/>
      <c r="AY1557" s="2892"/>
      <c r="AZ1557" s="2893"/>
      <c r="BA1557" s="2894"/>
      <c r="BB1557" s="2895"/>
      <c r="BC1557" s="2893"/>
      <c r="BD1557" s="2894"/>
      <c r="BE1557" s="2895"/>
      <c r="BF1557" s="2890">
        <f>BF1570</f>
        <v>19</v>
      </c>
      <c r="BG1557" s="2891"/>
      <c r="BH1557" s="2892"/>
      <c r="BI1557" s="3058">
        <f>BF1557-AW1557</f>
        <v>-1</v>
      </c>
      <c r="BJ1557" s="3059"/>
      <c r="BK1557" s="3060"/>
      <c r="BL1557" s="3061">
        <f>AW1557/AG$1535</f>
        <v>0.66666666666666663</v>
      </c>
      <c r="BM1557" s="3062"/>
      <c r="BN1557" s="3063"/>
      <c r="BO1557" s="3061">
        <f>BF1557/AG$1535</f>
        <v>0.6333333333333333</v>
      </c>
      <c r="BP1557" s="3062"/>
      <c r="BQ1557" s="3063"/>
      <c r="BR1557" s="1229"/>
      <c r="BS1557" s="937"/>
    </row>
    <row r="1558" spans="9:72" ht="5.0999999999999996" customHeight="1">
      <c r="I1558" s="1847"/>
      <c r="J1558" s="920"/>
      <c r="K1558" s="920"/>
      <c r="L1558" s="920"/>
      <c r="M1558" s="920"/>
      <c r="N1558" s="920"/>
      <c r="O1558" s="920"/>
      <c r="P1558" s="920"/>
      <c r="Q1558" s="920"/>
      <c r="R1558" s="920"/>
      <c r="S1558" s="920"/>
      <c r="T1558" s="920"/>
      <c r="U1558" s="920"/>
      <c r="V1558" s="920"/>
      <c r="W1558" s="920"/>
      <c r="X1558" s="920"/>
      <c r="Y1558" s="920"/>
      <c r="Z1558" s="920"/>
      <c r="AA1558" s="920"/>
      <c r="AB1558" s="920"/>
      <c r="AC1558" s="920"/>
      <c r="AD1558" s="920"/>
      <c r="AE1558" s="920"/>
      <c r="AF1558" s="920"/>
      <c r="AG1558" s="920"/>
      <c r="AH1558" s="920"/>
      <c r="AI1558" s="920"/>
      <c r="AJ1558" s="920"/>
      <c r="AK1558" s="920"/>
      <c r="AL1558" s="920"/>
      <c r="AM1558" s="920"/>
      <c r="AN1558" s="920"/>
      <c r="AO1558" s="920"/>
      <c r="AP1558" s="920"/>
      <c r="AQ1558" s="920"/>
      <c r="AR1558" s="920"/>
      <c r="AS1558" s="920"/>
      <c r="AT1558" s="920"/>
      <c r="AU1558" s="920"/>
      <c r="AV1558" s="920"/>
      <c r="AW1558" s="920"/>
      <c r="AX1558" s="920"/>
      <c r="AY1558" s="920"/>
      <c r="AZ1558" s="920"/>
      <c r="BA1558" s="920"/>
      <c r="BB1558" s="920"/>
      <c r="BC1558" s="920"/>
      <c r="BD1558" s="920"/>
      <c r="BE1558" s="920"/>
      <c r="BF1558" s="920"/>
      <c r="BG1558" s="920"/>
      <c r="BH1558" s="920"/>
      <c r="BI1558" s="920"/>
      <c r="BJ1558" s="920"/>
      <c r="BK1558" s="920"/>
      <c r="BL1558" s="920"/>
      <c r="BM1558" s="920"/>
      <c r="BN1558" s="920"/>
      <c r="BO1558" s="920"/>
      <c r="BP1558" s="920"/>
      <c r="BQ1558" s="920"/>
      <c r="BR1558" s="920"/>
      <c r="BS1558" s="937"/>
    </row>
    <row r="1559" spans="9:72" ht="5.0999999999999996" customHeight="1">
      <c r="I1559" s="1847"/>
      <c r="J1559" s="977"/>
      <c r="K1559" s="977"/>
      <c r="L1559" s="977"/>
      <c r="M1559" s="977"/>
      <c r="N1559" s="977"/>
      <c r="O1559" s="977"/>
      <c r="P1559" s="977"/>
      <c r="Q1559" s="977"/>
      <c r="R1559" s="977"/>
      <c r="S1559" s="977"/>
      <c r="T1559" s="977"/>
      <c r="U1559" s="977"/>
      <c r="V1559" s="977"/>
      <c r="W1559" s="977"/>
      <c r="X1559" s="977"/>
      <c r="Y1559" s="977"/>
      <c r="Z1559" s="977"/>
      <c r="AA1559" s="977"/>
      <c r="AB1559" s="977"/>
      <c r="AC1559" s="977"/>
      <c r="AD1559" s="977"/>
      <c r="AE1559" s="977"/>
      <c r="AF1559" s="977"/>
      <c r="AG1559" s="977"/>
      <c r="AH1559" s="977"/>
      <c r="AI1559" s="977"/>
      <c r="AJ1559" s="977"/>
      <c r="AK1559" s="977"/>
      <c r="AL1559" s="977"/>
      <c r="AM1559" s="977"/>
      <c r="AN1559" s="977"/>
      <c r="AO1559" s="977"/>
      <c r="AP1559" s="977"/>
      <c r="AQ1559" s="977"/>
      <c r="AR1559" s="977"/>
      <c r="AS1559" s="977"/>
      <c r="AT1559" s="977"/>
      <c r="AU1559" s="977"/>
      <c r="AV1559" s="977"/>
      <c r="AW1559" s="977"/>
      <c r="AX1559" s="977"/>
      <c r="AY1559" s="977"/>
      <c r="AZ1559" s="977"/>
      <c r="BA1559" s="977"/>
      <c r="BB1559" s="977"/>
      <c r="BC1559" s="977"/>
      <c r="BD1559" s="977"/>
      <c r="BE1559" s="977"/>
      <c r="BF1559" s="977"/>
      <c r="BG1559" s="977"/>
      <c r="BH1559" s="977"/>
      <c r="BI1559" s="977"/>
      <c r="BJ1559" s="977"/>
      <c r="BK1559" s="977"/>
      <c r="BL1559" s="977"/>
      <c r="BM1559" s="977"/>
      <c r="BN1559" s="977"/>
      <c r="BO1559" s="977"/>
      <c r="BP1559" s="977"/>
      <c r="BQ1559" s="977"/>
      <c r="BR1559" s="977"/>
      <c r="BS1559" s="937"/>
    </row>
    <row r="1560" spans="9:72" ht="18.95" customHeight="1">
      <c r="I1560" s="1847"/>
      <c r="J1560" s="977"/>
      <c r="K1560" s="977"/>
      <c r="L1560" s="977"/>
      <c r="M1560" s="977"/>
      <c r="N1560" s="977"/>
      <c r="O1560" s="977"/>
      <c r="P1560" s="977"/>
      <c r="Q1560" s="977"/>
      <c r="R1560" s="977"/>
      <c r="S1560" s="977"/>
      <c r="T1560" s="977"/>
      <c r="U1560" s="977"/>
      <c r="V1560" s="977"/>
      <c r="W1560" s="977"/>
      <c r="X1560" s="977"/>
      <c r="Y1560" s="977"/>
      <c r="Z1560" s="977"/>
      <c r="AA1560" s="977"/>
      <c r="AB1560" s="977"/>
      <c r="AC1560" s="977"/>
      <c r="AD1560" s="980" t="s">
        <v>1606</v>
      </c>
      <c r="AE1560" s="979"/>
      <c r="AF1560" s="979"/>
      <c r="AG1560" s="3073">
        <f>AG1551+AG1556</f>
        <v>50</v>
      </c>
      <c r="AH1560" s="3074"/>
      <c r="AI1560" s="3074"/>
      <c r="AJ1560" s="3075"/>
      <c r="AK1560" s="1467"/>
      <c r="AL1560" s="1467"/>
      <c r="AM1560" s="1467"/>
      <c r="AN1560" s="1467"/>
      <c r="AO1560" s="977"/>
      <c r="AP1560" s="980"/>
      <c r="AQ1560" s="979"/>
      <c r="AR1560" s="979"/>
      <c r="AS1560" s="980"/>
      <c r="AT1560" s="980"/>
      <c r="AU1560" s="979"/>
      <c r="AV1560" s="979"/>
      <c r="AW1560" s="2921">
        <f>AW1551+AW1556</f>
        <v>20</v>
      </c>
      <c r="AX1560" s="2884"/>
      <c r="AY1560" s="2885"/>
      <c r="AZ1560" s="977"/>
      <c r="BA1560" s="977"/>
      <c r="BB1560" s="977"/>
      <c r="BC1560" s="977"/>
      <c r="BD1560" s="977"/>
      <c r="BE1560" s="977"/>
      <c r="BF1560" s="2921">
        <f>BF1551+BF1556</f>
        <v>19</v>
      </c>
      <c r="BG1560" s="2884"/>
      <c r="BH1560" s="2885"/>
      <c r="BI1560" s="3058">
        <f>BF1560-AW1560</f>
        <v>-1</v>
      </c>
      <c r="BJ1560" s="3059"/>
      <c r="BK1560" s="3060"/>
      <c r="BL1560" s="3070">
        <f>AW1560/AG1560</f>
        <v>0.4</v>
      </c>
      <c r="BM1560" s="3071"/>
      <c r="BN1560" s="3072"/>
      <c r="BO1560" s="3070">
        <f>BF1560/AG1560</f>
        <v>0.38</v>
      </c>
      <c r="BP1560" s="3071"/>
      <c r="BQ1560" s="3072"/>
      <c r="BR1560" s="977"/>
      <c r="BS1560" s="937"/>
    </row>
    <row r="1561" spans="9:72" ht="5.0999999999999996" customHeight="1">
      <c r="I1561" s="1847"/>
      <c r="J1561" s="977"/>
      <c r="K1561" s="977"/>
      <c r="L1561" s="977"/>
      <c r="M1561" s="977"/>
      <c r="N1561" s="977"/>
      <c r="O1561" s="977"/>
      <c r="P1561" s="977"/>
      <c r="Q1561" s="977"/>
      <c r="R1561" s="977"/>
      <c r="S1561" s="977"/>
      <c r="T1561" s="977"/>
      <c r="U1561" s="977"/>
      <c r="V1561" s="977"/>
      <c r="W1561" s="977"/>
      <c r="X1561" s="977"/>
      <c r="Y1561" s="977"/>
      <c r="Z1561" s="977"/>
      <c r="AA1561" s="977"/>
      <c r="AB1561" s="977"/>
      <c r="AC1561" s="977"/>
      <c r="AD1561" s="977"/>
      <c r="AE1561" s="977"/>
      <c r="AF1561" s="977"/>
      <c r="AG1561" s="977"/>
      <c r="AH1561" s="977"/>
      <c r="AI1561" s="977"/>
      <c r="AJ1561" s="977"/>
      <c r="AK1561" s="977"/>
      <c r="AL1561" s="977"/>
      <c r="AM1561" s="977"/>
      <c r="AN1561" s="977"/>
      <c r="AO1561" s="977"/>
      <c r="AP1561" s="977"/>
      <c r="AQ1561" s="977"/>
      <c r="AR1561" s="977"/>
      <c r="AS1561" s="977"/>
      <c r="AT1561" s="977"/>
      <c r="AU1561" s="977"/>
      <c r="AV1561" s="977"/>
      <c r="AW1561" s="977"/>
      <c r="AX1561" s="977"/>
      <c r="AY1561" s="977"/>
      <c r="AZ1561" s="977"/>
      <c r="BA1561" s="977"/>
      <c r="BB1561" s="977"/>
      <c r="BC1561" s="977"/>
      <c r="BD1561" s="977"/>
      <c r="BE1561" s="977"/>
      <c r="BF1561" s="977"/>
      <c r="BG1561" s="977"/>
      <c r="BH1561" s="977"/>
      <c r="BI1561" s="977"/>
      <c r="BJ1561" s="977"/>
      <c r="BK1561" s="977"/>
      <c r="BL1561" s="977"/>
      <c r="BM1561" s="977"/>
      <c r="BN1561" s="977"/>
      <c r="BO1561" s="977"/>
      <c r="BP1561" s="977"/>
      <c r="BQ1561" s="977"/>
      <c r="BR1561" s="977"/>
      <c r="BS1561" s="937"/>
    </row>
    <row r="1562" spans="9:72" ht="18.95" customHeight="1">
      <c r="I1562" s="1847"/>
      <c r="J1562" s="920"/>
      <c r="K1562" s="920"/>
      <c r="L1562" s="920"/>
      <c r="M1562" s="920"/>
      <c r="N1562" s="920"/>
      <c r="O1562" s="920"/>
      <c r="P1562" s="920"/>
      <c r="Q1562" s="920"/>
      <c r="R1562" s="920"/>
      <c r="S1562" s="920"/>
      <c r="T1562" s="920"/>
      <c r="U1562" s="920"/>
      <c r="V1562" s="920"/>
      <c r="W1562" s="920"/>
      <c r="X1562" s="920"/>
      <c r="Y1562" s="920"/>
      <c r="Z1562" s="920"/>
      <c r="AA1562" s="920"/>
      <c r="AB1562" s="920"/>
      <c r="AC1562" s="920"/>
      <c r="AD1562" s="920"/>
      <c r="AE1562" s="920"/>
      <c r="AF1562" s="920"/>
      <c r="AG1562" s="920"/>
      <c r="AH1562" s="920"/>
      <c r="AI1562" s="920"/>
      <c r="AJ1562" s="920"/>
      <c r="AK1562" s="920"/>
      <c r="AL1562" s="920"/>
      <c r="AM1562" s="920"/>
      <c r="AN1562" s="920"/>
      <c r="AO1562" s="920"/>
      <c r="AP1562" s="920"/>
      <c r="AQ1562" s="920"/>
      <c r="AR1562" s="920"/>
      <c r="AS1562" s="920"/>
      <c r="AT1562" s="920"/>
      <c r="AU1562" s="920"/>
      <c r="AV1562" s="920"/>
      <c r="AW1562" s="920"/>
      <c r="AX1562" s="920"/>
      <c r="AY1562" s="920"/>
      <c r="AZ1562" s="920"/>
      <c r="BA1562" s="920"/>
      <c r="BB1562" s="920"/>
      <c r="BC1562" s="920"/>
      <c r="BD1562" s="920"/>
      <c r="BE1562" s="920"/>
      <c r="BF1562" s="920"/>
      <c r="BG1562" s="920"/>
      <c r="BH1562" s="920"/>
      <c r="BI1562" s="920"/>
      <c r="BJ1562" s="920"/>
      <c r="BK1562" s="920"/>
      <c r="BL1562" s="920"/>
      <c r="BM1562" s="920"/>
      <c r="BN1562" s="920"/>
      <c r="BO1562" s="920"/>
      <c r="BP1562" s="920"/>
      <c r="BQ1562" s="920"/>
      <c r="BR1562" s="920"/>
      <c r="BS1562" s="937"/>
    </row>
    <row r="1563" spans="9:72" ht="18.95" customHeight="1">
      <c r="I1563" s="1847"/>
      <c r="J1563" s="2305" t="s">
        <v>3673</v>
      </c>
      <c r="K1563" s="920"/>
      <c r="L1563" s="920"/>
      <c r="M1563" s="920"/>
      <c r="N1563" s="920"/>
      <c r="O1563" s="920"/>
      <c r="P1563" s="920"/>
      <c r="Q1563" s="920"/>
      <c r="R1563" s="920"/>
      <c r="S1563" s="920"/>
      <c r="T1563" s="920"/>
      <c r="U1563" s="920"/>
      <c r="V1563" s="920"/>
      <c r="W1563" s="920"/>
      <c r="X1563" s="920"/>
      <c r="Y1563" s="920"/>
      <c r="Z1563" s="920"/>
      <c r="AA1563" s="920"/>
      <c r="AB1563" s="920"/>
      <c r="AC1563" s="920"/>
      <c r="AD1563" s="920"/>
      <c r="AE1563" s="920"/>
      <c r="AF1563" s="920"/>
      <c r="AG1563" s="920"/>
      <c r="AH1563" s="920"/>
      <c r="AI1563" s="920"/>
      <c r="AJ1563" s="920"/>
      <c r="AK1563" s="920"/>
      <c r="AL1563" s="920"/>
      <c r="AM1563" s="920"/>
      <c r="AN1563" s="920"/>
      <c r="AO1563" s="1057"/>
      <c r="AP1563" s="1057"/>
      <c r="AQ1563" s="1057"/>
      <c r="AR1563" s="1057"/>
      <c r="AS1563" s="1057"/>
      <c r="AT1563" s="1057"/>
      <c r="AU1563" s="1057"/>
      <c r="AV1563" s="1057"/>
      <c r="AW1563" s="1057"/>
      <c r="AX1563" s="1057"/>
      <c r="AY1563" s="1057"/>
      <c r="AZ1563" s="1057"/>
      <c r="BA1563" s="1057"/>
      <c r="BB1563" s="1057"/>
      <c r="BC1563" s="1057"/>
      <c r="BD1563" s="1057"/>
      <c r="BE1563" s="1057"/>
      <c r="BF1563" s="1057"/>
      <c r="BG1563" s="1057"/>
      <c r="BH1563" s="1057"/>
      <c r="BI1563" s="1057"/>
      <c r="BJ1563" s="1057"/>
      <c r="BK1563" s="1057"/>
      <c r="BL1563" s="1057"/>
      <c r="BM1563" s="1057"/>
      <c r="BN1563" s="1057"/>
      <c r="BO1563" s="1057"/>
      <c r="BP1563" s="1057"/>
      <c r="BQ1563" s="1057"/>
      <c r="BR1563" s="1057"/>
      <c r="BS1563" s="2365"/>
      <c r="BT1563" s="488"/>
    </row>
    <row r="1564" spans="9:72" ht="18.95" customHeight="1">
      <c r="I1564" s="1847"/>
      <c r="J1564" s="2880" t="s">
        <v>1559</v>
      </c>
      <c r="K1564" s="2797" t="s">
        <v>3593</v>
      </c>
      <c r="L1564" s="2798"/>
      <c r="M1564" s="2798"/>
      <c r="N1564" s="2798"/>
      <c r="O1564" s="2799"/>
      <c r="P1564" s="929" t="s">
        <v>1586</v>
      </c>
      <c r="Q1564" s="930"/>
      <c r="R1564" s="930"/>
      <c r="S1564" s="930"/>
      <c r="T1564" s="930"/>
      <c r="U1564" s="930"/>
      <c r="V1564" s="930"/>
      <c r="W1564" s="930"/>
      <c r="X1564" s="930"/>
      <c r="Y1564" s="930"/>
      <c r="Z1564" s="931"/>
      <c r="AA1564" s="930"/>
      <c r="AB1564" s="930"/>
      <c r="AC1564" s="931"/>
      <c r="AD1564" s="930"/>
      <c r="AE1564" s="930"/>
      <c r="AF1564" s="931"/>
      <c r="AG1564" s="967"/>
      <c r="AH1564" s="967"/>
      <c r="AI1564" s="967"/>
      <c r="AJ1564" s="967"/>
      <c r="AK1564" s="967"/>
      <c r="AL1564" s="967"/>
      <c r="AM1564" s="967"/>
      <c r="AN1564" s="967"/>
      <c r="AO1564" s="929" t="s">
        <v>1626</v>
      </c>
      <c r="AP1564" s="930"/>
      <c r="AQ1564" s="930"/>
      <c r="AR1564" s="930"/>
      <c r="AS1564" s="930"/>
      <c r="AT1564" s="930"/>
      <c r="AU1564" s="930"/>
      <c r="AV1564" s="931"/>
      <c r="AW1564" s="1025" t="s">
        <v>3720</v>
      </c>
      <c r="AX1564" s="1026"/>
      <c r="AY1564" s="1026"/>
      <c r="AZ1564" s="1026"/>
      <c r="BA1564" s="1026"/>
      <c r="BB1564" s="1026"/>
      <c r="BC1564" s="1026"/>
      <c r="BD1564" s="1026"/>
      <c r="BE1564" s="1026"/>
      <c r="BF1564" s="1026"/>
      <c r="BG1564" s="1026"/>
      <c r="BH1564" s="1026"/>
      <c r="BI1564" s="1026"/>
      <c r="BJ1564" s="1026"/>
      <c r="BK1564" s="1182"/>
      <c r="BL1564" s="1026"/>
      <c r="BM1564" s="1026"/>
      <c r="BN1564" s="1182"/>
      <c r="BO1564" s="1026"/>
      <c r="BP1564" s="1026"/>
      <c r="BQ1564" s="1182"/>
      <c r="BR1564" s="1229" t="s">
        <v>3609</v>
      </c>
      <c r="BS1564" s="2365"/>
      <c r="BT1564" s="488"/>
    </row>
    <row r="1565" spans="9:72" ht="30" customHeight="1">
      <c r="I1565" s="1847"/>
      <c r="J1565" s="2881"/>
      <c r="K1565" s="2800"/>
      <c r="L1565" s="2801"/>
      <c r="M1565" s="2801"/>
      <c r="N1565" s="2801"/>
      <c r="O1565" s="2802"/>
      <c r="P1565" s="929" t="s">
        <v>699</v>
      </c>
      <c r="Q1565" s="930"/>
      <c r="R1565" s="930"/>
      <c r="S1565" s="931"/>
      <c r="T1565" s="929" t="s">
        <v>700</v>
      </c>
      <c r="U1565" s="930"/>
      <c r="V1565" s="930"/>
      <c r="W1565" s="931"/>
      <c r="X1565" s="929" t="s">
        <v>1697</v>
      </c>
      <c r="Y1565" s="930"/>
      <c r="Z1565" s="930"/>
      <c r="AA1565" s="930"/>
      <c r="AB1565" s="930"/>
      <c r="AC1565" s="931"/>
      <c r="AD1565" s="929" t="s">
        <v>1771</v>
      </c>
      <c r="AE1565" s="930"/>
      <c r="AF1565" s="931"/>
      <c r="AG1565" s="2803" t="s">
        <v>3610</v>
      </c>
      <c r="AH1565" s="2804"/>
      <c r="AI1565" s="2804"/>
      <c r="AJ1565" s="2805"/>
      <c r="AK1565" s="929" t="s">
        <v>3618</v>
      </c>
      <c r="AL1565" s="930"/>
      <c r="AM1565" s="930"/>
      <c r="AN1565" s="931"/>
      <c r="AO1565" s="963" t="s">
        <v>3655</v>
      </c>
      <c r="AP1565" s="964"/>
      <c r="AQ1565" s="964"/>
      <c r="AR1565" s="929" t="s">
        <v>3656</v>
      </c>
      <c r="AS1565" s="930"/>
      <c r="AT1565" s="930"/>
      <c r="AU1565" s="930"/>
      <c r="AV1565" s="931"/>
      <c r="AW1565" s="1955" t="s">
        <v>3597</v>
      </c>
      <c r="AX1565" s="1160"/>
      <c r="AY1565" s="1161"/>
      <c r="AZ1565" s="2294" t="s">
        <v>3603</v>
      </c>
      <c r="BA1565" s="2295"/>
      <c r="BB1565" s="2296"/>
      <c r="BC1565" s="2294" t="s">
        <v>3604</v>
      </c>
      <c r="BD1565" s="2295"/>
      <c r="BE1565" s="2296"/>
      <c r="BF1565" s="1955" t="s">
        <v>3615</v>
      </c>
      <c r="BG1565" s="1160"/>
      <c r="BH1565" s="1161"/>
      <c r="BI1565" s="2307" t="s">
        <v>3614</v>
      </c>
      <c r="BJ1565" s="2308"/>
      <c r="BK1565" s="2309"/>
      <c r="BL1565" s="2925" t="s">
        <v>3612</v>
      </c>
      <c r="BM1565" s="2926"/>
      <c r="BN1565" s="2927"/>
      <c r="BO1565" s="2925" t="s">
        <v>3613</v>
      </c>
      <c r="BP1565" s="2926"/>
      <c r="BQ1565" s="2927"/>
      <c r="BR1565" s="1228" t="s">
        <v>1180</v>
      </c>
      <c r="BS1565" s="2365"/>
      <c r="BT1565" s="488"/>
    </row>
    <row r="1566" spans="9:72" ht="18.95" customHeight="1">
      <c r="I1566" s="1847"/>
      <c r="J1566" s="1346" t="s">
        <v>737</v>
      </c>
      <c r="K1566" s="1033" t="s">
        <v>1860</v>
      </c>
      <c r="L1566" s="1034"/>
      <c r="M1566" s="1034"/>
      <c r="N1566" s="1034"/>
      <c r="O1566" s="1039"/>
      <c r="P1566" s="2297" t="s">
        <v>1689</v>
      </c>
      <c r="Q1566" s="1350"/>
      <c r="R1566" s="1350"/>
      <c r="S1566" s="1350"/>
      <c r="T1566" s="2298">
        <v>241657</v>
      </c>
      <c r="U1566" s="2299"/>
      <c r="V1566" s="1350"/>
      <c r="W1566" s="1351"/>
      <c r="X1566" s="2298" t="s">
        <v>1691</v>
      </c>
      <c r="Y1566" s="1350"/>
      <c r="Z1566" s="1350"/>
      <c r="AA1566" s="1350"/>
      <c r="AB1566" s="1350"/>
      <c r="AC1566" s="1350"/>
      <c r="AD1566" s="2297" t="s">
        <v>1772</v>
      </c>
      <c r="AE1566" s="1351"/>
      <c r="AF1566" s="2300"/>
      <c r="AG1566" s="3064">
        <v>30</v>
      </c>
      <c r="AH1566" s="3065"/>
      <c r="AI1566" s="3065"/>
      <c r="AJ1566" s="3066"/>
      <c r="AK1566" s="2385" t="s">
        <v>3646</v>
      </c>
      <c r="AL1566" s="2386"/>
      <c r="AM1566" s="2386"/>
      <c r="AN1566" s="2387"/>
      <c r="AO1566" s="2350" t="s">
        <v>3652</v>
      </c>
      <c r="AP1566" s="2351"/>
      <c r="AQ1566" s="2351"/>
      <c r="AR1566" s="2301" t="s">
        <v>3599</v>
      </c>
      <c r="AS1566" s="2302"/>
      <c r="AT1566" s="2302"/>
      <c r="AU1566" s="2302"/>
      <c r="AV1566" s="2355"/>
      <c r="AW1566" s="2915">
        <f>MIN(AW1567,AW1568,AW1569)</f>
        <v>0</v>
      </c>
      <c r="AX1566" s="2916"/>
      <c r="AY1566" s="2917"/>
      <c r="AZ1566" s="2915"/>
      <c r="BA1566" s="2916"/>
      <c r="BB1566" s="2917"/>
      <c r="BC1566" s="2915"/>
      <c r="BD1566" s="2916"/>
      <c r="BE1566" s="2917"/>
      <c r="BF1566" s="2915">
        <f>MIN(BF1567,BF1568,BF1569)</f>
        <v>0</v>
      </c>
      <c r="BG1566" s="2916"/>
      <c r="BH1566" s="2917"/>
      <c r="BI1566" s="3055">
        <f>BF1566-AW1566</f>
        <v>0</v>
      </c>
      <c r="BJ1566" s="3056"/>
      <c r="BK1566" s="3057"/>
      <c r="BL1566" s="2918">
        <f>AW1566/AG$1535</f>
        <v>0</v>
      </c>
      <c r="BM1566" s="2919"/>
      <c r="BN1566" s="2920"/>
      <c r="BO1566" s="2918">
        <f>BF1566/AG$1535</f>
        <v>0</v>
      </c>
      <c r="BP1566" s="2919"/>
      <c r="BQ1566" s="2920"/>
      <c r="BR1566" s="1068"/>
      <c r="BS1566" s="937"/>
    </row>
    <row r="1567" spans="9:72" ht="18.95" customHeight="1">
      <c r="I1567" s="1847"/>
      <c r="J1567" s="1345"/>
      <c r="K1567" s="941"/>
      <c r="L1567" s="941"/>
      <c r="M1567" s="941"/>
      <c r="N1567" s="941"/>
      <c r="O1567" s="941"/>
      <c r="P1567" s="941"/>
      <c r="Q1567" s="941"/>
      <c r="R1567" s="941"/>
      <c r="S1567" s="941"/>
      <c r="T1567" s="941"/>
      <c r="U1567" s="941"/>
      <c r="V1567" s="941"/>
      <c r="W1567" s="941"/>
      <c r="X1567" s="941"/>
      <c r="Y1567" s="941"/>
      <c r="Z1567" s="941"/>
      <c r="AA1567" s="941"/>
      <c r="AB1567" s="941"/>
      <c r="AC1567" s="941"/>
      <c r="AD1567" s="941"/>
      <c r="AE1567" s="941"/>
      <c r="AF1567" s="941"/>
      <c r="AG1567" s="941"/>
      <c r="AH1567" s="941"/>
      <c r="AI1567" s="941"/>
      <c r="AJ1567" s="942"/>
      <c r="AK1567" s="2346" t="s">
        <v>3647</v>
      </c>
      <c r="AL1567" s="2347"/>
      <c r="AM1567" s="2347"/>
      <c r="AN1567" s="1005"/>
      <c r="AO1567" s="2360" t="s">
        <v>3641</v>
      </c>
      <c r="AP1567" s="2361"/>
      <c r="AQ1567" s="2351"/>
      <c r="AR1567" s="2362" t="s">
        <v>3641</v>
      </c>
      <c r="AS1567" s="1034"/>
      <c r="AT1567" s="1034"/>
      <c r="AU1567" s="1034"/>
      <c r="AV1567" s="1039"/>
      <c r="AW1567" s="2890">
        <f>MIN(SUM(AW1536:AY1537),SUM(AW1538))</f>
        <v>10</v>
      </c>
      <c r="AX1567" s="2891"/>
      <c r="AY1567" s="2892"/>
      <c r="AZ1567" s="2893"/>
      <c r="BA1567" s="2894"/>
      <c r="BB1567" s="2895"/>
      <c r="BC1567" s="2893"/>
      <c r="BD1567" s="2894"/>
      <c r="BE1567" s="2895"/>
      <c r="BF1567" s="2890">
        <f>MIN(SUM(BF1536:BH1537),SUM(BF1538))</f>
        <v>8</v>
      </c>
      <c r="BG1567" s="2891"/>
      <c r="BH1567" s="2892"/>
      <c r="BI1567" s="3058">
        <f>BF1567-AW1567</f>
        <v>-2</v>
      </c>
      <c r="BJ1567" s="3059"/>
      <c r="BK1567" s="3060"/>
      <c r="BL1567" s="3061">
        <f>AW1567/AG$1535</f>
        <v>0.33333333333333331</v>
      </c>
      <c r="BM1567" s="3062"/>
      <c r="BN1567" s="3063"/>
      <c r="BO1567" s="3061">
        <f>BF1567/AG$1535</f>
        <v>0.26666666666666666</v>
      </c>
      <c r="BP1567" s="3062"/>
      <c r="BQ1567" s="3063"/>
      <c r="BR1567" s="1068"/>
      <c r="BS1567" s="937"/>
    </row>
    <row r="1568" spans="9:72" ht="18.95" customHeight="1">
      <c r="I1568" s="1847"/>
      <c r="J1568" s="1847"/>
      <c r="K1568" s="920"/>
      <c r="L1568" s="920"/>
      <c r="M1568" s="920"/>
      <c r="N1568" s="920"/>
      <c r="O1568" s="920"/>
      <c r="P1568" s="920"/>
      <c r="Q1568" s="920"/>
      <c r="R1568" s="920"/>
      <c r="S1568" s="920"/>
      <c r="T1568" s="920"/>
      <c r="U1568" s="920"/>
      <c r="V1568" s="920"/>
      <c r="W1568" s="920"/>
      <c r="X1568" s="920"/>
      <c r="Y1568" s="920"/>
      <c r="Z1568" s="920"/>
      <c r="AA1568" s="920"/>
      <c r="AB1568" s="920"/>
      <c r="AC1568" s="920"/>
      <c r="AD1568" s="920"/>
      <c r="AE1568" s="920"/>
      <c r="AF1568" s="920"/>
      <c r="AG1568" s="920"/>
      <c r="AH1568" s="920"/>
      <c r="AI1568" s="920"/>
      <c r="AJ1568" s="937"/>
      <c r="AK1568" s="2346" t="s">
        <v>3658</v>
      </c>
      <c r="AL1568" s="2347"/>
      <c r="AM1568" s="2347"/>
      <c r="AN1568" s="1005"/>
      <c r="AO1568" s="2360" t="s">
        <v>3641</v>
      </c>
      <c r="AP1568" s="2361"/>
      <c r="AQ1568" s="2351"/>
      <c r="AR1568" s="2362" t="s">
        <v>3641</v>
      </c>
      <c r="AS1568" s="1034"/>
      <c r="AT1568" s="1034"/>
      <c r="AU1568" s="1034"/>
      <c r="AV1568" s="1039"/>
      <c r="AW1568" s="2890">
        <f>MIN(SUM(AW1539),SUM(AW1539))</f>
        <v>0</v>
      </c>
      <c r="AX1568" s="2891"/>
      <c r="AY1568" s="2892"/>
      <c r="AZ1568" s="2893"/>
      <c r="BA1568" s="2894"/>
      <c r="BB1568" s="2895"/>
      <c r="BC1568" s="2893"/>
      <c r="BD1568" s="2894"/>
      <c r="BE1568" s="2895"/>
      <c r="BF1568" s="2890">
        <f>MIN(SUM(BF1539),SUM(BF1539))</f>
        <v>0</v>
      </c>
      <c r="BG1568" s="2891"/>
      <c r="BH1568" s="2892"/>
      <c r="BI1568" s="3058">
        <f>BF1568-AW1568</f>
        <v>0</v>
      </c>
      <c r="BJ1568" s="3059"/>
      <c r="BK1568" s="3060"/>
      <c r="BL1568" s="3061">
        <f>AW1568/AG$1535</f>
        <v>0</v>
      </c>
      <c r="BM1568" s="3062"/>
      <c r="BN1568" s="3063"/>
      <c r="BO1568" s="3061">
        <f>BF1568/AG$1535</f>
        <v>0</v>
      </c>
      <c r="BP1568" s="3062"/>
      <c r="BQ1568" s="3063"/>
      <c r="BR1568" s="1068"/>
      <c r="BS1568" s="937"/>
    </row>
    <row r="1569" spans="7:111" ht="18.95" customHeight="1">
      <c r="I1569" s="1847"/>
      <c r="J1569" s="936"/>
      <c r="K1569" s="939"/>
      <c r="L1569" s="939"/>
      <c r="M1569" s="939"/>
      <c r="N1569" s="939"/>
      <c r="O1569" s="939"/>
      <c r="P1569" s="939"/>
      <c r="Q1569" s="939"/>
      <c r="R1569" s="939"/>
      <c r="S1569" s="939"/>
      <c r="T1569" s="939"/>
      <c r="U1569" s="939"/>
      <c r="V1569" s="939"/>
      <c r="W1569" s="939"/>
      <c r="X1569" s="939"/>
      <c r="Y1569" s="939"/>
      <c r="Z1569" s="939"/>
      <c r="AA1569" s="939"/>
      <c r="AB1569" s="939"/>
      <c r="AC1569" s="939"/>
      <c r="AD1569" s="939"/>
      <c r="AE1569" s="939"/>
      <c r="AF1569" s="939"/>
      <c r="AG1569" s="939"/>
      <c r="AH1569" s="939"/>
      <c r="AI1569" s="939"/>
      <c r="AJ1569" s="940"/>
      <c r="AK1569" s="2363" t="s">
        <v>3648</v>
      </c>
      <c r="AL1569" s="2347"/>
      <c r="AM1569" s="2347"/>
      <c r="AN1569" s="1005"/>
      <c r="AO1569" s="2360" t="s">
        <v>3641</v>
      </c>
      <c r="AP1569" s="2361"/>
      <c r="AQ1569" s="2351"/>
      <c r="AR1569" s="2362" t="s">
        <v>3641</v>
      </c>
      <c r="AS1569" s="1034"/>
      <c r="AT1569" s="1034"/>
      <c r="AU1569" s="1034"/>
      <c r="AV1569" s="1039"/>
      <c r="AW1569" s="2890">
        <f>MIN(SUM(AW1540),SUM(AW1540))</f>
        <v>13</v>
      </c>
      <c r="AX1569" s="2891"/>
      <c r="AY1569" s="2892"/>
      <c r="AZ1569" s="2893"/>
      <c r="BA1569" s="2894"/>
      <c r="BB1569" s="2895"/>
      <c r="BC1569" s="2893"/>
      <c r="BD1569" s="2894"/>
      <c r="BE1569" s="2895"/>
      <c r="BF1569" s="2890">
        <f>MIN(SUM(BF1540),SUM(BF1540))</f>
        <v>11</v>
      </c>
      <c r="BG1569" s="2891"/>
      <c r="BH1569" s="2892"/>
      <c r="BI1569" s="3058">
        <f>BF1569-AW1569</f>
        <v>-2</v>
      </c>
      <c r="BJ1569" s="3059"/>
      <c r="BK1569" s="3060"/>
      <c r="BL1569" s="3061">
        <f>AW1569/AG$1535</f>
        <v>0.43333333333333335</v>
      </c>
      <c r="BM1569" s="3062"/>
      <c r="BN1569" s="3063"/>
      <c r="BO1569" s="3061">
        <f>BF1569/AG$1535</f>
        <v>0.36666666666666664</v>
      </c>
      <c r="BP1569" s="3062"/>
      <c r="BQ1569" s="3063"/>
      <c r="BR1569" s="1068"/>
      <c r="BS1569" s="937"/>
    </row>
    <row r="1570" spans="7:111" ht="18.95" customHeight="1">
      <c r="I1570" s="1847"/>
      <c r="J1570" s="1346" t="s">
        <v>737</v>
      </c>
      <c r="K1570" s="1033" t="s">
        <v>1860</v>
      </c>
      <c r="L1570" s="1034"/>
      <c r="M1570" s="1034"/>
      <c r="N1570" s="1034"/>
      <c r="O1570" s="1039"/>
      <c r="P1570" s="2297" t="s">
        <v>1689</v>
      </c>
      <c r="Q1570" s="1350"/>
      <c r="R1570" s="1350"/>
      <c r="S1570" s="1350"/>
      <c r="T1570" s="2298">
        <v>241657</v>
      </c>
      <c r="U1570" s="2299"/>
      <c r="V1570" s="1350"/>
      <c r="W1570" s="1351"/>
      <c r="X1570" s="2298" t="s">
        <v>1691</v>
      </c>
      <c r="Y1570" s="1350"/>
      <c r="Z1570" s="1350"/>
      <c r="AA1570" s="1350"/>
      <c r="AB1570" s="1350"/>
      <c r="AC1570" s="1350"/>
      <c r="AD1570" s="2297" t="s">
        <v>3662</v>
      </c>
      <c r="AE1570" s="1351"/>
      <c r="AF1570" s="2300"/>
      <c r="AG1570" s="3064">
        <v>20</v>
      </c>
      <c r="AH1570" s="3065"/>
      <c r="AI1570" s="3065"/>
      <c r="AJ1570" s="3066"/>
      <c r="AK1570" s="2385" t="s">
        <v>3646</v>
      </c>
      <c r="AL1570" s="2386"/>
      <c r="AM1570" s="2386"/>
      <c r="AN1570" s="2387"/>
      <c r="AO1570" s="2350" t="s">
        <v>3652</v>
      </c>
      <c r="AP1570" s="2351"/>
      <c r="AQ1570" s="2351"/>
      <c r="AR1570" s="2301" t="s">
        <v>3599</v>
      </c>
      <c r="AS1570" s="2302"/>
      <c r="AT1570" s="2302"/>
      <c r="AU1570" s="2302"/>
      <c r="AV1570" s="2355"/>
      <c r="AW1570" s="2915">
        <f>MIN(AW1571)</f>
        <v>20</v>
      </c>
      <c r="AX1570" s="2916"/>
      <c r="AY1570" s="2917"/>
      <c r="AZ1570" s="2915"/>
      <c r="BA1570" s="2916"/>
      <c r="BB1570" s="2917"/>
      <c r="BC1570" s="2915"/>
      <c r="BD1570" s="2916"/>
      <c r="BE1570" s="2917"/>
      <c r="BF1570" s="2915">
        <f>MIN(BF1571)</f>
        <v>19</v>
      </c>
      <c r="BG1570" s="2916"/>
      <c r="BH1570" s="2917"/>
      <c r="BI1570" s="3055">
        <f>MIN(SUM(BI1571))</f>
        <v>-1</v>
      </c>
      <c r="BJ1570" s="3056"/>
      <c r="BK1570" s="3057"/>
      <c r="BL1570" s="3067">
        <f>AW1570/AG$1541</f>
        <v>1</v>
      </c>
      <c r="BM1570" s="3068"/>
      <c r="BN1570" s="3069"/>
      <c r="BO1570" s="2918">
        <f>BF1570/AG$1541</f>
        <v>0.95</v>
      </c>
      <c r="BP1570" s="2919"/>
      <c r="BQ1570" s="2920"/>
      <c r="BR1570" s="1068"/>
      <c r="BS1570" s="937"/>
    </row>
    <row r="1571" spans="7:111" ht="18.95" customHeight="1">
      <c r="I1571" s="1847"/>
      <c r="J1571" s="932"/>
      <c r="K1571" s="1162"/>
      <c r="L1571" s="1027"/>
      <c r="M1571" s="1027"/>
      <c r="N1571" s="1027"/>
      <c r="O1571" s="1027"/>
      <c r="P1571" s="1152"/>
      <c r="Q1571" s="983"/>
      <c r="R1571" s="983"/>
      <c r="S1571" s="983"/>
      <c r="T1571" s="1245"/>
      <c r="U1571" s="1245"/>
      <c r="V1571" s="983"/>
      <c r="W1571" s="983"/>
      <c r="X1571" s="1245"/>
      <c r="Y1571" s="983"/>
      <c r="Z1571" s="983"/>
      <c r="AA1571" s="983"/>
      <c r="AB1571" s="983"/>
      <c r="AC1571" s="983"/>
      <c r="AD1571" s="1152"/>
      <c r="AE1571" s="983"/>
      <c r="AF1571" s="2304"/>
      <c r="AG1571" s="2304"/>
      <c r="AH1571" s="2304"/>
      <c r="AI1571" s="2304"/>
      <c r="AJ1571" s="2332"/>
      <c r="AK1571" s="2346" t="s">
        <v>3647</v>
      </c>
      <c r="AL1571" s="2347"/>
      <c r="AM1571" s="2347"/>
      <c r="AN1571" s="1005"/>
      <c r="AO1571" s="2360" t="s">
        <v>3641</v>
      </c>
      <c r="AP1571" s="2361"/>
      <c r="AQ1571" s="2351"/>
      <c r="AR1571" s="2362" t="s">
        <v>3641</v>
      </c>
      <c r="AS1571" s="1034"/>
      <c r="AT1571" s="1034"/>
      <c r="AU1571" s="1034"/>
      <c r="AV1571" s="1039"/>
      <c r="AW1571" s="2890">
        <f>AW1541</f>
        <v>20</v>
      </c>
      <c r="AX1571" s="2891"/>
      <c r="AY1571" s="2892"/>
      <c r="AZ1571" s="2893"/>
      <c r="BA1571" s="2894"/>
      <c r="BB1571" s="2895"/>
      <c r="BC1571" s="2893"/>
      <c r="BD1571" s="2894"/>
      <c r="BE1571" s="2895"/>
      <c r="BF1571" s="2890">
        <f>BF1541</f>
        <v>19</v>
      </c>
      <c r="BG1571" s="2891"/>
      <c r="BH1571" s="2892"/>
      <c r="BI1571" s="3058">
        <f>BF1571-AW1571</f>
        <v>-1</v>
      </c>
      <c r="BJ1571" s="3059"/>
      <c r="BK1571" s="3060"/>
      <c r="BL1571" s="3061">
        <f>AW1571/AG$1535</f>
        <v>0.66666666666666663</v>
      </c>
      <c r="BM1571" s="3062"/>
      <c r="BN1571" s="3063"/>
      <c r="BO1571" s="3061">
        <f>BF1571/AG$1535</f>
        <v>0.6333333333333333</v>
      </c>
      <c r="BP1571" s="3062"/>
      <c r="BQ1571" s="3063"/>
      <c r="BR1571" s="1229"/>
      <c r="BS1571" s="937"/>
    </row>
    <row r="1572" spans="7:111" ht="5.0999999999999996" customHeight="1">
      <c r="I1572" s="1847"/>
      <c r="J1572" s="920"/>
      <c r="K1572" s="920"/>
      <c r="L1572" s="920"/>
      <c r="M1572" s="920"/>
      <c r="N1572" s="920"/>
      <c r="O1572" s="920"/>
      <c r="P1572" s="920"/>
      <c r="Q1572" s="920"/>
      <c r="R1572" s="920"/>
      <c r="S1572" s="920"/>
      <c r="T1572" s="920"/>
      <c r="U1572" s="920"/>
      <c r="V1572" s="920"/>
      <c r="W1572" s="920"/>
      <c r="X1572" s="920"/>
      <c r="Y1572" s="920"/>
      <c r="Z1572" s="920"/>
      <c r="AA1572" s="920"/>
      <c r="AB1572" s="920"/>
      <c r="AC1572" s="920"/>
      <c r="AD1572" s="920"/>
      <c r="AE1572" s="920"/>
      <c r="AF1572" s="920"/>
      <c r="AG1572" s="920"/>
      <c r="AH1572" s="920"/>
      <c r="AI1572" s="920"/>
      <c r="AJ1572" s="920"/>
      <c r="AK1572" s="920"/>
      <c r="AL1572" s="920"/>
      <c r="AM1572" s="920"/>
      <c r="AN1572" s="920"/>
      <c r="AO1572" s="920"/>
      <c r="AP1572" s="920"/>
      <c r="AQ1572" s="920"/>
      <c r="AR1572" s="920"/>
      <c r="AS1572" s="920"/>
      <c r="AT1572" s="920"/>
      <c r="AU1572" s="920"/>
      <c r="AV1572" s="920"/>
      <c r="AW1572" s="920"/>
      <c r="AX1572" s="920"/>
      <c r="AY1572" s="920"/>
      <c r="AZ1572" s="920"/>
      <c r="BA1572" s="920"/>
      <c r="BB1572" s="920"/>
      <c r="BC1572" s="920"/>
      <c r="BD1572" s="920"/>
      <c r="BE1572" s="920"/>
      <c r="BF1572" s="920"/>
      <c r="BG1572" s="920"/>
      <c r="BH1572" s="920"/>
      <c r="BI1572" s="920"/>
      <c r="BJ1572" s="920"/>
      <c r="BK1572" s="920"/>
      <c r="BL1572" s="920"/>
      <c r="BM1572" s="920"/>
      <c r="BN1572" s="920"/>
      <c r="BO1572" s="920"/>
      <c r="BP1572" s="920"/>
      <c r="BQ1572" s="920"/>
      <c r="BR1572" s="920"/>
      <c r="BS1572" s="937"/>
    </row>
    <row r="1573" spans="7:111" ht="5.0999999999999996" customHeight="1">
      <c r="I1573" s="1847"/>
      <c r="J1573" s="977"/>
      <c r="K1573" s="977"/>
      <c r="L1573" s="977"/>
      <c r="M1573" s="977"/>
      <c r="N1573" s="977"/>
      <c r="O1573" s="977"/>
      <c r="P1573" s="977"/>
      <c r="Q1573" s="977"/>
      <c r="R1573" s="977"/>
      <c r="S1573" s="977"/>
      <c r="T1573" s="977"/>
      <c r="U1573" s="977"/>
      <c r="V1573" s="977"/>
      <c r="W1573" s="977"/>
      <c r="X1573" s="977"/>
      <c r="Y1573" s="977"/>
      <c r="Z1573" s="977"/>
      <c r="AA1573" s="977"/>
      <c r="AB1573" s="977"/>
      <c r="AC1573" s="977"/>
      <c r="AD1573" s="977"/>
      <c r="AE1573" s="977"/>
      <c r="AF1573" s="977"/>
      <c r="AG1573" s="977"/>
      <c r="AH1573" s="977"/>
      <c r="AI1573" s="977"/>
      <c r="AJ1573" s="977"/>
      <c r="AK1573" s="977"/>
      <c r="AL1573" s="977"/>
      <c r="AM1573" s="977"/>
      <c r="AN1573" s="977"/>
      <c r="AO1573" s="977"/>
      <c r="AP1573" s="977"/>
      <c r="AQ1573" s="977"/>
      <c r="AR1573" s="977"/>
      <c r="AS1573" s="977"/>
      <c r="AT1573" s="977"/>
      <c r="AU1573" s="977"/>
      <c r="AV1573" s="977"/>
      <c r="AW1573" s="977"/>
      <c r="AX1573" s="977"/>
      <c r="AY1573" s="977"/>
      <c r="AZ1573" s="977"/>
      <c r="BA1573" s="977"/>
      <c r="BB1573" s="977"/>
      <c r="BC1573" s="977"/>
      <c r="BD1573" s="977"/>
      <c r="BE1573" s="977"/>
      <c r="BF1573" s="977"/>
      <c r="BG1573" s="977"/>
      <c r="BH1573" s="977"/>
      <c r="BI1573" s="977"/>
      <c r="BJ1573" s="977"/>
      <c r="BK1573" s="977"/>
      <c r="BL1573" s="977"/>
      <c r="BM1573" s="977"/>
      <c r="BN1573" s="977"/>
      <c r="BO1573" s="977"/>
      <c r="BP1573" s="977"/>
      <c r="BQ1573" s="977"/>
      <c r="BR1573" s="977"/>
      <c r="BS1573" s="937"/>
    </row>
    <row r="1574" spans="7:111" ht="18.95" customHeight="1">
      <c r="I1574" s="1847"/>
      <c r="J1574" s="977"/>
      <c r="K1574" s="977"/>
      <c r="L1574" s="977"/>
      <c r="M1574" s="977"/>
      <c r="N1574" s="977"/>
      <c r="O1574" s="977"/>
      <c r="P1574" s="977"/>
      <c r="Q1574" s="977"/>
      <c r="R1574" s="977"/>
      <c r="S1574" s="977"/>
      <c r="T1574" s="977"/>
      <c r="U1574" s="977"/>
      <c r="V1574" s="977"/>
      <c r="W1574" s="977"/>
      <c r="X1574" s="977"/>
      <c r="Y1574" s="977"/>
      <c r="Z1574" s="977"/>
      <c r="AA1574" s="977"/>
      <c r="AB1574" s="977"/>
      <c r="AC1574" s="977"/>
      <c r="AD1574" s="980" t="s">
        <v>1606</v>
      </c>
      <c r="AE1574" s="979"/>
      <c r="AF1574" s="979"/>
      <c r="AG1574" s="3073">
        <f>AG1566+AG1570</f>
        <v>50</v>
      </c>
      <c r="AH1574" s="3074"/>
      <c r="AI1574" s="3074"/>
      <c r="AJ1574" s="3075"/>
      <c r="AK1574" s="1467"/>
      <c r="AL1574" s="1467"/>
      <c r="AM1574" s="1467"/>
      <c r="AN1574" s="1467"/>
      <c r="AO1574" s="977"/>
      <c r="AP1574" s="980"/>
      <c r="AQ1574" s="979"/>
      <c r="AR1574" s="979"/>
      <c r="AS1574" s="980"/>
      <c r="AT1574" s="980"/>
      <c r="AU1574" s="979"/>
      <c r="AV1574" s="979"/>
      <c r="AW1574" s="2921">
        <f>AW1566+AW1570</f>
        <v>20</v>
      </c>
      <c r="AX1574" s="2884"/>
      <c r="AY1574" s="2885"/>
      <c r="AZ1574" s="977"/>
      <c r="BA1574" s="977"/>
      <c r="BB1574" s="977"/>
      <c r="BC1574" s="977"/>
      <c r="BD1574" s="977"/>
      <c r="BE1574" s="977"/>
      <c r="BF1574" s="2921">
        <f>BF1566+BF1570</f>
        <v>19</v>
      </c>
      <c r="BG1574" s="2884"/>
      <c r="BH1574" s="2885"/>
      <c r="BI1574" s="3058">
        <f>BF1574-AW1574</f>
        <v>-1</v>
      </c>
      <c r="BJ1574" s="3059"/>
      <c r="BK1574" s="3060"/>
      <c r="BL1574" s="3070">
        <f>AW1574/AG1574</f>
        <v>0.4</v>
      </c>
      <c r="BM1574" s="3071"/>
      <c r="BN1574" s="3072"/>
      <c r="BO1574" s="3070">
        <f>BF1574/AG1574</f>
        <v>0.38</v>
      </c>
      <c r="BP1574" s="3071"/>
      <c r="BQ1574" s="3072"/>
      <c r="BR1574" s="977"/>
      <c r="BS1574" s="937"/>
    </row>
    <row r="1575" spans="7:111" ht="5.0999999999999996" customHeight="1">
      <c r="I1575" s="1847"/>
      <c r="J1575" s="977"/>
      <c r="K1575" s="977"/>
      <c r="L1575" s="977"/>
      <c r="M1575" s="977"/>
      <c r="N1575" s="977"/>
      <c r="O1575" s="977"/>
      <c r="P1575" s="977"/>
      <c r="Q1575" s="977"/>
      <c r="R1575" s="977"/>
      <c r="S1575" s="977"/>
      <c r="T1575" s="977"/>
      <c r="U1575" s="977"/>
      <c r="V1575" s="977"/>
      <c r="W1575" s="977"/>
      <c r="X1575" s="977"/>
      <c r="Y1575" s="977"/>
      <c r="Z1575" s="977"/>
      <c r="AA1575" s="977"/>
      <c r="AB1575" s="977"/>
      <c r="AC1575" s="977"/>
      <c r="AD1575" s="977"/>
      <c r="AE1575" s="977"/>
      <c r="AF1575" s="977"/>
      <c r="AG1575" s="977"/>
      <c r="AH1575" s="977"/>
      <c r="AI1575" s="977"/>
      <c r="AJ1575" s="977"/>
      <c r="AK1575" s="977"/>
      <c r="AL1575" s="977"/>
      <c r="AM1575" s="977"/>
      <c r="AN1575" s="977"/>
      <c r="AO1575" s="977"/>
      <c r="AP1575" s="977"/>
      <c r="AQ1575" s="977"/>
      <c r="AR1575" s="977"/>
      <c r="AS1575" s="977"/>
      <c r="AT1575" s="977"/>
      <c r="AU1575" s="977"/>
      <c r="AV1575" s="977"/>
      <c r="AW1575" s="977"/>
      <c r="AX1575" s="977"/>
      <c r="AY1575" s="977"/>
      <c r="AZ1575" s="977"/>
      <c r="BA1575" s="977"/>
      <c r="BB1575" s="977"/>
      <c r="BC1575" s="977"/>
      <c r="BD1575" s="977"/>
      <c r="BE1575" s="977"/>
      <c r="BF1575" s="977"/>
      <c r="BG1575" s="977"/>
      <c r="BH1575" s="977"/>
      <c r="BI1575" s="977"/>
      <c r="BJ1575" s="977"/>
      <c r="BK1575" s="977"/>
      <c r="BL1575" s="977"/>
      <c r="BM1575" s="977"/>
      <c r="BN1575" s="977"/>
      <c r="BO1575" s="977"/>
      <c r="BP1575" s="977"/>
      <c r="BQ1575" s="977"/>
      <c r="BR1575" s="977"/>
      <c r="BS1575" s="937"/>
    </row>
    <row r="1576" spans="7:111" ht="18.95" customHeight="1">
      <c r="G1576" s="488"/>
      <c r="H1576" s="488"/>
      <c r="I1576" s="2364"/>
      <c r="J1576" s="1057"/>
      <c r="K1576" s="1057"/>
      <c r="L1576" s="1057"/>
      <c r="M1576" s="1057"/>
      <c r="N1576" s="1057"/>
      <c r="O1576" s="1057"/>
      <c r="P1576" s="1057"/>
      <c r="Q1576" s="1057"/>
      <c r="R1576" s="1057"/>
      <c r="S1576" s="1057"/>
      <c r="T1576" s="1057"/>
      <c r="U1576" s="1057"/>
      <c r="V1576" s="1057"/>
      <c r="W1576" s="1057"/>
      <c r="X1576" s="1057"/>
      <c r="Y1576" s="1057"/>
      <c r="Z1576" s="1057"/>
      <c r="AA1576" s="1057"/>
      <c r="AB1576" s="1057"/>
      <c r="AC1576" s="1057"/>
      <c r="AD1576" s="1057"/>
      <c r="AE1576" s="1057"/>
      <c r="AF1576" s="1057"/>
      <c r="AG1576" s="1057"/>
      <c r="AH1576" s="1057"/>
      <c r="AI1576" s="1057"/>
      <c r="AJ1576" s="1057"/>
      <c r="AK1576" s="1057"/>
      <c r="AL1576" s="1057"/>
      <c r="AM1576" s="1057"/>
      <c r="AN1576" s="1057"/>
      <c r="AO1576" s="1057"/>
      <c r="AP1576" s="1057"/>
      <c r="AQ1576" s="1057"/>
      <c r="AR1576" s="1057"/>
      <c r="AS1576" s="1057"/>
      <c r="AT1576" s="1057"/>
      <c r="AU1576" s="1057"/>
      <c r="AV1576" s="1057"/>
      <c r="AW1576" s="1057"/>
      <c r="AX1576" s="1057"/>
      <c r="AY1576" s="1057"/>
      <c r="AZ1576" s="1057"/>
      <c r="BA1576" s="1057"/>
      <c r="BB1576" s="1057"/>
      <c r="BC1576" s="1057"/>
      <c r="BD1576" s="1057"/>
      <c r="BE1576" s="1057"/>
      <c r="BF1576" s="1057"/>
      <c r="BG1576" s="1057"/>
      <c r="BH1576" s="1057"/>
      <c r="BI1576" s="1057"/>
      <c r="BJ1576" s="1057"/>
      <c r="BK1576" s="1057"/>
      <c r="BL1576" s="1057"/>
      <c r="BM1576" s="1057"/>
      <c r="BN1576" s="1057"/>
      <c r="BO1576" s="1057"/>
      <c r="BP1576" s="1057"/>
      <c r="BQ1576" s="1057"/>
      <c r="BR1576" s="1057"/>
      <c r="BS1576" s="2365"/>
      <c r="BT1576" s="488"/>
      <c r="BV1576" s="488"/>
      <c r="BW1576" s="488"/>
      <c r="BX1576" s="488"/>
      <c r="BY1576" s="488"/>
      <c r="BZ1576" s="488"/>
      <c r="CA1576" s="488"/>
      <c r="CB1576" s="488"/>
      <c r="CC1576" s="488"/>
      <c r="CD1576" s="488"/>
      <c r="CE1576" s="488"/>
      <c r="CF1576" s="488"/>
      <c r="CG1576" s="488"/>
      <c r="CH1576" s="488"/>
      <c r="CI1576" s="488"/>
      <c r="CJ1576" s="488"/>
      <c r="CK1576" s="488"/>
      <c r="CL1576" s="488"/>
      <c r="CM1576" s="488"/>
      <c r="CN1576" s="488"/>
      <c r="CO1576" s="488"/>
      <c r="CP1576" s="488"/>
      <c r="CQ1576" s="488"/>
      <c r="CR1576" s="488"/>
      <c r="CS1576" s="488"/>
      <c r="CT1576" s="488"/>
      <c r="CU1576" s="488"/>
      <c r="CV1576" s="488"/>
      <c r="CW1576" s="488"/>
      <c r="CX1576" s="488"/>
      <c r="CY1576" s="488"/>
      <c r="CZ1576" s="488"/>
      <c r="DA1576" s="488"/>
      <c r="DB1576" s="488"/>
      <c r="DC1576" s="488"/>
      <c r="DD1576" s="488"/>
      <c r="DE1576" s="488"/>
      <c r="DF1576" s="488"/>
      <c r="DG1576" s="488"/>
    </row>
    <row r="1577" spans="7:111" ht="18.95" customHeight="1">
      <c r="I1577" s="1847"/>
      <c r="J1577" s="2305" t="s">
        <v>3674</v>
      </c>
      <c r="K1577" s="920"/>
      <c r="L1577" s="920"/>
      <c r="M1577" s="920"/>
      <c r="N1577" s="920"/>
      <c r="O1577" s="920"/>
      <c r="P1577" s="920"/>
      <c r="Q1577" s="920"/>
      <c r="R1577" s="920"/>
      <c r="S1577" s="920"/>
      <c r="T1577" s="920"/>
      <c r="U1577" s="920"/>
      <c r="V1577" s="920"/>
      <c r="W1577" s="920"/>
      <c r="X1577" s="920"/>
      <c r="Y1577" s="920"/>
      <c r="Z1577" s="920"/>
      <c r="AA1577" s="920"/>
      <c r="AB1577" s="920"/>
      <c r="AC1577" s="920"/>
      <c r="AD1577" s="920"/>
      <c r="AE1577" s="920"/>
      <c r="AF1577" s="920"/>
      <c r="AG1577" s="920"/>
      <c r="AH1577" s="920"/>
      <c r="AI1577" s="920"/>
      <c r="AJ1577" s="920"/>
      <c r="AK1577" s="920"/>
      <c r="AL1577" s="920"/>
      <c r="AM1577" s="920"/>
      <c r="AN1577" s="920"/>
      <c r="AO1577" s="920"/>
      <c r="AP1577" s="920"/>
      <c r="AQ1577" s="920"/>
      <c r="AR1577" s="920"/>
      <c r="AS1577" s="920"/>
      <c r="AT1577" s="920"/>
      <c r="AU1577" s="920"/>
      <c r="AV1577" s="920"/>
      <c r="AW1577" s="920"/>
      <c r="AX1577" s="920"/>
      <c r="AY1577" s="920"/>
      <c r="AZ1577" s="920"/>
      <c r="BA1577" s="920"/>
      <c r="BB1577" s="920"/>
      <c r="BC1577" s="920"/>
      <c r="BD1577" s="920"/>
      <c r="BE1577" s="920"/>
      <c r="BF1577" s="920"/>
      <c r="BG1577" s="920"/>
      <c r="BH1577" s="920"/>
      <c r="BI1577" s="920"/>
      <c r="BJ1577" s="920"/>
      <c r="BK1577" s="920"/>
      <c r="BL1577" s="920"/>
      <c r="BM1577" s="920"/>
      <c r="BN1577" s="920"/>
      <c r="BO1577" s="920"/>
      <c r="BP1577" s="920"/>
      <c r="BQ1577" s="920"/>
      <c r="BR1577" s="920"/>
      <c r="BS1577" s="937"/>
    </row>
    <row r="1578" spans="7:111" ht="18.95" customHeight="1">
      <c r="I1578" s="1847"/>
      <c r="J1578" s="2880" t="s">
        <v>1559</v>
      </c>
      <c r="K1578" s="2797" t="s">
        <v>3593</v>
      </c>
      <c r="L1578" s="2798"/>
      <c r="M1578" s="2798"/>
      <c r="N1578" s="2798"/>
      <c r="O1578" s="2799"/>
      <c r="P1578" s="929" t="s">
        <v>1586</v>
      </c>
      <c r="Q1578" s="930"/>
      <c r="R1578" s="930"/>
      <c r="S1578" s="930"/>
      <c r="T1578" s="930"/>
      <c r="U1578" s="930"/>
      <c r="V1578" s="930"/>
      <c r="W1578" s="930"/>
      <c r="X1578" s="930"/>
      <c r="Y1578" s="930"/>
      <c r="Z1578" s="931"/>
      <c r="AA1578" s="930"/>
      <c r="AB1578" s="930"/>
      <c r="AC1578" s="931"/>
      <c r="AD1578" s="930"/>
      <c r="AE1578" s="930"/>
      <c r="AF1578" s="931"/>
      <c r="AG1578" s="967"/>
      <c r="AH1578" s="967"/>
      <c r="AI1578" s="967"/>
      <c r="AJ1578" s="967"/>
      <c r="AK1578" s="967"/>
      <c r="AL1578" s="967"/>
      <c r="AM1578" s="967"/>
      <c r="AN1578" s="967"/>
      <c r="AO1578" s="929" t="s">
        <v>1626</v>
      </c>
      <c r="AP1578" s="930"/>
      <c r="AQ1578" s="930"/>
      <c r="AR1578" s="930"/>
      <c r="AS1578" s="930"/>
      <c r="AT1578" s="930"/>
      <c r="AU1578" s="930"/>
      <c r="AV1578" s="931"/>
      <c r="AW1578" s="1025" t="s">
        <v>3720</v>
      </c>
      <c r="AX1578" s="1026"/>
      <c r="AY1578" s="1026"/>
      <c r="AZ1578" s="1026"/>
      <c r="BA1578" s="1026"/>
      <c r="BB1578" s="1026"/>
      <c r="BC1578" s="1026"/>
      <c r="BD1578" s="1026"/>
      <c r="BE1578" s="1026"/>
      <c r="BF1578" s="1026"/>
      <c r="BG1578" s="1026"/>
      <c r="BH1578" s="1026"/>
      <c r="BI1578" s="1026"/>
      <c r="BJ1578" s="1026"/>
      <c r="BK1578" s="1182"/>
      <c r="BL1578" s="1026"/>
      <c r="BM1578" s="1026"/>
      <c r="BN1578" s="1182"/>
      <c r="BO1578" s="1026"/>
      <c r="BP1578" s="1026"/>
      <c r="BQ1578" s="1182"/>
      <c r="BR1578" s="1229" t="s">
        <v>3609</v>
      </c>
      <c r="BS1578" s="2365"/>
      <c r="BT1578" s="488"/>
    </row>
    <row r="1579" spans="7:111" ht="30" customHeight="1">
      <c r="I1579" s="1847"/>
      <c r="J1579" s="2881"/>
      <c r="K1579" s="2800"/>
      <c r="L1579" s="2801"/>
      <c r="M1579" s="2801"/>
      <c r="N1579" s="2801"/>
      <c r="O1579" s="2802"/>
      <c r="P1579" s="929" t="s">
        <v>699</v>
      </c>
      <c r="Q1579" s="930"/>
      <c r="R1579" s="930"/>
      <c r="S1579" s="931"/>
      <c r="T1579" s="929" t="s">
        <v>700</v>
      </c>
      <c r="U1579" s="930"/>
      <c r="V1579" s="930"/>
      <c r="W1579" s="931"/>
      <c r="X1579" s="929" t="s">
        <v>1697</v>
      </c>
      <c r="Y1579" s="930"/>
      <c r="Z1579" s="930"/>
      <c r="AA1579" s="930"/>
      <c r="AB1579" s="930"/>
      <c r="AC1579" s="931"/>
      <c r="AD1579" s="929" t="s">
        <v>1771</v>
      </c>
      <c r="AE1579" s="930"/>
      <c r="AF1579" s="931"/>
      <c r="AG1579" s="2803" t="s">
        <v>3610</v>
      </c>
      <c r="AH1579" s="2804"/>
      <c r="AI1579" s="2804"/>
      <c r="AJ1579" s="2805"/>
      <c r="AK1579" s="929" t="s">
        <v>3618</v>
      </c>
      <c r="AL1579" s="930"/>
      <c r="AM1579" s="930"/>
      <c r="AN1579" s="931"/>
      <c r="AO1579" s="963" t="s">
        <v>3655</v>
      </c>
      <c r="AP1579" s="964"/>
      <c r="AQ1579" s="964"/>
      <c r="AR1579" s="929" t="s">
        <v>3656</v>
      </c>
      <c r="AS1579" s="930"/>
      <c r="AT1579" s="930"/>
      <c r="AU1579" s="930"/>
      <c r="AV1579" s="931"/>
      <c r="AW1579" s="1955" t="s">
        <v>3597</v>
      </c>
      <c r="AX1579" s="1160"/>
      <c r="AY1579" s="1161"/>
      <c r="AZ1579" s="2294" t="s">
        <v>3603</v>
      </c>
      <c r="BA1579" s="2295"/>
      <c r="BB1579" s="2296"/>
      <c r="BC1579" s="2294" t="s">
        <v>3604</v>
      </c>
      <c r="BD1579" s="2295"/>
      <c r="BE1579" s="2296"/>
      <c r="BF1579" s="1955" t="s">
        <v>3615</v>
      </c>
      <c r="BG1579" s="1160"/>
      <c r="BH1579" s="1161"/>
      <c r="BI1579" s="2307" t="s">
        <v>3614</v>
      </c>
      <c r="BJ1579" s="2308"/>
      <c r="BK1579" s="2309"/>
      <c r="BL1579" s="2925" t="s">
        <v>3612</v>
      </c>
      <c r="BM1579" s="2926"/>
      <c r="BN1579" s="2927"/>
      <c r="BO1579" s="2925" t="s">
        <v>3613</v>
      </c>
      <c r="BP1579" s="2926"/>
      <c r="BQ1579" s="2927"/>
      <c r="BR1579" s="1228" t="s">
        <v>1180</v>
      </c>
      <c r="BS1579" s="2365"/>
      <c r="BT1579" s="488"/>
    </row>
    <row r="1580" spans="7:111" ht="18.95" customHeight="1">
      <c r="I1580" s="1847"/>
      <c r="J1580" s="1346" t="s">
        <v>737</v>
      </c>
      <c r="K1580" s="1033" t="s">
        <v>1860</v>
      </c>
      <c r="L1580" s="1034"/>
      <c r="M1580" s="1034"/>
      <c r="N1580" s="1034"/>
      <c r="O1580" s="1039"/>
      <c r="P1580" s="2297" t="s">
        <v>1689</v>
      </c>
      <c r="Q1580" s="1350"/>
      <c r="R1580" s="1350"/>
      <c r="S1580" s="1350"/>
      <c r="T1580" s="2298">
        <v>241657</v>
      </c>
      <c r="U1580" s="2299"/>
      <c r="V1580" s="1350"/>
      <c r="W1580" s="1351"/>
      <c r="X1580" s="2298" t="s">
        <v>1691</v>
      </c>
      <c r="Y1580" s="1350"/>
      <c r="Z1580" s="1350"/>
      <c r="AA1580" s="1350"/>
      <c r="AB1580" s="1350"/>
      <c r="AC1580" s="1350"/>
      <c r="AD1580" s="2297" t="s">
        <v>1772</v>
      </c>
      <c r="AE1580" s="1351"/>
      <c r="AF1580" s="2300"/>
      <c r="AG1580" s="3064">
        <v>30</v>
      </c>
      <c r="AH1580" s="3065"/>
      <c r="AI1580" s="3065"/>
      <c r="AJ1580" s="3066"/>
      <c r="AK1580" s="2385" t="s">
        <v>3646</v>
      </c>
      <c r="AL1580" s="2386"/>
      <c r="AM1580" s="2386"/>
      <c r="AN1580" s="2387"/>
      <c r="AO1580" s="2350" t="s">
        <v>3652</v>
      </c>
      <c r="AP1580" s="2351"/>
      <c r="AQ1580" s="2351"/>
      <c r="AR1580" s="2301" t="s">
        <v>3599</v>
      </c>
      <c r="AS1580" s="2302"/>
      <c r="AT1580" s="2302"/>
      <c r="AU1580" s="2302"/>
      <c r="AV1580" s="2355"/>
      <c r="AW1580" s="2915">
        <f>AW1535</f>
        <v>0</v>
      </c>
      <c r="AX1580" s="2916"/>
      <c r="AY1580" s="2917"/>
      <c r="AZ1580" s="2915"/>
      <c r="BA1580" s="2916"/>
      <c r="BB1580" s="2917"/>
      <c r="BC1580" s="2915"/>
      <c r="BD1580" s="2916"/>
      <c r="BE1580" s="2917"/>
      <c r="BF1580" s="2915">
        <f>BF1535</f>
        <v>0</v>
      </c>
      <c r="BG1580" s="2916"/>
      <c r="BH1580" s="2917"/>
      <c r="BI1580" s="3055">
        <f>BF1580-AW1580</f>
        <v>0</v>
      </c>
      <c r="BJ1580" s="3056"/>
      <c r="BK1580" s="3057"/>
      <c r="BL1580" s="2918">
        <f>AW1580/AG$1535</f>
        <v>0</v>
      </c>
      <c r="BM1580" s="2919"/>
      <c r="BN1580" s="2920"/>
      <c r="BO1580" s="2918">
        <f>BF1580/AG$1535</f>
        <v>0</v>
      </c>
      <c r="BP1580" s="2919"/>
      <c r="BQ1580" s="2920"/>
      <c r="BR1580" s="1068"/>
      <c r="BS1580" s="937"/>
    </row>
    <row r="1581" spans="7:111" ht="18.95" customHeight="1">
      <c r="I1581" s="1847"/>
      <c r="J1581" s="1346" t="s">
        <v>737</v>
      </c>
      <c r="K1581" s="1033" t="s">
        <v>1860</v>
      </c>
      <c r="L1581" s="1034"/>
      <c r="M1581" s="1034"/>
      <c r="N1581" s="1034"/>
      <c r="O1581" s="1039"/>
      <c r="P1581" s="2297" t="s">
        <v>1689</v>
      </c>
      <c r="Q1581" s="1350"/>
      <c r="R1581" s="1350"/>
      <c r="S1581" s="1350"/>
      <c r="T1581" s="2298">
        <v>241657</v>
      </c>
      <c r="U1581" s="2299"/>
      <c r="V1581" s="1350"/>
      <c r="W1581" s="1351"/>
      <c r="X1581" s="2298" t="s">
        <v>1691</v>
      </c>
      <c r="Y1581" s="1350"/>
      <c r="Z1581" s="1350"/>
      <c r="AA1581" s="1350"/>
      <c r="AB1581" s="1350"/>
      <c r="AC1581" s="1350"/>
      <c r="AD1581" s="2297" t="s">
        <v>3662</v>
      </c>
      <c r="AE1581" s="1351"/>
      <c r="AF1581" s="2300"/>
      <c r="AG1581" s="3064">
        <v>20</v>
      </c>
      <c r="AH1581" s="3065"/>
      <c r="AI1581" s="3065"/>
      <c r="AJ1581" s="3066"/>
      <c r="AK1581" s="2385" t="s">
        <v>3646</v>
      </c>
      <c r="AL1581" s="2386"/>
      <c r="AM1581" s="2386"/>
      <c r="AN1581" s="2387"/>
      <c r="AO1581" s="2350" t="s">
        <v>3652</v>
      </c>
      <c r="AP1581" s="2351"/>
      <c r="AQ1581" s="2351"/>
      <c r="AR1581" s="2301" t="s">
        <v>3599</v>
      </c>
      <c r="AS1581" s="2302"/>
      <c r="AT1581" s="2302"/>
      <c r="AU1581" s="2302"/>
      <c r="AV1581" s="2355"/>
      <c r="AW1581" s="2915">
        <f>AW1541</f>
        <v>20</v>
      </c>
      <c r="AX1581" s="2916"/>
      <c r="AY1581" s="2917"/>
      <c r="AZ1581" s="2915"/>
      <c r="BA1581" s="2916"/>
      <c r="BB1581" s="2917"/>
      <c r="BC1581" s="2915"/>
      <c r="BD1581" s="2916"/>
      <c r="BE1581" s="2917"/>
      <c r="BF1581" s="2915">
        <f>BF1541</f>
        <v>19</v>
      </c>
      <c r="BG1581" s="2916"/>
      <c r="BH1581" s="2917"/>
      <c r="BI1581" s="3055">
        <f>BF1581-AW1581</f>
        <v>-1</v>
      </c>
      <c r="BJ1581" s="3056"/>
      <c r="BK1581" s="3057"/>
      <c r="BL1581" s="3067">
        <f>AW1581/AG$1541</f>
        <v>1</v>
      </c>
      <c r="BM1581" s="3068"/>
      <c r="BN1581" s="3069"/>
      <c r="BO1581" s="2918">
        <f>BF1581/AG$1541</f>
        <v>0.95</v>
      </c>
      <c r="BP1581" s="2919"/>
      <c r="BQ1581" s="2920"/>
      <c r="BR1581" s="1229"/>
      <c r="BS1581" s="937"/>
    </row>
    <row r="1582" spans="7:111" ht="5.0999999999999996" customHeight="1">
      <c r="I1582" s="1847"/>
      <c r="J1582" s="920"/>
      <c r="K1582" s="920"/>
      <c r="L1582" s="920"/>
      <c r="M1582" s="920"/>
      <c r="N1582" s="920"/>
      <c r="O1582" s="920"/>
      <c r="P1582" s="920"/>
      <c r="Q1582" s="920"/>
      <c r="R1582" s="920"/>
      <c r="S1582" s="920"/>
      <c r="T1582" s="920"/>
      <c r="U1582" s="920"/>
      <c r="V1582" s="920"/>
      <c r="W1582" s="920"/>
      <c r="X1582" s="920"/>
      <c r="Y1582" s="920"/>
      <c r="Z1582" s="920"/>
      <c r="AA1582" s="920"/>
      <c r="AB1582" s="920"/>
      <c r="AC1582" s="920"/>
      <c r="AD1582" s="920"/>
      <c r="AE1582" s="920"/>
      <c r="AF1582" s="920"/>
      <c r="AG1582" s="920"/>
      <c r="AH1582" s="920"/>
      <c r="AI1582" s="920"/>
      <c r="AJ1582" s="920"/>
      <c r="AK1582" s="920"/>
      <c r="AL1582" s="920"/>
      <c r="AM1582" s="920"/>
      <c r="AN1582" s="920"/>
      <c r="AO1582" s="920"/>
      <c r="AP1582" s="920"/>
      <c r="AQ1582" s="920"/>
      <c r="AR1582" s="920"/>
      <c r="AS1582" s="920"/>
      <c r="AT1582" s="920"/>
      <c r="AU1582" s="920"/>
      <c r="AV1582" s="920"/>
      <c r="AW1582" s="920"/>
      <c r="AX1582" s="920"/>
      <c r="AY1582" s="920"/>
      <c r="AZ1582" s="920"/>
      <c r="BA1582" s="920"/>
      <c r="BB1582" s="920"/>
      <c r="BC1582" s="920"/>
      <c r="BD1582" s="920"/>
      <c r="BE1582" s="920"/>
      <c r="BF1582" s="920"/>
      <c r="BG1582" s="920"/>
      <c r="BH1582" s="920"/>
      <c r="BI1582" s="920"/>
      <c r="BJ1582" s="920"/>
      <c r="BK1582" s="920"/>
      <c r="BL1582" s="920"/>
      <c r="BM1582" s="920"/>
      <c r="BN1582" s="920"/>
      <c r="BO1582" s="920"/>
      <c r="BP1582" s="920"/>
      <c r="BQ1582" s="920"/>
      <c r="BR1582" s="920"/>
      <c r="BS1582" s="937"/>
    </row>
    <row r="1583" spans="7:111" ht="5.0999999999999996" customHeight="1">
      <c r="I1583" s="1847"/>
      <c r="J1583" s="977"/>
      <c r="K1583" s="977"/>
      <c r="L1583" s="977"/>
      <c r="M1583" s="977"/>
      <c r="N1583" s="977"/>
      <c r="O1583" s="977"/>
      <c r="P1583" s="977"/>
      <c r="Q1583" s="977"/>
      <c r="R1583" s="977"/>
      <c r="S1583" s="977"/>
      <c r="T1583" s="977"/>
      <c r="U1583" s="977"/>
      <c r="V1583" s="977"/>
      <c r="W1583" s="977"/>
      <c r="X1583" s="977"/>
      <c r="Y1583" s="977"/>
      <c r="Z1583" s="977"/>
      <c r="AA1583" s="977"/>
      <c r="AB1583" s="977"/>
      <c r="AC1583" s="977"/>
      <c r="AD1583" s="977"/>
      <c r="AE1583" s="977"/>
      <c r="AF1583" s="977"/>
      <c r="AG1583" s="977"/>
      <c r="AH1583" s="977"/>
      <c r="AI1583" s="977"/>
      <c r="AJ1583" s="977"/>
      <c r="AK1583" s="977"/>
      <c r="AL1583" s="977"/>
      <c r="AM1583" s="977"/>
      <c r="AN1583" s="977"/>
      <c r="AO1583" s="977"/>
      <c r="AP1583" s="977"/>
      <c r="AQ1583" s="977"/>
      <c r="AR1583" s="977"/>
      <c r="AS1583" s="977"/>
      <c r="AT1583" s="977"/>
      <c r="AU1583" s="977"/>
      <c r="AV1583" s="977"/>
      <c r="AW1583" s="977"/>
      <c r="AX1583" s="977"/>
      <c r="AY1583" s="977"/>
      <c r="AZ1583" s="977"/>
      <c r="BA1583" s="977"/>
      <c r="BB1583" s="977"/>
      <c r="BC1583" s="977"/>
      <c r="BD1583" s="977"/>
      <c r="BE1583" s="977"/>
      <c r="BF1583" s="977"/>
      <c r="BG1583" s="977"/>
      <c r="BH1583" s="977"/>
      <c r="BI1583" s="977"/>
      <c r="BJ1583" s="977"/>
      <c r="BK1583" s="977"/>
      <c r="BL1583" s="977"/>
      <c r="BM1583" s="977"/>
      <c r="BN1583" s="977"/>
      <c r="BO1583" s="977"/>
      <c r="BP1583" s="977"/>
      <c r="BQ1583" s="977"/>
      <c r="BR1583" s="977"/>
      <c r="BS1583" s="937"/>
    </row>
    <row r="1584" spans="7:111" ht="18.95" customHeight="1">
      <c r="I1584" s="1847"/>
      <c r="J1584" s="977"/>
      <c r="K1584" s="977"/>
      <c r="L1584" s="977"/>
      <c r="M1584" s="977"/>
      <c r="N1584" s="977"/>
      <c r="O1584" s="977"/>
      <c r="P1584" s="977"/>
      <c r="Q1584" s="977"/>
      <c r="R1584" s="977"/>
      <c r="S1584" s="977"/>
      <c r="T1584" s="977"/>
      <c r="U1584" s="977"/>
      <c r="V1584" s="977"/>
      <c r="W1584" s="977"/>
      <c r="X1584" s="977"/>
      <c r="Y1584" s="977"/>
      <c r="Z1584" s="977"/>
      <c r="AA1584" s="977"/>
      <c r="AB1584" s="977"/>
      <c r="AC1584" s="977"/>
      <c r="AD1584" s="980" t="s">
        <v>1606</v>
      </c>
      <c r="AE1584" s="979"/>
      <c r="AF1584" s="979"/>
      <c r="AG1584" s="3073">
        <f>AG1580+AG1581</f>
        <v>50</v>
      </c>
      <c r="AH1584" s="3074"/>
      <c r="AI1584" s="3074"/>
      <c r="AJ1584" s="3075"/>
      <c r="AK1584" s="1467"/>
      <c r="AL1584" s="1467"/>
      <c r="AM1584" s="1467"/>
      <c r="AN1584" s="1467"/>
      <c r="AO1584" s="977"/>
      <c r="AP1584" s="980"/>
      <c r="AQ1584" s="979"/>
      <c r="AR1584" s="979"/>
      <c r="AS1584" s="980"/>
      <c r="AT1584" s="980"/>
      <c r="AU1584" s="979"/>
      <c r="AV1584" s="979"/>
      <c r="AW1584" s="2921">
        <f>AW1580+AW1581</f>
        <v>20</v>
      </c>
      <c r="AX1584" s="2884"/>
      <c r="AY1584" s="2885"/>
      <c r="AZ1584" s="977"/>
      <c r="BA1584" s="977"/>
      <c r="BB1584" s="977"/>
      <c r="BC1584" s="977"/>
      <c r="BD1584" s="977"/>
      <c r="BE1584" s="977"/>
      <c r="BF1584" s="2921">
        <f>BF1580+BF1581</f>
        <v>19</v>
      </c>
      <c r="BG1584" s="2884"/>
      <c r="BH1584" s="2885"/>
      <c r="BI1584" s="3058">
        <f>BF1584-AW1584</f>
        <v>-1</v>
      </c>
      <c r="BJ1584" s="3059"/>
      <c r="BK1584" s="3060"/>
      <c r="BL1584" s="3070">
        <f>AW1584/AG1584</f>
        <v>0.4</v>
      </c>
      <c r="BM1584" s="3071"/>
      <c r="BN1584" s="3072"/>
      <c r="BO1584" s="3070">
        <f>BF1584/AG1584</f>
        <v>0.38</v>
      </c>
      <c r="BP1584" s="3071"/>
      <c r="BQ1584" s="3072"/>
      <c r="BR1584" s="977"/>
      <c r="BS1584" s="937"/>
    </row>
    <row r="1585" spans="9:71" ht="5.0999999999999996" customHeight="1">
      <c r="I1585" s="1847"/>
      <c r="J1585" s="977"/>
      <c r="K1585" s="977"/>
      <c r="L1585" s="977"/>
      <c r="M1585" s="977"/>
      <c r="N1585" s="977"/>
      <c r="O1585" s="977"/>
      <c r="P1585" s="977"/>
      <c r="Q1585" s="977"/>
      <c r="R1585" s="977"/>
      <c r="S1585" s="977"/>
      <c r="T1585" s="977"/>
      <c r="U1585" s="977"/>
      <c r="V1585" s="977"/>
      <c r="W1585" s="977"/>
      <c r="X1585" s="977"/>
      <c r="Y1585" s="977"/>
      <c r="Z1585" s="977"/>
      <c r="AA1585" s="977"/>
      <c r="AB1585" s="977"/>
      <c r="AC1585" s="977"/>
      <c r="AD1585" s="977"/>
      <c r="AE1585" s="977"/>
      <c r="AF1585" s="977"/>
      <c r="AG1585" s="977"/>
      <c r="AH1585" s="977"/>
      <c r="AI1585" s="977"/>
      <c r="AJ1585" s="977"/>
      <c r="AK1585" s="977"/>
      <c r="AL1585" s="977"/>
      <c r="AM1585" s="977"/>
      <c r="AN1585" s="977"/>
      <c r="AO1585" s="977"/>
      <c r="AP1585" s="977"/>
      <c r="AQ1585" s="977"/>
      <c r="AR1585" s="977"/>
      <c r="AS1585" s="977"/>
      <c r="AT1585" s="977"/>
      <c r="AU1585" s="977"/>
      <c r="AV1585" s="977"/>
      <c r="AW1585" s="977"/>
      <c r="AX1585" s="977"/>
      <c r="AY1585" s="977"/>
      <c r="AZ1585" s="977"/>
      <c r="BA1585" s="977"/>
      <c r="BB1585" s="977"/>
      <c r="BC1585" s="977"/>
      <c r="BD1585" s="977"/>
      <c r="BE1585" s="977"/>
      <c r="BF1585" s="977"/>
      <c r="BG1585" s="977"/>
      <c r="BH1585" s="977"/>
      <c r="BI1585" s="977"/>
      <c r="BJ1585" s="977"/>
      <c r="BK1585" s="977"/>
      <c r="BL1585" s="977"/>
      <c r="BM1585" s="977"/>
      <c r="BN1585" s="977"/>
      <c r="BO1585" s="977"/>
      <c r="BP1585" s="977"/>
      <c r="BQ1585" s="977"/>
      <c r="BR1585" s="977"/>
      <c r="BS1585" s="937"/>
    </row>
    <row r="1586" spans="9:71" ht="18.95" customHeight="1">
      <c r="I1586" s="936"/>
      <c r="J1586" s="939"/>
      <c r="K1586" s="939"/>
      <c r="L1586" s="939"/>
      <c r="M1586" s="939"/>
      <c r="N1586" s="939"/>
      <c r="O1586" s="939"/>
      <c r="P1586" s="939"/>
      <c r="Q1586" s="939"/>
      <c r="R1586" s="939"/>
      <c r="S1586" s="939"/>
      <c r="T1586" s="939"/>
      <c r="U1586" s="939"/>
      <c r="V1586" s="939"/>
      <c r="W1586" s="939"/>
      <c r="X1586" s="939"/>
      <c r="Y1586" s="939"/>
      <c r="Z1586" s="939"/>
      <c r="AA1586" s="939"/>
      <c r="AB1586" s="939"/>
      <c r="AC1586" s="939"/>
      <c r="AD1586" s="939"/>
      <c r="AE1586" s="939"/>
      <c r="AF1586" s="939"/>
      <c r="AG1586" s="939"/>
      <c r="AH1586" s="939"/>
      <c r="AI1586" s="939"/>
      <c r="AJ1586" s="939"/>
      <c r="AK1586" s="939"/>
      <c r="AL1586" s="939"/>
      <c r="AM1586" s="939"/>
      <c r="AN1586" s="939"/>
      <c r="AO1586" s="939"/>
      <c r="AP1586" s="939"/>
      <c r="AQ1586" s="939"/>
      <c r="AR1586" s="939"/>
      <c r="AS1586" s="939"/>
      <c r="AT1586" s="939"/>
      <c r="AU1586" s="939"/>
      <c r="AV1586" s="939"/>
      <c r="AW1586" s="939"/>
      <c r="AX1586" s="939"/>
      <c r="AY1586" s="939"/>
      <c r="AZ1586" s="939"/>
      <c r="BA1586" s="939"/>
      <c r="BB1586" s="939"/>
      <c r="BC1586" s="939"/>
      <c r="BD1586" s="939"/>
      <c r="BE1586" s="939"/>
      <c r="BF1586" s="939"/>
      <c r="BG1586" s="939"/>
      <c r="BH1586" s="939"/>
      <c r="BI1586" s="939"/>
      <c r="BJ1586" s="939"/>
      <c r="BK1586" s="939"/>
      <c r="BL1586" s="939"/>
      <c r="BM1586" s="939"/>
      <c r="BN1586" s="939"/>
      <c r="BO1586" s="939"/>
      <c r="BP1586" s="939"/>
      <c r="BQ1586" s="939"/>
      <c r="BR1586" s="939"/>
      <c r="BS1586" s="940"/>
    </row>
  </sheetData>
  <mergeCells count="1722">
    <mergeCell ref="N51:Q51"/>
    <mergeCell ref="M55:P55"/>
    <mergeCell ref="S55:V55"/>
    <mergeCell ref="J59:J60"/>
    <mergeCell ref="K59:L60"/>
    <mergeCell ref="M59:P60"/>
    <mergeCell ref="Q59:T60"/>
    <mergeCell ref="U59:X60"/>
    <mergeCell ref="BN80:BP80"/>
    <mergeCell ref="BV80:BX80"/>
    <mergeCell ref="BY80:CA80"/>
    <mergeCell ref="O88:R88"/>
    <mergeCell ref="U88:X88"/>
    <mergeCell ref="AA90:AC90"/>
    <mergeCell ref="AE90:AG90"/>
    <mergeCell ref="AI90:AK90"/>
    <mergeCell ref="J74:J75"/>
    <mergeCell ref="K74:N75"/>
    <mergeCell ref="O74:R75"/>
    <mergeCell ref="BE74:BG75"/>
    <mergeCell ref="BH74:BJ75"/>
    <mergeCell ref="CB74:CG75"/>
    <mergeCell ref="BY59:CD60"/>
    <mergeCell ref="BK65:BM65"/>
    <mergeCell ref="BS65:BU65"/>
    <mergeCell ref="BV65:BX65"/>
    <mergeCell ref="N68:P68"/>
    <mergeCell ref="R68:T68"/>
    <mergeCell ref="V68:X68"/>
    <mergeCell ref="BU100:BW100"/>
    <mergeCell ref="CC100:CE100"/>
    <mergeCell ref="CF100:CH100"/>
    <mergeCell ref="M110:Q110"/>
    <mergeCell ref="AG112:AI112"/>
    <mergeCell ref="AO112:AQ112"/>
    <mergeCell ref="BL94:BN95"/>
    <mergeCell ref="BO94:BQ95"/>
    <mergeCell ref="CI94:CL95"/>
    <mergeCell ref="CM94:CP95"/>
    <mergeCell ref="O96:R96"/>
    <mergeCell ref="O97:R97"/>
    <mergeCell ref="AV92:AZ92"/>
    <mergeCell ref="J94:J95"/>
    <mergeCell ref="K94:N95"/>
    <mergeCell ref="O94:R95"/>
    <mergeCell ref="S94:V95"/>
    <mergeCell ref="W94:Z95"/>
    <mergeCell ref="CQ151:CT152"/>
    <mergeCell ref="CB133:CG134"/>
    <mergeCell ref="BN139:BP139"/>
    <mergeCell ref="BV139:BX139"/>
    <mergeCell ref="BY139:CA139"/>
    <mergeCell ref="M147:P147"/>
    <mergeCell ref="S147:V147"/>
    <mergeCell ref="N127:P127"/>
    <mergeCell ref="R127:T127"/>
    <mergeCell ref="V127:X127"/>
    <mergeCell ref="X131:AB131"/>
    <mergeCell ref="J133:J134"/>
    <mergeCell ref="K133:O134"/>
    <mergeCell ref="J116:J117"/>
    <mergeCell ref="K116:O117"/>
    <mergeCell ref="CB116:CG117"/>
    <mergeCell ref="BN123:BP123"/>
    <mergeCell ref="BV123:BX123"/>
    <mergeCell ref="BY123:CA123"/>
    <mergeCell ref="CN157:CP157"/>
    <mergeCell ref="N168:R168"/>
    <mergeCell ref="N170:P170"/>
    <mergeCell ref="R170:T170"/>
    <mergeCell ref="V170:X170"/>
    <mergeCell ref="J176:J177"/>
    <mergeCell ref="K176:O177"/>
    <mergeCell ref="CB176:CG177"/>
    <mergeCell ref="K153:N153"/>
    <mergeCell ref="O153:R153"/>
    <mergeCell ref="K154:N154"/>
    <mergeCell ref="O154:R154"/>
    <mergeCell ref="CC157:CE157"/>
    <mergeCell ref="CK157:CM157"/>
    <mergeCell ref="BB149:BF149"/>
    <mergeCell ref="J151:J152"/>
    <mergeCell ref="K151:N152"/>
    <mergeCell ref="O151:R152"/>
    <mergeCell ref="S151:X152"/>
    <mergeCell ref="J209:J210"/>
    <mergeCell ref="K209:N210"/>
    <mergeCell ref="O209:R210"/>
    <mergeCell ref="S209:X210"/>
    <mergeCell ref="CS209:CV210"/>
    <mergeCell ref="K211:N211"/>
    <mergeCell ref="O211:R211"/>
    <mergeCell ref="BN197:BP197"/>
    <mergeCell ref="BV197:BX197"/>
    <mergeCell ref="BY197:CA197"/>
    <mergeCell ref="M205:P205"/>
    <mergeCell ref="S205:V205"/>
    <mergeCell ref="BB207:BF207"/>
    <mergeCell ref="BN183:BP183"/>
    <mergeCell ref="BV183:BX183"/>
    <mergeCell ref="BY183:CA183"/>
    <mergeCell ref="J191:J192"/>
    <mergeCell ref="K191:O192"/>
    <mergeCell ref="CB191:CG192"/>
    <mergeCell ref="BN238:BP238"/>
    <mergeCell ref="BV238:BX238"/>
    <mergeCell ref="BY238:CA238"/>
    <mergeCell ref="J244:J245"/>
    <mergeCell ref="K244:K245"/>
    <mergeCell ref="L244:P245"/>
    <mergeCell ref="N227:P227"/>
    <mergeCell ref="R227:T227"/>
    <mergeCell ref="V227:X227"/>
    <mergeCell ref="J233:J234"/>
    <mergeCell ref="K233:O234"/>
    <mergeCell ref="CB233:CG234"/>
    <mergeCell ref="K212:N212"/>
    <mergeCell ref="O212:R212"/>
    <mergeCell ref="CE215:CG215"/>
    <mergeCell ref="CM215:CO215"/>
    <mergeCell ref="CP215:CR215"/>
    <mergeCell ref="N225:R225"/>
    <mergeCell ref="CM262:CR263"/>
    <mergeCell ref="K264:N264"/>
    <mergeCell ref="O264:R264"/>
    <mergeCell ref="T264:W264"/>
    <mergeCell ref="K265:N265"/>
    <mergeCell ref="O265:R265"/>
    <mergeCell ref="T265:W265"/>
    <mergeCell ref="BB260:BF260"/>
    <mergeCell ref="J262:J263"/>
    <mergeCell ref="K262:N263"/>
    <mergeCell ref="O262:R263"/>
    <mergeCell ref="S262:S263"/>
    <mergeCell ref="T262:W263"/>
    <mergeCell ref="X262:AC263"/>
    <mergeCell ref="CC244:CH245"/>
    <mergeCell ref="BO250:BQ250"/>
    <mergeCell ref="BW250:BY250"/>
    <mergeCell ref="BZ250:CB250"/>
    <mergeCell ref="M258:P258"/>
    <mergeCell ref="S258:V258"/>
    <mergeCell ref="AL298:AP298"/>
    <mergeCell ref="J300:J301"/>
    <mergeCell ref="K300:K301"/>
    <mergeCell ref="L300:P301"/>
    <mergeCell ref="BC300:BE301"/>
    <mergeCell ref="BF300:BH301"/>
    <mergeCell ref="J284:J285"/>
    <mergeCell ref="K284:O285"/>
    <mergeCell ref="BY284:CD285"/>
    <mergeCell ref="BK291:BM291"/>
    <mergeCell ref="BS291:BU291"/>
    <mergeCell ref="BV291:BX291"/>
    <mergeCell ref="BY268:CA268"/>
    <mergeCell ref="CG268:CI268"/>
    <mergeCell ref="CJ268:CL268"/>
    <mergeCell ref="N278:Q278"/>
    <mergeCell ref="N280:P280"/>
    <mergeCell ref="R280:T280"/>
    <mergeCell ref="V280:X280"/>
    <mergeCell ref="BP321:BR322"/>
    <mergeCell ref="BS321:BU322"/>
    <mergeCell ref="CM321:CP322"/>
    <mergeCell ref="BY327:CA327"/>
    <mergeCell ref="CG327:CI327"/>
    <mergeCell ref="CJ327:CL327"/>
    <mergeCell ref="O319:Q319"/>
    <mergeCell ref="S319:U319"/>
    <mergeCell ref="W319:Y319"/>
    <mergeCell ref="BL319:BP319"/>
    <mergeCell ref="J321:J322"/>
    <mergeCell ref="K321:K322"/>
    <mergeCell ref="L321:O322"/>
    <mergeCell ref="P321:S322"/>
    <mergeCell ref="T321:W322"/>
    <mergeCell ref="X321:AC322"/>
    <mergeCell ref="BZ300:CE301"/>
    <mergeCell ref="BL306:BN306"/>
    <mergeCell ref="BT306:BV306"/>
    <mergeCell ref="BW306:BY306"/>
    <mergeCell ref="O315:R315"/>
    <mergeCell ref="U315:X315"/>
    <mergeCell ref="AX344:AZ347"/>
    <mergeCell ref="FQ344:FS347"/>
    <mergeCell ref="FT344:FU347"/>
    <mergeCell ref="CZ345:DB347"/>
    <mergeCell ref="FN345:FP347"/>
    <mergeCell ref="O346:R347"/>
    <mergeCell ref="S346:V347"/>
    <mergeCell ref="W346:Y347"/>
    <mergeCell ref="Z346:AB347"/>
    <mergeCell ref="AC346:AG347"/>
    <mergeCell ref="N340:Q340"/>
    <mergeCell ref="K344:N347"/>
    <mergeCell ref="O344:Y345"/>
    <mergeCell ref="Z344:AQ345"/>
    <mergeCell ref="AR344:AT347"/>
    <mergeCell ref="AU344:AW347"/>
    <mergeCell ref="AH346:AN347"/>
    <mergeCell ref="AO346:AQ347"/>
    <mergeCell ref="AR348:AT349"/>
    <mergeCell ref="K350:N351"/>
    <mergeCell ref="O350:R351"/>
    <mergeCell ref="S350:V351"/>
    <mergeCell ref="W350:Y351"/>
    <mergeCell ref="Z350:AB351"/>
    <mergeCell ref="AC350:AG351"/>
    <mergeCell ref="AH350:AN351"/>
    <mergeCell ref="AO350:AQ351"/>
    <mergeCell ref="AR350:AT351"/>
    <mergeCell ref="FH346:FJ347"/>
    <mergeCell ref="FK346:FM347"/>
    <mergeCell ref="K348:N349"/>
    <mergeCell ref="O348:R349"/>
    <mergeCell ref="S348:V349"/>
    <mergeCell ref="W348:Y349"/>
    <mergeCell ref="Z348:AB349"/>
    <mergeCell ref="AC348:AG349"/>
    <mergeCell ref="AH348:AN349"/>
    <mergeCell ref="AO348:AQ349"/>
    <mergeCell ref="EP346:ER347"/>
    <mergeCell ref="ES346:EU347"/>
    <mergeCell ref="EV346:EX347"/>
    <mergeCell ref="EY346:FA347"/>
    <mergeCell ref="FB346:FD347"/>
    <mergeCell ref="FE346:FG347"/>
    <mergeCell ref="BS346:BU347"/>
    <mergeCell ref="CN346:CP347"/>
    <mergeCell ref="CQ346:CS347"/>
    <mergeCell ref="CT346:CV347"/>
    <mergeCell ref="CW346:CY347"/>
    <mergeCell ref="DU346:DW347"/>
    <mergeCell ref="FU370:FV373"/>
    <mergeCell ref="DA371:DC373"/>
    <mergeCell ref="FO371:FQ373"/>
    <mergeCell ref="CR372:CT373"/>
    <mergeCell ref="CU372:CW373"/>
    <mergeCell ref="CX372:CZ373"/>
    <mergeCell ref="DV372:DX373"/>
    <mergeCell ref="AR354:AT355"/>
    <mergeCell ref="O366:R366"/>
    <mergeCell ref="U366:X366"/>
    <mergeCell ref="K370:N373"/>
    <mergeCell ref="O370:Y371"/>
    <mergeCell ref="Z370:AQ371"/>
    <mergeCell ref="AR370:AT373"/>
    <mergeCell ref="O372:R373"/>
    <mergeCell ref="S372:V373"/>
    <mergeCell ref="W372:Y373"/>
    <mergeCell ref="FI372:FK373"/>
    <mergeCell ref="FL372:FN373"/>
    <mergeCell ref="AH374:AN375"/>
    <mergeCell ref="AO374:AQ375"/>
    <mergeCell ref="EQ372:ES373"/>
    <mergeCell ref="ET372:EV373"/>
    <mergeCell ref="EW372:EY373"/>
    <mergeCell ref="EZ372:FB373"/>
    <mergeCell ref="FC372:FE373"/>
    <mergeCell ref="FF372:FH373"/>
    <mergeCell ref="Z372:AB373"/>
    <mergeCell ref="AC372:AG373"/>
    <mergeCell ref="AH372:AN373"/>
    <mergeCell ref="AO372:AQ373"/>
    <mergeCell ref="BT372:BV373"/>
    <mergeCell ref="CO372:CQ373"/>
    <mergeCell ref="AU370:AX373"/>
    <mergeCell ref="AY370:BA373"/>
    <mergeCell ref="FR370:FT373"/>
    <mergeCell ref="K399:U399"/>
    <mergeCell ref="AN399:AP400"/>
    <mergeCell ref="AQ399:AS400"/>
    <mergeCell ref="BQ399:BT400"/>
    <mergeCell ref="BU399:BV400"/>
    <mergeCell ref="K400:N400"/>
    <mergeCell ref="O400:R400"/>
    <mergeCell ref="S400:U400"/>
    <mergeCell ref="V400:X400"/>
    <mergeCell ref="Y400:AC400"/>
    <mergeCell ref="AR376:AT377"/>
    <mergeCell ref="AU376:AX377"/>
    <mergeCell ref="AV380:AX381"/>
    <mergeCell ref="O397:Q397"/>
    <mergeCell ref="S397:U397"/>
    <mergeCell ref="W397:Y397"/>
    <mergeCell ref="AR374:AT375"/>
    <mergeCell ref="AU374:AX375"/>
    <mergeCell ref="K376:N377"/>
    <mergeCell ref="O376:R377"/>
    <mergeCell ref="S376:V377"/>
    <mergeCell ref="W376:Y377"/>
    <mergeCell ref="Z376:AB377"/>
    <mergeCell ref="AC376:AG377"/>
    <mergeCell ref="AH376:AN377"/>
    <mergeCell ref="AO376:AQ377"/>
    <mergeCell ref="K374:N375"/>
    <mergeCell ref="O374:R375"/>
    <mergeCell ref="S374:V375"/>
    <mergeCell ref="W374:Y375"/>
    <mergeCell ref="Z374:AB375"/>
    <mergeCell ref="AC374:AG375"/>
    <mergeCell ref="AN401:AP401"/>
    <mergeCell ref="AQ401:AS401"/>
    <mergeCell ref="K402:N402"/>
    <mergeCell ref="O402:R402"/>
    <mergeCell ref="S402:U402"/>
    <mergeCell ref="V402:X402"/>
    <mergeCell ref="Y402:AC402"/>
    <mergeCell ref="AD402:AJ402"/>
    <mergeCell ref="AN402:AP402"/>
    <mergeCell ref="AQ402:AS402"/>
    <mergeCell ref="AD400:AJ400"/>
    <mergeCell ref="K401:N401"/>
    <mergeCell ref="O401:R401"/>
    <mergeCell ref="S401:U401"/>
    <mergeCell ref="V401:X401"/>
    <mergeCell ref="Y401:AC401"/>
    <mergeCell ref="AD401:AJ401"/>
    <mergeCell ref="AF429:AH429"/>
    <mergeCell ref="AI429:AK429"/>
    <mergeCell ref="AL429:AN429"/>
    <mergeCell ref="AO429:AQ429"/>
    <mergeCell ref="K430:N430"/>
    <mergeCell ref="O430:Q430"/>
    <mergeCell ref="R430:V430"/>
    <mergeCell ref="W430:Y430"/>
    <mergeCell ref="BF405:BH405"/>
    <mergeCell ref="BK405:BM405"/>
    <mergeCell ref="L421:O421"/>
    <mergeCell ref="M425:O425"/>
    <mergeCell ref="I428:I429"/>
    <mergeCell ref="J428:J429"/>
    <mergeCell ref="AR428:AR429"/>
    <mergeCell ref="W429:Y429"/>
    <mergeCell ref="Z429:AB429"/>
    <mergeCell ref="AC429:AE429"/>
    <mergeCell ref="AV443:AV444"/>
    <mergeCell ref="AA444:AC444"/>
    <mergeCell ref="AD444:AF444"/>
    <mergeCell ref="AG444:AI444"/>
    <mergeCell ref="AJ444:AL444"/>
    <mergeCell ref="AM444:AO444"/>
    <mergeCell ref="AP444:AR444"/>
    <mergeCell ref="AS444:AU444"/>
    <mergeCell ref="L439:O439"/>
    <mergeCell ref="R439:U439"/>
    <mergeCell ref="AC439:AE439"/>
    <mergeCell ref="I443:I444"/>
    <mergeCell ref="J443:J444"/>
    <mergeCell ref="K443:N444"/>
    <mergeCell ref="K431:N431"/>
    <mergeCell ref="O431:Q431"/>
    <mergeCell ref="R431:V431"/>
    <mergeCell ref="W431:Y431"/>
    <mergeCell ref="K432:N432"/>
    <mergeCell ref="O432:Q432"/>
    <mergeCell ref="R432:V432"/>
    <mergeCell ref="W432:Y432"/>
    <mergeCell ref="Q462:Q463"/>
    <mergeCell ref="AG462:AI463"/>
    <mergeCell ref="M474:P474"/>
    <mergeCell ref="S474:V474"/>
    <mergeCell ref="I478:I479"/>
    <mergeCell ref="J478:M479"/>
    <mergeCell ref="N478:R479"/>
    <mergeCell ref="AH478:AJ479"/>
    <mergeCell ref="K447:N447"/>
    <mergeCell ref="O447:R447"/>
    <mergeCell ref="S447:U447"/>
    <mergeCell ref="V447:Z447"/>
    <mergeCell ref="AA447:AC447"/>
    <mergeCell ref="M456:P456"/>
    <mergeCell ref="K445:N445"/>
    <mergeCell ref="O445:R445"/>
    <mergeCell ref="S445:U445"/>
    <mergeCell ref="V445:Z445"/>
    <mergeCell ref="AA445:AC445"/>
    <mergeCell ref="K446:N446"/>
    <mergeCell ref="O446:R446"/>
    <mergeCell ref="S446:U446"/>
    <mergeCell ref="V446:Z446"/>
    <mergeCell ref="AA446:AC446"/>
    <mergeCell ref="BP515:BR516"/>
    <mergeCell ref="BS515:BU516"/>
    <mergeCell ref="BV515:BX516"/>
    <mergeCell ref="AY508:BA509"/>
    <mergeCell ref="I514:I516"/>
    <mergeCell ref="J514:M516"/>
    <mergeCell ref="N514:W515"/>
    <mergeCell ref="X514:Z516"/>
    <mergeCell ref="AA514:AC516"/>
    <mergeCell ref="AD514:AE516"/>
    <mergeCell ref="AF515:AH516"/>
    <mergeCell ref="AI515:AK516"/>
    <mergeCell ref="AL515:AN516"/>
    <mergeCell ref="N480:R482"/>
    <mergeCell ref="M491:P491"/>
    <mergeCell ref="I497:I498"/>
    <mergeCell ref="Y497:AA498"/>
    <mergeCell ref="X508:Z509"/>
    <mergeCell ref="AD508:AF509"/>
    <mergeCell ref="AT531:AV532"/>
    <mergeCell ref="AW531:AY532"/>
    <mergeCell ref="AZ531:BB532"/>
    <mergeCell ref="BC531:BE532"/>
    <mergeCell ref="BF531:BH532"/>
    <mergeCell ref="BI531:BM532"/>
    <mergeCell ref="BG517:BI517"/>
    <mergeCell ref="BG518:BI518"/>
    <mergeCell ref="M527:P527"/>
    <mergeCell ref="S527:V527"/>
    <mergeCell ref="I531:I532"/>
    <mergeCell ref="J531:K532"/>
    <mergeCell ref="L531:O532"/>
    <mergeCell ref="P531:S532"/>
    <mergeCell ref="T531:X532"/>
    <mergeCell ref="Y531:AD532"/>
    <mergeCell ref="BD515:BF516"/>
    <mergeCell ref="BG515:BI516"/>
    <mergeCell ref="BM515:BO516"/>
    <mergeCell ref="BC533:BE533"/>
    <mergeCell ref="BF533:BH533"/>
    <mergeCell ref="BI533:BM533"/>
    <mergeCell ref="J534:K534"/>
    <mergeCell ref="L534:O534"/>
    <mergeCell ref="P534:S534"/>
    <mergeCell ref="T534:X534"/>
    <mergeCell ref="Y534:AD534"/>
    <mergeCell ref="AE534:AH534"/>
    <mergeCell ref="AI534:AK534"/>
    <mergeCell ref="AI533:AK533"/>
    <mergeCell ref="AL533:AN533"/>
    <mergeCell ref="AO533:AS533"/>
    <mergeCell ref="AT533:AV533"/>
    <mergeCell ref="AW533:AY533"/>
    <mergeCell ref="AZ533:BB533"/>
    <mergeCell ref="J533:K533"/>
    <mergeCell ref="L533:O533"/>
    <mergeCell ref="P533:S533"/>
    <mergeCell ref="T533:X533"/>
    <mergeCell ref="Y533:AD533"/>
    <mergeCell ref="AE533:AH533"/>
    <mergeCell ref="CM565:CM567"/>
    <mergeCell ref="AQ566:AS567"/>
    <mergeCell ref="AT566:AV567"/>
    <mergeCell ref="AW566:AY567"/>
    <mergeCell ref="BO566:BQ567"/>
    <mergeCell ref="BR566:BT567"/>
    <mergeCell ref="BX566:BZ567"/>
    <mergeCell ref="BF534:BH534"/>
    <mergeCell ref="BI534:BM534"/>
    <mergeCell ref="M561:P561"/>
    <mergeCell ref="S561:V561"/>
    <mergeCell ref="I565:I567"/>
    <mergeCell ref="J565:M567"/>
    <mergeCell ref="N565:Q567"/>
    <mergeCell ref="R565:T567"/>
    <mergeCell ref="U565:X567"/>
    <mergeCell ref="Y565:AH566"/>
    <mergeCell ref="AL534:AN534"/>
    <mergeCell ref="AO534:AS534"/>
    <mergeCell ref="AT534:AV534"/>
    <mergeCell ref="AW534:AY534"/>
    <mergeCell ref="AZ534:BB534"/>
    <mergeCell ref="BC534:BE534"/>
    <mergeCell ref="J569:M569"/>
    <mergeCell ref="N569:Q569"/>
    <mergeCell ref="R569:T569"/>
    <mergeCell ref="BR569:BT569"/>
    <mergeCell ref="J570:M570"/>
    <mergeCell ref="N570:Q570"/>
    <mergeCell ref="R570:T570"/>
    <mergeCell ref="BR570:BT570"/>
    <mergeCell ref="CA566:CC567"/>
    <mergeCell ref="CD566:CF567"/>
    <mergeCell ref="CG566:CI567"/>
    <mergeCell ref="J568:M568"/>
    <mergeCell ref="N568:Q568"/>
    <mergeCell ref="R568:T568"/>
    <mergeCell ref="BR568:BT568"/>
    <mergeCell ref="AI565:AK567"/>
    <mergeCell ref="AL565:AN567"/>
    <mergeCell ref="AO565:AP567"/>
    <mergeCell ref="J650:J651"/>
    <mergeCell ref="K650:K651"/>
    <mergeCell ref="L650:O651"/>
    <mergeCell ref="P650:S651"/>
    <mergeCell ref="T650:Y651"/>
    <mergeCell ref="AO650:AQ651"/>
    <mergeCell ref="X603:AB606"/>
    <mergeCell ref="M617:P617"/>
    <mergeCell ref="J630:M630"/>
    <mergeCell ref="J631:M631"/>
    <mergeCell ref="N642:Q642"/>
    <mergeCell ref="N644:Q644"/>
    <mergeCell ref="T644:W644"/>
    <mergeCell ref="L579:O579"/>
    <mergeCell ref="L598:O598"/>
    <mergeCell ref="R598:U598"/>
    <mergeCell ref="I603:I606"/>
    <mergeCell ref="J603:M606"/>
    <mergeCell ref="N603:R606"/>
    <mergeCell ref="S603:W606"/>
    <mergeCell ref="AO652:AQ652"/>
    <mergeCell ref="AR652:AV652"/>
    <mergeCell ref="L653:O653"/>
    <mergeCell ref="P653:S653"/>
    <mergeCell ref="T653:Y653"/>
    <mergeCell ref="Z653:AC653"/>
    <mergeCell ref="AD653:AF653"/>
    <mergeCell ref="AG653:AK653"/>
    <mergeCell ref="AL653:AN653"/>
    <mergeCell ref="AO653:AQ653"/>
    <mergeCell ref="AR650:AV651"/>
    <mergeCell ref="AW650:AW651"/>
    <mergeCell ref="AL651:AN651"/>
    <mergeCell ref="L652:O652"/>
    <mergeCell ref="P652:S652"/>
    <mergeCell ref="T652:Y652"/>
    <mergeCell ref="Z652:AC652"/>
    <mergeCell ref="AD652:AF652"/>
    <mergeCell ref="AG652:AK652"/>
    <mergeCell ref="AL652:AN652"/>
    <mergeCell ref="AC661:AH662"/>
    <mergeCell ref="AU661:AW662"/>
    <mergeCell ref="AX661:AZ662"/>
    <mergeCell ref="BA661:BA662"/>
    <mergeCell ref="K663:O663"/>
    <mergeCell ref="P663:T663"/>
    <mergeCell ref="U663:X663"/>
    <mergeCell ref="Y663:AB663"/>
    <mergeCell ref="AC663:AH663"/>
    <mergeCell ref="AM663:AO663"/>
    <mergeCell ref="N656:Q656"/>
    <mergeCell ref="J661:J662"/>
    <mergeCell ref="K661:O662"/>
    <mergeCell ref="P661:T662"/>
    <mergeCell ref="U661:X662"/>
    <mergeCell ref="Y661:AB662"/>
    <mergeCell ref="AR653:AV653"/>
    <mergeCell ref="L654:O654"/>
    <mergeCell ref="P654:S654"/>
    <mergeCell ref="T654:Y654"/>
    <mergeCell ref="Z654:AC654"/>
    <mergeCell ref="AD654:AF654"/>
    <mergeCell ref="AG654:AK654"/>
    <mergeCell ref="AL654:AN654"/>
    <mergeCell ref="AO654:AQ654"/>
    <mergeCell ref="AR654:AV654"/>
    <mergeCell ref="J683:J684"/>
    <mergeCell ref="K683:K684"/>
    <mergeCell ref="L683:O684"/>
    <mergeCell ref="P683:S684"/>
    <mergeCell ref="T683:Y684"/>
    <mergeCell ref="AL683:AN684"/>
    <mergeCell ref="AU664:AW664"/>
    <mergeCell ref="AX664:AZ664"/>
    <mergeCell ref="AX667:AZ667"/>
    <mergeCell ref="N675:Q675"/>
    <mergeCell ref="N677:Q677"/>
    <mergeCell ref="T677:W677"/>
    <mergeCell ref="AP663:AT663"/>
    <mergeCell ref="AU663:AW663"/>
    <mergeCell ref="AX663:AZ663"/>
    <mergeCell ref="K664:O664"/>
    <mergeCell ref="P664:T664"/>
    <mergeCell ref="U664:X664"/>
    <mergeCell ref="Y664:AB664"/>
    <mergeCell ref="AC664:AH664"/>
    <mergeCell ref="AM664:AO664"/>
    <mergeCell ref="AP664:AT664"/>
    <mergeCell ref="AO685:AQ685"/>
    <mergeCell ref="AR685:AV685"/>
    <mergeCell ref="L686:O686"/>
    <mergeCell ref="P686:S686"/>
    <mergeCell ref="T686:Y686"/>
    <mergeCell ref="Z686:AC686"/>
    <mergeCell ref="AD686:AF686"/>
    <mergeCell ref="AG686:AK686"/>
    <mergeCell ref="AL686:AN686"/>
    <mergeCell ref="AO686:AQ686"/>
    <mergeCell ref="AO683:AQ684"/>
    <mergeCell ref="AR683:AV684"/>
    <mergeCell ref="AW683:AW684"/>
    <mergeCell ref="L685:O685"/>
    <mergeCell ref="P685:S685"/>
    <mergeCell ref="T685:Y685"/>
    <mergeCell ref="Z685:AC685"/>
    <mergeCell ref="AD685:AF685"/>
    <mergeCell ref="AG685:AK685"/>
    <mergeCell ref="AL685:AN685"/>
    <mergeCell ref="J696:J697"/>
    <mergeCell ref="K696:N697"/>
    <mergeCell ref="O696:T697"/>
    <mergeCell ref="U696:Z697"/>
    <mergeCell ref="AA696:AE697"/>
    <mergeCell ref="AF696:AJ697"/>
    <mergeCell ref="AR686:AV686"/>
    <mergeCell ref="L687:O687"/>
    <mergeCell ref="P687:S687"/>
    <mergeCell ref="T687:Y687"/>
    <mergeCell ref="Z687:AC687"/>
    <mergeCell ref="AD687:AF687"/>
    <mergeCell ref="AG687:AK687"/>
    <mergeCell ref="AL687:AN687"/>
    <mergeCell ref="AO687:AQ687"/>
    <mergeCell ref="AR687:AV687"/>
    <mergeCell ref="BP698:BS698"/>
    <mergeCell ref="BP696:BS697"/>
    <mergeCell ref="AT698:AW698"/>
    <mergeCell ref="AX698:AZ698"/>
    <mergeCell ref="BA698:BE698"/>
    <mergeCell ref="BF698:BH698"/>
    <mergeCell ref="BI698:BK698"/>
    <mergeCell ref="BL698:BO698"/>
    <mergeCell ref="BF696:BH697"/>
    <mergeCell ref="BI696:BK697"/>
    <mergeCell ref="BL696:BO697"/>
    <mergeCell ref="BT696:BT697"/>
    <mergeCell ref="K698:N698"/>
    <mergeCell ref="O698:T698"/>
    <mergeCell ref="U698:Z698"/>
    <mergeCell ref="AA698:AE698"/>
    <mergeCell ref="AF698:AJ698"/>
    <mergeCell ref="AB689:AD689"/>
    <mergeCell ref="AF689:AH689"/>
    <mergeCell ref="N691:Q691"/>
    <mergeCell ref="AI715:AM716"/>
    <mergeCell ref="AN715:AR716"/>
    <mergeCell ref="BN715:BP716"/>
    <mergeCell ref="BQ715:BS716"/>
    <mergeCell ref="BT715:BT716"/>
    <mergeCell ref="K717:N717"/>
    <mergeCell ref="O717:R717"/>
    <mergeCell ref="S717:V717"/>
    <mergeCell ref="W717:AB717"/>
    <mergeCell ref="AC717:AH717"/>
    <mergeCell ref="J715:J716"/>
    <mergeCell ref="K715:N716"/>
    <mergeCell ref="O715:R716"/>
    <mergeCell ref="S715:V716"/>
    <mergeCell ref="W715:AB716"/>
    <mergeCell ref="AC715:AH716"/>
    <mergeCell ref="BI699:BK699"/>
    <mergeCell ref="BL699:BO699"/>
    <mergeCell ref="BP699:BS699"/>
    <mergeCell ref="BI702:BK702"/>
    <mergeCell ref="N711:Q711"/>
    <mergeCell ref="T711:W711"/>
    <mergeCell ref="K699:N699"/>
    <mergeCell ref="O699:T699"/>
    <mergeCell ref="U699:Z699"/>
    <mergeCell ref="AA699:AE699"/>
    <mergeCell ref="AF699:AJ699"/>
    <mergeCell ref="AT699:AW699"/>
    <mergeCell ref="AX699:AZ699"/>
    <mergeCell ref="BA699:BE699"/>
    <mergeCell ref="BF699:BH699"/>
    <mergeCell ref="BI718:BM718"/>
    <mergeCell ref="BN718:BP718"/>
    <mergeCell ref="BQ718:BS718"/>
    <mergeCell ref="BQ721:BS721"/>
    <mergeCell ref="N734:Q734"/>
    <mergeCell ref="T734:W734"/>
    <mergeCell ref="BQ717:BS717"/>
    <mergeCell ref="K718:N718"/>
    <mergeCell ref="O718:R718"/>
    <mergeCell ref="S718:V718"/>
    <mergeCell ref="W718:AB718"/>
    <mergeCell ref="AC718:AH718"/>
    <mergeCell ref="AI718:AM718"/>
    <mergeCell ref="AN718:AR718"/>
    <mergeCell ref="BB718:BE718"/>
    <mergeCell ref="BF718:BH718"/>
    <mergeCell ref="AI717:AM717"/>
    <mergeCell ref="AN717:AR717"/>
    <mergeCell ref="BB717:BE717"/>
    <mergeCell ref="BF717:BH717"/>
    <mergeCell ref="BI717:BM717"/>
    <mergeCell ref="BN717:BP717"/>
    <mergeCell ref="J768:U768"/>
    <mergeCell ref="AD768:AF769"/>
    <mergeCell ref="AG768:AI769"/>
    <mergeCell ref="CR768:CS769"/>
    <mergeCell ref="J770:M779"/>
    <mergeCell ref="N770:P779"/>
    <mergeCell ref="Q770:U773"/>
    <mergeCell ref="Q775:U778"/>
    <mergeCell ref="J738:M747"/>
    <mergeCell ref="N738:P747"/>
    <mergeCell ref="Q738:U741"/>
    <mergeCell ref="Q743:U746"/>
    <mergeCell ref="J749:M758"/>
    <mergeCell ref="N749:P758"/>
    <mergeCell ref="Q749:U752"/>
    <mergeCell ref="Q754:U757"/>
    <mergeCell ref="J736:U736"/>
    <mergeCell ref="AD736:AF737"/>
    <mergeCell ref="AG736:AI737"/>
    <mergeCell ref="BT736:CE736"/>
    <mergeCell ref="CF736:CQ736"/>
    <mergeCell ref="CR736:CS737"/>
    <mergeCell ref="BJ823:BJ824"/>
    <mergeCell ref="I823:I824"/>
    <mergeCell ref="J823:K824"/>
    <mergeCell ref="L823:O824"/>
    <mergeCell ref="P823:S824"/>
    <mergeCell ref="T823:Y824"/>
    <mergeCell ref="Z823:AD824"/>
    <mergeCell ref="J795:U795"/>
    <mergeCell ref="V795:X796"/>
    <mergeCell ref="N817:Q817"/>
    <mergeCell ref="N819:Q819"/>
    <mergeCell ref="T819:W819"/>
    <mergeCell ref="AP819:AT819"/>
    <mergeCell ref="J784:U785"/>
    <mergeCell ref="V784:Y786"/>
    <mergeCell ref="CW784:DK785"/>
    <mergeCell ref="J787:M792"/>
    <mergeCell ref="N787:P792"/>
    <mergeCell ref="Q787:U792"/>
    <mergeCell ref="AQ825:AU825"/>
    <mergeCell ref="AV825:AX825"/>
    <mergeCell ref="AY825:BA825"/>
    <mergeCell ref="BB825:BE825"/>
    <mergeCell ref="BF825:BI825"/>
    <mergeCell ref="L826:O826"/>
    <mergeCell ref="P826:S826"/>
    <mergeCell ref="T826:Y826"/>
    <mergeCell ref="Z826:AD826"/>
    <mergeCell ref="AE826:AI826"/>
    <mergeCell ref="L825:O825"/>
    <mergeCell ref="P825:S825"/>
    <mergeCell ref="T825:Y825"/>
    <mergeCell ref="Z825:AD825"/>
    <mergeCell ref="AE825:AI825"/>
    <mergeCell ref="AN825:AP825"/>
    <mergeCell ref="AE823:AI824"/>
    <mergeCell ref="AV823:AX824"/>
    <mergeCell ref="AY823:BA824"/>
    <mergeCell ref="BB823:BE824"/>
    <mergeCell ref="BF823:BI824"/>
    <mergeCell ref="AI837:AM838"/>
    <mergeCell ref="BI837:BK838"/>
    <mergeCell ref="BL837:BN838"/>
    <mergeCell ref="BO837:BR838"/>
    <mergeCell ref="BS837:BV838"/>
    <mergeCell ref="BW837:BW838"/>
    <mergeCell ref="AY829:BA829"/>
    <mergeCell ref="M832:O832"/>
    <mergeCell ref="Q832:S832"/>
    <mergeCell ref="U832:W832"/>
    <mergeCell ref="I837:I838"/>
    <mergeCell ref="J837:M838"/>
    <mergeCell ref="N837:Q838"/>
    <mergeCell ref="R837:W838"/>
    <mergeCell ref="X837:AC838"/>
    <mergeCell ref="AD837:AH838"/>
    <mergeCell ref="AN826:AP826"/>
    <mergeCell ref="AQ826:AU826"/>
    <mergeCell ref="AV826:AX826"/>
    <mergeCell ref="AY826:BA826"/>
    <mergeCell ref="BB826:BE826"/>
    <mergeCell ref="BF826:BI826"/>
    <mergeCell ref="BI840:BK840"/>
    <mergeCell ref="BL840:BN840"/>
    <mergeCell ref="BO840:BR840"/>
    <mergeCell ref="BS840:BV840"/>
    <mergeCell ref="BL843:BN843"/>
    <mergeCell ref="M851:P851"/>
    <mergeCell ref="S851:V851"/>
    <mergeCell ref="BS839:BV839"/>
    <mergeCell ref="J840:M840"/>
    <mergeCell ref="N840:Q840"/>
    <mergeCell ref="R840:W840"/>
    <mergeCell ref="X840:AC840"/>
    <mergeCell ref="AD840:AH840"/>
    <mergeCell ref="AI840:AM840"/>
    <mergeCell ref="AW840:AZ840"/>
    <mergeCell ref="BA840:BC840"/>
    <mergeCell ref="BD840:BH840"/>
    <mergeCell ref="AW839:AZ839"/>
    <mergeCell ref="BA839:BC839"/>
    <mergeCell ref="BD839:BH839"/>
    <mergeCell ref="BI839:BK839"/>
    <mergeCell ref="BL839:BN839"/>
    <mergeCell ref="BO839:BR839"/>
    <mergeCell ref="J839:M839"/>
    <mergeCell ref="N839:Q839"/>
    <mergeCell ref="R839:W839"/>
    <mergeCell ref="X839:AC839"/>
    <mergeCell ref="AD839:AH839"/>
    <mergeCell ref="AI839:AM839"/>
    <mergeCell ref="AG857:AK858"/>
    <mergeCell ref="AL857:AP858"/>
    <mergeCell ref="BL857:BN858"/>
    <mergeCell ref="BO857:BQ858"/>
    <mergeCell ref="BR857:BU858"/>
    <mergeCell ref="J859:M859"/>
    <mergeCell ref="N859:R859"/>
    <mergeCell ref="S859:U859"/>
    <mergeCell ref="AA859:AF859"/>
    <mergeCell ref="AG859:AK859"/>
    <mergeCell ref="M853:P853"/>
    <mergeCell ref="X853:Z853"/>
    <mergeCell ref="AB853:AD853"/>
    <mergeCell ref="AF853:AH853"/>
    <mergeCell ref="I857:I858"/>
    <mergeCell ref="J857:M858"/>
    <mergeCell ref="N857:R858"/>
    <mergeCell ref="S857:U858"/>
    <mergeCell ref="V857:Z858"/>
    <mergeCell ref="AA857:AF858"/>
    <mergeCell ref="BJ879:BJ880"/>
    <mergeCell ref="I879:I880"/>
    <mergeCell ref="J879:K880"/>
    <mergeCell ref="L879:O880"/>
    <mergeCell ref="P879:S880"/>
    <mergeCell ref="T879:Y880"/>
    <mergeCell ref="Z879:AD880"/>
    <mergeCell ref="BL860:BN860"/>
    <mergeCell ref="BO860:BQ860"/>
    <mergeCell ref="BR860:BU860"/>
    <mergeCell ref="BO863:BQ863"/>
    <mergeCell ref="M873:P873"/>
    <mergeCell ref="M875:P875"/>
    <mergeCell ref="S875:V875"/>
    <mergeCell ref="AO875:AS875"/>
    <mergeCell ref="BR859:BU859"/>
    <mergeCell ref="J860:M860"/>
    <mergeCell ref="N860:R860"/>
    <mergeCell ref="S860:U860"/>
    <mergeCell ref="AA860:AF860"/>
    <mergeCell ref="AG860:AK860"/>
    <mergeCell ref="AL860:AP860"/>
    <mergeCell ref="AZ860:BC860"/>
    <mergeCell ref="BD860:BF860"/>
    <mergeCell ref="BG860:BK860"/>
    <mergeCell ref="AL859:AP859"/>
    <mergeCell ref="AZ859:BC859"/>
    <mergeCell ref="BD859:BF859"/>
    <mergeCell ref="BG859:BK859"/>
    <mergeCell ref="BL859:BN859"/>
    <mergeCell ref="BO859:BQ859"/>
    <mergeCell ref="AQ881:AU881"/>
    <mergeCell ref="AV881:AX881"/>
    <mergeCell ref="AY881:BA881"/>
    <mergeCell ref="BB881:BE881"/>
    <mergeCell ref="BF881:BI881"/>
    <mergeCell ref="L882:O882"/>
    <mergeCell ref="P882:S882"/>
    <mergeCell ref="T882:Y882"/>
    <mergeCell ref="Z882:AD882"/>
    <mergeCell ref="AE882:AI882"/>
    <mergeCell ref="L881:O881"/>
    <mergeCell ref="P881:S881"/>
    <mergeCell ref="T881:Y881"/>
    <mergeCell ref="Z881:AD881"/>
    <mergeCell ref="AE881:AI881"/>
    <mergeCell ref="AN881:AP881"/>
    <mergeCell ref="AE879:AI880"/>
    <mergeCell ref="AV879:AX880"/>
    <mergeCell ref="AY879:BA880"/>
    <mergeCell ref="BB879:BE880"/>
    <mergeCell ref="BF879:BI880"/>
    <mergeCell ref="BW893:BW894"/>
    <mergeCell ref="AY885:BA885"/>
    <mergeCell ref="M888:O888"/>
    <mergeCell ref="Q888:S888"/>
    <mergeCell ref="U888:W888"/>
    <mergeCell ref="I893:I894"/>
    <mergeCell ref="J893:M894"/>
    <mergeCell ref="N893:Q894"/>
    <mergeCell ref="R893:W894"/>
    <mergeCell ref="X893:AC894"/>
    <mergeCell ref="AD893:AH894"/>
    <mergeCell ref="AN882:AP882"/>
    <mergeCell ref="AQ882:AU882"/>
    <mergeCell ref="AV882:AX882"/>
    <mergeCell ref="AY882:BA882"/>
    <mergeCell ref="BB882:BE882"/>
    <mergeCell ref="BF882:BI882"/>
    <mergeCell ref="BA895:BC895"/>
    <mergeCell ref="BD895:BH895"/>
    <mergeCell ref="BI895:BK895"/>
    <mergeCell ref="BL895:BN895"/>
    <mergeCell ref="BO895:BR895"/>
    <mergeCell ref="BS895:BV895"/>
    <mergeCell ref="J895:M895"/>
    <mergeCell ref="N895:Q895"/>
    <mergeCell ref="R895:W895"/>
    <mergeCell ref="X895:AC895"/>
    <mergeCell ref="AD895:AH895"/>
    <mergeCell ref="AW895:AZ895"/>
    <mergeCell ref="AI893:AM894"/>
    <mergeCell ref="BI893:BK894"/>
    <mergeCell ref="BL893:BN894"/>
    <mergeCell ref="BO893:BR894"/>
    <mergeCell ref="BS893:BV894"/>
    <mergeCell ref="BL899:BN899"/>
    <mergeCell ref="O907:R907"/>
    <mergeCell ref="AF915:AJ915"/>
    <mergeCell ref="J917:J918"/>
    <mergeCell ref="K917:N918"/>
    <mergeCell ref="O917:R918"/>
    <mergeCell ref="S917:W918"/>
    <mergeCell ref="X917:AB918"/>
    <mergeCell ref="BD917:BG918"/>
    <mergeCell ref="BH917:BJ918"/>
    <mergeCell ref="BA896:BC896"/>
    <mergeCell ref="BD896:BH896"/>
    <mergeCell ref="BI896:BK896"/>
    <mergeCell ref="BL896:BN896"/>
    <mergeCell ref="BO896:BR896"/>
    <mergeCell ref="BS896:BV896"/>
    <mergeCell ref="J896:M896"/>
    <mergeCell ref="N896:Q896"/>
    <mergeCell ref="R896:W896"/>
    <mergeCell ref="X896:AC896"/>
    <mergeCell ref="AD896:AH896"/>
    <mergeCell ref="AW896:AZ896"/>
    <mergeCell ref="J937:J938"/>
    <mergeCell ref="K937:N938"/>
    <mergeCell ref="O937:S938"/>
    <mergeCell ref="T937:V938"/>
    <mergeCell ref="W937:AA938"/>
    <mergeCell ref="AB937:AG938"/>
    <mergeCell ref="BH923:BJ923"/>
    <mergeCell ref="N931:Q931"/>
    <mergeCell ref="T931:W931"/>
    <mergeCell ref="N933:Q933"/>
    <mergeCell ref="Y933:AA933"/>
    <mergeCell ref="AC933:AE933"/>
    <mergeCell ref="AG933:AI933"/>
    <mergeCell ref="BK917:BK918"/>
    <mergeCell ref="X919:AB919"/>
    <mergeCell ref="BD919:BF919"/>
    <mergeCell ref="BH919:BJ919"/>
    <mergeCell ref="X920:AB920"/>
    <mergeCell ref="BD920:BF920"/>
    <mergeCell ref="BH920:BJ920"/>
    <mergeCell ref="BM940:BO940"/>
    <mergeCell ref="BP940:BR940"/>
    <mergeCell ref="BS940:BV940"/>
    <mergeCell ref="BP943:BR943"/>
    <mergeCell ref="K940:N940"/>
    <mergeCell ref="O940:S940"/>
    <mergeCell ref="T940:V940"/>
    <mergeCell ref="AB940:AG940"/>
    <mergeCell ref="AM940:AQ940"/>
    <mergeCell ref="BA940:BD940"/>
    <mergeCell ref="BA939:BD939"/>
    <mergeCell ref="BE939:BG939"/>
    <mergeCell ref="BH939:BL939"/>
    <mergeCell ref="BM939:BO939"/>
    <mergeCell ref="BP939:BR939"/>
    <mergeCell ref="BS939:BV939"/>
    <mergeCell ref="AH937:AL938"/>
    <mergeCell ref="AM937:AQ938"/>
    <mergeCell ref="BM937:BO938"/>
    <mergeCell ref="BP937:BR938"/>
    <mergeCell ref="BS937:BV938"/>
    <mergeCell ref="K939:N939"/>
    <mergeCell ref="O939:S939"/>
    <mergeCell ref="T939:V939"/>
    <mergeCell ref="AB939:AG939"/>
    <mergeCell ref="AM939:AQ939"/>
    <mergeCell ref="AF1063:AJ1064"/>
    <mergeCell ref="AW1063:AY1064"/>
    <mergeCell ref="AZ1063:BB1064"/>
    <mergeCell ref="BC1063:BF1064"/>
    <mergeCell ref="BG1063:BJ1064"/>
    <mergeCell ref="BK1063:BK1064"/>
    <mergeCell ref="O1057:R1057"/>
    <mergeCell ref="O1059:R1059"/>
    <mergeCell ref="U1059:X1059"/>
    <mergeCell ref="AQ1059:AU1059"/>
    <mergeCell ref="J1063:J1064"/>
    <mergeCell ref="K1063:L1064"/>
    <mergeCell ref="M1063:P1064"/>
    <mergeCell ref="Q1063:T1064"/>
    <mergeCell ref="U1063:Z1064"/>
    <mergeCell ref="AA1063:AE1064"/>
    <mergeCell ref="BE940:BG940"/>
    <mergeCell ref="BH940:BL940"/>
    <mergeCell ref="AO1066:AQ1066"/>
    <mergeCell ref="AR1066:AV1066"/>
    <mergeCell ref="AW1066:AY1066"/>
    <mergeCell ref="AZ1066:BB1066"/>
    <mergeCell ref="BC1066:BF1066"/>
    <mergeCell ref="BG1066:BJ1066"/>
    <mergeCell ref="AR1065:AV1065"/>
    <mergeCell ref="AW1065:AY1065"/>
    <mergeCell ref="AZ1065:BB1065"/>
    <mergeCell ref="BC1065:BF1065"/>
    <mergeCell ref="BG1065:BJ1065"/>
    <mergeCell ref="M1066:P1066"/>
    <mergeCell ref="Q1066:T1066"/>
    <mergeCell ref="U1066:Z1066"/>
    <mergeCell ref="AA1066:AE1066"/>
    <mergeCell ref="AF1066:AJ1066"/>
    <mergeCell ref="M1065:P1065"/>
    <mergeCell ref="Q1065:T1065"/>
    <mergeCell ref="U1065:Z1065"/>
    <mergeCell ref="AA1065:AE1065"/>
    <mergeCell ref="AF1065:AJ1065"/>
    <mergeCell ref="AO1065:AQ1065"/>
    <mergeCell ref="BJ1077:BL1078"/>
    <mergeCell ref="BM1077:BO1078"/>
    <mergeCell ref="BP1077:BS1078"/>
    <mergeCell ref="BT1077:BW1078"/>
    <mergeCell ref="BX1077:BX1078"/>
    <mergeCell ref="K1079:N1079"/>
    <mergeCell ref="O1079:R1079"/>
    <mergeCell ref="S1079:X1079"/>
    <mergeCell ref="Y1079:AD1079"/>
    <mergeCell ref="AE1079:AI1079"/>
    <mergeCell ref="AZ1069:BB1069"/>
    <mergeCell ref="N1072:P1072"/>
    <mergeCell ref="R1072:T1072"/>
    <mergeCell ref="V1072:X1072"/>
    <mergeCell ref="J1077:J1078"/>
    <mergeCell ref="K1077:N1078"/>
    <mergeCell ref="O1077:R1078"/>
    <mergeCell ref="S1077:X1078"/>
    <mergeCell ref="Y1077:AD1078"/>
    <mergeCell ref="AE1077:AI1078"/>
    <mergeCell ref="BM1080:BO1080"/>
    <mergeCell ref="BP1080:BS1080"/>
    <mergeCell ref="BT1080:BW1080"/>
    <mergeCell ref="BM1083:BO1083"/>
    <mergeCell ref="N1095:Q1095"/>
    <mergeCell ref="N1101:Q1101"/>
    <mergeCell ref="T1101:W1101"/>
    <mergeCell ref="BT1079:BW1079"/>
    <mergeCell ref="K1080:N1080"/>
    <mergeCell ref="O1080:R1080"/>
    <mergeCell ref="S1080:X1080"/>
    <mergeCell ref="Y1080:AD1080"/>
    <mergeCell ref="AE1080:AI1080"/>
    <mergeCell ref="AX1080:BA1080"/>
    <mergeCell ref="BB1080:BD1080"/>
    <mergeCell ref="BE1080:BI1080"/>
    <mergeCell ref="BJ1080:BL1080"/>
    <mergeCell ref="AX1079:BA1079"/>
    <mergeCell ref="BB1079:BD1079"/>
    <mergeCell ref="BE1079:BI1079"/>
    <mergeCell ref="BJ1079:BL1079"/>
    <mergeCell ref="BM1079:BO1079"/>
    <mergeCell ref="BP1079:BS1079"/>
    <mergeCell ref="BN1126:BN1127"/>
    <mergeCell ref="N1121:P1121"/>
    <mergeCell ref="R1121:T1121"/>
    <mergeCell ref="V1121:X1121"/>
    <mergeCell ref="J1126:J1127"/>
    <mergeCell ref="K1126:N1127"/>
    <mergeCell ref="O1126:S1127"/>
    <mergeCell ref="T1126:Y1127"/>
    <mergeCell ref="K1113:N1113"/>
    <mergeCell ref="T1113:X1113"/>
    <mergeCell ref="AQ1113:AS1113"/>
    <mergeCell ref="AQ1116:AS1116"/>
    <mergeCell ref="AT1116:AV1116"/>
    <mergeCell ref="AW1116:AY1116"/>
    <mergeCell ref="AQ1109:AS1110"/>
    <mergeCell ref="BI1109:BI1110"/>
    <mergeCell ref="K1111:N1111"/>
    <mergeCell ref="T1111:X1111"/>
    <mergeCell ref="AQ1111:AS1111"/>
    <mergeCell ref="K1112:N1112"/>
    <mergeCell ref="T1112:X1112"/>
    <mergeCell ref="AQ1112:AS1112"/>
    <mergeCell ref="J1109:J1110"/>
    <mergeCell ref="K1109:N1110"/>
    <mergeCell ref="O1109:S1110"/>
    <mergeCell ref="T1109:X1110"/>
    <mergeCell ref="AK1109:AN1110"/>
    <mergeCell ref="AO1109:AP1110"/>
    <mergeCell ref="J1150:J1151"/>
    <mergeCell ref="K1150:N1151"/>
    <mergeCell ref="O1150:R1151"/>
    <mergeCell ref="S1150:W1151"/>
    <mergeCell ref="X1150:AB1151"/>
    <mergeCell ref="BD1150:BG1151"/>
    <mergeCell ref="K1128:N1128"/>
    <mergeCell ref="T1128:Y1128"/>
    <mergeCell ref="AE1128:AI1128"/>
    <mergeCell ref="K1129:N1129"/>
    <mergeCell ref="T1129:Y1129"/>
    <mergeCell ref="AE1129:AI1129"/>
    <mergeCell ref="Z1126:AD1127"/>
    <mergeCell ref="AE1126:AI1127"/>
    <mergeCell ref="AV1126:AW1127"/>
    <mergeCell ref="AX1126:BA1127"/>
    <mergeCell ref="BB1126:BD1127"/>
    <mergeCell ref="BH1156:BJ1156"/>
    <mergeCell ref="N1164:Q1164"/>
    <mergeCell ref="T1164:W1164"/>
    <mergeCell ref="N1166:Q1166"/>
    <mergeCell ref="Y1166:AA1166"/>
    <mergeCell ref="AC1166:AE1166"/>
    <mergeCell ref="AG1166:AI1166"/>
    <mergeCell ref="BH1150:BJ1151"/>
    <mergeCell ref="BK1150:BK1151"/>
    <mergeCell ref="X1152:AB1152"/>
    <mergeCell ref="BD1152:BF1152"/>
    <mergeCell ref="BH1152:BJ1152"/>
    <mergeCell ref="X1153:AB1153"/>
    <mergeCell ref="BD1153:BF1153"/>
    <mergeCell ref="BH1153:BJ1153"/>
    <mergeCell ref="BB1132:BD1132"/>
    <mergeCell ref="O1140:R1140"/>
    <mergeCell ref="AF1148:AJ1148"/>
    <mergeCell ref="BA1172:BD1172"/>
    <mergeCell ref="BE1172:BG1172"/>
    <mergeCell ref="BH1172:BL1172"/>
    <mergeCell ref="BM1172:BO1172"/>
    <mergeCell ref="BP1172:BR1172"/>
    <mergeCell ref="BS1172:BV1172"/>
    <mergeCell ref="AH1170:AL1171"/>
    <mergeCell ref="AM1170:AQ1171"/>
    <mergeCell ref="BM1170:BO1171"/>
    <mergeCell ref="BP1170:BR1171"/>
    <mergeCell ref="BS1170:BV1171"/>
    <mergeCell ref="K1172:N1172"/>
    <mergeCell ref="O1172:S1172"/>
    <mergeCell ref="T1172:V1172"/>
    <mergeCell ref="AB1172:AG1172"/>
    <mergeCell ref="AM1172:AQ1172"/>
    <mergeCell ref="J1170:J1171"/>
    <mergeCell ref="K1170:N1171"/>
    <mergeCell ref="O1170:S1171"/>
    <mergeCell ref="T1170:V1171"/>
    <mergeCell ref="W1170:AA1171"/>
    <mergeCell ref="AB1170:AG1171"/>
    <mergeCell ref="M1187:Q1187"/>
    <mergeCell ref="M1189:O1189"/>
    <mergeCell ref="Q1189:S1189"/>
    <mergeCell ref="U1189:W1189"/>
    <mergeCell ref="I1195:I1196"/>
    <mergeCell ref="J1195:N1196"/>
    <mergeCell ref="O1195:S1196"/>
    <mergeCell ref="T1195:Y1196"/>
    <mergeCell ref="BE1173:BG1173"/>
    <mergeCell ref="BH1173:BL1173"/>
    <mergeCell ref="BM1173:BO1173"/>
    <mergeCell ref="BP1173:BR1173"/>
    <mergeCell ref="BS1173:BV1173"/>
    <mergeCell ref="BP1176:BR1176"/>
    <mergeCell ref="K1173:N1173"/>
    <mergeCell ref="O1173:S1173"/>
    <mergeCell ref="T1173:V1173"/>
    <mergeCell ref="AB1173:AG1173"/>
    <mergeCell ref="AM1173:AQ1173"/>
    <mergeCell ref="BA1173:BD1173"/>
    <mergeCell ref="AX1198:AZ1198"/>
    <mergeCell ref="J1199:N1199"/>
    <mergeCell ref="O1199:S1199"/>
    <mergeCell ref="T1199:Y1199"/>
    <mergeCell ref="AM1199:AO1199"/>
    <mergeCell ref="AP1199:AT1199"/>
    <mergeCell ref="AU1199:AW1199"/>
    <mergeCell ref="AX1199:AZ1199"/>
    <mergeCell ref="J1198:N1198"/>
    <mergeCell ref="O1198:S1198"/>
    <mergeCell ref="T1198:Y1198"/>
    <mergeCell ref="AM1198:AO1198"/>
    <mergeCell ref="AP1198:AT1198"/>
    <mergeCell ref="AU1198:AW1198"/>
    <mergeCell ref="AU1195:AW1196"/>
    <mergeCell ref="AX1195:AZ1196"/>
    <mergeCell ref="J1197:N1197"/>
    <mergeCell ref="O1197:S1197"/>
    <mergeCell ref="T1197:Y1197"/>
    <mergeCell ref="AM1197:AO1197"/>
    <mergeCell ref="AP1197:AT1197"/>
    <mergeCell ref="AU1197:AW1197"/>
    <mergeCell ref="AX1197:AZ1197"/>
    <mergeCell ref="J1214:N1214"/>
    <mergeCell ref="O1214:S1214"/>
    <mergeCell ref="AM1214:AO1214"/>
    <mergeCell ref="AP1214:AT1214"/>
    <mergeCell ref="AU1214:AW1214"/>
    <mergeCell ref="AX1214:AZ1214"/>
    <mergeCell ref="J1213:N1213"/>
    <mergeCell ref="O1213:S1213"/>
    <mergeCell ref="AM1213:AO1213"/>
    <mergeCell ref="AP1213:AT1213"/>
    <mergeCell ref="AU1213:AW1213"/>
    <mergeCell ref="AX1213:AZ1213"/>
    <mergeCell ref="AX1202:AZ1202"/>
    <mergeCell ref="M1206:O1206"/>
    <mergeCell ref="Q1206:S1206"/>
    <mergeCell ref="U1206:W1206"/>
    <mergeCell ref="I1211:I1212"/>
    <mergeCell ref="J1211:N1212"/>
    <mergeCell ref="O1211:S1212"/>
    <mergeCell ref="T1211:X1212"/>
    <mergeCell ref="AU1211:AW1212"/>
    <mergeCell ref="AX1211:AZ1212"/>
    <mergeCell ref="BJ1229:BL1230"/>
    <mergeCell ref="J1231:M1231"/>
    <mergeCell ref="N1231:R1231"/>
    <mergeCell ref="S1231:W1231"/>
    <mergeCell ref="AU1231:AX1231"/>
    <mergeCell ref="AY1231:BA1231"/>
    <mergeCell ref="BB1231:BF1231"/>
    <mergeCell ref="BG1231:BI1231"/>
    <mergeCell ref="BJ1231:BL1231"/>
    <mergeCell ref="I1229:I1230"/>
    <mergeCell ref="J1229:M1230"/>
    <mergeCell ref="N1229:R1230"/>
    <mergeCell ref="S1229:W1230"/>
    <mergeCell ref="X1229:AB1230"/>
    <mergeCell ref="BG1229:BI1230"/>
    <mergeCell ref="AX1217:AZ1217"/>
    <mergeCell ref="L1225:O1225"/>
    <mergeCell ref="R1225:U1225"/>
    <mergeCell ref="AM1225:AO1225"/>
    <mergeCell ref="AQ1225:AS1225"/>
    <mergeCell ref="AU1225:AW1225"/>
    <mergeCell ref="I1256:I1257"/>
    <mergeCell ref="J1256:N1257"/>
    <mergeCell ref="O1256:S1257"/>
    <mergeCell ref="T1256:X1257"/>
    <mergeCell ref="AW1256:AY1257"/>
    <mergeCell ref="O1258:S1258"/>
    <mergeCell ref="T1258:X1258"/>
    <mergeCell ref="AH1258:AK1258"/>
    <mergeCell ref="AL1258:AN1258"/>
    <mergeCell ref="AO1258:AS1258"/>
    <mergeCell ref="BG1232:BI1232"/>
    <mergeCell ref="BJ1232:BL1232"/>
    <mergeCell ref="BJ1235:BL1235"/>
    <mergeCell ref="M1246:Q1246"/>
    <mergeCell ref="W1248:Y1248"/>
    <mergeCell ref="AA1248:AC1248"/>
    <mergeCell ref="AE1248:AG1248"/>
    <mergeCell ref="J1232:M1232"/>
    <mergeCell ref="N1232:R1232"/>
    <mergeCell ref="S1232:W1232"/>
    <mergeCell ref="AU1232:AX1232"/>
    <mergeCell ref="AY1232:BA1232"/>
    <mergeCell ref="BB1232:BF1232"/>
    <mergeCell ref="AW1260:AY1260"/>
    <mergeCell ref="AW1263:AY1263"/>
    <mergeCell ref="AE1270:AI1270"/>
    <mergeCell ref="I1272:I1273"/>
    <mergeCell ref="J1272:N1273"/>
    <mergeCell ref="O1272:S1273"/>
    <mergeCell ref="T1272:X1273"/>
    <mergeCell ref="AW1272:AY1273"/>
    <mergeCell ref="O1260:S1260"/>
    <mergeCell ref="T1260:X1260"/>
    <mergeCell ref="AH1260:AK1260"/>
    <mergeCell ref="AL1260:AN1260"/>
    <mergeCell ref="AO1260:AS1260"/>
    <mergeCell ref="AT1260:AV1260"/>
    <mergeCell ref="AT1258:AV1258"/>
    <mergeCell ref="AW1258:AY1258"/>
    <mergeCell ref="O1259:S1259"/>
    <mergeCell ref="T1259:X1259"/>
    <mergeCell ref="AH1259:AK1259"/>
    <mergeCell ref="AL1259:AN1259"/>
    <mergeCell ref="AO1259:AS1259"/>
    <mergeCell ref="AT1259:AV1259"/>
    <mergeCell ref="AW1259:AY1259"/>
    <mergeCell ref="AW1278:AY1278"/>
    <mergeCell ref="L1287:O1287"/>
    <mergeCell ref="R1287:U1287"/>
    <mergeCell ref="AN1287:AP1287"/>
    <mergeCell ref="AR1287:AT1287"/>
    <mergeCell ref="AV1287:AX1287"/>
    <mergeCell ref="O1275:S1275"/>
    <mergeCell ref="AH1275:AK1275"/>
    <mergeCell ref="AL1275:AN1275"/>
    <mergeCell ref="AO1275:AS1275"/>
    <mergeCell ref="AT1275:AV1275"/>
    <mergeCell ref="AW1275:AY1275"/>
    <mergeCell ref="O1274:S1274"/>
    <mergeCell ref="AH1274:AK1274"/>
    <mergeCell ref="AL1274:AN1274"/>
    <mergeCell ref="AO1274:AS1274"/>
    <mergeCell ref="AT1274:AV1274"/>
    <mergeCell ref="AW1274:AY1274"/>
    <mergeCell ref="BT1291:BV1292"/>
    <mergeCell ref="J1293:M1293"/>
    <mergeCell ref="N1293:Q1293"/>
    <mergeCell ref="W1293:AA1293"/>
    <mergeCell ref="AB1293:AF1293"/>
    <mergeCell ref="AP1293:AS1293"/>
    <mergeCell ref="AT1293:AV1293"/>
    <mergeCell ref="AW1293:BA1293"/>
    <mergeCell ref="BB1293:BD1293"/>
    <mergeCell ref="BE1293:BH1293"/>
    <mergeCell ref="BD1287:BH1287"/>
    <mergeCell ref="I1291:I1292"/>
    <mergeCell ref="J1291:M1292"/>
    <mergeCell ref="N1291:Q1292"/>
    <mergeCell ref="R1291:V1292"/>
    <mergeCell ref="W1291:AA1292"/>
    <mergeCell ref="AB1291:AF1292"/>
    <mergeCell ref="BT1294:BV1294"/>
    <mergeCell ref="BT1297:BV1297"/>
    <mergeCell ref="M1308:Q1308"/>
    <mergeCell ref="W1310:Y1310"/>
    <mergeCell ref="AA1310:AC1310"/>
    <mergeCell ref="AE1310:AG1310"/>
    <mergeCell ref="AW1294:BA1294"/>
    <mergeCell ref="BB1294:BD1294"/>
    <mergeCell ref="BE1294:BH1294"/>
    <mergeCell ref="BI1294:BK1294"/>
    <mergeCell ref="BL1294:BP1294"/>
    <mergeCell ref="BQ1294:BS1294"/>
    <mergeCell ref="BI1293:BK1293"/>
    <mergeCell ref="BL1293:BP1293"/>
    <mergeCell ref="BQ1293:BS1293"/>
    <mergeCell ref="BT1293:BV1293"/>
    <mergeCell ref="J1294:M1294"/>
    <mergeCell ref="N1294:Q1294"/>
    <mergeCell ref="W1294:AA1294"/>
    <mergeCell ref="AB1294:AF1294"/>
    <mergeCell ref="AP1294:AS1294"/>
    <mergeCell ref="AT1294:AV1294"/>
    <mergeCell ref="AW1320:AY1320"/>
    <mergeCell ref="O1321:S1321"/>
    <mergeCell ref="T1321:X1321"/>
    <mergeCell ref="AH1321:AK1321"/>
    <mergeCell ref="AL1321:AN1321"/>
    <mergeCell ref="AO1321:AS1321"/>
    <mergeCell ref="AT1321:AV1321"/>
    <mergeCell ref="AW1321:AY1321"/>
    <mergeCell ref="O1320:S1320"/>
    <mergeCell ref="T1320:X1320"/>
    <mergeCell ref="AH1320:AK1320"/>
    <mergeCell ref="AL1320:AN1320"/>
    <mergeCell ref="AO1320:AS1320"/>
    <mergeCell ref="AT1320:AV1320"/>
    <mergeCell ref="I1318:I1319"/>
    <mergeCell ref="J1318:N1319"/>
    <mergeCell ref="O1318:S1319"/>
    <mergeCell ref="T1318:X1319"/>
    <mergeCell ref="AT1318:AV1319"/>
    <mergeCell ref="AW1318:AY1319"/>
    <mergeCell ref="BA1331:BC1332"/>
    <mergeCell ref="P1333:T1333"/>
    <mergeCell ref="U1333:Y1333"/>
    <mergeCell ref="AL1333:AO1333"/>
    <mergeCell ref="AP1333:AR1333"/>
    <mergeCell ref="AS1333:AW1333"/>
    <mergeCell ref="AX1333:AZ1333"/>
    <mergeCell ref="BA1333:BC1333"/>
    <mergeCell ref="AW1322:AY1322"/>
    <mergeCell ref="AW1325:AY1325"/>
    <mergeCell ref="AE1329:AI1329"/>
    <mergeCell ref="I1331:I1332"/>
    <mergeCell ref="J1331:J1332"/>
    <mergeCell ref="K1331:O1332"/>
    <mergeCell ref="P1331:T1332"/>
    <mergeCell ref="U1331:Y1332"/>
    <mergeCell ref="O1322:S1322"/>
    <mergeCell ref="T1322:X1322"/>
    <mergeCell ref="AH1322:AK1322"/>
    <mergeCell ref="AL1322:AN1322"/>
    <mergeCell ref="AO1322:AS1322"/>
    <mergeCell ref="AT1322:AV1322"/>
    <mergeCell ref="BE1347:BI1347"/>
    <mergeCell ref="I1349:I1350"/>
    <mergeCell ref="J1349:M1350"/>
    <mergeCell ref="N1349:Q1350"/>
    <mergeCell ref="R1349:R1350"/>
    <mergeCell ref="S1349:W1350"/>
    <mergeCell ref="X1349:AB1350"/>
    <mergeCell ref="AC1349:AG1350"/>
    <mergeCell ref="BF1349:BH1350"/>
    <mergeCell ref="BA1334:BC1334"/>
    <mergeCell ref="BA1337:BC1337"/>
    <mergeCell ref="L1345:O1345"/>
    <mergeCell ref="R1345:U1345"/>
    <mergeCell ref="AO1347:AQ1347"/>
    <mergeCell ref="AS1347:AU1347"/>
    <mergeCell ref="AW1347:AY1347"/>
    <mergeCell ref="P1334:T1334"/>
    <mergeCell ref="U1334:Y1334"/>
    <mergeCell ref="AL1334:AO1334"/>
    <mergeCell ref="AP1334:AR1334"/>
    <mergeCell ref="AS1334:AW1334"/>
    <mergeCell ref="AX1334:AZ1334"/>
    <mergeCell ref="J1373:J1374"/>
    <mergeCell ref="K1373:N1374"/>
    <mergeCell ref="O1373:R1374"/>
    <mergeCell ref="S1373:V1374"/>
    <mergeCell ref="W1373:AA1374"/>
    <mergeCell ref="AW1373:AX1374"/>
    <mergeCell ref="BC1352:BE1352"/>
    <mergeCell ref="BF1352:BH1352"/>
    <mergeCell ref="BF1355:BH1355"/>
    <mergeCell ref="N1365:Q1365"/>
    <mergeCell ref="N1369:P1369"/>
    <mergeCell ref="R1369:T1369"/>
    <mergeCell ref="V1369:X1369"/>
    <mergeCell ref="AX1351:BB1351"/>
    <mergeCell ref="BC1351:BE1351"/>
    <mergeCell ref="BF1351:BH1351"/>
    <mergeCell ref="J1352:M1352"/>
    <mergeCell ref="N1352:Q1352"/>
    <mergeCell ref="X1352:AB1352"/>
    <mergeCell ref="AC1352:AG1352"/>
    <mergeCell ref="AQ1352:AT1352"/>
    <mergeCell ref="AU1352:AW1352"/>
    <mergeCell ref="AX1352:BB1352"/>
    <mergeCell ref="J1351:M1351"/>
    <mergeCell ref="N1351:Q1351"/>
    <mergeCell ref="X1351:AB1351"/>
    <mergeCell ref="AC1351:AG1351"/>
    <mergeCell ref="AQ1351:AT1351"/>
    <mergeCell ref="AU1351:AW1351"/>
    <mergeCell ref="J1413:J1414"/>
    <mergeCell ref="K1413:K1414"/>
    <mergeCell ref="L1413:O1414"/>
    <mergeCell ref="P1413:S1414"/>
    <mergeCell ref="T1413:X1414"/>
    <mergeCell ref="Y1413:AC1414"/>
    <mergeCell ref="AQ1389:AT1390"/>
    <mergeCell ref="U1395:X1395"/>
    <mergeCell ref="Y1395:AB1395"/>
    <mergeCell ref="O1405:R1405"/>
    <mergeCell ref="U1405:X1405"/>
    <mergeCell ref="O1409:Q1409"/>
    <mergeCell ref="S1409:U1409"/>
    <mergeCell ref="W1409:Y1409"/>
    <mergeCell ref="AC1382:AE1382"/>
    <mergeCell ref="AG1382:AI1382"/>
    <mergeCell ref="J1389:J1390"/>
    <mergeCell ref="K1389:O1390"/>
    <mergeCell ref="P1389:T1390"/>
    <mergeCell ref="U1389:X1390"/>
    <mergeCell ref="Y1389:AB1390"/>
    <mergeCell ref="FA1457:FC1460"/>
    <mergeCell ref="FD1457:FE1460"/>
    <mergeCell ref="CJ1458:CL1460"/>
    <mergeCell ref="EX1458:EZ1460"/>
    <mergeCell ref="T1459:W1460"/>
    <mergeCell ref="X1459:Z1460"/>
    <mergeCell ref="AA1459:AE1460"/>
    <mergeCell ref="BC1459:BE1460"/>
    <mergeCell ref="BX1459:BZ1460"/>
    <mergeCell ref="N1453:Q1453"/>
    <mergeCell ref="K1457:K1460"/>
    <mergeCell ref="L1457:O1460"/>
    <mergeCell ref="P1457:S1460"/>
    <mergeCell ref="T1457:AE1458"/>
    <mergeCell ref="AF1457:AG1460"/>
    <mergeCell ref="AD1413:AG1414"/>
    <mergeCell ref="AH1413:AK1414"/>
    <mergeCell ref="AZ1413:BC1414"/>
    <mergeCell ref="AD1420:AG1420"/>
    <mergeCell ref="AH1420:AK1420"/>
    <mergeCell ref="L1428:BH1436"/>
    <mergeCell ref="T1481:W1482"/>
    <mergeCell ref="X1481:Z1482"/>
    <mergeCell ref="AA1481:AE1482"/>
    <mergeCell ref="BD1481:BF1482"/>
    <mergeCell ref="BY1481:CA1482"/>
    <mergeCell ref="O1475:R1475"/>
    <mergeCell ref="U1475:X1475"/>
    <mergeCell ref="K1479:K1482"/>
    <mergeCell ref="L1479:O1482"/>
    <mergeCell ref="P1479:S1482"/>
    <mergeCell ref="T1479:AE1480"/>
    <mergeCell ref="EF1459:EH1460"/>
    <mergeCell ref="EI1459:EK1460"/>
    <mergeCell ref="EL1459:EN1460"/>
    <mergeCell ref="EO1459:EQ1460"/>
    <mergeCell ref="ER1459:ET1460"/>
    <mergeCell ref="EU1459:EW1460"/>
    <mergeCell ref="CA1459:CC1460"/>
    <mergeCell ref="CD1459:CF1460"/>
    <mergeCell ref="CG1459:CI1460"/>
    <mergeCell ref="DE1459:DG1460"/>
    <mergeCell ref="DZ1459:EB1460"/>
    <mergeCell ref="EC1459:EE1460"/>
    <mergeCell ref="AH1457:AJ1460"/>
    <mergeCell ref="EG1481:EI1482"/>
    <mergeCell ref="EJ1481:EL1482"/>
    <mergeCell ref="EM1481:EO1482"/>
    <mergeCell ref="EP1481:ER1482"/>
    <mergeCell ref="ES1481:EU1482"/>
    <mergeCell ref="EV1481:EX1482"/>
    <mergeCell ref="CB1481:CD1482"/>
    <mergeCell ref="CE1481:CG1482"/>
    <mergeCell ref="CH1481:CJ1482"/>
    <mergeCell ref="DF1481:DH1482"/>
    <mergeCell ref="EA1481:EC1482"/>
    <mergeCell ref="ED1481:EF1482"/>
    <mergeCell ref="AF1479:AG1482"/>
    <mergeCell ref="AH1479:AK1482"/>
    <mergeCell ref="FB1479:FC1482"/>
    <mergeCell ref="CK1480:CM1482"/>
    <mergeCell ref="EY1480:FA1482"/>
    <mergeCell ref="BL1534:BN1534"/>
    <mergeCell ref="BO1534:BQ1534"/>
    <mergeCell ref="AG1535:AJ1535"/>
    <mergeCell ref="AW1535:AY1535"/>
    <mergeCell ref="AZ1535:BB1535"/>
    <mergeCell ref="BC1535:BE1535"/>
    <mergeCell ref="BF1535:BH1535"/>
    <mergeCell ref="BI1535:BK1535"/>
    <mergeCell ref="BL1535:BN1535"/>
    <mergeCell ref="BO1535:BQ1535"/>
    <mergeCell ref="AT1507:AU1508"/>
    <mergeCell ref="N1523:Q1523"/>
    <mergeCell ref="T1523:W1523"/>
    <mergeCell ref="J1533:J1534"/>
    <mergeCell ref="K1533:O1534"/>
    <mergeCell ref="AG1534:AJ1534"/>
    <mergeCell ref="O1505:Q1505"/>
    <mergeCell ref="S1505:U1505"/>
    <mergeCell ref="W1505:Y1505"/>
    <mergeCell ref="K1507:K1508"/>
    <mergeCell ref="L1507:O1508"/>
    <mergeCell ref="P1507:S1508"/>
    <mergeCell ref="BO1538:BQ1538"/>
    <mergeCell ref="AW1539:AY1539"/>
    <mergeCell ref="AZ1539:BB1539"/>
    <mergeCell ref="BC1539:BE1539"/>
    <mergeCell ref="BF1539:BH1539"/>
    <mergeCell ref="BI1539:BK1539"/>
    <mergeCell ref="BL1539:BN1539"/>
    <mergeCell ref="BO1539:BQ1539"/>
    <mergeCell ref="AW1538:AY1538"/>
    <mergeCell ref="AZ1538:BB1538"/>
    <mergeCell ref="BC1538:BE1538"/>
    <mergeCell ref="BF1538:BH1538"/>
    <mergeCell ref="BI1538:BK1538"/>
    <mergeCell ref="BL1538:BN1538"/>
    <mergeCell ref="BO1536:BQ1536"/>
    <mergeCell ref="AW1537:AY1537"/>
    <mergeCell ref="AZ1537:BB1537"/>
    <mergeCell ref="BC1537:BE1537"/>
    <mergeCell ref="BF1537:BH1537"/>
    <mergeCell ref="BI1537:BK1537"/>
    <mergeCell ref="BL1537:BN1537"/>
    <mergeCell ref="BO1537:BQ1537"/>
    <mergeCell ref="AW1536:AY1536"/>
    <mergeCell ref="AZ1536:BB1536"/>
    <mergeCell ref="BC1536:BE1536"/>
    <mergeCell ref="BF1536:BH1536"/>
    <mergeCell ref="BI1536:BK1536"/>
    <mergeCell ref="BL1536:BN1536"/>
    <mergeCell ref="BO1542:BQ1542"/>
    <mergeCell ref="AG1545:AJ1545"/>
    <mergeCell ref="AW1545:AY1545"/>
    <mergeCell ref="BF1545:BH1545"/>
    <mergeCell ref="BI1545:BK1545"/>
    <mergeCell ref="BL1545:BN1545"/>
    <mergeCell ref="BO1545:BQ1545"/>
    <mergeCell ref="AW1542:AY1542"/>
    <mergeCell ref="AZ1542:BB1542"/>
    <mergeCell ref="BC1542:BE1542"/>
    <mergeCell ref="BF1542:BH1542"/>
    <mergeCell ref="BI1542:BK1542"/>
    <mergeCell ref="BL1542:BN1542"/>
    <mergeCell ref="BO1540:BQ1540"/>
    <mergeCell ref="AG1541:AJ1541"/>
    <mergeCell ref="AW1541:AY1541"/>
    <mergeCell ref="AZ1541:BB1541"/>
    <mergeCell ref="BC1541:BE1541"/>
    <mergeCell ref="BF1541:BH1541"/>
    <mergeCell ref="BI1541:BK1541"/>
    <mergeCell ref="BL1541:BN1541"/>
    <mergeCell ref="BO1541:BQ1541"/>
    <mergeCell ref="AW1540:AY1540"/>
    <mergeCell ref="AZ1540:BB1540"/>
    <mergeCell ref="BC1540:BE1540"/>
    <mergeCell ref="BF1540:BH1540"/>
    <mergeCell ref="BI1540:BK1540"/>
    <mergeCell ref="BL1540:BN1540"/>
    <mergeCell ref="BI1551:BK1551"/>
    <mergeCell ref="BL1551:BN1551"/>
    <mergeCell ref="BO1551:BQ1551"/>
    <mergeCell ref="AW1552:AY1552"/>
    <mergeCell ref="AZ1552:BB1552"/>
    <mergeCell ref="BC1552:BE1552"/>
    <mergeCell ref="BF1552:BH1552"/>
    <mergeCell ref="BI1552:BK1552"/>
    <mergeCell ref="BL1552:BN1552"/>
    <mergeCell ref="BO1552:BQ1552"/>
    <mergeCell ref="J1549:J1550"/>
    <mergeCell ref="K1549:O1550"/>
    <mergeCell ref="AG1550:AJ1550"/>
    <mergeCell ref="BL1550:BN1550"/>
    <mergeCell ref="BO1550:BQ1550"/>
    <mergeCell ref="AG1551:AJ1551"/>
    <mergeCell ref="AW1551:AY1551"/>
    <mergeCell ref="AZ1551:BB1551"/>
    <mergeCell ref="BC1551:BE1551"/>
    <mergeCell ref="BF1551:BH1551"/>
    <mergeCell ref="BO1555:BQ1555"/>
    <mergeCell ref="AG1556:AJ1556"/>
    <mergeCell ref="AW1556:AY1556"/>
    <mergeCell ref="AZ1556:BB1556"/>
    <mergeCell ref="BC1556:BE1556"/>
    <mergeCell ref="BF1556:BH1556"/>
    <mergeCell ref="BI1556:BK1556"/>
    <mergeCell ref="BL1556:BN1556"/>
    <mergeCell ref="BO1556:BQ1556"/>
    <mergeCell ref="AW1555:AY1555"/>
    <mergeCell ref="AZ1555:BB1555"/>
    <mergeCell ref="BC1555:BE1555"/>
    <mergeCell ref="BF1555:BH1555"/>
    <mergeCell ref="BI1555:BK1555"/>
    <mergeCell ref="BL1555:BN1555"/>
    <mergeCell ref="BO1553:BQ1553"/>
    <mergeCell ref="AW1554:AY1554"/>
    <mergeCell ref="AZ1554:BB1554"/>
    <mergeCell ref="BC1554:BE1554"/>
    <mergeCell ref="BF1554:BH1554"/>
    <mergeCell ref="BI1554:BK1554"/>
    <mergeCell ref="BL1554:BN1554"/>
    <mergeCell ref="BO1554:BQ1554"/>
    <mergeCell ref="AW1553:AY1553"/>
    <mergeCell ref="AZ1553:BB1553"/>
    <mergeCell ref="BC1553:BE1553"/>
    <mergeCell ref="BF1553:BH1553"/>
    <mergeCell ref="BI1553:BK1553"/>
    <mergeCell ref="BL1553:BN1553"/>
    <mergeCell ref="J1564:J1565"/>
    <mergeCell ref="K1564:O1565"/>
    <mergeCell ref="AG1565:AJ1565"/>
    <mergeCell ref="BL1565:BN1565"/>
    <mergeCell ref="BO1565:BQ1565"/>
    <mergeCell ref="AG1566:AJ1566"/>
    <mergeCell ref="AW1566:AY1566"/>
    <mergeCell ref="AZ1566:BB1566"/>
    <mergeCell ref="BC1566:BE1566"/>
    <mergeCell ref="BF1566:BH1566"/>
    <mergeCell ref="BO1557:BQ1557"/>
    <mergeCell ref="AG1560:AJ1560"/>
    <mergeCell ref="AW1560:AY1560"/>
    <mergeCell ref="BF1560:BH1560"/>
    <mergeCell ref="BI1560:BK1560"/>
    <mergeCell ref="BL1560:BN1560"/>
    <mergeCell ref="BO1560:BQ1560"/>
    <mergeCell ref="AW1557:AY1557"/>
    <mergeCell ref="AZ1557:BB1557"/>
    <mergeCell ref="BC1557:BE1557"/>
    <mergeCell ref="BF1557:BH1557"/>
    <mergeCell ref="BI1557:BK1557"/>
    <mergeCell ref="BL1557:BN1557"/>
    <mergeCell ref="BO1568:BQ1568"/>
    <mergeCell ref="AW1569:AY1569"/>
    <mergeCell ref="AZ1569:BB1569"/>
    <mergeCell ref="BC1569:BE1569"/>
    <mergeCell ref="BF1569:BH1569"/>
    <mergeCell ref="BI1569:BK1569"/>
    <mergeCell ref="BL1569:BN1569"/>
    <mergeCell ref="BO1569:BQ1569"/>
    <mergeCell ref="AW1568:AY1568"/>
    <mergeCell ref="AZ1568:BB1568"/>
    <mergeCell ref="BC1568:BE1568"/>
    <mergeCell ref="BF1568:BH1568"/>
    <mergeCell ref="BI1568:BK1568"/>
    <mergeCell ref="BL1568:BN1568"/>
    <mergeCell ref="BI1566:BK1566"/>
    <mergeCell ref="BL1566:BN1566"/>
    <mergeCell ref="BO1566:BQ1566"/>
    <mergeCell ref="AW1567:AY1567"/>
    <mergeCell ref="AZ1567:BB1567"/>
    <mergeCell ref="BC1567:BE1567"/>
    <mergeCell ref="BF1567:BH1567"/>
    <mergeCell ref="BI1567:BK1567"/>
    <mergeCell ref="BL1567:BN1567"/>
    <mergeCell ref="BO1567:BQ1567"/>
    <mergeCell ref="J1578:J1579"/>
    <mergeCell ref="K1578:O1579"/>
    <mergeCell ref="AG1579:AJ1579"/>
    <mergeCell ref="BL1579:BN1579"/>
    <mergeCell ref="BO1579:BQ1579"/>
    <mergeCell ref="AG1580:AJ1580"/>
    <mergeCell ref="AW1580:AY1580"/>
    <mergeCell ref="AZ1580:BB1580"/>
    <mergeCell ref="BC1580:BE1580"/>
    <mergeCell ref="BF1580:BH1580"/>
    <mergeCell ref="AG1574:AJ1574"/>
    <mergeCell ref="AW1574:AY1574"/>
    <mergeCell ref="BF1574:BH1574"/>
    <mergeCell ref="BI1574:BK1574"/>
    <mergeCell ref="BL1574:BN1574"/>
    <mergeCell ref="BO1574:BQ1574"/>
    <mergeCell ref="BL1570:BN1570"/>
    <mergeCell ref="BO1570:BQ1570"/>
    <mergeCell ref="AW1571:AY1571"/>
    <mergeCell ref="AZ1571:BB1571"/>
    <mergeCell ref="BC1571:BE1571"/>
    <mergeCell ref="BF1571:BH1571"/>
    <mergeCell ref="BI1571:BK1571"/>
    <mergeCell ref="BL1571:BN1571"/>
    <mergeCell ref="BO1571:BQ1571"/>
    <mergeCell ref="AG1570:AJ1570"/>
    <mergeCell ref="AW1570:AY1570"/>
    <mergeCell ref="AZ1570:BB1570"/>
    <mergeCell ref="BC1570:BE1570"/>
    <mergeCell ref="BF1570:BH1570"/>
    <mergeCell ref="BI1570:BK1570"/>
    <mergeCell ref="BO1581:BQ1581"/>
    <mergeCell ref="AG1584:AJ1584"/>
    <mergeCell ref="AW1584:AY1584"/>
    <mergeCell ref="BF1584:BH1584"/>
    <mergeCell ref="BI1584:BK1584"/>
    <mergeCell ref="BL1584:BN1584"/>
    <mergeCell ref="BO1584:BQ1584"/>
    <mergeCell ref="BI1580:BK1580"/>
    <mergeCell ref="BL1580:BN1580"/>
    <mergeCell ref="BO1580:BQ1580"/>
    <mergeCell ref="AG1581:AJ1581"/>
    <mergeCell ref="AW1581:AY1581"/>
    <mergeCell ref="AZ1581:BB1581"/>
    <mergeCell ref="BC1581:BE1581"/>
    <mergeCell ref="BF1581:BH1581"/>
    <mergeCell ref="BI1581:BK1581"/>
    <mergeCell ref="BL1581:BN1581"/>
  </mergeCells>
  <phoneticPr fontId="8" type="noConversion"/>
  <conditionalFormatting sqref="CC770:CC773">
    <cfRule type="cellIs" dxfId="14" priority="15" operator="lessThan">
      <formula>1</formula>
    </cfRule>
  </conditionalFormatting>
  <conditionalFormatting sqref="CC774">
    <cfRule type="cellIs" dxfId="13" priority="14" operator="lessThan">
      <formula>1</formula>
    </cfRule>
  </conditionalFormatting>
  <conditionalFormatting sqref="CC775:CC778">
    <cfRule type="cellIs" dxfId="12" priority="13" operator="lessThan">
      <formula>1</formula>
    </cfRule>
  </conditionalFormatting>
  <conditionalFormatting sqref="CC779">
    <cfRule type="cellIs" dxfId="11" priority="12" operator="lessThan">
      <formula>1</formula>
    </cfRule>
  </conditionalFormatting>
  <conditionalFormatting sqref="CC780">
    <cfRule type="cellIs" dxfId="10" priority="11" operator="lessThan">
      <formula>1</formula>
    </cfRule>
  </conditionalFormatting>
  <conditionalFormatting sqref="CC738:CC741">
    <cfRule type="cellIs" dxfId="9" priority="10" operator="lessThan">
      <formula>1</formula>
    </cfRule>
  </conditionalFormatting>
  <conditionalFormatting sqref="CC742">
    <cfRule type="cellIs" dxfId="8" priority="9" operator="lessThan">
      <formula>1</formula>
    </cfRule>
  </conditionalFormatting>
  <conditionalFormatting sqref="CC743:CC746">
    <cfRule type="cellIs" dxfId="7" priority="8" operator="lessThan">
      <formula>1</formula>
    </cfRule>
  </conditionalFormatting>
  <conditionalFormatting sqref="CC747">
    <cfRule type="cellIs" dxfId="6" priority="7" operator="lessThan">
      <formula>1</formula>
    </cfRule>
  </conditionalFormatting>
  <conditionalFormatting sqref="CC748">
    <cfRule type="cellIs" dxfId="5" priority="6" operator="lessThan">
      <formula>1</formula>
    </cfRule>
  </conditionalFormatting>
  <conditionalFormatting sqref="CC749:CC752">
    <cfRule type="cellIs" dxfId="4" priority="5" operator="lessThan">
      <formula>1</formula>
    </cfRule>
  </conditionalFormatting>
  <conditionalFormatting sqref="CC753">
    <cfRule type="cellIs" dxfId="3" priority="4" operator="lessThan">
      <formula>1</formula>
    </cfRule>
  </conditionalFormatting>
  <conditionalFormatting sqref="CC754:CC757">
    <cfRule type="cellIs" dxfId="2" priority="3" operator="lessThan">
      <formula>1</formula>
    </cfRule>
  </conditionalFormatting>
  <conditionalFormatting sqref="CC758">
    <cfRule type="cellIs" dxfId="1" priority="2" operator="lessThan">
      <formula>1</formula>
    </cfRule>
  </conditionalFormatting>
  <conditionalFormatting sqref="CC759">
    <cfRule type="cellIs" dxfId="0" priority="1" operator="lessThan">
      <formula>1</formula>
    </cfRule>
  </conditionalFormatting>
  <printOptions horizontalCentered="1" verticalCentered="1"/>
  <pageMargins left="0.15748031496062992" right="0.15748031496062992" top="0.39370078740157483" bottom="0.39370078740157483" header="0" footer="0"/>
  <pageSetup paperSize="9" scale="39" orientation="landscape" r:id="rId1"/>
  <rowBreaks count="16" manualBreakCount="16">
    <brk id="83" min="4" max="115" man="1"/>
    <brk id="161" min="4" max="115" man="1"/>
    <brk id="331" min="4" max="115" man="1"/>
    <brk id="386" min="4" max="115" man="1"/>
    <brk id="484" min="4" max="115" man="1"/>
    <brk id="556" min="4" max="115" man="1"/>
    <brk id="608" min="4" max="115" man="1"/>
    <brk id="670" min="4" max="115" man="1"/>
    <brk id="725" min="4" max="115" man="1"/>
    <brk id="761" min="4" max="115" man="1"/>
    <brk id="804" min="4" max="114" man="1"/>
    <brk id="1086" min="4" max="114" man="1"/>
    <brk id="1159" min="4" max="115" man="1"/>
    <brk id="1239" min="4" max="114" man="1"/>
    <brk id="1444" min="4" max="114" man="1"/>
    <brk id="1494" min="4" max="1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28</vt:i4>
      </vt:variant>
      <vt:variant>
        <vt:lpstr>이름이 지정된 범위</vt:lpstr>
      </vt:variant>
      <vt:variant>
        <vt:i4>21</vt:i4>
      </vt:variant>
    </vt:vector>
  </HeadingPairs>
  <TitlesOfParts>
    <vt:vector size="49" baseType="lpstr">
      <vt:lpstr>예산관리</vt:lpstr>
      <vt:lpstr>최초안</vt:lpstr>
      <vt:lpstr>제품유형분류</vt:lpstr>
      <vt:lpstr>팀별관리양식</vt:lpstr>
      <vt:lpstr>소싱관리팀집계양식</vt:lpstr>
      <vt:lpstr>관리현황집계</vt:lpstr>
      <vt:lpstr>고려사항</vt:lpstr>
      <vt:lpstr>Cover</vt:lpstr>
      <vt:lpstr>Process</vt:lpstr>
      <vt:lpstr>Master</vt:lpstr>
      <vt:lpstr>1.M.WH</vt:lpstr>
      <vt:lpstr>2.Cutting</vt:lpstr>
      <vt:lpstr>3.Sewing</vt:lpstr>
      <vt:lpstr>3-1.Prod.Plan</vt:lpstr>
      <vt:lpstr>ESP2.Order Check List</vt:lpstr>
      <vt:lpstr>3-2.Monitoring</vt:lpstr>
      <vt:lpstr>3-2-1</vt:lpstr>
      <vt:lpstr>4.EXIM</vt:lpstr>
      <vt:lpstr>5.Garment Stock</vt:lpstr>
      <vt:lpstr>예제-본공장운영</vt:lpstr>
      <vt:lpstr>예제-생산성지표</vt:lpstr>
      <vt:lpstr>예제-비용분석</vt:lpstr>
      <vt:lpstr>예제-비용효율지표</vt:lpstr>
      <vt:lpstr>6.Local Purchasing(미대상)</vt:lpstr>
      <vt:lpstr>7.HR</vt:lpstr>
      <vt:lpstr>8.Machine</vt:lpstr>
      <vt:lpstr>Sheet5</vt:lpstr>
      <vt:lpstr>2.Cutting (삭제대상)</vt:lpstr>
      <vt:lpstr>'1.M.WH'!Print_Area</vt:lpstr>
      <vt:lpstr>'2.Cutting'!Print_Area</vt:lpstr>
      <vt:lpstr>'2.Cutting (삭제대상)'!Print_Area</vt:lpstr>
      <vt:lpstr>'3.Sewing'!Print_Area</vt:lpstr>
      <vt:lpstr>'3-1.Prod.Plan'!Print_Area</vt:lpstr>
      <vt:lpstr>'3-2.Monitoring'!Print_Area</vt:lpstr>
      <vt:lpstr>'4.EXIM'!Print_Area</vt:lpstr>
      <vt:lpstr>'5.Garment Stock'!Print_Area</vt:lpstr>
      <vt:lpstr>'6.Local Purchasing(미대상)'!Print_Area</vt:lpstr>
      <vt:lpstr>'7.HR'!Print_Area</vt:lpstr>
      <vt:lpstr>'8.Machine'!Print_Area</vt:lpstr>
      <vt:lpstr>Cover!Print_Area</vt:lpstr>
      <vt:lpstr>'ESP2.Order Check List'!Print_Area</vt:lpstr>
      <vt:lpstr>Master!Print_Area</vt:lpstr>
      <vt:lpstr>Process!Print_Area</vt:lpstr>
      <vt:lpstr>예산관리!Print_Area</vt:lpstr>
      <vt:lpstr>'예제-본공장운영'!Print_Area</vt:lpstr>
      <vt:lpstr>'예제-비용분석'!Print_Area</vt:lpstr>
      <vt:lpstr>'예제-비용효율지표'!Print_Area</vt:lpstr>
      <vt:lpstr>'예제-생산성지표'!Print_Area</vt:lpstr>
      <vt:lpstr>'예제-비용효율지표'!Print_Titles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YOUNGRO.KIM</dc:creator>
  <cp:lastModifiedBy>YR.KIM</cp:lastModifiedBy>
  <cp:lastPrinted>2020-03-17T02:38:37Z</cp:lastPrinted>
  <dcterms:created xsi:type="dcterms:W3CDTF">2018-09-20T08:57:54Z</dcterms:created>
  <dcterms:modified xsi:type="dcterms:W3CDTF">2022-06-20T05:26:51Z</dcterms:modified>
</cp:coreProperties>
</file>